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360" yWindow="12" windowWidth="20952" windowHeight="9720"/>
  </bookViews>
  <sheets>
    <sheet name="приложение 1" sheetId="1" r:id="rId1"/>
  </sheets>
  <definedNames>
    <definedName name="_xlnm._FilterDatabase" localSheetId="0" hidden="1">'приложение 1'!$A$15:$CB$1725</definedName>
    <definedName name="Print_Titles" localSheetId="0">'приложение 1'!$14:$15</definedName>
    <definedName name="_xlnm.Print_Titles" localSheetId="0">'приложение 1'!$14:$15</definedName>
    <definedName name="_xlnm.Print_Area" localSheetId="0">'приложение 1'!$A$1:$BT$1725</definedName>
  </definedNames>
  <calcPr calcId="145621"/>
</workbook>
</file>

<file path=xl/calcChain.xml><?xml version="1.0" encoding="utf-8"?>
<calcChain xmlns="http://schemas.openxmlformats.org/spreadsheetml/2006/main">
  <c r="BS1724" i="1" l="1"/>
  <c r="BP1724" i="1"/>
  <c r="BS1160" i="1" l="1"/>
  <c r="BS1159" i="1" s="1"/>
  <c r="BT1159" i="1" s="1"/>
  <c r="BS1163" i="1"/>
  <c r="BS1162" i="1" s="1"/>
  <c r="BS1166" i="1"/>
  <c r="BS1165" i="1" s="1"/>
  <c r="BT1165" i="1" s="1"/>
  <c r="BS1169" i="1"/>
  <c r="BS1168" i="1" s="1"/>
  <c r="BT1168" i="1" s="1"/>
  <c r="BS1172" i="1"/>
  <c r="BT1172" i="1" s="1"/>
  <c r="BS1175" i="1"/>
  <c r="BS1174" i="1" s="1"/>
  <c r="BT1174" i="1" s="1"/>
  <c r="BP1175" i="1"/>
  <c r="BP1174" i="1" s="1"/>
  <c r="BQ1174" i="1" s="1"/>
  <c r="BP1172" i="1"/>
  <c r="BQ1172" i="1" s="1"/>
  <c r="BP1169" i="1"/>
  <c r="BP1168" i="1" s="1"/>
  <c r="BQ1168" i="1" s="1"/>
  <c r="BP1166" i="1"/>
  <c r="BP1165" i="1" s="1"/>
  <c r="BQ1165" i="1" s="1"/>
  <c r="BP1163" i="1"/>
  <c r="BP1162" i="1" s="1"/>
  <c r="BQ1162" i="1" s="1"/>
  <c r="BP1160" i="1"/>
  <c r="BP1159" i="1" s="1"/>
  <c r="BM1160" i="1"/>
  <c r="BM1159" i="1" s="1"/>
  <c r="BM1163" i="1"/>
  <c r="BM1162" i="1" s="1"/>
  <c r="BN1162" i="1" s="1"/>
  <c r="BM1166" i="1"/>
  <c r="BM1165" i="1" s="1"/>
  <c r="BN1165" i="1" s="1"/>
  <c r="BM1169" i="1"/>
  <c r="BM1168" i="1" s="1"/>
  <c r="BN1168" i="1" s="1"/>
  <c r="BM1172" i="1"/>
  <c r="BM1171" i="1" s="1"/>
  <c r="BN1171" i="1" s="1"/>
  <c r="BM1175" i="1"/>
  <c r="BM1174" i="1" s="1"/>
  <c r="BN1174" i="1" s="1"/>
  <c r="BT1176" i="1"/>
  <c r="BT1175" i="1"/>
  <c r="BT1173" i="1"/>
  <c r="BT1170" i="1"/>
  <c r="BT1167" i="1"/>
  <c r="BT1166" i="1"/>
  <c r="BT1164" i="1"/>
  <c r="BT1161" i="1"/>
  <c r="BQ1176" i="1"/>
  <c r="BQ1175" i="1"/>
  <c r="BQ1173" i="1"/>
  <c r="BQ1170" i="1"/>
  <c r="BQ1169" i="1"/>
  <c r="BQ1167" i="1"/>
  <c r="BQ1164" i="1"/>
  <c r="BQ1161" i="1"/>
  <c r="BN1176" i="1"/>
  <c r="BN1173" i="1"/>
  <c r="BN1172" i="1"/>
  <c r="BN1170" i="1"/>
  <c r="BN1167" i="1"/>
  <c r="BN1166" i="1"/>
  <c r="BN1164" i="1"/>
  <c r="BN1163" i="1"/>
  <c r="BN1161" i="1"/>
  <c r="BN1160" i="1"/>
  <c r="BS1722" i="1"/>
  <c r="BS1720" i="1"/>
  <c r="BS1718" i="1"/>
  <c r="BS1713" i="1"/>
  <c r="BS1712" i="1" s="1"/>
  <c r="BS1711" i="1" s="1"/>
  <c r="BS1709" i="1"/>
  <c r="BS1707" i="1"/>
  <c r="BS1702" i="1"/>
  <c r="BS1699" i="1"/>
  <c r="BS1697" i="1"/>
  <c r="BS1693" i="1"/>
  <c r="BS1690" i="1"/>
  <c r="BS1687" i="1"/>
  <c r="BS1683" i="1"/>
  <c r="BS1681" i="1"/>
  <c r="BS1679" i="1"/>
  <c r="BS1675" i="1"/>
  <c r="BS1674" i="1" s="1"/>
  <c r="BS1673" i="1" s="1"/>
  <c r="BS1670" i="1"/>
  <c r="BS1668" i="1"/>
  <c r="BS1666" i="1"/>
  <c r="BS1662" i="1"/>
  <c r="BS1661" i="1" s="1"/>
  <c r="BS1660" i="1" s="1"/>
  <c r="BS1657" i="1"/>
  <c r="BS1655" i="1"/>
  <c r="BS1651" i="1"/>
  <c r="BS1650" i="1" s="1"/>
  <c r="BS1649" i="1" s="1"/>
  <c r="BS1646" i="1"/>
  <c r="BS1645" i="1" s="1"/>
  <c r="BS1643" i="1"/>
  <c r="BS1641" i="1"/>
  <c r="BS1638" i="1"/>
  <c r="BS1637" i="1" s="1"/>
  <c r="BS1635" i="1"/>
  <c r="BS1634" i="1" s="1"/>
  <c r="BS1632" i="1"/>
  <c r="BS1631" i="1" s="1"/>
  <c r="BS1629" i="1"/>
  <c r="BS1628" i="1" s="1"/>
  <c r="BS1626" i="1"/>
  <c r="BS1624" i="1"/>
  <c r="BS1622" i="1"/>
  <c r="BS1619" i="1"/>
  <c r="BS1618" i="1" s="1"/>
  <c r="BS1616" i="1"/>
  <c r="BS1615" i="1" s="1"/>
  <c r="BS1613" i="1"/>
  <c r="BS1611" i="1"/>
  <c r="BS1608" i="1"/>
  <c r="BS1607" i="1" s="1"/>
  <c r="BS1605" i="1"/>
  <c r="BS1604" i="1" s="1"/>
  <c r="BS1602" i="1"/>
  <c r="BS1601" i="1" s="1"/>
  <c r="BS1599" i="1"/>
  <c r="BS1598" i="1" s="1"/>
  <c r="BS1596" i="1"/>
  <c r="BS1595" i="1" s="1"/>
  <c r="BS1593" i="1"/>
  <c r="BS1592" i="1" s="1"/>
  <c r="BS1590" i="1"/>
  <c r="BS1589" i="1" s="1"/>
  <c r="BS1587" i="1"/>
  <c r="BS1586" i="1" s="1"/>
  <c r="BS1584" i="1"/>
  <c r="BS1583" i="1" s="1"/>
  <c r="BS1581" i="1"/>
  <c r="BS1580" i="1" s="1"/>
  <c r="BS1578" i="1"/>
  <c r="BS1577" i="1" s="1"/>
  <c r="BS1575" i="1"/>
  <c r="BS1574" i="1" s="1"/>
  <c r="BS1572" i="1"/>
  <c r="BS1571" i="1" s="1"/>
  <c r="BS1569" i="1"/>
  <c r="BS1567" i="1"/>
  <c r="BS1565" i="1"/>
  <c r="BS1562" i="1"/>
  <c r="BS1561" i="1" s="1"/>
  <c r="BS1559" i="1"/>
  <c r="BS1558" i="1" s="1"/>
  <c r="BS1556" i="1"/>
  <c r="BS1555" i="1" s="1"/>
  <c r="BS1553" i="1"/>
  <c r="BS1552" i="1" s="1"/>
  <c r="BS1550" i="1"/>
  <c r="BS1549" i="1" s="1"/>
  <c r="BS1547" i="1"/>
  <c r="BS1546" i="1" s="1"/>
  <c r="BS1541" i="1"/>
  <c r="BS1539" i="1"/>
  <c r="BS1534" i="1"/>
  <c r="BS1531" i="1"/>
  <c r="BS1530" i="1" s="1"/>
  <c r="BS1528" i="1"/>
  <c r="BS1527" i="1" s="1"/>
  <c r="BS1525" i="1"/>
  <c r="BS1524" i="1" s="1"/>
  <c r="BS1521" i="1"/>
  <c r="BS1520" i="1" s="1"/>
  <c r="BS1518" i="1"/>
  <c r="BS1516" i="1"/>
  <c r="BS1513" i="1"/>
  <c r="BS1511" i="1"/>
  <c r="BS1509" i="1"/>
  <c r="BS1505" i="1"/>
  <c r="BS1503" i="1"/>
  <c r="BS1501" i="1"/>
  <c r="BS1497" i="1"/>
  <c r="BS1495" i="1"/>
  <c r="BS1490" i="1"/>
  <c r="BS1488" i="1"/>
  <c r="BS1486" i="1"/>
  <c r="BS1483" i="1"/>
  <c r="BS1481" i="1"/>
  <c r="BS1477" i="1"/>
  <c r="BS1476" i="1" s="1"/>
  <c r="BS1474" i="1"/>
  <c r="BS1473" i="1" s="1"/>
  <c r="BS1471" i="1"/>
  <c r="BS1470" i="1" s="1"/>
  <c r="BS1467" i="1"/>
  <c r="BS1466" i="1" s="1"/>
  <c r="BS1464" i="1"/>
  <c r="BS1462" i="1"/>
  <c r="BS1457" i="1"/>
  <c r="BS1456" i="1" s="1"/>
  <c r="BS1454" i="1"/>
  <c r="BS1452" i="1"/>
  <c r="BS1449" i="1"/>
  <c r="BS1448" i="1" s="1"/>
  <c r="BS1446" i="1"/>
  <c r="BS1445" i="1" s="1"/>
  <c r="BS1442" i="1"/>
  <c r="BS1441" i="1" s="1"/>
  <c r="BS1439" i="1"/>
  <c r="BS1437" i="1"/>
  <c r="BS1432" i="1"/>
  <c r="BS1431" i="1" s="1"/>
  <c r="BS1429" i="1"/>
  <c r="BS1427" i="1"/>
  <c r="BS1422" i="1"/>
  <c r="BS1421" i="1" s="1"/>
  <c r="BS1420" i="1" s="1"/>
  <c r="BS1419" i="1" s="1"/>
  <c r="BS1416" i="1"/>
  <c r="BS1414" i="1"/>
  <c r="BS1411" i="1"/>
  <c r="BS1409" i="1"/>
  <c r="BS1405" i="1"/>
  <c r="BS1404" i="1" s="1"/>
  <c r="BS1402" i="1"/>
  <c r="BS1400" i="1"/>
  <c r="BS1397" i="1"/>
  <c r="BS1396" i="1" s="1"/>
  <c r="BS1394" i="1"/>
  <c r="BS1393" i="1" s="1"/>
  <c r="BS1391" i="1"/>
  <c r="BS1389" i="1"/>
  <c r="BS1387" i="1"/>
  <c r="BS1383" i="1"/>
  <c r="BS1382" i="1" s="1"/>
  <c r="BS1380" i="1"/>
  <c r="BS1378" i="1"/>
  <c r="BS1376" i="1"/>
  <c r="BS1372" i="1"/>
  <c r="BS1371" i="1" s="1"/>
  <c r="BS1369" i="1"/>
  <c r="BS1368" i="1" s="1"/>
  <c r="BS1366" i="1"/>
  <c r="BS1364" i="1"/>
  <c r="BS1362" i="1"/>
  <c r="BS1358" i="1"/>
  <c r="BS1357" i="1" s="1"/>
  <c r="BS1355" i="1"/>
  <c r="BS1353" i="1"/>
  <c r="BS1351" i="1"/>
  <c r="BS1346" i="1"/>
  <c r="BS1345" i="1" s="1"/>
  <c r="BS1344" i="1" s="1"/>
  <c r="BS1343" i="1" s="1"/>
  <c r="BS1341" i="1"/>
  <c r="BS1340" i="1" s="1"/>
  <c r="BS1338" i="1"/>
  <c r="BS1337" i="1" s="1"/>
  <c r="BS1332" i="1"/>
  <c r="BS1330" i="1"/>
  <c r="BS1326" i="1"/>
  <c r="BS1325" i="1" s="1"/>
  <c r="BS1323" i="1"/>
  <c r="BS1321" i="1"/>
  <c r="BS1318" i="1"/>
  <c r="BS1317" i="1" s="1"/>
  <c r="BS1315" i="1"/>
  <c r="BS1314" i="1" s="1"/>
  <c r="BS1311" i="1"/>
  <c r="BS1310" i="1" s="1"/>
  <c r="BS1308" i="1"/>
  <c r="BS1307" i="1" s="1"/>
  <c r="BS1305" i="1"/>
  <c r="BS1304" i="1" s="1"/>
  <c r="BS1302" i="1"/>
  <c r="BS1301" i="1" s="1"/>
  <c r="BS1298" i="1"/>
  <c r="BS1296" i="1"/>
  <c r="BS1293" i="1"/>
  <c r="BS1292" i="1" s="1"/>
  <c r="BS1289" i="1"/>
  <c r="BS1288" i="1" s="1"/>
  <c r="BS1286" i="1"/>
  <c r="BS1284" i="1"/>
  <c r="BS1281" i="1"/>
  <c r="BS1280" i="1" s="1"/>
  <c r="BS1278" i="1"/>
  <c r="BS1277" i="1" s="1"/>
  <c r="BS1275" i="1"/>
  <c r="BS1274" i="1" s="1"/>
  <c r="BS1271" i="1"/>
  <c r="BS1270" i="1" s="1"/>
  <c r="BS1268" i="1"/>
  <c r="BS1265" i="1"/>
  <c r="BS1262" i="1"/>
  <c r="BS1260" i="1"/>
  <c r="BS1258" i="1"/>
  <c r="BS1253" i="1"/>
  <c r="BS1252" i="1" s="1"/>
  <c r="BS1250" i="1"/>
  <c r="BS1249" i="1" s="1"/>
  <c r="BS1246" i="1"/>
  <c r="BS1244" i="1"/>
  <c r="BS1241" i="1"/>
  <c r="BS1240" i="1" s="1"/>
  <c r="BS1237" i="1"/>
  <c r="BS1236" i="1" s="1"/>
  <c r="BS1234" i="1"/>
  <c r="BS1233" i="1" s="1"/>
  <c r="BS1231" i="1"/>
  <c r="BS1230" i="1" s="1"/>
  <c r="BS1228" i="1"/>
  <c r="BS1227" i="1" s="1"/>
  <c r="BS1225" i="1"/>
  <c r="BS1224" i="1" s="1"/>
  <c r="BS1222" i="1"/>
  <c r="BS1221" i="1" s="1"/>
  <c r="BS1215" i="1"/>
  <c r="BS1213" i="1"/>
  <c r="BS1212" i="1" s="1"/>
  <c r="BS1210" i="1"/>
  <c r="BS1209" i="1" s="1"/>
  <c r="BS1207" i="1"/>
  <c r="BS1206" i="1" s="1"/>
  <c r="BS1204" i="1"/>
  <c r="BS1203" i="1" s="1"/>
  <c r="BS1201" i="1"/>
  <c r="BS1200" i="1" s="1"/>
  <c r="BS1198" i="1"/>
  <c r="BS1197" i="1" s="1"/>
  <c r="BS1195" i="1"/>
  <c r="BS1194" i="1" s="1"/>
  <c r="BS1192" i="1"/>
  <c r="BS1191" i="1" s="1"/>
  <c r="BS1189" i="1"/>
  <c r="BS1188" i="1" s="1"/>
  <c r="BS1186" i="1"/>
  <c r="BS1185" i="1" s="1"/>
  <c r="BS1183" i="1"/>
  <c r="BS1182" i="1" s="1"/>
  <c r="BS1180" i="1"/>
  <c r="BS1179" i="1" s="1"/>
  <c r="BS1156" i="1"/>
  <c r="BS1155" i="1" s="1"/>
  <c r="BS1154" i="1" s="1"/>
  <c r="BS1152" i="1"/>
  <c r="BS1151" i="1" s="1"/>
  <c r="BS1149" i="1"/>
  <c r="BS1144" i="1"/>
  <c r="BS1143" i="1" s="1"/>
  <c r="BS1141" i="1"/>
  <c r="BS1139" i="1"/>
  <c r="BS1138" i="1" s="1"/>
  <c r="BS1133" i="1"/>
  <c r="BS1131" i="1"/>
  <c r="BS1129" i="1"/>
  <c r="BS1126" i="1"/>
  <c r="BS1124" i="1"/>
  <c r="BS1117" i="1"/>
  <c r="BS1116" i="1" s="1"/>
  <c r="BS1113" i="1"/>
  <c r="BS1112" i="1" s="1"/>
  <c r="BS1110" i="1"/>
  <c r="BS1109" i="1" s="1"/>
  <c r="BS1107" i="1"/>
  <c r="BS1106" i="1" s="1"/>
  <c r="BS1104" i="1"/>
  <c r="BS1102" i="1"/>
  <c r="BS1100" i="1"/>
  <c r="BS1097" i="1"/>
  <c r="BS1096" i="1" s="1"/>
  <c r="BS1094" i="1"/>
  <c r="BS1093" i="1" s="1"/>
  <c r="BS1089" i="1"/>
  <c r="BS1088" i="1" s="1"/>
  <c r="BS1087" i="1" s="1"/>
  <c r="BS1086" i="1" s="1"/>
  <c r="BS1084" i="1"/>
  <c r="BS1083" i="1" s="1"/>
  <c r="BS1082" i="1" s="1"/>
  <c r="BS1081" i="1" s="1"/>
  <c r="BS1078" i="1"/>
  <c r="BS1076" i="1"/>
  <c r="BS1072" i="1"/>
  <c r="BS1071" i="1" s="1"/>
  <c r="BS1069" i="1"/>
  <c r="BS1068" i="1" s="1"/>
  <c r="BS1066" i="1"/>
  <c r="BS1065" i="1" s="1"/>
  <c r="BS1063" i="1"/>
  <c r="BS1061" i="1"/>
  <c r="BS1055" i="1"/>
  <c r="BS1053" i="1"/>
  <c r="BS1051" i="1"/>
  <c r="BS1048" i="1"/>
  <c r="BS1046" i="1"/>
  <c r="BS1042" i="1"/>
  <c r="BS1041" i="1" s="1"/>
  <c r="BS1039" i="1"/>
  <c r="BS1038" i="1" s="1"/>
  <c r="BS1036" i="1"/>
  <c r="BS1035" i="1" s="1"/>
  <c r="BS1033" i="1"/>
  <c r="BS1032" i="1" s="1"/>
  <c r="BS1030" i="1"/>
  <c r="BS1029" i="1" s="1"/>
  <c r="BS1027" i="1"/>
  <c r="BS1026" i="1" s="1"/>
  <c r="BS1024" i="1"/>
  <c r="BS1023" i="1" s="1"/>
  <c r="BS1020" i="1"/>
  <c r="BS1019" i="1" s="1"/>
  <c r="BS1017" i="1"/>
  <c r="BS1016" i="1" s="1"/>
  <c r="BS1014" i="1"/>
  <c r="BS1013" i="1" s="1"/>
  <c r="BS1011" i="1"/>
  <c r="BS1010" i="1" s="1"/>
  <c r="BS1008" i="1"/>
  <c r="BS1007" i="1" s="1"/>
  <c r="BS1005" i="1"/>
  <c r="BS1004" i="1" s="1"/>
  <c r="BS1002" i="1"/>
  <c r="BS1001" i="1" s="1"/>
  <c r="BS999" i="1"/>
  <c r="BS998" i="1" s="1"/>
  <c r="BS996" i="1"/>
  <c r="BS995" i="1" s="1"/>
  <c r="BS993" i="1"/>
  <c r="BS992" i="1" s="1"/>
  <c r="BS990" i="1"/>
  <c r="BS988" i="1"/>
  <c r="BS984" i="1"/>
  <c r="BS983" i="1" s="1"/>
  <c r="BS981" i="1"/>
  <c r="BS980" i="1" s="1"/>
  <c r="BS978" i="1"/>
  <c r="BS976" i="1"/>
  <c r="BS973" i="1"/>
  <c r="BS972" i="1" s="1"/>
  <c r="BS970" i="1"/>
  <c r="BS969" i="1" s="1"/>
  <c r="BS966" i="1"/>
  <c r="BS964" i="1"/>
  <c r="BS962" i="1"/>
  <c r="BS959" i="1"/>
  <c r="BS958" i="1" s="1"/>
  <c r="BS956" i="1"/>
  <c r="BS955" i="1" s="1"/>
  <c r="BS953" i="1"/>
  <c r="BS951" i="1"/>
  <c r="BS948" i="1"/>
  <c r="BS947" i="1" s="1"/>
  <c r="BS945" i="1"/>
  <c r="BS944" i="1" s="1"/>
  <c r="BS942" i="1"/>
  <c r="BS941" i="1" s="1"/>
  <c r="BS937" i="1"/>
  <c r="BS936" i="1" s="1"/>
  <c r="BS935" i="1" s="1"/>
  <c r="BS933" i="1"/>
  <c r="BS931" i="1"/>
  <c r="BS927" i="1"/>
  <c r="BS926" i="1" s="1"/>
  <c r="BS925" i="1" s="1"/>
  <c r="BS923" i="1"/>
  <c r="BS922" i="1" s="1"/>
  <c r="BS921" i="1" s="1"/>
  <c r="BS919" i="1"/>
  <c r="BS918" i="1" s="1"/>
  <c r="BS916" i="1"/>
  <c r="BS915" i="1" s="1"/>
  <c r="BS913" i="1"/>
  <c r="BS911" i="1"/>
  <c r="BS908" i="1"/>
  <c r="BS906" i="1"/>
  <c r="BS903" i="1"/>
  <c r="BS902" i="1" s="1"/>
  <c r="BS900" i="1"/>
  <c r="BS898" i="1"/>
  <c r="BS895" i="1"/>
  <c r="BS893" i="1"/>
  <c r="BS890" i="1"/>
  <c r="BS889" i="1" s="1"/>
  <c r="BS887" i="1"/>
  <c r="BS886" i="1" s="1"/>
  <c r="BS884" i="1"/>
  <c r="BS883" i="1" s="1"/>
  <c r="BS881" i="1"/>
  <c r="BS880" i="1" s="1"/>
  <c r="BS878" i="1"/>
  <c r="BS877" i="1" s="1"/>
  <c r="BS875" i="1"/>
  <c r="BS874" i="1" s="1"/>
  <c r="BS870" i="1"/>
  <c r="BS868" i="1"/>
  <c r="BS867" i="1" s="1"/>
  <c r="BS865" i="1"/>
  <c r="BS864" i="1" s="1"/>
  <c r="BS862" i="1"/>
  <c r="BS861" i="1" s="1"/>
  <c r="BS859" i="1"/>
  <c r="BS858" i="1" s="1"/>
  <c r="BS855" i="1"/>
  <c r="BS853" i="1"/>
  <c r="BS848" i="1"/>
  <c r="BS847" i="1" s="1"/>
  <c r="BS845" i="1"/>
  <c r="BS844" i="1" s="1"/>
  <c r="BS841" i="1"/>
  <c r="BS840" i="1" s="1"/>
  <c r="BS839" i="1" s="1"/>
  <c r="BS835" i="1"/>
  <c r="BS833" i="1"/>
  <c r="BS829" i="1"/>
  <c r="BS828" i="1" s="1"/>
  <c r="BS825" i="1"/>
  <c r="BS824" i="1" s="1"/>
  <c r="BS821" i="1"/>
  <c r="BS820" i="1" s="1"/>
  <c r="BS818" i="1"/>
  <c r="BS817" i="1" s="1"/>
  <c r="BS815" i="1"/>
  <c r="BS813" i="1"/>
  <c r="BS811" i="1"/>
  <c r="BS805" i="1"/>
  <c r="BS803" i="1"/>
  <c r="BS799" i="1"/>
  <c r="BS798" i="1" s="1"/>
  <c r="BS796" i="1"/>
  <c r="BS795" i="1" s="1"/>
  <c r="BS793" i="1"/>
  <c r="BS791" i="1"/>
  <c r="BS785" i="1"/>
  <c r="BS783" i="1"/>
  <c r="BS780" i="1"/>
  <c r="BS778" i="1"/>
  <c r="BS775" i="1"/>
  <c r="BS773" i="1"/>
  <c r="BS769" i="1"/>
  <c r="BS768" i="1" s="1"/>
  <c r="BS766" i="1"/>
  <c r="BS765" i="1" s="1"/>
  <c r="BS763" i="1"/>
  <c r="BS762" i="1" s="1"/>
  <c r="BS760" i="1"/>
  <c r="BS759" i="1" s="1"/>
  <c r="BS753" i="1"/>
  <c r="BS751" i="1"/>
  <c r="BS744" i="1"/>
  <c r="BS742" i="1"/>
  <c r="BS738" i="1"/>
  <c r="BS737" i="1" s="1"/>
  <c r="BS735" i="1"/>
  <c r="BS734" i="1" s="1"/>
  <c r="BS731" i="1"/>
  <c r="BS730" i="1" s="1"/>
  <c r="BS728" i="1"/>
  <c r="BS727" i="1" s="1"/>
  <c r="BS725" i="1"/>
  <c r="BS724" i="1" s="1"/>
  <c r="BS722" i="1"/>
  <c r="BS721" i="1" s="1"/>
  <c r="BS719" i="1"/>
  <c r="BS717" i="1"/>
  <c r="BS714" i="1"/>
  <c r="BS710" i="1"/>
  <c r="BS708" i="1"/>
  <c r="BS706" i="1"/>
  <c r="BS701" i="1"/>
  <c r="BS700" i="1" s="1"/>
  <c r="BS698" i="1"/>
  <c r="BS696" i="1"/>
  <c r="BS691" i="1"/>
  <c r="BS689" i="1"/>
  <c r="BS687" i="1"/>
  <c r="BS683" i="1"/>
  <c r="BS682" i="1" s="1"/>
  <c r="BS680" i="1"/>
  <c r="BS677" i="1"/>
  <c r="BS675" i="1"/>
  <c r="BS673" i="1"/>
  <c r="BS667" i="1"/>
  <c r="BS665" i="1"/>
  <c r="BS661" i="1"/>
  <c r="BS660" i="1" s="1"/>
  <c r="BS658" i="1"/>
  <c r="BS657" i="1" s="1"/>
  <c r="BS655" i="1"/>
  <c r="BS652" i="1"/>
  <c r="BS650" i="1"/>
  <c r="BS648" i="1"/>
  <c r="BS643" i="1"/>
  <c r="BS642" i="1" s="1"/>
  <c r="BS640" i="1"/>
  <c r="BS639" i="1" s="1"/>
  <c r="BS637" i="1"/>
  <c r="BS636" i="1" s="1"/>
  <c r="BS634" i="1"/>
  <c r="BS632" i="1"/>
  <c r="BS626" i="1"/>
  <c r="BS624" i="1"/>
  <c r="BS622" i="1"/>
  <c r="BS619" i="1"/>
  <c r="BS618" i="1" s="1"/>
  <c r="BS616" i="1"/>
  <c r="BS615" i="1" s="1"/>
  <c r="BS613" i="1"/>
  <c r="BS612" i="1" s="1"/>
  <c r="BS610" i="1"/>
  <c r="BS609" i="1" s="1"/>
  <c r="BS606" i="1"/>
  <c r="BS605" i="1" s="1"/>
  <c r="BS601" i="1"/>
  <c r="BS600" i="1" s="1"/>
  <c r="BS598" i="1"/>
  <c r="BS597" i="1" s="1"/>
  <c r="BS595" i="1"/>
  <c r="BS594" i="1" s="1"/>
  <c r="BS592" i="1"/>
  <c r="BS591" i="1" s="1"/>
  <c r="BS589" i="1"/>
  <c r="BS588" i="1" s="1"/>
  <c r="BS584" i="1"/>
  <c r="BS583" i="1" s="1"/>
  <c r="BS581" i="1"/>
  <c r="BS580" i="1" s="1"/>
  <c r="BS578" i="1"/>
  <c r="BS577" i="1" s="1"/>
  <c r="BS575" i="1"/>
  <c r="BS574" i="1" s="1"/>
  <c r="BS572" i="1"/>
  <c r="BS571" i="1" s="1"/>
  <c r="BS569" i="1"/>
  <c r="BS568" i="1" s="1"/>
  <c r="BS564" i="1"/>
  <c r="BS563" i="1" s="1"/>
  <c r="BS561" i="1"/>
  <c r="BS560" i="1" s="1"/>
  <c r="BS557" i="1"/>
  <c r="BS556" i="1" s="1"/>
  <c r="BS555" i="1" s="1"/>
  <c r="BS551" i="1"/>
  <c r="BS549" i="1"/>
  <c r="BS546" i="1"/>
  <c r="BS544" i="1"/>
  <c r="BS540" i="1"/>
  <c r="BS538" i="1"/>
  <c r="BS535" i="1"/>
  <c r="BS533" i="1"/>
  <c r="BS530" i="1"/>
  <c r="BS528" i="1"/>
  <c r="BS526" i="1"/>
  <c r="BS524" i="1"/>
  <c r="BS522" i="1"/>
  <c r="BS519" i="1"/>
  <c r="BS518" i="1" s="1"/>
  <c r="BS516" i="1"/>
  <c r="BS515" i="1" s="1"/>
  <c r="BS513" i="1"/>
  <c r="BS512" i="1" s="1"/>
  <c r="BS510" i="1"/>
  <c r="BS509" i="1" s="1"/>
  <c r="BS504" i="1"/>
  <c r="BS502" i="1"/>
  <c r="BS497" i="1"/>
  <c r="BS494" i="1"/>
  <c r="BS491" i="1"/>
  <c r="BS489" i="1"/>
  <c r="BS485" i="1"/>
  <c r="BS484" i="1" s="1"/>
  <c r="BS482" i="1"/>
  <c r="BS481" i="1" s="1"/>
  <c r="BS479" i="1"/>
  <c r="BS478" i="1" s="1"/>
  <c r="BS476" i="1"/>
  <c r="BS475" i="1" s="1"/>
  <c r="BS473" i="1"/>
  <c r="BS471" i="1"/>
  <c r="BS468" i="1"/>
  <c r="BS466" i="1"/>
  <c r="BS460" i="1"/>
  <c r="BS458" i="1"/>
  <c r="BS455" i="1"/>
  <c r="BS453" i="1"/>
  <c r="BS448" i="1"/>
  <c r="BS447" i="1" s="1"/>
  <c r="BS445" i="1"/>
  <c r="BS444" i="1" s="1"/>
  <c r="BS441" i="1"/>
  <c r="BS440" i="1" s="1"/>
  <c r="BS438" i="1"/>
  <c r="BS437" i="1" s="1"/>
  <c r="BS434" i="1"/>
  <c r="BS433" i="1" s="1"/>
  <c r="BS427" i="1"/>
  <c r="BS426" i="1" s="1"/>
  <c r="BS424" i="1"/>
  <c r="BS423" i="1" s="1"/>
  <c r="BS421" i="1"/>
  <c r="BS420" i="1" s="1"/>
  <c r="BS418" i="1"/>
  <c r="BS417" i="1" s="1"/>
  <c r="BS415" i="1"/>
  <c r="BS414" i="1" s="1"/>
  <c r="BS412" i="1"/>
  <c r="BS410" i="1"/>
  <c r="BS407" i="1"/>
  <c r="BS404" i="1"/>
  <c r="BS403" i="1" s="1"/>
  <c r="BS401" i="1"/>
  <c r="BS400" i="1" s="1"/>
  <c r="BS396" i="1"/>
  <c r="BS395" i="1" s="1"/>
  <c r="BS392" i="1"/>
  <c r="BS391" i="1" s="1"/>
  <c r="BS388" i="1"/>
  <c r="BS387" i="1" s="1"/>
  <c r="BS384" i="1"/>
  <c r="BS382" i="1"/>
  <c r="BS378" i="1"/>
  <c r="BS377" i="1" s="1"/>
  <c r="BS373" i="1"/>
  <c r="BS372" i="1" s="1"/>
  <c r="BS370" i="1"/>
  <c r="BS369" i="1" s="1"/>
  <c r="BS367" i="1"/>
  <c r="BS366" i="1" s="1"/>
  <c r="BS364" i="1"/>
  <c r="BS363" i="1" s="1"/>
  <c r="BS361" i="1"/>
  <c r="BS360" i="1" s="1"/>
  <c r="BS356" i="1"/>
  <c r="BS355" i="1" s="1"/>
  <c r="BS353" i="1"/>
  <c r="BS352" i="1" s="1"/>
  <c r="BS347" i="1"/>
  <c r="BS345" i="1"/>
  <c r="BS343" i="1"/>
  <c r="BS340" i="1"/>
  <c r="BS338" i="1"/>
  <c r="BS334" i="1"/>
  <c r="BS333" i="1" s="1"/>
  <c r="BS331" i="1"/>
  <c r="BS330" i="1" s="1"/>
  <c r="BS328" i="1"/>
  <c r="BS326" i="1"/>
  <c r="BS320" i="1"/>
  <c r="BS318" i="1"/>
  <c r="BS315" i="1"/>
  <c r="BS313" i="1"/>
  <c r="BS309" i="1"/>
  <c r="BS308" i="1" s="1"/>
  <c r="BS306" i="1"/>
  <c r="BS305" i="1" s="1"/>
  <c r="BS303" i="1"/>
  <c r="BS301" i="1"/>
  <c r="BS299" i="1"/>
  <c r="BS296" i="1"/>
  <c r="BS295" i="1" s="1"/>
  <c r="BS293" i="1"/>
  <c r="BS292" i="1" s="1"/>
  <c r="BS290" i="1"/>
  <c r="BS289" i="1" s="1"/>
  <c r="BS286" i="1"/>
  <c r="BS285" i="1" s="1"/>
  <c r="BS282" i="1"/>
  <c r="BS281" i="1" s="1"/>
  <c r="BS279" i="1"/>
  <c r="BS278" i="1" s="1"/>
  <c r="BS275" i="1"/>
  <c r="BS273" i="1"/>
  <c r="BS271" i="1"/>
  <c r="BS268" i="1"/>
  <c r="BS267" i="1" s="1"/>
  <c r="BS263" i="1"/>
  <c r="BS261" i="1"/>
  <c r="BS257" i="1"/>
  <c r="BS256" i="1" s="1"/>
  <c r="BS254" i="1"/>
  <c r="BS253" i="1" s="1"/>
  <c r="BS250" i="1"/>
  <c r="BS249" i="1" s="1"/>
  <c r="BS247" i="1"/>
  <c r="BS246" i="1" s="1"/>
  <c r="BS244" i="1"/>
  <c r="BS243" i="1" s="1"/>
  <c r="BS241" i="1"/>
  <c r="BS240" i="1" s="1"/>
  <c r="BS238" i="1"/>
  <c r="BS237" i="1" s="1"/>
  <c r="BS234" i="1"/>
  <c r="BS233" i="1" s="1"/>
  <c r="BS231" i="1"/>
  <c r="BS229" i="1"/>
  <c r="BS227" i="1"/>
  <c r="BS224" i="1"/>
  <c r="BS223" i="1" s="1"/>
  <c r="BS219" i="1"/>
  <c r="BS218" i="1" s="1"/>
  <c r="BS216" i="1"/>
  <c r="BS215" i="1" s="1"/>
  <c r="BS210" i="1"/>
  <c r="BS208" i="1"/>
  <c r="BS204" i="1"/>
  <c r="BS203" i="1" s="1"/>
  <c r="BS201" i="1"/>
  <c r="BS200" i="1" s="1"/>
  <c r="BS197" i="1"/>
  <c r="BS196" i="1" s="1"/>
  <c r="BS193" i="1"/>
  <c r="BS192" i="1" s="1"/>
  <c r="BS190" i="1"/>
  <c r="BS189" i="1" s="1"/>
  <c r="BS187" i="1"/>
  <c r="BS185" i="1"/>
  <c r="BS182" i="1"/>
  <c r="BS181" i="1" s="1"/>
  <c r="BS179" i="1"/>
  <c r="BS177" i="1"/>
  <c r="BS174" i="1"/>
  <c r="BS173" i="1" s="1"/>
  <c r="BS170" i="1"/>
  <c r="BS167" i="1"/>
  <c r="BS164" i="1"/>
  <c r="BS159" i="1"/>
  <c r="BS158" i="1" s="1"/>
  <c r="BS157" i="1" s="1"/>
  <c r="BS155" i="1"/>
  <c r="BS154" i="1" s="1"/>
  <c r="BS152" i="1"/>
  <c r="BS151" i="1" s="1"/>
  <c r="BS149" i="1"/>
  <c r="BS148" i="1" s="1"/>
  <c r="BS146" i="1"/>
  <c r="BS145" i="1" s="1"/>
  <c r="BS143" i="1"/>
  <c r="BS142" i="1" s="1"/>
  <c r="BS140" i="1"/>
  <c r="BS139" i="1" s="1"/>
  <c r="BS137" i="1"/>
  <c r="BS136" i="1" s="1"/>
  <c r="BS134" i="1"/>
  <c r="BS133" i="1" s="1"/>
  <c r="BS131" i="1"/>
  <c r="BS130" i="1" s="1"/>
  <c r="BS128" i="1"/>
  <c r="BS127" i="1" s="1"/>
  <c r="BS125" i="1"/>
  <c r="BS124" i="1" s="1"/>
  <c r="BS122" i="1"/>
  <c r="BS121" i="1" s="1"/>
  <c r="BS119" i="1"/>
  <c r="BS118" i="1" s="1"/>
  <c r="BS116" i="1"/>
  <c r="BS115" i="1" s="1"/>
  <c r="BS113" i="1"/>
  <c r="BS112" i="1" s="1"/>
  <c r="BS110" i="1"/>
  <c r="BS109" i="1" s="1"/>
  <c r="BS102" i="1"/>
  <c r="BS101" i="1" s="1"/>
  <c r="BS99" i="1"/>
  <c r="BS98" i="1" s="1"/>
  <c r="BS96" i="1"/>
  <c r="BS95" i="1" s="1"/>
  <c r="BS93" i="1"/>
  <c r="BS92" i="1" s="1"/>
  <c r="BS90" i="1"/>
  <c r="BS89" i="1" s="1"/>
  <c r="BS87" i="1"/>
  <c r="BS86" i="1" s="1"/>
  <c r="BS84" i="1"/>
  <c r="BS83" i="1" s="1"/>
  <c r="BS81" i="1"/>
  <c r="BS80" i="1" s="1"/>
  <c r="BS78" i="1"/>
  <c r="BS77" i="1" s="1"/>
  <c r="BS75" i="1"/>
  <c r="BS74" i="1" s="1"/>
  <c r="BS72" i="1"/>
  <c r="BS71" i="1" s="1"/>
  <c r="BS66" i="1"/>
  <c r="BS64" i="1"/>
  <c r="BS61" i="1"/>
  <c r="BS59" i="1"/>
  <c r="BS54" i="1"/>
  <c r="BS53" i="1" s="1"/>
  <c r="BS51" i="1"/>
  <c r="BS50" i="1" s="1"/>
  <c r="BS48" i="1"/>
  <c r="BS47" i="1" s="1"/>
  <c r="BS45" i="1"/>
  <c r="BS44" i="1" s="1"/>
  <c r="BS42" i="1"/>
  <c r="BS41" i="1" s="1"/>
  <c r="BS39" i="1"/>
  <c r="BS38" i="1" s="1"/>
  <c r="BS36" i="1"/>
  <c r="BS35" i="1" s="1"/>
  <c r="BS32" i="1"/>
  <c r="BS31" i="1" s="1"/>
  <c r="BS29" i="1"/>
  <c r="BS28" i="1" s="1"/>
  <c r="BS26" i="1"/>
  <c r="BS25" i="1" s="1"/>
  <c r="BS23" i="1"/>
  <c r="BS22" i="1" s="1"/>
  <c r="BS20" i="1"/>
  <c r="BS19" i="1" s="1"/>
  <c r="BP1722" i="1"/>
  <c r="BP1720" i="1"/>
  <c r="BP1718" i="1"/>
  <c r="BP1713" i="1"/>
  <c r="BP1712" i="1" s="1"/>
  <c r="BP1711" i="1" s="1"/>
  <c r="BP1709" i="1"/>
  <c r="BP1707" i="1"/>
  <c r="BP1702" i="1"/>
  <c r="BP1699" i="1"/>
  <c r="BP1697" i="1"/>
  <c r="BP1693" i="1"/>
  <c r="BP1690" i="1"/>
  <c r="BP1687" i="1"/>
  <c r="BP1683" i="1"/>
  <c r="BP1681" i="1"/>
  <c r="BP1679" i="1"/>
  <c r="BP1675" i="1"/>
  <c r="BP1674" i="1" s="1"/>
  <c r="BP1673" i="1" s="1"/>
  <c r="BP1670" i="1"/>
  <c r="BP1668" i="1"/>
  <c r="BP1666" i="1"/>
  <c r="BP1662" i="1"/>
  <c r="BP1661" i="1" s="1"/>
  <c r="BP1660" i="1" s="1"/>
  <c r="BP1657" i="1"/>
  <c r="BP1655" i="1"/>
  <c r="BP1651" i="1"/>
  <c r="BP1650" i="1" s="1"/>
  <c r="BP1649" i="1" s="1"/>
  <c r="BP1646" i="1"/>
  <c r="BP1645" i="1" s="1"/>
  <c r="BP1643" i="1"/>
  <c r="BP1641" i="1"/>
  <c r="BP1638" i="1"/>
  <c r="BP1637" i="1" s="1"/>
  <c r="BP1635" i="1"/>
  <c r="BP1634" i="1" s="1"/>
  <c r="BP1632" i="1"/>
  <c r="BP1631" i="1" s="1"/>
  <c r="BP1629" i="1"/>
  <c r="BP1628" i="1" s="1"/>
  <c r="BP1626" i="1"/>
  <c r="BP1624" i="1"/>
  <c r="BP1622" i="1"/>
  <c r="BP1619" i="1"/>
  <c r="BP1618" i="1" s="1"/>
  <c r="BP1616" i="1"/>
  <c r="BP1615" i="1" s="1"/>
  <c r="BP1613" i="1"/>
  <c r="BP1611" i="1"/>
  <c r="BP1608" i="1"/>
  <c r="BP1607" i="1" s="1"/>
  <c r="BP1605" i="1"/>
  <c r="BP1604" i="1" s="1"/>
  <c r="BP1602" i="1"/>
  <c r="BP1601" i="1" s="1"/>
  <c r="BP1599" i="1"/>
  <c r="BP1598" i="1" s="1"/>
  <c r="BP1596" i="1"/>
  <c r="BP1595" i="1" s="1"/>
  <c r="BP1593" i="1"/>
  <c r="BP1592" i="1" s="1"/>
  <c r="BP1590" i="1"/>
  <c r="BP1589" i="1" s="1"/>
  <c r="BP1587" i="1"/>
  <c r="BP1586" i="1" s="1"/>
  <c r="BP1584" i="1"/>
  <c r="BP1583" i="1" s="1"/>
  <c r="BP1581" i="1"/>
  <c r="BP1580" i="1" s="1"/>
  <c r="BP1578" i="1"/>
  <c r="BP1577" i="1" s="1"/>
  <c r="BP1575" i="1"/>
  <c r="BP1574" i="1" s="1"/>
  <c r="BP1572" i="1"/>
  <c r="BP1571" i="1" s="1"/>
  <c r="BP1569" i="1"/>
  <c r="BP1567" i="1"/>
  <c r="BP1565" i="1"/>
  <c r="BP1562" i="1"/>
  <c r="BP1561" i="1" s="1"/>
  <c r="BP1559" i="1"/>
  <c r="BP1558" i="1" s="1"/>
  <c r="BP1556" i="1"/>
  <c r="BP1555" i="1" s="1"/>
  <c r="BP1553" i="1"/>
  <c r="BP1552" i="1" s="1"/>
  <c r="BP1550" i="1"/>
  <c r="BP1549" i="1" s="1"/>
  <c r="BP1547" i="1"/>
  <c r="BP1546" i="1" s="1"/>
  <c r="BP1541" i="1"/>
  <c r="BP1539" i="1"/>
  <c r="BP1534" i="1"/>
  <c r="BP1531" i="1"/>
  <c r="BP1530" i="1" s="1"/>
  <c r="BP1528" i="1"/>
  <c r="BP1527" i="1" s="1"/>
  <c r="BP1525" i="1"/>
  <c r="BP1524" i="1" s="1"/>
  <c r="BP1521" i="1"/>
  <c r="BP1520" i="1" s="1"/>
  <c r="BP1518" i="1"/>
  <c r="BP1516" i="1"/>
  <c r="BP1513" i="1"/>
  <c r="BP1511" i="1"/>
  <c r="BP1509" i="1"/>
  <c r="BP1505" i="1"/>
  <c r="BP1503" i="1"/>
  <c r="BP1501" i="1"/>
  <c r="BP1497" i="1"/>
  <c r="BP1495" i="1"/>
  <c r="BP1490" i="1"/>
  <c r="BP1488" i="1"/>
  <c r="BP1486" i="1"/>
  <c r="BP1483" i="1"/>
  <c r="BP1481" i="1"/>
  <c r="BP1477" i="1"/>
  <c r="BP1476" i="1" s="1"/>
  <c r="BP1474" i="1"/>
  <c r="BP1473" i="1" s="1"/>
  <c r="BP1471" i="1"/>
  <c r="BP1470" i="1" s="1"/>
  <c r="BP1467" i="1"/>
  <c r="BP1466" i="1" s="1"/>
  <c r="BP1464" i="1"/>
  <c r="BP1462" i="1"/>
  <c r="BP1457" i="1"/>
  <c r="BP1456" i="1" s="1"/>
  <c r="BP1454" i="1"/>
  <c r="BP1452" i="1"/>
  <c r="BP1449" i="1"/>
  <c r="BP1448" i="1" s="1"/>
  <c r="BP1446" i="1"/>
  <c r="BP1445" i="1" s="1"/>
  <c r="BP1442" i="1"/>
  <c r="BP1441" i="1" s="1"/>
  <c r="BP1439" i="1"/>
  <c r="BP1437" i="1"/>
  <c r="BP1432" i="1"/>
  <c r="BP1431" i="1" s="1"/>
  <c r="BP1429" i="1"/>
  <c r="BP1427" i="1"/>
  <c r="BP1422" i="1"/>
  <c r="BP1421" i="1" s="1"/>
  <c r="BP1420" i="1" s="1"/>
  <c r="BP1419" i="1" s="1"/>
  <c r="BP1416" i="1"/>
  <c r="BP1414" i="1"/>
  <c r="BP1411" i="1"/>
  <c r="BP1409" i="1"/>
  <c r="BP1405" i="1"/>
  <c r="BP1404" i="1" s="1"/>
  <c r="BP1402" i="1"/>
  <c r="BP1400" i="1"/>
  <c r="BP1397" i="1"/>
  <c r="BP1396" i="1" s="1"/>
  <c r="BP1394" i="1"/>
  <c r="BP1393" i="1" s="1"/>
  <c r="BP1391" i="1"/>
  <c r="BP1389" i="1"/>
  <c r="BP1387" i="1"/>
  <c r="BP1383" i="1"/>
  <c r="BP1382" i="1" s="1"/>
  <c r="BP1380" i="1"/>
  <c r="BP1378" i="1"/>
  <c r="BP1376" i="1"/>
  <c r="BP1372" i="1"/>
  <c r="BP1371" i="1" s="1"/>
  <c r="BP1369" i="1"/>
  <c r="BP1368" i="1" s="1"/>
  <c r="BP1366" i="1"/>
  <c r="BP1364" i="1"/>
  <c r="BP1362" i="1"/>
  <c r="BP1358" i="1"/>
  <c r="BP1357" i="1" s="1"/>
  <c r="BP1355" i="1"/>
  <c r="BP1353" i="1"/>
  <c r="BP1351" i="1"/>
  <c r="BP1346" i="1"/>
  <c r="BP1345" i="1" s="1"/>
  <c r="BP1344" i="1" s="1"/>
  <c r="BP1343" i="1" s="1"/>
  <c r="BP1341" i="1"/>
  <c r="BP1340" i="1" s="1"/>
  <c r="BP1338" i="1"/>
  <c r="BP1337" i="1" s="1"/>
  <c r="BP1332" i="1"/>
  <c r="BP1330" i="1"/>
  <c r="BP1326" i="1"/>
  <c r="BP1325" i="1" s="1"/>
  <c r="BP1323" i="1"/>
  <c r="BP1321" i="1"/>
  <c r="BP1318" i="1"/>
  <c r="BP1317" i="1" s="1"/>
  <c r="BP1315" i="1"/>
  <c r="BP1314" i="1" s="1"/>
  <c r="BP1311" i="1"/>
  <c r="BP1310" i="1" s="1"/>
  <c r="BP1308" i="1"/>
  <c r="BP1307" i="1" s="1"/>
  <c r="BP1305" i="1"/>
  <c r="BP1304" i="1" s="1"/>
  <c r="BP1302" i="1"/>
  <c r="BP1301" i="1" s="1"/>
  <c r="BP1298" i="1"/>
  <c r="BP1296" i="1"/>
  <c r="BP1293" i="1"/>
  <c r="BP1292" i="1" s="1"/>
  <c r="BP1289" i="1"/>
  <c r="BP1288" i="1" s="1"/>
  <c r="BP1286" i="1"/>
  <c r="BP1284" i="1"/>
  <c r="BP1281" i="1"/>
  <c r="BP1280" i="1" s="1"/>
  <c r="BP1278" i="1"/>
  <c r="BP1277" i="1" s="1"/>
  <c r="BP1275" i="1"/>
  <c r="BP1274" i="1" s="1"/>
  <c r="BP1271" i="1"/>
  <c r="BP1270" i="1" s="1"/>
  <c r="BP1268" i="1"/>
  <c r="BP1265" i="1"/>
  <c r="BP1262" i="1"/>
  <c r="BP1260" i="1"/>
  <c r="BP1258" i="1"/>
  <c r="BP1253" i="1"/>
  <c r="BP1252" i="1" s="1"/>
  <c r="BP1250" i="1"/>
  <c r="BP1249" i="1" s="1"/>
  <c r="BP1246" i="1"/>
  <c r="BP1244" i="1"/>
  <c r="BP1241" i="1"/>
  <c r="BP1240" i="1" s="1"/>
  <c r="BP1237" i="1"/>
  <c r="BP1236" i="1" s="1"/>
  <c r="BP1234" i="1"/>
  <c r="BP1233" i="1" s="1"/>
  <c r="BP1231" i="1"/>
  <c r="BP1230" i="1" s="1"/>
  <c r="BP1228" i="1"/>
  <c r="BP1227" i="1" s="1"/>
  <c r="BP1225" i="1"/>
  <c r="BP1224" i="1" s="1"/>
  <c r="BP1222" i="1"/>
  <c r="BP1221" i="1" s="1"/>
  <c r="BP1215" i="1"/>
  <c r="BP1213" i="1"/>
  <c r="BP1212" i="1" s="1"/>
  <c r="BP1210" i="1"/>
  <c r="BP1209" i="1" s="1"/>
  <c r="BP1207" i="1"/>
  <c r="BP1206" i="1" s="1"/>
  <c r="BP1204" i="1"/>
  <c r="BP1203" i="1" s="1"/>
  <c r="BP1201" i="1"/>
  <c r="BP1200" i="1" s="1"/>
  <c r="BP1198" i="1"/>
  <c r="BP1197" i="1" s="1"/>
  <c r="BP1195" i="1"/>
  <c r="BP1194" i="1" s="1"/>
  <c r="BP1192" i="1"/>
  <c r="BP1191" i="1" s="1"/>
  <c r="BP1189" i="1"/>
  <c r="BP1188" i="1" s="1"/>
  <c r="BP1186" i="1"/>
  <c r="BP1185" i="1" s="1"/>
  <c r="BP1183" i="1"/>
  <c r="BP1182" i="1" s="1"/>
  <c r="BP1180" i="1"/>
  <c r="BP1179" i="1" s="1"/>
  <c r="BP1156" i="1"/>
  <c r="BP1155" i="1" s="1"/>
  <c r="BP1154" i="1" s="1"/>
  <c r="BP1152" i="1"/>
  <c r="BP1151" i="1" s="1"/>
  <c r="BP1149" i="1"/>
  <c r="BP1144" i="1"/>
  <c r="BP1143" i="1" s="1"/>
  <c r="BP1141" i="1"/>
  <c r="BP1139" i="1"/>
  <c r="BP1138" i="1" s="1"/>
  <c r="BP1133" i="1"/>
  <c r="BP1131" i="1"/>
  <c r="BP1129" i="1"/>
  <c r="BP1126" i="1"/>
  <c r="BP1124" i="1"/>
  <c r="BP1117" i="1"/>
  <c r="BP1116" i="1" s="1"/>
  <c r="BP1113" i="1"/>
  <c r="BP1112" i="1" s="1"/>
  <c r="BP1110" i="1"/>
  <c r="BP1109" i="1" s="1"/>
  <c r="BP1107" i="1"/>
  <c r="BP1106" i="1" s="1"/>
  <c r="BP1104" i="1"/>
  <c r="BP1102" i="1"/>
  <c r="BP1100" i="1"/>
  <c r="BP1097" i="1"/>
  <c r="BP1096" i="1" s="1"/>
  <c r="BP1094" i="1"/>
  <c r="BP1093" i="1" s="1"/>
  <c r="BP1089" i="1"/>
  <c r="BP1088" i="1" s="1"/>
  <c r="BP1087" i="1" s="1"/>
  <c r="BP1086" i="1" s="1"/>
  <c r="BP1084" i="1"/>
  <c r="BP1083" i="1" s="1"/>
  <c r="BP1082" i="1" s="1"/>
  <c r="BP1081" i="1" s="1"/>
  <c r="BP1078" i="1"/>
  <c r="BP1076" i="1"/>
  <c r="BP1072" i="1"/>
  <c r="BP1071" i="1" s="1"/>
  <c r="BP1069" i="1"/>
  <c r="BP1068" i="1" s="1"/>
  <c r="BP1066" i="1"/>
  <c r="BP1065" i="1" s="1"/>
  <c r="BP1063" i="1"/>
  <c r="BP1061" i="1"/>
  <c r="BP1055" i="1"/>
  <c r="BP1053" i="1"/>
  <c r="BP1051" i="1"/>
  <c r="BP1048" i="1"/>
  <c r="BP1046" i="1"/>
  <c r="BP1042" i="1"/>
  <c r="BP1041" i="1" s="1"/>
  <c r="BP1039" i="1"/>
  <c r="BP1038" i="1" s="1"/>
  <c r="BP1036" i="1"/>
  <c r="BP1035" i="1" s="1"/>
  <c r="BP1033" i="1"/>
  <c r="BP1032" i="1" s="1"/>
  <c r="BP1030" i="1"/>
  <c r="BP1029" i="1" s="1"/>
  <c r="BP1027" i="1"/>
  <c r="BP1026" i="1" s="1"/>
  <c r="BP1024" i="1"/>
  <c r="BP1023" i="1" s="1"/>
  <c r="BP1020" i="1"/>
  <c r="BP1019" i="1" s="1"/>
  <c r="BP1017" i="1"/>
  <c r="BP1016" i="1" s="1"/>
  <c r="BP1014" i="1"/>
  <c r="BP1013" i="1" s="1"/>
  <c r="BP1011" i="1"/>
  <c r="BP1010" i="1" s="1"/>
  <c r="BP1008" i="1"/>
  <c r="BP1007" i="1" s="1"/>
  <c r="BP1005" i="1"/>
  <c r="BP1004" i="1" s="1"/>
  <c r="BP1002" i="1"/>
  <c r="BP1001" i="1" s="1"/>
  <c r="BP999" i="1"/>
  <c r="BP998" i="1" s="1"/>
  <c r="BP996" i="1"/>
  <c r="BP995" i="1" s="1"/>
  <c r="BP993" i="1"/>
  <c r="BP992" i="1" s="1"/>
  <c r="BP990" i="1"/>
  <c r="BP988" i="1"/>
  <c r="BP984" i="1"/>
  <c r="BP983" i="1" s="1"/>
  <c r="BP981" i="1"/>
  <c r="BP980" i="1" s="1"/>
  <c r="BP978" i="1"/>
  <c r="BP976" i="1"/>
  <c r="BP973" i="1"/>
  <c r="BP972" i="1" s="1"/>
  <c r="BP970" i="1"/>
  <c r="BP969" i="1" s="1"/>
  <c r="BP966" i="1"/>
  <c r="BP964" i="1"/>
  <c r="BP962" i="1"/>
  <c r="BP959" i="1"/>
  <c r="BP958" i="1" s="1"/>
  <c r="BP956" i="1"/>
  <c r="BP955" i="1" s="1"/>
  <c r="BP953" i="1"/>
  <c r="BP951" i="1"/>
  <c r="BP948" i="1"/>
  <c r="BP947" i="1" s="1"/>
  <c r="BP945" i="1"/>
  <c r="BP944" i="1" s="1"/>
  <c r="BP942" i="1"/>
  <c r="BP941" i="1" s="1"/>
  <c r="BP937" i="1"/>
  <c r="BP936" i="1" s="1"/>
  <c r="BP935" i="1" s="1"/>
  <c r="BP933" i="1"/>
  <c r="BP931" i="1"/>
  <c r="BP927" i="1"/>
  <c r="BP926" i="1" s="1"/>
  <c r="BP925" i="1" s="1"/>
  <c r="BP923" i="1"/>
  <c r="BP922" i="1" s="1"/>
  <c r="BP921" i="1" s="1"/>
  <c r="BP919" i="1"/>
  <c r="BP918" i="1" s="1"/>
  <c r="BP916" i="1"/>
  <c r="BP915" i="1" s="1"/>
  <c r="BP913" i="1"/>
  <c r="BP911" i="1"/>
  <c r="BP908" i="1"/>
  <c r="BP906" i="1"/>
  <c r="BP903" i="1"/>
  <c r="BP902" i="1" s="1"/>
  <c r="BP900" i="1"/>
  <c r="BP898" i="1"/>
  <c r="BP895" i="1"/>
  <c r="BP893" i="1"/>
  <c r="BP890" i="1"/>
  <c r="BP889" i="1" s="1"/>
  <c r="BP887" i="1"/>
  <c r="BP886" i="1" s="1"/>
  <c r="BP884" i="1"/>
  <c r="BP883" i="1" s="1"/>
  <c r="BP881" i="1"/>
  <c r="BP880" i="1" s="1"/>
  <c r="BP878" i="1"/>
  <c r="BP877" i="1" s="1"/>
  <c r="BP875" i="1"/>
  <c r="BP874" i="1" s="1"/>
  <c r="BP870" i="1"/>
  <c r="BP868" i="1"/>
  <c r="BP867" i="1" s="1"/>
  <c r="BP865" i="1"/>
  <c r="BP864" i="1" s="1"/>
  <c r="BP862" i="1"/>
  <c r="BP861" i="1" s="1"/>
  <c r="BP859" i="1"/>
  <c r="BP858" i="1" s="1"/>
  <c r="BP855" i="1"/>
  <c r="BP853" i="1"/>
  <c r="BP848" i="1"/>
  <c r="BP847" i="1" s="1"/>
  <c r="BP845" i="1"/>
  <c r="BP844" i="1" s="1"/>
  <c r="BP841" i="1"/>
  <c r="BP840" i="1" s="1"/>
  <c r="BP839" i="1" s="1"/>
  <c r="BP835" i="1"/>
  <c r="BP833" i="1"/>
  <c r="BP829" i="1"/>
  <c r="BP828" i="1" s="1"/>
  <c r="BP825" i="1"/>
  <c r="BP824" i="1" s="1"/>
  <c r="BP821" i="1"/>
  <c r="BP820" i="1" s="1"/>
  <c r="BP818" i="1"/>
  <c r="BP817" i="1" s="1"/>
  <c r="BP815" i="1"/>
  <c r="BP813" i="1"/>
  <c r="BP811" i="1"/>
  <c r="BP805" i="1"/>
  <c r="BP803" i="1"/>
  <c r="BP799" i="1"/>
  <c r="BP798" i="1" s="1"/>
  <c r="BP796" i="1"/>
  <c r="BP795" i="1" s="1"/>
  <c r="BP793" i="1"/>
  <c r="BP791" i="1"/>
  <c r="BP785" i="1"/>
  <c r="BP783" i="1"/>
  <c r="BP780" i="1"/>
  <c r="BP778" i="1"/>
  <c r="BP775" i="1"/>
  <c r="BP773" i="1"/>
  <c r="BP769" i="1"/>
  <c r="BP768" i="1" s="1"/>
  <c r="BP766" i="1"/>
  <c r="BP765" i="1" s="1"/>
  <c r="BP763" i="1"/>
  <c r="BP762" i="1" s="1"/>
  <c r="BP760" i="1"/>
  <c r="BP759" i="1" s="1"/>
  <c r="BP753" i="1"/>
  <c r="BP751" i="1"/>
  <c r="BP744" i="1"/>
  <c r="BP742" i="1"/>
  <c r="BP738" i="1"/>
  <c r="BP737" i="1" s="1"/>
  <c r="BP735" i="1"/>
  <c r="BP734" i="1" s="1"/>
  <c r="BP731" i="1"/>
  <c r="BP730" i="1" s="1"/>
  <c r="BP728" i="1"/>
  <c r="BP727" i="1" s="1"/>
  <c r="BP725" i="1"/>
  <c r="BP724" i="1" s="1"/>
  <c r="BP722" i="1"/>
  <c r="BP721" i="1" s="1"/>
  <c r="BP719" i="1"/>
  <c r="BP717" i="1"/>
  <c r="BP714" i="1"/>
  <c r="BP710" i="1"/>
  <c r="BP708" i="1"/>
  <c r="BP706" i="1"/>
  <c r="BP701" i="1"/>
  <c r="BP700" i="1" s="1"/>
  <c r="BP698" i="1"/>
  <c r="BP696" i="1"/>
  <c r="BP691" i="1"/>
  <c r="BP689" i="1"/>
  <c r="BP687" i="1"/>
  <c r="BP683" i="1"/>
  <c r="BP682" i="1" s="1"/>
  <c r="BP680" i="1"/>
  <c r="BP677" i="1"/>
  <c r="BP675" i="1"/>
  <c r="BP673" i="1"/>
  <c r="BP667" i="1"/>
  <c r="BP665" i="1"/>
  <c r="BP661" i="1"/>
  <c r="BP660" i="1" s="1"/>
  <c r="BP658" i="1"/>
  <c r="BP657" i="1" s="1"/>
  <c r="BP655" i="1"/>
  <c r="BP652" i="1"/>
  <c r="BP650" i="1"/>
  <c r="BP648" i="1"/>
  <c r="BP643" i="1"/>
  <c r="BP642" i="1" s="1"/>
  <c r="BP640" i="1"/>
  <c r="BP639" i="1" s="1"/>
  <c r="BP637" i="1"/>
  <c r="BP636" i="1" s="1"/>
  <c r="BP634" i="1"/>
  <c r="BP632" i="1"/>
  <c r="BP626" i="1"/>
  <c r="BP624" i="1"/>
  <c r="BP622" i="1"/>
  <c r="BP619" i="1"/>
  <c r="BP618" i="1" s="1"/>
  <c r="BP616" i="1"/>
  <c r="BP615" i="1" s="1"/>
  <c r="BP613" i="1"/>
  <c r="BP612" i="1" s="1"/>
  <c r="BP610" i="1"/>
  <c r="BP609" i="1" s="1"/>
  <c r="BP606" i="1"/>
  <c r="BP605" i="1" s="1"/>
  <c r="BP601" i="1"/>
  <c r="BP600" i="1" s="1"/>
  <c r="BP598" i="1"/>
  <c r="BP597" i="1" s="1"/>
  <c r="BP595" i="1"/>
  <c r="BP594" i="1" s="1"/>
  <c r="BP592" i="1"/>
  <c r="BP591" i="1" s="1"/>
  <c r="BP589" i="1"/>
  <c r="BP588" i="1" s="1"/>
  <c r="BP584" i="1"/>
  <c r="BP583" i="1" s="1"/>
  <c r="BP581" i="1"/>
  <c r="BP580" i="1" s="1"/>
  <c r="BP578" i="1"/>
  <c r="BP577" i="1" s="1"/>
  <c r="BP575" i="1"/>
  <c r="BP574" i="1" s="1"/>
  <c r="BP572" i="1"/>
  <c r="BP571" i="1" s="1"/>
  <c r="BP569" i="1"/>
  <c r="BP568" i="1" s="1"/>
  <c r="BP564" i="1"/>
  <c r="BP563" i="1" s="1"/>
  <c r="BP561" i="1"/>
  <c r="BP560" i="1" s="1"/>
  <c r="BP557" i="1"/>
  <c r="BP556" i="1" s="1"/>
  <c r="BP555" i="1" s="1"/>
  <c r="BP551" i="1"/>
  <c r="BP549" i="1"/>
  <c r="BP546" i="1"/>
  <c r="BP544" i="1"/>
  <c r="BP540" i="1"/>
  <c r="BP538" i="1"/>
  <c r="BP535" i="1"/>
  <c r="BP533" i="1"/>
  <c r="BP530" i="1"/>
  <c r="BP528" i="1"/>
  <c r="BP526" i="1"/>
  <c r="BP524" i="1"/>
  <c r="BP522" i="1"/>
  <c r="BP519" i="1"/>
  <c r="BP518" i="1" s="1"/>
  <c r="BP516" i="1"/>
  <c r="BP515" i="1" s="1"/>
  <c r="BP513" i="1"/>
  <c r="BP512" i="1" s="1"/>
  <c r="BP510" i="1"/>
  <c r="BP509" i="1" s="1"/>
  <c r="BP504" i="1"/>
  <c r="BP502" i="1"/>
  <c r="BP497" i="1"/>
  <c r="BP494" i="1"/>
  <c r="BP491" i="1"/>
  <c r="BP489" i="1"/>
  <c r="BP485" i="1"/>
  <c r="BP484" i="1" s="1"/>
  <c r="BP482" i="1"/>
  <c r="BP481" i="1" s="1"/>
  <c r="BP479" i="1"/>
  <c r="BP478" i="1" s="1"/>
  <c r="BP476" i="1"/>
  <c r="BP475" i="1" s="1"/>
  <c r="BP473" i="1"/>
  <c r="BP471" i="1"/>
  <c r="BP468" i="1"/>
  <c r="BP466" i="1"/>
  <c r="BP460" i="1"/>
  <c r="BP458" i="1"/>
  <c r="BP455" i="1"/>
  <c r="BP453" i="1"/>
  <c r="BP448" i="1"/>
  <c r="BP447" i="1" s="1"/>
  <c r="BP445" i="1"/>
  <c r="BP444" i="1" s="1"/>
  <c r="BP441" i="1"/>
  <c r="BP440" i="1" s="1"/>
  <c r="BP438" i="1"/>
  <c r="BP437" i="1" s="1"/>
  <c r="BP434" i="1"/>
  <c r="BP433" i="1" s="1"/>
  <c r="BP427" i="1"/>
  <c r="BP426" i="1" s="1"/>
  <c r="BP424" i="1"/>
  <c r="BP423" i="1" s="1"/>
  <c r="BP421" i="1"/>
  <c r="BP420" i="1" s="1"/>
  <c r="BP418" i="1"/>
  <c r="BP417" i="1" s="1"/>
  <c r="BP415" i="1"/>
  <c r="BP414" i="1" s="1"/>
  <c r="BP412" i="1"/>
  <c r="BP410" i="1"/>
  <c r="BP407" i="1"/>
  <c r="BP404" i="1"/>
  <c r="BP403" i="1" s="1"/>
  <c r="BP401" i="1"/>
  <c r="BP400" i="1" s="1"/>
  <c r="BP396" i="1"/>
  <c r="BP395" i="1" s="1"/>
  <c r="BP392" i="1"/>
  <c r="BP391" i="1" s="1"/>
  <c r="BP388" i="1"/>
  <c r="BP387" i="1" s="1"/>
  <c r="BP384" i="1"/>
  <c r="BP382" i="1"/>
  <c r="BP378" i="1"/>
  <c r="BP377" i="1" s="1"/>
  <c r="BP373" i="1"/>
  <c r="BP372" i="1" s="1"/>
  <c r="BP370" i="1"/>
  <c r="BP369" i="1" s="1"/>
  <c r="BP367" i="1"/>
  <c r="BP366" i="1" s="1"/>
  <c r="BP364" i="1"/>
  <c r="BP363" i="1" s="1"/>
  <c r="BP361" i="1"/>
  <c r="BP360" i="1" s="1"/>
  <c r="BP356" i="1"/>
  <c r="BP355" i="1" s="1"/>
  <c r="BP353" i="1"/>
  <c r="BP352" i="1" s="1"/>
  <c r="BP347" i="1"/>
  <c r="BP345" i="1"/>
  <c r="BP343" i="1"/>
  <c r="BP340" i="1"/>
  <c r="BP338" i="1"/>
  <c r="BP334" i="1"/>
  <c r="BP333" i="1" s="1"/>
  <c r="BP331" i="1"/>
  <c r="BP330" i="1" s="1"/>
  <c r="BP328" i="1"/>
  <c r="BP326" i="1"/>
  <c r="BP320" i="1"/>
  <c r="BP318" i="1"/>
  <c r="BP315" i="1"/>
  <c r="BP313" i="1"/>
  <c r="BP309" i="1"/>
  <c r="BP308" i="1" s="1"/>
  <c r="BP306" i="1"/>
  <c r="BP305" i="1" s="1"/>
  <c r="BP303" i="1"/>
  <c r="BP301" i="1"/>
  <c r="BP299" i="1"/>
  <c r="BP296" i="1"/>
  <c r="BP295" i="1" s="1"/>
  <c r="BP293" i="1"/>
  <c r="BP292" i="1" s="1"/>
  <c r="BP290" i="1"/>
  <c r="BP289" i="1" s="1"/>
  <c r="BP286" i="1"/>
  <c r="BP285" i="1" s="1"/>
  <c r="BP282" i="1"/>
  <c r="BP281" i="1" s="1"/>
  <c r="BP279" i="1"/>
  <c r="BP278" i="1" s="1"/>
  <c r="BP275" i="1"/>
  <c r="BP273" i="1"/>
  <c r="BP271" i="1"/>
  <c r="BP268" i="1"/>
  <c r="BP267" i="1" s="1"/>
  <c r="BP263" i="1"/>
  <c r="BP261" i="1"/>
  <c r="BP257" i="1"/>
  <c r="BP256" i="1" s="1"/>
  <c r="BP254" i="1"/>
  <c r="BP253" i="1" s="1"/>
  <c r="BP250" i="1"/>
  <c r="BP249" i="1" s="1"/>
  <c r="BP247" i="1"/>
  <c r="BP246" i="1" s="1"/>
  <c r="BP244" i="1"/>
  <c r="BP243" i="1" s="1"/>
  <c r="BP241" i="1"/>
  <c r="BP240" i="1" s="1"/>
  <c r="BP238" i="1"/>
  <c r="BP237" i="1" s="1"/>
  <c r="BP234" i="1"/>
  <c r="BP233" i="1" s="1"/>
  <c r="BP231" i="1"/>
  <c r="BP229" i="1"/>
  <c r="BP227" i="1"/>
  <c r="BP224" i="1"/>
  <c r="BP223" i="1" s="1"/>
  <c r="BP219" i="1"/>
  <c r="BP218" i="1" s="1"/>
  <c r="BP216" i="1"/>
  <c r="BP215" i="1" s="1"/>
  <c r="BP210" i="1"/>
  <c r="BP208" i="1"/>
  <c r="BP204" i="1"/>
  <c r="BP203" i="1" s="1"/>
  <c r="BP201" i="1"/>
  <c r="BP200" i="1" s="1"/>
  <c r="BP197" i="1"/>
  <c r="BP196" i="1" s="1"/>
  <c r="BP193" i="1"/>
  <c r="BP192" i="1" s="1"/>
  <c r="BP190" i="1"/>
  <c r="BP189" i="1" s="1"/>
  <c r="BP187" i="1"/>
  <c r="BP185" i="1"/>
  <c r="BP182" i="1"/>
  <c r="BP181" i="1" s="1"/>
  <c r="BP179" i="1"/>
  <c r="BP177" i="1"/>
  <c r="BP174" i="1"/>
  <c r="BP173" i="1" s="1"/>
  <c r="BP170" i="1"/>
  <c r="BP167" i="1"/>
  <c r="BP164" i="1"/>
  <c r="BP159" i="1"/>
  <c r="BP158" i="1" s="1"/>
  <c r="BP157" i="1" s="1"/>
  <c r="BP155" i="1"/>
  <c r="BP154" i="1" s="1"/>
  <c r="BP152" i="1"/>
  <c r="BP151" i="1" s="1"/>
  <c r="BP149" i="1"/>
  <c r="BP148" i="1" s="1"/>
  <c r="BP146" i="1"/>
  <c r="BP145" i="1" s="1"/>
  <c r="BP143" i="1"/>
  <c r="BP142" i="1" s="1"/>
  <c r="BP140" i="1"/>
  <c r="BP139" i="1" s="1"/>
  <c r="BP137" i="1"/>
  <c r="BP136" i="1" s="1"/>
  <c r="BP134" i="1"/>
  <c r="BP133" i="1" s="1"/>
  <c r="BP131" i="1"/>
  <c r="BP130" i="1" s="1"/>
  <c r="BP128" i="1"/>
  <c r="BP127" i="1" s="1"/>
  <c r="BP125" i="1"/>
  <c r="BP124" i="1" s="1"/>
  <c r="BP122" i="1"/>
  <c r="BP121" i="1" s="1"/>
  <c r="BP119" i="1"/>
  <c r="BP118" i="1" s="1"/>
  <c r="BP116" i="1"/>
  <c r="BP115" i="1" s="1"/>
  <c r="BP113" i="1"/>
  <c r="BP112" i="1" s="1"/>
  <c r="BP110" i="1"/>
  <c r="BP109" i="1" s="1"/>
  <c r="BP102" i="1"/>
  <c r="BP101" i="1" s="1"/>
  <c r="BP99" i="1"/>
  <c r="BP98" i="1" s="1"/>
  <c r="BP96" i="1"/>
  <c r="BP95" i="1" s="1"/>
  <c r="BP93" i="1"/>
  <c r="BP92" i="1" s="1"/>
  <c r="BP90" i="1"/>
  <c r="BP89" i="1" s="1"/>
  <c r="BP87" i="1"/>
  <c r="BP86" i="1" s="1"/>
  <c r="BP84" i="1"/>
  <c r="BP83" i="1" s="1"/>
  <c r="BP81" i="1"/>
  <c r="BP80" i="1" s="1"/>
  <c r="BP78" i="1"/>
  <c r="BP77" i="1" s="1"/>
  <c r="BP75" i="1"/>
  <c r="BP74" i="1" s="1"/>
  <c r="BP72" i="1"/>
  <c r="BP71" i="1" s="1"/>
  <c r="BP66" i="1"/>
  <c r="BP64" i="1"/>
  <c r="BP61" i="1"/>
  <c r="BP59" i="1"/>
  <c r="BP54" i="1"/>
  <c r="BP53" i="1" s="1"/>
  <c r="BP51" i="1"/>
  <c r="BP50" i="1" s="1"/>
  <c r="BP48" i="1"/>
  <c r="BP47" i="1" s="1"/>
  <c r="BP45" i="1"/>
  <c r="BP44" i="1" s="1"/>
  <c r="BP42" i="1"/>
  <c r="BP41" i="1" s="1"/>
  <c r="BP39" i="1"/>
  <c r="BP38" i="1" s="1"/>
  <c r="BP36" i="1"/>
  <c r="BP35" i="1" s="1"/>
  <c r="BP32" i="1"/>
  <c r="BP31" i="1" s="1"/>
  <c r="BP29" i="1"/>
  <c r="BP28" i="1" s="1"/>
  <c r="BP26" i="1"/>
  <c r="BP25" i="1" s="1"/>
  <c r="BP23" i="1"/>
  <c r="BP22" i="1" s="1"/>
  <c r="BP20" i="1"/>
  <c r="BP19" i="1" s="1"/>
  <c r="BM1722" i="1"/>
  <c r="BM1720" i="1"/>
  <c r="BM1718" i="1"/>
  <c r="BM1713" i="1"/>
  <c r="BM1712" i="1" s="1"/>
  <c r="BM1711" i="1" s="1"/>
  <c r="BM1709" i="1"/>
  <c r="BM1707" i="1"/>
  <c r="BM1702" i="1"/>
  <c r="BM1699" i="1"/>
  <c r="BM1697" i="1"/>
  <c r="BM1693" i="1"/>
  <c r="BM1690" i="1"/>
  <c r="BM1687" i="1"/>
  <c r="BM1683" i="1"/>
  <c r="BM1681" i="1"/>
  <c r="BM1679" i="1"/>
  <c r="BM1675" i="1"/>
  <c r="BM1674" i="1" s="1"/>
  <c r="BM1673" i="1" s="1"/>
  <c r="BM1670" i="1"/>
  <c r="BM1668" i="1"/>
  <c r="BM1666" i="1"/>
  <c r="BM1662" i="1"/>
  <c r="BM1661" i="1" s="1"/>
  <c r="BM1660" i="1" s="1"/>
  <c r="BM1657" i="1"/>
  <c r="BM1655" i="1"/>
  <c r="BM1651" i="1"/>
  <c r="BM1650" i="1" s="1"/>
  <c r="BM1649" i="1" s="1"/>
  <c r="BM1646" i="1"/>
  <c r="BM1645" i="1" s="1"/>
  <c r="BM1643" i="1"/>
  <c r="BM1641" i="1"/>
  <c r="BM1638" i="1"/>
  <c r="BM1637" i="1" s="1"/>
  <c r="BM1635" i="1"/>
  <c r="BM1634" i="1" s="1"/>
  <c r="BM1632" i="1"/>
  <c r="BM1631" i="1" s="1"/>
  <c r="BM1629" i="1"/>
  <c r="BM1628" i="1" s="1"/>
  <c r="BM1626" i="1"/>
  <c r="BM1624" i="1"/>
  <c r="BM1622" i="1"/>
  <c r="BM1619" i="1"/>
  <c r="BM1618" i="1" s="1"/>
  <c r="BM1616" i="1"/>
  <c r="BM1615" i="1" s="1"/>
  <c r="BM1613" i="1"/>
  <c r="BM1611" i="1"/>
  <c r="BM1608" i="1"/>
  <c r="BM1607" i="1" s="1"/>
  <c r="BM1605" i="1"/>
  <c r="BM1604" i="1" s="1"/>
  <c r="BM1602" i="1"/>
  <c r="BM1601" i="1" s="1"/>
  <c r="BM1599" i="1"/>
  <c r="BM1598" i="1" s="1"/>
  <c r="BM1596" i="1"/>
  <c r="BM1595" i="1" s="1"/>
  <c r="BM1593" i="1"/>
  <c r="BM1592" i="1" s="1"/>
  <c r="BM1590" i="1"/>
  <c r="BM1589" i="1" s="1"/>
  <c r="BM1587" i="1"/>
  <c r="BM1586" i="1" s="1"/>
  <c r="BM1584" i="1"/>
  <c r="BM1583" i="1" s="1"/>
  <c r="BM1581" i="1"/>
  <c r="BM1580" i="1" s="1"/>
  <c r="BM1578" i="1"/>
  <c r="BM1577" i="1" s="1"/>
  <c r="BM1575" i="1"/>
  <c r="BM1574" i="1" s="1"/>
  <c r="BM1572" i="1"/>
  <c r="BM1571" i="1" s="1"/>
  <c r="BM1569" i="1"/>
  <c r="BM1567" i="1"/>
  <c r="BM1565" i="1"/>
  <c r="BM1562" i="1"/>
  <c r="BM1561" i="1" s="1"/>
  <c r="BM1559" i="1"/>
  <c r="BM1558" i="1" s="1"/>
  <c r="BM1556" i="1"/>
  <c r="BM1555" i="1" s="1"/>
  <c r="BM1553" i="1"/>
  <c r="BM1552" i="1" s="1"/>
  <c r="BM1550" i="1"/>
  <c r="BM1549" i="1" s="1"/>
  <c r="BM1547" i="1"/>
  <c r="BM1546" i="1" s="1"/>
  <c r="BM1541" i="1"/>
  <c r="BM1539" i="1"/>
  <c r="BM1534" i="1"/>
  <c r="BM1531" i="1"/>
  <c r="BM1530" i="1" s="1"/>
  <c r="BM1528" i="1"/>
  <c r="BM1527" i="1" s="1"/>
  <c r="BM1525" i="1"/>
  <c r="BM1524" i="1" s="1"/>
  <c r="BM1521" i="1"/>
  <c r="BM1520" i="1" s="1"/>
  <c r="BM1518" i="1"/>
  <c r="BM1516" i="1"/>
  <c r="BM1513" i="1"/>
  <c r="BM1511" i="1"/>
  <c r="BM1509" i="1"/>
  <c r="BM1505" i="1"/>
  <c r="BM1503" i="1"/>
  <c r="BM1501" i="1"/>
  <c r="BM1497" i="1"/>
  <c r="BM1495" i="1"/>
  <c r="BM1490" i="1"/>
  <c r="BM1488" i="1"/>
  <c r="BM1486" i="1"/>
  <c r="BM1483" i="1"/>
  <c r="BM1481" i="1"/>
  <c r="BM1477" i="1"/>
  <c r="BM1476" i="1" s="1"/>
  <c r="BM1474" i="1"/>
  <c r="BM1473" i="1" s="1"/>
  <c r="BM1471" i="1"/>
  <c r="BM1470" i="1" s="1"/>
  <c r="BM1467" i="1"/>
  <c r="BM1466" i="1" s="1"/>
  <c r="BM1464" i="1"/>
  <c r="BM1462" i="1"/>
  <c r="BM1457" i="1"/>
  <c r="BM1456" i="1" s="1"/>
  <c r="BM1454" i="1"/>
  <c r="BM1452" i="1"/>
  <c r="BM1449" i="1"/>
  <c r="BM1448" i="1" s="1"/>
  <c r="BM1446" i="1"/>
  <c r="BM1445" i="1" s="1"/>
  <c r="BM1442" i="1"/>
  <c r="BM1441" i="1" s="1"/>
  <c r="BM1439" i="1"/>
  <c r="BM1437" i="1"/>
  <c r="BM1432" i="1"/>
  <c r="BM1431" i="1" s="1"/>
  <c r="BM1429" i="1"/>
  <c r="BM1427" i="1"/>
  <c r="BM1422" i="1"/>
  <c r="BM1421" i="1" s="1"/>
  <c r="BM1420" i="1" s="1"/>
  <c r="BM1419" i="1" s="1"/>
  <c r="BM1416" i="1"/>
  <c r="BM1414" i="1"/>
  <c r="BM1411" i="1"/>
  <c r="BM1409" i="1"/>
  <c r="BM1405" i="1"/>
  <c r="BM1404" i="1" s="1"/>
  <c r="BM1402" i="1"/>
  <c r="BM1400" i="1"/>
  <c r="BM1397" i="1"/>
  <c r="BM1396" i="1" s="1"/>
  <c r="BM1394" i="1"/>
  <c r="BM1393" i="1" s="1"/>
  <c r="BM1391" i="1"/>
  <c r="BM1389" i="1"/>
  <c r="BM1387" i="1"/>
  <c r="BM1383" i="1"/>
  <c r="BM1382" i="1" s="1"/>
  <c r="BM1380" i="1"/>
  <c r="BM1378" i="1"/>
  <c r="BM1376" i="1"/>
  <c r="BM1372" i="1"/>
  <c r="BM1371" i="1" s="1"/>
  <c r="BM1369" i="1"/>
  <c r="BM1368" i="1" s="1"/>
  <c r="BM1366" i="1"/>
  <c r="BM1364" i="1"/>
  <c r="BM1362" i="1"/>
  <c r="BM1358" i="1"/>
  <c r="BM1357" i="1" s="1"/>
  <c r="BM1355" i="1"/>
  <c r="BM1353" i="1"/>
  <c r="BM1351" i="1"/>
  <c r="BM1346" i="1"/>
  <c r="BM1345" i="1" s="1"/>
  <c r="BM1344" i="1" s="1"/>
  <c r="BM1343" i="1" s="1"/>
  <c r="BM1341" i="1"/>
  <c r="BM1340" i="1" s="1"/>
  <c r="BM1338" i="1"/>
  <c r="BM1337" i="1" s="1"/>
  <c r="BM1332" i="1"/>
  <c r="BM1330" i="1"/>
  <c r="BM1326" i="1"/>
  <c r="BM1325" i="1" s="1"/>
  <c r="BM1323" i="1"/>
  <c r="BM1321" i="1"/>
  <c r="BM1318" i="1"/>
  <c r="BM1317" i="1" s="1"/>
  <c r="BM1315" i="1"/>
  <c r="BM1314" i="1" s="1"/>
  <c r="BM1311" i="1"/>
  <c r="BM1310" i="1" s="1"/>
  <c r="BM1308" i="1"/>
  <c r="BM1307" i="1" s="1"/>
  <c r="BM1305" i="1"/>
  <c r="BM1304" i="1" s="1"/>
  <c r="BM1302" i="1"/>
  <c r="BM1301" i="1" s="1"/>
  <c r="BM1298" i="1"/>
  <c r="BM1296" i="1"/>
  <c r="BM1293" i="1"/>
  <c r="BM1292" i="1" s="1"/>
  <c r="BM1289" i="1"/>
  <c r="BM1288" i="1" s="1"/>
  <c r="BM1286" i="1"/>
  <c r="BM1284" i="1"/>
  <c r="BM1281" i="1"/>
  <c r="BM1280" i="1" s="1"/>
  <c r="BM1278" i="1"/>
  <c r="BM1277" i="1" s="1"/>
  <c r="BM1275" i="1"/>
  <c r="BM1274" i="1" s="1"/>
  <c r="BM1271" i="1"/>
  <c r="BM1270" i="1" s="1"/>
  <c r="BM1268" i="1"/>
  <c r="BM1265" i="1"/>
  <c r="BM1262" i="1"/>
  <c r="BM1260" i="1"/>
  <c r="BM1258" i="1"/>
  <c r="BM1253" i="1"/>
  <c r="BM1252" i="1" s="1"/>
  <c r="BM1250" i="1"/>
  <c r="BM1249" i="1" s="1"/>
  <c r="BM1246" i="1"/>
  <c r="BM1244" i="1"/>
  <c r="BM1241" i="1"/>
  <c r="BM1240" i="1" s="1"/>
  <c r="BM1237" i="1"/>
  <c r="BM1236" i="1" s="1"/>
  <c r="BM1234" i="1"/>
  <c r="BM1233" i="1" s="1"/>
  <c r="BM1231" i="1"/>
  <c r="BM1230" i="1" s="1"/>
  <c r="BM1228" i="1"/>
  <c r="BM1227" i="1" s="1"/>
  <c r="BM1225" i="1"/>
  <c r="BM1224" i="1" s="1"/>
  <c r="BM1222" i="1"/>
  <c r="BM1221" i="1" s="1"/>
  <c r="BM1215" i="1"/>
  <c r="BM1213" i="1"/>
  <c r="BM1212" i="1" s="1"/>
  <c r="BM1210" i="1"/>
  <c r="BM1209" i="1" s="1"/>
  <c r="BM1207" i="1"/>
  <c r="BM1206" i="1" s="1"/>
  <c r="BM1204" i="1"/>
  <c r="BM1203" i="1" s="1"/>
  <c r="BM1201" i="1"/>
  <c r="BM1200" i="1" s="1"/>
  <c r="BM1198" i="1"/>
  <c r="BM1197" i="1" s="1"/>
  <c r="BM1195" i="1"/>
  <c r="BM1194" i="1" s="1"/>
  <c r="BM1192" i="1"/>
  <c r="BM1191" i="1" s="1"/>
  <c r="BM1189" i="1"/>
  <c r="BM1188" i="1" s="1"/>
  <c r="BM1186" i="1"/>
  <c r="BM1185" i="1" s="1"/>
  <c r="BM1183" i="1"/>
  <c r="BM1182" i="1" s="1"/>
  <c r="BM1180" i="1"/>
  <c r="BM1179" i="1" s="1"/>
  <c r="BM1156" i="1"/>
  <c r="BM1155" i="1" s="1"/>
  <c r="BM1154" i="1" s="1"/>
  <c r="BM1152" i="1"/>
  <c r="BM1151" i="1" s="1"/>
  <c r="BM1149" i="1"/>
  <c r="BM1144" i="1"/>
  <c r="BM1143" i="1" s="1"/>
  <c r="BM1141" i="1"/>
  <c r="BM1139" i="1"/>
  <c r="BM1138" i="1" s="1"/>
  <c r="BM1133" i="1"/>
  <c r="BM1131" i="1"/>
  <c r="BM1129" i="1"/>
  <c r="BM1126" i="1"/>
  <c r="BM1124" i="1"/>
  <c r="BM1117" i="1"/>
  <c r="BM1116" i="1" s="1"/>
  <c r="BM1113" i="1"/>
  <c r="BM1112" i="1" s="1"/>
  <c r="BM1110" i="1"/>
  <c r="BM1109" i="1" s="1"/>
  <c r="BM1107" i="1"/>
  <c r="BM1106" i="1" s="1"/>
  <c r="BM1104" i="1"/>
  <c r="BM1102" i="1"/>
  <c r="BM1100" i="1"/>
  <c r="BM1097" i="1"/>
  <c r="BM1096" i="1" s="1"/>
  <c r="BM1094" i="1"/>
  <c r="BM1093" i="1" s="1"/>
  <c r="BM1089" i="1"/>
  <c r="BM1088" i="1" s="1"/>
  <c r="BM1087" i="1" s="1"/>
  <c r="BM1086" i="1" s="1"/>
  <c r="BM1084" i="1"/>
  <c r="BM1083" i="1" s="1"/>
  <c r="BM1082" i="1" s="1"/>
  <c r="BM1081" i="1" s="1"/>
  <c r="BM1078" i="1"/>
  <c r="BM1076" i="1"/>
  <c r="BM1072" i="1"/>
  <c r="BM1071" i="1" s="1"/>
  <c r="BM1069" i="1"/>
  <c r="BM1068" i="1" s="1"/>
  <c r="BM1066" i="1"/>
  <c r="BM1065" i="1" s="1"/>
  <c r="BM1063" i="1"/>
  <c r="BM1061" i="1"/>
  <c r="BM1055" i="1"/>
  <c r="BM1053" i="1"/>
  <c r="BM1051" i="1"/>
  <c r="BM1048" i="1"/>
  <c r="BM1046" i="1"/>
  <c r="BM1042" i="1"/>
  <c r="BM1041" i="1" s="1"/>
  <c r="BM1039" i="1"/>
  <c r="BM1038" i="1" s="1"/>
  <c r="BM1036" i="1"/>
  <c r="BM1035" i="1" s="1"/>
  <c r="BM1033" i="1"/>
  <c r="BM1032" i="1" s="1"/>
  <c r="BM1030" i="1"/>
  <c r="BM1029" i="1" s="1"/>
  <c r="BM1027" i="1"/>
  <c r="BM1026" i="1" s="1"/>
  <c r="BM1024" i="1"/>
  <c r="BM1023" i="1" s="1"/>
  <c r="BM1020" i="1"/>
  <c r="BM1019" i="1" s="1"/>
  <c r="BM1017" i="1"/>
  <c r="BM1016" i="1" s="1"/>
  <c r="BM1014" i="1"/>
  <c r="BM1013" i="1" s="1"/>
  <c r="BM1011" i="1"/>
  <c r="BM1010" i="1" s="1"/>
  <c r="BM1008" i="1"/>
  <c r="BM1007" i="1" s="1"/>
  <c r="BM1005" i="1"/>
  <c r="BM1004" i="1" s="1"/>
  <c r="BM1002" i="1"/>
  <c r="BM1001" i="1" s="1"/>
  <c r="BM999" i="1"/>
  <c r="BM998" i="1" s="1"/>
  <c r="BM996" i="1"/>
  <c r="BM995" i="1" s="1"/>
  <c r="BM993" i="1"/>
  <c r="BM992" i="1" s="1"/>
  <c r="BM990" i="1"/>
  <c r="BM988" i="1"/>
  <c r="BM984" i="1"/>
  <c r="BM983" i="1" s="1"/>
  <c r="BM981" i="1"/>
  <c r="BM980" i="1" s="1"/>
  <c r="BM978" i="1"/>
  <c r="BM976" i="1"/>
  <c r="BM973" i="1"/>
  <c r="BM972" i="1" s="1"/>
  <c r="BM970" i="1"/>
  <c r="BM969" i="1" s="1"/>
  <c r="BM966" i="1"/>
  <c r="BM964" i="1"/>
  <c r="BM962" i="1"/>
  <c r="BM959" i="1"/>
  <c r="BM958" i="1" s="1"/>
  <c r="BM956" i="1"/>
  <c r="BM955" i="1" s="1"/>
  <c r="BM953" i="1"/>
  <c r="BM951" i="1"/>
  <c r="BM948" i="1"/>
  <c r="BM947" i="1" s="1"/>
  <c r="BM945" i="1"/>
  <c r="BM944" i="1" s="1"/>
  <c r="BM942" i="1"/>
  <c r="BM941" i="1" s="1"/>
  <c r="BM937" i="1"/>
  <c r="BM936" i="1" s="1"/>
  <c r="BM935" i="1" s="1"/>
  <c r="BM933" i="1"/>
  <c r="BM931" i="1"/>
  <c r="BM927" i="1"/>
  <c r="BM926" i="1" s="1"/>
  <c r="BM925" i="1" s="1"/>
  <c r="BM923" i="1"/>
  <c r="BM922" i="1" s="1"/>
  <c r="BM921" i="1" s="1"/>
  <c r="BM919" i="1"/>
  <c r="BM918" i="1" s="1"/>
  <c r="BM916" i="1"/>
  <c r="BM915" i="1" s="1"/>
  <c r="BM913" i="1"/>
  <c r="BM911" i="1"/>
  <c r="BM908" i="1"/>
  <c r="BM906" i="1"/>
  <c r="BM903" i="1"/>
  <c r="BM902" i="1" s="1"/>
  <c r="BM900" i="1"/>
  <c r="BM898" i="1"/>
  <c r="BM895" i="1"/>
  <c r="BM893" i="1"/>
  <c r="BM890" i="1"/>
  <c r="BM889" i="1" s="1"/>
  <c r="BM887" i="1"/>
  <c r="BM886" i="1" s="1"/>
  <c r="BM884" i="1"/>
  <c r="BM883" i="1" s="1"/>
  <c r="BM881" i="1"/>
  <c r="BM880" i="1" s="1"/>
  <c r="BM878" i="1"/>
  <c r="BM877" i="1" s="1"/>
  <c r="BM875" i="1"/>
  <c r="BM874" i="1" s="1"/>
  <c r="BM870" i="1"/>
  <c r="BM868" i="1"/>
  <c r="BM867" i="1" s="1"/>
  <c r="BM865" i="1"/>
  <c r="BM864" i="1" s="1"/>
  <c r="BM862" i="1"/>
  <c r="BM861" i="1" s="1"/>
  <c r="BM859" i="1"/>
  <c r="BM858" i="1" s="1"/>
  <c r="BM855" i="1"/>
  <c r="BM853" i="1"/>
  <c r="BM848" i="1"/>
  <c r="BM847" i="1" s="1"/>
  <c r="BM845" i="1"/>
  <c r="BM844" i="1" s="1"/>
  <c r="BM841" i="1"/>
  <c r="BM840" i="1" s="1"/>
  <c r="BM839" i="1" s="1"/>
  <c r="BM835" i="1"/>
  <c r="BM833" i="1"/>
  <c r="BM829" i="1"/>
  <c r="BM828" i="1" s="1"/>
  <c r="BM825" i="1"/>
  <c r="BM824" i="1" s="1"/>
  <c r="BM821" i="1"/>
  <c r="BM820" i="1" s="1"/>
  <c r="BM818" i="1"/>
  <c r="BM817" i="1" s="1"/>
  <c r="BM815" i="1"/>
  <c r="BM813" i="1"/>
  <c r="BM811" i="1"/>
  <c r="BM805" i="1"/>
  <c r="BM803" i="1"/>
  <c r="BM799" i="1"/>
  <c r="BM798" i="1" s="1"/>
  <c r="BM796" i="1"/>
  <c r="BM795" i="1" s="1"/>
  <c r="BM793" i="1"/>
  <c r="BM791" i="1"/>
  <c r="BM785" i="1"/>
  <c r="BM783" i="1"/>
  <c r="BM780" i="1"/>
  <c r="BM778" i="1"/>
  <c r="BM775" i="1"/>
  <c r="BM773" i="1"/>
  <c r="BM769" i="1"/>
  <c r="BM768" i="1" s="1"/>
  <c r="BM766" i="1"/>
  <c r="BM765" i="1" s="1"/>
  <c r="BM763" i="1"/>
  <c r="BM762" i="1" s="1"/>
  <c r="BM760" i="1"/>
  <c r="BM759" i="1" s="1"/>
  <c r="BM753" i="1"/>
  <c r="BM751" i="1"/>
  <c r="BM744" i="1"/>
  <c r="BM742" i="1"/>
  <c r="BM738" i="1"/>
  <c r="BM737" i="1" s="1"/>
  <c r="BM735" i="1"/>
  <c r="BM734" i="1" s="1"/>
  <c r="BM731" i="1"/>
  <c r="BM730" i="1" s="1"/>
  <c r="BM728" i="1"/>
  <c r="BM727" i="1" s="1"/>
  <c r="BM725" i="1"/>
  <c r="BM724" i="1" s="1"/>
  <c r="BM722" i="1"/>
  <c r="BM721" i="1" s="1"/>
  <c r="BM719" i="1"/>
  <c r="BM717" i="1"/>
  <c r="BM714" i="1"/>
  <c r="BM710" i="1"/>
  <c r="BM708" i="1"/>
  <c r="BM706" i="1"/>
  <c r="BM701" i="1"/>
  <c r="BM700" i="1" s="1"/>
  <c r="BM698" i="1"/>
  <c r="BM696" i="1"/>
  <c r="BM691" i="1"/>
  <c r="BM689" i="1"/>
  <c r="BM687" i="1"/>
  <c r="BM683" i="1"/>
  <c r="BM682" i="1" s="1"/>
  <c r="BM680" i="1"/>
  <c r="BM677" i="1"/>
  <c r="BM675" i="1"/>
  <c r="BM673" i="1"/>
  <c r="BM667" i="1"/>
  <c r="BM665" i="1"/>
  <c r="BM661" i="1"/>
  <c r="BM660" i="1" s="1"/>
  <c r="BM658" i="1"/>
  <c r="BM657" i="1" s="1"/>
  <c r="BM655" i="1"/>
  <c r="BM652" i="1"/>
  <c r="BM650" i="1"/>
  <c r="BM648" i="1"/>
  <c r="BM643" i="1"/>
  <c r="BM642" i="1" s="1"/>
  <c r="BM640" i="1"/>
  <c r="BM639" i="1" s="1"/>
  <c r="BM637" i="1"/>
  <c r="BM636" i="1" s="1"/>
  <c r="BM634" i="1"/>
  <c r="BM632" i="1"/>
  <c r="BM626" i="1"/>
  <c r="BM624" i="1"/>
  <c r="BM622" i="1"/>
  <c r="BM619" i="1"/>
  <c r="BM618" i="1" s="1"/>
  <c r="BM616" i="1"/>
  <c r="BM615" i="1" s="1"/>
  <c r="BM613" i="1"/>
  <c r="BM612" i="1" s="1"/>
  <c r="BM610" i="1"/>
  <c r="BM609" i="1" s="1"/>
  <c r="BM606" i="1"/>
  <c r="BM605" i="1" s="1"/>
  <c r="BM601" i="1"/>
  <c r="BM600" i="1" s="1"/>
  <c r="BM598" i="1"/>
  <c r="BM597" i="1" s="1"/>
  <c r="BM595" i="1"/>
  <c r="BM594" i="1" s="1"/>
  <c r="BM592" i="1"/>
  <c r="BM591" i="1" s="1"/>
  <c r="BM589" i="1"/>
  <c r="BM588" i="1" s="1"/>
  <c r="BM584" i="1"/>
  <c r="BM583" i="1" s="1"/>
  <c r="BM581" i="1"/>
  <c r="BM580" i="1" s="1"/>
  <c r="BM578" i="1"/>
  <c r="BM577" i="1" s="1"/>
  <c r="BM575" i="1"/>
  <c r="BM574" i="1" s="1"/>
  <c r="BM572" i="1"/>
  <c r="BM571" i="1" s="1"/>
  <c r="BM569" i="1"/>
  <c r="BM568" i="1" s="1"/>
  <c r="BM564" i="1"/>
  <c r="BM563" i="1" s="1"/>
  <c r="BM561" i="1"/>
  <c r="BM560" i="1" s="1"/>
  <c r="BM557" i="1"/>
  <c r="BM556" i="1" s="1"/>
  <c r="BM555" i="1" s="1"/>
  <c r="BM551" i="1"/>
  <c r="BM549" i="1"/>
  <c r="BM546" i="1"/>
  <c r="BM544" i="1"/>
  <c r="BM540" i="1"/>
  <c r="BM538" i="1"/>
  <c r="BM535" i="1"/>
  <c r="BM533" i="1"/>
  <c r="BM530" i="1"/>
  <c r="BM528" i="1"/>
  <c r="BM526" i="1"/>
  <c r="BM524" i="1"/>
  <c r="BM522" i="1"/>
  <c r="BM519" i="1"/>
  <c r="BM518" i="1" s="1"/>
  <c r="BM516" i="1"/>
  <c r="BM515" i="1" s="1"/>
  <c r="BM513" i="1"/>
  <c r="BM512" i="1" s="1"/>
  <c r="BM510" i="1"/>
  <c r="BM509" i="1" s="1"/>
  <c r="BM504" i="1"/>
  <c r="BM502" i="1"/>
  <c r="BM497" i="1"/>
  <c r="BM494" i="1"/>
  <c r="BM491" i="1"/>
  <c r="BM489" i="1"/>
  <c r="BM485" i="1"/>
  <c r="BM484" i="1" s="1"/>
  <c r="BM482" i="1"/>
  <c r="BM481" i="1" s="1"/>
  <c r="BM479" i="1"/>
  <c r="BM478" i="1" s="1"/>
  <c r="BM476" i="1"/>
  <c r="BM475" i="1" s="1"/>
  <c r="BM473" i="1"/>
  <c r="BM471" i="1"/>
  <c r="BM468" i="1"/>
  <c r="BM466" i="1"/>
  <c r="BM460" i="1"/>
  <c r="BM458" i="1"/>
  <c r="BM455" i="1"/>
  <c r="BM453" i="1"/>
  <c r="BM448" i="1"/>
  <c r="BM447" i="1" s="1"/>
  <c r="BM445" i="1"/>
  <c r="BM444" i="1" s="1"/>
  <c r="BM441" i="1"/>
  <c r="BM440" i="1" s="1"/>
  <c r="BM438" i="1"/>
  <c r="BM437" i="1" s="1"/>
  <c r="BM434" i="1"/>
  <c r="BM433" i="1" s="1"/>
  <c r="BM427" i="1"/>
  <c r="BM426" i="1" s="1"/>
  <c r="BM424" i="1"/>
  <c r="BM423" i="1" s="1"/>
  <c r="BM421" i="1"/>
  <c r="BM420" i="1" s="1"/>
  <c r="BM418" i="1"/>
  <c r="BM417" i="1" s="1"/>
  <c r="BM415" i="1"/>
  <c r="BM414" i="1" s="1"/>
  <c r="BM412" i="1"/>
  <c r="BM410" i="1"/>
  <c r="BM407" i="1"/>
  <c r="BM404" i="1"/>
  <c r="BM403" i="1" s="1"/>
  <c r="BM401" i="1"/>
  <c r="BM400" i="1" s="1"/>
  <c r="BM396" i="1"/>
  <c r="BM395" i="1" s="1"/>
  <c r="BM392" i="1"/>
  <c r="BM391" i="1" s="1"/>
  <c r="BM388" i="1"/>
  <c r="BM387" i="1" s="1"/>
  <c r="BM384" i="1"/>
  <c r="BM382" i="1"/>
  <c r="BM378" i="1"/>
  <c r="BM377" i="1" s="1"/>
  <c r="BM373" i="1"/>
  <c r="BM372" i="1" s="1"/>
  <c r="BM370" i="1"/>
  <c r="BM369" i="1" s="1"/>
  <c r="BM367" i="1"/>
  <c r="BM366" i="1" s="1"/>
  <c r="BM364" i="1"/>
  <c r="BM363" i="1" s="1"/>
  <c r="BM361" i="1"/>
  <c r="BM360" i="1" s="1"/>
  <c r="BM356" i="1"/>
  <c r="BM355" i="1" s="1"/>
  <c r="BM353" i="1"/>
  <c r="BM352" i="1" s="1"/>
  <c r="BM347" i="1"/>
  <c r="BM345" i="1"/>
  <c r="BM343" i="1"/>
  <c r="BM340" i="1"/>
  <c r="BM338" i="1"/>
  <c r="BM334" i="1"/>
  <c r="BM333" i="1" s="1"/>
  <c r="BM331" i="1"/>
  <c r="BM330" i="1" s="1"/>
  <c r="BM328" i="1"/>
  <c r="BM326" i="1"/>
  <c r="BM320" i="1"/>
  <c r="BM318" i="1"/>
  <c r="BM315" i="1"/>
  <c r="BM313" i="1"/>
  <c r="BM309" i="1"/>
  <c r="BM308" i="1" s="1"/>
  <c r="BM306" i="1"/>
  <c r="BM305" i="1" s="1"/>
  <c r="BM303" i="1"/>
  <c r="BM301" i="1"/>
  <c r="BM299" i="1"/>
  <c r="BM296" i="1"/>
  <c r="BM295" i="1" s="1"/>
  <c r="BM293" i="1"/>
  <c r="BM292" i="1" s="1"/>
  <c r="BM290" i="1"/>
  <c r="BM289" i="1" s="1"/>
  <c r="BM286" i="1"/>
  <c r="BM285" i="1" s="1"/>
  <c r="BM282" i="1"/>
  <c r="BM281" i="1" s="1"/>
  <c r="BM279" i="1"/>
  <c r="BM278" i="1" s="1"/>
  <c r="BM275" i="1"/>
  <c r="BM273" i="1"/>
  <c r="BM271" i="1"/>
  <c r="BM268" i="1"/>
  <c r="BM267" i="1" s="1"/>
  <c r="BM263" i="1"/>
  <c r="BM261" i="1"/>
  <c r="BM257" i="1"/>
  <c r="BM256" i="1" s="1"/>
  <c r="BM254" i="1"/>
  <c r="BM253" i="1" s="1"/>
  <c r="BM250" i="1"/>
  <c r="BM249" i="1" s="1"/>
  <c r="BM247" i="1"/>
  <c r="BM246" i="1" s="1"/>
  <c r="BM244" i="1"/>
  <c r="BM243" i="1" s="1"/>
  <c r="BM241" i="1"/>
  <c r="BM240" i="1" s="1"/>
  <c r="BM238" i="1"/>
  <c r="BM237" i="1" s="1"/>
  <c r="BM234" i="1"/>
  <c r="BM233" i="1" s="1"/>
  <c r="BM231" i="1"/>
  <c r="BM229" i="1"/>
  <c r="BM227" i="1"/>
  <c r="BM224" i="1"/>
  <c r="BM223" i="1" s="1"/>
  <c r="BM219" i="1"/>
  <c r="BM218" i="1" s="1"/>
  <c r="BM216" i="1"/>
  <c r="BM215" i="1" s="1"/>
  <c r="BM210" i="1"/>
  <c r="BM208" i="1"/>
  <c r="BM204" i="1"/>
  <c r="BM203" i="1" s="1"/>
  <c r="BM201" i="1"/>
  <c r="BM200" i="1" s="1"/>
  <c r="BM197" i="1"/>
  <c r="BM196" i="1" s="1"/>
  <c r="BM193" i="1"/>
  <c r="BM192" i="1" s="1"/>
  <c r="BM190" i="1"/>
  <c r="BM189" i="1" s="1"/>
  <c r="BM187" i="1"/>
  <c r="BM185" i="1"/>
  <c r="BM182" i="1"/>
  <c r="BM181" i="1" s="1"/>
  <c r="BM179" i="1"/>
  <c r="BM177" i="1"/>
  <c r="BM174" i="1"/>
  <c r="BM173" i="1" s="1"/>
  <c r="BM170" i="1"/>
  <c r="BM167" i="1"/>
  <c r="BM164" i="1"/>
  <c r="BM159" i="1"/>
  <c r="BM158" i="1" s="1"/>
  <c r="BM157" i="1" s="1"/>
  <c r="BM155" i="1"/>
  <c r="BM154" i="1" s="1"/>
  <c r="BM152" i="1"/>
  <c r="BM151" i="1" s="1"/>
  <c r="BM149" i="1"/>
  <c r="BM148" i="1" s="1"/>
  <c r="BM146" i="1"/>
  <c r="BM145" i="1" s="1"/>
  <c r="BM143" i="1"/>
  <c r="BM142" i="1" s="1"/>
  <c r="BM140" i="1"/>
  <c r="BM139" i="1" s="1"/>
  <c r="BM137" i="1"/>
  <c r="BM136" i="1" s="1"/>
  <c r="BM134" i="1"/>
  <c r="BM133" i="1" s="1"/>
  <c r="BM131" i="1"/>
  <c r="BM130" i="1" s="1"/>
  <c r="BM128" i="1"/>
  <c r="BM127" i="1" s="1"/>
  <c r="BM125" i="1"/>
  <c r="BM124" i="1" s="1"/>
  <c r="BM122" i="1"/>
  <c r="BM121" i="1" s="1"/>
  <c r="BM119" i="1"/>
  <c r="BM118" i="1" s="1"/>
  <c r="BM116" i="1"/>
  <c r="BM115" i="1" s="1"/>
  <c r="BM113" i="1"/>
  <c r="BM112" i="1" s="1"/>
  <c r="BM110" i="1"/>
  <c r="BM109" i="1" s="1"/>
  <c r="BM102" i="1"/>
  <c r="BM101" i="1" s="1"/>
  <c r="BM99" i="1"/>
  <c r="BM98" i="1" s="1"/>
  <c r="BM96" i="1"/>
  <c r="BM95" i="1" s="1"/>
  <c r="BM93" i="1"/>
  <c r="BM92" i="1" s="1"/>
  <c r="BM90" i="1"/>
  <c r="BM89" i="1" s="1"/>
  <c r="BM87" i="1"/>
  <c r="BM86" i="1" s="1"/>
  <c r="BM84" i="1"/>
  <c r="BM83" i="1" s="1"/>
  <c r="BM81" i="1"/>
  <c r="BM80" i="1" s="1"/>
  <c r="BM78" i="1"/>
  <c r="BM77" i="1" s="1"/>
  <c r="BM75" i="1"/>
  <c r="BM74" i="1" s="1"/>
  <c r="BM72" i="1"/>
  <c r="BM71" i="1" s="1"/>
  <c r="BM66" i="1"/>
  <c r="BM64" i="1"/>
  <c r="BM61" i="1"/>
  <c r="BM59" i="1"/>
  <c r="BM54" i="1"/>
  <c r="BM53" i="1" s="1"/>
  <c r="BM51" i="1"/>
  <c r="BM50" i="1" s="1"/>
  <c r="BM48" i="1"/>
  <c r="BM47" i="1" s="1"/>
  <c r="BM45" i="1"/>
  <c r="BM44" i="1" s="1"/>
  <c r="BM42" i="1"/>
  <c r="BM41" i="1" s="1"/>
  <c r="BM39" i="1"/>
  <c r="BM38" i="1" s="1"/>
  <c r="BM36" i="1"/>
  <c r="BM35" i="1" s="1"/>
  <c r="BM32" i="1"/>
  <c r="BM31" i="1" s="1"/>
  <c r="BM29" i="1"/>
  <c r="BM28" i="1" s="1"/>
  <c r="BM26" i="1"/>
  <c r="BM25" i="1" s="1"/>
  <c r="BM23" i="1"/>
  <c r="BM22" i="1" s="1"/>
  <c r="BM20" i="1"/>
  <c r="BM19" i="1" s="1"/>
  <c r="W1724" i="1"/>
  <c r="V1724" i="1"/>
  <c r="N1724" i="1"/>
  <c r="T1724" i="1" s="1"/>
  <c r="Z1724" i="1" s="1"/>
  <c r="AF1724" i="1" s="1"/>
  <c r="AJ1724" i="1" s="1"/>
  <c r="AP1724" i="1" s="1"/>
  <c r="AV1724" i="1" s="1"/>
  <c r="BB1724" i="1" s="1"/>
  <c r="BH1724" i="1" s="1"/>
  <c r="BR1724" i="1" s="1"/>
  <c r="BT1724" i="1" s="1"/>
  <c r="M1724" i="1"/>
  <c r="S1724" i="1" s="1"/>
  <c r="L1724" i="1"/>
  <c r="R1724" i="1" s="1"/>
  <c r="X1724" i="1" s="1"/>
  <c r="AD1724" i="1" s="1"/>
  <c r="AH1724" i="1" s="1"/>
  <c r="AN1724" i="1" s="1"/>
  <c r="AT1724" i="1" s="1"/>
  <c r="AZ1724" i="1" s="1"/>
  <c r="BF1724" i="1" s="1"/>
  <c r="BL1724" i="1" s="1"/>
  <c r="BN1724" i="1" s="1"/>
  <c r="BX1723" i="1"/>
  <c r="N1723" i="1"/>
  <c r="T1723" i="1" s="1"/>
  <c r="Z1723" i="1" s="1"/>
  <c r="AF1723" i="1" s="1"/>
  <c r="AJ1723" i="1" s="1"/>
  <c r="AP1723" i="1" s="1"/>
  <c r="AV1723" i="1" s="1"/>
  <c r="BB1723" i="1" s="1"/>
  <c r="BH1723" i="1" s="1"/>
  <c r="BR1723" i="1" s="1"/>
  <c r="BT1723" i="1" s="1"/>
  <c r="M1723" i="1"/>
  <c r="S1723" i="1" s="1"/>
  <c r="Y1723" i="1" s="1"/>
  <c r="AE1723" i="1" s="1"/>
  <c r="AI1723" i="1" s="1"/>
  <c r="AO1723" i="1" s="1"/>
  <c r="AU1723" i="1" s="1"/>
  <c r="BA1723" i="1" s="1"/>
  <c r="BG1723" i="1" s="1"/>
  <c r="BO1723" i="1" s="1"/>
  <c r="BQ1723" i="1" s="1"/>
  <c r="L1723" i="1"/>
  <c r="R1723" i="1" s="1"/>
  <c r="X1723" i="1" s="1"/>
  <c r="AD1723" i="1" s="1"/>
  <c r="AH1723" i="1" s="1"/>
  <c r="AN1723" i="1" s="1"/>
  <c r="AT1723" i="1" s="1"/>
  <c r="AZ1723" i="1" s="1"/>
  <c r="BF1723" i="1" s="1"/>
  <c r="BL1723" i="1" s="1"/>
  <c r="BN1723" i="1" s="1"/>
  <c r="BX1722" i="1"/>
  <c r="BU1722" i="1"/>
  <c r="BK1722" i="1"/>
  <c r="BJ1722" i="1"/>
  <c r="BI1722" i="1"/>
  <c r="BE1722" i="1"/>
  <c r="BD1722" i="1"/>
  <c r="BC1722" i="1"/>
  <c r="AY1722" i="1"/>
  <c r="AX1722" i="1"/>
  <c r="AW1722" i="1"/>
  <c r="AS1722" i="1"/>
  <c r="AR1722" i="1"/>
  <c r="AQ1722" i="1"/>
  <c r="AM1722" i="1"/>
  <c r="AL1722" i="1"/>
  <c r="AK1722" i="1"/>
  <c r="AG1722" i="1"/>
  <c r="AC1722" i="1"/>
  <c r="AB1722" i="1"/>
  <c r="AA1722" i="1"/>
  <c r="W1722" i="1"/>
  <c r="V1722" i="1"/>
  <c r="U1722" i="1"/>
  <c r="Q1722" i="1"/>
  <c r="P1722" i="1"/>
  <c r="O1722" i="1"/>
  <c r="K1722" i="1"/>
  <c r="J1722" i="1"/>
  <c r="I1722" i="1"/>
  <c r="H1722" i="1"/>
  <c r="G1722" i="1"/>
  <c r="F1722" i="1"/>
  <c r="BX1721" i="1"/>
  <c r="N1721" i="1"/>
  <c r="T1721" i="1" s="1"/>
  <c r="Z1721" i="1" s="1"/>
  <c r="AF1721" i="1" s="1"/>
  <c r="AJ1721" i="1" s="1"/>
  <c r="AP1721" i="1" s="1"/>
  <c r="AV1721" i="1" s="1"/>
  <c r="BB1721" i="1" s="1"/>
  <c r="BH1721" i="1" s="1"/>
  <c r="BR1721" i="1" s="1"/>
  <c r="BT1721" i="1" s="1"/>
  <c r="M1721" i="1"/>
  <c r="S1721" i="1" s="1"/>
  <c r="Y1721" i="1" s="1"/>
  <c r="AE1721" i="1" s="1"/>
  <c r="AI1721" i="1" s="1"/>
  <c r="AO1721" i="1" s="1"/>
  <c r="AU1721" i="1" s="1"/>
  <c r="BA1721" i="1" s="1"/>
  <c r="BG1721" i="1" s="1"/>
  <c r="BO1721" i="1" s="1"/>
  <c r="BQ1721" i="1" s="1"/>
  <c r="L1721" i="1"/>
  <c r="R1721" i="1" s="1"/>
  <c r="X1721" i="1" s="1"/>
  <c r="AD1721" i="1" s="1"/>
  <c r="AH1721" i="1" s="1"/>
  <c r="AN1721" i="1" s="1"/>
  <c r="AT1721" i="1" s="1"/>
  <c r="AZ1721" i="1" s="1"/>
  <c r="BF1721" i="1" s="1"/>
  <c r="BL1721" i="1" s="1"/>
  <c r="BN1721" i="1" s="1"/>
  <c r="BX1720" i="1"/>
  <c r="BU1720" i="1"/>
  <c r="BK1720" i="1"/>
  <c r="BJ1720" i="1"/>
  <c r="BI1720" i="1"/>
  <c r="BE1720" i="1"/>
  <c r="BD1720" i="1"/>
  <c r="BC1720" i="1"/>
  <c r="AY1720" i="1"/>
  <c r="AX1720" i="1"/>
  <c r="AW1720" i="1"/>
  <c r="AS1720" i="1"/>
  <c r="AR1720" i="1"/>
  <c r="AQ1720" i="1"/>
  <c r="AM1720" i="1"/>
  <c r="AL1720" i="1"/>
  <c r="AK1720" i="1"/>
  <c r="AG1720" i="1"/>
  <c r="AC1720" i="1"/>
  <c r="AB1720" i="1"/>
  <c r="AA1720" i="1"/>
  <c r="W1720" i="1"/>
  <c r="V1720" i="1"/>
  <c r="U1720" i="1"/>
  <c r="Q1720" i="1"/>
  <c r="P1720" i="1"/>
  <c r="O1720" i="1"/>
  <c r="K1720" i="1"/>
  <c r="J1720" i="1"/>
  <c r="I1720" i="1"/>
  <c r="H1720" i="1"/>
  <c r="G1720" i="1"/>
  <c r="F1720" i="1"/>
  <c r="BX1719" i="1"/>
  <c r="N1719" i="1"/>
  <c r="T1719" i="1" s="1"/>
  <c r="Z1719" i="1" s="1"/>
  <c r="AF1719" i="1" s="1"/>
  <c r="AJ1719" i="1" s="1"/>
  <c r="AP1719" i="1" s="1"/>
  <c r="AV1719" i="1" s="1"/>
  <c r="BB1719" i="1" s="1"/>
  <c r="BH1719" i="1" s="1"/>
  <c r="BR1719" i="1" s="1"/>
  <c r="BT1719" i="1" s="1"/>
  <c r="M1719" i="1"/>
  <c r="S1719" i="1" s="1"/>
  <c r="Y1719" i="1" s="1"/>
  <c r="AE1719" i="1" s="1"/>
  <c r="AI1719" i="1" s="1"/>
  <c r="AO1719" i="1" s="1"/>
  <c r="AU1719" i="1" s="1"/>
  <c r="BA1719" i="1" s="1"/>
  <c r="BG1719" i="1" s="1"/>
  <c r="BO1719" i="1" s="1"/>
  <c r="BQ1719" i="1" s="1"/>
  <c r="L1719" i="1"/>
  <c r="R1719" i="1" s="1"/>
  <c r="X1719" i="1" s="1"/>
  <c r="AD1719" i="1" s="1"/>
  <c r="AH1719" i="1" s="1"/>
  <c r="AN1719" i="1" s="1"/>
  <c r="AT1719" i="1" s="1"/>
  <c r="AZ1719" i="1" s="1"/>
  <c r="BF1719" i="1" s="1"/>
  <c r="BL1719" i="1" s="1"/>
  <c r="BN1719" i="1" s="1"/>
  <c r="BX1718" i="1"/>
  <c r="BU1718" i="1"/>
  <c r="BK1718" i="1"/>
  <c r="BJ1718" i="1"/>
  <c r="BI1718" i="1"/>
  <c r="BE1718" i="1"/>
  <c r="BD1718" i="1"/>
  <c r="BC1718" i="1"/>
  <c r="AY1718" i="1"/>
  <c r="AX1718" i="1"/>
  <c r="AW1718" i="1"/>
  <c r="AS1718" i="1"/>
  <c r="AR1718" i="1"/>
  <c r="AQ1718" i="1"/>
  <c r="AM1718" i="1"/>
  <c r="AL1718" i="1"/>
  <c r="AK1718" i="1"/>
  <c r="AG1718" i="1"/>
  <c r="AC1718" i="1"/>
  <c r="AB1718" i="1"/>
  <c r="AA1718" i="1"/>
  <c r="W1718" i="1"/>
  <c r="V1718" i="1"/>
  <c r="U1718" i="1"/>
  <c r="Q1718" i="1"/>
  <c r="P1718" i="1"/>
  <c r="O1718" i="1"/>
  <c r="K1718" i="1"/>
  <c r="J1718" i="1"/>
  <c r="I1718" i="1"/>
  <c r="H1718" i="1"/>
  <c r="G1718" i="1"/>
  <c r="F1718" i="1"/>
  <c r="BX1717" i="1"/>
  <c r="BX1716" i="1"/>
  <c r="BX1715" i="1"/>
  <c r="BX1714" i="1"/>
  <c r="N1714" i="1"/>
  <c r="T1714" i="1" s="1"/>
  <c r="Z1714" i="1" s="1"/>
  <c r="AF1714" i="1" s="1"/>
  <c r="AJ1714" i="1" s="1"/>
  <c r="AP1714" i="1" s="1"/>
  <c r="AV1714" i="1" s="1"/>
  <c r="BB1714" i="1" s="1"/>
  <c r="BH1714" i="1" s="1"/>
  <c r="BR1714" i="1" s="1"/>
  <c r="BT1714" i="1" s="1"/>
  <c r="M1714" i="1"/>
  <c r="S1714" i="1" s="1"/>
  <c r="Y1714" i="1" s="1"/>
  <c r="AE1714" i="1" s="1"/>
  <c r="AI1714" i="1" s="1"/>
  <c r="AO1714" i="1" s="1"/>
  <c r="AU1714" i="1" s="1"/>
  <c r="BA1714" i="1" s="1"/>
  <c r="BG1714" i="1" s="1"/>
  <c r="BO1714" i="1" s="1"/>
  <c r="BQ1714" i="1" s="1"/>
  <c r="L1714" i="1"/>
  <c r="R1714" i="1" s="1"/>
  <c r="X1714" i="1" s="1"/>
  <c r="AD1714" i="1" s="1"/>
  <c r="AH1714" i="1" s="1"/>
  <c r="AN1714" i="1" s="1"/>
  <c r="AT1714" i="1" s="1"/>
  <c r="AZ1714" i="1" s="1"/>
  <c r="BF1714" i="1" s="1"/>
  <c r="BL1714" i="1" s="1"/>
  <c r="BN1714" i="1" s="1"/>
  <c r="BX1713" i="1"/>
  <c r="BU1713" i="1"/>
  <c r="BU1712" i="1" s="1"/>
  <c r="BU1711" i="1" s="1"/>
  <c r="BK1713" i="1"/>
  <c r="BJ1713" i="1"/>
  <c r="BJ1712" i="1" s="1"/>
  <c r="BJ1711" i="1" s="1"/>
  <c r="BI1713" i="1"/>
  <c r="BI1712" i="1" s="1"/>
  <c r="BI1711" i="1" s="1"/>
  <c r="BE1713" i="1"/>
  <c r="BE1712" i="1" s="1"/>
  <c r="BE1711" i="1" s="1"/>
  <c r="BD1713" i="1"/>
  <c r="BD1712" i="1" s="1"/>
  <c r="BD1711" i="1" s="1"/>
  <c r="BC1713" i="1"/>
  <c r="BC1712" i="1" s="1"/>
  <c r="BC1711" i="1" s="1"/>
  <c r="AY1713" i="1"/>
  <c r="AY1712" i="1" s="1"/>
  <c r="AY1711" i="1" s="1"/>
  <c r="AX1713" i="1"/>
  <c r="AX1712" i="1" s="1"/>
  <c r="AX1711" i="1" s="1"/>
  <c r="AW1713" i="1"/>
  <c r="AW1712" i="1" s="1"/>
  <c r="AW1711" i="1" s="1"/>
  <c r="AS1713" i="1"/>
  <c r="AS1712" i="1" s="1"/>
  <c r="AS1711" i="1" s="1"/>
  <c r="AR1713" i="1"/>
  <c r="AR1712" i="1" s="1"/>
  <c r="AR1711" i="1" s="1"/>
  <c r="AQ1713" i="1"/>
  <c r="AQ1712" i="1" s="1"/>
  <c r="AQ1711" i="1" s="1"/>
  <c r="AM1713" i="1"/>
  <c r="AM1712" i="1" s="1"/>
  <c r="AM1711" i="1" s="1"/>
  <c r="AL1713" i="1"/>
  <c r="AL1712" i="1" s="1"/>
  <c r="AL1711" i="1" s="1"/>
  <c r="AK1713" i="1"/>
  <c r="AK1712" i="1" s="1"/>
  <c r="AK1711" i="1" s="1"/>
  <c r="AG1713" i="1"/>
  <c r="AG1712" i="1" s="1"/>
  <c r="AG1711" i="1" s="1"/>
  <c r="AC1713" i="1"/>
  <c r="AC1712" i="1" s="1"/>
  <c r="AC1711" i="1" s="1"/>
  <c r="AB1713" i="1"/>
  <c r="AB1712" i="1" s="1"/>
  <c r="AB1711" i="1" s="1"/>
  <c r="AA1713" i="1"/>
  <c r="AA1712" i="1" s="1"/>
  <c r="AA1711" i="1" s="1"/>
  <c r="W1713" i="1"/>
  <c r="W1712" i="1" s="1"/>
  <c r="W1711" i="1" s="1"/>
  <c r="V1713" i="1"/>
  <c r="V1712" i="1" s="1"/>
  <c r="V1711" i="1" s="1"/>
  <c r="U1713" i="1"/>
  <c r="U1712" i="1" s="1"/>
  <c r="U1711" i="1" s="1"/>
  <c r="Q1713" i="1"/>
  <c r="Q1712" i="1" s="1"/>
  <c r="Q1711" i="1" s="1"/>
  <c r="P1713" i="1"/>
  <c r="P1712" i="1" s="1"/>
  <c r="P1711" i="1" s="1"/>
  <c r="O1713" i="1"/>
  <c r="O1712" i="1" s="1"/>
  <c r="O1711" i="1" s="1"/>
  <c r="K1713" i="1"/>
  <c r="K1712" i="1" s="1"/>
  <c r="K1711" i="1" s="1"/>
  <c r="J1713" i="1"/>
  <c r="J1712" i="1" s="1"/>
  <c r="J1711" i="1" s="1"/>
  <c r="I1713" i="1"/>
  <c r="I1712" i="1" s="1"/>
  <c r="I1711" i="1" s="1"/>
  <c r="H1713" i="1"/>
  <c r="G1713" i="1"/>
  <c r="F1713" i="1"/>
  <c r="BX1712" i="1"/>
  <c r="BK1712" i="1"/>
  <c r="BK1711" i="1" s="1"/>
  <c r="BX1711" i="1"/>
  <c r="BX1710" i="1"/>
  <c r="BI1710" i="1"/>
  <c r="BI1709" i="1" s="1"/>
  <c r="N1710" i="1"/>
  <c r="T1710" i="1" s="1"/>
  <c r="Z1710" i="1" s="1"/>
  <c r="AF1710" i="1" s="1"/>
  <c r="AJ1710" i="1" s="1"/>
  <c r="AP1710" i="1" s="1"/>
  <c r="AV1710" i="1" s="1"/>
  <c r="BB1710" i="1" s="1"/>
  <c r="BH1710" i="1" s="1"/>
  <c r="BR1710" i="1" s="1"/>
  <c r="BT1710" i="1" s="1"/>
  <c r="M1710" i="1"/>
  <c r="S1710" i="1" s="1"/>
  <c r="Y1710" i="1" s="1"/>
  <c r="AE1710" i="1" s="1"/>
  <c r="AI1710" i="1" s="1"/>
  <c r="AO1710" i="1" s="1"/>
  <c r="AU1710" i="1" s="1"/>
  <c r="BA1710" i="1" s="1"/>
  <c r="BG1710" i="1" s="1"/>
  <c r="BO1710" i="1" s="1"/>
  <c r="BQ1710" i="1" s="1"/>
  <c r="L1710" i="1"/>
  <c r="R1710" i="1" s="1"/>
  <c r="X1710" i="1" s="1"/>
  <c r="AD1710" i="1" s="1"/>
  <c r="AH1710" i="1" s="1"/>
  <c r="AN1710" i="1" s="1"/>
  <c r="AT1710" i="1" s="1"/>
  <c r="AZ1710" i="1" s="1"/>
  <c r="BF1710" i="1" s="1"/>
  <c r="BX1709" i="1"/>
  <c r="BU1709" i="1"/>
  <c r="BK1709" i="1"/>
  <c r="BJ1709" i="1"/>
  <c r="BE1709" i="1"/>
  <c r="BD1709" i="1"/>
  <c r="BC1709" i="1"/>
  <c r="AY1709" i="1"/>
  <c r="AX1709" i="1"/>
  <c r="AW1709" i="1"/>
  <c r="AS1709" i="1"/>
  <c r="AR1709" i="1"/>
  <c r="AQ1709" i="1"/>
  <c r="AM1709" i="1"/>
  <c r="AL1709" i="1"/>
  <c r="AK1709" i="1"/>
  <c r="AG1709" i="1"/>
  <c r="AC1709" i="1"/>
  <c r="AB1709" i="1"/>
  <c r="AA1709" i="1"/>
  <c r="W1709" i="1"/>
  <c r="V1709" i="1"/>
  <c r="U1709" i="1"/>
  <c r="Q1709" i="1"/>
  <c r="P1709" i="1"/>
  <c r="O1709" i="1"/>
  <c r="K1709" i="1"/>
  <c r="J1709" i="1"/>
  <c r="I1709" i="1"/>
  <c r="H1709" i="1"/>
  <c r="G1709" i="1"/>
  <c r="F1709" i="1"/>
  <c r="BX1708" i="1"/>
  <c r="N1708" i="1"/>
  <c r="T1708" i="1" s="1"/>
  <c r="Z1708" i="1" s="1"/>
  <c r="AF1708" i="1" s="1"/>
  <c r="AJ1708" i="1" s="1"/>
  <c r="AP1708" i="1" s="1"/>
  <c r="AV1708" i="1" s="1"/>
  <c r="BB1708" i="1" s="1"/>
  <c r="BH1708" i="1" s="1"/>
  <c r="BR1708" i="1" s="1"/>
  <c r="BT1708" i="1" s="1"/>
  <c r="M1708" i="1"/>
  <c r="S1708" i="1" s="1"/>
  <c r="Y1708" i="1" s="1"/>
  <c r="AE1708" i="1" s="1"/>
  <c r="AI1708" i="1" s="1"/>
  <c r="AO1708" i="1" s="1"/>
  <c r="AU1708" i="1" s="1"/>
  <c r="BA1708" i="1" s="1"/>
  <c r="BG1708" i="1" s="1"/>
  <c r="BO1708" i="1" s="1"/>
  <c r="BQ1708" i="1" s="1"/>
  <c r="L1708" i="1"/>
  <c r="R1708" i="1" s="1"/>
  <c r="X1708" i="1" s="1"/>
  <c r="AD1708" i="1" s="1"/>
  <c r="AH1708" i="1" s="1"/>
  <c r="AN1708" i="1" s="1"/>
  <c r="AT1708" i="1" s="1"/>
  <c r="AZ1708" i="1" s="1"/>
  <c r="BF1708" i="1" s="1"/>
  <c r="BL1708" i="1" s="1"/>
  <c r="BN1708" i="1" s="1"/>
  <c r="BX1707" i="1"/>
  <c r="BU1707" i="1"/>
  <c r="BK1707" i="1"/>
  <c r="BJ1707" i="1"/>
  <c r="BI1707" i="1"/>
  <c r="BE1707" i="1"/>
  <c r="BD1707" i="1"/>
  <c r="BC1707" i="1"/>
  <c r="AY1707" i="1"/>
  <c r="AX1707" i="1"/>
  <c r="AW1707" i="1"/>
  <c r="AS1707" i="1"/>
  <c r="AR1707" i="1"/>
  <c r="AQ1707" i="1"/>
  <c r="AQ1706" i="1" s="1"/>
  <c r="AQ1705" i="1" s="1"/>
  <c r="AM1707" i="1"/>
  <c r="AL1707" i="1"/>
  <c r="AK1707" i="1"/>
  <c r="AG1707" i="1"/>
  <c r="AC1707" i="1"/>
  <c r="AB1707" i="1"/>
  <c r="AA1707" i="1"/>
  <c r="W1707" i="1"/>
  <c r="W1706" i="1" s="1"/>
  <c r="W1705" i="1" s="1"/>
  <c r="V1707" i="1"/>
  <c r="U1707" i="1"/>
  <c r="Q1707" i="1"/>
  <c r="P1707" i="1"/>
  <c r="O1707" i="1"/>
  <c r="K1707" i="1"/>
  <c r="J1707" i="1"/>
  <c r="I1707" i="1"/>
  <c r="H1707" i="1"/>
  <c r="G1707" i="1"/>
  <c r="F1707" i="1"/>
  <c r="BX1706" i="1"/>
  <c r="BK1706" i="1"/>
  <c r="BK1705" i="1" s="1"/>
  <c r="BX1705" i="1"/>
  <c r="BX1704" i="1"/>
  <c r="BX1703" i="1"/>
  <c r="N1703" i="1"/>
  <c r="T1703" i="1" s="1"/>
  <c r="Z1703" i="1" s="1"/>
  <c r="AF1703" i="1" s="1"/>
  <c r="AJ1703" i="1" s="1"/>
  <c r="AP1703" i="1" s="1"/>
  <c r="AV1703" i="1" s="1"/>
  <c r="BB1703" i="1" s="1"/>
  <c r="BH1703" i="1" s="1"/>
  <c r="BR1703" i="1" s="1"/>
  <c r="BT1703" i="1" s="1"/>
  <c r="M1703" i="1"/>
  <c r="S1703" i="1" s="1"/>
  <c r="Y1703" i="1" s="1"/>
  <c r="AE1703" i="1" s="1"/>
  <c r="AI1703" i="1" s="1"/>
  <c r="AO1703" i="1" s="1"/>
  <c r="AU1703" i="1" s="1"/>
  <c r="BA1703" i="1" s="1"/>
  <c r="BG1703" i="1" s="1"/>
  <c r="BO1703" i="1" s="1"/>
  <c r="BQ1703" i="1" s="1"/>
  <c r="L1703" i="1"/>
  <c r="R1703" i="1" s="1"/>
  <c r="X1703" i="1" s="1"/>
  <c r="AD1703" i="1" s="1"/>
  <c r="AH1703" i="1" s="1"/>
  <c r="AN1703" i="1" s="1"/>
  <c r="AT1703" i="1" s="1"/>
  <c r="AZ1703" i="1" s="1"/>
  <c r="BF1703" i="1" s="1"/>
  <c r="BL1703" i="1" s="1"/>
  <c r="BN1703" i="1" s="1"/>
  <c r="BX1702" i="1"/>
  <c r="BU1702" i="1"/>
  <c r="BK1702" i="1"/>
  <c r="BJ1702" i="1"/>
  <c r="BI1702" i="1"/>
  <c r="BE1702" i="1"/>
  <c r="BD1702" i="1"/>
  <c r="BC1702" i="1"/>
  <c r="AY1702" i="1"/>
  <c r="AX1702" i="1"/>
  <c r="AW1702" i="1"/>
  <c r="AS1702" i="1"/>
  <c r="AR1702" i="1"/>
  <c r="AQ1702" i="1"/>
  <c r="AM1702" i="1"/>
  <c r="AL1702" i="1"/>
  <c r="AK1702" i="1"/>
  <c r="AG1702" i="1"/>
  <c r="AC1702" i="1"/>
  <c r="AB1702" i="1"/>
  <c r="AA1702" i="1"/>
  <c r="W1702" i="1"/>
  <c r="V1702" i="1"/>
  <c r="U1702" i="1"/>
  <c r="Q1702" i="1"/>
  <c r="P1702" i="1"/>
  <c r="O1702" i="1"/>
  <c r="K1702" i="1"/>
  <c r="J1702" i="1"/>
  <c r="I1702" i="1"/>
  <c r="H1702" i="1"/>
  <c r="G1702" i="1"/>
  <c r="F1702" i="1"/>
  <c r="BX1701" i="1"/>
  <c r="T1701" i="1"/>
  <c r="Z1701" i="1" s="1"/>
  <c r="AF1701" i="1" s="1"/>
  <c r="AJ1701" i="1" s="1"/>
  <c r="AP1701" i="1" s="1"/>
  <c r="AV1701" i="1" s="1"/>
  <c r="BB1701" i="1" s="1"/>
  <c r="BH1701" i="1" s="1"/>
  <c r="BR1701" i="1" s="1"/>
  <c r="BT1701" i="1" s="1"/>
  <c r="S1701" i="1"/>
  <c r="Y1701" i="1" s="1"/>
  <c r="AE1701" i="1" s="1"/>
  <c r="AI1701" i="1" s="1"/>
  <c r="AO1701" i="1" s="1"/>
  <c r="AU1701" i="1" s="1"/>
  <c r="BA1701" i="1" s="1"/>
  <c r="BG1701" i="1" s="1"/>
  <c r="BO1701" i="1" s="1"/>
  <c r="BQ1701" i="1" s="1"/>
  <c r="R1701" i="1"/>
  <c r="X1701" i="1" s="1"/>
  <c r="AD1701" i="1" s="1"/>
  <c r="AH1701" i="1" s="1"/>
  <c r="AN1701" i="1" s="1"/>
  <c r="AT1701" i="1" s="1"/>
  <c r="AZ1701" i="1" s="1"/>
  <c r="BF1701" i="1" s="1"/>
  <c r="BL1701" i="1" s="1"/>
  <c r="BN1701" i="1" s="1"/>
  <c r="BX1700" i="1"/>
  <c r="O1700" i="1"/>
  <c r="O1699" i="1" s="1"/>
  <c r="N1700" i="1"/>
  <c r="T1700" i="1" s="1"/>
  <c r="Z1700" i="1" s="1"/>
  <c r="AF1700" i="1" s="1"/>
  <c r="AJ1700" i="1" s="1"/>
  <c r="AP1700" i="1" s="1"/>
  <c r="AV1700" i="1" s="1"/>
  <c r="BB1700" i="1" s="1"/>
  <c r="BH1700" i="1" s="1"/>
  <c r="BR1700" i="1" s="1"/>
  <c r="BT1700" i="1" s="1"/>
  <c r="M1700" i="1"/>
  <c r="S1700" i="1" s="1"/>
  <c r="Y1700" i="1" s="1"/>
  <c r="AE1700" i="1" s="1"/>
  <c r="AI1700" i="1" s="1"/>
  <c r="AO1700" i="1" s="1"/>
  <c r="AU1700" i="1" s="1"/>
  <c r="BA1700" i="1" s="1"/>
  <c r="BG1700" i="1" s="1"/>
  <c r="BO1700" i="1" s="1"/>
  <c r="BQ1700" i="1" s="1"/>
  <c r="L1700" i="1"/>
  <c r="BX1699" i="1"/>
  <c r="BU1699" i="1"/>
  <c r="BK1699" i="1"/>
  <c r="BJ1699" i="1"/>
  <c r="BI1699" i="1"/>
  <c r="BE1699" i="1"/>
  <c r="BD1699" i="1"/>
  <c r="BC1699" i="1"/>
  <c r="AY1699" i="1"/>
  <c r="AX1699" i="1"/>
  <c r="AW1699" i="1"/>
  <c r="AS1699" i="1"/>
  <c r="AR1699" i="1"/>
  <c r="AQ1699" i="1"/>
  <c r="AM1699" i="1"/>
  <c r="AL1699" i="1"/>
  <c r="AK1699" i="1"/>
  <c r="AG1699" i="1"/>
  <c r="AC1699" i="1"/>
  <c r="AB1699" i="1"/>
  <c r="AA1699" i="1"/>
  <c r="W1699" i="1"/>
  <c r="V1699" i="1"/>
  <c r="U1699" i="1"/>
  <c r="Q1699" i="1"/>
  <c r="P1699" i="1"/>
  <c r="K1699" i="1"/>
  <c r="J1699" i="1"/>
  <c r="I1699" i="1"/>
  <c r="H1699" i="1"/>
  <c r="G1699" i="1"/>
  <c r="F1699" i="1"/>
  <c r="BX1698" i="1"/>
  <c r="N1698" i="1"/>
  <c r="T1698" i="1" s="1"/>
  <c r="Z1698" i="1" s="1"/>
  <c r="AF1698" i="1" s="1"/>
  <c r="AJ1698" i="1" s="1"/>
  <c r="AP1698" i="1" s="1"/>
  <c r="AV1698" i="1" s="1"/>
  <c r="BB1698" i="1" s="1"/>
  <c r="BH1698" i="1" s="1"/>
  <c r="BR1698" i="1" s="1"/>
  <c r="BT1698" i="1" s="1"/>
  <c r="M1698" i="1"/>
  <c r="S1698" i="1" s="1"/>
  <c r="Y1698" i="1" s="1"/>
  <c r="AE1698" i="1" s="1"/>
  <c r="AI1698" i="1" s="1"/>
  <c r="AO1698" i="1" s="1"/>
  <c r="AU1698" i="1" s="1"/>
  <c r="BA1698" i="1" s="1"/>
  <c r="BG1698" i="1" s="1"/>
  <c r="BO1698" i="1" s="1"/>
  <c r="BQ1698" i="1" s="1"/>
  <c r="L1698" i="1"/>
  <c r="R1698" i="1" s="1"/>
  <c r="X1698" i="1" s="1"/>
  <c r="AD1698" i="1" s="1"/>
  <c r="AH1698" i="1" s="1"/>
  <c r="AN1698" i="1" s="1"/>
  <c r="AT1698" i="1" s="1"/>
  <c r="AZ1698" i="1" s="1"/>
  <c r="BF1698" i="1" s="1"/>
  <c r="BL1698" i="1" s="1"/>
  <c r="BN1698" i="1" s="1"/>
  <c r="BX1697" i="1"/>
  <c r="BU1697" i="1"/>
  <c r="BK1697" i="1"/>
  <c r="BJ1697" i="1"/>
  <c r="BI1697" i="1"/>
  <c r="BE1697" i="1"/>
  <c r="BD1697" i="1"/>
  <c r="BC1697" i="1"/>
  <c r="AY1697" i="1"/>
  <c r="AX1697" i="1"/>
  <c r="AW1697" i="1"/>
  <c r="AS1697" i="1"/>
  <c r="AR1697" i="1"/>
  <c r="AQ1697" i="1"/>
  <c r="AM1697" i="1"/>
  <c r="AL1697" i="1"/>
  <c r="AK1697" i="1"/>
  <c r="AG1697" i="1"/>
  <c r="AC1697" i="1"/>
  <c r="AB1697" i="1"/>
  <c r="AA1697" i="1"/>
  <c r="W1697" i="1"/>
  <c r="V1697" i="1"/>
  <c r="U1697" i="1"/>
  <c r="Q1697" i="1"/>
  <c r="P1697" i="1"/>
  <c r="O1697" i="1"/>
  <c r="K1697" i="1"/>
  <c r="J1697" i="1"/>
  <c r="I1697" i="1"/>
  <c r="H1697" i="1"/>
  <c r="G1697" i="1"/>
  <c r="F1697" i="1"/>
  <c r="BX1696" i="1"/>
  <c r="BX1695" i="1"/>
  <c r="BX1694" i="1"/>
  <c r="N1694" i="1"/>
  <c r="T1694" i="1" s="1"/>
  <c r="Z1694" i="1" s="1"/>
  <c r="AF1694" i="1" s="1"/>
  <c r="AJ1694" i="1" s="1"/>
  <c r="AP1694" i="1" s="1"/>
  <c r="AV1694" i="1" s="1"/>
  <c r="BB1694" i="1" s="1"/>
  <c r="BH1694" i="1" s="1"/>
  <c r="BR1694" i="1" s="1"/>
  <c r="BT1694" i="1" s="1"/>
  <c r="M1694" i="1"/>
  <c r="S1694" i="1" s="1"/>
  <c r="Y1694" i="1" s="1"/>
  <c r="AE1694" i="1" s="1"/>
  <c r="AI1694" i="1" s="1"/>
  <c r="AO1694" i="1" s="1"/>
  <c r="AU1694" i="1" s="1"/>
  <c r="BA1694" i="1" s="1"/>
  <c r="BG1694" i="1" s="1"/>
  <c r="BO1694" i="1" s="1"/>
  <c r="BQ1694" i="1" s="1"/>
  <c r="L1694" i="1"/>
  <c r="R1694" i="1" s="1"/>
  <c r="X1694" i="1" s="1"/>
  <c r="AD1694" i="1" s="1"/>
  <c r="AH1694" i="1" s="1"/>
  <c r="AN1694" i="1" s="1"/>
  <c r="AT1694" i="1" s="1"/>
  <c r="AZ1694" i="1" s="1"/>
  <c r="BF1694" i="1" s="1"/>
  <c r="BL1694" i="1" s="1"/>
  <c r="BN1694" i="1" s="1"/>
  <c r="BX1693" i="1"/>
  <c r="BU1693" i="1"/>
  <c r="BK1693" i="1"/>
  <c r="BJ1693" i="1"/>
  <c r="BI1693" i="1"/>
  <c r="BE1693" i="1"/>
  <c r="BD1693" i="1"/>
  <c r="BC1693" i="1"/>
  <c r="AY1693" i="1"/>
  <c r="AX1693" i="1"/>
  <c r="AW1693" i="1"/>
  <c r="AS1693" i="1"/>
  <c r="AR1693" i="1"/>
  <c r="AQ1693" i="1"/>
  <c r="AM1693" i="1"/>
  <c r="AL1693" i="1"/>
  <c r="AK1693" i="1"/>
  <c r="AG1693" i="1"/>
  <c r="AC1693" i="1"/>
  <c r="AB1693" i="1"/>
  <c r="AA1693" i="1"/>
  <c r="W1693" i="1"/>
  <c r="V1693" i="1"/>
  <c r="U1693" i="1"/>
  <c r="Q1693" i="1"/>
  <c r="P1693" i="1"/>
  <c r="O1693" i="1"/>
  <c r="K1693" i="1"/>
  <c r="J1693" i="1"/>
  <c r="I1693" i="1"/>
  <c r="H1693" i="1"/>
  <c r="G1693" i="1"/>
  <c r="F1693" i="1"/>
  <c r="BX1692" i="1"/>
  <c r="N1692" i="1"/>
  <c r="T1692" i="1" s="1"/>
  <c r="Z1692" i="1" s="1"/>
  <c r="AF1692" i="1" s="1"/>
  <c r="AJ1692" i="1" s="1"/>
  <c r="AP1692" i="1" s="1"/>
  <c r="AV1692" i="1" s="1"/>
  <c r="BB1692" i="1" s="1"/>
  <c r="BH1692" i="1" s="1"/>
  <c r="BR1692" i="1" s="1"/>
  <c r="BT1692" i="1" s="1"/>
  <c r="M1692" i="1"/>
  <c r="S1692" i="1" s="1"/>
  <c r="Y1692" i="1" s="1"/>
  <c r="AE1692" i="1" s="1"/>
  <c r="AI1692" i="1" s="1"/>
  <c r="AO1692" i="1" s="1"/>
  <c r="AU1692" i="1" s="1"/>
  <c r="BA1692" i="1" s="1"/>
  <c r="BG1692" i="1" s="1"/>
  <c r="BO1692" i="1" s="1"/>
  <c r="BQ1692" i="1" s="1"/>
  <c r="L1692" i="1"/>
  <c r="R1692" i="1" s="1"/>
  <c r="X1692" i="1" s="1"/>
  <c r="AD1692" i="1" s="1"/>
  <c r="AH1692" i="1" s="1"/>
  <c r="AN1692" i="1" s="1"/>
  <c r="AT1692" i="1" s="1"/>
  <c r="AZ1692" i="1" s="1"/>
  <c r="BF1692" i="1" s="1"/>
  <c r="BL1692" i="1" s="1"/>
  <c r="BN1692" i="1" s="1"/>
  <c r="BX1691" i="1"/>
  <c r="N1691" i="1"/>
  <c r="T1691" i="1" s="1"/>
  <c r="Z1691" i="1" s="1"/>
  <c r="AF1691" i="1" s="1"/>
  <c r="AJ1691" i="1" s="1"/>
  <c r="AP1691" i="1" s="1"/>
  <c r="AV1691" i="1" s="1"/>
  <c r="BB1691" i="1" s="1"/>
  <c r="BH1691" i="1" s="1"/>
  <c r="BR1691" i="1" s="1"/>
  <c r="BT1691" i="1" s="1"/>
  <c r="M1691" i="1"/>
  <c r="S1691" i="1" s="1"/>
  <c r="Y1691" i="1" s="1"/>
  <c r="AE1691" i="1" s="1"/>
  <c r="AI1691" i="1" s="1"/>
  <c r="AO1691" i="1" s="1"/>
  <c r="AU1691" i="1" s="1"/>
  <c r="BA1691" i="1" s="1"/>
  <c r="BG1691" i="1" s="1"/>
  <c r="BO1691" i="1" s="1"/>
  <c r="BQ1691" i="1" s="1"/>
  <c r="L1691" i="1"/>
  <c r="R1691" i="1" s="1"/>
  <c r="X1691" i="1" s="1"/>
  <c r="AD1691" i="1" s="1"/>
  <c r="AH1691" i="1" s="1"/>
  <c r="AN1691" i="1" s="1"/>
  <c r="AT1691" i="1" s="1"/>
  <c r="AZ1691" i="1" s="1"/>
  <c r="BF1691" i="1" s="1"/>
  <c r="BL1691" i="1" s="1"/>
  <c r="BN1691" i="1" s="1"/>
  <c r="BX1690" i="1"/>
  <c r="BU1690" i="1"/>
  <c r="BK1690" i="1"/>
  <c r="BJ1690" i="1"/>
  <c r="BI1690" i="1"/>
  <c r="BE1690" i="1"/>
  <c r="BD1690" i="1"/>
  <c r="BC1690" i="1"/>
  <c r="AY1690" i="1"/>
  <c r="AX1690" i="1"/>
  <c r="AW1690" i="1"/>
  <c r="AS1690" i="1"/>
  <c r="AR1690" i="1"/>
  <c r="AQ1690" i="1"/>
  <c r="AM1690" i="1"/>
  <c r="AL1690" i="1"/>
  <c r="AK1690" i="1"/>
  <c r="AG1690" i="1"/>
  <c r="AC1690" i="1"/>
  <c r="AB1690" i="1"/>
  <c r="AA1690" i="1"/>
  <c r="W1690" i="1"/>
  <c r="V1690" i="1"/>
  <c r="U1690" i="1"/>
  <c r="Q1690" i="1"/>
  <c r="P1690" i="1"/>
  <c r="O1690" i="1"/>
  <c r="K1690" i="1"/>
  <c r="J1690" i="1"/>
  <c r="I1690" i="1"/>
  <c r="H1690" i="1"/>
  <c r="G1690" i="1"/>
  <c r="F1690" i="1"/>
  <c r="BX1689" i="1"/>
  <c r="Q1689" i="1"/>
  <c r="Q1687" i="1" s="1"/>
  <c r="P1689" i="1"/>
  <c r="P1687" i="1" s="1"/>
  <c r="O1689" i="1"/>
  <c r="O1687" i="1" s="1"/>
  <c r="N1689" i="1"/>
  <c r="M1689" i="1"/>
  <c r="L1689" i="1"/>
  <c r="BX1688" i="1"/>
  <c r="N1688" i="1"/>
  <c r="T1688" i="1" s="1"/>
  <c r="Z1688" i="1" s="1"/>
  <c r="AF1688" i="1" s="1"/>
  <c r="AJ1688" i="1" s="1"/>
  <c r="AP1688" i="1" s="1"/>
  <c r="AV1688" i="1" s="1"/>
  <c r="BB1688" i="1" s="1"/>
  <c r="BH1688" i="1" s="1"/>
  <c r="BR1688" i="1" s="1"/>
  <c r="BT1688" i="1" s="1"/>
  <c r="M1688" i="1"/>
  <c r="S1688" i="1" s="1"/>
  <c r="Y1688" i="1" s="1"/>
  <c r="AE1688" i="1" s="1"/>
  <c r="AI1688" i="1" s="1"/>
  <c r="AO1688" i="1" s="1"/>
  <c r="AU1688" i="1" s="1"/>
  <c r="BA1688" i="1" s="1"/>
  <c r="BG1688" i="1" s="1"/>
  <c r="BO1688" i="1" s="1"/>
  <c r="BQ1688" i="1" s="1"/>
  <c r="L1688" i="1"/>
  <c r="R1688" i="1" s="1"/>
  <c r="X1688" i="1" s="1"/>
  <c r="AD1688" i="1" s="1"/>
  <c r="AH1688" i="1" s="1"/>
  <c r="AN1688" i="1" s="1"/>
  <c r="AT1688" i="1" s="1"/>
  <c r="AZ1688" i="1" s="1"/>
  <c r="BF1688" i="1" s="1"/>
  <c r="BL1688" i="1" s="1"/>
  <c r="BN1688" i="1" s="1"/>
  <c r="BX1687" i="1"/>
  <c r="BU1687" i="1"/>
  <c r="BK1687" i="1"/>
  <c r="BJ1687" i="1"/>
  <c r="BI1687" i="1"/>
  <c r="BE1687" i="1"/>
  <c r="BD1687" i="1"/>
  <c r="BC1687" i="1"/>
  <c r="AY1687" i="1"/>
  <c r="AX1687" i="1"/>
  <c r="AW1687" i="1"/>
  <c r="AS1687" i="1"/>
  <c r="AR1687" i="1"/>
  <c r="AQ1687" i="1"/>
  <c r="AM1687" i="1"/>
  <c r="AL1687" i="1"/>
  <c r="AK1687" i="1"/>
  <c r="AG1687" i="1"/>
  <c r="AC1687" i="1"/>
  <c r="AC1686" i="1" s="1"/>
  <c r="AC1685" i="1" s="1"/>
  <c r="AB1687" i="1"/>
  <c r="AA1687" i="1"/>
  <c r="W1687" i="1"/>
  <c r="V1687" i="1"/>
  <c r="U1687" i="1"/>
  <c r="K1687" i="1"/>
  <c r="J1687" i="1"/>
  <c r="I1687" i="1"/>
  <c r="H1687" i="1"/>
  <c r="G1687" i="1"/>
  <c r="F1687" i="1"/>
  <c r="BX1686" i="1"/>
  <c r="BX1685" i="1"/>
  <c r="BX1684" i="1"/>
  <c r="N1684" i="1"/>
  <c r="T1684" i="1" s="1"/>
  <c r="Z1684" i="1" s="1"/>
  <c r="AF1684" i="1" s="1"/>
  <c r="AJ1684" i="1" s="1"/>
  <c r="AP1684" i="1" s="1"/>
  <c r="AV1684" i="1" s="1"/>
  <c r="BB1684" i="1" s="1"/>
  <c r="BH1684" i="1" s="1"/>
  <c r="BR1684" i="1" s="1"/>
  <c r="BT1684" i="1" s="1"/>
  <c r="M1684" i="1"/>
  <c r="S1684" i="1" s="1"/>
  <c r="Y1684" i="1" s="1"/>
  <c r="AE1684" i="1" s="1"/>
  <c r="AI1684" i="1" s="1"/>
  <c r="AO1684" i="1" s="1"/>
  <c r="AU1684" i="1" s="1"/>
  <c r="BA1684" i="1" s="1"/>
  <c r="BG1684" i="1" s="1"/>
  <c r="BO1684" i="1" s="1"/>
  <c r="BQ1684" i="1" s="1"/>
  <c r="L1684" i="1"/>
  <c r="R1684" i="1" s="1"/>
  <c r="X1684" i="1" s="1"/>
  <c r="AD1684" i="1" s="1"/>
  <c r="AH1684" i="1" s="1"/>
  <c r="AN1684" i="1" s="1"/>
  <c r="AT1684" i="1" s="1"/>
  <c r="AZ1684" i="1" s="1"/>
  <c r="BF1684" i="1" s="1"/>
  <c r="BL1684" i="1" s="1"/>
  <c r="BN1684" i="1" s="1"/>
  <c r="BX1683" i="1"/>
  <c r="BU1683" i="1"/>
  <c r="BK1683" i="1"/>
  <c r="BJ1683" i="1"/>
  <c r="BI1683" i="1"/>
  <c r="BE1683" i="1"/>
  <c r="BD1683" i="1"/>
  <c r="BC1683" i="1"/>
  <c r="AY1683" i="1"/>
  <c r="AX1683" i="1"/>
  <c r="AW1683" i="1"/>
  <c r="AS1683" i="1"/>
  <c r="AR1683" i="1"/>
  <c r="AQ1683" i="1"/>
  <c r="AM1683" i="1"/>
  <c r="AL1683" i="1"/>
  <c r="AK1683" i="1"/>
  <c r="AG1683" i="1"/>
  <c r="AC1683" i="1"/>
  <c r="AB1683" i="1"/>
  <c r="AA1683" i="1"/>
  <c r="W1683" i="1"/>
  <c r="V1683" i="1"/>
  <c r="U1683" i="1"/>
  <c r="Q1683" i="1"/>
  <c r="P1683" i="1"/>
  <c r="O1683" i="1"/>
  <c r="K1683" i="1"/>
  <c r="J1683" i="1"/>
  <c r="I1683" i="1"/>
  <c r="H1683" i="1"/>
  <c r="G1683" i="1"/>
  <c r="F1683" i="1"/>
  <c r="BX1682" i="1"/>
  <c r="N1682" i="1"/>
  <c r="T1682" i="1" s="1"/>
  <c r="Z1682" i="1" s="1"/>
  <c r="AF1682" i="1" s="1"/>
  <c r="AJ1682" i="1" s="1"/>
  <c r="AP1682" i="1" s="1"/>
  <c r="AV1682" i="1" s="1"/>
  <c r="BB1682" i="1" s="1"/>
  <c r="BH1682" i="1" s="1"/>
  <c r="BR1682" i="1" s="1"/>
  <c r="BT1682" i="1" s="1"/>
  <c r="M1682" i="1"/>
  <c r="S1682" i="1" s="1"/>
  <c r="Y1682" i="1" s="1"/>
  <c r="AE1682" i="1" s="1"/>
  <c r="AI1682" i="1" s="1"/>
  <c r="AO1682" i="1" s="1"/>
  <c r="AU1682" i="1" s="1"/>
  <c r="BA1682" i="1" s="1"/>
  <c r="BG1682" i="1" s="1"/>
  <c r="BO1682" i="1" s="1"/>
  <c r="BQ1682" i="1" s="1"/>
  <c r="L1682" i="1"/>
  <c r="R1682" i="1" s="1"/>
  <c r="X1682" i="1" s="1"/>
  <c r="AD1682" i="1" s="1"/>
  <c r="AH1682" i="1" s="1"/>
  <c r="AN1682" i="1" s="1"/>
  <c r="AT1682" i="1" s="1"/>
  <c r="AZ1682" i="1" s="1"/>
  <c r="BF1682" i="1" s="1"/>
  <c r="BL1682" i="1" s="1"/>
  <c r="BN1682" i="1" s="1"/>
  <c r="BX1681" i="1"/>
  <c r="BU1681" i="1"/>
  <c r="BK1681" i="1"/>
  <c r="BJ1681" i="1"/>
  <c r="BI1681" i="1"/>
  <c r="BE1681" i="1"/>
  <c r="BD1681" i="1"/>
  <c r="BC1681" i="1"/>
  <c r="AY1681" i="1"/>
  <c r="AX1681" i="1"/>
  <c r="AW1681" i="1"/>
  <c r="AS1681" i="1"/>
  <c r="AR1681" i="1"/>
  <c r="AQ1681" i="1"/>
  <c r="AM1681" i="1"/>
  <c r="AL1681" i="1"/>
  <c r="AK1681" i="1"/>
  <c r="AG1681" i="1"/>
  <c r="AC1681" i="1"/>
  <c r="AB1681" i="1"/>
  <c r="AA1681" i="1"/>
  <c r="W1681" i="1"/>
  <c r="V1681" i="1"/>
  <c r="U1681" i="1"/>
  <c r="Q1681" i="1"/>
  <c r="P1681" i="1"/>
  <c r="O1681" i="1"/>
  <c r="K1681" i="1"/>
  <c r="J1681" i="1"/>
  <c r="I1681" i="1"/>
  <c r="H1681" i="1"/>
  <c r="G1681" i="1"/>
  <c r="F1681" i="1"/>
  <c r="BX1680" i="1"/>
  <c r="Q1680" i="1"/>
  <c r="Q1679" i="1" s="1"/>
  <c r="P1680" i="1"/>
  <c r="P1679" i="1" s="1"/>
  <c r="O1680" i="1"/>
  <c r="N1680" i="1"/>
  <c r="M1680" i="1"/>
  <c r="L1680" i="1"/>
  <c r="BX1679" i="1"/>
  <c r="BU1679" i="1"/>
  <c r="BK1679" i="1"/>
  <c r="BJ1679" i="1"/>
  <c r="BI1679" i="1"/>
  <c r="BE1679" i="1"/>
  <c r="BD1679" i="1"/>
  <c r="BC1679" i="1"/>
  <c r="AY1679" i="1"/>
  <c r="AX1679" i="1"/>
  <c r="AW1679" i="1"/>
  <c r="AS1679" i="1"/>
  <c r="AR1679" i="1"/>
  <c r="AQ1679" i="1"/>
  <c r="AM1679" i="1"/>
  <c r="AL1679" i="1"/>
  <c r="AK1679" i="1"/>
  <c r="AG1679" i="1"/>
  <c r="AC1679" i="1"/>
  <c r="AB1679" i="1"/>
  <c r="AA1679" i="1"/>
  <c r="W1679" i="1"/>
  <c r="V1679" i="1"/>
  <c r="U1679" i="1"/>
  <c r="O1679" i="1"/>
  <c r="K1679" i="1"/>
  <c r="J1679" i="1"/>
  <c r="I1679" i="1"/>
  <c r="H1679" i="1"/>
  <c r="G1679" i="1"/>
  <c r="F1679" i="1"/>
  <c r="BX1678" i="1"/>
  <c r="BX1677" i="1"/>
  <c r="BX1676" i="1"/>
  <c r="N1676" i="1"/>
  <c r="T1676" i="1" s="1"/>
  <c r="Z1676" i="1" s="1"/>
  <c r="AF1676" i="1" s="1"/>
  <c r="AJ1676" i="1" s="1"/>
  <c r="AP1676" i="1" s="1"/>
  <c r="AV1676" i="1" s="1"/>
  <c r="BB1676" i="1" s="1"/>
  <c r="BH1676" i="1" s="1"/>
  <c r="BR1676" i="1" s="1"/>
  <c r="BT1676" i="1" s="1"/>
  <c r="M1676" i="1"/>
  <c r="S1676" i="1" s="1"/>
  <c r="Y1676" i="1" s="1"/>
  <c r="AE1676" i="1" s="1"/>
  <c r="AI1676" i="1" s="1"/>
  <c r="AO1676" i="1" s="1"/>
  <c r="AU1676" i="1" s="1"/>
  <c r="BA1676" i="1" s="1"/>
  <c r="BG1676" i="1" s="1"/>
  <c r="BO1676" i="1" s="1"/>
  <c r="BQ1676" i="1" s="1"/>
  <c r="L1676" i="1"/>
  <c r="R1676" i="1" s="1"/>
  <c r="X1676" i="1" s="1"/>
  <c r="AD1676" i="1" s="1"/>
  <c r="AH1676" i="1" s="1"/>
  <c r="AN1676" i="1" s="1"/>
  <c r="AT1676" i="1" s="1"/>
  <c r="AZ1676" i="1" s="1"/>
  <c r="BF1676" i="1" s="1"/>
  <c r="BL1676" i="1" s="1"/>
  <c r="BN1676" i="1" s="1"/>
  <c r="BX1675" i="1"/>
  <c r="BU1675" i="1"/>
  <c r="BU1674" i="1" s="1"/>
  <c r="BU1673" i="1" s="1"/>
  <c r="BK1675" i="1"/>
  <c r="BK1674" i="1" s="1"/>
  <c r="BK1673" i="1" s="1"/>
  <c r="BJ1675" i="1"/>
  <c r="BJ1674" i="1" s="1"/>
  <c r="BJ1673" i="1" s="1"/>
  <c r="BI1675" i="1"/>
  <c r="BI1674" i="1" s="1"/>
  <c r="BI1673" i="1" s="1"/>
  <c r="BE1675" i="1"/>
  <c r="BE1674" i="1" s="1"/>
  <c r="BE1673" i="1" s="1"/>
  <c r="BD1675" i="1"/>
  <c r="BD1674" i="1" s="1"/>
  <c r="BD1673" i="1" s="1"/>
  <c r="BC1675" i="1"/>
  <c r="BC1674" i="1" s="1"/>
  <c r="BC1673" i="1" s="1"/>
  <c r="AY1675" i="1"/>
  <c r="AY1674" i="1" s="1"/>
  <c r="AY1673" i="1" s="1"/>
  <c r="AX1675" i="1"/>
  <c r="AX1674" i="1" s="1"/>
  <c r="AX1673" i="1" s="1"/>
  <c r="AW1675" i="1"/>
  <c r="AS1675" i="1"/>
  <c r="AS1674" i="1" s="1"/>
  <c r="AS1673" i="1" s="1"/>
  <c r="AR1675" i="1"/>
  <c r="AR1674" i="1" s="1"/>
  <c r="AR1673" i="1" s="1"/>
  <c r="AQ1675" i="1"/>
  <c r="AQ1674" i="1" s="1"/>
  <c r="AQ1673" i="1" s="1"/>
  <c r="AM1675" i="1"/>
  <c r="AM1674" i="1" s="1"/>
  <c r="AM1673" i="1" s="1"/>
  <c r="AL1675" i="1"/>
  <c r="AL1674" i="1" s="1"/>
  <c r="AL1673" i="1" s="1"/>
  <c r="AK1675" i="1"/>
  <c r="AK1674" i="1" s="1"/>
  <c r="AK1673" i="1" s="1"/>
  <c r="AG1675" i="1"/>
  <c r="AG1674" i="1" s="1"/>
  <c r="AG1673" i="1" s="1"/>
  <c r="AC1675" i="1"/>
  <c r="AC1674" i="1" s="1"/>
  <c r="AC1673" i="1" s="1"/>
  <c r="AB1675" i="1"/>
  <c r="AB1674" i="1" s="1"/>
  <c r="AB1673" i="1" s="1"/>
  <c r="AA1675" i="1"/>
  <c r="AA1674" i="1" s="1"/>
  <c r="AA1673" i="1" s="1"/>
  <c r="W1675" i="1"/>
  <c r="W1674" i="1" s="1"/>
  <c r="W1673" i="1" s="1"/>
  <c r="V1675" i="1"/>
  <c r="V1674" i="1" s="1"/>
  <c r="V1673" i="1" s="1"/>
  <c r="U1675" i="1"/>
  <c r="U1674" i="1" s="1"/>
  <c r="U1673" i="1" s="1"/>
  <c r="Q1675" i="1"/>
  <c r="Q1674" i="1" s="1"/>
  <c r="Q1673" i="1" s="1"/>
  <c r="P1675" i="1"/>
  <c r="P1674" i="1" s="1"/>
  <c r="P1673" i="1" s="1"/>
  <c r="O1675" i="1"/>
  <c r="O1674" i="1" s="1"/>
  <c r="O1673" i="1" s="1"/>
  <c r="K1675" i="1"/>
  <c r="K1674" i="1" s="1"/>
  <c r="K1673" i="1" s="1"/>
  <c r="J1675" i="1"/>
  <c r="J1674" i="1" s="1"/>
  <c r="J1673" i="1" s="1"/>
  <c r="I1675" i="1"/>
  <c r="I1674" i="1" s="1"/>
  <c r="I1673" i="1" s="1"/>
  <c r="H1675" i="1"/>
  <c r="H1674" i="1" s="1"/>
  <c r="G1675" i="1"/>
  <c r="F1675" i="1"/>
  <c r="BX1674" i="1"/>
  <c r="AW1674" i="1"/>
  <c r="AW1673" i="1" s="1"/>
  <c r="BX1673" i="1"/>
  <c r="BX1672" i="1"/>
  <c r="BX1671" i="1"/>
  <c r="N1671" i="1"/>
  <c r="T1671" i="1" s="1"/>
  <c r="Z1671" i="1" s="1"/>
  <c r="AF1671" i="1" s="1"/>
  <c r="AJ1671" i="1" s="1"/>
  <c r="AP1671" i="1" s="1"/>
  <c r="AV1671" i="1" s="1"/>
  <c r="BB1671" i="1" s="1"/>
  <c r="BH1671" i="1" s="1"/>
  <c r="BR1671" i="1" s="1"/>
  <c r="BT1671" i="1" s="1"/>
  <c r="M1671" i="1"/>
  <c r="S1671" i="1" s="1"/>
  <c r="Y1671" i="1" s="1"/>
  <c r="AE1671" i="1" s="1"/>
  <c r="AI1671" i="1" s="1"/>
  <c r="AO1671" i="1" s="1"/>
  <c r="AU1671" i="1" s="1"/>
  <c r="BA1671" i="1" s="1"/>
  <c r="BG1671" i="1" s="1"/>
  <c r="BO1671" i="1" s="1"/>
  <c r="BQ1671" i="1" s="1"/>
  <c r="L1671" i="1"/>
  <c r="R1671" i="1" s="1"/>
  <c r="X1671" i="1" s="1"/>
  <c r="AD1671" i="1" s="1"/>
  <c r="AH1671" i="1" s="1"/>
  <c r="AN1671" i="1" s="1"/>
  <c r="AT1671" i="1" s="1"/>
  <c r="AZ1671" i="1" s="1"/>
  <c r="BF1671" i="1" s="1"/>
  <c r="BL1671" i="1" s="1"/>
  <c r="BN1671" i="1" s="1"/>
  <c r="BX1670" i="1"/>
  <c r="BU1670" i="1"/>
  <c r="BK1670" i="1"/>
  <c r="BJ1670" i="1"/>
  <c r="BI1670" i="1"/>
  <c r="BE1670" i="1"/>
  <c r="BD1670" i="1"/>
  <c r="BC1670" i="1"/>
  <c r="AY1670" i="1"/>
  <c r="AX1670" i="1"/>
  <c r="AW1670" i="1"/>
  <c r="AS1670" i="1"/>
  <c r="AR1670" i="1"/>
  <c r="AQ1670" i="1"/>
  <c r="AM1670" i="1"/>
  <c r="AL1670" i="1"/>
  <c r="AK1670" i="1"/>
  <c r="AG1670" i="1"/>
  <c r="AC1670" i="1"/>
  <c r="AB1670" i="1"/>
  <c r="AA1670" i="1"/>
  <c r="W1670" i="1"/>
  <c r="V1670" i="1"/>
  <c r="U1670" i="1"/>
  <c r="Q1670" i="1"/>
  <c r="P1670" i="1"/>
  <c r="O1670" i="1"/>
  <c r="K1670" i="1"/>
  <c r="J1670" i="1"/>
  <c r="I1670" i="1"/>
  <c r="H1670" i="1"/>
  <c r="G1670" i="1"/>
  <c r="F1670" i="1"/>
  <c r="BX1669" i="1"/>
  <c r="N1669" i="1"/>
  <c r="T1669" i="1" s="1"/>
  <c r="Z1669" i="1" s="1"/>
  <c r="AF1669" i="1" s="1"/>
  <c r="AJ1669" i="1" s="1"/>
  <c r="AP1669" i="1" s="1"/>
  <c r="AV1669" i="1" s="1"/>
  <c r="BB1669" i="1" s="1"/>
  <c r="BH1669" i="1" s="1"/>
  <c r="BR1669" i="1" s="1"/>
  <c r="BT1669" i="1" s="1"/>
  <c r="M1669" i="1"/>
  <c r="S1669" i="1" s="1"/>
  <c r="Y1669" i="1" s="1"/>
  <c r="AE1669" i="1" s="1"/>
  <c r="AI1669" i="1" s="1"/>
  <c r="AO1669" i="1" s="1"/>
  <c r="AU1669" i="1" s="1"/>
  <c r="BA1669" i="1" s="1"/>
  <c r="BG1669" i="1" s="1"/>
  <c r="BO1669" i="1" s="1"/>
  <c r="BQ1669" i="1" s="1"/>
  <c r="L1669" i="1"/>
  <c r="R1669" i="1" s="1"/>
  <c r="X1669" i="1" s="1"/>
  <c r="AD1669" i="1" s="1"/>
  <c r="AH1669" i="1" s="1"/>
  <c r="AN1669" i="1" s="1"/>
  <c r="AT1669" i="1" s="1"/>
  <c r="AZ1669" i="1" s="1"/>
  <c r="BF1669" i="1" s="1"/>
  <c r="BL1669" i="1" s="1"/>
  <c r="BN1669" i="1" s="1"/>
  <c r="BX1668" i="1"/>
  <c r="BU1668" i="1"/>
  <c r="BK1668" i="1"/>
  <c r="BJ1668" i="1"/>
  <c r="BI1668" i="1"/>
  <c r="BE1668" i="1"/>
  <c r="BD1668" i="1"/>
  <c r="BC1668" i="1"/>
  <c r="AY1668" i="1"/>
  <c r="AX1668" i="1"/>
  <c r="AW1668" i="1"/>
  <c r="AS1668" i="1"/>
  <c r="AR1668" i="1"/>
  <c r="AQ1668" i="1"/>
  <c r="AM1668" i="1"/>
  <c r="AL1668" i="1"/>
  <c r="AK1668" i="1"/>
  <c r="AG1668" i="1"/>
  <c r="AC1668" i="1"/>
  <c r="AB1668" i="1"/>
  <c r="AA1668" i="1"/>
  <c r="W1668" i="1"/>
  <c r="V1668" i="1"/>
  <c r="U1668" i="1"/>
  <c r="Q1668" i="1"/>
  <c r="P1668" i="1"/>
  <c r="O1668" i="1"/>
  <c r="K1668" i="1"/>
  <c r="J1668" i="1"/>
  <c r="I1668" i="1"/>
  <c r="H1668" i="1"/>
  <c r="G1668" i="1"/>
  <c r="F1668" i="1"/>
  <c r="BX1667" i="1"/>
  <c r="N1667" i="1"/>
  <c r="T1667" i="1" s="1"/>
  <c r="Z1667" i="1" s="1"/>
  <c r="AF1667" i="1" s="1"/>
  <c r="AJ1667" i="1" s="1"/>
  <c r="AP1667" i="1" s="1"/>
  <c r="AV1667" i="1" s="1"/>
  <c r="BB1667" i="1" s="1"/>
  <c r="BH1667" i="1" s="1"/>
  <c r="BR1667" i="1" s="1"/>
  <c r="BT1667" i="1" s="1"/>
  <c r="M1667" i="1"/>
  <c r="S1667" i="1" s="1"/>
  <c r="Y1667" i="1" s="1"/>
  <c r="AE1667" i="1" s="1"/>
  <c r="AI1667" i="1" s="1"/>
  <c r="AO1667" i="1" s="1"/>
  <c r="AU1667" i="1" s="1"/>
  <c r="BA1667" i="1" s="1"/>
  <c r="BG1667" i="1" s="1"/>
  <c r="BO1667" i="1" s="1"/>
  <c r="BQ1667" i="1" s="1"/>
  <c r="L1667" i="1"/>
  <c r="R1667" i="1" s="1"/>
  <c r="X1667" i="1" s="1"/>
  <c r="AD1667" i="1" s="1"/>
  <c r="AH1667" i="1" s="1"/>
  <c r="AN1667" i="1" s="1"/>
  <c r="AT1667" i="1" s="1"/>
  <c r="AZ1667" i="1" s="1"/>
  <c r="BF1667" i="1" s="1"/>
  <c r="BL1667" i="1" s="1"/>
  <c r="BN1667" i="1" s="1"/>
  <c r="BX1666" i="1"/>
  <c r="BU1666" i="1"/>
  <c r="BK1666" i="1"/>
  <c r="BJ1666" i="1"/>
  <c r="BI1666" i="1"/>
  <c r="BE1666" i="1"/>
  <c r="BD1666" i="1"/>
  <c r="BC1666" i="1"/>
  <c r="AY1666" i="1"/>
  <c r="AX1666" i="1"/>
  <c r="AW1666" i="1"/>
  <c r="AS1666" i="1"/>
  <c r="AR1666" i="1"/>
  <c r="AQ1666" i="1"/>
  <c r="AM1666" i="1"/>
  <c r="AL1666" i="1"/>
  <c r="AK1666" i="1"/>
  <c r="AG1666" i="1"/>
  <c r="AC1666" i="1"/>
  <c r="AB1666" i="1"/>
  <c r="AA1666" i="1"/>
  <c r="W1666" i="1"/>
  <c r="V1666" i="1"/>
  <c r="U1666" i="1"/>
  <c r="Q1666" i="1"/>
  <c r="P1666" i="1"/>
  <c r="O1666" i="1"/>
  <c r="K1666" i="1"/>
  <c r="J1666" i="1"/>
  <c r="I1666" i="1"/>
  <c r="H1666" i="1"/>
  <c r="G1666" i="1"/>
  <c r="F1666" i="1"/>
  <c r="BX1665" i="1"/>
  <c r="BX1664" i="1"/>
  <c r="BX1663" i="1"/>
  <c r="N1663" i="1"/>
  <c r="T1663" i="1" s="1"/>
  <c r="Z1663" i="1" s="1"/>
  <c r="AF1663" i="1" s="1"/>
  <c r="AJ1663" i="1" s="1"/>
  <c r="AP1663" i="1" s="1"/>
  <c r="AV1663" i="1" s="1"/>
  <c r="BB1663" i="1" s="1"/>
  <c r="BH1663" i="1" s="1"/>
  <c r="BR1663" i="1" s="1"/>
  <c r="BT1663" i="1" s="1"/>
  <c r="M1663" i="1"/>
  <c r="S1663" i="1" s="1"/>
  <c r="Y1663" i="1" s="1"/>
  <c r="AE1663" i="1" s="1"/>
  <c r="AI1663" i="1" s="1"/>
  <c r="AO1663" i="1" s="1"/>
  <c r="AU1663" i="1" s="1"/>
  <c r="BA1663" i="1" s="1"/>
  <c r="BG1663" i="1" s="1"/>
  <c r="BO1663" i="1" s="1"/>
  <c r="BQ1663" i="1" s="1"/>
  <c r="L1663" i="1"/>
  <c r="R1663" i="1" s="1"/>
  <c r="X1663" i="1" s="1"/>
  <c r="AD1663" i="1" s="1"/>
  <c r="AH1663" i="1" s="1"/>
  <c r="AN1663" i="1" s="1"/>
  <c r="AT1663" i="1" s="1"/>
  <c r="AZ1663" i="1" s="1"/>
  <c r="BF1663" i="1" s="1"/>
  <c r="BL1663" i="1" s="1"/>
  <c r="BN1663" i="1" s="1"/>
  <c r="BX1662" i="1"/>
  <c r="BU1662" i="1"/>
  <c r="BU1661" i="1" s="1"/>
  <c r="BU1660" i="1" s="1"/>
  <c r="BK1662" i="1"/>
  <c r="BK1661" i="1" s="1"/>
  <c r="BK1660" i="1" s="1"/>
  <c r="BJ1662" i="1"/>
  <c r="BJ1661" i="1" s="1"/>
  <c r="BJ1660" i="1" s="1"/>
  <c r="BI1662" i="1"/>
  <c r="BI1661" i="1" s="1"/>
  <c r="BI1660" i="1" s="1"/>
  <c r="BE1662" i="1"/>
  <c r="BE1661" i="1" s="1"/>
  <c r="BE1660" i="1" s="1"/>
  <c r="BD1662" i="1"/>
  <c r="BD1661" i="1" s="1"/>
  <c r="BD1660" i="1" s="1"/>
  <c r="BC1662" i="1"/>
  <c r="BC1661" i="1" s="1"/>
  <c r="BC1660" i="1" s="1"/>
  <c r="AY1662" i="1"/>
  <c r="AY1661" i="1" s="1"/>
  <c r="AY1660" i="1" s="1"/>
  <c r="AX1662" i="1"/>
  <c r="AX1661" i="1" s="1"/>
  <c r="AX1660" i="1" s="1"/>
  <c r="AW1662" i="1"/>
  <c r="AW1661" i="1" s="1"/>
  <c r="AW1660" i="1" s="1"/>
  <c r="AS1662" i="1"/>
  <c r="AS1661" i="1" s="1"/>
  <c r="AS1660" i="1" s="1"/>
  <c r="AR1662" i="1"/>
  <c r="AR1661" i="1" s="1"/>
  <c r="AR1660" i="1" s="1"/>
  <c r="AQ1662" i="1"/>
  <c r="AQ1661" i="1" s="1"/>
  <c r="AQ1660" i="1" s="1"/>
  <c r="AM1662" i="1"/>
  <c r="AM1661" i="1" s="1"/>
  <c r="AM1660" i="1" s="1"/>
  <c r="AL1662" i="1"/>
  <c r="AL1661" i="1" s="1"/>
  <c r="AL1660" i="1" s="1"/>
  <c r="AK1662" i="1"/>
  <c r="AK1661" i="1" s="1"/>
  <c r="AK1660" i="1" s="1"/>
  <c r="AG1662" i="1"/>
  <c r="AG1661" i="1" s="1"/>
  <c r="AG1660" i="1" s="1"/>
  <c r="AC1662" i="1"/>
  <c r="AC1661" i="1" s="1"/>
  <c r="AC1660" i="1" s="1"/>
  <c r="AB1662" i="1"/>
  <c r="AB1661" i="1" s="1"/>
  <c r="AB1660" i="1" s="1"/>
  <c r="AA1662" i="1"/>
  <c r="AA1661" i="1" s="1"/>
  <c r="AA1660" i="1" s="1"/>
  <c r="W1662" i="1"/>
  <c r="W1661" i="1" s="1"/>
  <c r="W1660" i="1" s="1"/>
  <c r="V1662" i="1"/>
  <c r="V1661" i="1" s="1"/>
  <c r="V1660" i="1" s="1"/>
  <c r="U1662" i="1"/>
  <c r="U1661" i="1" s="1"/>
  <c r="U1660" i="1" s="1"/>
  <c r="Q1662" i="1"/>
  <c r="Q1661" i="1" s="1"/>
  <c r="Q1660" i="1" s="1"/>
  <c r="P1662" i="1"/>
  <c r="P1661" i="1" s="1"/>
  <c r="P1660" i="1" s="1"/>
  <c r="O1662" i="1"/>
  <c r="O1661" i="1" s="1"/>
  <c r="O1660" i="1" s="1"/>
  <c r="K1662" i="1"/>
  <c r="K1661" i="1" s="1"/>
  <c r="K1660" i="1" s="1"/>
  <c r="J1662" i="1"/>
  <c r="J1661" i="1" s="1"/>
  <c r="J1660" i="1" s="1"/>
  <c r="I1662" i="1"/>
  <c r="I1661" i="1" s="1"/>
  <c r="I1660" i="1" s="1"/>
  <c r="H1662" i="1"/>
  <c r="H1661" i="1" s="1"/>
  <c r="H1660" i="1" s="1"/>
  <c r="G1662" i="1"/>
  <c r="G1661" i="1" s="1"/>
  <c r="G1660" i="1" s="1"/>
  <c r="F1662" i="1"/>
  <c r="F1661" i="1" s="1"/>
  <c r="F1660" i="1" s="1"/>
  <c r="BX1661" i="1"/>
  <c r="BX1660" i="1"/>
  <c r="BX1659" i="1"/>
  <c r="BX1658" i="1"/>
  <c r="N1658" i="1"/>
  <c r="T1658" i="1" s="1"/>
  <c r="Z1658" i="1" s="1"/>
  <c r="AF1658" i="1" s="1"/>
  <c r="AJ1658" i="1" s="1"/>
  <c r="AP1658" i="1" s="1"/>
  <c r="AV1658" i="1" s="1"/>
  <c r="BB1658" i="1" s="1"/>
  <c r="BH1658" i="1" s="1"/>
  <c r="BR1658" i="1" s="1"/>
  <c r="BT1658" i="1" s="1"/>
  <c r="M1658" i="1"/>
  <c r="S1658" i="1" s="1"/>
  <c r="Y1658" i="1" s="1"/>
  <c r="AE1658" i="1" s="1"/>
  <c r="AI1658" i="1" s="1"/>
  <c r="AO1658" i="1" s="1"/>
  <c r="AU1658" i="1" s="1"/>
  <c r="BA1658" i="1" s="1"/>
  <c r="BG1658" i="1" s="1"/>
  <c r="BO1658" i="1" s="1"/>
  <c r="BQ1658" i="1" s="1"/>
  <c r="L1658" i="1"/>
  <c r="R1658" i="1" s="1"/>
  <c r="X1658" i="1" s="1"/>
  <c r="AD1658" i="1" s="1"/>
  <c r="AH1658" i="1" s="1"/>
  <c r="AN1658" i="1" s="1"/>
  <c r="AT1658" i="1" s="1"/>
  <c r="AZ1658" i="1" s="1"/>
  <c r="BF1658" i="1" s="1"/>
  <c r="BL1658" i="1" s="1"/>
  <c r="BN1658" i="1" s="1"/>
  <c r="BX1657" i="1"/>
  <c r="BU1657" i="1"/>
  <c r="BK1657" i="1"/>
  <c r="BJ1657" i="1"/>
  <c r="BI1657" i="1"/>
  <c r="BE1657" i="1"/>
  <c r="BD1657" i="1"/>
  <c r="BC1657" i="1"/>
  <c r="AY1657" i="1"/>
  <c r="AX1657" i="1"/>
  <c r="AW1657" i="1"/>
  <c r="AS1657" i="1"/>
  <c r="AR1657" i="1"/>
  <c r="AQ1657" i="1"/>
  <c r="AM1657" i="1"/>
  <c r="AL1657" i="1"/>
  <c r="AK1657" i="1"/>
  <c r="AG1657" i="1"/>
  <c r="AC1657" i="1"/>
  <c r="AB1657" i="1"/>
  <c r="AA1657" i="1"/>
  <c r="W1657" i="1"/>
  <c r="V1657" i="1"/>
  <c r="U1657" i="1"/>
  <c r="Q1657" i="1"/>
  <c r="P1657" i="1"/>
  <c r="O1657" i="1"/>
  <c r="K1657" i="1"/>
  <c r="J1657" i="1"/>
  <c r="I1657" i="1"/>
  <c r="H1657" i="1"/>
  <c r="G1657" i="1"/>
  <c r="F1657" i="1"/>
  <c r="BX1656" i="1"/>
  <c r="N1656" i="1"/>
  <c r="T1656" i="1" s="1"/>
  <c r="Z1656" i="1" s="1"/>
  <c r="AF1656" i="1" s="1"/>
  <c r="AJ1656" i="1" s="1"/>
  <c r="AP1656" i="1" s="1"/>
  <c r="AV1656" i="1" s="1"/>
  <c r="BB1656" i="1" s="1"/>
  <c r="BH1656" i="1" s="1"/>
  <c r="BR1656" i="1" s="1"/>
  <c r="BT1656" i="1" s="1"/>
  <c r="M1656" i="1"/>
  <c r="S1656" i="1" s="1"/>
  <c r="Y1656" i="1" s="1"/>
  <c r="AE1656" i="1" s="1"/>
  <c r="AI1656" i="1" s="1"/>
  <c r="AO1656" i="1" s="1"/>
  <c r="AU1656" i="1" s="1"/>
  <c r="BA1656" i="1" s="1"/>
  <c r="BG1656" i="1" s="1"/>
  <c r="BO1656" i="1" s="1"/>
  <c r="BQ1656" i="1" s="1"/>
  <c r="L1656" i="1"/>
  <c r="R1656" i="1" s="1"/>
  <c r="X1656" i="1" s="1"/>
  <c r="AD1656" i="1" s="1"/>
  <c r="AH1656" i="1" s="1"/>
  <c r="AN1656" i="1" s="1"/>
  <c r="AT1656" i="1" s="1"/>
  <c r="AZ1656" i="1" s="1"/>
  <c r="BF1656" i="1" s="1"/>
  <c r="BL1656" i="1" s="1"/>
  <c r="BN1656" i="1" s="1"/>
  <c r="BX1655" i="1"/>
  <c r="BU1655" i="1"/>
  <c r="BK1655" i="1"/>
  <c r="BJ1655" i="1"/>
  <c r="BI1655" i="1"/>
  <c r="BE1655" i="1"/>
  <c r="BD1655" i="1"/>
  <c r="BC1655" i="1"/>
  <c r="AY1655" i="1"/>
  <c r="AX1655" i="1"/>
  <c r="AW1655" i="1"/>
  <c r="AS1655" i="1"/>
  <c r="AR1655" i="1"/>
  <c r="AQ1655" i="1"/>
  <c r="AM1655" i="1"/>
  <c r="AL1655" i="1"/>
  <c r="AK1655" i="1"/>
  <c r="AG1655" i="1"/>
  <c r="AC1655" i="1"/>
  <c r="AB1655" i="1"/>
  <c r="AA1655" i="1"/>
  <c r="W1655" i="1"/>
  <c r="V1655" i="1"/>
  <c r="U1655" i="1"/>
  <c r="Q1655" i="1"/>
  <c r="P1655" i="1"/>
  <c r="O1655" i="1"/>
  <c r="K1655" i="1"/>
  <c r="J1655" i="1"/>
  <c r="I1655" i="1"/>
  <c r="H1655" i="1"/>
  <c r="G1655" i="1"/>
  <c r="F1655" i="1"/>
  <c r="BX1654" i="1"/>
  <c r="BX1653" i="1"/>
  <c r="BX1652" i="1"/>
  <c r="N1652" i="1"/>
  <c r="T1652" i="1" s="1"/>
  <c r="Z1652" i="1" s="1"/>
  <c r="AF1652" i="1" s="1"/>
  <c r="AJ1652" i="1" s="1"/>
  <c r="AP1652" i="1" s="1"/>
  <c r="AV1652" i="1" s="1"/>
  <c r="BB1652" i="1" s="1"/>
  <c r="BH1652" i="1" s="1"/>
  <c r="BR1652" i="1" s="1"/>
  <c r="BT1652" i="1" s="1"/>
  <c r="M1652" i="1"/>
  <c r="S1652" i="1" s="1"/>
  <c r="Y1652" i="1" s="1"/>
  <c r="AE1652" i="1" s="1"/>
  <c r="AI1652" i="1" s="1"/>
  <c r="AO1652" i="1" s="1"/>
  <c r="AU1652" i="1" s="1"/>
  <c r="BA1652" i="1" s="1"/>
  <c r="BG1652" i="1" s="1"/>
  <c r="BO1652" i="1" s="1"/>
  <c r="BQ1652" i="1" s="1"/>
  <c r="L1652" i="1"/>
  <c r="R1652" i="1" s="1"/>
  <c r="X1652" i="1" s="1"/>
  <c r="AD1652" i="1" s="1"/>
  <c r="AH1652" i="1" s="1"/>
  <c r="AN1652" i="1" s="1"/>
  <c r="AT1652" i="1" s="1"/>
  <c r="AZ1652" i="1" s="1"/>
  <c r="BF1652" i="1" s="1"/>
  <c r="BL1652" i="1" s="1"/>
  <c r="BN1652" i="1" s="1"/>
  <c r="BX1651" i="1"/>
  <c r="BU1651" i="1"/>
  <c r="BU1650" i="1" s="1"/>
  <c r="BU1649" i="1" s="1"/>
  <c r="BK1651" i="1"/>
  <c r="BK1650" i="1" s="1"/>
  <c r="BK1649" i="1" s="1"/>
  <c r="BJ1651" i="1"/>
  <c r="BJ1650" i="1" s="1"/>
  <c r="BJ1649" i="1" s="1"/>
  <c r="BI1651" i="1"/>
  <c r="BI1650" i="1" s="1"/>
  <c r="BI1649" i="1" s="1"/>
  <c r="BE1651" i="1"/>
  <c r="BE1650" i="1" s="1"/>
  <c r="BE1649" i="1" s="1"/>
  <c r="BD1651" i="1"/>
  <c r="BD1650" i="1" s="1"/>
  <c r="BD1649" i="1" s="1"/>
  <c r="BC1651" i="1"/>
  <c r="BC1650" i="1" s="1"/>
  <c r="BC1649" i="1" s="1"/>
  <c r="AY1651" i="1"/>
  <c r="AY1650" i="1" s="1"/>
  <c r="AY1649" i="1" s="1"/>
  <c r="AX1651" i="1"/>
  <c r="AX1650" i="1" s="1"/>
  <c r="AX1649" i="1" s="1"/>
  <c r="AW1651" i="1"/>
  <c r="AW1650" i="1" s="1"/>
  <c r="AW1649" i="1" s="1"/>
  <c r="AS1651" i="1"/>
  <c r="AS1650" i="1" s="1"/>
  <c r="AS1649" i="1" s="1"/>
  <c r="AR1651" i="1"/>
  <c r="AR1650" i="1" s="1"/>
  <c r="AR1649" i="1" s="1"/>
  <c r="AQ1651" i="1"/>
  <c r="AQ1650" i="1" s="1"/>
  <c r="AQ1649" i="1" s="1"/>
  <c r="AM1651" i="1"/>
  <c r="AM1650" i="1" s="1"/>
  <c r="AM1649" i="1" s="1"/>
  <c r="AL1651" i="1"/>
  <c r="AL1650" i="1" s="1"/>
  <c r="AL1649" i="1" s="1"/>
  <c r="AK1651" i="1"/>
  <c r="AK1650" i="1" s="1"/>
  <c r="AK1649" i="1" s="1"/>
  <c r="AG1651" i="1"/>
  <c r="AG1650" i="1" s="1"/>
  <c r="AG1649" i="1" s="1"/>
  <c r="AC1651" i="1"/>
  <c r="AC1650" i="1" s="1"/>
  <c r="AC1649" i="1" s="1"/>
  <c r="AB1651" i="1"/>
  <c r="AB1650" i="1" s="1"/>
  <c r="AB1649" i="1" s="1"/>
  <c r="AA1651" i="1"/>
  <c r="AA1650" i="1" s="1"/>
  <c r="AA1649" i="1" s="1"/>
  <c r="W1651" i="1"/>
  <c r="W1650" i="1" s="1"/>
  <c r="W1649" i="1" s="1"/>
  <c r="V1651" i="1"/>
  <c r="V1650" i="1" s="1"/>
  <c r="V1649" i="1" s="1"/>
  <c r="U1651" i="1"/>
  <c r="U1650" i="1" s="1"/>
  <c r="U1649" i="1" s="1"/>
  <c r="Q1651" i="1"/>
  <c r="Q1650" i="1" s="1"/>
  <c r="Q1649" i="1" s="1"/>
  <c r="P1651" i="1"/>
  <c r="P1650" i="1" s="1"/>
  <c r="P1649" i="1" s="1"/>
  <c r="O1651" i="1"/>
  <c r="K1651" i="1"/>
  <c r="J1651" i="1"/>
  <c r="J1650" i="1" s="1"/>
  <c r="J1649" i="1" s="1"/>
  <c r="I1651" i="1"/>
  <c r="I1650" i="1" s="1"/>
  <c r="I1649" i="1" s="1"/>
  <c r="H1651" i="1"/>
  <c r="G1651" i="1"/>
  <c r="F1651" i="1"/>
  <c r="BX1650" i="1"/>
  <c r="O1650" i="1"/>
  <c r="O1649" i="1" s="1"/>
  <c r="K1650" i="1"/>
  <c r="K1649" i="1" s="1"/>
  <c r="BX1649" i="1"/>
  <c r="BX1648" i="1"/>
  <c r="BX1647" i="1"/>
  <c r="BB1647" i="1"/>
  <c r="BH1647" i="1" s="1"/>
  <c r="BR1647" i="1" s="1"/>
  <c r="BT1647" i="1" s="1"/>
  <c r="BA1647" i="1"/>
  <c r="BG1647" i="1" s="1"/>
  <c r="BO1647" i="1" s="1"/>
  <c r="BQ1647" i="1" s="1"/>
  <c r="AZ1647" i="1"/>
  <c r="BF1647" i="1" s="1"/>
  <c r="BL1647" i="1" s="1"/>
  <c r="BN1647" i="1" s="1"/>
  <c r="BX1646" i="1"/>
  <c r="BU1646" i="1"/>
  <c r="BU1645" i="1" s="1"/>
  <c r="BK1646" i="1"/>
  <c r="BK1645" i="1" s="1"/>
  <c r="BJ1646" i="1"/>
  <c r="BJ1645" i="1" s="1"/>
  <c r="BI1646" i="1"/>
  <c r="BI1645" i="1" s="1"/>
  <c r="BE1646" i="1"/>
  <c r="BE1645" i="1" s="1"/>
  <c r="BD1646" i="1"/>
  <c r="BD1645" i="1" s="1"/>
  <c r="BC1646" i="1"/>
  <c r="BC1645" i="1" s="1"/>
  <c r="AY1646" i="1"/>
  <c r="BB1646" i="1" s="1"/>
  <c r="AX1646" i="1"/>
  <c r="AW1646" i="1"/>
  <c r="BX1645" i="1"/>
  <c r="BX1644" i="1"/>
  <c r="N1644" i="1"/>
  <c r="T1644" i="1" s="1"/>
  <c r="Z1644" i="1" s="1"/>
  <c r="AF1644" i="1" s="1"/>
  <c r="AJ1644" i="1" s="1"/>
  <c r="AP1644" i="1" s="1"/>
  <c r="AV1644" i="1" s="1"/>
  <c r="BB1644" i="1" s="1"/>
  <c r="BH1644" i="1" s="1"/>
  <c r="BR1644" i="1" s="1"/>
  <c r="BT1644" i="1" s="1"/>
  <c r="M1644" i="1"/>
  <c r="S1644" i="1" s="1"/>
  <c r="Y1644" i="1" s="1"/>
  <c r="AE1644" i="1" s="1"/>
  <c r="AI1644" i="1" s="1"/>
  <c r="AO1644" i="1" s="1"/>
  <c r="AU1644" i="1" s="1"/>
  <c r="BA1644" i="1" s="1"/>
  <c r="BG1644" i="1" s="1"/>
  <c r="BO1644" i="1" s="1"/>
  <c r="BQ1644" i="1" s="1"/>
  <c r="L1644" i="1"/>
  <c r="R1644" i="1" s="1"/>
  <c r="X1644" i="1" s="1"/>
  <c r="AD1644" i="1" s="1"/>
  <c r="AH1644" i="1" s="1"/>
  <c r="AN1644" i="1" s="1"/>
  <c r="AT1644" i="1" s="1"/>
  <c r="AZ1644" i="1" s="1"/>
  <c r="BF1644" i="1" s="1"/>
  <c r="BL1644" i="1" s="1"/>
  <c r="BN1644" i="1" s="1"/>
  <c r="BX1643" i="1"/>
  <c r="BU1643" i="1"/>
  <c r="BK1643" i="1"/>
  <c r="BJ1643" i="1"/>
  <c r="BI1643" i="1"/>
  <c r="BE1643" i="1"/>
  <c r="BD1643" i="1"/>
  <c r="BC1643" i="1"/>
  <c r="AY1643" i="1"/>
  <c r="AX1643" i="1"/>
  <c r="AW1643" i="1"/>
  <c r="AS1643" i="1"/>
  <c r="AR1643" i="1"/>
  <c r="AQ1643" i="1"/>
  <c r="AM1643" i="1"/>
  <c r="AL1643" i="1"/>
  <c r="AK1643" i="1"/>
  <c r="AG1643" i="1"/>
  <c r="AC1643" i="1"/>
  <c r="AB1643" i="1"/>
  <c r="AA1643" i="1"/>
  <c r="W1643" i="1"/>
  <c r="V1643" i="1"/>
  <c r="U1643" i="1"/>
  <c r="Q1643" i="1"/>
  <c r="P1643" i="1"/>
  <c r="O1643" i="1"/>
  <c r="K1643" i="1"/>
  <c r="J1643" i="1"/>
  <c r="I1643" i="1"/>
  <c r="H1643" i="1"/>
  <c r="G1643" i="1"/>
  <c r="F1643" i="1"/>
  <c r="BX1642" i="1"/>
  <c r="N1642" i="1"/>
  <c r="T1642" i="1" s="1"/>
  <c r="Z1642" i="1" s="1"/>
  <c r="AF1642" i="1" s="1"/>
  <c r="AJ1642" i="1" s="1"/>
  <c r="AP1642" i="1" s="1"/>
  <c r="AV1642" i="1" s="1"/>
  <c r="BB1642" i="1" s="1"/>
  <c r="BH1642" i="1" s="1"/>
  <c r="BR1642" i="1" s="1"/>
  <c r="BT1642" i="1" s="1"/>
  <c r="M1642" i="1"/>
  <c r="S1642" i="1" s="1"/>
  <c r="Y1642" i="1" s="1"/>
  <c r="AE1642" i="1" s="1"/>
  <c r="AI1642" i="1" s="1"/>
  <c r="AO1642" i="1" s="1"/>
  <c r="AU1642" i="1" s="1"/>
  <c r="BA1642" i="1" s="1"/>
  <c r="BG1642" i="1" s="1"/>
  <c r="BO1642" i="1" s="1"/>
  <c r="BQ1642" i="1" s="1"/>
  <c r="L1642" i="1"/>
  <c r="R1642" i="1" s="1"/>
  <c r="X1642" i="1" s="1"/>
  <c r="AD1642" i="1" s="1"/>
  <c r="AH1642" i="1" s="1"/>
  <c r="AN1642" i="1" s="1"/>
  <c r="AT1642" i="1" s="1"/>
  <c r="AZ1642" i="1" s="1"/>
  <c r="BF1642" i="1" s="1"/>
  <c r="BL1642" i="1" s="1"/>
  <c r="BN1642" i="1" s="1"/>
  <c r="BX1641" i="1"/>
  <c r="BU1641" i="1"/>
  <c r="BK1641" i="1"/>
  <c r="BJ1641" i="1"/>
  <c r="BI1641" i="1"/>
  <c r="BE1641" i="1"/>
  <c r="BD1641" i="1"/>
  <c r="BC1641" i="1"/>
  <c r="AY1641" i="1"/>
  <c r="AX1641" i="1"/>
  <c r="AW1641" i="1"/>
  <c r="AS1641" i="1"/>
  <c r="AR1641" i="1"/>
  <c r="AQ1641" i="1"/>
  <c r="AM1641" i="1"/>
  <c r="AL1641" i="1"/>
  <c r="AK1641" i="1"/>
  <c r="AG1641" i="1"/>
  <c r="AC1641" i="1"/>
  <c r="AB1641" i="1"/>
  <c r="AA1641" i="1"/>
  <c r="W1641" i="1"/>
  <c r="V1641" i="1"/>
  <c r="U1641" i="1"/>
  <c r="Q1641" i="1"/>
  <c r="P1641" i="1"/>
  <c r="O1641" i="1"/>
  <c r="K1641" i="1"/>
  <c r="J1641" i="1"/>
  <c r="I1641" i="1"/>
  <c r="H1641" i="1"/>
  <c r="G1641" i="1"/>
  <c r="F1641" i="1"/>
  <c r="BX1640" i="1"/>
  <c r="BX1639" i="1"/>
  <c r="N1639" i="1"/>
  <c r="T1639" i="1" s="1"/>
  <c r="Z1639" i="1" s="1"/>
  <c r="AF1639" i="1" s="1"/>
  <c r="AJ1639" i="1" s="1"/>
  <c r="AP1639" i="1" s="1"/>
  <c r="AV1639" i="1" s="1"/>
  <c r="BB1639" i="1" s="1"/>
  <c r="BH1639" i="1" s="1"/>
  <c r="BR1639" i="1" s="1"/>
  <c r="BT1639" i="1" s="1"/>
  <c r="M1639" i="1"/>
  <c r="S1639" i="1" s="1"/>
  <c r="Y1639" i="1" s="1"/>
  <c r="AE1639" i="1" s="1"/>
  <c r="AI1639" i="1" s="1"/>
  <c r="AO1639" i="1" s="1"/>
  <c r="AU1639" i="1" s="1"/>
  <c r="BA1639" i="1" s="1"/>
  <c r="BG1639" i="1" s="1"/>
  <c r="BO1639" i="1" s="1"/>
  <c r="BQ1639" i="1" s="1"/>
  <c r="L1639" i="1"/>
  <c r="R1639" i="1" s="1"/>
  <c r="X1639" i="1" s="1"/>
  <c r="AD1639" i="1" s="1"/>
  <c r="AH1639" i="1" s="1"/>
  <c r="AN1639" i="1" s="1"/>
  <c r="AT1639" i="1" s="1"/>
  <c r="AZ1639" i="1" s="1"/>
  <c r="BF1639" i="1" s="1"/>
  <c r="BL1639" i="1" s="1"/>
  <c r="BN1639" i="1" s="1"/>
  <c r="BX1638" i="1"/>
  <c r="BU1638" i="1"/>
  <c r="BU1637" i="1" s="1"/>
  <c r="BK1638" i="1"/>
  <c r="BK1637" i="1" s="1"/>
  <c r="BJ1638" i="1"/>
  <c r="BJ1637" i="1" s="1"/>
  <c r="BI1638" i="1"/>
  <c r="BI1637" i="1" s="1"/>
  <c r="BE1638" i="1"/>
  <c r="BE1637" i="1" s="1"/>
  <c r="BD1638" i="1"/>
  <c r="BD1637" i="1" s="1"/>
  <c r="BC1638" i="1"/>
  <c r="BC1637" i="1" s="1"/>
  <c r="AY1638" i="1"/>
  <c r="AY1637" i="1" s="1"/>
  <c r="AX1638" i="1"/>
  <c r="AX1637" i="1" s="1"/>
  <c r="AW1638" i="1"/>
  <c r="AW1637" i="1" s="1"/>
  <c r="AS1638" i="1"/>
  <c r="AS1637" i="1" s="1"/>
  <c r="AR1638" i="1"/>
  <c r="AR1637" i="1" s="1"/>
  <c r="AQ1638" i="1"/>
  <c r="AQ1637" i="1" s="1"/>
  <c r="AM1638" i="1"/>
  <c r="AM1637" i="1" s="1"/>
  <c r="AL1638" i="1"/>
  <c r="AL1637" i="1" s="1"/>
  <c r="AK1638" i="1"/>
  <c r="AK1637" i="1" s="1"/>
  <c r="AG1638" i="1"/>
  <c r="AG1637" i="1" s="1"/>
  <c r="AC1638" i="1"/>
  <c r="AC1637" i="1" s="1"/>
  <c r="AB1638" i="1"/>
  <c r="AB1637" i="1" s="1"/>
  <c r="AA1638" i="1"/>
  <c r="AA1637" i="1" s="1"/>
  <c r="W1638" i="1"/>
  <c r="W1637" i="1" s="1"/>
  <c r="V1638" i="1"/>
  <c r="V1637" i="1" s="1"/>
  <c r="U1638" i="1"/>
  <c r="U1637" i="1" s="1"/>
  <c r="Q1638" i="1"/>
  <c r="Q1637" i="1" s="1"/>
  <c r="P1638" i="1"/>
  <c r="P1637" i="1" s="1"/>
  <c r="O1638" i="1"/>
  <c r="O1637" i="1" s="1"/>
  <c r="K1638" i="1"/>
  <c r="J1638" i="1"/>
  <c r="J1637" i="1" s="1"/>
  <c r="I1638" i="1"/>
  <c r="I1637" i="1" s="1"/>
  <c r="H1638" i="1"/>
  <c r="H1637" i="1" s="1"/>
  <c r="G1638" i="1"/>
  <c r="G1637" i="1" s="1"/>
  <c r="F1638" i="1"/>
  <c r="BX1637" i="1"/>
  <c r="BX1636" i="1"/>
  <c r="N1636" i="1"/>
  <c r="T1636" i="1" s="1"/>
  <c r="Z1636" i="1" s="1"/>
  <c r="AF1636" i="1" s="1"/>
  <c r="AJ1636" i="1" s="1"/>
  <c r="AP1636" i="1" s="1"/>
  <c r="AV1636" i="1" s="1"/>
  <c r="BB1636" i="1" s="1"/>
  <c r="BH1636" i="1" s="1"/>
  <c r="BR1636" i="1" s="1"/>
  <c r="BT1636" i="1" s="1"/>
  <c r="M1636" i="1"/>
  <c r="S1636" i="1" s="1"/>
  <c r="Y1636" i="1" s="1"/>
  <c r="AE1636" i="1" s="1"/>
  <c r="AI1636" i="1" s="1"/>
  <c r="AO1636" i="1" s="1"/>
  <c r="AU1636" i="1" s="1"/>
  <c r="BA1636" i="1" s="1"/>
  <c r="BG1636" i="1" s="1"/>
  <c r="BO1636" i="1" s="1"/>
  <c r="BQ1636" i="1" s="1"/>
  <c r="L1636" i="1"/>
  <c r="R1636" i="1" s="1"/>
  <c r="X1636" i="1" s="1"/>
  <c r="AD1636" i="1" s="1"/>
  <c r="AH1636" i="1" s="1"/>
  <c r="AN1636" i="1" s="1"/>
  <c r="AT1636" i="1" s="1"/>
  <c r="AZ1636" i="1" s="1"/>
  <c r="BF1636" i="1" s="1"/>
  <c r="BL1636" i="1" s="1"/>
  <c r="BN1636" i="1" s="1"/>
  <c r="BX1635" i="1"/>
  <c r="BU1635" i="1"/>
  <c r="BU1634" i="1" s="1"/>
  <c r="BK1635" i="1"/>
  <c r="BJ1635" i="1"/>
  <c r="BJ1634" i="1" s="1"/>
  <c r="BI1635" i="1"/>
  <c r="BI1634" i="1" s="1"/>
  <c r="BE1635" i="1"/>
  <c r="BE1634" i="1" s="1"/>
  <c r="BD1635" i="1"/>
  <c r="BD1634" i="1" s="1"/>
  <c r="BC1635" i="1"/>
  <c r="AY1635" i="1"/>
  <c r="AY1634" i="1" s="1"/>
  <c r="AX1635" i="1"/>
  <c r="AX1634" i="1" s="1"/>
  <c r="AW1635" i="1"/>
  <c r="AW1634" i="1" s="1"/>
  <c r="AS1635" i="1"/>
  <c r="AS1634" i="1" s="1"/>
  <c r="AR1635" i="1"/>
  <c r="AR1634" i="1" s="1"/>
  <c r="AQ1635" i="1"/>
  <c r="AQ1634" i="1" s="1"/>
  <c r="AM1635" i="1"/>
  <c r="AM1634" i="1" s="1"/>
  <c r="AL1635" i="1"/>
  <c r="AL1634" i="1" s="1"/>
  <c r="AK1635" i="1"/>
  <c r="AK1634" i="1" s="1"/>
  <c r="AG1635" i="1"/>
  <c r="AG1634" i="1" s="1"/>
  <c r="AC1635" i="1"/>
  <c r="AC1634" i="1" s="1"/>
  <c r="AB1635" i="1"/>
  <c r="AB1634" i="1" s="1"/>
  <c r="AA1635" i="1"/>
  <c r="AA1634" i="1" s="1"/>
  <c r="W1635" i="1"/>
  <c r="W1634" i="1" s="1"/>
  <c r="V1635" i="1"/>
  <c r="V1634" i="1" s="1"/>
  <c r="U1635" i="1"/>
  <c r="U1634" i="1" s="1"/>
  <c r="Q1635" i="1"/>
  <c r="Q1634" i="1" s="1"/>
  <c r="P1635" i="1"/>
  <c r="P1634" i="1" s="1"/>
  <c r="O1635" i="1"/>
  <c r="O1634" i="1" s="1"/>
  <c r="K1635" i="1"/>
  <c r="K1634" i="1" s="1"/>
  <c r="J1635" i="1"/>
  <c r="J1634" i="1" s="1"/>
  <c r="I1635" i="1"/>
  <c r="H1635" i="1"/>
  <c r="H1634" i="1" s="1"/>
  <c r="G1635" i="1"/>
  <c r="G1634" i="1" s="1"/>
  <c r="F1635" i="1"/>
  <c r="F1634" i="1" s="1"/>
  <c r="BX1634" i="1"/>
  <c r="BK1634" i="1"/>
  <c r="BC1634" i="1"/>
  <c r="BX1633" i="1"/>
  <c r="N1633" i="1"/>
  <c r="T1633" i="1" s="1"/>
  <c r="Z1633" i="1" s="1"/>
  <c r="AF1633" i="1" s="1"/>
  <c r="AJ1633" i="1" s="1"/>
  <c r="AP1633" i="1" s="1"/>
  <c r="AV1633" i="1" s="1"/>
  <c r="BB1633" i="1" s="1"/>
  <c r="BH1633" i="1" s="1"/>
  <c r="BR1633" i="1" s="1"/>
  <c r="BT1633" i="1" s="1"/>
  <c r="M1633" i="1"/>
  <c r="S1633" i="1" s="1"/>
  <c r="Y1633" i="1" s="1"/>
  <c r="AE1633" i="1" s="1"/>
  <c r="AI1633" i="1" s="1"/>
  <c r="AO1633" i="1" s="1"/>
  <c r="AU1633" i="1" s="1"/>
  <c r="BA1633" i="1" s="1"/>
  <c r="BG1633" i="1" s="1"/>
  <c r="BO1633" i="1" s="1"/>
  <c r="BQ1633" i="1" s="1"/>
  <c r="L1633" i="1"/>
  <c r="R1633" i="1" s="1"/>
  <c r="X1633" i="1" s="1"/>
  <c r="AD1633" i="1" s="1"/>
  <c r="AH1633" i="1" s="1"/>
  <c r="AN1633" i="1" s="1"/>
  <c r="AT1633" i="1" s="1"/>
  <c r="AZ1633" i="1" s="1"/>
  <c r="BF1633" i="1" s="1"/>
  <c r="BL1633" i="1" s="1"/>
  <c r="BN1633" i="1" s="1"/>
  <c r="BX1632" i="1"/>
  <c r="BU1632" i="1"/>
  <c r="BU1631" i="1" s="1"/>
  <c r="BK1632" i="1"/>
  <c r="BK1631" i="1" s="1"/>
  <c r="BJ1632" i="1"/>
  <c r="BJ1631" i="1" s="1"/>
  <c r="BI1632" i="1"/>
  <c r="BI1631" i="1" s="1"/>
  <c r="BE1632" i="1"/>
  <c r="BE1631" i="1" s="1"/>
  <c r="BD1632" i="1"/>
  <c r="BD1631" i="1" s="1"/>
  <c r="BC1632" i="1"/>
  <c r="BC1631" i="1" s="1"/>
  <c r="AY1632" i="1"/>
  <c r="AY1631" i="1" s="1"/>
  <c r="AX1632" i="1"/>
  <c r="AX1631" i="1" s="1"/>
  <c r="AW1632" i="1"/>
  <c r="AW1631" i="1" s="1"/>
  <c r="AS1632" i="1"/>
  <c r="AS1631" i="1" s="1"/>
  <c r="AR1632" i="1"/>
  <c r="AR1631" i="1" s="1"/>
  <c r="AQ1632" i="1"/>
  <c r="AQ1631" i="1" s="1"/>
  <c r="AM1632" i="1"/>
  <c r="AM1631" i="1" s="1"/>
  <c r="AL1632" i="1"/>
  <c r="AL1631" i="1" s="1"/>
  <c r="AK1632" i="1"/>
  <c r="AK1631" i="1" s="1"/>
  <c r="AG1632" i="1"/>
  <c r="AG1631" i="1" s="1"/>
  <c r="AC1632" i="1"/>
  <c r="AC1631" i="1" s="1"/>
  <c r="AB1632" i="1"/>
  <c r="AB1631" i="1" s="1"/>
  <c r="AA1632" i="1"/>
  <c r="AA1631" i="1" s="1"/>
  <c r="W1632" i="1"/>
  <c r="W1631" i="1" s="1"/>
  <c r="V1632" i="1"/>
  <c r="V1631" i="1" s="1"/>
  <c r="U1632" i="1"/>
  <c r="U1631" i="1" s="1"/>
  <c r="Q1632" i="1"/>
  <c r="Q1631" i="1" s="1"/>
  <c r="P1632" i="1"/>
  <c r="P1631" i="1" s="1"/>
  <c r="O1632" i="1"/>
  <c r="O1631" i="1" s="1"/>
  <c r="K1632" i="1"/>
  <c r="K1631" i="1" s="1"/>
  <c r="J1632" i="1"/>
  <c r="J1631" i="1" s="1"/>
  <c r="I1632" i="1"/>
  <c r="I1631" i="1" s="1"/>
  <c r="H1632" i="1"/>
  <c r="G1632" i="1"/>
  <c r="G1631" i="1" s="1"/>
  <c r="F1632" i="1"/>
  <c r="F1631" i="1" s="1"/>
  <c r="BX1631" i="1"/>
  <c r="BX1630" i="1"/>
  <c r="N1630" i="1"/>
  <c r="T1630" i="1" s="1"/>
  <c r="Z1630" i="1" s="1"/>
  <c r="AF1630" i="1" s="1"/>
  <c r="AJ1630" i="1" s="1"/>
  <c r="AP1630" i="1" s="1"/>
  <c r="AV1630" i="1" s="1"/>
  <c r="BB1630" i="1" s="1"/>
  <c r="BH1630" i="1" s="1"/>
  <c r="BR1630" i="1" s="1"/>
  <c r="BT1630" i="1" s="1"/>
  <c r="M1630" i="1"/>
  <c r="S1630" i="1" s="1"/>
  <c r="Y1630" i="1" s="1"/>
  <c r="AE1630" i="1" s="1"/>
  <c r="AI1630" i="1" s="1"/>
  <c r="AO1630" i="1" s="1"/>
  <c r="AU1630" i="1" s="1"/>
  <c r="BA1630" i="1" s="1"/>
  <c r="BG1630" i="1" s="1"/>
  <c r="BO1630" i="1" s="1"/>
  <c r="BQ1630" i="1" s="1"/>
  <c r="L1630" i="1"/>
  <c r="R1630" i="1" s="1"/>
  <c r="X1630" i="1" s="1"/>
  <c r="AD1630" i="1" s="1"/>
  <c r="AH1630" i="1" s="1"/>
  <c r="AN1630" i="1" s="1"/>
  <c r="AT1630" i="1" s="1"/>
  <c r="AZ1630" i="1" s="1"/>
  <c r="BF1630" i="1" s="1"/>
  <c r="BL1630" i="1" s="1"/>
  <c r="BN1630" i="1" s="1"/>
  <c r="BX1629" i="1"/>
  <c r="BU1629" i="1"/>
  <c r="BU1628" i="1" s="1"/>
  <c r="BK1629" i="1"/>
  <c r="BK1628" i="1" s="1"/>
  <c r="BJ1629" i="1"/>
  <c r="BJ1628" i="1" s="1"/>
  <c r="BI1629" i="1"/>
  <c r="BI1628" i="1" s="1"/>
  <c r="BE1629" i="1"/>
  <c r="BE1628" i="1" s="1"/>
  <c r="BD1629" i="1"/>
  <c r="BD1628" i="1" s="1"/>
  <c r="BC1629" i="1"/>
  <c r="BC1628" i="1" s="1"/>
  <c r="AY1629" i="1"/>
  <c r="AY1628" i="1" s="1"/>
  <c r="AX1629" i="1"/>
  <c r="AX1628" i="1" s="1"/>
  <c r="AW1629" i="1"/>
  <c r="AW1628" i="1" s="1"/>
  <c r="AS1629" i="1"/>
  <c r="AS1628" i="1" s="1"/>
  <c r="AR1629" i="1"/>
  <c r="AR1628" i="1" s="1"/>
  <c r="AQ1629" i="1"/>
  <c r="AQ1628" i="1" s="1"/>
  <c r="AM1629" i="1"/>
  <c r="AM1628" i="1" s="1"/>
  <c r="AL1629" i="1"/>
  <c r="AL1628" i="1" s="1"/>
  <c r="AK1629" i="1"/>
  <c r="AK1628" i="1" s="1"/>
  <c r="AG1629" i="1"/>
  <c r="AG1628" i="1" s="1"/>
  <c r="AC1629" i="1"/>
  <c r="AC1628" i="1" s="1"/>
  <c r="AB1629" i="1"/>
  <c r="AB1628" i="1" s="1"/>
  <c r="AA1629" i="1"/>
  <c r="AA1628" i="1" s="1"/>
  <c r="W1629" i="1"/>
  <c r="W1628" i="1" s="1"/>
  <c r="V1629" i="1"/>
  <c r="V1628" i="1" s="1"/>
  <c r="U1629" i="1"/>
  <c r="U1628" i="1" s="1"/>
  <c r="Q1629" i="1"/>
  <c r="Q1628" i="1" s="1"/>
  <c r="P1629" i="1"/>
  <c r="P1628" i="1" s="1"/>
  <c r="O1629" i="1"/>
  <c r="O1628" i="1" s="1"/>
  <c r="K1629" i="1"/>
  <c r="K1628" i="1" s="1"/>
  <c r="J1629" i="1"/>
  <c r="I1629" i="1"/>
  <c r="I1628" i="1" s="1"/>
  <c r="H1629" i="1"/>
  <c r="G1629" i="1"/>
  <c r="G1628" i="1" s="1"/>
  <c r="F1629" i="1"/>
  <c r="BX1628" i="1"/>
  <c r="BX1627" i="1"/>
  <c r="N1627" i="1"/>
  <c r="T1627" i="1" s="1"/>
  <c r="Z1627" i="1" s="1"/>
  <c r="AF1627" i="1" s="1"/>
  <c r="AJ1627" i="1" s="1"/>
  <c r="AP1627" i="1" s="1"/>
  <c r="AV1627" i="1" s="1"/>
  <c r="BB1627" i="1" s="1"/>
  <c r="BH1627" i="1" s="1"/>
  <c r="BR1627" i="1" s="1"/>
  <c r="BT1627" i="1" s="1"/>
  <c r="M1627" i="1"/>
  <c r="S1627" i="1" s="1"/>
  <c r="Y1627" i="1" s="1"/>
  <c r="AE1627" i="1" s="1"/>
  <c r="AI1627" i="1" s="1"/>
  <c r="AO1627" i="1" s="1"/>
  <c r="AU1627" i="1" s="1"/>
  <c r="BA1627" i="1" s="1"/>
  <c r="BG1627" i="1" s="1"/>
  <c r="BO1627" i="1" s="1"/>
  <c r="BQ1627" i="1" s="1"/>
  <c r="L1627" i="1"/>
  <c r="R1627" i="1" s="1"/>
  <c r="X1627" i="1" s="1"/>
  <c r="AD1627" i="1" s="1"/>
  <c r="AH1627" i="1" s="1"/>
  <c r="AN1627" i="1" s="1"/>
  <c r="AT1627" i="1" s="1"/>
  <c r="AZ1627" i="1" s="1"/>
  <c r="BF1627" i="1" s="1"/>
  <c r="BL1627" i="1" s="1"/>
  <c r="BN1627" i="1" s="1"/>
  <c r="BX1626" i="1"/>
  <c r="BU1626" i="1"/>
  <c r="BK1626" i="1"/>
  <c r="BJ1626" i="1"/>
  <c r="BI1626" i="1"/>
  <c r="BE1626" i="1"/>
  <c r="BD1626" i="1"/>
  <c r="BC1626" i="1"/>
  <c r="AY1626" i="1"/>
  <c r="AX1626" i="1"/>
  <c r="AW1626" i="1"/>
  <c r="AS1626" i="1"/>
  <c r="AR1626" i="1"/>
  <c r="AQ1626" i="1"/>
  <c r="AM1626" i="1"/>
  <c r="AL1626" i="1"/>
  <c r="AK1626" i="1"/>
  <c r="AG1626" i="1"/>
  <c r="AC1626" i="1"/>
  <c r="AB1626" i="1"/>
  <c r="AA1626" i="1"/>
  <c r="W1626" i="1"/>
  <c r="V1626" i="1"/>
  <c r="U1626" i="1"/>
  <c r="Q1626" i="1"/>
  <c r="P1626" i="1"/>
  <c r="O1626" i="1"/>
  <c r="K1626" i="1"/>
  <c r="J1626" i="1"/>
  <c r="I1626" i="1"/>
  <c r="H1626" i="1"/>
  <c r="G1626" i="1"/>
  <c r="F1626" i="1"/>
  <c r="BX1625" i="1"/>
  <c r="N1625" i="1"/>
  <c r="T1625" i="1" s="1"/>
  <c r="Z1625" i="1" s="1"/>
  <c r="AF1625" i="1" s="1"/>
  <c r="AJ1625" i="1" s="1"/>
  <c r="AP1625" i="1" s="1"/>
  <c r="AV1625" i="1" s="1"/>
  <c r="BB1625" i="1" s="1"/>
  <c r="BH1625" i="1" s="1"/>
  <c r="BR1625" i="1" s="1"/>
  <c r="BT1625" i="1" s="1"/>
  <c r="M1625" i="1"/>
  <c r="S1625" i="1" s="1"/>
  <c r="Y1625" i="1" s="1"/>
  <c r="AE1625" i="1" s="1"/>
  <c r="AI1625" i="1" s="1"/>
  <c r="AO1625" i="1" s="1"/>
  <c r="AU1625" i="1" s="1"/>
  <c r="BA1625" i="1" s="1"/>
  <c r="BG1625" i="1" s="1"/>
  <c r="BO1625" i="1" s="1"/>
  <c r="BQ1625" i="1" s="1"/>
  <c r="L1625" i="1"/>
  <c r="R1625" i="1" s="1"/>
  <c r="X1625" i="1" s="1"/>
  <c r="AD1625" i="1" s="1"/>
  <c r="AH1625" i="1" s="1"/>
  <c r="AN1625" i="1" s="1"/>
  <c r="AT1625" i="1" s="1"/>
  <c r="AZ1625" i="1" s="1"/>
  <c r="BF1625" i="1" s="1"/>
  <c r="BL1625" i="1" s="1"/>
  <c r="BN1625" i="1" s="1"/>
  <c r="BX1624" i="1"/>
  <c r="BU1624" i="1"/>
  <c r="BK1624" i="1"/>
  <c r="BJ1624" i="1"/>
  <c r="BI1624" i="1"/>
  <c r="BE1624" i="1"/>
  <c r="BD1624" i="1"/>
  <c r="BC1624" i="1"/>
  <c r="AY1624" i="1"/>
  <c r="AX1624" i="1"/>
  <c r="AW1624" i="1"/>
  <c r="AS1624" i="1"/>
  <c r="AR1624" i="1"/>
  <c r="AQ1624" i="1"/>
  <c r="AM1624" i="1"/>
  <c r="AL1624" i="1"/>
  <c r="AK1624" i="1"/>
  <c r="AG1624" i="1"/>
  <c r="AC1624" i="1"/>
  <c r="AB1624" i="1"/>
  <c r="AA1624" i="1"/>
  <c r="W1624" i="1"/>
  <c r="V1624" i="1"/>
  <c r="U1624" i="1"/>
  <c r="Q1624" i="1"/>
  <c r="P1624" i="1"/>
  <c r="O1624" i="1"/>
  <c r="K1624" i="1"/>
  <c r="J1624" i="1"/>
  <c r="I1624" i="1"/>
  <c r="H1624" i="1"/>
  <c r="G1624" i="1"/>
  <c r="F1624" i="1"/>
  <c r="BX1623" i="1"/>
  <c r="N1623" i="1"/>
  <c r="T1623" i="1" s="1"/>
  <c r="Z1623" i="1" s="1"/>
  <c r="AF1623" i="1" s="1"/>
  <c r="AJ1623" i="1" s="1"/>
  <c r="AP1623" i="1" s="1"/>
  <c r="AV1623" i="1" s="1"/>
  <c r="BB1623" i="1" s="1"/>
  <c r="BH1623" i="1" s="1"/>
  <c r="BR1623" i="1" s="1"/>
  <c r="BT1623" i="1" s="1"/>
  <c r="M1623" i="1"/>
  <c r="S1623" i="1" s="1"/>
  <c r="Y1623" i="1" s="1"/>
  <c r="AE1623" i="1" s="1"/>
  <c r="AI1623" i="1" s="1"/>
  <c r="AO1623" i="1" s="1"/>
  <c r="AU1623" i="1" s="1"/>
  <c r="BA1623" i="1" s="1"/>
  <c r="BG1623" i="1" s="1"/>
  <c r="BO1623" i="1" s="1"/>
  <c r="BQ1623" i="1" s="1"/>
  <c r="L1623" i="1"/>
  <c r="R1623" i="1" s="1"/>
  <c r="X1623" i="1" s="1"/>
  <c r="AD1623" i="1" s="1"/>
  <c r="AH1623" i="1" s="1"/>
  <c r="AN1623" i="1" s="1"/>
  <c r="AT1623" i="1" s="1"/>
  <c r="AZ1623" i="1" s="1"/>
  <c r="BF1623" i="1" s="1"/>
  <c r="BL1623" i="1" s="1"/>
  <c r="BN1623" i="1" s="1"/>
  <c r="BX1622" i="1"/>
  <c r="BU1622" i="1"/>
  <c r="BK1622" i="1"/>
  <c r="BJ1622" i="1"/>
  <c r="BI1622" i="1"/>
  <c r="BE1622" i="1"/>
  <c r="BD1622" i="1"/>
  <c r="BC1622" i="1"/>
  <c r="AY1622" i="1"/>
  <c r="AX1622" i="1"/>
  <c r="AW1622" i="1"/>
  <c r="AS1622" i="1"/>
  <c r="AR1622" i="1"/>
  <c r="AQ1622" i="1"/>
  <c r="AM1622" i="1"/>
  <c r="AL1622" i="1"/>
  <c r="AK1622" i="1"/>
  <c r="AG1622" i="1"/>
  <c r="AC1622" i="1"/>
  <c r="AB1622" i="1"/>
  <c r="AA1622" i="1"/>
  <c r="W1622" i="1"/>
  <c r="V1622" i="1"/>
  <c r="U1622" i="1"/>
  <c r="Q1622" i="1"/>
  <c r="P1622" i="1"/>
  <c r="O1622" i="1"/>
  <c r="K1622" i="1"/>
  <c r="J1622" i="1"/>
  <c r="I1622" i="1"/>
  <c r="H1622" i="1"/>
  <c r="G1622" i="1"/>
  <c r="F1622" i="1"/>
  <c r="BX1621" i="1"/>
  <c r="BX1620" i="1"/>
  <c r="N1620" i="1"/>
  <c r="T1620" i="1" s="1"/>
  <c r="Z1620" i="1" s="1"/>
  <c r="AF1620" i="1" s="1"/>
  <c r="AJ1620" i="1" s="1"/>
  <c r="AP1620" i="1" s="1"/>
  <c r="AV1620" i="1" s="1"/>
  <c r="BB1620" i="1" s="1"/>
  <c r="BH1620" i="1" s="1"/>
  <c r="BR1620" i="1" s="1"/>
  <c r="BT1620" i="1" s="1"/>
  <c r="M1620" i="1"/>
  <c r="S1620" i="1" s="1"/>
  <c r="Y1620" i="1" s="1"/>
  <c r="AE1620" i="1" s="1"/>
  <c r="AI1620" i="1" s="1"/>
  <c r="AO1620" i="1" s="1"/>
  <c r="AU1620" i="1" s="1"/>
  <c r="BA1620" i="1" s="1"/>
  <c r="BG1620" i="1" s="1"/>
  <c r="BO1620" i="1" s="1"/>
  <c r="BQ1620" i="1" s="1"/>
  <c r="L1620" i="1"/>
  <c r="R1620" i="1" s="1"/>
  <c r="X1620" i="1" s="1"/>
  <c r="AD1620" i="1" s="1"/>
  <c r="AH1620" i="1" s="1"/>
  <c r="AN1620" i="1" s="1"/>
  <c r="AT1620" i="1" s="1"/>
  <c r="AZ1620" i="1" s="1"/>
  <c r="BF1620" i="1" s="1"/>
  <c r="BL1620" i="1" s="1"/>
  <c r="BN1620" i="1" s="1"/>
  <c r="BX1619" i="1"/>
  <c r="BU1619" i="1"/>
  <c r="BU1618" i="1" s="1"/>
  <c r="BK1619" i="1"/>
  <c r="BK1618" i="1" s="1"/>
  <c r="BJ1619" i="1"/>
  <c r="BJ1618" i="1" s="1"/>
  <c r="BI1619" i="1"/>
  <c r="BI1618" i="1" s="1"/>
  <c r="BE1619" i="1"/>
  <c r="BE1618" i="1" s="1"/>
  <c r="BD1619" i="1"/>
  <c r="BD1618" i="1" s="1"/>
  <c r="BC1619" i="1"/>
  <c r="BC1618" i="1" s="1"/>
  <c r="AY1619" i="1"/>
  <c r="AY1618" i="1" s="1"/>
  <c r="AX1619" i="1"/>
  <c r="AX1618" i="1" s="1"/>
  <c r="AW1619" i="1"/>
  <c r="AW1618" i="1" s="1"/>
  <c r="AS1619" i="1"/>
  <c r="AS1618" i="1" s="1"/>
  <c r="AR1619" i="1"/>
  <c r="AR1618" i="1" s="1"/>
  <c r="AQ1619" i="1"/>
  <c r="AQ1618" i="1" s="1"/>
  <c r="AM1619" i="1"/>
  <c r="AL1619" i="1"/>
  <c r="AL1618" i="1" s="1"/>
  <c r="AK1619" i="1"/>
  <c r="AK1618" i="1" s="1"/>
  <c r="AG1619" i="1"/>
  <c r="AG1618" i="1" s="1"/>
  <c r="AC1619" i="1"/>
  <c r="AC1618" i="1" s="1"/>
  <c r="AB1619" i="1"/>
  <c r="AB1618" i="1" s="1"/>
  <c r="AA1619" i="1"/>
  <c r="AA1618" i="1" s="1"/>
  <c r="W1619" i="1"/>
  <c r="W1618" i="1" s="1"/>
  <c r="V1619" i="1"/>
  <c r="V1618" i="1" s="1"/>
  <c r="U1619" i="1"/>
  <c r="U1618" i="1" s="1"/>
  <c r="Q1619" i="1"/>
  <c r="Q1618" i="1" s="1"/>
  <c r="P1619" i="1"/>
  <c r="P1618" i="1" s="1"/>
  <c r="O1619" i="1"/>
  <c r="O1618" i="1" s="1"/>
  <c r="K1619" i="1"/>
  <c r="K1618" i="1" s="1"/>
  <c r="J1619" i="1"/>
  <c r="J1618" i="1" s="1"/>
  <c r="I1619" i="1"/>
  <c r="H1619" i="1"/>
  <c r="G1619" i="1"/>
  <c r="G1618" i="1" s="1"/>
  <c r="F1619" i="1"/>
  <c r="F1618" i="1" s="1"/>
  <c r="BX1618" i="1"/>
  <c r="AM1618" i="1"/>
  <c r="BX1617" i="1"/>
  <c r="N1617" i="1"/>
  <c r="T1617" i="1" s="1"/>
  <c r="Z1617" i="1" s="1"/>
  <c r="AF1617" i="1" s="1"/>
  <c r="AJ1617" i="1" s="1"/>
  <c r="AP1617" i="1" s="1"/>
  <c r="AV1617" i="1" s="1"/>
  <c r="BB1617" i="1" s="1"/>
  <c r="BH1617" i="1" s="1"/>
  <c r="BR1617" i="1" s="1"/>
  <c r="BT1617" i="1" s="1"/>
  <c r="M1617" i="1"/>
  <c r="S1617" i="1" s="1"/>
  <c r="Y1617" i="1" s="1"/>
  <c r="AE1617" i="1" s="1"/>
  <c r="AI1617" i="1" s="1"/>
  <c r="AO1617" i="1" s="1"/>
  <c r="AU1617" i="1" s="1"/>
  <c r="BA1617" i="1" s="1"/>
  <c r="BG1617" i="1" s="1"/>
  <c r="BO1617" i="1" s="1"/>
  <c r="BQ1617" i="1" s="1"/>
  <c r="L1617" i="1"/>
  <c r="R1617" i="1" s="1"/>
  <c r="X1617" i="1" s="1"/>
  <c r="AD1617" i="1" s="1"/>
  <c r="AH1617" i="1" s="1"/>
  <c r="AN1617" i="1" s="1"/>
  <c r="AT1617" i="1" s="1"/>
  <c r="AZ1617" i="1" s="1"/>
  <c r="BF1617" i="1" s="1"/>
  <c r="BL1617" i="1" s="1"/>
  <c r="BN1617" i="1" s="1"/>
  <c r="BX1616" i="1"/>
  <c r="BU1616" i="1"/>
  <c r="BU1615" i="1" s="1"/>
  <c r="BK1616" i="1"/>
  <c r="BJ1616" i="1"/>
  <c r="BJ1615" i="1" s="1"/>
  <c r="BI1616" i="1"/>
  <c r="BI1615" i="1" s="1"/>
  <c r="BE1616" i="1"/>
  <c r="BE1615" i="1" s="1"/>
  <c r="BD1616" i="1"/>
  <c r="BD1615" i="1" s="1"/>
  <c r="BC1616" i="1"/>
  <c r="AY1616" i="1"/>
  <c r="AY1615" i="1" s="1"/>
  <c r="AX1616" i="1"/>
  <c r="AX1615" i="1" s="1"/>
  <c r="AW1616" i="1"/>
  <c r="AW1615" i="1" s="1"/>
  <c r="AS1616" i="1"/>
  <c r="AS1615" i="1" s="1"/>
  <c r="AR1616" i="1"/>
  <c r="AQ1616" i="1"/>
  <c r="AQ1615" i="1" s="1"/>
  <c r="AM1616" i="1"/>
  <c r="AM1615" i="1" s="1"/>
  <c r="AL1616" i="1"/>
  <c r="AL1615" i="1" s="1"/>
  <c r="AK1616" i="1"/>
  <c r="AK1615" i="1" s="1"/>
  <c r="AG1616" i="1"/>
  <c r="AG1615" i="1" s="1"/>
  <c r="AC1616" i="1"/>
  <c r="AC1615" i="1" s="1"/>
  <c r="AB1616" i="1"/>
  <c r="AB1615" i="1" s="1"/>
  <c r="AA1616" i="1"/>
  <c r="AA1615" i="1" s="1"/>
  <c r="W1616" i="1"/>
  <c r="W1615" i="1" s="1"/>
  <c r="V1616" i="1"/>
  <c r="V1615" i="1" s="1"/>
  <c r="U1616" i="1"/>
  <c r="U1615" i="1" s="1"/>
  <c r="Q1616" i="1"/>
  <c r="Q1615" i="1" s="1"/>
  <c r="P1616" i="1"/>
  <c r="P1615" i="1" s="1"/>
  <c r="O1616" i="1"/>
  <c r="O1615" i="1" s="1"/>
  <c r="K1616" i="1"/>
  <c r="K1615" i="1" s="1"/>
  <c r="J1616" i="1"/>
  <c r="J1615" i="1" s="1"/>
  <c r="I1616" i="1"/>
  <c r="H1616" i="1"/>
  <c r="H1615" i="1" s="1"/>
  <c r="G1616" i="1"/>
  <c r="F1616" i="1"/>
  <c r="F1615" i="1" s="1"/>
  <c r="BX1615" i="1"/>
  <c r="BK1615" i="1"/>
  <c r="BC1615" i="1"/>
  <c r="AR1615" i="1"/>
  <c r="BX1614" i="1"/>
  <c r="N1614" i="1"/>
  <c r="T1614" i="1" s="1"/>
  <c r="Z1614" i="1" s="1"/>
  <c r="AF1614" i="1" s="1"/>
  <c r="AJ1614" i="1" s="1"/>
  <c r="AP1614" i="1" s="1"/>
  <c r="AV1614" i="1" s="1"/>
  <c r="BB1614" i="1" s="1"/>
  <c r="BH1614" i="1" s="1"/>
  <c r="BR1614" i="1" s="1"/>
  <c r="BT1614" i="1" s="1"/>
  <c r="M1614" i="1"/>
  <c r="S1614" i="1" s="1"/>
  <c r="Y1614" i="1" s="1"/>
  <c r="AE1614" i="1" s="1"/>
  <c r="AI1614" i="1" s="1"/>
  <c r="AO1614" i="1" s="1"/>
  <c r="AU1614" i="1" s="1"/>
  <c r="BA1614" i="1" s="1"/>
  <c r="BG1614" i="1" s="1"/>
  <c r="BO1614" i="1" s="1"/>
  <c r="BQ1614" i="1" s="1"/>
  <c r="L1614" i="1"/>
  <c r="R1614" i="1" s="1"/>
  <c r="X1614" i="1" s="1"/>
  <c r="AD1614" i="1" s="1"/>
  <c r="AH1614" i="1" s="1"/>
  <c r="AN1614" i="1" s="1"/>
  <c r="AT1614" i="1" s="1"/>
  <c r="AZ1614" i="1" s="1"/>
  <c r="BF1614" i="1" s="1"/>
  <c r="BL1614" i="1" s="1"/>
  <c r="BN1614" i="1" s="1"/>
  <c r="BX1613" i="1"/>
  <c r="BU1613" i="1"/>
  <c r="BK1613" i="1"/>
  <c r="BJ1613" i="1"/>
  <c r="BI1613" i="1"/>
  <c r="BE1613" i="1"/>
  <c r="BD1613" i="1"/>
  <c r="BC1613" i="1"/>
  <c r="AY1613" i="1"/>
  <c r="AX1613" i="1"/>
  <c r="AW1613" i="1"/>
  <c r="AS1613" i="1"/>
  <c r="AR1613" i="1"/>
  <c r="AQ1613" i="1"/>
  <c r="AM1613" i="1"/>
  <c r="AL1613" i="1"/>
  <c r="AK1613" i="1"/>
  <c r="AG1613" i="1"/>
  <c r="AC1613" i="1"/>
  <c r="AB1613" i="1"/>
  <c r="AA1613" i="1"/>
  <c r="W1613" i="1"/>
  <c r="V1613" i="1"/>
  <c r="U1613" i="1"/>
  <c r="Q1613" i="1"/>
  <c r="P1613" i="1"/>
  <c r="O1613" i="1"/>
  <c r="K1613" i="1"/>
  <c r="J1613" i="1"/>
  <c r="I1613" i="1"/>
  <c r="H1613" i="1"/>
  <c r="G1613" i="1"/>
  <c r="F1613" i="1"/>
  <c r="BX1612" i="1"/>
  <c r="N1612" i="1"/>
  <c r="T1612" i="1" s="1"/>
  <c r="Z1612" i="1" s="1"/>
  <c r="AF1612" i="1" s="1"/>
  <c r="AJ1612" i="1" s="1"/>
  <c r="AP1612" i="1" s="1"/>
  <c r="AV1612" i="1" s="1"/>
  <c r="BB1612" i="1" s="1"/>
  <c r="BH1612" i="1" s="1"/>
  <c r="BR1612" i="1" s="1"/>
  <c r="BT1612" i="1" s="1"/>
  <c r="M1612" i="1"/>
  <c r="S1612" i="1" s="1"/>
  <c r="Y1612" i="1" s="1"/>
  <c r="AE1612" i="1" s="1"/>
  <c r="AI1612" i="1" s="1"/>
  <c r="AO1612" i="1" s="1"/>
  <c r="AU1612" i="1" s="1"/>
  <c r="BA1612" i="1" s="1"/>
  <c r="BG1612" i="1" s="1"/>
  <c r="BO1612" i="1" s="1"/>
  <c r="BQ1612" i="1" s="1"/>
  <c r="L1612" i="1"/>
  <c r="R1612" i="1" s="1"/>
  <c r="X1612" i="1" s="1"/>
  <c r="AD1612" i="1" s="1"/>
  <c r="AH1612" i="1" s="1"/>
  <c r="AN1612" i="1" s="1"/>
  <c r="AT1612" i="1" s="1"/>
  <c r="AZ1612" i="1" s="1"/>
  <c r="BF1612" i="1" s="1"/>
  <c r="BL1612" i="1" s="1"/>
  <c r="BN1612" i="1" s="1"/>
  <c r="BX1611" i="1"/>
  <c r="BU1611" i="1"/>
  <c r="BK1611" i="1"/>
  <c r="BJ1611" i="1"/>
  <c r="BI1611" i="1"/>
  <c r="BE1611" i="1"/>
  <c r="BD1611" i="1"/>
  <c r="BC1611" i="1"/>
  <c r="AY1611" i="1"/>
  <c r="AX1611" i="1"/>
  <c r="AW1611" i="1"/>
  <c r="AS1611" i="1"/>
  <c r="AR1611" i="1"/>
  <c r="AQ1611" i="1"/>
  <c r="AM1611" i="1"/>
  <c r="AL1611" i="1"/>
  <c r="AK1611" i="1"/>
  <c r="AG1611" i="1"/>
  <c r="AC1611" i="1"/>
  <c r="AB1611" i="1"/>
  <c r="AA1611" i="1"/>
  <c r="W1611" i="1"/>
  <c r="V1611" i="1"/>
  <c r="U1611" i="1"/>
  <c r="Q1611" i="1"/>
  <c r="P1611" i="1"/>
  <c r="O1611" i="1"/>
  <c r="K1611" i="1"/>
  <c r="J1611" i="1"/>
  <c r="I1611" i="1"/>
  <c r="H1611" i="1"/>
  <c r="G1611" i="1"/>
  <c r="F1611" i="1"/>
  <c r="BX1610" i="1"/>
  <c r="BX1609" i="1"/>
  <c r="N1609" i="1"/>
  <c r="T1609" i="1" s="1"/>
  <c r="Z1609" i="1" s="1"/>
  <c r="AF1609" i="1" s="1"/>
  <c r="AJ1609" i="1" s="1"/>
  <c r="AP1609" i="1" s="1"/>
  <c r="AV1609" i="1" s="1"/>
  <c r="BB1609" i="1" s="1"/>
  <c r="BH1609" i="1" s="1"/>
  <c r="BR1609" i="1" s="1"/>
  <c r="BT1609" i="1" s="1"/>
  <c r="M1609" i="1"/>
  <c r="S1609" i="1" s="1"/>
  <c r="Y1609" i="1" s="1"/>
  <c r="AE1609" i="1" s="1"/>
  <c r="AI1609" i="1" s="1"/>
  <c r="AO1609" i="1" s="1"/>
  <c r="AU1609" i="1" s="1"/>
  <c r="BA1609" i="1" s="1"/>
  <c r="BG1609" i="1" s="1"/>
  <c r="BO1609" i="1" s="1"/>
  <c r="BQ1609" i="1" s="1"/>
  <c r="L1609" i="1"/>
  <c r="R1609" i="1" s="1"/>
  <c r="X1609" i="1" s="1"/>
  <c r="AD1609" i="1" s="1"/>
  <c r="AH1609" i="1" s="1"/>
  <c r="AN1609" i="1" s="1"/>
  <c r="AT1609" i="1" s="1"/>
  <c r="AZ1609" i="1" s="1"/>
  <c r="BF1609" i="1" s="1"/>
  <c r="BL1609" i="1" s="1"/>
  <c r="BN1609" i="1" s="1"/>
  <c r="BX1608" i="1"/>
  <c r="BU1608" i="1"/>
  <c r="BU1607" i="1" s="1"/>
  <c r="BK1608" i="1"/>
  <c r="BJ1608" i="1"/>
  <c r="BI1608" i="1"/>
  <c r="BI1607" i="1" s="1"/>
  <c r="BE1608" i="1"/>
  <c r="BE1607" i="1" s="1"/>
  <c r="BD1608" i="1"/>
  <c r="BD1607" i="1" s="1"/>
  <c r="BC1608" i="1"/>
  <c r="BC1607" i="1" s="1"/>
  <c r="AY1608" i="1"/>
  <c r="AY1607" i="1" s="1"/>
  <c r="AX1608" i="1"/>
  <c r="AX1607" i="1" s="1"/>
  <c r="AW1608" i="1"/>
  <c r="AW1607" i="1" s="1"/>
  <c r="AS1608" i="1"/>
  <c r="AS1607" i="1" s="1"/>
  <c r="AR1608" i="1"/>
  <c r="AR1607" i="1" s="1"/>
  <c r="AQ1608" i="1"/>
  <c r="AQ1607" i="1" s="1"/>
  <c r="AM1608" i="1"/>
  <c r="AM1607" i="1" s="1"/>
  <c r="AL1608" i="1"/>
  <c r="AL1607" i="1" s="1"/>
  <c r="AK1608" i="1"/>
  <c r="AK1607" i="1" s="1"/>
  <c r="AG1608" i="1"/>
  <c r="AG1607" i="1" s="1"/>
  <c r="AC1608" i="1"/>
  <c r="AC1607" i="1" s="1"/>
  <c r="AB1608" i="1"/>
  <c r="AB1607" i="1" s="1"/>
  <c r="AA1608" i="1"/>
  <c r="AA1607" i="1" s="1"/>
  <c r="W1608" i="1"/>
  <c r="W1607" i="1" s="1"/>
  <c r="V1608" i="1"/>
  <c r="V1607" i="1" s="1"/>
  <c r="U1608" i="1"/>
  <c r="U1607" i="1" s="1"/>
  <c r="Q1608" i="1"/>
  <c r="Q1607" i="1" s="1"/>
  <c r="P1608" i="1"/>
  <c r="P1607" i="1" s="1"/>
  <c r="O1608" i="1"/>
  <c r="O1607" i="1" s="1"/>
  <c r="K1608" i="1"/>
  <c r="K1607" i="1" s="1"/>
  <c r="J1608" i="1"/>
  <c r="J1607" i="1" s="1"/>
  <c r="I1608" i="1"/>
  <c r="H1608" i="1"/>
  <c r="H1607" i="1" s="1"/>
  <c r="G1608" i="1"/>
  <c r="G1607" i="1" s="1"/>
  <c r="F1608" i="1"/>
  <c r="F1607" i="1" s="1"/>
  <c r="BX1607" i="1"/>
  <c r="BK1607" i="1"/>
  <c r="BJ1607" i="1"/>
  <c r="BX1606" i="1"/>
  <c r="N1606" i="1"/>
  <c r="T1606" i="1" s="1"/>
  <c r="Z1606" i="1" s="1"/>
  <c r="AF1606" i="1" s="1"/>
  <c r="AJ1606" i="1" s="1"/>
  <c r="AP1606" i="1" s="1"/>
  <c r="AV1606" i="1" s="1"/>
  <c r="BB1606" i="1" s="1"/>
  <c r="BH1606" i="1" s="1"/>
  <c r="BR1606" i="1" s="1"/>
  <c r="BT1606" i="1" s="1"/>
  <c r="M1606" i="1"/>
  <c r="S1606" i="1" s="1"/>
  <c r="Y1606" i="1" s="1"/>
  <c r="AE1606" i="1" s="1"/>
  <c r="AI1606" i="1" s="1"/>
  <c r="AO1606" i="1" s="1"/>
  <c r="AU1606" i="1" s="1"/>
  <c r="BA1606" i="1" s="1"/>
  <c r="BG1606" i="1" s="1"/>
  <c r="BO1606" i="1" s="1"/>
  <c r="BQ1606" i="1" s="1"/>
  <c r="L1606" i="1"/>
  <c r="R1606" i="1" s="1"/>
  <c r="X1606" i="1" s="1"/>
  <c r="AD1606" i="1" s="1"/>
  <c r="AH1606" i="1" s="1"/>
  <c r="AN1606" i="1" s="1"/>
  <c r="AT1606" i="1" s="1"/>
  <c r="AZ1606" i="1" s="1"/>
  <c r="BF1606" i="1" s="1"/>
  <c r="BL1606" i="1" s="1"/>
  <c r="BN1606" i="1" s="1"/>
  <c r="BX1605" i="1"/>
  <c r="BU1605" i="1"/>
  <c r="BU1604" i="1" s="1"/>
  <c r="BK1605" i="1"/>
  <c r="BK1604" i="1" s="1"/>
  <c r="BJ1605" i="1"/>
  <c r="BJ1604" i="1" s="1"/>
  <c r="BI1605" i="1"/>
  <c r="BI1604" i="1" s="1"/>
  <c r="BE1605" i="1"/>
  <c r="BE1604" i="1" s="1"/>
  <c r="BD1605" i="1"/>
  <c r="BD1604" i="1" s="1"/>
  <c r="BC1605" i="1"/>
  <c r="BC1604" i="1" s="1"/>
  <c r="AY1605" i="1"/>
  <c r="AY1604" i="1" s="1"/>
  <c r="AX1605" i="1"/>
  <c r="AX1604" i="1" s="1"/>
  <c r="AW1605" i="1"/>
  <c r="AS1605" i="1"/>
  <c r="AR1605" i="1"/>
  <c r="AR1604" i="1" s="1"/>
  <c r="AQ1605" i="1"/>
  <c r="AQ1604" i="1" s="1"/>
  <c r="AM1605" i="1"/>
  <c r="AM1604" i="1" s="1"/>
  <c r="AL1605" i="1"/>
  <c r="AL1604" i="1" s="1"/>
  <c r="AK1605" i="1"/>
  <c r="AK1604" i="1" s="1"/>
  <c r="AG1605" i="1"/>
  <c r="AG1604" i="1" s="1"/>
  <c r="AC1605" i="1"/>
  <c r="AC1604" i="1" s="1"/>
  <c r="AB1605" i="1"/>
  <c r="AB1604" i="1" s="1"/>
  <c r="AA1605" i="1"/>
  <c r="AA1604" i="1" s="1"/>
  <c r="W1605" i="1"/>
  <c r="W1604" i="1" s="1"/>
  <c r="V1605" i="1"/>
  <c r="V1604" i="1" s="1"/>
  <c r="U1605" i="1"/>
  <c r="U1604" i="1" s="1"/>
  <c r="Q1605" i="1"/>
  <c r="Q1604" i="1" s="1"/>
  <c r="P1605" i="1"/>
  <c r="P1604" i="1" s="1"/>
  <c r="O1605" i="1"/>
  <c r="O1604" i="1" s="1"/>
  <c r="K1605" i="1"/>
  <c r="K1604" i="1" s="1"/>
  <c r="J1605" i="1"/>
  <c r="I1605" i="1"/>
  <c r="I1604" i="1" s="1"/>
  <c r="H1605" i="1"/>
  <c r="H1604" i="1" s="1"/>
  <c r="G1605" i="1"/>
  <c r="G1604" i="1" s="1"/>
  <c r="F1605" i="1"/>
  <c r="BX1604" i="1"/>
  <c r="AW1604" i="1"/>
  <c r="AS1604" i="1"/>
  <c r="BX1603" i="1"/>
  <c r="BB1603" i="1"/>
  <c r="BH1603" i="1" s="1"/>
  <c r="BR1603" i="1" s="1"/>
  <c r="BT1603" i="1" s="1"/>
  <c r="BA1603" i="1"/>
  <c r="BG1603" i="1" s="1"/>
  <c r="BO1603" i="1" s="1"/>
  <c r="BQ1603" i="1" s="1"/>
  <c r="AZ1603" i="1"/>
  <c r="BF1603" i="1" s="1"/>
  <c r="BL1603" i="1" s="1"/>
  <c r="BN1603" i="1" s="1"/>
  <c r="BX1602" i="1"/>
  <c r="BU1602" i="1"/>
  <c r="BU1601" i="1" s="1"/>
  <c r="BK1602" i="1"/>
  <c r="BK1601" i="1" s="1"/>
  <c r="BJ1602" i="1"/>
  <c r="BJ1601" i="1" s="1"/>
  <c r="BI1602" i="1"/>
  <c r="BI1601" i="1" s="1"/>
  <c r="BE1602" i="1"/>
  <c r="BE1601" i="1" s="1"/>
  <c r="BD1602" i="1"/>
  <c r="BD1601" i="1" s="1"/>
  <c r="BC1602" i="1"/>
  <c r="BC1601" i="1" s="1"/>
  <c r="AY1602" i="1"/>
  <c r="BB1602" i="1" s="1"/>
  <c r="AX1602" i="1"/>
  <c r="BA1602" i="1" s="1"/>
  <c r="AW1602" i="1"/>
  <c r="AZ1602" i="1" s="1"/>
  <c r="BX1601" i="1"/>
  <c r="BX1600" i="1"/>
  <c r="AP1600" i="1"/>
  <c r="AV1600" i="1" s="1"/>
  <c r="BB1600" i="1" s="1"/>
  <c r="BH1600" i="1" s="1"/>
  <c r="BR1600" i="1" s="1"/>
  <c r="BT1600" i="1" s="1"/>
  <c r="AO1600" i="1"/>
  <c r="AU1600" i="1" s="1"/>
  <c r="BA1600" i="1" s="1"/>
  <c r="BG1600" i="1" s="1"/>
  <c r="BO1600" i="1" s="1"/>
  <c r="BQ1600" i="1" s="1"/>
  <c r="AN1600" i="1"/>
  <c r="AT1600" i="1" s="1"/>
  <c r="AZ1600" i="1" s="1"/>
  <c r="BF1600" i="1" s="1"/>
  <c r="BL1600" i="1" s="1"/>
  <c r="BN1600" i="1" s="1"/>
  <c r="BX1599" i="1"/>
  <c r="BU1599" i="1"/>
  <c r="BU1598" i="1" s="1"/>
  <c r="BK1599" i="1"/>
  <c r="BK1598" i="1" s="1"/>
  <c r="BJ1599" i="1"/>
  <c r="BJ1598" i="1" s="1"/>
  <c r="BI1599" i="1"/>
  <c r="BI1598" i="1" s="1"/>
  <c r="BE1599" i="1"/>
  <c r="BE1598" i="1" s="1"/>
  <c r="BD1599" i="1"/>
  <c r="BC1599" i="1"/>
  <c r="BC1598" i="1" s="1"/>
  <c r="AY1599" i="1"/>
  <c r="AY1598" i="1" s="1"/>
  <c r="AX1599" i="1"/>
  <c r="AX1598" i="1" s="1"/>
  <c r="AW1599" i="1"/>
  <c r="AW1598" i="1" s="1"/>
  <c r="AS1599" i="1"/>
  <c r="AS1598" i="1" s="1"/>
  <c r="AR1599" i="1"/>
  <c r="AR1598" i="1" s="1"/>
  <c r="AQ1599" i="1"/>
  <c r="AQ1598" i="1" s="1"/>
  <c r="AM1599" i="1"/>
  <c r="AP1599" i="1" s="1"/>
  <c r="AL1599" i="1"/>
  <c r="AK1599" i="1"/>
  <c r="AN1599" i="1" s="1"/>
  <c r="BX1598" i="1"/>
  <c r="BD1598" i="1"/>
  <c r="BX1597" i="1"/>
  <c r="N1597" i="1"/>
  <c r="T1597" i="1" s="1"/>
  <c r="Z1597" i="1" s="1"/>
  <c r="AF1597" i="1" s="1"/>
  <c r="AJ1597" i="1" s="1"/>
  <c r="AP1597" i="1" s="1"/>
  <c r="AV1597" i="1" s="1"/>
  <c r="BB1597" i="1" s="1"/>
  <c r="BH1597" i="1" s="1"/>
  <c r="BR1597" i="1" s="1"/>
  <c r="BT1597" i="1" s="1"/>
  <c r="M1597" i="1"/>
  <c r="S1597" i="1" s="1"/>
  <c r="Y1597" i="1" s="1"/>
  <c r="AE1597" i="1" s="1"/>
  <c r="AI1597" i="1" s="1"/>
  <c r="AO1597" i="1" s="1"/>
  <c r="AU1597" i="1" s="1"/>
  <c r="BA1597" i="1" s="1"/>
  <c r="BG1597" i="1" s="1"/>
  <c r="BO1597" i="1" s="1"/>
  <c r="BQ1597" i="1" s="1"/>
  <c r="L1597" i="1"/>
  <c r="R1597" i="1" s="1"/>
  <c r="X1597" i="1" s="1"/>
  <c r="AD1597" i="1" s="1"/>
  <c r="AH1597" i="1" s="1"/>
  <c r="AN1597" i="1" s="1"/>
  <c r="AT1597" i="1" s="1"/>
  <c r="AZ1597" i="1" s="1"/>
  <c r="BF1597" i="1" s="1"/>
  <c r="BL1597" i="1" s="1"/>
  <c r="BN1597" i="1" s="1"/>
  <c r="BX1596" i="1"/>
  <c r="BU1596" i="1"/>
  <c r="BU1595" i="1" s="1"/>
  <c r="BK1596" i="1"/>
  <c r="BJ1596" i="1"/>
  <c r="BJ1595" i="1" s="1"/>
  <c r="BI1596" i="1"/>
  <c r="BI1595" i="1" s="1"/>
  <c r="BE1596" i="1"/>
  <c r="BE1595" i="1" s="1"/>
  <c r="BD1596" i="1"/>
  <c r="BD1595" i="1" s="1"/>
  <c r="BC1596" i="1"/>
  <c r="BC1595" i="1" s="1"/>
  <c r="AY1596" i="1"/>
  <c r="AY1595" i="1" s="1"/>
  <c r="AX1596" i="1"/>
  <c r="AX1595" i="1" s="1"/>
  <c r="AW1596" i="1"/>
  <c r="AW1595" i="1" s="1"/>
  <c r="AS1596" i="1"/>
  <c r="AS1595" i="1" s="1"/>
  <c r="AR1596" i="1"/>
  <c r="AR1595" i="1" s="1"/>
  <c r="AQ1596" i="1"/>
  <c r="AQ1595" i="1" s="1"/>
  <c r="AM1596" i="1"/>
  <c r="AM1595" i="1" s="1"/>
  <c r="AL1596" i="1"/>
  <c r="AL1595" i="1" s="1"/>
  <c r="AK1596" i="1"/>
  <c r="AK1595" i="1" s="1"/>
  <c r="AG1596" i="1"/>
  <c r="AG1595" i="1" s="1"/>
  <c r="AC1596" i="1"/>
  <c r="AC1595" i="1" s="1"/>
  <c r="AB1596" i="1"/>
  <c r="AB1595" i="1" s="1"/>
  <c r="AA1596" i="1"/>
  <c r="AA1595" i="1" s="1"/>
  <c r="W1596" i="1"/>
  <c r="W1595" i="1" s="1"/>
  <c r="V1596" i="1"/>
  <c r="V1595" i="1" s="1"/>
  <c r="U1596" i="1"/>
  <c r="U1595" i="1" s="1"/>
  <c r="Q1596" i="1"/>
  <c r="Q1595" i="1" s="1"/>
  <c r="P1596" i="1"/>
  <c r="P1595" i="1" s="1"/>
  <c r="O1596" i="1"/>
  <c r="O1595" i="1" s="1"/>
  <c r="K1596" i="1"/>
  <c r="K1595" i="1" s="1"/>
  <c r="J1596" i="1"/>
  <c r="J1595" i="1" s="1"/>
  <c r="I1596" i="1"/>
  <c r="I1595" i="1" s="1"/>
  <c r="H1596" i="1"/>
  <c r="G1596" i="1"/>
  <c r="G1595" i="1" s="1"/>
  <c r="F1596" i="1"/>
  <c r="F1595" i="1" s="1"/>
  <c r="BX1595" i="1"/>
  <c r="BK1595" i="1"/>
  <c r="BX1594" i="1"/>
  <c r="N1594" i="1"/>
  <c r="T1594" i="1" s="1"/>
  <c r="Z1594" i="1" s="1"/>
  <c r="AF1594" i="1" s="1"/>
  <c r="AJ1594" i="1" s="1"/>
  <c r="AP1594" i="1" s="1"/>
  <c r="AV1594" i="1" s="1"/>
  <c r="BB1594" i="1" s="1"/>
  <c r="BH1594" i="1" s="1"/>
  <c r="BR1594" i="1" s="1"/>
  <c r="BT1594" i="1" s="1"/>
  <c r="M1594" i="1"/>
  <c r="S1594" i="1" s="1"/>
  <c r="Y1594" i="1" s="1"/>
  <c r="AE1594" i="1" s="1"/>
  <c r="AI1594" i="1" s="1"/>
  <c r="AO1594" i="1" s="1"/>
  <c r="AU1594" i="1" s="1"/>
  <c r="BA1594" i="1" s="1"/>
  <c r="BG1594" i="1" s="1"/>
  <c r="BO1594" i="1" s="1"/>
  <c r="BQ1594" i="1" s="1"/>
  <c r="L1594" i="1"/>
  <c r="R1594" i="1" s="1"/>
  <c r="X1594" i="1" s="1"/>
  <c r="AD1594" i="1" s="1"/>
  <c r="AH1594" i="1" s="1"/>
  <c r="AN1594" i="1" s="1"/>
  <c r="AT1594" i="1" s="1"/>
  <c r="AZ1594" i="1" s="1"/>
  <c r="BF1594" i="1" s="1"/>
  <c r="BL1594" i="1" s="1"/>
  <c r="BN1594" i="1" s="1"/>
  <c r="BX1593" i="1"/>
  <c r="BU1593" i="1"/>
  <c r="BU1592" i="1" s="1"/>
  <c r="BK1593" i="1"/>
  <c r="BK1592" i="1" s="1"/>
  <c r="BJ1593" i="1"/>
  <c r="BJ1592" i="1" s="1"/>
  <c r="BI1593" i="1"/>
  <c r="BI1592" i="1" s="1"/>
  <c r="BE1593" i="1"/>
  <c r="BE1592" i="1" s="1"/>
  <c r="BD1593" i="1"/>
  <c r="BD1592" i="1" s="1"/>
  <c r="BC1593" i="1"/>
  <c r="BC1592" i="1" s="1"/>
  <c r="AY1593" i="1"/>
  <c r="AY1592" i="1" s="1"/>
  <c r="AX1593" i="1"/>
  <c r="AX1592" i="1" s="1"/>
  <c r="AW1593" i="1"/>
  <c r="AW1592" i="1" s="1"/>
  <c r="AS1593" i="1"/>
  <c r="AS1592" i="1" s="1"/>
  <c r="AR1593" i="1"/>
  <c r="AR1592" i="1" s="1"/>
  <c r="AQ1593" i="1"/>
  <c r="AQ1592" i="1" s="1"/>
  <c r="AM1593" i="1"/>
  <c r="AM1592" i="1" s="1"/>
  <c r="AL1593" i="1"/>
  <c r="AL1592" i="1" s="1"/>
  <c r="AK1593" i="1"/>
  <c r="AK1592" i="1" s="1"/>
  <c r="AG1593" i="1"/>
  <c r="AG1592" i="1" s="1"/>
  <c r="AC1593" i="1"/>
  <c r="AC1592" i="1" s="1"/>
  <c r="AB1593" i="1"/>
  <c r="AB1592" i="1" s="1"/>
  <c r="AA1593" i="1"/>
  <c r="AA1592" i="1" s="1"/>
  <c r="W1593" i="1"/>
  <c r="W1592" i="1" s="1"/>
  <c r="V1593" i="1"/>
  <c r="V1592" i="1" s="1"/>
  <c r="U1593" i="1"/>
  <c r="U1592" i="1" s="1"/>
  <c r="Q1593" i="1"/>
  <c r="Q1592" i="1" s="1"/>
  <c r="P1593" i="1"/>
  <c r="P1592" i="1" s="1"/>
  <c r="O1593" i="1"/>
  <c r="O1592" i="1" s="1"/>
  <c r="K1593" i="1"/>
  <c r="K1592" i="1" s="1"/>
  <c r="J1593" i="1"/>
  <c r="J1592" i="1" s="1"/>
  <c r="I1593" i="1"/>
  <c r="I1592" i="1" s="1"/>
  <c r="H1593" i="1"/>
  <c r="G1593" i="1"/>
  <c r="G1592" i="1" s="1"/>
  <c r="F1593" i="1"/>
  <c r="F1592" i="1" s="1"/>
  <c r="BX1592" i="1"/>
  <c r="BX1591" i="1"/>
  <c r="N1591" i="1"/>
  <c r="T1591" i="1" s="1"/>
  <c r="Z1591" i="1" s="1"/>
  <c r="AF1591" i="1" s="1"/>
  <c r="AJ1591" i="1" s="1"/>
  <c r="AP1591" i="1" s="1"/>
  <c r="AV1591" i="1" s="1"/>
  <c r="BB1591" i="1" s="1"/>
  <c r="BH1591" i="1" s="1"/>
  <c r="BR1591" i="1" s="1"/>
  <c r="BT1591" i="1" s="1"/>
  <c r="M1591" i="1"/>
  <c r="S1591" i="1" s="1"/>
  <c r="Y1591" i="1" s="1"/>
  <c r="AE1591" i="1" s="1"/>
  <c r="AI1591" i="1" s="1"/>
  <c r="AO1591" i="1" s="1"/>
  <c r="AU1591" i="1" s="1"/>
  <c r="BA1591" i="1" s="1"/>
  <c r="BG1591" i="1" s="1"/>
  <c r="BO1591" i="1" s="1"/>
  <c r="BQ1591" i="1" s="1"/>
  <c r="L1591" i="1"/>
  <c r="R1591" i="1" s="1"/>
  <c r="X1591" i="1" s="1"/>
  <c r="AD1591" i="1" s="1"/>
  <c r="AH1591" i="1" s="1"/>
  <c r="AN1591" i="1" s="1"/>
  <c r="AT1591" i="1" s="1"/>
  <c r="AZ1591" i="1" s="1"/>
  <c r="BF1591" i="1" s="1"/>
  <c r="BL1591" i="1" s="1"/>
  <c r="BN1591" i="1" s="1"/>
  <c r="BX1590" i="1"/>
  <c r="BU1590" i="1"/>
  <c r="BU1589" i="1" s="1"/>
  <c r="BK1590" i="1"/>
  <c r="BK1589" i="1" s="1"/>
  <c r="BJ1590" i="1"/>
  <c r="BJ1589" i="1" s="1"/>
  <c r="BI1590" i="1"/>
  <c r="BI1589" i="1" s="1"/>
  <c r="BE1590" i="1"/>
  <c r="BE1589" i="1" s="1"/>
  <c r="BD1590" i="1"/>
  <c r="BD1589" i="1" s="1"/>
  <c r="BC1590" i="1"/>
  <c r="BC1589" i="1" s="1"/>
  <c r="AY1590" i="1"/>
  <c r="AY1589" i="1" s="1"/>
  <c r="AX1590" i="1"/>
  <c r="AX1589" i="1" s="1"/>
  <c r="AW1590" i="1"/>
  <c r="AW1589" i="1" s="1"/>
  <c r="AS1590" i="1"/>
  <c r="AS1589" i="1" s="1"/>
  <c r="AR1590" i="1"/>
  <c r="AR1589" i="1" s="1"/>
  <c r="AQ1590" i="1"/>
  <c r="AQ1589" i="1" s="1"/>
  <c r="AM1590" i="1"/>
  <c r="AL1590" i="1"/>
  <c r="AK1590" i="1"/>
  <c r="AK1589" i="1" s="1"/>
  <c r="AG1590" i="1"/>
  <c r="AG1589" i="1" s="1"/>
  <c r="AC1590" i="1"/>
  <c r="AC1589" i="1" s="1"/>
  <c r="AB1590" i="1"/>
  <c r="AB1589" i="1" s="1"/>
  <c r="AA1590" i="1"/>
  <c r="AA1589" i="1" s="1"/>
  <c r="W1590" i="1"/>
  <c r="W1589" i="1" s="1"/>
  <c r="V1590" i="1"/>
  <c r="V1589" i="1" s="1"/>
  <c r="U1590" i="1"/>
  <c r="U1589" i="1" s="1"/>
  <c r="Q1590" i="1"/>
  <c r="Q1589" i="1" s="1"/>
  <c r="P1590" i="1"/>
  <c r="P1589" i="1" s="1"/>
  <c r="O1590" i="1"/>
  <c r="O1589" i="1" s="1"/>
  <c r="K1590" i="1"/>
  <c r="K1589" i="1" s="1"/>
  <c r="J1590" i="1"/>
  <c r="J1589" i="1" s="1"/>
  <c r="I1590" i="1"/>
  <c r="I1589" i="1" s="1"/>
  <c r="H1590" i="1"/>
  <c r="H1589" i="1" s="1"/>
  <c r="G1590" i="1"/>
  <c r="G1589" i="1" s="1"/>
  <c r="F1590" i="1"/>
  <c r="F1589" i="1" s="1"/>
  <c r="BX1589" i="1"/>
  <c r="AM1589" i="1"/>
  <c r="AL1589" i="1"/>
  <c r="BX1588" i="1"/>
  <c r="N1588" i="1"/>
  <c r="T1588" i="1" s="1"/>
  <c r="Z1588" i="1" s="1"/>
  <c r="AF1588" i="1" s="1"/>
  <c r="AJ1588" i="1" s="1"/>
  <c r="AP1588" i="1" s="1"/>
  <c r="AV1588" i="1" s="1"/>
  <c r="BB1588" i="1" s="1"/>
  <c r="BH1588" i="1" s="1"/>
  <c r="BR1588" i="1" s="1"/>
  <c r="BT1588" i="1" s="1"/>
  <c r="M1588" i="1"/>
  <c r="S1588" i="1" s="1"/>
  <c r="Y1588" i="1" s="1"/>
  <c r="AE1588" i="1" s="1"/>
  <c r="AI1588" i="1" s="1"/>
  <c r="AO1588" i="1" s="1"/>
  <c r="AU1588" i="1" s="1"/>
  <c r="BA1588" i="1" s="1"/>
  <c r="BG1588" i="1" s="1"/>
  <c r="BO1588" i="1" s="1"/>
  <c r="BQ1588" i="1" s="1"/>
  <c r="L1588" i="1"/>
  <c r="R1588" i="1" s="1"/>
  <c r="X1588" i="1" s="1"/>
  <c r="AD1588" i="1" s="1"/>
  <c r="AH1588" i="1" s="1"/>
  <c r="AN1588" i="1" s="1"/>
  <c r="AT1588" i="1" s="1"/>
  <c r="AZ1588" i="1" s="1"/>
  <c r="BF1588" i="1" s="1"/>
  <c r="BL1588" i="1" s="1"/>
  <c r="BN1588" i="1" s="1"/>
  <c r="BX1587" i="1"/>
  <c r="BU1587" i="1"/>
  <c r="BU1586" i="1" s="1"/>
  <c r="BK1587" i="1"/>
  <c r="BK1586" i="1" s="1"/>
  <c r="BJ1587" i="1"/>
  <c r="BJ1586" i="1" s="1"/>
  <c r="BI1587" i="1"/>
  <c r="BI1586" i="1" s="1"/>
  <c r="BE1587" i="1"/>
  <c r="BE1586" i="1" s="1"/>
  <c r="BD1587" i="1"/>
  <c r="BD1586" i="1" s="1"/>
  <c r="BC1587" i="1"/>
  <c r="BC1586" i="1" s="1"/>
  <c r="AY1587" i="1"/>
  <c r="AY1586" i="1" s="1"/>
  <c r="AX1587" i="1"/>
  <c r="AX1586" i="1" s="1"/>
  <c r="AW1587" i="1"/>
  <c r="AW1586" i="1" s="1"/>
  <c r="AS1587" i="1"/>
  <c r="AS1586" i="1" s="1"/>
  <c r="AR1587" i="1"/>
  <c r="AR1586" i="1" s="1"/>
  <c r="AQ1587" i="1"/>
  <c r="AQ1586" i="1" s="1"/>
  <c r="AM1587" i="1"/>
  <c r="AM1586" i="1" s="1"/>
  <c r="AL1587" i="1"/>
  <c r="AL1586" i="1" s="1"/>
  <c r="AK1587" i="1"/>
  <c r="AK1586" i="1" s="1"/>
  <c r="AG1587" i="1"/>
  <c r="AG1586" i="1" s="1"/>
  <c r="AC1587" i="1"/>
  <c r="AC1586" i="1" s="1"/>
  <c r="AB1587" i="1"/>
  <c r="AB1586" i="1" s="1"/>
  <c r="AA1587" i="1"/>
  <c r="AA1586" i="1" s="1"/>
  <c r="W1587" i="1"/>
  <c r="W1586" i="1" s="1"/>
  <c r="V1587" i="1"/>
  <c r="V1586" i="1" s="1"/>
  <c r="U1587" i="1"/>
  <c r="U1586" i="1" s="1"/>
  <c r="Q1587" i="1"/>
  <c r="Q1586" i="1" s="1"/>
  <c r="P1587" i="1"/>
  <c r="P1586" i="1" s="1"/>
  <c r="O1587" i="1"/>
  <c r="O1586" i="1" s="1"/>
  <c r="K1587" i="1"/>
  <c r="K1586" i="1" s="1"/>
  <c r="J1587" i="1"/>
  <c r="J1586" i="1" s="1"/>
  <c r="I1587" i="1"/>
  <c r="I1586" i="1" s="1"/>
  <c r="H1587" i="1"/>
  <c r="G1587" i="1"/>
  <c r="G1586" i="1" s="1"/>
  <c r="F1587" i="1"/>
  <c r="BX1586" i="1"/>
  <c r="BX1585" i="1"/>
  <c r="N1585" i="1"/>
  <c r="T1585" i="1" s="1"/>
  <c r="Z1585" i="1" s="1"/>
  <c r="AF1585" i="1" s="1"/>
  <c r="AJ1585" i="1" s="1"/>
  <c r="AP1585" i="1" s="1"/>
  <c r="AV1585" i="1" s="1"/>
  <c r="BB1585" i="1" s="1"/>
  <c r="BH1585" i="1" s="1"/>
  <c r="BR1585" i="1" s="1"/>
  <c r="BT1585" i="1" s="1"/>
  <c r="M1585" i="1"/>
  <c r="S1585" i="1" s="1"/>
  <c r="Y1585" i="1" s="1"/>
  <c r="AE1585" i="1" s="1"/>
  <c r="AI1585" i="1" s="1"/>
  <c r="AO1585" i="1" s="1"/>
  <c r="AU1585" i="1" s="1"/>
  <c r="BA1585" i="1" s="1"/>
  <c r="BG1585" i="1" s="1"/>
  <c r="BO1585" i="1" s="1"/>
  <c r="BQ1585" i="1" s="1"/>
  <c r="L1585" i="1"/>
  <c r="R1585" i="1" s="1"/>
  <c r="X1585" i="1" s="1"/>
  <c r="AD1585" i="1" s="1"/>
  <c r="AH1585" i="1" s="1"/>
  <c r="AN1585" i="1" s="1"/>
  <c r="AT1585" i="1" s="1"/>
  <c r="AZ1585" i="1" s="1"/>
  <c r="BF1585" i="1" s="1"/>
  <c r="BL1585" i="1" s="1"/>
  <c r="BN1585" i="1" s="1"/>
  <c r="BX1584" i="1"/>
  <c r="BU1584" i="1"/>
  <c r="BU1583" i="1" s="1"/>
  <c r="BK1584" i="1"/>
  <c r="BK1583" i="1" s="1"/>
  <c r="BJ1584" i="1"/>
  <c r="BJ1583" i="1" s="1"/>
  <c r="BI1584" i="1"/>
  <c r="BI1583" i="1" s="1"/>
  <c r="BE1584" i="1"/>
  <c r="BE1583" i="1" s="1"/>
  <c r="BD1584" i="1"/>
  <c r="BC1584" i="1"/>
  <c r="BC1583" i="1" s="1"/>
  <c r="AY1584" i="1"/>
  <c r="AY1583" i="1" s="1"/>
  <c r="AX1584" i="1"/>
  <c r="AX1583" i="1" s="1"/>
  <c r="AW1584" i="1"/>
  <c r="AW1583" i="1" s="1"/>
  <c r="AS1584" i="1"/>
  <c r="AR1584" i="1"/>
  <c r="AR1583" i="1" s="1"/>
  <c r="AQ1584" i="1"/>
  <c r="AQ1583" i="1" s="1"/>
  <c r="AM1584" i="1"/>
  <c r="AM1583" i="1" s="1"/>
  <c r="AL1584" i="1"/>
  <c r="AL1583" i="1" s="1"/>
  <c r="AK1584" i="1"/>
  <c r="AG1584" i="1"/>
  <c r="AC1584" i="1"/>
  <c r="AB1584" i="1"/>
  <c r="AB1583" i="1" s="1"/>
  <c r="AA1584" i="1"/>
  <c r="AA1583" i="1" s="1"/>
  <c r="W1584" i="1"/>
  <c r="W1583" i="1" s="1"/>
  <c r="V1584" i="1"/>
  <c r="V1583" i="1" s="1"/>
  <c r="U1584" i="1"/>
  <c r="U1583" i="1" s="1"/>
  <c r="Q1584" i="1"/>
  <c r="Q1583" i="1" s="1"/>
  <c r="P1584" i="1"/>
  <c r="P1583" i="1" s="1"/>
  <c r="O1584" i="1"/>
  <c r="O1583" i="1" s="1"/>
  <c r="K1584" i="1"/>
  <c r="K1583" i="1" s="1"/>
  <c r="J1584" i="1"/>
  <c r="J1583" i="1" s="1"/>
  <c r="I1584" i="1"/>
  <c r="I1583" i="1" s="1"/>
  <c r="H1584" i="1"/>
  <c r="H1583" i="1" s="1"/>
  <c r="G1584" i="1"/>
  <c r="F1584" i="1"/>
  <c r="F1583" i="1" s="1"/>
  <c r="BX1583" i="1"/>
  <c r="BD1583" i="1"/>
  <c r="AS1583" i="1"/>
  <c r="AK1583" i="1"/>
  <c r="AG1583" i="1"/>
  <c r="AC1583" i="1"/>
  <c r="BX1582" i="1"/>
  <c r="N1582" i="1"/>
  <c r="T1582" i="1" s="1"/>
  <c r="Z1582" i="1" s="1"/>
  <c r="AF1582" i="1" s="1"/>
  <c r="AJ1582" i="1" s="1"/>
  <c r="AP1582" i="1" s="1"/>
  <c r="AV1582" i="1" s="1"/>
  <c r="BB1582" i="1" s="1"/>
  <c r="BH1582" i="1" s="1"/>
  <c r="BR1582" i="1" s="1"/>
  <c r="BT1582" i="1" s="1"/>
  <c r="M1582" i="1"/>
  <c r="S1582" i="1" s="1"/>
  <c r="Y1582" i="1" s="1"/>
  <c r="AE1582" i="1" s="1"/>
  <c r="AI1582" i="1" s="1"/>
  <c r="AO1582" i="1" s="1"/>
  <c r="AU1582" i="1" s="1"/>
  <c r="BA1582" i="1" s="1"/>
  <c r="BG1582" i="1" s="1"/>
  <c r="BO1582" i="1" s="1"/>
  <c r="BQ1582" i="1" s="1"/>
  <c r="L1582" i="1"/>
  <c r="R1582" i="1" s="1"/>
  <c r="X1582" i="1" s="1"/>
  <c r="AD1582" i="1" s="1"/>
  <c r="AH1582" i="1" s="1"/>
  <c r="AN1582" i="1" s="1"/>
  <c r="AT1582" i="1" s="1"/>
  <c r="AZ1582" i="1" s="1"/>
  <c r="BF1582" i="1" s="1"/>
  <c r="BL1582" i="1" s="1"/>
  <c r="BN1582" i="1" s="1"/>
  <c r="BX1581" i="1"/>
  <c r="BU1581" i="1"/>
  <c r="BU1580" i="1" s="1"/>
  <c r="BK1581" i="1"/>
  <c r="BK1580" i="1" s="1"/>
  <c r="BJ1581" i="1"/>
  <c r="BJ1580" i="1" s="1"/>
  <c r="BI1581" i="1"/>
  <c r="BI1580" i="1" s="1"/>
  <c r="BE1581" i="1"/>
  <c r="BE1580" i="1" s="1"/>
  <c r="BD1581" i="1"/>
  <c r="BD1580" i="1" s="1"/>
  <c r="BC1581" i="1"/>
  <c r="BC1580" i="1" s="1"/>
  <c r="AY1581" i="1"/>
  <c r="AY1580" i="1" s="1"/>
  <c r="AX1581" i="1"/>
  <c r="AX1580" i="1" s="1"/>
  <c r="AW1581" i="1"/>
  <c r="AW1580" i="1" s="1"/>
  <c r="AS1581" i="1"/>
  <c r="AS1580" i="1" s="1"/>
  <c r="AR1581" i="1"/>
  <c r="AR1580" i="1" s="1"/>
  <c r="AQ1581" i="1"/>
  <c r="AQ1580" i="1" s="1"/>
  <c r="AM1581" i="1"/>
  <c r="AM1580" i="1" s="1"/>
  <c r="AL1581" i="1"/>
  <c r="AL1580" i="1" s="1"/>
  <c r="AK1581" i="1"/>
  <c r="AK1580" i="1" s="1"/>
  <c r="AG1581" i="1"/>
  <c r="AG1580" i="1" s="1"/>
  <c r="AC1581" i="1"/>
  <c r="AC1580" i="1" s="1"/>
  <c r="AB1581" i="1"/>
  <c r="AB1580" i="1" s="1"/>
  <c r="AA1581" i="1"/>
  <c r="AA1580" i="1" s="1"/>
  <c r="W1581" i="1"/>
  <c r="W1580" i="1" s="1"/>
  <c r="V1581" i="1"/>
  <c r="V1580" i="1" s="1"/>
  <c r="U1581" i="1"/>
  <c r="U1580" i="1" s="1"/>
  <c r="Q1581" i="1"/>
  <c r="Q1580" i="1" s="1"/>
  <c r="P1581" i="1"/>
  <c r="P1580" i="1" s="1"/>
  <c r="O1581" i="1"/>
  <c r="O1580" i="1" s="1"/>
  <c r="K1581" i="1"/>
  <c r="K1580" i="1" s="1"/>
  <c r="J1581" i="1"/>
  <c r="J1580" i="1" s="1"/>
  <c r="I1581" i="1"/>
  <c r="H1581" i="1"/>
  <c r="G1581" i="1"/>
  <c r="G1580" i="1" s="1"/>
  <c r="F1581" i="1"/>
  <c r="F1580" i="1" s="1"/>
  <c r="BX1580" i="1"/>
  <c r="BX1579" i="1"/>
  <c r="N1579" i="1"/>
  <c r="T1579" i="1" s="1"/>
  <c r="Z1579" i="1" s="1"/>
  <c r="AF1579" i="1" s="1"/>
  <c r="AJ1579" i="1" s="1"/>
  <c r="AP1579" i="1" s="1"/>
  <c r="AV1579" i="1" s="1"/>
  <c r="BB1579" i="1" s="1"/>
  <c r="BH1579" i="1" s="1"/>
  <c r="BR1579" i="1" s="1"/>
  <c r="BT1579" i="1" s="1"/>
  <c r="M1579" i="1"/>
  <c r="S1579" i="1" s="1"/>
  <c r="Y1579" i="1" s="1"/>
  <c r="AE1579" i="1" s="1"/>
  <c r="AI1579" i="1" s="1"/>
  <c r="AO1579" i="1" s="1"/>
  <c r="AU1579" i="1" s="1"/>
  <c r="BA1579" i="1" s="1"/>
  <c r="BG1579" i="1" s="1"/>
  <c r="BO1579" i="1" s="1"/>
  <c r="BQ1579" i="1" s="1"/>
  <c r="L1579" i="1"/>
  <c r="R1579" i="1" s="1"/>
  <c r="X1579" i="1" s="1"/>
  <c r="AD1579" i="1" s="1"/>
  <c r="AH1579" i="1" s="1"/>
  <c r="AN1579" i="1" s="1"/>
  <c r="AT1579" i="1" s="1"/>
  <c r="AZ1579" i="1" s="1"/>
  <c r="BF1579" i="1" s="1"/>
  <c r="BL1579" i="1" s="1"/>
  <c r="BN1579" i="1" s="1"/>
  <c r="BX1578" i="1"/>
  <c r="BU1578" i="1"/>
  <c r="BU1577" i="1" s="1"/>
  <c r="BK1578" i="1"/>
  <c r="BJ1578" i="1"/>
  <c r="BI1578" i="1"/>
  <c r="BI1577" i="1" s="1"/>
  <c r="BE1578" i="1"/>
  <c r="BE1577" i="1" s="1"/>
  <c r="BD1578" i="1"/>
  <c r="BD1577" i="1" s="1"/>
  <c r="BC1578" i="1"/>
  <c r="BC1577" i="1" s="1"/>
  <c r="AY1578" i="1"/>
  <c r="AY1577" i="1" s="1"/>
  <c r="AX1578" i="1"/>
  <c r="AX1577" i="1" s="1"/>
  <c r="AW1578" i="1"/>
  <c r="AW1577" i="1" s="1"/>
  <c r="AS1578" i="1"/>
  <c r="AS1577" i="1" s="1"/>
  <c r="AR1578" i="1"/>
  <c r="AR1577" i="1" s="1"/>
  <c r="AQ1578" i="1"/>
  <c r="AQ1577" i="1" s="1"/>
  <c r="AM1578" i="1"/>
  <c r="AM1577" i="1" s="1"/>
  <c r="AL1578" i="1"/>
  <c r="AL1577" i="1" s="1"/>
  <c r="AK1578" i="1"/>
  <c r="AK1577" i="1" s="1"/>
  <c r="AG1578" i="1"/>
  <c r="AG1577" i="1" s="1"/>
  <c r="AC1578" i="1"/>
  <c r="AC1577" i="1" s="1"/>
  <c r="AB1578" i="1"/>
  <c r="AB1577" i="1" s="1"/>
  <c r="AA1578" i="1"/>
  <c r="AA1577" i="1" s="1"/>
  <c r="W1578" i="1"/>
  <c r="W1577" i="1" s="1"/>
  <c r="V1578" i="1"/>
  <c r="V1577" i="1" s="1"/>
  <c r="U1578" i="1"/>
  <c r="U1577" i="1" s="1"/>
  <c r="Q1578" i="1"/>
  <c r="Q1577" i="1" s="1"/>
  <c r="P1578" i="1"/>
  <c r="P1577" i="1" s="1"/>
  <c r="O1578" i="1"/>
  <c r="O1577" i="1" s="1"/>
  <c r="K1578" i="1"/>
  <c r="K1577" i="1" s="1"/>
  <c r="J1578" i="1"/>
  <c r="J1577" i="1" s="1"/>
  <c r="I1578" i="1"/>
  <c r="I1577" i="1" s="1"/>
  <c r="H1578" i="1"/>
  <c r="H1577" i="1" s="1"/>
  <c r="G1578" i="1"/>
  <c r="F1578" i="1"/>
  <c r="BX1577" i="1"/>
  <c r="BK1577" i="1"/>
  <c r="BJ1577" i="1"/>
  <c r="BX1576" i="1"/>
  <c r="BI1576" i="1"/>
  <c r="N1576" i="1"/>
  <c r="T1576" i="1" s="1"/>
  <c r="Z1576" i="1" s="1"/>
  <c r="AF1576" i="1" s="1"/>
  <c r="AJ1576" i="1" s="1"/>
  <c r="AP1576" i="1" s="1"/>
  <c r="AV1576" i="1" s="1"/>
  <c r="BB1576" i="1" s="1"/>
  <c r="BH1576" i="1" s="1"/>
  <c r="BR1576" i="1" s="1"/>
  <c r="BT1576" i="1" s="1"/>
  <c r="M1576" i="1"/>
  <c r="S1576" i="1" s="1"/>
  <c r="Y1576" i="1" s="1"/>
  <c r="AE1576" i="1" s="1"/>
  <c r="AI1576" i="1" s="1"/>
  <c r="AO1576" i="1" s="1"/>
  <c r="AU1576" i="1" s="1"/>
  <c r="BA1576" i="1" s="1"/>
  <c r="BG1576" i="1" s="1"/>
  <c r="BO1576" i="1" s="1"/>
  <c r="BQ1576" i="1" s="1"/>
  <c r="L1576" i="1"/>
  <c r="R1576" i="1" s="1"/>
  <c r="X1576" i="1" s="1"/>
  <c r="AD1576" i="1" s="1"/>
  <c r="AH1576" i="1" s="1"/>
  <c r="AN1576" i="1" s="1"/>
  <c r="AT1576" i="1" s="1"/>
  <c r="AZ1576" i="1" s="1"/>
  <c r="BF1576" i="1" s="1"/>
  <c r="BX1575" i="1"/>
  <c r="BU1575" i="1"/>
  <c r="BU1574" i="1" s="1"/>
  <c r="BK1575" i="1"/>
  <c r="BK1574" i="1" s="1"/>
  <c r="BJ1575" i="1"/>
  <c r="BJ1574" i="1" s="1"/>
  <c r="BI1575" i="1"/>
  <c r="BI1574" i="1" s="1"/>
  <c r="BE1575" i="1"/>
  <c r="BE1574" i="1" s="1"/>
  <c r="BD1575" i="1"/>
  <c r="BD1574" i="1" s="1"/>
  <c r="BC1575" i="1"/>
  <c r="BC1574" i="1" s="1"/>
  <c r="AY1575" i="1"/>
  <c r="AY1574" i="1" s="1"/>
  <c r="AX1575" i="1"/>
  <c r="AX1574" i="1" s="1"/>
  <c r="AW1575" i="1"/>
  <c r="AW1574" i="1" s="1"/>
  <c r="AS1575" i="1"/>
  <c r="AS1574" i="1" s="1"/>
  <c r="AR1575" i="1"/>
  <c r="AR1574" i="1" s="1"/>
  <c r="AQ1575" i="1"/>
  <c r="AQ1574" i="1" s="1"/>
  <c r="AM1575" i="1"/>
  <c r="AM1574" i="1" s="1"/>
  <c r="AL1575" i="1"/>
  <c r="AL1574" i="1" s="1"/>
  <c r="AK1575" i="1"/>
  <c r="AK1574" i="1" s="1"/>
  <c r="AG1575" i="1"/>
  <c r="AG1574" i="1" s="1"/>
  <c r="AC1575" i="1"/>
  <c r="AC1574" i="1" s="1"/>
  <c r="AB1575" i="1"/>
  <c r="AB1574" i="1" s="1"/>
  <c r="AA1575" i="1"/>
  <c r="AA1574" i="1" s="1"/>
  <c r="W1575" i="1"/>
  <c r="W1574" i="1" s="1"/>
  <c r="V1575" i="1"/>
  <c r="V1574" i="1" s="1"/>
  <c r="U1575" i="1"/>
  <c r="U1574" i="1" s="1"/>
  <c r="Q1575" i="1"/>
  <c r="Q1574" i="1" s="1"/>
  <c r="P1575" i="1"/>
  <c r="P1574" i="1" s="1"/>
  <c r="O1575" i="1"/>
  <c r="O1574" i="1" s="1"/>
  <c r="K1575" i="1"/>
  <c r="K1574" i="1" s="1"/>
  <c r="J1575" i="1"/>
  <c r="J1574" i="1" s="1"/>
  <c r="I1575" i="1"/>
  <c r="I1574" i="1" s="1"/>
  <c r="H1575" i="1"/>
  <c r="H1574" i="1" s="1"/>
  <c r="G1575" i="1"/>
  <c r="F1575" i="1"/>
  <c r="F1574" i="1" s="1"/>
  <c r="BX1574" i="1"/>
  <c r="BX1573" i="1"/>
  <c r="N1573" i="1"/>
  <c r="T1573" i="1" s="1"/>
  <c r="Z1573" i="1" s="1"/>
  <c r="AF1573" i="1" s="1"/>
  <c r="AJ1573" i="1" s="1"/>
  <c r="AP1573" i="1" s="1"/>
  <c r="AV1573" i="1" s="1"/>
  <c r="BB1573" i="1" s="1"/>
  <c r="BH1573" i="1" s="1"/>
  <c r="BR1573" i="1" s="1"/>
  <c r="BT1573" i="1" s="1"/>
  <c r="M1573" i="1"/>
  <c r="S1573" i="1" s="1"/>
  <c r="Y1573" i="1" s="1"/>
  <c r="AE1573" i="1" s="1"/>
  <c r="AI1573" i="1" s="1"/>
  <c r="AO1573" i="1" s="1"/>
  <c r="AU1573" i="1" s="1"/>
  <c r="BA1573" i="1" s="1"/>
  <c r="BG1573" i="1" s="1"/>
  <c r="BO1573" i="1" s="1"/>
  <c r="BQ1573" i="1" s="1"/>
  <c r="L1573" i="1"/>
  <c r="R1573" i="1" s="1"/>
  <c r="X1573" i="1" s="1"/>
  <c r="AD1573" i="1" s="1"/>
  <c r="AH1573" i="1" s="1"/>
  <c r="AN1573" i="1" s="1"/>
  <c r="AT1573" i="1" s="1"/>
  <c r="AZ1573" i="1" s="1"/>
  <c r="BF1573" i="1" s="1"/>
  <c r="BL1573" i="1" s="1"/>
  <c r="BN1573" i="1" s="1"/>
  <c r="BX1572" i="1"/>
  <c r="BU1572" i="1"/>
  <c r="BU1571" i="1" s="1"/>
  <c r="BK1572" i="1"/>
  <c r="BK1571" i="1" s="1"/>
  <c r="BJ1572" i="1"/>
  <c r="BJ1571" i="1" s="1"/>
  <c r="BI1572" i="1"/>
  <c r="BI1571" i="1" s="1"/>
  <c r="BE1572" i="1"/>
  <c r="BE1571" i="1" s="1"/>
  <c r="BD1572" i="1"/>
  <c r="BD1571" i="1" s="1"/>
  <c r="BC1572" i="1"/>
  <c r="BC1571" i="1" s="1"/>
  <c r="AY1572" i="1"/>
  <c r="AY1571" i="1" s="1"/>
  <c r="AX1572" i="1"/>
  <c r="AX1571" i="1" s="1"/>
  <c r="AW1572" i="1"/>
  <c r="AW1571" i="1" s="1"/>
  <c r="AS1572" i="1"/>
  <c r="AS1571" i="1" s="1"/>
  <c r="AR1572" i="1"/>
  <c r="AR1571" i="1" s="1"/>
  <c r="AQ1572" i="1"/>
  <c r="AQ1571" i="1" s="1"/>
  <c r="AM1572" i="1"/>
  <c r="AM1571" i="1" s="1"/>
  <c r="AL1572" i="1"/>
  <c r="AL1571" i="1" s="1"/>
  <c r="AK1572" i="1"/>
  <c r="AK1571" i="1" s="1"/>
  <c r="AG1572" i="1"/>
  <c r="AG1571" i="1" s="1"/>
  <c r="AC1572" i="1"/>
  <c r="AC1571" i="1" s="1"/>
  <c r="AB1572" i="1"/>
  <c r="AB1571" i="1" s="1"/>
  <c r="AA1572" i="1"/>
  <c r="AA1571" i="1" s="1"/>
  <c r="W1572" i="1"/>
  <c r="W1571" i="1" s="1"/>
  <c r="V1572" i="1"/>
  <c r="V1571" i="1" s="1"/>
  <c r="U1572" i="1"/>
  <c r="U1571" i="1" s="1"/>
  <c r="Q1572" i="1"/>
  <c r="Q1571" i="1" s="1"/>
  <c r="P1572" i="1"/>
  <c r="P1571" i="1" s="1"/>
  <c r="O1572" i="1"/>
  <c r="O1571" i="1" s="1"/>
  <c r="K1572" i="1"/>
  <c r="K1571" i="1" s="1"/>
  <c r="J1572" i="1"/>
  <c r="J1571" i="1" s="1"/>
  <c r="I1572" i="1"/>
  <c r="I1571" i="1" s="1"/>
  <c r="H1572" i="1"/>
  <c r="G1572" i="1"/>
  <c r="G1571" i="1" s="1"/>
  <c r="F1572" i="1"/>
  <c r="F1571" i="1" s="1"/>
  <c r="BX1571" i="1"/>
  <c r="BX1570" i="1"/>
  <c r="N1570" i="1"/>
  <c r="T1570" i="1" s="1"/>
  <c r="Z1570" i="1" s="1"/>
  <c r="AF1570" i="1" s="1"/>
  <c r="AJ1570" i="1" s="1"/>
  <c r="AP1570" i="1" s="1"/>
  <c r="AV1570" i="1" s="1"/>
  <c r="BB1570" i="1" s="1"/>
  <c r="BH1570" i="1" s="1"/>
  <c r="BR1570" i="1" s="1"/>
  <c r="BT1570" i="1" s="1"/>
  <c r="M1570" i="1"/>
  <c r="S1570" i="1" s="1"/>
  <c r="Y1570" i="1" s="1"/>
  <c r="AE1570" i="1" s="1"/>
  <c r="AI1570" i="1" s="1"/>
  <c r="AO1570" i="1" s="1"/>
  <c r="AU1570" i="1" s="1"/>
  <c r="BA1570" i="1" s="1"/>
  <c r="BG1570" i="1" s="1"/>
  <c r="BO1570" i="1" s="1"/>
  <c r="BQ1570" i="1" s="1"/>
  <c r="L1570" i="1"/>
  <c r="R1570" i="1" s="1"/>
  <c r="X1570" i="1" s="1"/>
  <c r="AD1570" i="1" s="1"/>
  <c r="AH1570" i="1" s="1"/>
  <c r="AN1570" i="1" s="1"/>
  <c r="AT1570" i="1" s="1"/>
  <c r="AZ1570" i="1" s="1"/>
  <c r="BF1570" i="1" s="1"/>
  <c r="BL1570" i="1" s="1"/>
  <c r="BN1570" i="1" s="1"/>
  <c r="BX1569" i="1"/>
  <c r="BU1569" i="1"/>
  <c r="BK1569" i="1"/>
  <c r="BJ1569" i="1"/>
  <c r="BI1569" i="1"/>
  <c r="BE1569" i="1"/>
  <c r="BD1569" i="1"/>
  <c r="BC1569" i="1"/>
  <c r="AY1569" i="1"/>
  <c r="AX1569" i="1"/>
  <c r="AW1569" i="1"/>
  <c r="AS1569" i="1"/>
  <c r="AR1569" i="1"/>
  <c r="AQ1569" i="1"/>
  <c r="AM1569" i="1"/>
  <c r="AL1569" i="1"/>
  <c r="AK1569" i="1"/>
  <c r="AG1569" i="1"/>
  <c r="AC1569" i="1"/>
  <c r="AB1569" i="1"/>
  <c r="AA1569" i="1"/>
  <c r="W1569" i="1"/>
  <c r="V1569" i="1"/>
  <c r="U1569" i="1"/>
  <c r="Q1569" i="1"/>
  <c r="P1569" i="1"/>
  <c r="O1569" i="1"/>
  <c r="K1569" i="1"/>
  <c r="J1569" i="1"/>
  <c r="I1569" i="1"/>
  <c r="H1569" i="1"/>
  <c r="G1569" i="1"/>
  <c r="F1569" i="1"/>
  <c r="BX1568" i="1"/>
  <c r="N1568" i="1"/>
  <c r="T1568" i="1" s="1"/>
  <c r="Z1568" i="1" s="1"/>
  <c r="AF1568" i="1" s="1"/>
  <c r="AJ1568" i="1" s="1"/>
  <c r="AP1568" i="1" s="1"/>
  <c r="AV1568" i="1" s="1"/>
  <c r="BB1568" i="1" s="1"/>
  <c r="BH1568" i="1" s="1"/>
  <c r="BR1568" i="1" s="1"/>
  <c r="BT1568" i="1" s="1"/>
  <c r="M1568" i="1"/>
  <c r="S1568" i="1" s="1"/>
  <c r="Y1568" i="1" s="1"/>
  <c r="AE1568" i="1" s="1"/>
  <c r="AI1568" i="1" s="1"/>
  <c r="AO1568" i="1" s="1"/>
  <c r="AU1568" i="1" s="1"/>
  <c r="BA1568" i="1" s="1"/>
  <c r="BG1568" i="1" s="1"/>
  <c r="BO1568" i="1" s="1"/>
  <c r="BQ1568" i="1" s="1"/>
  <c r="L1568" i="1"/>
  <c r="R1568" i="1" s="1"/>
  <c r="X1568" i="1" s="1"/>
  <c r="AD1568" i="1" s="1"/>
  <c r="AH1568" i="1" s="1"/>
  <c r="AN1568" i="1" s="1"/>
  <c r="AT1568" i="1" s="1"/>
  <c r="AZ1568" i="1" s="1"/>
  <c r="BF1568" i="1" s="1"/>
  <c r="BL1568" i="1" s="1"/>
  <c r="BN1568" i="1" s="1"/>
  <c r="BX1567" i="1"/>
  <c r="BU1567" i="1"/>
  <c r="BK1567" i="1"/>
  <c r="BJ1567" i="1"/>
  <c r="BI1567" i="1"/>
  <c r="BE1567" i="1"/>
  <c r="BD1567" i="1"/>
  <c r="BC1567" i="1"/>
  <c r="AY1567" i="1"/>
  <c r="AX1567" i="1"/>
  <c r="AW1567" i="1"/>
  <c r="AS1567" i="1"/>
  <c r="AR1567" i="1"/>
  <c r="AQ1567" i="1"/>
  <c r="AM1567" i="1"/>
  <c r="AL1567" i="1"/>
  <c r="AK1567" i="1"/>
  <c r="AG1567" i="1"/>
  <c r="AC1567" i="1"/>
  <c r="AB1567" i="1"/>
  <c r="AA1567" i="1"/>
  <c r="W1567" i="1"/>
  <c r="V1567" i="1"/>
  <c r="U1567" i="1"/>
  <c r="Q1567" i="1"/>
  <c r="P1567" i="1"/>
  <c r="O1567" i="1"/>
  <c r="K1567" i="1"/>
  <c r="J1567" i="1"/>
  <c r="I1567" i="1"/>
  <c r="H1567" i="1"/>
  <c r="G1567" i="1"/>
  <c r="F1567" i="1"/>
  <c r="BX1566" i="1"/>
  <c r="N1566" i="1"/>
  <c r="T1566" i="1" s="1"/>
  <c r="Z1566" i="1" s="1"/>
  <c r="AF1566" i="1" s="1"/>
  <c r="AJ1566" i="1" s="1"/>
  <c r="AP1566" i="1" s="1"/>
  <c r="AV1566" i="1" s="1"/>
  <c r="BB1566" i="1" s="1"/>
  <c r="BH1566" i="1" s="1"/>
  <c r="BR1566" i="1" s="1"/>
  <c r="BT1566" i="1" s="1"/>
  <c r="M1566" i="1"/>
  <c r="S1566" i="1" s="1"/>
  <c r="Y1566" i="1" s="1"/>
  <c r="AE1566" i="1" s="1"/>
  <c r="AI1566" i="1" s="1"/>
  <c r="AO1566" i="1" s="1"/>
  <c r="AU1566" i="1" s="1"/>
  <c r="BA1566" i="1" s="1"/>
  <c r="BG1566" i="1" s="1"/>
  <c r="BO1566" i="1" s="1"/>
  <c r="BQ1566" i="1" s="1"/>
  <c r="L1566" i="1"/>
  <c r="R1566" i="1" s="1"/>
  <c r="X1566" i="1" s="1"/>
  <c r="AD1566" i="1" s="1"/>
  <c r="AH1566" i="1" s="1"/>
  <c r="AN1566" i="1" s="1"/>
  <c r="AT1566" i="1" s="1"/>
  <c r="AZ1566" i="1" s="1"/>
  <c r="BF1566" i="1" s="1"/>
  <c r="BL1566" i="1" s="1"/>
  <c r="BN1566" i="1" s="1"/>
  <c r="BX1565" i="1"/>
  <c r="BU1565" i="1"/>
  <c r="BK1565" i="1"/>
  <c r="BJ1565" i="1"/>
  <c r="BI1565" i="1"/>
  <c r="BE1565" i="1"/>
  <c r="BD1565" i="1"/>
  <c r="BC1565" i="1"/>
  <c r="AY1565" i="1"/>
  <c r="AX1565" i="1"/>
  <c r="AW1565" i="1"/>
  <c r="AS1565" i="1"/>
  <c r="AR1565" i="1"/>
  <c r="AQ1565" i="1"/>
  <c r="AM1565" i="1"/>
  <c r="AL1565" i="1"/>
  <c r="AK1565" i="1"/>
  <c r="AG1565" i="1"/>
  <c r="AC1565" i="1"/>
  <c r="AB1565" i="1"/>
  <c r="AA1565" i="1"/>
  <c r="W1565" i="1"/>
  <c r="V1565" i="1"/>
  <c r="U1565" i="1"/>
  <c r="Q1565" i="1"/>
  <c r="P1565" i="1"/>
  <c r="O1565" i="1"/>
  <c r="K1565" i="1"/>
  <c r="J1565" i="1"/>
  <c r="I1565" i="1"/>
  <c r="H1565" i="1"/>
  <c r="G1565" i="1"/>
  <c r="F1565" i="1"/>
  <c r="BX1564" i="1"/>
  <c r="BX1563" i="1"/>
  <c r="N1563" i="1"/>
  <c r="T1563" i="1" s="1"/>
  <c r="Z1563" i="1" s="1"/>
  <c r="AF1563" i="1" s="1"/>
  <c r="AJ1563" i="1" s="1"/>
  <c r="AP1563" i="1" s="1"/>
  <c r="AV1563" i="1" s="1"/>
  <c r="BB1563" i="1" s="1"/>
  <c r="BH1563" i="1" s="1"/>
  <c r="BR1563" i="1" s="1"/>
  <c r="BT1563" i="1" s="1"/>
  <c r="M1563" i="1"/>
  <c r="S1563" i="1" s="1"/>
  <c r="Y1563" i="1" s="1"/>
  <c r="AE1563" i="1" s="1"/>
  <c r="AI1563" i="1" s="1"/>
  <c r="AO1563" i="1" s="1"/>
  <c r="AU1563" i="1" s="1"/>
  <c r="BA1563" i="1" s="1"/>
  <c r="BG1563" i="1" s="1"/>
  <c r="BO1563" i="1" s="1"/>
  <c r="BQ1563" i="1" s="1"/>
  <c r="L1563" i="1"/>
  <c r="R1563" i="1" s="1"/>
  <c r="X1563" i="1" s="1"/>
  <c r="AD1563" i="1" s="1"/>
  <c r="AH1563" i="1" s="1"/>
  <c r="AN1563" i="1" s="1"/>
  <c r="AT1563" i="1" s="1"/>
  <c r="AZ1563" i="1" s="1"/>
  <c r="BF1563" i="1" s="1"/>
  <c r="BL1563" i="1" s="1"/>
  <c r="BN1563" i="1" s="1"/>
  <c r="BX1562" i="1"/>
  <c r="BU1562" i="1"/>
  <c r="BU1561" i="1" s="1"/>
  <c r="BK1562" i="1"/>
  <c r="BK1561" i="1" s="1"/>
  <c r="BJ1562" i="1"/>
  <c r="BJ1561" i="1" s="1"/>
  <c r="BI1562" i="1"/>
  <c r="BI1561" i="1" s="1"/>
  <c r="BE1562" i="1"/>
  <c r="BE1561" i="1" s="1"/>
  <c r="BD1562" i="1"/>
  <c r="BC1562" i="1"/>
  <c r="BC1561" i="1" s="1"/>
  <c r="AY1562" i="1"/>
  <c r="AY1561" i="1" s="1"/>
  <c r="AX1562" i="1"/>
  <c r="AX1561" i="1" s="1"/>
  <c r="AW1562" i="1"/>
  <c r="AW1561" i="1" s="1"/>
  <c r="AS1562" i="1"/>
  <c r="AS1561" i="1" s="1"/>
  <c r="AR1562" i="1"/>
  <c r="AR1561" i="1" s="1"/>
  <c r="AQ1562" i="1"/>
  <c r="AQ1561" i="1" s="1"/>
  <c r="AM1562" i="1"/>
  <c r="AM1561" i="1" s="1"/>
  <c r="AL1562" i="1"/>
  <c r="AL1561" i="1" s="1"/>
  <c r="AK1562" i="1"/>
  <c r="AK1561" i="1" s="1"/>
  <c r="AG1562" i="1"/>
  <c r="AG1561" i="1" s="1"/>
  <c r="AC1562" i="1"/>
  <c r="AC1561" i="1" s="1"/>
  <c r="AB1562" i="1"/>
  <c r="AB1561" i="1" s="1"/>
  <c r="AA1562" i="1"/>
  <c r="AA1561" i="1" s="1"/>
  <c r="W1562" i="1"/>
  <c r="W1561" i="1" s="1"/>
  <c r="V1562" i="1"/>
  <c r="V1561" i="1" s="1"/>
  <c r="U1562" i="1"/>
  <c r="U1561" i="1" s="1"/>
  <c r="Q1562" i="1"/>
  <c r="Q1561" i="1" s="1"/>
  <c r="P1562" i="1"/>
  <c r="P1561" i="1" s="1"/>
  <c r="O1562" i="1"/>
  <c r="O1561" i="1" s="1"/>
  <c r="K1562" i="1"/>
  <c r="K1561" i="1" s="1"/>
  <c r="J1562" i="1"/>
  <c r="J1561" i="1" s="1"/>
  <c r="I1562" i="1"/>
  <c r="H1562" i="1"/>
  <c r="H1561" i="1" s="1"/>
  <c r="G1562" i="1"/>
  <c r="F1562" i="1"/>
  <c r="F1561" i="1" s="1"/>
  <c r="BX1561" i="1"/>
  <c r="BD1561" i="1"/>
  <c r="BX1560" i="1"/>
  <c r="H1560" i="1"/>
  <c r="H1559" i="1" s="1"/>
  <c r="G1560" i="1"/>
  <c r="M1560" i="1" s="1"/>
  <c r="S1560" i="1" s="1"/>
  <c r="Y1560" i="1" s="1"/>
  <c r="AE1560" i="1" s="1"/>
  <c r="AI1560" i="1" s="1"/>
  <c r="AO1560" i="1" s="1"/>
  <c r="AU1560" i="1" s="1"/>
  <c r="BA1560" i="1" s="1"/>
  <c r="BG1560" i="1" s="1"/>
  <c r="BO1560" i="1" s="1"/>
  <c r="BQ1560" i="1" s="1"/>
  <c r="F1560" i="1"/>
  <c r="L1560" i="1" s="1"/>
  <c r="R1560" i="1" s="1"/>
  <c r="X1560" i="1" s="1"/>
  <c r="AD1560" i="1" s="1"/>
  <c r="AH1560" i="1" s="1"/>
  <c r="AN1560" i="1" s="1"/>
  <c r="AT1560" i="1" s="1"/>
  <c r="AZ1560" i="1" s="1"/>
  <c r="BF1560" i="1" s="1"/>
  <c r="BL1560" i="1" s="1"/>
  <c r="BN1560" i="1" s="1"/>
  <c r="BX1559" i="1"/>
  <c r="BU1559" i="1"/>
  <c r="BU1558" i="1" s="1"/>
  <c r="BK1559" i="1"/>
  <c r="BK1558" i="1" s="1"/>
  <c r="BJ1559" i="1"/>
  <c r="BJ1558" i="1" s="1"/>
  <c r="BI1559" i="1"/>
  <c r="BI1558" i="1" s="1"/>
  <c r="BE1559" i="1"/>
  <c r="BE1558" i="1" s="1"/>
  <c r="BD1559" i="1"/>
  <c r="BD1558" i="1" s="1"/>
  <c r="BC1559" i="1"/>
  <c r="BC1558" i="1" s="1"/>
  <c r="AY1559" i="1"/>
  <c r="AY1558" i="1" s="1"/>
  <c r="AX1559" i="1"/>
  <c r="AX1558" i="1" s="1"/>
  <c r="AW1559" i="1"/>
  <c r="AW1558" i="1" s="1"/>
  <c r="AS1559" i="1"/>
  <c r="AS1558" i="1" s="1"/>
  <c r="AR1559" i="1"/>
  <c r="AR1558" i="1" s="1"/>
  <c r="AQ1559" i="1"/>
  <c r="AQ1558" i="1" s="1"/>
  <c r="AM1559" i="1"/>
  <c r="AM1558" i="1" s="1"/>
  <c r="AL1559" i="1"/>
  <c r="AL1558" i="1" s="1"/>
  <c r="AK1559" i="1"/>
  <c r="AK1558" i="1" s="1"/>
  <c r="AG1559" i="1"/>
  <c r="AG1558" i="1" s="1"/>
  <c r="AC1559" i="1"/>
  <c r="AC1558" i="1" s="1"/>
  <c r="AB1559" i="1"/>
  <c r="AB1558" i="1" s="1"/>
  <c r="AA1559" i="1"/>
  <c r="AA1558" i="1" s="1"/>
  <c r="W1559" i="1"/>
  <c r="W1558" i="1" s="1"/>
  <c r="V1559" i="1"/>
  <c r="V1558" i="1" s="1"/>
  <c r="U1559" i="1"/>
  <c r="U1558" i="1" s="1"/>
  <c r="Q1559" i="1"/>
  <c r="Q1558" i="1" s="1"/>
  <c r="P1559" i="1"/>
  <c r="P1558" i="1" s="1"/>
  <c r="O1559" i="1"/>
  <c r="O1558" i="1" s="1"/>
  <c r="K1559" i="1"/>
  <c r="K1558" i="1" s="1"/>
  <c r="J1559" i="1"/>
  <c r="J1558" i="1" s="1"/>
  <c r="I1559" i="1"/>
  <c r="I1558" i="1" s="1"/>
  <c r="G1559" i="1"/>
  <c r="G1558" i="1" s="1"/>
  <c r="BX1558" i="1"/>
  <c r="BX1557" i="1"/>
  <c r="H1557" i="1"/>
  <c r="H1556" i="1" s="1"/>
  <c r="G1557" i="1"/>
  <c r="M1557" i="1" s="1"/>
  <c r="S1557" i="1" s="1"/>
  <c r="Y1557" i="1" s="1"/>
  <c r="AE1557" i="1" s="1"/>
  <c r="AI1557" i="1" s="1"/>
  <c r="AO1557" i="1" s="1"/>
  <c r="AU1557" i="1" s="1"/>
  <c r="BA1557" i="1" s="1"/>
  <c r="BG1557" i="1" s="1"/>
  <c r="BO1557" i="1" s="1"/>
  <c r="BQ1557" i="1" s="1"/>
  <c r="F1557" i="1"/>
  <c r="L1557" i="1" s="1"/>
  <c r="R1557" i="1" s="1"/>
  <c r="X1557" i="1" s="1"/>
  <c r="AD1557" i="1" s="1"/>
  <c r="AH1557" i="1" s="1"/>
  <c r="AN1557" i="1" s="1"/>
  <c r="AT1557" i="1" s="1"/>
  <c r="AZ1557" i="1" s="1"/>
  <c r="BF1557" i="1" s="1"/>
  <c r="BL1557" i="1" s="1"/>
  <c r="BN1557" i="1" s="1"/>
  <c r="BX1556" i="1"/>
  <c r="BU1556" i="1"/>
  <c r="BU1555" i="1" s="1"/>
  <c r="BK1556" i="1"/>
  <c r="BK1555" i="1" s="1"/>
  <c r="BJ1556" i="1"/>
  <c r="BJ1555" i="1" s="1"/>
  <c r="BI1556" i="1"/>
  <c r="BI1555" i="1" s="1"/>
  <c r="BE1556" i="1"/>
  <c r="BE1555" i="1" s="1"/>
  <c r="BD1556" i="1"/>
  <c r="BD1555" i="1" s="1"/>
  <c r="BC1556" i="1"/>
  <c r="BC1555" i="1" s="1"/>
  <c r="AY1556" i="1"/>
  <c r="AY1555" i="1" s="1"/>
  <c r="AX1556" i="1"/>
  <c r="AX1555" i="1" s="1"/>
  <c r="AW1556" i="1"/>
  <c r="AW1555" i="1" s="1"/>
  <c r="AS1556" i="1"/>
  <c r="AS1555" i="1" s="1"/>
  <c r="AR1556" i="1"/>
  <c r="AR1555" i="1" s="1"/>
  <c r="AQ1556" i="1"/>
  <c r="AQ1555" i="1" s="1"/>
  <c r="AM1556" i="1"/>
  <c r="AM1555" i="1" s="1"/>
  <c r="AL1556" i="1"/>
  <c r="AL1555" i="1" s="1"/>
  <c r="AK1556" i="1"/>
  <c r="AK1555" i="1" s="1"/>
  <c r="AG1556" i="1"/>
  <c r="AG1555" i="1" s="1"/>
  <c r="AC1556" i="1"/>
  <c r="AC1555" i="1" s="1"/>
  <c r="AB1556" i="1"/>
  <c r="AB1555" i="1" s="1"/>
  <c r="AA1556" i="1"/>
  <c r="AA1555" i="1" s="1"/>
  <c r="W1556" i="1"/>
  <c r="W1555" i="1" s="1"/>
  <c r="V1556" i="1"/>
  <c r="V1555" i="1" s="1"/>
  <c r="U1556" i="1"/>
  <c r="U1555" i="1" s="1"/>
  <c r="Q1556" i="1"/>
  <c r="Q1555" i="1" s="1"/>
  <c r="P1556" i="1"/>
  <c r="P1555" i="1" s="1"/>
  <c r="O1556" i="1"/>
  <c r="O1555" i="1" s="1"/>
  <c r="K1556" i="1"/>
  <c r="K1555" i="1" s="1"/>
  <c r="J1556" i="1"/>
  <c r="J1555" i="1" s="1"/>
  <c r="I1556" i="1"/>
  <c r="I1555" i="1" s="1"/>
  <c r="G1556" i="1"/>
  <c r="G1555" i="1" s="1"/>
  <c r="BX1555" i="1"/>
  <c r="BX1554" i="1"/>
  <c r="N1554" i="1"/>
  <c r="T1554" i="1" s="1"/>
  <c r="Z1554" i="1" s="1"/>
  <c r="AF1554" i="1" s="1"/>
  <c r="AJ1554" i="1" s="1"/>
  <c r="AP1554" i="1" s="1"/>
  <c r="AV1554" i="1" s="1"/>
  <c r="BB1554" i="1" s="1"/>
  <c r="BH1554" i="1" s="1"/>
  <c r="BR1554" i="1" s="1"/>
  <c r="BT1554" i="1" s="1"/>
  <c r="M1554" i="1"/>
  <c r="S1554" i="1" s="1"/>
  <c r="Y1554" i="1" s="1"/>
  <c r="AE1554" i="1" s="1"/>
  <c r="AI1554" i="1" s="1"/>
  <c r="AO1554" i="1" s="1"/>
  <c r="AU1554" i="1" s="1"/>
  <c r="BA1554" i="1" s="1"/>
  <c r="BG1554" i="1" s="1"/>
  <c r="BO1554" i="1" s="1"/>
  <c r="BQ1554" i="1" s="1"/>
  <c r="L1554" i="1"/>
  <c r="R1554" i="1" s="1"/>
  <c r="X1554" i="1" s="1"/>
  <c r="AD1554" i="1" s="1"/>
  <c r="AH1554" i="1" s="1"/>
  <c r="AN1554" i="1" s="1"/>
  <c r="AT1554" i="1" s="1"/>
  <c r="AZ1554" i="1" s="1"/>
  <c r="BF1554" i="1" s="1"/>
  <c r="BL1554" i="1" s="1"/>
  <c r="BN1554" i="1" s="1"/>
  <c r="BX1553" i="1"/>
  <c r="BU1553" i="1"/>
  <c r="BU1552" i="1" s="1"/>
  <c r="BK1553" i="1"/>
  <c r="BK1552" i="1" s="1"/>
  <c r="BJ1553" i="1"/>
  <c r="BJ1552" i="1" s="1"/>
  <c r="BI1553" i="1"/>
  <c r="BI1552" i="1" s="1"/>
  <c r="BE1553" i="1"/>
  <c r="BE1552" i="1" s="1"/>
  <c r="BD1553" i="1"/>
  <c r="BD1552" i="1" s="1"/>
  <c r="BC1553" i="1"/>
  <c r="BC1552" i="1" s="1"/>
  <c r="AY1553" i="1"/>
  <c r="AY1552" i="1" s="1"/>
  <c r="AX1553" i="1"/>
  <c r="AX1552" i="1" s="1"/>
  <c r="AW1553" i="1"/>
  <c r="AW1552" i="1" s="1"/>
  <c r="AS1553" i="1"/>
  <c r="AS1552" i="1" s="1"/>
  <c r="AR1553" i="1"/>
  <c r="AR1552" i="1" s="1"/>
  <c r="AQ1553" i="1"/>
  <c r="AQ1552" i="1" s="1"/>
  <c r="AM1553" i="1"/>
  <c r="AM1552" i="1" s="1"/>
  <c r="AL1553" i="1"/>
  <c r="AL1552" i="1" s="1"/>
  <c r="AK1553" i="1"/>
  <c r="AK1552" i="1" s="1"/>
  <c r="AG1553" i="1"/>
  <c r="AG1552" i="1" s="1"/>
  <c r="AC1553" i="1"/>
  <c r="AC1552" i="1" s="1"/>
  <c r="AB1553" i="1"/>
  <c r="AB1552" i="1" s="1"/>
  <c r="AA1553" i="1"/>
  <c r="AA1552" i="1" s="1"/>
  <c r="W1553" i="1"/>
  <c r="W1552" i="1" s="1"/>
  <c r="V1553" i="1"/>
  <c r="V1552" i="1" s="1"/>
  <c r="U1553" i="1"/>
  <c r="U1552" i="1" s="1"/>
  <c r="Q1553" i="1"/>
  <c r="Q1552" i="1" s="1"/>
  <c r="P1553" i="1"/>
  <c r="P1552" i="1" s="1"/>
  <c r="O1553" i="1"/>
  <c r="O1552" i="1" s="1"/>
  <c r="K1553" i="1"/>
  <c r="K1552" i="1" s="1"/>
  <c r="J1553" i="1"/>
  <c r="I1553" i="1"/>
  <c r="I1552" i="1" s="1"/>
  <c r="H1553" i="1"/>
  <c r="H1552" i="1" s="1"/>
  <c r="G1553" i="1"/>
  <c r="G1552" i="1" s="1"/>
  <c r="F1553" i="1"/>
  <c r="BX1552" i="1"/>
  <c r="BX1551" i="1"/>
  <c r="N1551" i="1"/>
  <c r="T1551" i="1" s="1"/>
  <c r="Z1551" i="1" s="1"/>
  <c r="AF1551" i="1" s="1"/>
  <c r="AJ1551" i="1" s="1"/>
  <c r="AP1551" i="1" s="1"/>
  <c r="AV1551" i="1" s="1"/>
  <c r="BB1551" i="1" s="1"/>
  <c r="BH1551" i="1" s="1"/>
  <c r="BR1551" i="1" s="1"/>
  <c r="BT1551" i="1" s="1"/>
  <c r="M1551" i="1"/>
  <c r="S1551" i="1" s="1"/>
  <c r="Y1551" i="1" s="1"/>
  <c r="AE1551" i="1" s="1"/>
  <c r="AI1551" i="1" s="1"/>
  <c r="AO1551" i="1" s="1"/>
  <c r="AU1551" i="1" s="1"/>
  <c r="BA1551" i="1" s="1"/>
  <c r="BG1551" i="1" s="1"/>
  <c r="BO1551" i="1" s="1"/>
  <c r="BQ1551" i="1" s="1"/>
  <c r="L1551" i="1"/>
  <c r="R1551" i="1" s="1"/>
  <c r="X1551" i="1" s="1"/>
  <c r="AD1551" i="1" s="1"/>
  <c r="AH1551" i="1" s="1"/>
  <c r="AN1551" i="1" s="1"/>
  <c r="AT1551" i="1" s="1"/>
  <c r="AZ1551" i="1" s="1"/>
  <c r="BF1551" i="1" s="1"/>
  <c r="BL1551" i="1" s="1"/>
  <c r="BN1551" i="1" s="1"/>
  <c r="BX1550" i="1"/>
  <c r="BU1550" i="1"/>
  <c r="BU1549" i="1" s="1"/>
  <c r="BK1550" i="1"/>
  <c r="BK1549" i="1" s="1"/>
  <c r="BJ1550" i="1"/>
  <c r="BJ1549" i="1" s="1"/>
  <c r="BI1550" i="1"/>
  <c r="BI1549" i="1" s="1"/>
  <c r="BE1550" i="1"/>
  <c r="BE1549" i="1" s="1"/>
  <c r="BD1550" i="1"/>
  <c r="BC1550" i="1"/>
  <c r="BC1549" i="1" s="1"/>
  <c r="AY1550" i="1"/>
  <c r="AY1549" i="1" s="1"/>
  <c r="AX1550" i="1"/>
  <c r="AX1549" i="1" s="1"/>
  <c r="AW1550" i="1"/>
  <c r="AW1549" i="1" s="1"/>
  <c r="AS1550" i="1"/>
  <c r="AS1549" i="1" s="1"/>
  <c r="AR1550" i="1"/>
  <c r="AR1549" i="1" s="1"/>
  <c r="AQ1550" i="1"/>
  <c r="AQ1549" i="1" s="1"/>
  <c r="AM1550" i="1"/>
  <c r="AM1549" i="1" s="1"/>
  <c r="AL1550" i="1"/>
  <c r="AL1549" i="1" s="1"/>
  <c r="AK1550" i="1"/>
  <c r="AK1549" i="1" s="1"/>
  <c r="AG1550" i="1"/>
  <c r="AG1549" i="1" s="1"/>
  <c r="AC1550" i="1"/>
  <c r="AC1549" i="1" s="1"/>
  <c r="AB1550" i="1"/>
  <c r="AB1549" i="1" s="1"/>
  <c r="AA1550" i="1"/>
  <c r="AA1549" i="1" s="1"/>
  <c r="W1550" i="1"/>
  <c r="W1549" i="1" s="1"/>
  <c r="V1550" i="1"/>
  <c r="V1549" i="1" s="1"/>
  <c r="U1550" i="1"/>
  <c r="U1549" i="1" s="1"/>
  <c r="Q1550" i="1"/>
  <c r="Q1549" i="1" s="1"/>
  <c r="P1550" i="1"/>
  <c r="P1549" i="1" s="1"/>
  <c r="O1550" i="1"/>
  <c r="O1549" i="1" s="1"/>
  <c r="K1550" i="1"/>
  <c r="J1550" i="1"/>
  <c r="J1549" i="1" s="1"/>
  <c r="I1550" i="1"/>
  <c r="I1549" i="1" s="1"/>
  <c r="H1550" i="1"/>
  <c r="H1549" i="1" s="1"/>
  <c r="G1550" i="1"/>
  <c r="F1550" i="1"/>
  <c r="F1549" i="1" s="1"/>
  <c r="BX1549" i="1"/>
  <c r="BD1549" i="1"/>
  <c r="BX1548" i="1"/>
  <c r="N1548" i="1"/>
  <c r="T1548" i="1" s="1"/>
  <c r="Z1548" i="1" s="1"/>
  <c r="AF1548" i="1" s="1"/>
  <c r="AJ1548" i="1" s="1"/>
  <c r="AP1548" i="1" s="1"/>
  <c r="AV1548" i="1" s="1"/>
  <c r="BB1548" i="1" s="1"/>
  <c r="BH1548" i="1" s="1"/>
  <c r="BR1548" i="1" s="1"/>
  <c r="BT1548" i="1" s="1"/>
  <c r="M1548" i="1"/>
  <c r="S1548" i="1" s="1"/>
  <c r="Y1548" i="1" s="1"/>
  <c r="AE1548" i="1" s="1"/>
  <c r="AI1548" i="1" s="1"/>
  <c r="AO1548" i="1" s="1"/>
  <c r="AU1548" i="1" s="1"/>
  <c r="BA1548" i="1" s="1"/>
  <c r="BG1548" i="1" s="1"/>
  <c r="BO1548" i="1" s="1"/>
  <c r="BQ1548" i="1" s="1"/>
  <c r="L1548" i="1"/>
  <c r="R1548" i="1" s="1"/>
  <c r="X1548" i="1" s="1"/>
  <c r="AD1548" i="1" s="1"/>
  <c r="AH1548" i="1" s="1"/>
  <c r="AN1548" i="1" s="1"/>
  <c r="AT1548" i="1" s="1"/>
  <c r="AZ1548" i="1" s="1"/>
  <c r="BF1548" i="1" s="1"/>
  <c r="BL1548" i="1" s="1"/>
  <c r="BN1548" i="1" s="1"/>
  <c r="BX1547" i="1"/>
  <c r="BU1547" i="1"/>
  <c r="BU1546" i="1" s="1"/>
  <c r="BK1547" i="1"/>
  <c r="BK1546" i="1" s="1"/>
  <c r="BJ1547" i="1"/>
  <c r="BJ1546" i="1" s="1"/>
  <c r="BI1547" i="1"/>
  <c r="BI1546" i="1" s="1"/>
  <c r="BE1547" i="1"/>
  <c r="BE1546" i="1" s="1"/>
  <c r="BD1547" i="1"/>
  <c r="BD1546" i="1" s="1"/>
  <c r="BC1547" i="1"/>
  <c r="BC1546" i="1" s="1"/>
  <c r="AY1547" i="1"/>
  <c r="AY1546" i="1" s="1"/>
  <c r="AX1547" i="1"/>
  <c r="AX1546" i="1" s="1"/>
  <c r="AW1547" i="1"/>
  <c r="AW1546" i="1" s="1"/>
  <c r="AS1547" i="1"/>
  <c r="AS1546" i="1" s="1"/>
  <c r="AR1547" i="1"/>
  <c r="AR1546" i="1" s="1"/>
  <c r="AQ1547" i="1"/>
  <c r="AQ1546" i="1" s="1"/>
  <c r="AM1547" i="1"/>
  <c r="AM1546" i="1" s="1"/>
  <c r="AL1547" i="1"/>
  <c r="AL1546" i="1" s="1"/>
  <c r="AK1547" i="1"/>
  <c r="AK1546" i="1" s="1"/>
  <c r="AG1547" i="1"/>
  <c r="AG1546" i="1" s="1"/>
  <c r="AC1547" i="1"/>
  <c r="AC1546" i="1" s="1"/>
  <c r="AB1547" i="1"/>
  <c r="AB1546" i="1" s="1"/>
  <c r="AA1547" i="1"/>
  <c r="AA1546" i="1" s="1"/>
  <c r="W1547" i="1"/>
  <c r="W1546" i="1" s="1"/>
  <c r="V1547" i="1"/>
  <c r="V1546" i="1" s="1"/>
  <c r="U1547" i="1"/>
  <c r="U1546" i="1" s="1"/>
  <c r="Q1547" i="1"/>
  <c r="Q1546" i="1" s="1"/>
  <c r="P1547" i="1"/>
  <c r="P1546" i="1" s="1"/>
  <c r="O1547" i="1"/>
  <c r="O1546" i="1" s="1"/>
  <c r="K1547" i="1"/>
  <c r="K1546" i="1" s="1"/>
  <c r="J1547" i="1"/>
  <c r="J1546" i="1" s="1"/>
  <c r="I1547" i="1"/>
  <c r="I1546" i="1" s="1"/>
  <c r="H1547" i="1"/>
  <c r="G1547" i="1"/>
  <c r="F1547" i="1"/>
  <c r="F1546" i="1" s="1"/>
  <c r="BX1546" i="1"/>
  <c r="BX1545" i="1"/>
  <c r="BX1544" i="1"/>
  <c r="T1544" i="1"/>
  <c r="Z1544" i="1" s="1"/>
  <c r="AF1544" i="1" s="1"/>
  <c r="AJ1544" i="1" s="1"/>
  <c r="AP1544" i="1" s="1"/>
  <c r="AV1544" i="1" s="1"/>
  <c r="BB1544" i="1" s="1"/>
  <c r="BH1544" i="1" s="1"/>
  <c r="BR1544" i="1" s="1"/>
  <c r="BT1544" i="1" s="1"/>
  <c r="S1544" i="1"/>
  <c r="Y1544" i="1" s="1"/>
  <c r="AE1544" i="1" s="1"/>
  <c r="AI1544" i="1" s="1"/>
  <c r="AO1544" i="1" s="1"/>
  <c r="AU1544" i="1" s="1"/>
  <c r="BA1544" i="1" s="1"/>
  <c r="BG1544" i="1" s="1"/>
  <c r="BO1544" i="1" s="1"/>
  <c r="BQ1544" i="1" s="1"/>
  <c r="O1544" i="1"/>
  <c r="R1544" i="1" s="1"/>
  <c r="X1544" i="1" s="1"/>
  <c r="AD1544" i="1" s="1"/>
  <c r="AH1544" i="1" s="1"/>
  <c r="AN1544" i="1" s="1"/>
  <c r="AT1544" i="1" s="1"/>
  <c r="AZ1544" i="1" s="1"/>
  <c r="BF1544" i="1" s="1"/>
  <c r="BL1544" i="1" s="1"/>
  <c r="BN1544" i="1" s="1"/>
  <c r="BX1543" i="1"/>
  <c r="T1543" i="1"/>
  <c r="Z1543" i="1" s="1"/>
  <c r="AF1543" i="1" s="1"/>
  <c r="AJ1543" i="1" s="1"/>
  <c r="AP1543" i="1" s="1"/>
  <c r="AV1543" i="1" s="1"/>
  <c r="BB1543" i="1" s="1"/>
  <c r="BH1543" i="1" s="1"/>
  <c r="BR1543" i="1" s="1"/>
  <c r="BT1543" i="1" s="1"/>
  <c r="S1543" i="1"/>
  <c r="Y1543" i="1" s="1"/>
  <c r="AE1543" i="1" s="1"/>
  <c r="AI1543" i="1" s="1"/>
  <c r="AO1543" i="1" s="1"/>
  <c r="AU1543" i="1" s="1"/>
  <c r="BA1543" i="1" s="1"/>
  <c r="BG1543" i="1" s="1"/>
  <c r="BO1543" i="1" s="1"/>
  <c r="BQ1543" i="1" s="1"/>
  <c r="O1543" i="1"/>
  <c r="R1543" i="1" s="1"/>
  <c r="X1543" i="1" s="1"/>
  <c r="AD1543" i="1" s="1"/>
  <c r="AH1543" i="1" s="1"/>
  <c r="AN1543" i="1" s="1"/>
  <c r="AT1543" i="1" s="1"/>
  <c r="AZ1543" i="1" s="1"/>
  <c r="BF1543" i="1" s="1"/>
  <c r="BL1543" i="1" s="1"/>
  <c r="BN1543" i="1" s="1"/>
  <c r="BX1542" i="1"/>
  <c r="N1542" i="1"/>
  <c r="T1542" i="1" s="1"/>
  <c r="Z1542" i="1" s="1"/>
  <c r="AF1542" i="1" s="1"/>
  <c r="AJ1542" i="1" s="1"/>
  <c r="AP1542" i="1" s="1"/>
  <c r="AV1542" i="1" s="1"/>
  <c r="BB1542" i="1" s="1"/>
  <c r="BH1542" i="1" s="1"/>
  <c r="BR1542" i="1" s="1"/>
  <c r="BT1542" i="1" s="1"/>
  <c r="M1542" i="1"/>
  <c r="S1542" i="1" s="1"/>
  <c r="Y1542" i="1" s="1"/>
  <c r="AE1542" i="1" s="1"/>
  <c r="AI1542" i="1" s="1"/>
  <c r="AO1542" i="1" s="1"/>
  <c r="AU1542" i="1" s="1"/>
  <c r="BA1542" i="1" s="1"/>
  <c r="BG1542" i="1" s="1"/>
  <c r="BO1542" i="1" s="1"/>
  <c r="BQ1542" i="1" s="1"/>
  <c r="L1542" i="1"/>
  <c r="R1542" i="1" s="1"/>
  <c r="X1542" i="1" s="1"/>
  <c r="AD1542" i="1" s="1"/>
  <c r="AH1542" i="1" s="1"/>
  <c r="AN1542" i="1" s="1"/>
  <c r="AT1542" i="1" s="1"/>
  <c r="AZ1542" i="1" s="1"/>
  <c r="BF1542" i="1" s="1"/>
  <c r="BL1542" i="1" s="1"/>
  <c r="BN1542" i="1" s="1"/>
  <c r="BX1541" i="1"/>
  <c r="BU1541" i="1"/>
  <c r="BK1541" i="1"/>
  <c r="BJ1541" i="1"/>
  <c r="BI1541" i="1"/>
  <c r="BE1541" i="1"/>
  <c r="BD1541" i="1"/>
  <c r="BC1541" i="1"/>
  <c r="AY1541" i="1"/>
  <c r="AX1541" i="1"/>
  <c r="AW1541" i="1"/>
  <c r="AS1541" i="1"/>
  <c r="AR1541" i="1"/>
  <c r="AQ1541" i="1"/>
  <c r="AM1541" i="1"/>
  <c r="AL1541" i="1"/>
  <c r="AK1541" i="1"/>
  <c r="AG1541" i="1"/>
  <c r="AC1541" i="1"/>
  <c r="AB1541" i="1"/>
  <c r="AA1541" i="1"/>
  <c r="W1541" i="1"/>
  <c r="V1541" i="1"/>
  <c r="U1541" i="1"/>
  <c r="Q1541" i="1"/>
  <c r="P1541" i="1"/>
  <c r="K1541" i="1"/>
  <c r="J1541" i="1"/>
  <c r="I1541" i="1"/>
  <c r="I1533" i="1" s="1"/>
  <c r="H1541" i="1"/>
  <c r="G1541" i="1"/>
  <c r="G1533" i="1" s="1"/>
  <c r="F1541" i="1"/>
  <c r="BX1540" i="1"/>
  <c r="T1540" i="1"/>
  <c r="Z1540" i="1" s="1"/>
  <c r="AF1540" i="1" s="1"/>
  <c r="AJ1540" i="1" s="1"/>
  <c r="AP1540" i="1" s="1"/>
  <c r="AV1540" i="1" s="1"/>
  <c r="BB1540" i="1" s="1"/>
  <c r="BH1540" i="1" s="1"/>
  <c r="BR1540" i="1" s="1"/>
  <c r="BT1540" i="1" s="1"/>
  <c r="S1540" i="1"/>
  <c r="Y1540" i="1" s="1"/>
  <c r="AE1540" i="1" s="1"/>
  <c r="AI1540" i="1" s="1"/>
  <c r="AO1540" i="1" s="1"/>
  <c r="AU1540" i="1" s="1"/>
  <c r="BA1540" i="1" s="1"/>
  <c r="BG1540" i="1" s="1"/>
  <c r="BO1540" i="1" s="1"/>
  <c r="BQ1540" i="1" s="1"/>
  <c r="R1540" i="1"/>
  <c r="X1540" i="1" s="1"/>
  <c r="AD1540" i="1" s="1"/>
  <c r="AH1540" i="1" s="1"/>
  <c r="AN1540" i="1" s="1"/>
  <c r="AT1540" i="1" s="1"/>
  <c r="AZ1540" i="1" s="1"/>
  <c r="BF1540" i="1" s="1"/>
  <c r="BL1540" i="1" s="1"/>
  <c r="BN1540" i="1" s="1"/>
  <c r="BX1539" i="1"/>
  <c r="BU1539" i="1"/>
  <c r="BK1539" i="1"/>
  <c r="BJ1539" i="1"/>
  <c r="BI1539" i="1"/>
  <c r="BE1539" i="1"/>
  <c r="BD1539" i="1"/>
  <c r="BC1539" i="1"/>
  <c r="AY1539" i="1"/>
  <c r="AX1539" i="1"/>
  <c r="AW1539" i="1"/>
  <c r="AS1539" i="1"/>
  <c r="AR1539" i="1"/>
  <c r="AQ1539" i="1"/>
  <c r="AM1539" i="1"/>
  <c r="AL1539" i="1"/>
  <c r="AK1539" i="1"/>
  <c r="AG1539" i="1"/>
  <c r="AC1539" i="1"/>
  <c r="AB1539" i="1"/>
  <c r="AA1539" i="1"/>
  <c r="W1539" i="1"/>
  <c r="V1539" i="1"/>
  <c r="U1539" i="1"/>
  <c r="Q1539" i="1"/>
  <c r="T1539" i="1" s="1"/>
  <c r="P1539" i="1"/>
  <c r="S1539" i="1" s="1"/>
  <c r="O1539" i="1"/>
  <c r="R1539" i="1" s="1"/>
  <c r="BX1538" i="1"/>
  <c r="T1538" i="1"/>
  <c r="Z1538" i="1" s="1"/>
  <c r="AF1538" i="1" s="1"/>
  <c r="AJ1538" i="1" s="1"/>
  <c r="AP1538" i="1" s="1"/>
  <c r="AV1538" i="1" s="1"/>
  <c r="BB1538" i="1" s="1"/>
  <c r="BH1538" i="1" s="1"/>
  <c r="BR1538" i="1" s="1"/>
  <c r="BT1538" i="1" s="1"/>
  <c r="S1538" i="1"/>
  <c r="Y1538" i="1" s="1"/>
  <c r="AE1538" i="1" s="1"/>
  <c r="AI1538" i="1" s="1"/>
  <c r="AO1538" i="1" s="1"/>
  <c r="AU1538" i="1" s="1"/>
  <c r="BA1538" i="1" s="1"/>
  <c r="BG1538" i="1" s="1"/>
  <c r="BO1538" i="1" s="1"/>
  <c r="BQ1538" i="1" s="1"/>
  <c r="O1538" i="1"/>
  <c r="R1538" i="1" s="1"/>
  <c r="X1538" i="1" s="1"/>
  <c r="AD1538" i="1" s="1"/>
  <c r="AH1538" i="1" s="1"/>
  <c r="AN1538" i="1" s="1"/>
  <c r="AT1538" i="1" s="1"/>
  <c r="AZ1538" i="1" s="1"/>
  <c r="BF1538" i="1" s="1"/>
  <c r="BL1538" i="1" s="1"/>
  <c r="BN1538" i="1" s="1"/>
  <c r="BX1537" i="1"/>
  <c r="T1537" i="1"/>
  <c r="Z1537" i="1" s="1"/>
  <c r="AF1537" i="1" s="1"/>
  <c r="AJ1537" i="1" s="1"/>
  <c r="AP1537" i="1" s="1"/>
  <c r="AV1537" i="1" s="1"/>
  <c r="BB1537" i="1" s="1"/>
  <c r="BH1537" i="1" s="1"/>
  <c r="BR1537" i="1" s="1"/>
  <c r="BT1537" i="1" s="1"/>
  <c r="S1537" i="1"/>
  <c r="Y1537" i="1" s="1"/>
  <c r="AE1537" i="1" s="1"/>
  <c r="AI1537" i="1" s="1"/>
  <c r="AO1537" i="1" s="1"/>
  <c r="AU1537" i="1" s="1"/>
  <c r="BA1537" i="1" s="1"/>
  <c r="BG1537" i="1" s="1"/>
  <c r="BO1537" i="1" s="1"/>
  <c r="BQ1537" i="1" s="1"/>
  <c r="R1537" i="1"/>
  <c r="X1537" i="1" s="1"/>
  <c r="AD1537" i="1" s="1"/>
  <c r="AH1537" i="1" s="1"/>
  <c r="AN1537" i="1" s="1"/>
  <c r="AT1537" i="1" s="1"/>
  <c r="AZ1537" i="1" s="1"/>
  <c r="BF1537" i="1" s="1"/>
  <c r="BL1537" i="1" s="1"/>
  <c r="BN1537" i="1" s="1"/>
  <c r="BX1536" i="1"/>
  <c r="T1536" i="1"/>
  <c r="Z1536" i="1" s="1"/>
  <c r="AF1536" i="1" s="1"/>
  <c r="AJ1536" i="1" s="1"/>
  <c r="AP1536" i="1" s="1"/>
  <c r="AV1536" i="1" s="1"/>
  <c r="BB1536" i="1" s="1"/>
  <c r="BH1536" i="1" s="1"/>
  <c r="BR1536" i="1" s="1"/>
  <c r="BT1536" i="1" s="1"/>
  <c r="S1536" i="1"/>
  <c r="Y1536" i="1" s="1"/>
  <c r="AE1536" i="1" s="1"/>
  <c r="AI1536" i="1" s="1"/>
  <c r="AO1536" i="1" s="1"/>
  <c r="AU1536" i="1" s="1"/>
  <c r="BA1536" i="1" s="1"/>
  <c r="BG1536" i="1" s="1"/>
  <c r="BO1536" i="1" s="1"/>
  <c r="BQ1536" i="1" s="1"/>
  <c r="R1536" i="1"/>
  <c r="X1536" i="1" s="1"/>
  <c r="AD1536" i="1" s="1"/>
  <c r="AH1536" i="1" s="1"/>
  <c r="AN1536" i="1" s="1"/>
  <c r="AT1536" i="1" s="1"/>
  <c r="AZ1536" i="1" s="1"/>
  <c r="BF1536" i="1" s="1"/>
  <c r="BL1536" i="1" s="1"/>
  <c r="BN1536" i="1" s="1"/>
  <c r="BX1535" i="1"/>
  <c r="T1535" i="1"/>
  <c r="Z1535" i="1" s="1"/>
  <c r="AF1535" i="1" s="1"/>
  <c r="AJ1535" i="1" s="1"/>
  <c r="AP1535" i="1" s="1"/>
  <c r="AV1535" i="1" s="1"/>
  <c r="BB1535" i="1" s="1"/>
  <c r="BH1535" i="1" s="1"/>
  <c r="BR1535" i="1" s="1"/>
  <c r="BT1535" i="1" s="1"/>
  <c r="S1535" i="1"/>
  <c r="Y1535" i="1" s="1"/>
  <c r="AE1535" i="1" s="1"/>
  <c r="AI1535" i="1" s="1"/>
  <c r="AO1535" i="1" s="1"/>
  <c r="AU1535" i="1" s="1"/>
  <c r="BA1535" i="1" s="1"/>
  <c r="BG1535" i="1" s="1"/>
  <c r="BO1535" i="1" s="1"/>
  <c r="BQ1535" i="1" s="1"/>
  <c r="O1535" i="1"/>
  <c r="R1535" i="1" s="1"/>
  <c r="X1535" i="1" s="1"/>
  <c r="AD1535" i="1" s="1"/>
  <c r="AH1535" i="1" s="1"/>
  <c r="AN1535" i="1" s="1"/>
  <c r="AT1535" i="1" s="1"/>
  <c r="AZ1535" i="1" s="1"/>
  <c r="BF1535" i="1" s="1"/>
  <c r="BL1535" i="1" s="1"/>
  <c r="BN1535" i="1" s="1"/>
  <c r="BX1534" i="1"/>
  <c r="BU1534" i="1"/>
  <c r="BK1534" i="1"/>
  <c r="BJ1534" i="1"/>
  <c r="BI1534" i="1"/>
  <c r="BE1534" i="1"/>
  <c r="BD1534" i="1"/>
  <c r="BC1534" i="1"/>
  <c r="AY1534" i="1"/>
  <c r="AX1534" i="1"/>
  <c r="AW1534" i="1"/>
  <c r="AS1534" i="1"/>
  <c r="AR1534" i="1"/>
  <c r="AQ1534" i="1"/>
  <c r="AM1534" i="1"/>
  <c r="AM1533" i="1" s="1"/>
  <c r="AL1534" i="1"/>
  <c r="AK1534" i="1"/>
  <c r="AG1534" i="1"/>
  <c r="AC1534" i="1"/>
  <c r="AB1534" i="1"/>
  <c r="AA1534" i="1"/>
  <c r="W1534" i="1"/>
  <c r="V1534" i="1"/>
  <c r="U1534" i="1"/>
  <c r="Q1534" i="1"/>
  <c r="T1534" i="1" s="1"/>
  <c r="P1534" i="1"/>
  <c r="S1534" i="1" s="1"/>
  <c r="BX1533" i="1"/>
  <c r="K1533" i="1"/>
  <c r="BX1532" i="1"/>
  <c r="Q1532" i="1"/>
  <c r="T1532" i="1" s="1"/>
  <c r="Z1532" i="1" s="1"/>
  <c r="AF1532" i="1" s="1"/>
  <c r="AJ1532" i="1" s="1"/>
  <c r="AP1532" i="1" s="1"/>
  <c r="AV1532" i="1" s="1"/>
  <c r="BB1532" i="1" s="1"/>
  <c r="BH1532" i="1" s="1"/>
  <c r="BR1532" i="1" s="1"/>
  <c r="BT1532" i="1" s="1"/>
  <c r="P1532" i="1"/>
  <c r="O1532" i="1"/>
  <c r="R1532" i="1" s="1"/>
  <c r="X1532" i="1" s="1"/>
  <c r="AD1532" i="1" s="1"/>
  <c r="AH1532" i="1" s="1"/>
  <c r="AN1532" i="1" s="1"/>
  <c r="AT1532" i="1" s="1"/>
  <c r="AZ1532" i="1" s="1"/>
  <c r="BF1532" i="1" s="1"/>
  <c r="BL1532" i="1" s="1"/>
  <c r="BN1532" i="1" s="1"/>
  <c r="BX1531" i="1"/>
  <c r="BU1531" i="1"/>
  <c r="BU1530" i="1" s="1"/>
  <c r="BK1531" i="1"/>
  <c r="BK1530" i="1" s="1"/>
  <c r="BJ1531" i="1"/>
  <c r="BJ1530" i="1" s="1"/>
  <c r="BI1531" i="1"/>
  <c r="BI1530" i="1" s="1"/>
  <c r="BE1531" i="1"/>
  <c r="BE1530" i="1" s="1"/>
  <c r="BD1531" i="1"/>
  <c r="BD1530" i="1" s="1"/>
  <c r="BC1531" i="1"/>
  <c r="BC1530" i="1" s="1"/>
  <c r="AY1531" i="1"/>
  <c r="AY1530" i="1" s="1"/>
  <c r="AX1531" i="1"/>
  <c r="AX1530" i="1" s="1"/>
  <c r="AW1531" i="1"/>
  <c r="AW1530" i="1" s="1"/>
  <c r="AS1531" i="1"/>
  <c r="AS1530" i="1" s="1"/>
  <c r="AR1531" i="1"/>
  <c r="AR1530" i="1" s="1"/>
  <c r="AQ1531" i="1"/>
  <c r="AQ1530" i="1" s="1"/>
  <c r="AM1531" i="1"/>
  <c r="AM1530" i="1" s="1"/>
  <c r="AL1531" i="1"/>
  <c r="AL1530" i="1" s="1"/>
  <c r="AK1531" i="1"/>
  <c r="AK1530" i="1" s="1"/>
  <c r="AG1531" i="1"/>
  <c r="AG1530" i="1" s="1"/>
  <c r="AC1531" i="1"/>
  <c r="AC1530" i="1" s="1"/>
  <c r="AB1531" i="1"/>
  <c r="AB1530" i="1" s="1"/>
  <c r="AA1531" i="1"/>
  <c r="AA1530" i="1" s="1"/>
  <c r="W1531" i="1"/>
  <c r="W1530" i="1" s="1"/>
  <c r="V1531" i="1"/>
  <c r="V1530" i="1" s="1"/>
  <c r="U1531" i="1"/>
  <c r="U1530" i="1" s="1"/>
  <c r="BX1530" i="1"/>
  <c r="BX1529" i="1"/>
  <c r="N1529" i="1"/>
  <c r="T1529" i="1" s="1"/>
  <c r="Z1529" i="1" s="1"/>
  <c r="AF1529" i="1" s="1"/>
  <c r="AJ1529" i="1" s="1"/>
  <c r="AP1529" i="1" s="1"/>
  <c r="AV1529" i="1" s="1"/>
  <c r="BB1529" i="1" s="1"/>
  <c r="BH1529" i="1" s="1"/>
  <c r="BR1529" i="1" s="1"/>
  <c r="BT1529" i="1" s="1"/>
  <c r="M1529" i="1"/>
  <c r="S1529" i="1" s="1"/>
  <c r="Y1529" i="1" s="1"/>
  <c r="AE1529" i="1" s="1"/>
  <c r="AI1529" i="1" s="1"/>
  <c r="AO1529" i="1" s="1"/>
  <c r="AU1529" i="1" s="1"/>
  <c r="BA1529" i="1" s="1"/>
  <c r="BG1529" i="1" s="1"/>
  <c r="BO1529" i="1" s="1"/>
  <c r="BQ1529" i="1" s="1"/>
  <c r="L1529" i="1"/>
  <c r="R1529" i="1" s="1"/>
  <c r="X1529" i="1" s="1"/>
  <c r="AD1529" i="1" s="1"/>
  <c r="AH1529" i="1" s="1"/>
  <c r="AN1529" i="1" s="1"/>
  <c r="AT1529" i="1" s="1"/>
  <c r="AZ1529" i="1" s="1"/>
  <c r="BF1529" i="1" s="1"/>
  <c r="BL1529" i="1" s="1"/>
  <c r="BN1529" i="1" s="1"/>
  <c r="BX1528" i="1"/>
  <c r="BU1528" i="1"/>
  <c r="BU1527" i="1" s="1"/>
  <c r="BK1528" i="1"/>
  <c r="BJ1528" i="1"/>
  <c r="BI1528" i="1"/>
  <c r="BE1528" i="1"/>
  <c r="BD1528" i="1"/>
  <c r="BD1527" i="1" s="1"/>
  <c r="BC1528" i="1"/>
  <c r="BC1527" i="1" s="1"/>
  <c r="AY1528" i="1"/>
  <c r="AY1527" i="1" s="1"/>
  <c r="AX1528" i="1"/>
  <c r="AX1527" i="1" s="1"/>
  <c r="AW1528" i="1"/>
  <c r="AW1527" i="1" s="1"/>
  <c r="AS1528" i="1"/>
  <c r="AS1527" i="1" s="1"/>
  <c r="AR1528" i="1"/>
  <c r="AR1527" i="1" s="1"/>
  <c r="AQ1528" i="1"/>
  <c r="AQ1527" i="1" s="1"/>
  <c r="AM1528" i="1"/>
  <c r="AM1527" i="1" s="1"/>
  <c r="AL1528" i="1"/>
  <c r="AL1527" i="1" s="1"/>
  <c r="AK1528" i="1"/>
  <c r="AK1527" i="1" s="1"/>
  <c r="AG1528" i="1"/>
  <c r="AG1527" i="1" s="1"/>
  <c r="AC1528" i="1"/>
  <c r="AC1527" i="1" s="1"/>
  <c r="AB1528" i="1"/>
  <c r="AB1527" i="1" s="1"/>
  <c r="AA1528" i="1"/>
  <c r="AA1527" i="1" s="1"/>
  <c r="W1528" i="1"/>
  <c r="W1527" i="1" s="1"/>
  <c r="V1528" i="1"/>
  <c r="U1528" i="1"/>
  <c r="U1527" i="1" s="1"/>
  <c r="Q1528" i="1"/>
  <c r="Q1527" i="1" s="1"/>
  <c r="P1528" i="1"/>
  <c r="P1527" i="1" s="1"/>
  <c r="O1528" i="1"/>
  <c r="O1527" i="1" s="1"/>
  <c r="K1528" i="1"/>
  <c r="K1527" i="1" s="1"/>
  <c r="J1528" i="1"/>
  <c r="J1527" i="1" s="1"/>
  <c r="I1528" i="1"/>
  <c r="I1527" i="1" s="1"/>
  <c r="H1528" i="1"/>
  <c r="H1527" i="1" s="1"/>
  <c r="G1528" i="1"/>
  <c r="F1528" i="1"/>
  <c r="F1527" i="1" s="1"/>
  <c r="BX1527" i="1"/>
  <c r="BK1527" i="1"/>
  <c r="BJ1527" i="1"/>
  <c r="BI1527" i="1"/>
  <c r="BE1527" i="1"/>
  <c r="V1527" i="1"/>
  <c r="BX1526" i="1"/>
  <c r="N1526" i="1"/>
  <c r="T1526" i="1" s="1"/>
  <c r="Z1526" i="1" s="1"/>
  <c r="AF1526" i="1" s="1"/>
  <c r="AJ1526" i="1" s="1"/>
  <c r="AP1526" i="1" s="1"/>
  <c r="AV1526" i="1" s="1"/>
  <c r="BB1526" i="1" s="1"/>
  <c r="BH1526" i="1" s="1"/>
  <c r="BR1526" i="1" s="1"/>
  <c r="BT1526" i="1" s="1"/>
  <c r="M1526" i="1"/>
  <c r="S1526" i="1" s="1"/>
  <c r="Y1526" i="1" s="1"/>
  <c r="AE1526" i="1" s="1"/>
  <c r="AI1526" i="1" s="1"/>
  <c r="AO1526" i="1" s="1"/>
  <c r="AU1526" i="1" s="1"/>
  <c r="BA1526" i="1" s="1"/>
  <c r="BG1526" i="1" s="1"/>
  <c r="BO1526" i="1" s="1"/>
  <c r="BQ1526" i="1" s="1"/>
  <c r="L1526" i="1"/>
  <c r="R1526" i="1" s="1"/>
  <c r="X1526" i="1" s="1"/>
  <c r="AD1526" i="1" s="1"/>
  <c r="AH1526" i="1" s="1"/>
  <c r="AN1526" i="1" s="1"/>
  <c r="AT1526" i="1" s="1"/>
  <c r="AZ1526" i="1" s="1"/>
  <c r="BF1526" i="1" s="1"/>
  <c r="BL1526" i="1" s="1"/>
  <c r="BN1526" i="1" s="1"/>
  <c r="BX1525" i="1"/>
  <c r="BU1525" i="1"/>
  <c r="BU1524" i="1" s="1"/>
  <c r="BK1525" i="1"/>
  <c r="BJ1525" i="1"/>
  <c r="BJ1524" i="1" s="1"/>
  <c r="BI1525" i="1"/>
  <c r="BI1524" i="1" s="1"/>
  <c r="BE1525" i="1"/>
  <c r="BE1524" i="1" s="1"/>
  <c r="BD1525" i="1"/>
  <c r="BD1524" i="1" s="1"/>
  <c r="BC1525" i="1"/>
  <c r="BC1524" i="1" s="1"/>
  <c r="AY1525" i="1"/>
  <c r="AY1524" i="1" s="1"/>
  <c r="AX1525" i="1"/>
  <c r="AX1524" i="1" s="1"/>
  <c r="AW1525" i="1"/>
  <c r="AW1524" i="1" s="1"/>
  <c r="AS1525" i="1"/>
  <c r="AS1524" i="1" s="1"/>
  <c r="AR1525" i="1"/>
  <c r="AR1524" i="1" s="1"/>
  <c r="AQ1525" i="1"/>
  <c r="AQ1524" i="1" s="1"/>
  <c r="AM1525" i="1"/>
  <c r="AM1524" i="1" s="1"/>
  <c r="AL1525" i="1"/>
  <c r="AL1524" i="1" s="1"/>
  <c r="AK1525" i="1"/>
  <c r="AK1524" i="1" s="1"/>
  <c r="AG1525" i="1"/>
  <c r="AG1524" i="1" s="1"/>
  <c r="AC1525" i="1"/>
  <c r="AC1524" i="1" s="1"/>
  <c r="AB1525" i="1"/>
  <c r="AB1524" i="1" s="1"/>
  <c r="AA1525" i="1"/>
  <c r="AA1524" i="1" s="1"/>
  <c r="W1525" i="1"/>
  <c r="W1524" i="1" s="1"/>
  <c r="V1525" i="1"/>
  <c r="V1524" i="1" s="1"/>
  <c r="U1525" i="1"/>
  <c r="U1524" i="1" s="1"/>
  <c r="Q1525" i="1"/>
  <c r="Q1524" i="1" s="1"/>
  <c r="P1525" i="1"/>
  <c r="P1524" i="1" s="1"/>
  <c r="O1525" i="1"/>
  <c r="O1524" i="1" s="1"/>
  <c r="K1525" i="1"/>
  <c r="K1524" i="1" s="1"/>
  <c r="J1525" i="1"/>
  <c r="J1524" i="1" s="1"/>
  <c r="I1525" i="1"/>
  <c r="I1524" i="1" s="1"/>
  <c r="H1525" i="1"/>
  <c r="G1525" i="1"/>
  <c r="G1524" i="1" s="1"/>
  <c r="F1525" i="1"/>
  <c r="BX1524" i="1"/>
  <c r="BK1524" i="1"/>
  <c r="BX1523" i="1"/>
  <c r="BX1522" i="1"/>
  <c r="N1522" i="1"/>
  <c r="T1522" i="1" s="1"/>
  <c r="Z1522" i="1" s="1"/>
  <c r="AF1522" i="1" s="1"/>
  <c r="AJ1522" i="1" s="1"/>
  <c r="AP1522" i="1" s="1"/>
  <c r="AV1522" i="1" s="1"/>
  <c r="BB1522" i="1" s="1"/>
  <c r="BH1522" i="1" s="1"/>
  <c r="BR1522" i="1" s="1"/>
  <c r="BT1522" i="1" s="1"/>
  <c r="M1522" i="1"/>
  <c r="S1522" i="1" s="1"/>
  <c r="Y1522" i="1" s="1"/>
  <c r="AE1522" i="1" s="1"/>
  <c r="AI1522" i="1" s="1"/>
  <c r="AO1522" i="1" s="1"/>
  <c r="AU1522" i="1" s="1"/>
  <c r="BA1522" i="1" s="1"/>
  <c r="BG1522" i="1" s="1"/>
  <c r="BO1522" i="1" s="1"/>
  <c r="BQ1522" i="1" s="1"/>
  <c r="L1522" i="1"/>
  <c r="R1522" i="1" s="1"/>
  <c r="X1522" i="1" s="1"/>
  <c r="AD1522" i="1" s="1"/>
  <c r="AH1522" i="1" s="1"/>
  <c r="AN1522" i="1" s="1"/>
  <c r="AT1522" i="1" s="1"/>
  <c r="AZ1522" i="1" s="1"/>
  <c r="BF1522" i="1" s="1"/>
  <c r="BL1522" i="1" s="1"/>
  <c r="BN1522" i="1" s="1"/>
  <c r="BX1521" i="1"/>
  <c r="BU1521" i="1"/>
  <c r="BU1520" i="1" s="1"/>
  <c r="BK1521" i="1"/>
  <c r="BK1520" i="1" s="1"/>
  <c r="BJ1521" i="1"/>
  <c r="BJ1520" i="1" s="1"/>
  <c r="BI1521" i="1"/>
  <c r="BI1520" i="1" s="1"/>
  <c r="BE1521" i="1"/>
  <c r="BE1520" i="1" s="1"/>
  <c r="BD1521" i="1"/>
  <c r="BD1520" i="1" s="1"/>
  <c r="BC1521" i="1"/>
  <c r="BC1520" i="1" s="1"/>
  <c r="AY1521" i="1"/>
  <c r="AY1520" i="1" s="1"/>
  <c r="AX1521" i="1"/>
  <c r="AX1520" i="1" s="1"/>
  <c r="AW1521" i="1"/>
  <c r="AW1520" i="1" s="1"/>
  <c r="AS1521" i="1"/>
  <c r="AS1520" i="1" s="1"/>
  <c r="AR1521" i="1"/>
  <c r="AR1520" i="1" s="1"/>
  <c r="AQ1521" i="1"/>
  <c r="AQ1520" i="1" s="1"/>
  <c r="AM1521" i="1"/>
  <c r="AM1520" i="1" s="1"/>
  <c r="AL1521" i="1"/>
  <c r="AL1520" i="1" s="1"/>
  <c r="AK1521" i="1"/>
  <c r="AK1520" i="1" s="1"/>
  <c r="AG1521" i="1"/>
  <c r="AG1520" i="1" s="1"/>
  <c r="AC1521" i="1"/>
  <c r="AC1520" i="1" s="1"/>
  <c r="AB1521" i="1"/>
  <c r="AB1520" i="1" s="1"/>
  <c r="AA1521" i="1"/>
  <c r="AA1520" i="1" s="1"/>
  <c r="W1521" i="1"/>
  <c r="W1520" i="1" s="1"/>
  <c r="V1521" i="1"/>
  <c r="V1520" i="1" s="1"/>
  <c r="U1521" i="1"/>
  <c r="U1520" i="1" s="1"/>
  <c r="Q1521" i="1"/>
  <c r="Q1520" i="1" s="1"/>
  <c r="P1521" i="1"/>
  <c r="P1520" i="1" s="1"/>
  <c r="O1521" i="1"/>
  <c r="O1520" i="1" s="1"/>
  <c r="K1521" i="1"/>
  <c r="K1520" i="1" s="1"/>
  <c r="J1521" i="1"/>
  <c r="J1520" i="1" s="1"/>
  <c r="I1521" i="1"/>
  <c r="I1520" i="1" s="1"/>
  <c r="H1521" i="1"/>
  <c r="G1521" i="1"/>
  <c r="G1520" i="1" s="1"/>
  <c r="F1521" i="1"/>
  <c r="F1520" i="1" s="1"/>
  <c r="BX1520" i="1"/>
  <c r="BX1519" i="1"/>
  <c r="N1519" i="1"/>
  <c r="T1519" i="1" s="1"/>
  <c r="Z1519" i="1" s="1"/>
  <c r="AF1519" i="1" s="1"/>
  <c r="AJ1519" i="1" s="1"/>
  <c r="AP1519" i="1" s="1"/>
  <c r="AV1519" i="1" s="1"/>
  <c r="BB1519" i="1" s="1"/>
  <c r="BH1519" i="1" s="1"/>
  <c r="BR1519" i="1" s="1"/>
  <c r="BT1519" i="1" s="1"/>
  <c r="M1519" i="1"/>
  <c r="S1519" i="1" s="1"/>
  <c r="Y1519" i="1" s="1"/>
  <c r="AE1519" i="1" s="1"/>
  <c r="AI1519" i="1" s="1"/>
  <c r="AO1519" i="1" s="1"/>
  <c r="AU1519" i="1" s="1"/>
  <c r="BA1519" i="1" s="1"/>
  <c r="BG1519" i="1" s="1"/>
  <c r="BO1519" i="1" s="1"/>
  <c r="BQ1519" i="1" s="1"/>
  <c r="L1519" i="1"/>
  <c r="R1519" i="1" s="1"/>
  <c r="X1519" i="1" s="1"/>
  <c r="AD1519" i="1" s="1"/>
  <c r="AH1519" i="1" s="1"/>
  <c r="AN1519" i="1" s="1"/>
  <c r="AT1519" i="1" s="1"/>
  <c r="AZ1519" i="1" s="1"/>
  <c r="BF1519" i="1" s="1"/>
  <c r="BL1519" i="1" s="1"/>
  <c r="BN1519" i="1" s="1"/>
  <c r="BX1518" i="1"/>
  <c r="BU1518" i="1"/>
  <c r="BK1518" i="1"/>
  <c r="BJ1518" i="1"/>
  <c r="BI1518" i="1"/>
  <c r="BE1518" i="1"/>
  <c r="BD1518" i="1"/>
  <c r="BC1518" i="1"/>
  <c r="AY1518" i="1"/>
  <c r="AX1518" i="1"/>
  <c r="AW1518" i="1"/>
  <c r="AS1518" i="1"/>
  <c r="AR1518" i="1"/>
  <c r="AQ1518" i="1"/>
  <c r="AM1518" i="1"/>
  <c r="AL1518" i="1"/>
  <c r="AK1518" i="1"/>
  <c r="AG1518" i="1"/>
  <c r="AC1518" i="1"/>
  <c r="AB1518" i="1"/>
  <c r="AA1518" i="1"/>
  <c r="W1518" i="1"/>
  <c r="V1518" i="1"/>
  <c r="U1518" i="1"/>
  <c r="Q1518" i="1"/>
  <c r="P1518" i="1"/>
  <c r="O1518" i="1"/>
  <c r="K1518" i="1"/>
  <c r="J1518" i="1"/>
  <c r="I1518" i="1"/>
  <c r="H1518" i="1"/>
  <c r="G1518" i="1"/>
  <c r="F1518" i="1"/>
  <c r="BX1517" i="1"/>
  <c r="O1517" i="1"/>
  <c r="O1516" i="1" s="1"/>
  <c r="O1515" i="1" s="1"/>
  <c r="N1517" i="1"/>
  <c r="T1517" i="1" s="1"/>
  <c r="Z1517" i="1" s="1"/>
  <c r="AF1517" i="1" s="1"/>
  <c r="AJ1517" i="1" s="1"/>
  <c r="AP1517" i="1" s="1"/>
  <c r="AV1517" i="1" s="1"/>
  <c r="BB1517" i="1" s="1"/>
  <c r="BH1517" i="1" s="1"/>
  <c r="BR1517" i="1" s="1"/>
  <c r="BT1517" i="1" s="1"/>
  <c r="M1517" i="1"/>
  <c r="S1517" i="1" s="1"/>
  <c r="Y1517" i="1" s="1"/>
  <c r="AE1517" i="1" s="1"/>
  <c r="AI1517" i="1" s="1"/>
  <c r="AO1517" i="1" s="1"/>
  <c r="AU1517" i="1" s="1"/>
  <c r="BA1517" i="1" s="1"/>
  <c r="BG1517" i="1" s="1"/>
  <c r="BO1517" i="1" s="1"/>
  <c r="BQ1517" i="1" s="1"/>
  <c r="L1517" i="1"/>
  <c r="BX1516" i="1"/>
  <c r="BU1516" i="1"/>
  <c r="BK1516" i="1"/>
  <c r="BJ1516" i="1"/>
  <c r="BI1516" i="1"/>
  <c r="BE1516" i="1"/>
  <c r="BD1516" i="1"/>
  <c r="BC1516" i="1"/>
  <c r="AY1516" i="1"/>
  <c r="AX1516" i="1"/>
  <c r="AW1516" i="1"/>
  <c r="AS1516" i="1"/>
  <c r="AR1516" i="1"/>
  <c r="AQ1516" i="1"/>
  <c r="AM1516" i="1"/>
  <c r="AL1516" i="1"/>
  <c r="AK1516" i="1"/>
  <c r="AG1516" i="1"/>
  <c r="AC1516" i="1"/>
  <c r="AB1516" i="1"/>
  <c r="AA1516" i="1"/>
  <c r="W1516" i="1"/>
  <c r="V1516" i="1"/>
  <c r="U1516" i="1"/>
  <c r="Q1516" i="1"/>
  <c r="P1516" i="1"/>
  <c r="K1516" i="1"/>
  <c r="J1516" i="1"/>
  <c r="I1516" i="1"/>
  <c r="H1516" i="1"/>
  <c r="G1516" i="1"/>
  <c r="F1516" i="1"/>
  <c r="BX1515" i="1"/>
  <c r="BX1514" i="1"/>
  <c r="N1514" i="1"/>
  <c r="T1514" i="1" s="1"/>
  <c r="Z1514" i="1" s="1"/>
  <c r="AF1514" i="1" s="1"/>
  <c r="AJ1514" i="1" s="1"/>
  <c r="AP1514" i="1" s="1"/>
  <c r="AV1514" i="1" s="1"/>
  <c r="BB1514" i="1" s="1"/>
  <c r="BH1514" i="1" s="1"/>
  <c r="BR1514" i="1" s="1"/>
  <c r="BT1514" i="1" s="1"/>
  <c r="M1514" i="1"/>
  <c r="S1514" i="1" s="1"/>
  <c r="Y1514" i="1" s="1"/>
  <c r="AE1514" i="1" s="1"/>
  <c r="AI1514" i="1" s="1"/>
  <c r="AO1514" i="1" s="1"/>
  <c r="AU1514" i="1" s="1"/>
  <c r="BA1514" i="1" s="1"/>
  <c r="BG1514" i="1" s="1"/>
  <c r="BO1514" i="1" s="1"/>
  <c r="BQ1514" i="1" s="1"/>
  <c r="L1514" i="1"/>
  <c r="R1514" i="1" s="1"/>
  <c r="X1514" i="1" s="1"/>
  <c r="AD1514" i="1" s="1"/>
  <c r="AH1514" i="1" s="1"/>
  <c r="AN1514" i="1" s="1"/>
  <c r="AT1514" i="1" s="1"/>
  <c r="AZ1514" i="1" s="1"/>
  <c r="BF1514" i="1" s="1"/>
  <c r="BL1514" i="1" s="1"/>
  <c r="BN1514" i="1" s="1"/>
  <c r="BX1513" i="1"/>
  <c r="BU1513" i="1"/>
  <c r="BK1513" i="1"/>
  <c r="BJ1513" i="1"/>
  <c r="BI1513" i="1"/>
  <c r="BE1513" i="1"/>
  <c r="BD1513" i="1"/>
  <c r="BC1513" i="1"/>
  <c r="AY1513" i="1"/>
  <c r="AX1513" i="1"/>
  <c r="AW1513" i="1"/>
  <c r="AS1513" i="1"/>
  <c r="AR1513" i="1"/>
  <c r="AQ1513" i="1"/>
  <c r="AM1513" i="1"/>
  <c r="AL1513" i="1"/>
  <c r="AK1513" i="1"/>
  <c r="AG1513" i="1"/>
  <c r="AC1513" i="1"/>
  <c r="AB1513" i="1"/>
  <c r="AA1513" i="1"/>
  <c r="W1513" i="1"/>
  <c r="V1513" i="1"/>
  <c r="U1513" i="1"/>
  <c r="Q1513" i="1"/>
  <c r="P1513" i="1"/>
  <c r="O1513" i="1"/>
  <c r="K1513" i="1"/>
  <c r="J1513" i="1"/>
  <c r="I1513" i="1"/>
  <c r="H1513" i="1"/>
  <c r="G1513" i="1"/>
  <c r="F1513" i="1"/>
  <c r="BX1512" i="1"/>
  <c r="N1512" i="1"/>
  <c r="T1512" i="1" s="1"/>
  <c r="Z1512" i="1" s="1"/>
  <c r="AF1512" i="1" s="1"/>
  <c r="AJ1512" i="1" s="1"/>
  <c r="AP1512" i="1" s="1"/>
  <c r="AV1512" i="1" s="1"/>
  <c r="BB1512" i="1" s="1"/>
  <c r="BH1512" i="1" s="1"/>
  <c r="BR1512" i="1" s="1"/>
  <c r="BT1512" i="1" s="1"/>
  <c r="M1512" i="1"/>
  <c r="S1512" i="1" s="1"/>
  <c r="Y1512" i="1" s="1"/>
  <c r="AE1512" i="1" s="1"/>
  <c r="AI1512" i="1" s="1"/>
  <c r="AO1512" i="1" s="1"/>
  <c r="AU1512" i="1" s="1"/>
  <c r="BA1512" i="1" s="1"/>
  <c r="BG1512" i="1" s="1"/>
  <c r="BO1512" i="1" s="1"/>
  <c r="BQ1512" i="1" s="1"/>
  <c r="L1512" i="1"/>
  <c r="R1512" i="1" s="1"/>
  <c r="X1512" i="1" s="1"/>
  <c r="AD1512" i="1" s="1"/>
  <c r="AH1512" i="1" s="1"/>
  <c r="AN1512" i="1" s="1"/>
  <c r="AT1512" i="1" s="1"/>
  <c r="AZ1512" i="1" s="1"/>
  <c r="BF1512" i="1" s="1"/>
  <c r="BL1512" i="1" s="1"/>
  <c r="BN1512" i="1" s="1"/>
  <c r="BX1511" i="1"/>
  <c r="BU1511" i="1"/>
  <c r="BK1511" i="1"/>
  <c r="BJ1511" i="1"/>
  <c r="BI1511" i="1"/>
  <c r="BE1511" i="1"/>
  <c r="BD1511" i="1"/>
  <c r="BC1511" i="1"/>
  <c r="AY1511" i="1"/>
  <c r="AX1511" i="1"/>
  <c r="AW1511" i="1"/>
  <c r="AS1511" i="1"/>
  <c r="AR1511" i="1"/>
  <c r="AQ1511" i="1"/>
  <c r="AM1511" i="1"/>
  <c r="AL1511" i="1"/>
  <c r="AK1511" i="1"/>
  <c r="AG1511" i="1"/>
  <c r="AC1511" i="1"/>
  <c r="AB1511" i="1"/>
  <c r="AA1511" i="1"/>
  <c r="W1511" i="1"/>
  <c r="V1511" i="1"/>
  <c r="U1511" i="1"/>
  <c r="Q1511" i="1"/>
  <c r="P1511" i="1"/>
  <c r="O1511" i="1"/>
  <c r="K1511" i="1"/>
  <c r="J1511" i="1"/>
  <c r="I1511" i="1"/>
  <c r="H1511" i="1"/>
  <c r="G1511" i="1"/>
  <c r="F1511" i="1"/>
  <c r="BX1510" i="1"/>
  <c r="N1510" i="1"/>
  <c r="T1510" i="1" s="1"/>
  <c r="Z1510" i="1" s="1"/>
  <c r="AF1510" i="1" s="1"/>
  <c r="AJ1510" i="1" s="1"/>
  <c r="AP1510" i="1" s="1"/>
  <c r="AV1510" i="1" s="1"/>
  <c r="BB1510" i="1" s="1"/>
  <c r="BH1510" i="1" s="1"/>
  <c r="BR1510" i="1" s="1"/>
  <c r="BT1510" i="1" s="1"/>
  <c r="M1510" i="1"/>
  <c r="S1510" i="1" s="1"/>
  <c r="Y1510" i="1" s="1"/>
  <c r="AE1510" i="1" s="1"/>
  <c r="AI1510" i="1" s="1"/>
  <c r="AO1510" i="1" s="1"/>
  <c r="AU1510" i="1" s="1"/>
  <c r="BA1510" i="1" s="1"/>
  <c r="BG1510" i="1" s="1"/>
  <c r="BO1510" i="1" s="1"/>
  <c r="BQ1510" i="1" s="1"/>
  <c r="L1510" i="1"/>
  <c r="R1510" i="1" s="1"/>
  <c r="X1510" i="1" s="1"/>
  <c r="AD1510" i="1" s="1"/>
  <c r="AH1510" i="1" s="1"/>
  <c r="AN1510" i="1" s="1"/>
  <c r="AT1510" i="1" s="1"/>
  <c r="AZ1510" i="1" s="1"/>
  <c r="BF1510" i="1" s="1"/>
  <c r="BL1510" i="1" s="1"/>
  <c r="BN1510" i="1" s="1"/>
  <c r="BX1509" i="1"/>
  <c r="BU1509" i="1"/>
  <c r="BK1509" i="1"/>
  <c r="BJ1509" i="1"/>
  <c r="BI1509" i="1"/>
  <c r="BE1509" i="1"/>
  <c r="BD1509" i="1"/>
  <c r="BC1509" i="1"/>
  <c r="AY1509" i="1"/>
  <c r="AX1509" i="1"/>
  <c r="AW1509" i="1"/>
  <c r="AS1509" i="1"/>
  <c r="AR1509" i="1"/>
  <c r="AQ1509" i="1"/>
  <c r="AM1509" i="1"/>
  <c r="AL1509" i="1"/>
  <c r="AK1509" i="1"/>
  <c r="AG1509" i="1"/>
  <c r="AC1509" i="1"/>
  <c r="AB1509" i="1"/>
  <c r="AA1509" i="1"/>
  <c r="W1509" i="1"/>
  <c r="V1509" i="1"/>
  <c r="U1509" i="1"/>
  <c r="Q1509" i="1"/>
  <c r="P1509" i="1"/>
  <c r="O1509" i="1"/>
  <c r="K1509" i="1"/>
  <c r="J1509" i="1"/>
  <c r="I1509" i="1"/>
  <c r="H1509" i="1"/>
  <c r="G1509" i="1"/>
  <c r="F1509" i="1"/>
  <c r="BX1508" i="1"/>
  <c r="BX1507" i="1"/>
  <c r="BX1506" i="1"/>
  <c r="N1506" i="1"/>
  <c r="T1506" i="1" s="1"/>
  <c r="Z1506" i="1" s="1"/>
  <c r="AF1506" i="1" s="1"/>
  <c r="AJ1506" i="1" s="1"/>
  <c r="AP1506" i="1" s="1"/>
  <c r="AV1506" i="1" s="1"/>
  <c r="BB1506" i="1" s="1"/>
  <c r="BH1506" i="1" s="1"/>
  <c r="BR1506" i="1" s="1"/>
  <c r="BT1506" i="1" s="1"/>
  <c r="M1506" i="1"/>
  <c r="S1506" i="1" s="1"/>
  <c r="Y1506" i="1" s="1"/>
  <c r="AE1506" i="1" s="1"/>
  <c r="AI1506" i="1" s="1"/>
  <c r="AO1506" i="1" s="1"/>
  <c r="AU1506" i="1" s="1"/>
  <c r="BA1506" i="1" s="1"/>
  <c r="BG1506" i="1" s="1"/>
  <c r="BO1506" i="1" s="1"/>
  <c r="BQ1506" i="1" s="1"/>
  <c r="L1506" i="1"/>
  <c r="R1506" i="1" s="1"/>
  <c r="X1506" i="1" s="1"/>
  <c r="AD1506" i="1" s="1"/>
  <c r="AH1506" i="1" s="1"/>
  <c r="AN1506" i="1" s="1"/>
  <c r="AT1506" i="1" s="1"/>
  <c r="AZ1506" i="1" s="1"/>
  <c r="BF1506" i="1" s="1"/>
  <c r="BL1506" i="1" s="1"/>
  <c r="BN1506" i="1" s="1"/>
  <c r="BX1505" i="1"/>
  <c r="BU1505" i="1"/>
  <c r="BK1505" i="1"/>
  <c r="BJ1505" i="1"/>
  <c r="BI1505" i="1"/>
  <c r="BE1505" i="1"/>
  <c r="BD1505" i="1"/>
  <c r="BC1505" i="1"/>
  <c r="AY1505" i="1"/>
  <c r="AX1505" i="1"/>
  <c r="AW1505" i="1"/>
  <c r="AS1505" i="1"/>
  <c r="AR1505" i="1"/>
  <c r="AQ1505" i="1"/>
  <c r="AM1505" i="1"/>
  <c r="AL1505" i="1"/>
  <c r="AK1505" i="1"/>
  <c r="AG1505" i="1"/>
  <c r="AC1505" i="1"/>
  <c r="AB1505" i="1"/>
  <c r="AA1505" i="1"/>
  <c r="W1505" i="1"/>
  <c r="V1505" i="1"/>
  <c r="U1505" i="1"/>
  <c r="Q1505" i="1"/>
  <c r="P1505" i="1"/>
  <c r="O1505" i="1"/>
  <c r="K1505" i="1"/>
  <c r="J1505" i="1"/>
  <c r="I1505" i="1"/>
  <c r="H1505" i="1"/>
  <c r="G1505" i="1"/>
  <c r="F1505" i="1"/>
  <c r="BX1504" i="1"/>
  <c r="N1504" i="1"/>
  <c r="T1504" i="1" s="1"/>
  <c r="Z1504" i="1" s="1"/>
  <c r="AF1504" i="1" s="1"/>
  <c r="AJ1504" i="1" s="1"/>
  <c r="AP1504" i="1" s="1"/>
  <c r="AV1504" i="1" s="1"/>
  <c r="BB1504" i="1" s="1"/>
  <c r="BH1504" i="1" s="1"/>
  <c r="BR1504" i="1" s="1"/>
  <c r="BT1504" i="1" s="1"/>
  <c r="M1504" i="1"/>
  <c r="S1504" i="1" s="1"/>
  <c r="Y1504" i="1" s="1"/>
  <c r="AE1504" i="1" s="1"/>
  <c r="AI1504" i="1" s="1"/>
  <c r="AO1504" i="1" s="1"/>
  <c r="AU1504" i="1" s="1"/>
  <c r="BA1504" i="1" s="1"/>
  <c r="BG1504" i="1" s="1"/>
  <c r="BO1504" i="1" s="1"/>
  <c r="BQ1504" i="1" s="1"/>
  <c r="L1504" i="1"/>
  <c r="R1504" i="1" s="1"/>
  <c r="X1504" i="1" s="1"/>
  <c r="AD1504" i="1" s="1"/>
  <c r="AH1504" i="1" s="1"/>
  <c r="AN1504" i="1" s="1"/>
  <c r="AT1504" i="1" s="1"/>
  <c r="AZ1504" i="1" s="1"/>
  <c r="BF1504" i="1" s="1"/>
  <c r="BL1504" i="1" s="1"/>
  <c r="BN1504" i="1" s="1"/>
  <c r="BX1503" i="1"/>
  <c r="BU1503" i="1"/>
  <c r="BK1503" i="1"/>
  <c r="BJ1503" i="1"/>
  <c r="BI1503" i="1"/>
  <c r="BE1503" i="1"/>
  <c r="BD1503" i="1"/>
  <c r="BC1503" i="1"/>
  <c r="AY1503" i="1"/>
  <c r="AX1503" i="1"/>
  <c r="AW1503" i="1"/>
  <c r="AS1503" i="1"/>
  <c r="AR1503" i="1"/>
  <c r="AQ1503" i="1"/>
  <c r="AM1503" i="1"/>
  <c r="AL1503" i="1"/>
  <c r="AK1503" i="1"/>
  <c r="AG1503" i="1"/>
  <c r="AC1503" i="1"/>
  <c r="AB1503" i="1"/>
  <c r="AA1503" i="1"/>
  <c r="W1503" i="1"/>
  <c r="V1503" i="1"/>
  <c r="U1503" i="1"/>
  <c r="Q1503" i="1"/>
  <c r="P1503" i="1"/>
  <c r="O1503" i="1"/>
  <c r="K1503" i="1"/>
  <c r="J1503" i="1"/>
  <c r="I1503" i="1"/>
  <c r="H1503" i="1"/>
  <c r="G1503" i="1"/>
  <c r="F1503" i="1"/>
  <c r="BX1502" i="1"/>
  <c r="N1502" i="1"/>
  <c r="T1502" i="1" s="1"/>
  <c r="Z1502" i="1" s="1"/>
  <c r="AF1502" i="1" s="1"/>
  <c r="AJ1502" i="1" s="1"/>
  <c r="AP1502" i="1" s="1"/>
  <c r="AV1502" i="1" s="1"/>
  <c r="BB1502" i="1" s="1"/>
  <c r="BH1502" i="1" s="1"/>
  <c r="BR1502" i="1" s="1"/>
  <c r="BT1502" i="1" s="1"/>
  <c r="M1502" i="1"/>
  <c r="S1502" i="1" s="1"/>
  <c r="Y1502" i="1" s="1"/>
  <c r="AE1502" i="1" s="1"/>
  <c r="AI1502" i="1" s="1"/>
  <c r="AO1502" i="1" s="1"/>
  <c r="AU1502" i="1" s="1"/>
  <c r="BA1502" i="1" s="1"/>
  <c r="BG1502" i="1" s="1"/>
  <c r="BO1502" i="1" s="1"/>
  <c r="BQ1502" i="1" s="1"/>
  <c r="L1502" i="1"/>
  <c r="R1502" i="1" s="1"/>
  <c r="X1502" i="1" s="1"/>
  <c r="AD1502" i="1" s="1"/>
  <c r="AH1502" i="1" s="1"/>
  <c r="AN1502" i="1" s="1"/>
  <c r="AT1502" i="1" s="1"/>
  <c r="AZ1502" i="1" s="1"/>
  <c r="BF1502" i="1" s="1"/>
  <c r="BL1502" i="1" s="1"/>
  <c r="BN1502" i="1" s="1"/>
  <c r="BX1501" i="1"/>
  <c r="BU1501" i="1"/>
  <c r="BK1501" i="1"/>
  <c r="BJ1501" i="1"/>
  <c r="BI1501" i="1"/>
  <c r="BE1501" i="1"/>
  <c r="BD1501" i="1"/>
  <c r="BC1501" i="1"/>
  <c r="AY1501" i="1"/>
  <c r="AX1501" i="1"/>
  <c r="AW1501" i="1"/>
  <c r="AS1501" i="1"/>
  <c r="AR1501" i="1"/>
  <c r="AQ1501" i="1"/>
  <c r="AM1501" i="1"/>
  <c r="AL1501" i="1"/>
  <c r="AK1501" i="1"/>
  <c r="AG1501" i="1"/>
  <c r="AC1501" i="1"/>
  <c r="AB1501" i="1"/>
  <c r="AA1501" i="1"/>
  <c r="W1501" i="1"/>
  <c r="V1501" i="1"/>
  <c r="U1501" i="1"/>
  <c r="Q1501" i="1"/>
  <c r="P1501" i="1"/>
  <c r="O1501" i="1"/>
  <c r="K1501" i="1"/>
  <c r="J1501" i="1"/>
  <c r="I1501" i="1"/>
  <c r="H1501" i="1"/>
  <c r="G1501" i="1"/>
  <c r="F1501" i="1"/>
  <c r="BX1500" i="1"/>
  <c r="BX1499" i="1"/>
  <c r="BX1498" i="1"/>
  <c r="N1498" i="1"/>
  <c r="T1498" i="1" s="1"/>
  <c r="Z1498" i="1" s="1"/>
  <c r="AF1498" i="1" s="1"/>
  <c r="AJ1498" i="1" s="1"/>
  <c r="AP1498" i="1" s="1"/>
  <c r="AV1498" i="1" s="1"/>
  <c r="BB1498" i="1" s="1"/>
  <c r="BH1498" i="1" s="1"/>
  <c r="BR1498" i="1" s="1"/>
  <c r="BT1498" i="1" s="1"/>
  <c r="M1498" i="1"/>
  <c r="S1498" i="1" s="1"/>
  <c r="Y1498" i="1" s="1"/>
  <c r="AE1498" i="1" s="1"/>
  <c r="AI1498" i="1" s="1"/>
  <c r="AO1498" i="1" s="1"/>
  <c r="AU1498" i="1" s="1"/>
  <c r="BA1498" i="1" s="1"/>
  <c r="BG1498" i="1" s="1"/>
  <c r="BO1498" i="1" s="1"/>
  <c r="BQ1498" i="1" s="1"/>
  <c r="L1498" i="1"/>
  <c r="R1498" i="1" s="1"/>
  <c r="X1498" i="1" s="1"/>
  <c r="AD1498" i="1" s="1"/>
  <c r="AH1498" i="1" s="1"/>
  <c r="AN1498" i="1" s="1"/>
  <c r="AT1498" i="1" s="1"/>
  <c r="AZ1498" i="1" s="1"/>
  <c r="BF1498" i="1" s="1"/>
  <c r="BL1498" i="1" s="1"/>
  <c r="BN1498" i="1" s="1"/>
  <c r="BX1497" i="1"/>
  <c r="BU1497" i="1"/>
  <c r="BK1497" i="1"/>
  <c r="BJ1497" i="1"/>
  <c r="BI1497" i="1"/>
  <c r="BE1497" i="1"/>
  <c r="BD1497" i="1"/>
  <c r="BC1497" i="1"/>
  <c r="AY1497" i="1"/>
  <c r="AX1497" i="1"/>
  <c r="AW1497" i="1"/>
  <c r="AS1497" i="1"/>
  <c r="AR1497" i="1"/>
  <c r="AQ1497" i="1"/>
  <c r="AM1497" i="1"/>
  <c r="AL1497" i="1"/>
  <c r="AK1497" i="1"/>
  <c r="AG1497" i="1"/>
  <c r="AC1497" i="1"/>
  <c r="AB1497" i="1"/>
  <c r="AA1497" i="1"/>
  <c r="W1497" i="1"/>
  <c r="V1497" i="1"/>
  <c r="U1497" i="1"/>
  <c r="Q1497" i="1"/>
  <c r="P1497" i="1"/>
  <c r="O1497" i="1"/>
  <c r="K1497" i="1"/>
  <c r="J1497" i="1"/>
  <c r="I1497" i="1"/>
  <c r="H1497" i="1"/>
  <c r="G1497" i="1"/>
  <c r="F1497" i="1"/>
  <c r="BX1496" i="1"/>
  <c r="N1496" i="1"/>
  <c r="T1496" i="1" s="1"/>
  <c r="Z1496" i="1" s="1"/>
  <c r="AF1496" i="1" s="1"/>
  <c r="AJ1496" i="1" s="1"/>
  <c r="AP1496" i="1" s="1"/>
  <c r="AV1496" i="1" s="1"/>
  <c r="BB1496" i="1" s="1"/>
  <c r="BH1496" i="1" s="1"/>
  <c r="BR1496" i="1" s="1"/>
  <c r="BT1496" i="1" s="1"/>
  <c r="M1496" i="1"/>
  <c r="S1496" i="1" s="1"/>
  <c r="Y1496" i="1" s="1"/>
  <c r="AE1496" i="1" s="1"/>
  <c r="AI1496" i="1" s="1"/>
  <c r="AO1496" i="1" s="1"/>
  <c r="AU1496" i="1" s="1"/>
  <c r="BA1496" i="1" s="1"/>
  <c r="BG1496" i="1" s="1"/>
  <c r="BO1496" i="1" s="1"/>
  <c r="BQ1496" i="1" s="1"/>
  <c r="L1496" i="1"/>
  <c r="R1496" i="1" s="1"/>
  <c r="X1496" i="1" s="1"/>
  <c r="AD1496" i="1" s="1"/>
  <c r="AH1496" i="1" s="1"/>
  <c r="AN1496" i="1" s="1"/>
  <c r="AT1496" i="1" s="1"/>
  <c r="AZ1496" i="1" s="1"/>
  <c r="BF1496" i="1" s="1"/>
  <c r="BL1496" i="1" s="1"/>
  <c r="BN1496" i="1" s="1"/>
  <c r="BX1495" i="1"/>
  <c r="BU1495" i="1"/>
  <c r="BK1495" i="1"/>
  <c r="BJ1495" i="1"/>
  <c r="BI1495" i="1"/>
  <c r="BE1495" i="1"/>
  <c r="BD1495" i="1"/>
  <c r="BC1495" i="1"/>
  <c r="AY1495" i="1"/>
  <c r="AX1495" i="1"/>
  <c r="AW1495" i="1"/>
  <c r="AS1495" i="1"/>
  <c r="AR1495" i="1"/>
  <c r="AQ1495" i="1"/>
  <c r="AM1495" i="1"/>
  <c r="AL1495" i="1"/>
  <c r="AK1495" i="1"/>
  <c r="AG1495" i="1"/>
  <c r="AC1495" i="1"/>
  <c r="AB1495" i="1"/>
  <c r="AA1495" i="1"/>
  <c r="W1495" i="1"/>
  <c r="V1495" i="1"/>
  <c r="U1495" i="1"/>
  <c r="Q1495" i="1"/>
  <c r="P1495" i="1"/>
  <c r="O1495" i="1"/>
  <c r="K1495" i="1"/>
  <c r="J1495" i="1"/>
  <c r="I1495" i="1"/>
  <c r="H1495" i="1"/>
  <c r="G1495" i="1"/>
  <c r="F1495" i="1"/>
  <c r="BX1494" i="1"/>
  <c r="BX1493" i="1"/>
  <c r="BX1492" i="1"/>
  <c r="BX1491" i="1"/>
  <c r="N1491" i="1"/>
  <c r="T1491" i="1" s="1"/>
  <c r="Z1491" i="1" s="1"/>
  <c r="AF1491" i="1" s="1"/>
  <c r="AJ1491" i="1" s="1"/>
  <c r="AP1491" i="1" s="1"/>
  <c r="AV1491" i="1" s="1"/>
  <c r="BB1491" i="1" s="1"/>
  <c r="BH1491" i="1" s="1"/>
  <c r="BR1491" i="1" s="1"/>
  <c r="BT1491" i="1" s="1"/>
  <c r="M1491" i="1"/>
  <c r="S1491" i="1" s="1"/>
  <c r="Y1491" i="1" s="1"/>
  <c r="AE1491" i="1" s="1"/>
  <c r="AI1491" i="1" s="1"/>
  <c r="AO1491" i="1" s="1"/>
  <c r="AU1491" i="1" s="1"/>
  <c r="BA1491" i="1" s="1"/>
  <c r="BG1491" i="1" s="1"/>
  <c r="BO1491" i="1" s="1"/>
  <c r="BQ1491" i="1" s="1"/>
  <c r="L1491" i="1"/>
  <c r="R1491" i="1" s="1"/>
  <c r="X1491" i="1" s="1"/>
  <c r="AD1491" i="1" s="1"/>
  <c r="AH1491" i="1" s="1"/>
  <c r="AN1491" i="1" s="1"/>
  <c r="AT1491" i="1" s="1"/>
  <c r="AZ1491" i="1" s="1"/>
  <c r="BF1491" i="1" s="1"/>
  <c r="BL1491" i="1" s="1"/>
  <c r="BN1491" i="1" s="1"/>
  <c r="BX1490" i="1"/>
  <c r="BU1490" i="1"/>
  <c r="BK1490" i="1"/>
  <c r="BJ1490" i="1"/>
  <c r="BI1490" i="1"/>
  <c r="BE1490" i="1"/>
  <c r="BD1490" i="1"/>
  <c r="BC1490" i="1"/>
  <c r="AY1490" i="1"/>
  <c r="AX1490" i="1"/>
  <c r="AW1490" i="1"/>
  <c r="AS1490" i="1"/>
  <c r="AR1490" i="1"/>
  <c r="AQ1490" i="1"/>
  <c r="AM1490" i="1"/>
  <c r="AL1490" i="1"/>
  <c r="AK1490" i="1"/>
  <c r="AG1490" i="1"/>
  <c r="AC1490" i="1"/>
  <c r="AB1490" i="1"/>
  <c r="AA1490" i="1"/>
  <c r="W1490" i="1"/>
  <c r="V1490" i="1"/>
  <c r="U1490" i="1"/>
  <c r="Q1490" i="1"/>
  <c r="P1490" i="1"/>
  <c r="O1490" i="1"/>
  <c r="K1490" i="1"/>
  <c r="J1490" i="1"/>
  <c r="I1490" i="1"/>
  <c r="H1490" i="1"/>
  <c r="G1490" i="1"/>
  <c r="F1490" i="1"/>
  <c r="BX1489" i="1"/>
  <c r="N1489" i="1"/>
  <c r="T1489" i="1" s="1"/>
  <c r="Z1489" i="1" s="1"/>
  <c r="AF1489" i="1" s="1"/>
  <c r="AJ1489" i="1" s="1"/>
  <c r="AP1489" i="1" s="1"/>
  <c r="AV1489" i="1" s="1"/>
  <c r="BB1489" i="1" s="1"/>
  <c r="BH1489" i="1" s="1"/>
  <c r="BR1489" i="1" s="1"/>
  <c r="BT1489" i="1" s="1"/>
  <c r="M1489" i="1"/>
  <c r="S1489" i="1" s="1"/>
  <c r="Y1489" i="1" s="1"/>
  <c r="AE1489" i="1" s="1"/>
  <c r="AI1489" i="1" s="1"/>
  <c r="AO1489" i="1" s="1"/>
  <c r="AU1489" i="1" s="1"/>
  <c r="BA1489" i="1" s="1"/>
  <c r="BG1489" i="1" s="1"/>
  <c r="BO1489" i="1" s="1"/>
  <c r="BQ1489" i="1" s="1"/>
  <c r="L1489" i="1"/>
  <c r="R1489" i="1" s="1"/>
  <c r="X1489" i="1" s="1"/>
  <c r="AD1489" i="1" s="1"/>
  <c r="AH1489" i="1" s="1"/>
  <c r="AN1489" i="1" s="1"/>
  <c r="AT1489" i="1" s="1"/>
  <c r="AZ1489" i="1" s="1"/>
  <c r="BF1489" i="1" s="1"/>
  <c r="BL1489" i="1" s="1"/>
  <c r="BN1489" i="1" s="1"/>
  <c r="BX1488" i="1"/>
  <c r="BU1488" i="1"/>
  <c r="BK1488" i="1"/>
  <c r="BJ1488" i="1"/>
  <c r="BI1488" i="1"/>
  <c r="BE1488" i="1"/>
  <c r="BD1488" i="1"/>
  <c r="BC1488" i="1"/>
  <c r="AY1488" i="1"/>
  <c r="AX1488" i="1"/>
  <c r="AW1488" i="1"/>
  <c r="AS1488" i="1"/>
  <c r="AR1488" i="1"/>
  <c r="AQ1488" i="1"/>
  <c r="AM1488" i="1"/>
  <c r="AL1488" i="1"/>
  <c r="AK1488" i="1"/>
  <c r="AG1488" i="1"/>
  <c r="AC1488" i="1"/>
  <c r="AB1488" i="1"/>
  <c r="AA1488" i="1"/>
  <c r="W1488" i="1"/>
  <c r="V1488" i="1"/>
  <c r="U1488" i="1"/>
  <c r="Q1488" i="1"/>
  <c r="P1488" i="1"/>
  <c r="O1488" i="1"/>
  <c r="K1488" i="1"/>
  <c r="J1488" i="1"/>
  <c r="I1488" i="1"/>
  <c r="H1488" i="1"/>
  <c r="G1488" i="1"/>
  <c r="F1488" i="1"/>
  <c r="BX1487" i="1"/>
  <c r="N1487" i="1"/>
  <c r="T1487" i="1" s="1"/>
  <c r="Z1487" i="1" s="1"/>
  <c r="AF1487" i="1" s="1"/>
  <c r="AJ1487" i="1" s="1"/>
  <c r="AP1487" i="1" s="1"/>
  <c r="AV1487" i="1" s="1"/>
  <c r="BB1487" i="1" s="1"/>
  <c r="BH1487" i="1" s="1"/>
  <c r="BR1487" i="1" s="1"/>
  <c r="BT1487" i="1" s="1"/>
  <c r="M1487" i="1"/>
  <c r="S1487" i="1" s="1"/>
  <c r="Y1487" i="1" s="1"/>
  <c r="AE1487" i="1" s="1"/>
  <c r="AI1487" i="1" s="1"/>
  <c r="AO1487" i="1" s="1"/>
  <c r="AU1487" i="1" s="1"/>
  <c r="BA1487" i="1" s="1"/>
  <c r="BG1487" i="1" s="1"/>
  <c r="BO1487" i="1" s="1"/>
  <c r="BQ1487" i="1" s="1"/>
  <c r="L1487" i="1"/>
  <c r="R1487" i="1" s="1"/>
  <c r="X1487" i="1" s="1"/>
  <c r="AD1487" i="1" s="1"/>
  <c r="AH1487" i="1" s="1"/>
  <c r="AN1487" i="1" s="1"/>
  <c r="AT1487" i="1" s="1"/>
  <c r="AZ1487" i="1" s="1"/>
  <c r="BF1487" i="1" s="1"/>
  <c r="BL1487" i="1" s="1"/>
  <c r="BN1487" i="1" s="1"/>
  <c r="BX1486" i="1"/>
  <c r="BU1486" i="1"/>
  <c r="BK1486" i="1"/>
  <c r="BJ1486" i="1"/>
  <c r="BI1486" i="1"/>
  <c r="BE1486" i="1"/>
  <c r="BD1486" i="1"/>
  <c r="BC1486" i="1"/>
  <c r="AY1486" i="1"/>
  <c r="AX1486" i="1"/>
  <c r="AW1486" i="1"/>
  <c r="AS1486" i="1"/>
  <c r="AR1486" i="1"/>
  <c r="AQ1486" i="1"/>
  <c r="AM1486" i="1"/>
  <c r="AL1486" i="1"/>
  <c r="AK1486" i="1"/>
  <c r="AG1486" i="1"/>
  <c r="AC1486" i="1"/>
  <c r="AB1486" i="1"/>
  <c r="AA1486" i="1"/>
  <c r="W1486" i="1"/>
  <c r="V1486" i="1"/>
  <c r="U1486" i="1"/>
  <c r="Q1486" i="1"/>
  <c r="P1486" i="1"/>
  <c r="O1486" i="1"/>
  <c r="K1486" i="1"/>
  <c r="J1486" i="1"/>
  <c r="I1486" i="1"/>
  <c r="H1486" i="1"/>
  <c r="G1486" i="1"/>
  <c r="F1486" i="1"/>
  <c r="BX1485" i="1"/>
  <c r="BX1484" i="1"/>
  <c r="N1484" i="1"/>
  <c r="T1484" i="1" s="1"/>
  <c r="Z1484" i="1" s="1"/>
  <c r="AF1484" i="1" s="1"/>
  <c r="AJ1484" i="1" s="1"/>
  <c r="AP1484" i="1" s="1"/>
  <c r="AV1484" i="1" s="1"/>
  <c r="BB1484" i="1" s="1"/>
  <c r="BH1484" i="1" s="1"/>
  <c r="BR1484" i="1" s="1"/>
  <c r="BT1484" i="1" s="1"/>
  <c r="M1484" i="1"/>
  <c r="S1484" i="1" s="1"/>
  <c r="Y1484" i="1" s="1"/>
  <c r="AE1484" i="1" s="1"/>
  <c r="AI1484" i="1" s="1"/>
  <c r="AO1484" i="1" s="1"/>
  <c r="AU1484" i="1" s="1"/>
  <c r="BA1484" i="1" s="1"/>
  <c r="BG1484" i="1" s="1"/>
  <c r="BO1484" i="1" s="1"/>
  <c r="BQ1484" i="1" s="1"/>
  <c r="L1484" i="1"/>
  <c r="R1484" i="1" s="1"/>
  <c r="X1484" i="1" s="1"/>
  <c r="AD1484" i="1" s="1"/>
  <c r="AH1484" i="1" s="1"/>
  <c r="AN1484" i="1" s="1"/>
  <c r="AT1484" i="1" s="1"/>
  <c r="AZ1484" i="1" s="1"/>
  <c r="BF1484" i="1" s="1"/>
  <c r="BL1484" i="1" s="1"/>
  <c r="BN1484" i="1" s="1"/>
  <c r="BX1483" i="1"/>
  <c r="BU1483" i="1"/>
  <c r="BK1483" i="1"/>
  <c r="BJ1483" i="1"/>
  <c r="BI1483" i="1"/>
  <c r="BE1483" i="1"/>
  <c r="BD1483" i="1"/>
  <c r="BC1483" i="1"/>
  <c r="AY1483" i="1"/>
  <c r="AX1483" i="1"/>
  <c r="AW1483" i="1"/>
  <c r="AS1483" i="1"/>
  <c r="AR1483" i="1"/>
  <c r="AQ1483" i="1"/>
  <c r="AM1483" i="1"/>
  <c r="AL1483" i="1"/>
  <c r="AK1483" i="1"/>
  <c r="AG1483" i="1"/>
  <c r="AC1483" i="1"/>
  <c r="AB1483" i="1"/>
  <c r="AA1483" i="1"/>
  <c r="W1483" i="1"/>
  <c r="V1483" i="1"/>
  <c r="U1483" i="1"/>
  <c r="Q1483" i="1"/>
  <c r="P1483" i="1"/>
  <c r="O1483" i="1"/>
  <c r="K1483" i="1"/>
  <c r="J1483" i="1"/>
  <c r="I1483" i="1"/>
  <c r="H1483" i="1"/>
  <c r="G1483" i="1"/>
  <c r="F1483" i="1"/>
  <c r="BX1482" i="1"/>
  <c r="N1482" i="1"/>
  <c r="T1482" i="1" s="1"/>
  <c r="Z1482" i="1" s="1"/>
  <c r="AF1482" i="1" s="1"/>
  <c r="AJ1482" i="1" s="1"/>
  <c r="AP1482" i="1" s="1"/>
  <c r="AV1482" i="1" s="1"/>
  <c r="BB1482" i="1" s="1"/>
  <c r="BH1482" i="1" s="1"/>
  <c r="BR1482" i="1" s="1"/>
  <c r="BT1482" i="1" s="1"/>
  <c r="M1482" i="1"/>
  <c r="S1482" i="1" s="1"/>
  <c r="Y1482" i="1" s="1"/>
  <c r="AE1482" i="1" s="1"/>
  <c r="AI1482" i="1" s="1"/>
  <c r="AO1482" i="1" s="1"/>
  <c r="AU1482" i="1" s="1"/>
  <c r="BA1482" i="1" s="1"/>
  <c r="BG1482" i="1" s="1"/>
  <c r="BO1482" i="1" s="1"/>
  <c r="BQ1482" i="1" s="1"/>
  <c r="L1482" i="1"/>
  <c r="R1482" i="1" s="1"/>
  <c r="X1482" i="1" s="1"/>
  <c r="AD1482" i="1" s="1"/>
  <c r="AH1482" i="1" s="1"/>
  <c r="AN1482" i="1" s="1"/>
  <c r="AT1482" i="1" s="1"/>
  <c r="AZ1482" i="1" s="1"/>
  <c r="BF1482" i="1" s="1"/>
  <c r="BL1482" i="1" s="1"/>
  <c r="BN1482" i="1" s="1"/>
  <c r="BX1481" i="1"/>
  <c r="BU1481" i="1"/>
  <c r="BK1481" i="1"/>
  <c r="BJ1481" i="1"/>
  <c r="BI1481" i="1"/>
  <c r="BE1481" i="1"/>
  <c r="BD1481" i="1"/>
  <c r="BC1481" i="1"/>
  <c r="AY1481" i="1"/>
  <c r="AX1481" i="1"/>
  <c r="AW1481" i="1"/>
  <c r="AS1481" i="1"/>
  <c r="AR1481" i="1"/>
  <c r="AQ1481" i="1"/>
  <c r="AM1481" i="1"/>
  <c r="AL1481" i="1"/>
  <c r="AK1481" i="1"/>
  <c r="AG1481" i="1"/>
  <c r="AC1481" i="1"/>
  <c r="AB1481" i="1"/>
  <c r="AA1481" i="1"/>
  <c r="W1481" i="1"/>
  <c r="V1481" i="1"/>
  <c r="U1481" i="1"/>
  <c r="Q1481" i="1"/>
  <c r="P1481" i="1"/>
  <c r="O1481" i="1"/>
  <c r="K1481" i="1"/>
  <c r="J1481" i="1"/>
  <c r="I1481" i="1"/>
  <c r="H1481" i="1"/>
  <c r="G1481" i="1"/>
  <c r="F1481" i="1"/>
  <c r="BX1480" i="1"/>
  <c r="BX1479" i="1"/>
  <c r="BX1478" i="1"/>
  <c r="N1478" i="1"/>
  <c r="T1478" i="1" s="1"/>
  <c r="Z1478" i="1" s="1"/>
  <c r="AF1478" i="1" s="1"/>
  <c r="AJ1478" i="1" s="1"/>
  <c r="AP1478" i="1" s="1"/>
  <c r="AV1478" i="1" s="1"/>
  <c r="BB1478" i="1" s="1"/>
  <c r="BH1478" i="1" s="1"/>
  <c r="BR1478" i="1" s="1"/>
  <c r="BT1478" i="1" s="1"/>
  <c r="M1478" i="1"/>
  <c r="S1478" i="1" s="1"/>
  <c r="Y1478" i="1" s="1"/>
  <c r="AE1478" i="1" s="1"/>
  <c r="AI1478" i="1" s="1"/>
  <c r="AO1478" i="1" s="1"/>
  <c r="AU1478" i="1" s="1"/>
  <c r="BA1478" i="1" s="1"/>
  <c r="BG1478" i="1" s="1"/>
  <c r="BO1478" i="1" s="1"/>
  <c r="BQ1478" i="1" s="1"/>
  <c r="L1478" i="1"/>
  <c r="R1478" i="1" s="1"/>
  <c r="X1478" i="1" s="1"/>
  <c r="AD1478" i="1" s="1"/>
  <c r="AH1478" i="1" s="1"/>
  <c r="AN1478" i="1" s="1"/>
  <c r="AT1478" i="1" s="1"/>
  <c r="AZ1478" i="1" s="1"/>
  <c r="BF1478" i="1" s="1"/>
  <c r="BL1478" i="1" s="1"/>
  <c r="BN1478" i="1" s="1"/>
  <c r="BX1477" i="1"/>
  <c r="BU1477" i="1"/>
  <c r="BU1476" i="1" s="1"/>
  <c r="BK1477" i="1"/>
  <c r="BK1476" i="1" s="1"/>
  <c r="BJ1477" i="1"/>
  <c r="BJ1476" i="1" s="1"/>
  <c r="BI1477" i="1"/>
  <c r="BI1476" i="1" s="1"/>
  <c r="BE1477" i="1"/>
  <c r="BE1476" i="1" s="1"/>
  <c r="BD1477" i="1"/>
  <c r="BD1476" i="1" s="1"/>
  <c r="BC1477" i="1"/>
  <c r="BC1476" i="1" s="1"/>
  <c r="AY1477" i="1"/>
  <c r="AY1476" i="1" s="1"/>
  <c r="AX1477" i="1"/>
  <c r="AX1476" i="1" s="1"/>
  <c r="AW1477" i="1"/>
  <c r="AW1476" i="1" s="1"/>
  <c r="AS1477" i="1"/>
  <c r="AS1476" i="1" s="1"/>
  <c r="AR1477" i="1"/>
  <c r="AR1476" i="1" s="1"/>
  <c r="AQ1477" i="1"/>
  <c r="AQ1476" i="1" s="1"/>
  <c r="AM1477" i="1"/>
  <c r="AM1476" i="1" s="1"/>
  <c r="AL1477" i="1"/>
  <c r="AL1476" i="1" s="1"/>
  <c r="AK1477" i="1"/>
  <c r="AK1476" i="1" s="1"/>
  <c r="AG1477" i="1"/>
  <c r="AG1476" i="1" s="1"/>
  <c r="AC1477" i="1"/>
  <c r="AC1476" i="1" s="1"/>
  <c r="AB1477" i="1"/>
  <c r="AB1476" i="1" s="1"/>
  <c r="AA1477" i="1"/>
  <c r="AA1476" i="1" s="1"/>
  <c r="W1477" i="1"/>
  <c r="W1476" i="1" s="1"/>
  <c r="V1477" i="1"/>
  <c r="V1476" i="1" s="1"/>
  <c r="U1477" i="1"/>
  <c r="U1476" i="1" s="1"/>
  <c r="Q1477" i="1"/>
  <c r="Q1476" i="1" s="1"/>
  <c r="P1477" i="1"/>
  <c r="P1476" i="1" s="1"/>
  <c r="O1477" i="1"/>
  <c r="O1476" i="1" s="1"/>
  <c r="K1477" i="1"/>
  <c r="K1476" i="1" s="1"/>
  <c r="J1477" i="1"/>
  <c r="J1476" i="1" s="1"/>
  <c r="I1477" i="1"/>
  <c r="I1476" i="1" s="1"/>
  <c r="H1477" i="1"/>
  <c r="H1476" i="1" s="1"/>
  <c r="G1477" i="1"/>
  <c r="F1477" i="1"/>
  <c r="F1476" i="1" s="1"/>
  <c r="BX1476" i="1"/>
  <c r="BX1475" i="1"/>
  <c r="N1475" i="1"/>
  <c r="T1475" i="1" s="1"/>
  <c r="Z1475" i="1" s="1"/>
  <c r="AF1475" i="1" s="1"/>
  <c r="AJ1475" i="1" s="1"/>
  <c r="AP1475" i="1" s="1"/>
  <c r="AV1475" i="1" s="1"/>
  <c r="BB1475" i="1" s="1"/>
  <c r="BH1475" i="1" s="1"/>
  <c r="BR1475" i="1" s="1"/>
  <c r="BT1475" i="1" s="1"/>
  <c r="M1475" i="1"/>
  <c r="S1475" i="1" s="1"/>
  <c r="Y1475" i="1" s="1"/>
  <c r="AE1475" i="1" s="1"/>
  <c r="AI1475" i="1" s="1"/>
  <c r="AO1475" i="1" s="1"/>
  <c r="AU1475" i="1" s="1"/>
  <c r="BA1475" i="1" s="1"/>
  <c r="BG1475" i="1" s="1"/>
  <c r="BO1475" i="1" s="1"/>
  <c r="BQ1475" i="1" s="1"/>
  <c r="L1475" i="1"/>
  <c r="R1475" i="1" s="1"/>
  <c r="X1475" i="1" s="1"/>
  <c r="AD1475" i="1" s="1"/>
  <c r="AH1475" i="1" s="1"/>
  <c r="AN1475" i="1" s="1"/>
  <c r="AT1475" i="1" s="1"/>
  <c r="AZ1475" i="1" s="1"/>
  <c r="BF1475" i="1" s="1"/>
  <c r="BL1475" i="1" s="1"/>
  <c r="BN1475" i="1" s="1"/>
  <c r="BX1474" i="1"/>
  <c r="BU1474" i="1"/>
  <c r="BU1473" i="1" s="1"/>
  <c r="BK1474" i="1"/>
  <c r="BK1473" i="1" s="1"/>
  <c r="BJ1474" i="1"/>
  <c r="BJ1473" i="1" s="1"/>
  <c r="BI1474" i="1"/>
  <c r="BI1473" i="1" s="1"/>
  <c r="BE1474" i="1"/>
  <c r="BE1473" i="1" s="1"/>
  <c r="BD1474" i="1"/>
  <c r="BD1473" i="1" s="1"/>
  <c r="BC1474" i="1"/>
  <c r="BC1473" i="1" s="1"/>
  <c r="AY1474" i="1"/>
  <c r="AY1473" i="1" s="1"/>
  <c r="AX1474" i="1"/>
  <c r="AX1473" i="1" s="1"/>
  <c r="AW1474" i="1"/>
  <c r="AW1473" i="1" s="1"/>
  <c r="AS1474" i="1"/>
  <c r="AS1473" i="1" s="1"/>
  <c r="AR1474" i="1"/>
  <c r="AR1473" i="1" s="1"/>
  <c r="AQ1474" i="1"/>
  <c r="AQ1473" i="1" s="1"/>
  <c r="AM1474" i="1"/>
  <c r="AM1473" i="1" s="1"/>
  <c r="AL1474" i="1"/>
  <c r="AL1473" i="1" s="1"/>
  <c r="AK1474" i="1"/>
  <c r="AK1473" i="1" s="1"/>
  <c r="AG1474" i="1"/>
  <c r="AG1473" i="1" s="1"/>
  <c r="AC1474" i="1"/>
  <c r="AC1473" i="1" s="1"/>
  <c r="AB1474" i="1"/>
  <c r="AB1473" i="1" s="1"/>
  <c r="AA1474" i="1"/>
  <c r="AA1473" i="1" s="1"/>
  <c r="W1474" i="1"/>
  <c r="W1473" i="1" s="1"/>
  <c r="V1474" i="1"/>
  <c r="V1473" i="1" s="1"/>
  <c r="U1474" i="1"/>
  <c r="U1473" i="1" s="1"/>
  <c r="Q1474" i="1"/>
  <c r="Q1473" i="1" s="1"/>
  <c r="P1474" i="1"/>
  <c r="P1473" i="1" s="1"/>
  <c r="O1474" i="1"/>
  <c r="O1473" i="1" s="1"/>
  <c r="K1474" i="1"/>
  <c r="K1473" i="1" s="1"/>
  <c r="J1474" i="1"/>
  <c r="J1473" i="1" s="1"/>
  <c r="I1474" i="1"/>
  <c r="I1473" i="1" s="1"/>
  <c r="H1474" i="1"/>
  <c r="G1474" i="1"/>
  <c r="F1474" i="1"/>
  <c r="BX1473" i="1"/>
  <c r="BX1472" i="1"/>
  <c r="N1472" i="1"/>
  <c r="T1472" i="1" s="1"/>
  <c r="Z1472" i="1" s="1"/>
  <c r="AF1472" i="1" s="1"/>
  <c r="AJ1472" i="1" s="1"/>
  <c r="AP1472" i="1" s="1"/>
  <c r="AV1472" i="1" s="1"/>
  <c r="BB1472" i="1" s="1"/>
  <c r="BH1472" i="1" s="1"/>
  <c r="BR1472" i="1" s="1"/>
  <c r="BT1472" i="1" s="1"/>
  <c r="M1472" i="1"/>
  <c r="S1472" i="1" s="1"/>
  <c r="Y1472" i="1" s="1"/>
  <c r="AE1472" i="1" s="1"/>
  <c r="AI1472" i="1" s="1"/>
  <c r="AO1472" i="1" s="1"/>
  <c r="AU1472" i="1" s="1"/>
  <c r="BA1472" i="1" s="1"/>
  <c r="BG1472" i="1" s="1"/>
  <c r="BO1472" i="1" s="1"/>
  <c r="BQ1472" i="1" s="1"/>
  <c r="L1472" i="1"/>
  <c r="R1472" i="1" s="1"/>
  <c r="X1472" i="1" s="1"/>
  <c r="AD1472" i="1" s="1"/>
  <c r="AH1472" i="1" s="1"/>
  <c r="AN1472" i="1" s="1"/>
  <c r="AT1472" i="1" s="1"/>
  <c r="AZ1472" i="1" s="1"/>
  <c r="BF1472" i="1" s="1"/>
  <c r="BL1472" i="1" s="1"/>
  <c r="BN1472" i="1" s="1"/>
  <c r="BX1471" i="1"/>
  <c r="BU1471" i="1"/>
  <c r="BU1470" i="1" s="1"/>
  <c r="BK1471" i="1"/>
  <c r="BJ1471" i="1"/>
  <c r="BI1471" i="1"/>
  <c r="BI1470" i="1" s="1"/>
  <c r="BE1471" i="1"/>
  <c r="BE1470" i="1" s="1"/>
  <c r="BD1471" i="1"/>
  <c r="BD1470" i="1" s="1"/>
  <c r="BC1471" i="1"/>
  <c r="BC1470" i="1" s="1"/>
  <c r="AY1471" i="1"/>
  <c r="AY1470" i="1" s="1"/>
  <c r="AX1471" i="1"/>
  <c r="AX1470" i="1" s="1"/>
  <c r="AW1471" i="1"/>
  <c r="AW1470" i="1" s="1"/>
  <c r="AS1471" i="1"/>
  <c r="AS1470" i="1" s="1"/>
  <c r="AR1471" i="1"/>
  <c r="AR1470" i="1" s="1"/>
  <c r="AQ1471" i="1"/>
  <c r="AQ1470" i="1" s="1"/>
  <c r="AM1471" i="1"/>
  <c r="AM1470" i="1" s="1"/>
  <c r="AL1471" i="1"/>
  <c r="AL1470" i="1" s="1"/>
  <c r="AK1471" i="1"/>
  <c r="AK1470" i="1" s="1"/>
  <c r="AG1471" i="1"/>
  <c r="AG1470" i="1" s="1"/>
  <c r="AC1471" i="1"/>
  <c r="AC1470" i="1" s="1"/>
  <c r="AB1471" i="1"/>
  <c r="AB1470" i="1" s="1"/>
  <c r="AA1471" i="1"/>
  <c r="AA1470" i="1" s="1"/>
  <c r="W1471" i="1"/>
  <c r="W1470" i="1" s="1"/>
  <c r="V1471" i="1"/>
  <c r="V1470" i="1" s="1"/>
  <c r="U1471" i="1"/>
  <c r="U1470" i="1" s="1"/>
  <c r="Q1471" i="1"/>
  <c r="Q1470" i="1" s="1"/>
  <c r="P1471" i="1"/>
  <c r="P1470" i="1" s="1"/>
  <c r="O1471" i="1"/>
  <c r="O1470" i="1" s="1"/>
  <c r="K1471" i="1"/>
  <c r="K1470" i="1" s="1"/>
  <c r="J1471" i="1"/>
  <c r="J1470" i="1" s="1"/>
  <c r="I1471" i="1"/>
  <c r="H1471" i="1"/>
  <c r="G1471" i="1"/>
  <c r="F1471" i="1"/>
  <c r="F1470" i="1" s="1"/>
  <c r="BX1470" i="1"/>
  <c r="BK1470" i="1"/>
  <c r="BJ1470" i="1"/>
  <c r="BX1469" i="1"/>
  <c r="BX1468" i="1"/>
  <c r="N1468" i="1"/>
  <c r="T1468" i="1" s="1"/>
  <c r="Z1468" i="1" s="1"/>
  <c r="AF1468" i="1" s="1"/>
  <c r="AJ1468" i="1" s="1"/>
  <c r="AP1468" i="1" s="1"/>
  <c r="AV1468" i="1" s="1"/>
  <c r="BB1468" i="1" s="1"/>
  <c r="BH1468" i="1" s="1"/>
  <c r="BR1468" i="1" s="1"/>
  <c r="BT1468" i="1" s="1"/>
  <c r="M1468" i="1"/>
  <c r="S1468" i="1" s="1"/>
  <c r="Y1468" i="1" s="1"/>
  <c r="AE1468" i="1" s="1"/>
  <c r="AI1468" i="1" s="1"/>
  <c r="AO1468" i="1" s="1"/>
  <c r="AU1468" i="1" s="1"/>
  <c r="BA1468" i="1" s="1"/>
  <c r="BG1468" i="1" s="1"/>
  <c r="BO1468" i="1" s="1"/>
  <c r="BQ1468" i="1" s="1"/>
  <c r="L1468" i="1"/>
  <c r="R1468" i="1" s="1"/>
  <c r="X1468" i="1" s="1"/>
  <c r="AD1468" i="1" s="1"/>
  <c r="AH1468" i="1" s="1"/>
  <c r="AN1468" i="1" s="1"/>
  <c r="AT1468" i="1" s="1"/>
  <c r="AZ1468" i="1" s="1"/>
  <c r="BF1468" i="1" s="1"/>
  <c r="BL1468" i="1" s="1"/>
  <c r="BN1468" i="1" s="1"/>
  <c r="BX1467" i="1"/>
  <c r="BU1467" i="1"/>
  <c r="BU1466" i="1" s="1"/>
  <c r="BK1467" i="1"/>
  <c r="BK1466" i="1" s="1"/>
  <c r="BJ1467" i="1"/>
  <c r="BJ1466" i="1" s="1"/>
  <c r="BI1467" i="1"/>
  <c r="BI1466" i="1" s="1"/>
  <c r="BE1467" i="1"/>
  <c r="BE1466" i="1" s="1"/>
  <c r="BD1467" i="1"/>
  <c r="BD1466" i="1" s="1"/>
  <c r="BC1467" i="1"/>
  <c r="BC1466" i="1" s="1"/>
  <c r="AY1467" i="1"/>
  <c r="AY1466" i="1" s="1"/>
  <c r="AX1467" i="1"/>
  <c r="AX1466" i="1" s="1"/>
  <c r="AW1467" i="1"/>
  <c r="AW1466" i="1" s="1"/>
  <c r="AS1467" i="1"/>
  <c r="AS1466" i="1" s="1"/>
  <c r="AR1467" i="1"/>
  <c r="AR1466" i="1" s="1"/>
  <c r="AQ1467" i="1"/>
  <c r="AQ1466" i="1" s="1"/>
  <c r="AM1467" i="1"/>
  <c r="AM1466" i="1" s="1"/>
  <c r="AL1467" i="1"/>
  <c r="AL1466" i="1" s="1"/>
  <c r="AK1467" i="1"/>
  <c r="AK1466" i="1" s="1"/>
  <c r="AG1467" i="1"/>
  <c r="AG1466" i="1" s="1"/>
  <c r="AC1467" i="1"/>
  <c r="AC1466" i="1" s="1"/>
  <c r="AB1467" i="1"/>
  <c r="AB1466" i="1" s="1"/>
  <c r="AA1467" i="1"/>
  <c r="AA1466" i="1" s="1"/>
  <c r="W1467" i="1"/>
  <c r="W1466" i="1" s="1"/>
  <c r="V1467" i="1"/>
  <c r="V1466" i="1" s="1"/>
  <c r="U1467" i="1"/>
  <c r="U1466" i="1" s="1"/>
  <c r="Q1467" i="1"/>
  <c r="Q1466" i="1" s="1"/>
  <c r="P1467" i="1"/>
  <c r="P1466" i="1" s="1"/>
  <c r="O1467" i="1"/>
  <c r="O1466" i="1" s="1"/>
  <c r="K1467" i="1"/>
  <c r="K1466" i="1" s="1"/>
  <c r="J1467" i="1"/>
  <c r="I1467" i="1"/>
  <c r="H1467" i="1"/>
  <c r="G1467" i="1"/>
  <c r="G1466" i="1" s="1"/>
  <c r="F1467" i="1"/>
  <c r="F1466" i="1" s="1"/>
  <c r="BX1466" i="1"/>
  <c r="BX1465" i="1"/>
  <c r="N1465" i="1"/>
  <c r="T1465" i="1" s="1"/>
  <c r="Z1465" i="1" s="1"/>
  <c r="AF1465" i="1" s="1"/>
  <c r="AJ1465" i="1" s="1"/>
  <c r="AP1465" i="1" s="1"/>
  <c r="AV1465" i="1" s="1"/>
  <c r="BB1465" i="1" s="1"/>
  <c r="BH1465" i="1" s="1"/>
  <c r="BR1465" i="1" s="1"/>
  <c r="BT1465" i="1" s="1"/>
  <c r="M1465" i="1"/>
  <c r="S1465" i="1" s="1"/>
  <c r="Y1465" i="1" s="1"/>
  <c r="AE1465" i="1" s="1"/>
  <c r="AI1465" i="1" s="1"/>
  <c r="AO1465" i="1" s="1"/>
  <c r="AU1465" i="1" s="1"/>
  <c r="BA1465" i="1" s="1"/>
  <c r="BG1465" i="1" s="1"/>
  <c r="BO1465" i="1" s="1"/>
  <c r="BQ1465" i="1" s="1"/>
  <c r="L1465" i="1"/>
  <c r="R1465" i="1" s="1"/>
  <c r="X1465" i="1" s="1"/>
  <c r="AD1465" i="1" s="1"/>
  <c r="AH1465" i="1" s="1"/>
  <c r="AN1465" i="1" s="1"/>
  <c r="AT1465" i="1" s="1"/>
  <c r="AZ1465" i="1" s="1"/>
  <c r="BF1465" i="1" s="1"/>
  <c r="BL1465" i="1" s="1"/>
  <c r="BN1465" i="1" s="1"/>
  <c r="BX1464" i="1"/>
  <c r="BU1464" i="1"/>
  <c r="BK1464" i="1"/>
  <c r="BJ1464" i="1"/>
  <c r="BI1464" i="1"/>
  <c r="BE1464" i="1"/>
  <c r="BD1464" i="1"/>
  <c r="BC1464" i="1"/>
  <c r="AY1464" i="1"/>
  <c r="AX1464" i="1"/>
  <c r="AW1464" i="1"/>
  <c r="AS1464" i="1"/>
  <c r="AR1464" i="1"/>
  <c r="AQ1464" i="1"/>
  <c r="AM1464" i="1"/>
  <c r="AL1464" i="1"/>
  <c r="AK1464" i="1"/>
  <c r="AG1464" i="1"/>
  <c r="AC1464" i="1"/>
  <c r="AB1464" i="1"/>
  <c r="AA1464" i="1"/>
  <c r="W1464" i="1"/>
  <c r="V1464" i="1"/>
  <c r="U1464" i="1"/>
  <c r="Q1464" i="1"/>
  <c r="P1464" i="1"/>
  <c r="O1464" i="1"/>
  <c r="K1464" i="1"/>
  <c r="J1464" i="1"/>
  <c r="I1464" i="1"/>
  <c r="H1464" i="1"/>
  <c r="G1464" i="1"/>
  <c r="F1464" i="1"/>
  <c r="BX1463" i="1"/>
  <c r="N1463" i="1"/>
  <c r="T1463" i="1" s="1"/>
  <c r="Z1463" i="1" s="1"/>
  <c r="AF1463" i="1" s="1"/>
  <c r="AJ1463" i="1" s="1"/>
  <c r="AP1463" i="1" s="1"/>
  <c r="AV1463" i="1" s="1"/>
  <c r="BB1463" i="1" s="1"/>
  <c r="BH1463" i="1" s="1"/>
  <c r="BR1463" i="1" s="1"/>
  <c r="BT1463" i="1" s="1"/>
  <c r="M1463" i="1"/>
  <c r="S1463" i="1" s="1"/>
  <c r="Y1463" i="1" s="1"/>
  <c r="AE1463" i="1" s="1"/>
  <c r="AI1463" i="1" s="1"/>
  <c r="AO1463" i="1" s="1"/>
  <c r="AU1463" i="1" s="1"/>
  <c r="BA1463" i="1" s="1"/>
  <c r="BG1463" i="1" s="1"/>
  <c r="BO1463" i="1" s="1"/>
  <c r="BQ1463" i="1" s="1"/>
  <c r="L1463" i="1"/>
  <c r="R1463" i="1" s="1"/>
  <c r="X1463" i="1" s="1"/>
  <c r="AD1463" i="1" s="1"/>
  <c r="AH1463" i="1" s="1"/>
  <c r="AN1463" i="1" s="1"/>
  <c r="AT1463" i="1" s="1"/>
  <c r="AZ1463" i="1" s="1"/>
  <c r="BF1463" i="1" s="1"/>
  <c r="BL1463" i="1" s="1"/>
  <c r="BN1463" i="1" s="1"/>
  <c r="BX1462" i="1"/>
  <c r="BU1462" i="1"/>
  <c r="BK1462" i="1"/>
  <c r="BJ1462" i="1"/>
  <c r="BI1462" i="1"/>
  <c r="BE1462" i="1"/>
  <c r="BD1462" i="1"/>
  <c r="BC1462" i="1"/>
  <c r="AY1462" i="1"/>
  <c r="AX1462" i="1"/>
  <c r="AW1462" i="1"/>
  <c r="AS1462" i="1"/>
  <c r="AR1462" i="1"/>
  <c r="AQ1462" i="1"/>
  <c r="AM1462" i="1"/>
  <c r="AL1462" i="1"/>
  <c r="AK1462" i="1"/>
  <c r="AG1462" i="1"/>
  <c r="AC1462" i="1"/>
  <c r="AB1462" i="1"/>
  <c r="AA1462" i="1"/>
  <c r="W1462" i="1"/>
  <c r="V1462" i="1"/>
  <c r="U1462" i="1"/>
  <c r="Q1462" i="1"/>
  <c r="P1462" i="1"/>
  <c r="O1462" i="1"/>
  <c r="K1462" i="1"/>
  <c r="J1462" i="1"/>
  <c r="I1462" i="1"/>
  <c r="H1462" i="1"/>
  <c r="G1462" i="1"/>
  <c r="F1462" i="1"/>
  <c r="BX1461" i="1"/>
  <c r="BX1460" i="1"/>
  <c r="BX1459" i="1"/>
  <c r="BX1458" i="1"/>
  <c r="N1458" i="1"/>
  <c r="T1458" i="1" s="1"/>
  <c r="Z1458" i="1" s="1"/>
  <c r="AF1458" i="1" s="1"/>
  <c r="AJ1458" i="1" s="1"/>
  <c r="AP1458" i="1" s="1"/>
  <c r="AV1458" i="1" s="1"/>
  <c r="BB1458" i="1" s="1"/>
  <c r="BH1458" i="1" s="1"/>
  <c r="BR1458" i="1" s="1"/>
  <c r="BT1458" i="1" s="1"/>
  <c r="M1458" i="1"/>
  <c r="S1458" i="1" s="1"/>
  <c r="Y1458" i="1" s="1"/>
  <c r="AE1458" i="1" s="1"/>
  <c r="AI1458" i="1" s="1"/>
  <c r="AO1458" i="1" s="1"/>
  <c r="AU1458" i="1" s="1"/>
  <c r="BA1458" i="1" s="1"/>
  <c r="BG1458" i="1" s="1"/>
  <c r="BO1458" i="1" s="1"/>
  <c r="BQ1458" i="1" s="1"/>
  <c r="L1458" i="1"/>
  <c r="R1458" i="1" s="1"/>
  <c r="X1458" i="1" s="1"/>
  <c r="AD1458" i="1" s="1"/>
  <c r="AH1458" i="1" s="1"/>
  <c r="AN1458" i="1" s="1"/>
  <c r="AT1458" i="1" s="1"/>
  <c r="AZ1458" i="1" s="1"/>
  <c r="BF1458" i="1" s="1"/>
  <c r="BL1458" i="1" s="1"/>
  <c r="BN1458" i="1" s="1"/>
  <c r="BX1457" i="1"/>
  <c r="BU1457" i="1"/>
  <c r="BU1456" i="1" s="1"/>
  <c r="BK1457" i="1"/>
  <c r="BK1456" i="1" s="1"/>
  <c r="BJ1457" i="1"/>
  <c r="BJ1456" i="1" s="1"/>
  <c r="BI1457" i="1"/>
  <c r="BI1456" i="1" s="1"/>
  <c r="BE1457" i="1"/>
  <c r="BE1456" i="1" s="1"/>
  <c r="BD1457" i="1"/>
  <c r="BD1456" i="1" s="1"/>
  <c r="BC1457" i="1"/>
  <c r="BC1456" i="1" s="1"/>
  <c r="AY1457" i="1"/>
  <c r="AY1456" i="1" s="1"/>
  <c r="AX1457" i="1"/>
  <c r="AX1456" i="1" s="1"/>
  <c r="AW1457" i="1"/>
  <c r="AW1456" i="1" s="1"/>
  <c r="AS1457" i="1"/>
  <c r="AS1456" i="1" s="1"/>
  <c r="AR1457" i="1"/>
  <c r="AR1456" i="1" s="1"/>
  <c r="AQ1457" i="1"/>
  <c r="AQ1456" i="1" s="1"/>
  <c r="AM1457" i="1"/>
  <c r="AM1456" i="1" s="1"/>
  <c r="AL1457" i="1"/>
  <c r="AL1456" i="1" s="1"/>
  <c r="AK1457" i="1"/>
  <c r="AK1456" i="1" s="1"/>
  <c r="AG1457" i="1"/>
  <c r="AG1456" i="1" s="1"/>
  <c r="AC1457" i="1"/>
  <c r="AC1456" i="1" s="1"/>
  <c r="AB1457" i="1"/>
  <c r="AB1456" i="1" s="1"/>
  <c r="AA1457" i="1"/>
  <c r="AA1456" i="1" s="1"/>
  <c r="W1457" i="1"/>
  <c r="W1456" i="1" s="1"/>
  <c r="V1457" i="1"/>
  <c r="V1456" i="1" s="1"/>
  <c r="U1457" i="1"/>
  <c r="U1456" i="1" s="1"/>
  <c r="Q1457" i="1"/>
  <c r="Q1456" i="1" s="1"/>
  <c r="P1457" i="1"/>
  <c r="P1456" i="1" s="1"/>
  <c r="O1457" i="1"/>
  <c r="O1456" i="1" s="1"/>
  <c r="K1457" i="1"/>
  <c r="J1457" i="1"/>
  <c r="J1456" i="1" s="1"/>
  <c r="I1457" i="1"/>
  <c r="I1456" i="1" s="1"/>
  <c r="H1457" i="1"/>
  <c r="H1456" i="1" s="1"/>
  <c r="G1457" i="1"/>
  <c r="F1457" i="1"/>
  <c r="BX1456" i="1"/>
  <c r="BX1455" i="1"/>
  <c r="N1455" i="1"/>
  <c r="T1455" i="1" s="1"/>
  <c r="Z1455" i="1" s="1"/>
  <c r="AF1455" i="1" s="1"/>
  <c r="AJ1455" i="1" s="1"/>
  <c r="AP1455" i="1" s="1"/>
  <c r="AV1455" i="1" s="1"/>
  <c r="BB1455" i="1" s="1"/>
  <c r="BH1455" i="1" s="1"/>
  <c r="BR1455" i="1" s="1"/>
  <c r="BT1455" i="1" s="1"/>
  <c r="M1455" i="1"/>
  <c r="S1455" i="1" s="1"/>
  <c r="Y1455" i="1" s="1"/>
  <c r="AE1455" i="1" s="1"/>
  <c r="AI1455" i="1" s="1"/>
  <c r="AO1455" i="1" s="1"/>
  <c r="AU1455" i="1" s="1"/>
  <c r="BA1455" i="1" s="1"/>
  <c r="BG1455" i="1" s="1"/>
  <c r="BO1455" i="1" s="1"/>
  <c r="BQ1455" i="1" s="1"/>
  <c r="L1455" i="1"/>
  <c r="R1455" i="1" s="1"/>
  <c r="X1455" i="1" s="1"/>
  <c r="AD1455" i="1" s="1"/>
  <c r="AH1455" i="1" s="1"/>
  <c r="AN1455" i="1" s="1"/>
  <c r="AT1455" i="1" s="1"/>
  <c r="AZ1455" i="1" s="1"/>
  <c r="BF1455" i="1" s="1"/>
  <c r="BL1455" i="1" s="1"/>
  <c r="BN1455" i="1" s="1"/>
  <c r="BX1454" i="1"/>
  <c r="BU1454" i="1"/>
  <c r="BK1454" i="1"/>
  <c r="BJ1454" i="1"/>
  <c r="BI1454" i="1"/>
  <c r="BE1454" i="1"/>
  <c r="BD1454" i="1"/>
  <c r="BC1454" i="1"/>
  <c r="AY1454" i="1"/>
  <c r="AX1454" i="1"/>
  <c r="AW1454" i="1"/>
  <c r="AS1454" i="1"/>
  <c r="AR1454" i="1"/>
  <c r="AQ1454" i="1"/>
  <c r="AM1454" i="1"/>
  <c r="AL1454" i="1"/>
  <c r="AK1454" i="1"/>
  <c r="AG1454" i="1"/>
  <c r="AC1454" i="1"/>
  <c r="AB1454" i="1"/>
  <c r="AA1454" i="1"/>
  <c r="W1454" i="1"/>
  <c r="V1454" i="1"/>
  <c r="U1454" i="1"/>
  <c r="Q1454" i="1"/>
  <c r="P1454" i="1"/>
  <c r="O1454" i="1"/>
  <c r="K1454" i="1"/>
  <c r="J1454" i="1"/>
  <c r="I1454" i="1"/>
  <c r="H1454" i="1"/>
  <c r="G1454" i="1"/>
  <c r="F1454" i="1"/>
  <c r="BX1453" i="1"/>
  <c r="N1453" i="1"/>
  <c r="T1453" i="1" s="1"/>
  <c r="Z1453" i="1" s="1"/>
  <c r="AF1453" i="1" s="1"/>
  <c r="AJ1453" i="1" s="1"/>
  <c r="AP1453" i="1" s="1"/>
  <c r="AV1453" i="1" s="1"/>
  <c r="BB1453" i="1" s="1"/>
  <c r="BH1453" i="1" s="1"/>
  <c r="BR1453" i="1" s="1"/>
  <c r="BT1453" i="1" s="1"/>
  <c r="M1453" i="1"/>
  <c r="S1453" i="1" s="1"/>
  <c r="Y1453" i="1" s="1"/>
  <c r="AE1453" i="1" s="1"/>
  <c r="AI1453" i="1" s="1"/>
  <c r="AO1453" i="1" s="1"/>
  <c r="AU1453" i="1" s="1"/>
  <c r="BA1453" i="1" s="1"/>
  <c r="BG1453" i="1" s="1"/>
  <c r="BO1453" i="1" s="1"/>
  <c r="BQ1453" i="1" s="1"/>
  <c r="L1453" i="1"/>
  <c r="R1453" i="1" s="1"/>
  <c r="X1453" i="1" s="1"/>
  <c r="AD1453" i="1" s="1"/>
  <c r="AH1453" i="1" s="1"/>
  <c r="AN1453" i="1" s="1"/>
  <c r="AT1453" i="1" s="1"/>
  <c r="AZ1453" i="1" s="1"/>
  <c r="BF1453" i="1" s="1"/>
  <c r="BL1453" i="1" s="1"/>
  <c r="BN1453" i="1" s="1"/>
  <c r="BX1452" i="1"/>
  <c r="BU1452" i="1"/>
  <c r="BK1452" i="1"/>
  <c r="BJ1452" i="1"/>
  <c r="BI1452" i="1"/>
  <c r="BE1452" i="1"/>
  <c r="BD1452" i="1"/>
  <c r="BC1452" i="1"/>
  <c r="AY1452" i="1"/>
  <c r="AX1452" i="1"/>
  <c r="AW1452" i="1"/>
  <c r="AS1452" i="1"/>
  <c r="AR1452" i="1"/>
  <c r="AQ1452" i="1"/>
  <c r="AM1452" i="1"/>
  <c r="AL1452" i="1"/>
  <c r="AK1452" i="1"/>
  <c r="AG1452" i="1"/>
  <c r="AC1452" i="1"/>
  <c r="AB1452" i="1"/>
  <c r="AA1452" i="1"/>
  <c r="W1452" i="1"/>
  <c r="V1452" i="1"/>
  <c r="U1452" i="1"/>
  <c r="Q1452" i="1"/>
  <c r="P1452" i="1"/>
  <c r="O1452" i="1"/>
  <c r="K1452" i="1"/>
  <c r="J1452" i="1"/>
  <c r="I1452" i="1"/>
  <c r="H1452" i="1"/>
  <c r="G1452" i="1"/>
  <c r="F1452" i="1"/>
  <c r="BX1451" i="1"/>
  <c r="BX1450" i="1"/>
  <c r="N1450" i="1"/>
  <c r="T1450" i="1" s="1"/>
  <c r="Z1450" i="1" s="1"/>
  <c r="AF1450" i="1" s="1"/>
  <c r="AJ1450" i="1" s="1"/>
  <c r="AP1450" i="1" s="1"/>
  <c r="AV1450" i="1" s="1"/>
  <c r="BB1450" i="1" s="1"/>
  <c r="BH1450" i="1" s="1"/>
  <c r="BR1450" i="1" s="1"/>
  <c r="BT1450" i="1" s="1"/>
  <c r="M1450" i="1"/>
  <c r="S1450" i="1" s="1"/>
  <c r="Y1450" i="1" s="1"/>
  <c r="AE1450" i="1" s="1"/>
  <c r="AI1450" i="1" s="1"/>
  <c r="AO1450" i="1" s="1"/>
  <c r="AU1450" i="1" s="1"/>
  <c r="BA1450" i="1" s="1"/>
  <c r="BG1450" i="1" s="1"/>
  <c r="BO1450" i="1" s="1"/>
  <c r="BQ1450" i="1" s="1"/>
  <c r="L1450" i="1"/>
  <c r="R1450" i="1" s="1"/>
  <c r="X1450" i="1" s="1"/>
  <c r="AD1450" i="1" s="1"/>
  <c r="AH1450" i="1" s="1"/>
  <c r="AN1450" i="1" s="1"/>
  <c r="AT1450" i="1" s="1"/>
  <c r="AZ1450" i="1" s="1"/>
  <c r="BF1450" i="1" s="1"/>
  <c r="BL1450" i="1" s="1"/>
  <c r="BN1450" i="1" s="1"/>
  <c r="BX1449" i="1"/>
  <c r="BU1449" i="1"/>
  <c r="BU1448" i="1" s="1"/>
  <c r="BK1449" i="1"/>
  <c r="BK1448" i="1" s="1"/>
  <c r="BJ1449" i="1"/>
  <c r="BJ1448" i="1" s="1"/>
  <c r="BI1449" i="1"/>
  <c r="BI1448" i="1" s="1"/>
  <c r="BE1449" i="1"/>
  <c r="BE1448" i="1" s="1"/>
  <c r="BD1449" i="1"/>
  <c r="BC1449" i="1"/>
  <c r="BC1448" i="1" s="1"/>
  <c r="AY1449" i="1"/>
  <c r="AY1448" i="1" s="1"/>
  <c r="AX1449" i="1"/>
  <c r="AX1448" i="1" s="1"/>
  <c r="AW1449" i="1"/>
  <c r="AW1448" i="1" s="1"/>
  <c r="AS1449" i="1"/>
  <c r="AS1448" i="1" s="1"/>
  <c r="AR1449" i="1"/>
  <c r="AR1448" i="1" s="1"/>
  <c r="AQ1449" i="1"/>
  <c r="AQ1448" i="1" s="1"/>
  <c r="AM1449" i="1"/>
  <c r="AM1448" i="1" s="1"/>
  <c r="AL1449" i="1"/>
  <c r="AL1448" i="1" s="1"/>
  <c r="AK1449" i="1"/>
  <c r="AK1448" i="1" s="1"/>
  <c r="AG1449" i="1"/>
  <c r="AG1448" i="1" s="1"/>
  <c r="AC1449" i="1"/>
  <c r="AC1448" i="1" s="1"/>
  <c r="AB1449" i="1"/>
  <c r="AB1448" i="1" s="1"/>
  <c r="AA1449" i="1"/>
  <c r="AA1448" i="1" s="1"/>
  <c r="W1449" i="1"/>
  <c r="W1448" i="1" s="1"/>
  <c r="V1449" i="1"/>
  <c r="V1448" i="1" s="1"/>
  <c r="U1449" i="1"/>
  <c r="U1448" i="1" s="1"/>
  <c r="Q1449" i="1"/>
  <c r="Q1448" i="1" s="1"/>
  <c r="P1449" i="1"/>
  <c r="P1448" i="1" s="1"/>
  <c r="O1449" i="1"/>
  <c r="O1448" i="1" s="1"/>
  <c r="K1449" i="1"/>
  <c r="J1449" i="1"/>
  <c r="J1448" i="1" s="1"/>
  <c r="I1449" i="1"/>
  <c r="I1448" i="1" s="1"/>
  <c r="H1449" i="1"/>
  <c r="H1448" i="1" s="1"/>
  <c r="G1449" i="1"/>
  <c r="F1449" i="1"/>
  <c r="F1448" i="1" s="1"/>
  <c r="BX1448" i="1"/>
  <c r="BD1448" i="1"/>
  <c r="BX1447" i="1"/>
  <c r="N1447" i="1"/>
  <c r="T1447" i="1" s="1"/>
  <c r="Z1447" i="1" s="1"/>
  <c r="AF1447" i="1" s="1"/>
  <c r="AJ1447" i="1" s="1"/>
  <c r="AP1447" i="1" s="1"/>
  <c r="AV1447" i="1" s="1"/>
  <c r="BB1447" i="1" s="1"/>
  <c r="BH1447" i="1" s="1"/>
  <c r="BR1447" i="1" s="1"/>
  <c r="BT1447" i="1" s="1"/>
  <c r="M1447" i="1"/>
  <c r="S1447" i="1" s="1"/>
  <c r="Y1447" i="1" s="1"/>
  <c r="AE1447" i="1" s="1"/>
  <c r="AI1447" i="1" s="1"/>
  <c r="AO1447" i="1" s="1"/>
  <c r="AU1447" i="1" s="1"/>
  <c r="BA1447" i="1" s="1"/>
  <c r="BG1447" i="1" s="1"/>
  <c r="BO1447" i="1" s="1"/>
  <c r="BQ1447" i="1" s="1"/>
  <c r="L1447" i="1"/>
  <c r="R1447" i="1" s="1"/>
  <c r="X1447" i="1" s="1"/>
  <c r="AD1447" i="1" s="1"/>
  <c r="AH1447" i="1" s="1"/>
  <c r="AN1447" i="1" s="1"/>
  <c r="AT1447" i="1" s="1"/>
  <c r="AZ1447" i="1" s="1"/>
  <c r="BF1447" i="1" s="1"/>
  <c r="BL1447" i="1" s="1"/>
  <c r="BN1447" i="1" s="1"/>
  <c r="BX1446" i="1"/>
  <c r="BU1446" i="1"/>
  <c r="BU1445" i="1" s="1"/>
  <c r="BK1446" i="1"/>
  <c r="BK1445" i="1" s="1"/>
  <c r="BJ1446" i="1"/>
  <c r="BJ1445" i="1" s="1"/>
  <c r="BI1446" i="1"/>
  <c r="BI1445" i="1" s="1"/>
  <c r="BE1446" i="1"/>
  <c r="BE1445" i="1" s="1"/>
  <c r="BD1446" i="1"/>
  <c r="BD1445" i="1" s="1"/>
  <c r="BC1446" i="1"/>
  <c r="BC1445" i="1" s="1"/>
  <c r="AY1446" i="1"/>
  <c r="AY1445" i="1" s="1"/>
  <c r="AX1446" i="1"/>
  <c r="AX1445" i="1" s="1"/>
  <c r="AW1446" i="1"/>
  <c r="AW1445" i="1" s="1"/>
  <c r="AS1446" i="1"/>
  <c r="AS1445" i="1" s="1"/>
  <c r="AR1446" i="1"/>
  <c r="AR1445" i="1" s="1"/>
  <c r="AQ1446" i="1"/>
  <c r="AQ1445" i="1" s="1"/>
  <c r="AM1446" i="1"/>
  <c r="AM1445" i="1" s="1"/>
  <c r="AL1446" i="1"/>
  <c r="AL1445" i="1" s="1"/>
  <c r="AK1446" i="1"/>
  <c r="AK1445" i="1" s="1"/>
  <c r="AG1446" i="1"/>
  <c r="AG1445" i="1" s="1"/>
  <c r="AC1446" i="1"/>
  <c r="AC1445" i="1" s="1"/>
  <c r="AB1446" i="1"/>
  <c r="AB1445" i="1" s="1"/>
  <c r="AA1446" i="1"/>
  <c r="AA1445" i="1" s="1"/>
  <c r="W1446" i="1"/>
  <c r="W1445" i="1" s="1"/>
  <c r="V1446" i="1"/>
  <c r="V1445" i="1" s="1"/>
  <c r="U1446" i="1"/>
  <c r="U1445" i="1" s="1"/>
  <c r="Q1446" i="1"/>
  <c r="Q1445" i="1" s="1"/>
  <c r="P1446" i="1"/>
  <c r="P1445" i="1" s="1"/>
  <c r="O1446" i="1"/>
  <c r="O1445" i="1" s="1"/>
  <c r="K1446" i="1"/>
  <c r="K1445" i="1" s="1"/>
  <c r="J1446" i="1"/>
  <c r="J1445" i="1" s="1"/>
  <c r="I1446" i="1"/>
  <c r="I1445" i="1" s="1"/>
  <c r="H1446" i="1"/>
  <c r="G1446" i="1"/>
  <c r="G1445" i="1" s="1"/>
  <c r="F1446" i="1"/>
  <c r="F1445" i="1" s="1"/>
  <c r="BX1445" i="1"/>
  <c r="BX1444" i="1"/>
  <c r="BX1443" i="1"/>
  <c r="BB1443" i="1"/>
  <c r="BH1443" i="1" s="1"/>
  <c r="BR1443" i="1" s="1"/>
  <c r="BT1443" i="1" s="1"/>
  <c r="BA1443" i="1"/>
  <c r="BG1443" i="1" s="1"/>
  <c r="BO1443" i="1" s="1"/>
  <c r="BQ1443" i="1" s="1"/>
  <c r="AZ1443" i="1"/>
  <c r="BF1443" i="1" s="1"/>
  <c r="BL1443" i="1" s="1"/>
  <c r="BN1443" i="1" s="1"/>
  <c r="BX1442" i="1"/>
  <c r="BU1442" i="1"/>
  <c r="BU1441" i="1" s="1"/>
  <c r="BK1442" i="1"/>
  <c r="BK1441" i="1" s="1"/>
  <c r="BJ1442" i="1"/>
  <c r="BJ1441" i="1" s="1"/>
  <c r="BI1442" i="1"/>
  <c r="BI1441" i="1" s="1"/>
  <c r="BE1442" i="1"/>
  <c r="BE1441" i="1" s="1"/>
  <c r="BD1442" i="1"/>
  <c r="BD1441" i="1" s="1"/>
  <c r="BC1442" i="1"/>
  <c r="BC1441" i="1" s="1"/>
  <c r="AY1442" i="1"/>
  <c r="AX1442" i="1"/>
  <c r="AW1442" i="1"/>
  <c r="AZ1442" i="1" s="1"/>
  <c r="BX1441" i="1"/>
  <c r="BX1440" i="1"/>
  <c r="T1440" i="1"/>
  <c r="Z1440" i="1" s="1"/>
  <c r="AF1440" i="1" s="1"/>
  <c r="AJ1440" i="1" s="1"/>
  <c r="AP1440" i="1" s="1"/>
  <c r="AV1440" i="1" s="1"/>
  <c r="BB1440" i="1" s="1"/>
  <c r="BH1440" i="1" s="1"/>
  <c r="BR1440" i="1" s="1"/>
  <c r="BT1440" i="1" s="1"/>
  <c r="S1440" i="1"/>
  <c r="Y1440" i="1" s="1"/>
  <c r="AE1440" i="1" s="1"/>
  <c r="AI1440" i="1" s="1"/>
  <c r="AO1440" i="1" s="1"/>
  <c r="AU1440" i="1" s="1"/>
  <c r="BA1440" i="1" s="1"/>
  <c r="BG1440" i="1" s="1"/>
  <c r="BO1440" i="1" s="1"/>
  <c r="BQ1440" i="1" s="1"/>
  <c r="O1440" i="1"/>
  <c r="R1440" i="1" s="1"/>
  <c r="X1440" i="1" s="1"/>
  <c r="AD1440" i="1" s="1"/>
  <c r="AH1440" i="1" s="1"/>
  <c r="AN1440" i="1" s="1"/>
  <c r="AT1440" i="1" s="1"/>
  <c r="AZ1440" i="1" s="1"/>
  <c r="BF1440" i="1" s="1"/>
  <c r="BL1440" i="1" s="1"/>
  <c r="BN1440" i="1" s="1"/>
  <c r="BX1439" i="1"/>
  <c r="BU1439" i="1"/>
  <c r="BK1439" i="1"/>
  <c r="BJ1439" i="1"/>
  <c r="BI1439" i="1"/>
  <c r="BE1439" i="1"/>
  <c r="BD1439" i="1"/>
  <c r="BC1439" i="1"/>
  <c r="AY1439" i="1"/>
  <c r="AX1439" i="1"/>
  <c r="AW1439" i="1"/>
  <c r="AS1439" i="1"/>
  <c r="AR1439" i="1"/>
  <c r="AQ1439" i="1"/>
  <c r="AM1439" i="1"/>
  <c r="AL1439" i="1"/>
  <c r="AK1439" i="1"/>
  <c r="AG1439" i="1"/>
  <c r="AC1439" i="1"/>
  <c r="AB1439" i="1"/>
  <c r="AA1439" i="1"/>
  <c r="W1439" i="1"/>
  <c r="V1439" i="1"/>
  <c r="U1439" i="1"/>
  <c r="Q1439" i="1"/>
  <c r="T1439" i="1" s="1"/>
  <c r="P1439" i="1"/>
  <c r="S1439" i="1" s="1"/>
  <c r="O1439" i="1"/>
  <c r="R1439" i="1" s="1"/>
  <c r="BX1438" i="1"/>
  <c r="BC1438" i="1"/>
  <c r="BC1437" i="1" s="1"/>
  <c r="AW1438" i="1"/>
  <c r="AW1437" i="1" s="1"/>
  <c r="U1438" i="1"/>
  <c r="U1437" i="1" s="1"/>
  <c r="O1438" i="1"/>
  <c r="O1437" i="1" s="1"/>
  <c r="N1438" i="1"/>
  <c r="T1438" i="1" s="1"/>
  <c r="Z1438" i="1" s="1"/>
  <c r="AF1438" i="1" s="1"/>
  <c r="AJ1438" i="1" s="1"/>
  <c r="AP1438" i="1" s="1"/>
  <c r="AV1438" i="1" s="1"/>
  <c r="BB1438" i="1" s="1"/>
  <c r="BH1438" i="1" s="1"/>
  <c r="BR1438" i="1" s="1"/>
  <c r="BT1438" i="1" s="1"/>
  <c r="M1438" i="1"/>
  <c r="S1438" i="1" s="1"/>
  <c r="Y1438" i="1" s="1"/>
  <c r="AE1438" i="1" s="1"/>
  <c r="AI1438" i="1" s="1"/>
  <c r="AO1438" i="1" s="1"/>
  <c r="AU1438" i="1" s="1"/>
  <c r="BA1438" i="1" s="1"/>
  <c r="BG1438" i="1" s="1"/>
  <c r="BO1438" i="1" s="1"/>
  <c r="BQ1438" i="1" s="1"/>
  <c r="L1438" i="1"/>
  <c r="BX1437" i="1"/>
  <c r="BU1437" i="1"/>
  <c r="BK1437" i="1"/>
  <c r="BJ1437" i="1"/>
  <c r="BI1437" i="1"/>
  <c r="BE1437" i="1"/>
  <c r="BD1437" i="1"/>
  <c r="AY1437" i="1"/>
  <c r="AX1437" i="1"/>
  <c r="AS1437" i="1"/>
  <c r="AR1437" i="1"/>
  <c r="AQ1437" i="1"/>
  <c r="AM1437" i="1"/>
  <c r="AL1437" i="1"/>
  <c r="AK1437" i="1"/>
  <c r="AG1437" i="1"/>
  <c r="AC1437" i="1"/>
  <c r="AB1437" i="1"/>
  <c r="AA1437" i="1"/>
  <c r="W1437" i="1"/>
  <c r="V1437" i="1"/>
  <c r="Q1437" i="1"/>
  <c r="P1437" i="1"/>
  <c r="K1437" i="1"/>
  <c r="K1436" i="1" s="1"/>
  <c r="K1435" i="1" s="1"/>
  <c r="J1437" i="1"/>
  <c r="I1437" i="1"/>
  <c r="H1437" i="1"/>
  <c r="G1437" i="1"/>
  <c r="G1436" i="1" s="1"/>
  <c r="G1435" i="1" s="1"/>
  <c r="F1437" i="1"/>
  <c r="F1436" i="1" s="1"/>
  <c r="F1435" i="1" s="1"/>
  <c r="BX1436" i="1"/>
  <c r="BX1435" i="1"/>
  <c r="BX1434" i="1"/>
  <c r="BX1433" i="1"/>
  <c r="N1433" i="1"/>
  <c r="T1433" i="1" s="1"/>
  <c r="Z1433" i="1" s="1"/>
  <c r="AF1433" i="1" s="1"/>
  <c r="AJ1433" i="1" s="1"/>
  <c r="AP1433" i="1" s="1"/>
  <c r="AV1433" i="1" s="1"/>
  <c r="BB1433" i="1" s="1"/>
  <c r="BH1433" i="1" s="1"/>
  <c r="BR1433" i="1" s="1"/>
  <c r="BT1433" i="1" s="1"/>
  <c r="M1433" i="1"/>
  <c r="S1433" i="1" s="1"/>
  <c r="Y1433" i="1" s="1"/>
  <c r="AE1433" i="1" s="1"/>
  <c r="AI1433" i="1" s="1"/>
  <c r="AO1433" i="1" s="1"/>
  <c r="AU1433" i="1" s="1"/>
  <c r="BA1433" i="1" s="1"/>
  <c r="BG1433" i="1" s="1"/>
  <c r="BO1433" i="1" s="1"/>
  <c r="BQ1433" i="1" s="1"/>
  <c r="L1433" i="1"/>
  <c r="R1433" i="1" s="1"/>
  <c r="X1433" i="1" s="1"/>
  <c r="AD1433" i="1" s="1"/>
  <c r="AH1433" i="1" s="1"/>
  <c r="AN1433" i="1" s="1"/>
  <c r="AT1433" i="1" s="1"/>
  <c r="AZ1433" i="1" s="1"/>
  <c r="BF1433" i="1" s="1"/>
  <c r="BL1433" i="1" s="1"/>
  <c r="BN1433" i="1" s="1"/>
  <c r="BX1432" i="1"/>
  <c r="BU1432" i="1"/>
  <c r="BU1431" i="1" s="1"/>
  <c r="BK1432" i="1"/>
  <c r="BK1431" i="1" s="1"/>
  <c r="BJ1432" i="1"/>
  <c r="BJ1431" i="1" s="1"/>
  <c r="BI1432" i="1"/>
  <c r="BI1431" i="1" s="1"/>
  <c r="BE1432" i="1"/>
  <c r="BE1431" i="1" s="1"/>
  <c r="BD1432" i="1"/>
  <c r="BD1431" i="1" s="1"/>
  <c r="BC1432" i="1"/>
  <c r="BC1431" i="1" s="1"/>
  <c r="AY1432" i="1"/>
  <c r="AY1431" i="1" s="1"/>
  <c r="AX1432" i="1"/>
  <c r="AX1431" i="1" s="1"/>
  <c r="AW1432" i="1"/>
  <c r="AW1431" i="1" s="1"/>
  <c r="AS1432" i="1"/>
  <c r="AS1431" i="1" s="1"/>
  <c r="AR1432" i="1"/>
  <c r="AR1431" i="1" s="1"/>
  <c r="AQ1432" i="1"/>
  <c r="AQ1431" i="1" s="1"/>
  <c r="AM1432" i="1"/>
  <c r="AM1431" i="1" s="1"/>
  <c r="AL1432" i="1"/>
  <c r="AL1431" i="1" s="1"/>
  <c r="AK1432" i="1"/>
  <c r="AK1431" i="1" s="1"/>
  <c r="AG1432" i="1"/>
  <c r="AG1431" i="1" s="1"/>
  <c r="AC1432" i="1"/>
  <c r="AC1431" i="1" s="1"/>
  <c r="AB1432" i="1"/>
  <c r="AB1431" i="1" s="1"/>
  <c r="AA1432" i="1"/>
  <c r="AA1431" i="1" s="1"/>
  <c r="W1432" i="1"/>
  <c r="W1431" i="1" s="1"/>
  <c r="V1432" i="1"/>
  <c r="V1431" i="1" s="1"/>
  <c r="U1432" i="1"/>
  <c r="U1431" i="1" s="1"/>
  <c r="Q1432" i="1"/>
  <c r="Q1431" i="1" s="1"/>
  <c r="P1432" i="1"/>
  <c r="P1431" i="1" s="1"/>
  <c r="O1432" i="1"/>
  <c r="O1431" i="1" s="1"/>
  <c r="K1432" i="1"/>
  <c r="K1431" i="1" s="1"/>
  <c r="K1425" i="1" s="1"/>
  <c r="K1424" i="1" s="1"/>
  <c r="J1432" i="1"/>
  <c r="J1431" i="1" s="1"/>
  <c r="J1425" i="1" s="1"/>
  <c r="J1424" i="1" s="1"/>
  <c r="I1432" i="1"/>
  <c r="H1432" i="1"/>
  <c r="G1432" i="1"/>
  <c r="F1432" i="1"/>
  <c r="F1431" i="1" s="1"/>
  <c r="F1425" i="1" s="1"/>
  <c r="BX1431" i="1"/>
  <c r="BX1430" i="1"/>
  <c r="T1430" i="1"/>
  <c r="Z1430" i="1" s="1"/>
  <c r="AF1430" i="1" s="1"/>
  <c r="AJ1430" i="1" s="1"/>
  <c r="AP1430" i="1" s="1"/>
  <c r="AV1430" i="1" s="1"/>
  <c r="BB1430" i="1" s="1"/>
  <c r="BH1430" i="1" s="1"/>
  <c r="BR1430" i="1" s="1"/>
  <c r="S1430" i="1"/>
  <c r="Y1430" i="1" s="1"/>
  <c r="AE1430" i="1" s="1"/>
  <c r="AI1430" i="1" s="1"/>
  <c r="AO1430" i="1" s="1"/>
  <c r="AU1430" i="1" s="1"/>
  <c r="BA1430" i="1" s="1"/>
  <c r="BG1430" i="1" s="1"/>
  <c r="BO1430" i="1" s="1"/>
  <c r="R1430" i="1"/>
  <c r="X1430" i="1" s="1"/>
  <c r="AD1430" i="1" s="1"/>
  <c r="AH1430" i="1" s="1"/>
  <c r="AN1430" i="1" s="1"/>
  <c r="AT1430" i="1" s="1"/>
  <c r="AZ1430" i="1" s="1"/>
  <c r="BF1430" i="1" s="1"/>
  <c r="BL1430" i="1" s="1"/>
  <c r="BX1429" i="1"/>
  <c r="BU1429" i="1"/>
  <c r="BK1429" i="1"/>
  <c r="BJ1429" i="1"/>
  <c r="BI1429" i="1"/>
  <c r="BE1429" i="1"/>
  <c r="BD1429" i="1"/>
  <c r="BC1429" i="1"/>
  <c r="AY1429" i="1"/>
  <c r="AX1429" i="1"/>
  <c r="AW1429" i="1"/>
  <c r="AS1429" i="1"/>
  <c r="AR1429" i="1"/>
  <c r="AQ1429" i="1"/>
  <c r="AM1429" i="1"/>
  <c r="AL1429" i="1"/>
  <c r="AK1429" i="1"/>
  <c r="AG1429" i="1"/>
  <c r="AC1429" i="1"/>
  <c r="AB1429" i="1"/>
  <c r="AA1429" i="1"/>
  <c r="W1429" i="1"/>
  <c r="V1429" i="1"/>
  <c r="U1429" i="1"/>
  <c r="Q1429" i="1"/>
  <c r="T1429" i="1" s="1"/>
  <c r="P1429" i="1"/>
  <c r="S1429" i="1" s="1"/>
  <c r="O1429" i="1"/>
  <c r="R1429" i="1" s="1"/>
  <c r="BX1428" i="1"/>
  <c r="T1428" i="1"/>
  <c r="Z1428" i="1" s="1"/>
  <c r="AF1428" i="1" s="1"/>
  <c r="AJ1428" i="1" s="1"/>
  <c r="AP1428" i="1" s="1"/>
  <c r="AV1428" i="1" s="1"/>
  <c r="BB1428" i="1" s="1"/>
  <c r="BH1428" i="1" s="1"/>
  <c r="BR1428" i="1" s="1"/>
  <c r="S1428" i="1"/>
  <c r="Y1428" i="1" s="1"/>
  <c r="AE1428" i="1" s="1"/>
  <c r="AI1428" i="1" s="1"/>
  <c r="AO1428" i="1" s="1"/>
  <c r="AU1428" i="1" s="1"/>
  <c r="BA1428" i="1" s="1"/>
  <c r="BG1428" i="1" s="1"/>
  <c r="BO1428" i="1" s="1"/>
  <c r="R1428" i="1"/>
  <c r="X1428" i="1" s="1"/>
  <c r="AD1428" i="1" s="1"/>
  <c r="AH1428" i="1" s="1"/>
  <c r="AN1428" i="1" s="1"/>
  <c r="AT1428" i="1" s="1"/>
  <c r="AZ1428" i="1" s="1"/>
  <c r="BF1428" i="1" s="1"/>
  <c r="BL1428" i="1" s="1"/>
  <c r="BX1427" i="1"/>
  <c r="BU1427" i="1"/>
  <c r="BK1427" i="1"/>
  <c r="BJ1427" i="1"/>
  <c r="BI1427" i="1"/>
  <c r="BE1427" i="1"/>
  <c r="BD1427" i="1"/>
  <c r="BC1427" i="1"/>
  <c r="AY1427" i="1"/>
  <c r="AX1427" i="1"/>
  <c r="AW1427" i="1"/>
  <c r="AS1427" i="1"/>
  <c r="AR1427" i="1"/>
  <c r="AQ1427" i="1"/>
  <c r="AM1427" i="1"/>
  <c r="AL1427" i="1"/>
  <c r="AK1427" i="1"/>
  <c r="AG1427" i="1"/>
  <c r="AC1427" i="1"/>
  <c r="AB1427" i="1"/>
  <c r="AA1427" i="1"/>
  <c r="W1427" i="1"/>
  <c r="V1427" i="1"/>
  <c r="U1427" i="1"/>
  <c r="Q1427" i="1"/>
  <c r="T1427" i="1" s="1"/>
  <c r="P1427" i="1"/>
  <c r="S1427" i="1" s="1"/>
  <c r="O1427" i="1"/>
  <c r="BX1426" i="1"/>
  <c r="BX1425" i="1"/>
  <c r="BX1424" i="1"/>
  <c r="BX1423" i="1"/>
  <c r="N1423" i="1"/>
  <c r="T1423" i="1" s="1"/>
  <c r="Z1423" i="1" s="1"/>
  <c r="AF1423" i="1" s="1"/>
  <c r="AJ1423" i="1" s="1"/>
  <c r="AP1423" i="1" s="1"/>
  <c r="AV1423" i="1" s="1"/>
  <c r="BB1423" i="1" s="1"/>
  <c r="BH1423" i="1" s="1"/>
  <c r="BR1423" i="1" s="1"/>
  <c r="BT1423" i="1" s="1"/>
  <c r="M1423" i="1"/>
  <c r="S1423" i="1" s="1"/>
  <c r="Y1423" i="1" s="1"/>
  <c r="AE1423" i="1" s="1"/>
  <c r="AI1423" i="1" s="1"/>
  <c r="AO1423" i="1" s="1"/>
  <c r="AU1423" i="1" s="1"/>
  <c r="BA1423" i="1" s="1"/>
  <c r="BG1423" i="1" s="1"/>
  <c r="BO1423" i="1" s="1"/>
  <c r="BQ1423" i="1" s="1"/>
  <c r="L1423" i="1"/>
  <c r="R1423" i="1" s="1"/>
  <c r="X1423" i="1" s="1"/>
  <c r="AD1423" i="1" s="1"/>
  <c r="AH1423" i="1" s="1"/>
  <c r="AN1423" i="1" s="1"/>
  <c r="AT1423" i="1" s="1"/>
  <c r="AZ1423" i="1" s="1"/>
  <c r="BF1423" i="1" s="1"/>
  <c r="BL1423" i="1" s="1"/>
  <c r="BN1423" i="1" s="1"/>
  <c r="BX1422" i="1"/>
  <c r="BU1422" i="1"/>
  <c r="BU1421" i="1" s="1"/>
  <c r="BU1420" i="1" s="1"/>
  <c r="BU1419" i="1" s="1"/>
  <c r="BK1422" i="1"/>
  <c r="BJ1422" i="1"/>
  <c r="BJ1421" i="1" s="1"/>
  <c r="BJ1420" i="1" s="1"/>
  <c r="BJ1419" i="1" s="1"/>
  <c r="BI1422" i="1"/>
  <c r="BI1421" i="1" s="1"/>
  <c r="BI1420" i="1" s="1"/>
  <c r="BI1419" i="1" s="1"/>
  <c r="BE1422" i="1"/>
  <c r="BE1421" i="1" s="1"/>
  <c r="BE1420" i="1" s="1"/>
  <c r="BE1419" i="1" s="1"/>
  <c r="BD1422" i="1"/>
  <c r="BD1421" i="1" s="1"/>
  <c r="BD1420" i="1" s="1"/>
  <c r="BD1419" i="1" s="1"/>
  <c r="BC1422" i="1"/>
  <c r="AY1422" i="1"/>
  <c r="AY1421" i="1" s="1"/>
  <c r="AY1420" i="1" s="1"/>
  <c r="AY1419" i="1" s="1"/>
  <c r="AX1422" i="1"/>
  <c r="AX1421" i="1" s="1"/>
  <c r="AX1420" i="1" s="1"/>
  <c r="AX1419" i="1" s="1"/>
  <c r="AW1422" i="1"/>
  <c r="AW1421" i="1" s="1"/>
  <c r="AW1420" i="1" s="1"/>
  <c r="AW1419" i="1" s="1"/>
  <c r="AS1422" i="1"/>
  <c r="AS1421" i="1" s="1"/>
  <c r="AS1420" i="1" s="1"/>
  <c r="AS1419" i="1" s="1"/>
  <c r="AR1422" i="1"/>
  <c r="AR1421" i="1" s="1"/>
  <c r="AR1420" i="1" s="1"/>
  <c r="AR1419" i="1" s="1"/>
  <c r="AQ1422" i="1"/>
  <c r="AQ1421" i="1" s="1"/>
  <c r="AQ1420" i="1" s="1"/>
  <c r="AQ1419" i="1" s="1"/>
  <c r="AM1422" i="1"/>
  <c r="AM1421" i="1" s="1"/>
  <c r="AM1420" i="1" s="1"/>
  <c r="AM1419" i="1" s="1"/>
  <c r="AL1422" i="1"/>
  <c r="AL1421" i="1" s="1"/>
  <c r="AL1420" i="1" s="1"/>
  <c r="AL1419" i="1" s="1"/>
  <c r="AK1422" i="1"/>
  <c r="AK1421" i="1" s="1"/>
  <c r="AK1420" i="1" s="1"/>
  <c r="AK1419" i="1" s="1"/>
  <c r="AG1422" i="1"/>
  <c r="AG1421" i="1" s="1"/>
  <c r="AG1420" i="1" s="1"/>
  <c r="AG1419" i="1" s="1"/>
  <c r="AC1422" i="1"/>
  <c r="AC1421" i="1" s="1"/>
  <c r="AC1420" i="1" s="1"/>
  <c r="AC1419" i="1" s="1"/>
  <c r="AB1422" i="1"/>
  <c r="AB1421" i="1" s="1"/>
  <c r="AB1420" i="1" s="1"/>
  <c r="AB1419" i="1" s="1"/>
  <c r="AA1422" i="1"/>
  <c r="AA1421" i="1" s="1"/>
  <c r="AA1420" i="1" s="1"/>
  <c r="AA1419" i="1" s="1"/>
  <c r="W1422" i="1"/>
  <c r="W1421" i="1" s="1"/>
  <c r="W1420" i="1" s="1"/>
  <c r="W1419" i="1" s="1"/>
  <c r="V1422" i="1"/>
  <c r="V1421" i="1" s="1"/>
  <c r="V1420" i="1" s="1"/>
  <c r="V1419" i="1" s="1"/>
  <c r="U1422" i="1"/>
  <c r="U1421" i="1" s="1"/>
  <c r="U1420" i="1" s="1"/>
  <c r="U1419" i="1" s="1"/>
  <c r="Q1422" i="1"/>
  <c r="Q1421" i="1" s="1"/>
  <c r="Q1420" i="1" s="1"/>
  <c r="Q1419" i="1" s="1"/>
  <c r="P1422" i="1"/>
  <c r="P1421" i="1" s="1"/>
  <c r="P1420" i="1" s="1"/>
  <c r="P1419" i="1" s="1"/>
  <c r="O1422" i="1"/>
  <c r="O1421" i="1" s="1"/>
  <c r="O1420" i="1" s="1"/>
  <c r="O1419" i="1" s="1"/>
  <c r="K1422" i="1"/>
  <c r="K1421" i="1" s="1"/>
  <c r="J1422" i="1"/>
  <c r="J1421" i="1" s="1"/>
  <c r="J1420" i="1" s="1"/>
  <c r="I1422" i="1"/>
  <c r="I1421" i="1" s="1"/>
  <c r="I1420" i="1" s="1"/>
  <c r="I1419" i="1" s="1"/>
  <c r="H1422" i="1"/>
  <c r="H1421" i="1" s="1"/>
  <c r="H1420" i="1" s="1"/>
  <c r="G1422" i="1"/>
  <c r="G1421" i="1" s="1"/>
  <c r="G1420" i="1" s="1"/>
  <c r="G1419" i="1" s="1"/>
  <c r="F1422" i="1"/>
  <c r="BX1421" i="1"/>
  <c r="BK1421" i="1"/>
  <c r="BK1420" i="1" s="1"/>
  <c r="BK1419" i="1" s="1"/>
  <c r="BC1421" i="1"/>
  <c r="BC1420" i="1" s="1"/>
  <c r="BC1419" i="1" s="1"/>
  <c r="BX1420" i="1"/>
  <c r="BX1419" i="1"/>
  <c r="BX1418" i="1"/>
  <c r="BX1417" i="1"/>
  <c r="N1417" i="1"/>
  <c r="T1417" i="1" s="1"/>
  <c r="Z1417" i="1" s="1"/>
  <c r="AF1417" i="1" s="1"/>
  <c r="AJ1417" i="1" s="1"/>
  <c r="AP1417" i="1" s="1"/>
  <c r="AV1417" i="1" s="1"/>
  <c r="BB1417" i="1" s="1"/>
  <c r="BH1417" i="1" s="1"/>
  <c r="BR1417" i="1" s="1"/>
  <c r="BT1417" i="1" s="1"/>
  <c r="M1417" i="1"/>
  <c r="S1417" i="1" s="1"/>
  <c r="Y1417" i="1" s="1"/>
  <c r="AE1417" i="1" s="1"/>
  <c r="AI1417" i="1" s="1"/>
  <c r="AO1417" i="1" s="1"/>
  <c r="AU1417" i="1" s="1"/>
  <c r="BA1417" i="1" s="1"/>
  <c r="BG1417" i="1" s="1"/>
  <c r="BO1417" i="1" s="1"/>
  <c r="BQ1417" i="1" s="1"/>
  <c r="L1417" i="1"/>
  <c r="R1417" i="1" s="1"/>
  <c r="X1417" i="1" s="1"/>
  <c r="AD1417" i="1" s="1"/>
  <c r="AH1417" i="1" s="1"/>
  <c r="AN1417" i="1" s="1"/>
  <c r="AT1417" i="1" s="1"/>
  <c r="AZ1417" i="1" s="1"/>
  <c r="BF1417" i="1" s="1"/>
  <c r="BL1417" i="1" s="1"/>
  <c r="BN1417" i="1" s="1"/>
  <c r="BX1416" i="1"/>
  <c r="BU1416" i="1"/>
  <c r="BK1416" i="1"/>
  <c r="BJ1416" i="1"/>
  <c r="BI1416" i="1"/>
  <c r="BE1416" i="1"/>
  <c r="BD1416" i="1"/>
  <c r="BC1416" i="1"/>
  <c r="AY1416" i="1"/>
  <c r="AX1416" i="1"/>
  <c r="AW1416" i="1"/>
  <c r="AS1416" i="1"/>
  <c r="AR1416" i="1"/>
  <c r="AQ1416" i="1"/>
  <c r="AM1416" i="1"/>
  <c r="AL1416" i="1"/>
  <c r="AK1416" i="1"/>
  <c r="AG1416" i="1"/>
  <c r="AC1416" i="1"/>
  <c r="AB1416" i="1"/>
  <c r="AA1416" i="1"/>
  <c r="W1416" i="1"/>
  <c r="V1416" i="1"/>
  <c r="U1416" i="1"/>
  <c r="Q1416" i="1"/>
  <c r="P1416" i="1"/>
  <c r="O1416" i="1"/>
  <c r="K1416" i="1"/>
  <c r="J1416" i="1"/>
  <c r="I1416" i="1"/>
  <c r="H1416" i="1"/>
  <c r="G1416" i="1"/>
  <c r="F1416" i="1"/>
  <c r="BX1415" i="1"/>
  <c r="N1415" i="1"/>
  <c r="T1415" i="1" s="1"/>
  <c r="Z1415" i="1" s="1"/>
  <c r="AF1415" i="1" s="1"/>
  <c r="AJ1415" i="1" s="1"/>
  <c r="AP1415" i="1" s="1"/>
  <c r="AV1415" i="1" s="1"/>
  <c r="BB1415" i="1" s="1"/>
  <c r="BH1415" i="1" s="1"/>
  <c r="BR1415" i="1" s="1"/>
  <c r="BT1415" i="1" s="1"/>
  <c r="M1415" i="1"/>
  <c r="S1415" i="1" s="1"/>
  <c r="Y1415" i="1" s="1"/>
  <c r="AE1415" i="1" s="1"/>
  <c r="AI1415" i="1" s="1"/>
  <c r="AO1415" i="1" s="1"/>
  <c r="AU1415" i="1" s="1"/>
  <c r="BA1415" i="1" s="1"/>
  <c r="BG1415" i="1" s="1"/>
  <c r="BO1415" i="1" s="1"/>
  <c r="BQ1415" i="1" s="1"/>
  <c r="L1415" i="1"/>
  <c r="R1415" i="1" s="1"/>
  <c r="X1415" i="1" s="1"/>
  <c r="AD1415" i="1" s="1"/>
  <c r="AH1415" i="1" s="1"/>
  <c r="AN1415" i="1" s="1"/>
  <c r="AT1415" i="1" s="1"/>
  <c r="AZ1415" i="1" s="1"/>
  <c r="BF1415" i="1" s="1"/>
  <c r="BL1415" i="1" s="1"/>
  <c r="BN1415" i="1" s="1"/>
  <c r="BX1414" i="1"/>
  <c r="BU1414" i="1"/>
  <c r="BK1414" i="1"/>
  <c r="BJ1414" i="1"/>
  <c r="BI1414" i="1"/>
  <c r="BE1414" i="1"/>
  <c r="BD1414" i="1"/>
  <c r="BC1414" i="1"/>
  <c r="AY1414" i="1"/>
  <c r="AX1414" i="1"/>
  <c r="AW1414" i="1"/>
  <c r="AS1414" i="1"/>
  <c r="AR1414" i="1"/>
  <c r="AQ1414" i="1"/>
  <c r="AM1414" i="1"/>
  <c r="AL1414" i="1"/>
  <c r="AK1414" i="1"/>
  <c r="AG1414" i="1"/>
  <c r="AC1414" i="1"/>
  <c r="AB1414" i="1"/>
  <c r="AA1414" i="1"/>
  <c r="W1414" i="1"/>
  <c r="V1414" i="1"/>
  <c r="U1414" i="1"/>
  <c r="Q1414" i="1"/>
  <c r="P1414" i="1"/>
  <c r="O1414" i="1"/>
  <c r="K1414" i="1"/>
  <c r="J1414" i="1"/>
  <c r="I1414" i="1"/>
  <c r="H1414" i="1"/>
  <c r="G1414" i="1"/>
  <c r="F1414" i="1"/>
  <c r="BX1413" i="1"/>
  <c r="BX1412" i="1"/>
  <c r="N1412" i="1"/>
  <c r="T1412" i="1" s="1"/>
  <c r="Z1412" i="1" s="1"/>
  <c r="AF1412" i="1" s="1"/>
  <c r="AJ1412" i="1" s="1"/>
  <c r="AP1412" i="1" s="1"/>
  <c r="AV1412" i="1" s="1"/>
  <c r="BB1412" i="1" s="1"/>
  <c r="BH1412" i="1" s="1"/>
  <c r="BR1412" i="1" s="1"/>
  <c r="BT1412" i="1" s="1"/>
  <c r="M1412" i="1"/>
  <c r="S1412" i="1" s="1"/>
  <c r="Y1412" i="1" s="1"/>
  <c r="AE1412" i="1" s="1"/>
  <c r="AI1412" i="1" s="1"/>
  <c r="AO1412" i="1" s="1"/>
  <c r="AU1412" i="1" s="1"/>
  <c r="BA1412" i="1" s="1"/>
  <c r="BG1412" i="1" s="1"/>
  <c r="BO1412" i="1" s="1"/>
  <c r="BQ1412" i="1" s="1"/>
  <c r="L1412" i="1"/>
  <c r="R1412" i="1" s="1"/>
  <c r="X1412" i="1" s="1"/>
  <c r="AD1412" i="1" s="1"/>
  <c r="AH1412" i="1" s="1"/>
  <c r="AN1412" i="1" s="1"/>
  <c r="AT1412" i="1" s="1"/>
  <c r="AZ1412" i="1" s="1"/>
  <c r="BF1412" i="1" s="1"/>
  <c r="BL1412" i="1" s="1"/>
  <c r="BN1412" i="1" s="1"/>
  <c r="BX1411" i="1"/>
  <c r="BU1411" i="1"/>
  <c r="BK1411" i="1"/>
  <c r="BJ1411" i="1"/>
  <c r="BI1411" i="1"/>
  <c r="BE1411" i="1"/>
  <c r="BD1411" i="1"/>
  <c r="BC1411" i="1"/>
  <c r="AY1411" i="1"/>
  <c r="AX1411" i="1"/>
  <c r="AW1411" i="1"/>
  <c r="AS1411" i="1"/>
  <c r="AR1411" i="1"/>
  <c r="AQ1411" i="1"/>
  <c r="AM1411" i="1"/>
  <c r="AL1411" i="1"/>
  <c r="AK1411" i="1"/>
  <c r="AG1411" i="1"/>
  <c r="AC1411" i="1"/>
  <c r="AB1411" i="1"/>
  <c r="AA1411" i="1"/>
  <c r="W1411" i="1"/>
  <c r="V1411" i="1"/>
  <c r="U1411" i="1"/>
  <c r="Q1411" i="1"/>
  <c r="P1411" i="1"/>
  <c r="O1411" i="1"/>
  <c r="K1411" i="1"/>
  <c r="J1411" i="1"/>
  <c r="I1411" i="1"/>
  <c r="H1411" i="1"/>
  <c r="G1411" i="1"/>
  <c r="F1411" i="1"/>
  <c r="BX1410" i="1"/>
  <c r="N1410" i="1"/>
  <c r="T1410" i="1" s="1"/>
  <c r="Z1410" i="1" s="1"/>
  <c r="AF1410" i="1" s="1"/>
  <c r="AJ1410" i="1" s="1"/>
  <c r="AP1410" i="1" s="1"/>
  <c r="AV1410" i="1" s="1"/>
  <c r="BB1410" i="1" s="1"/>
  <c r="BH1410" i="1" s="1"/>
  <c r="BR1410" i="1" s="1"/>
  <c r="BT1410" i="1" s="1"/>
  <c r="M1410" i="1"/>
  <c r="S1410" i="1" s="1"/>
  <c r="Y1410" i="1" s="1"/>
  <c r="AE1410" i="1" s="1"/>
  <c r="AI1410" i="1" s="1"/>
  <c r="AO1410" i="1" s="1"/>
  <c r="AU1410" i="1" s="1"/>
  <c r="BA1410" i="1" s="1"/>
  <c r="BG1410" i="1" s="1"/>
  <c r="BO1410" i="1" s="1"/>
  <c r="BQ1410" i="1" s="1"/>
  <c r="L1410" i="1"/>
  <c r="R1410" i="1" s="1"/>
  <c r="X1410" i="1" s="1"/>
  <c r="AD1410" i="1" s="1"/>
  <c r="AH1410" i="1" s="1"/>
  <c r="AN1410" i="1" s="1"/>
  <c r="AT1410" i="1" s="1"/>
  <c r="AZ1410" i="1" s="1"/>
  <c r="BF1410" i="1" s="1"/>
  <c r="BL1410" i="1" s="1"/>
  <c r="BN1410" i="1" s="1"/>
  <c r="BX1409" i="1"/>
  <c r="BU1409" i="1"/>
  <c r="BK1409" i="1"/>
  <c r="BJ1409" i="1"/>
  <c r="BI1409" i="1"/>
  <c r="BE1409" i="1"/>
  <c r="BD1409" i="1"/>
  <c r="BC1409" i="1"/>
  <c r="AY1409" i="1"/>
  <c r="AX1409" i="1"/>
  <c r="AW1409" i="1"/>
  <c r="AS1409" i="1"/>
  <c r="AR1409" i="1"/>
  <c r="AQ1409" i="1"/>
  <c r="AM1409" i="1"/>
  <c r="AL1409" i="1"/>
  <c r="AK1409" i="1"/>
  <c r="AG1409" i="1"/>
  <c r="AC1409" i="1"/>
  <c r="AB1409" i="1"/>
  <c r="AA1409" i="1"/>
  <c r="W1409" i="1"/>
  <c r="V1409" i="1"/>
  <c r="U1409" i="1"/>
  <c r="Q1409" i="1"/>
  <c r="P1409" i="1"/>
  <c r="O1409" i="1"/>
  <c r="K1409" i="1"/>
  <c r="J1409" i="1"/>
  <c r="I1409" i="1"/>
  <c r="H1409" i="1"/>
  <c r="G1409" i="1"/>
  <c r="F1409" i="1"/>
  <c r="BX1408" i="1"/>
  <c r="BX1407" i="1"/>
  <c r="BX1406" i="1"/>
  <c r="T1406" i="1"/>
  <c r="Z1406" i="1" s="1"/>
  <c r="AF1406" i="1" s="1"/>
  <c r="AJ1406" i="1" s="1"/>
  <c r="AP1406" i="1" s="1"/>
  <c r="AV1406" i="1" s="1"/>
  <c r="BB1406" i="1" s="1"/>
  <c r="BH1406" i="1" s="1"/>
  <c r="BR1406" i="1" s="1"/>
  <c r="BT1406" i="1" s="1"/>
  <c r="S1406" i="1"/>
  <c r="Y1406" i="1" s="1"/>
  <c r="AE1406" i="1" s="1"/>
  <c r="AI1406" i="1" s="1"/>
  <c r="AO1406" i="1" s="1"/>
  <c r="AU1406" i="1" s="1"/>
  <c r="BA1406" i="1" s="1"/>
  <c r="BG1406" i="1" s="1"/>
  <c r="BO1406" i="1" s="1"/>
  <c r="BQ1406" i="1" s="1"/>
  <c r="R1406" i="1"/>
  <c r="X1406" i="1" s="1"/>
  <c r="AD1406" i="1" s="1"/>
  <c r="AH1406" i="1" s="1"/>
  <c r="AN1406" i="1" s="1"/>
  <c r="AT1406" i="1" s="1"/>
  <c r="AZ1406" i="1" s="1"/>
  <c r="BF1406" i="1" s="1"/>
  <c r="BL1406" i="1" s="1"/>
  <c r="BN1406" i="1" s="1"/>
  <c r="BX1405" i="1"/>
  <c r="BU1405" i="1"/>
  <c r="BU1404" i="1" s="1"/>
  <c r="BK1405" i="1"/>
  <c r="BK1404" i="1" s="1"/>
  <c r="BJ1405" i="1"/>
  <c r="BJ1404" i="1" s="1"/>
  <c r="BI1405" i="1"/>
  <c r="BE1405" i="1"/>
  <c r="BD1405" i="1"/>
  <c r="BD1404" i="1" s="1"/>
  <c r="BC1405" i="1"/>
  <c r="BC1404" i="1" s="1"/>
  <c r="AY1405" i="1"/>
  <c r="AY1404" i="1" s="1"/>
  <c r="AX1405" i="1"/>
  <c r="AX1404" i="1" s="1"/>
  <c r="AW1405" i="1"/>
  <c r="AW1404" i="1" s="1"/>
  <c r="AS1405" i="1"/>
  <c r="AS1404" i="1" s="1"/>
  <c r="AR1405" i="1"/>
  <c r="AR1404" i="1" s="1"/>
  <c r="AQ1405" i="1"/>
  <c r="AQ1404" i="1" s="1"/>
  <c r="AM1405" i="1"/>
  <c r="AM1404" i="1" s="1"/>
  <c r="AL1405" i="1"/>
  <c r="AL1404" i="1" s="1"/>
  <c r="AK1405" i="1"/>
  <c r="AK1404" i="1" s="1"/>
  <c r="AG1405" i="1"/>
  <c r="AG1404" i="1" s="1"/>
  <c r="AC1405" i="1"/>
  <c r="AC1404" i="1" s="1"/>
  <c r="AB1405" i="1"/>
  <c r="AB1404" i="1" s="1"/>
  <c r="AA1405" i="1"/>
  <c r="AA1404" i="1" s="1"/>
  <c r="W1405" i="1"/>
  <c r="W1404" i="1" s="1"/>
  <c r="V1405" i="1"/>
  <c r="V1404" i="1" s="1"/>
  <c r="U1405" i="1"/>
  <c r="U1404" i="1" s="1"/>
  <c r="Q1405" i="1"/>
  <c r="T1405" i="1" s="1"/>
  <c r="P1405" i="1"/>
  <c r="S1405" i="1" s="1"/>
  <c r="O1405" i="1"/>
  <c r="O1404" i="1" s="1"/>
  <c r="R1404" i="1" s="1"/>
  <c r="BX1404" i="1"/>
  <c r="BI1404" i="1"/>
  <c r="BE1404" i="1"/>
  <c r="BX1403" i="1"/>
  <c r="N1403" i="1"/>
  <c r="T1403" i="1" s="1"/>
  <c r="Z1403" i="1" s="1"/>
  <c r="AF1403" i="1" s="1"/>
  <c r="AJ1403" i="1" s="1"/>
  <c r="AP1403" i="1" s="1"/>
  <c r="AV1403" i="1" s="1"/>
  <c r="BB1403" i="1" s="1"/>
  <c r="BH1403" i="1" s="1"/>
  <c r="BR1403" i="1" s="1"/>
  <c r="BT1403" i="1" s="1"/>
  <c r="M1403" i="1"/>
  <c r="S1403" i="1" s="1"/>
  <c r="Y1403" i="1" s="1"/>
  <c r="AE1403" i="1" s="1"/>
  <c r="AI1403" i="1" s="1"/>
  <c r="AO1403" i="1" s="1"/>
  <c r="AU1403" i="1" s="1"/>
  <c r="BA1403" i="1" s="1"/>
  <c r="BG1403" i="1" s="1"/>
  <c r="BO1403" i="1" s="1"/>
  <c r="BQ1403" i="1" s="1"/>
  <c r="L1403" i="1"/>
  <c r="R1403" i="1" s="1"/>
  <c r="X1403" i="1" s="1"/>
  <c r="AD1403" i="1" s="1"/>
  <c r="AH1403" i="1" s="1"/>
  <c r="AN1403" i="1" s="1"/>
  <c r="AT1403" i="1" s="1"/>
  <c r="AZ1403" i="1" s="1"/>
  <c r="BF1403" i="1" s="1"/>
  <c r="BL1403" i="1" s="1"/>
  <c r="BN1403" i="1" s="1"/>
  <c r="BX1402" i="1"/>
  <c r="BU1402" i="1"/>
  <c r="BK1402" i="1"/>
  <c r="BJ1402" i="1"/>
  <c r="BI1402" i="1"/>
  <c r="BE1402" i="1"/>
  <c r="BD1402" i="1"/>
  <c r="BC1402" i="1"/>
  <c r="AY1402" i="1"/>
  <c r="AX1402" i="1"/>
  <c r="AW1402" i="1"/>
  <c r="AS1402" i="1"/>
  <c r="AR1402" i="1"/>
  <c r="AQ1402" i="1"/>
  <c r="AM1402" i="1"/>
  <c r="AL1402" i="1"/>
  <c r="AK1402" i="1"/>
  <c r="AG1402" i="1"/>
  <c r="AC1402" i="1"/>
  <c r="AB1402" i="1"/>
  <c r="AA1402" i="1"/>
  <c r="W1402" i="1"/>
  <c r="V1402" i="1"/>
  <c r="U1402" i="1"/>
  <c r="Q1402" i="1"/>
  <c r="P1402" i="1"/>
  <c r="O1402" i="1"/>
  <c r="K1402" i="1"/>
  <c r="J1402" i="1"/>
  <c r="I1402" i="1"/>
  <c r="H1402" i="1"/>
  <c r="G1402" i="1"/>
  <c r="F1402" i="1"/>
  <c r="BX1401" i="1"/>
  <c r="N1401" i="1"/>
  <c r="T1401" i="1" s="1"/>
  <c r="Z1401" i="1" s="1"/>
  <c r="AF1401" i="1" s="1"/>
  <c r="AJ1401" i="1" s="1"/>
  <c r="AP1401" i="1" s="1"/>
  <c r="AV1401" i="1" s="1"/>
  <c r="BB1401" i="1" s="1"/>
  <c r="BH1401" i="1" s="1"/>
  <c r="BR1401" i="1" s="1"/>
  <c r="BT1401" i="1" s="1"/>
  <c r="M1401" i="1"/>
  <c r="S1401" i="1" s="1"/>
  <c r="Y1401" i="1" s="1"/>
  <c r="AE1401" i="1" s="1"/>
  <c r="AI1401" i="1" s="1"/>
  <c r="AO1401" i="1" s="1"/>
  <c r="AU1401" i="1" s="1"/>
  <c r="BA1401" i="1" s="1"/>
  <c r="BG1401" i="1" s="1"/>
  <c r="BO1401" i="1" s="1"/>
  <c r="BQ1401" i="1" s="1"/>
  <c r="L1401" i="1"/>
  <c r="R1401" i="1" s="1"/>
  <c r="X1401" i="1" s="1"/>
  <c r="AD1401" i="1" s="1"/>
  <c r="AH1401" i="1" s="1"/>
  <c r="AN1401" i="1" s="1"/>
  <c r="AT1401" i="1" s="1"/>
  <c r="AZ1401" i="1" s="1"/>
  <c r="BF1401" i="1" s="1"/>
  <c r="BL1401" i="1" s="1"/>
  <c r="BN1401" i="1" s="1"/>
  <c r="BX1400" i="1"/>
  <c r="BU1400" i="1"/>
  <c r="BK1400" i="1"/>
  <c r="BJ1400" i="1"/>
  <c r="BI1400" i="1"/>
  <c r="BE1400" i="1"/>
  <c r="BD1400" i="1"/>
  <c r="BC1400" i="1"/>
  <c r="AY1400" i="1"/>
  <c r="AX1400" i="1"/>
  <c r="AW1400" i="1"/>
  <c r="AS1400" i="1"/>
  <c r="AR1400" i="1"/>
  <c r="AQ1400" i="1"/>
  <c r="AM1400" i="1"/>
  <c r="AL1400" i="1"/>
  <c r="AK1400" i="1"/>
  <c r="AG1400" i="1"/>
  <c r="AC1400" i="1"/>
  <c r="AB1400" i="1"/>
  <c r="AA1400" i="1"/>
  <c r="W1400" i="1"/>
  <c r="V1400" i="1"/>
  <c r="U1400" i="1"/>
  <c r="Q1400" i="1"/>
  <c r="P1400" i="1"/>
  <c r="O1400" i="1"/>
  <c r="K1400" i="1"/>
  <c r="J1400" i="1"/>
  <c r="I1400" i="1"/>
  <c r="H1400" i="1"/>
  <c r="G1400" i="1"/>
  <c r="F1400" i="1"/>
  <c r="BX1399" i="1"/>
  <c r="BX1398" i="1"/>
  <c r="N1398" i="1"/>
  <c r="T1398" i="1" s="1"/>
  <c r="Z1398" i="1" s="1"/>
  <c r="AF1398" i="1" s="1"/>
  <c r="AJ1398" i="1" s="1"/>
  <c r="AP1398" i="1" s="1"/>
  <c r="AV1398" i="1" s="1"/>
  <c r="BB1398" i="1" s="1"/>
  <c r="BH1398" i="1" s="1"/>
  <c r="BR1398" i="1" s="1"/>
  <c r="BT1398" i="1" s="1"/>
  <c r="M1398" i="1"/>
  <c r="S1398" i="1" s="1"/>
  <c r="Y1398" i="1" s="1"/>
  <c r="AE1398" i="1" s="1"/>
  <c r="AI1398" i="1" s="1"/>
  <c r="AO1398" i="1" s="1"/>
  <c r="AU1398" i="1" s="1"/>
  <c r="BA1398" i="1" s="1"/>
  <c r="BG1398" i="1" s="1"/>
  <c r="BO1398" i="1" s="1"/>
  <c r="BQ1398" i="1" s="1"/>
  <c r="L1398" i="1"/>
  <c r="R1398" i="1" s="1"/>
  <c r="X1398" i="1" s="1"/>
  <c r="AD1398" i="1" s="1"/>
  <c r="AH1398" i="1" s="1"/>
  <c r="AN1398" i="1" s="1"/>
  <c r="AT1398" i="1" s="1"/>
  <c r="AZ1398" i="1" s="1"/>
  <c r="BF1398" i="1" s="1"/>
  <c r="BL1398" i="1" s="1"/>
  <c r="BN1398" i="1" s="1"/>
  <c r="BX1397" i="1"/>
  <c r="BU1397" i="1"/>
  <c r="BU1396" i="1" s="1"/>
  <c r="BK1397" i="1"/>
  <c r="BK1396" i="1" s="1"/>
  <c r="BJ1397" i="1"/>
  <c r="BJ1396" i="1" s="1"/>
  <c r="BI1397" i="1"/>
  <c r="BI1396" i="1" s="1"/>
  <c r="BE1397" i="1"/>
  <c r="BE1396" i="1" s="1"/>
  <c r="BD1397" i="1"/>
  <c r="BD1396" i="1" s="1"/>
  <c r="BC1397" i="1"/>
  <c r="BC1396" i="1" s="1"/>
  <c r="AY1397" i="1"/>
  <c r="AY1396" i="1" s="1"/>
  <c r="AX1397" i="1"/>
  <c r="AX1396" i="1" s="1"/>
  <c r="AW1397" i="1"/>
  <c r="AW1396" i="1" s="1"/>
  <c r="AS1397" i="1"/>
  <c r="AS1396" i="1" s="1"/>
  <c r="AR1397" i="1"/>
  <c r="AR1396" i="1" s="1"/>
  <c r="AQ1397" i="1"/>
  <c r="AQ1396" i="1" s="1"/>
  <c r="AM1397" i="1"/>
  <c r="AM1396" i="1" s="1"/>
  <c r="AL1397" i="1"/>
  <c r="AL1396" i="1" s="1"/>
  <c r="AK1397" i="1"/>
  <c r="AK1396" i="1" s="1"/>
  <c r="AG1397" i="1"/>
  <c r="AG1396" i="1" s="1"/>
  <c r="AC1397" i="1"/>
  <c r="AC1396" i="1" s="1"/>
  <c r="AB1397" i="1"/>
  <c r="AB1396" i="1" s="1"/>
  <c r="AA1397" i="1"/>
  <c r="AA1396" i="1" s="1"/>
  <c r="W1397" i="1"/>
  <c r="W1396" i="1" s="1"/>
  <c r="V1397" i="1"/>
  <c r="V1396" i="1" s="1"/>
  <c r="U1397" i="1"/>
  <c r="U1396" i="1" s="1"/>
  <c r="Q1397" i="1"/>
  <c r="Q1396" i="1" s="1"/>
  <c r="P1397" i="1"/>
  <c r="P1396" i="1" s="1"/>
  <c r="O1397" i="1"/>
  <c r="O1396" i="1" s="1"/>
  <c r="K1397" i="1"/>
  <c r="N1397" i="1" s="1"/>
  <c r="J1397" i="1"/>
  <c r="I1397" i="1"/>
  <c r="L1397" i="1" s="1"/>
  <c r="BX1396" i="1"/>
  <c r="BX1395" i="1"/>
  <c r="AW1395" i="1"/>
  <c r="AW1394" i="1" s="1"/>
  <c r="AW1393" i="1" s="1"/>
  <c r="N1395" i="1"/>
  <c r="T1395" i="1" s="1"/>
  <c r="Z1395" i="1" s="1"/>
  <c r="AF1395" i="1" s="1"/>
  <c r="AJ1395" i="1" s="1"/>
  <c r="AP1395" i="1" s="1"/>
  <c r="AV1395" i="1" s="1"/>
  <c r="BB1395" i="1" s="1"/>
  <c r="BH1395" i="1" s="1"/>
  <c r="BR1395" i="1" s="1"/>
  <c r="BT1395" i="1" s="1"/>
  <c r="M1395" i="1"/>
  <c r="S1395" i="1" s="1"/>
  <c r="Y1395" i="1" s="1"/>
  <c r="AE1395" i="1" s="1"/>
  <c r="AI1395" i="1" s="1"/>
  <c r="AO1395" i="1" s="1"/>
  <c r="AU1395" i="1" s="1"/>
  <c r="BA1395" i="1" s="1"/>
  <c r="BG1395" i="1" s="1"/>
  <c r="BO1395" i="1" s="1"/>
  <c r="BQ1395" i="1" s="1"/>
  <c r="L1395" i="1"/>
  <c r="R1395" i="1" s="1"/>
  <c r="X1395" i="1" s="1"/>
  <c r="AD1395" i="1" s="1"/>
  <c r="AH1395" i="1" s="1"/>
  <c r="AN1395" i="1" s="1"/>
  <c r="AT1395" i="1" s="1"/>
  <c r="BX1394" i="1"/>
  <c r="BU1394" i="1"/>
  <c r="BU1393" i="1" s="1"/>
  <c r="BK1394" i="1"/>
  <c r="BK1393" i="1" s="1"/>
  <c r="BJ1394" i="1"/>
  <c r="BJ1393" i="1" s="1"/>
  <c r="BI1394" i="1"/>
  <c r="BI1393" i="1" s="1"/>
  <c r="BE1394" i="1"/>
  <c r="BE1393" i="1" s="1"/>
  <c r="BD1394" i="1"/>
  <c r="BD1393" i="1" s="1"/>
  <c r="BC1394" i="1"/>
  <c r="BC1393" i="1" s="1"/>
  <c r="AY1394" i="1"/>
  <c r="AY1393" i="1" s="1"/>
  <c r="AX1394" i="1"/>
  <c r="AX1393" i="1" s="1"/>
  <c r="AS1394" i="1"/>
  <c r="AS1393" i="1" s="1"/>
  <c r="AR1394" i="1"/>
  <c r="AR1393" i="1" s="1"/>
  <c r="AQ1394" i="1"/>
  <c r="AQ1393" i="1" s="1"/>
  <c r="AM1394" i="1"/>
  <c r="AM1393" i="1" s="1"/>
  <c r="AL1394" i="1"/>
  <c r="AL1393" i="1" s="1"/>
  <c r="AK1394" i="1"/>
  <c r="AK1393" i="1" s="1"/>
  <c r="AG1394" i="1"/>
  <c r="AG1393" i="1" s="1"/>
  <c r="AC1394" i="1"/>
  <c r="AC1393" i="1" s="1"/>
  <c r="AB1394" i="1"/>
  <c r="AB1393" i="1" s="1"/>
  <c r="AA1394" i="1"/>
  <c r="AA1393" i="1" s="1"/>
  <c r="W1394" i="1"/>
  <c r="W1393" i="1" s="1"/>
  <c r="V1394" i="1"/>
  <c r="V1393" i="1" s="1"/>
  <c r="U1394" i="1"/>
  <c r="U1393" i="1" s="1"/>
  <c r="Q1394" i="1"/>
  <c r="Q1393" i="1" s="1"/>
  <c r="P1394" i="1"/>
  <c r="P1393" i="1" s="1"/>
  <c r="O1394" i="1"/>
  <c r="O1393" i="1" s="1"/>
  <c r="K1394" i="1"/>
  <c r="K1393" i="1" s="1"/>
  <c r="J1394" i="1"/>
  <c r="J1393" i="1" s="1"/>
  <c r="I1394" i="1"/>
  <c r="H1394" i="1"/>
  <c r="G1394" i="1"/>
  <c r="F1394" i="1"/>
  <c r="F1393" i="1" s="1"/>
  <c r="BX1393" i="1"/>
  <c r="BX1392" i="1"/>
  <c r="N1392" i="1"/>
  <c r="T1392" i="1" s="1"/>
  <c r="Z1392" i="1" s="1"/>
  <c r="AF1392" i="1" s="1"/>
  <c r="AJ1392" i="1" s="1"/>
  <c r="AP1392" i="1" s="1"/>
  <c r="AV1392" i="1" s="1"/>
  <c r="BB1392" i="1" s="1"/>
  <c r="BH1392" i="1" s="1"/>
  <c r="BR1392" i="1" s="1"/>
  <c r="BT1392" i="1" s="1"/>
  <c r="M1392" i="1"/>
  <c r="S1392" i="1" s="1"/>
  <c r="Y1392" i="1" s="1"/>
  <c r="AE1392" i="1" s="1"/>
  <c r="AI1392" i="1" s="1"/>
  <c r="AO1392" i="1" s="1"/>
  <c r="AU1392" i="1" s="1"/>
  <c r="BA1392" i="1" s="1"/>
  <c r="BG1392" i="1" s="1"/>
  <c r="BO1392" i="1" s="1"/>
  <c r="BQ1392" i="1" s="1"/>
  <c r="L1392" i="1"/>
  <c r="R1392" i="1" s="1"/>
  <c r="X1392" i="1" s="1"/>
  <c r="AD1392" i="1" s="1"/>
  <c r="AH1392" i="1" s="1"/>
  <c r="AN1392" i="1" s="1"/>
  <c r="AT1392" i="1" s="1"/>
  <c r="AZ1392" i="1" s="1"/>
  <c r="BF1392" i="1" s="1"/>
  <c r="BL1392" i="1" s="1"/>
  <c r="BN1392" i="1" s="1"/>
  <c r="BX1391" i="1"/>
  <c r="BU1391" i="1"/>
  <c r="BK1391" i="1"/>
  <c r="BJ1391" i="1"/>
  <c r="BI1391" i="1"/>
  <c r="BE1391" i="1"/>
  <c r="BD1391" i="1"/>
  <c r="BC1391" i="1"/>
  <c r="AY1391" i="1"/>
  <c r="AX1391" i="1"/>
  <c r="AW1391" i="1"/>
  <c r="AS1391" i="1"/>
  <c r="AR1391" i="1"/>
  <c r="AQ1391" i="1"/>
  <c r="AM1391" i="1"/>
  <c r="AL1391" i="1"/>
  <c r="AK1391" i="1"/>
  <c r="AG1391" i="1"/>
  <c r="AC1391" i="1"/>
  <c r="AB1391" i="1"/>
  <c r="AA1391" i="1"/>
  <c r="W1391" i="1"/>
  <c r="V1391" i="1"/>
  <c r="U1391" i="1"/>
  <c r="Q1391" i="1"/>
  <c r="P1391" i="1"/>
  <c r="O1391" i="1"/>
  <c r="K1391" i="1"/>
  <c r="J1391" i="1"/>
  <c r="I1391" i="1"/>
  <c r="H1391" i="1"/>
  <c r="G1391" i="1"/>
  <c r="F1391" i="1"/>
  <c r="BX1390" i="1"/>
  <c r="N1390" i="1"/>
  <c r="T1390" i="1" s="1"/>
  <c r="Z1390" i="1" s="1"/>
  <c r="AF1390" i="1" s="1"/>
  <c r="AJ1390" i="1" s="1"/>
  <c r="AP1390" i="1" s="1"/>
  <c r="AV1390" i="1" s="1"/>
  <c r="BB1390" i="1" s="1"/>
  <c r="BH1390" i="1" s="1"/>
  <c r="BR1390" i="1" s="1"/>
  <c r="BT1390" i="1" s="1"/>
  <c r="M1390" i="1"/>
  <c r="S1390" i="1" s="1"/>
  <c r="Y1390" i="1" s="1"/>
  <c r="AE1390" i="1" s="1"/>
  <c r="AI1390" i="1" s="1"/>
  <c r="AO1390" i="1" s="1"/>
  <c r="AU1390" i="1" s="1"/>
  <c r="BA1390" i="1" s="1"/>
  <c r="BG1390" i="1" s="1"/>
  <c r="BO1390" i="1" s="1"/>
  <c r="BQ1390" i="1" s="1"/>
  <c r="L1390" i="1"/>
  <c r="R1390" i="1" s="1"/>
  <c r="X1390" i="1" s="1"/>
  <c r="AD1390" i="1" s="1"/>
  <c r="AH1390" i="1" s="1"/>
  <c r="AN1390" i="1" s="1"/>
  <c r="AT1390" i="1" s="1"/>
  <c r="AZ1390" i="1" s="1"/>
  <c r="BF1390" i="1" s="1"/>
  <c r="BL1390" i="1" s="1"/>
  <c r="BN1390" i="1" s="1"/>
  <c r="BX1389" i="1"/>
  <c r="BU1389" i="1"/>
  <c r="BK1389" i="1"/>
  <c r="BJ1389" i="1"/>
  <c r="BI1389" i="1"/>
  <c r="BE1389" i="1"/>
  <c r="BD1389" i="1"/>
  <c r="BC1389" i="1"/>
  <c r="AY1389" i="1"/>
  <c r="AX1389" i="1"/>
  <c r="AW1389" i="1"/>
  <c r="AS1389" i="1"/>
  <c r="AR1389" i="1"/>
  <c r="AQ1389" i="1"/>
  <c r="AM1389" i="1"/>
  <c r="AL1389" i="1"/>
  <c r="AK1389" i="1"/>
  <c r="AG1389" i="1"/>
  <c r="AC1389" i="1"/>
  <c r="AB1389" i="1"/>
  <c r="AA1389" i="1"/>
  <c r="W1389" i="1"/>
  <c r="V1389" i="1"/>
  <c r="U1389" i="1"/>
  <c r="Q1389" i="1"/>
  <c r="P1389" i="1"/>
  <c r="O1389" i="1"/>
  <c r="K1389" i="1"/>
  <c r="J1389" i="1"/>
  <c r="I1389" i="1"/>
  <c r="H1389" i="1"/>
  <c r="G1389" i="1"/>
  <c r="F1389" i="1"/>
  <c r="BX1388" i="1"/>
  <c r="N1388" i="1"/>
  <c r="T1388" i="1" s="1"/>
  <c r="Z1388" i="1" s="1"/>
  <c r="AF1388" i="1" s="1"/>
  <c r="AJ1388" i="1" s="1"/>
  <c r="AP1388" i="1" s="1"/>
  <c r="AV1388" i="1" s="1"/>
  <c r="BB1388" i="1" s="1"/>
  <c r="BH1388" i="1" s="1"/>
  <c r="BR1388" i="1" s="1"/>
  <c r="BT1388" i="1" s="1"/>
  <c r="M1388" i="1"/>
  <c r="S1388" i="1" s="1"/>
  <c r="Y1388" i="1" s="1"/>
  <c r="AE1388" i="1" s="1"/>
  <c r="AI1388" i="1" s="1"/>
  <c r="AO1388" i="1" s="1"/>
  <c r="AU1388" i="1" s="1"/>
  <c r="BA1388" i="1" s="1"/>
  <c r="BG1388" i="1" s="1"/>
  <c r="BO1388" i="1" s="1"/>
  <c r="BQ1388" i="1" s="1"/>
  <c r="L1388" i="1"/>
  <c r="R1388" i="1" s="1"/>
  <c r="X1388" i="1" s="1"/>
  <c r="AD1388" i="1" s="1"/>
  <c r="AH1388" i="1" s="1"/>
  <c r="AN1388" i="1" s="1"/>
  <c r="AT1388" i="1" s="1"/>
  <c r="AZ1388" i="1" s="1"/>
  <c r="BF1388" i="1" s="1"/>
  <c r="BL1388" i="1" s="1"/>
  <c r="BN1388" i="1" s="1"/>
  <c r="BX1387" i="1"/>
  <c r="BU1387" i="1"/>
  <c r="BK1387" i="1"/>
  <c r="BJ1387" i="1"/>
  <c r="BI1387" i="1"/>
  <c r="BE1387" i="1"/>
  <c r="BD1387" i="1"/>
  <c r="BC1387" i="1"/>
  <c r="AY1387" i="1"/>
  <c r="AX1387" i="1"/>
  <c r="AW1387" i="1"/>
  <c r="AS1387" i="1"/>
  <c r="AR1387" i="1"/>
  <c r="AQ1387" i="1"/>
  <c r="AM1387" i="1"/>
  <c r="AL1387" i="1"/>
  <c r="AK1387" i="1"/>
  <c r="AG1387" i="1"/>
  <c r="AC1387" i="1"/>
  <c r="AB1387" i="1"/>
  <c r="AA1387" i="1"/>
  <c r="W1387" i="1"/>
  <c r="V1387" i="1"/>
  <c r="U1387" i="1"/>
  <c r="Q1387" i="1"/>
  <c r="P1387" i="1"/>
  <c r="O1387" i="1"/>
  <c r="K1387" i="1"/>
  <c r="J1387" i="1"/>
  <c r="I1387" i="1"/>
  <c r="H1387" i="1"/>
  <c r="G1387" i="1"/>
  <c r="F1387" i="1"/>
  <c r="BX1386" i="1"/>
  <c r="BX1385" i="1"/>
  <c r="BX1384" i="1"/>
  <c r="N1384" i="1"/>
  <c r="T1384" i="1" s="1"/>
  <c r="Z1384" i="1" s="1"/>
  <c r="AF1384" i="1" s="1"/>
  <c r="AJ1384" i="1" s="1"/>
  <c r="AP1384" i="1" s="1"/>
  <c r="AV1384" i="1" s="1"/>
  <c r="BB1384" i="1" s="1"/>
  <c r="BH1384" i="1" s="1"/>
  <c r="BR1384" i="1" s="1"/>
  <c r="BT1384" i="1" s="1"/>
  <c r="M1384" i="1"/>
  <c r="S1384" i="1" s="1"/>
  <c r="Y1384" i="1" s="1"/>
  <c r="AE1384" i="1" s="1"/>
  <c r="AI1384" i="1" s="1"/>
  <c r="AO1384" i="1" s="1"/>
  <c r="AU1384" i="1" s="1"/>
  <c r="BA1384" i="1" s="1"/>
  <c r="BG1384" i="1" s="1"/>
  <c r="BO1384" i="1" s="1"/>
  <c r="BQ1384" i="1" s="1"/>
  <c r="L1384" i="1"/>
  <c r="R1384" i="1" s="1"/>
  <c r="X1384" i="1" s="1"/>
  <c r="AD1384" i="1" s="1"/>
  <c r="AH1384" i="1" s="1"/>
  <c r="AN1384" i="1" s="1"/>
  <c r="AT1384" i="1" s="1"/>
  <c r="AZ1384" i="1" s="1"/>
  <c r="BF1384" i="1" s="1"/>
  <c r="BL1384" i="1" s="1"/>
  <c r="BN1384" i="1" s="1"/>
  <c r="BX1383" i="1"/>
  <c r="BU1383" i="1"/>
  <c r="BU1382" i="1" s="1"/>
  <c r="BK1383" i="1"/>
  <c r="BK1382" i="1" s="1"/>
  <c r="BJ1383" i="1"/>
  <c r="BJ1382" i="1" s="1"/>
  <c r="BI1383" i="1"/>
  <c r="BI1382" i="1" s="1"/>
  <c r="BE1383" i="1"/>
  <c r="BE1382" i="1" s="1"/>
  <c r="BD1383" i="1"/>
  <c r="BD1382" i="1" s="1"/>
  <c r="BC1383" i="1"/>
  <c r="BC1382" i="1" s="1"/>
  <c r="AY1383" i="1"/>
  <c r="AY1382" i="1" s="1"/>
  <c r="AX1383" i="1"/>
  <c r="AX1382" i="1" s="1"/>
  <c r="AW1383" i="1"/>
  <c r="AW1382" i="1" s="1"/>
  <c r="AS1383" i="1"/>
  <c r="AS1382" i="1" s="1"/>
  <c r="AR1383" i="1"/>
  <c r="AR1382" i="1" s="1"/>
  <c r="AQ1383" i="1"/>
  <c r="AQ1382" i="1" s="1"/>
  <c r="AM1383" i="1"/>
  <c r="AM1382" i="1" s="1"/>
  <c r="AL1383" i="1"/>
  <c r="AL1382" i="1" s="1"/>
  <c r="AK1383" i="1"/>
  <c r="AK1382" i="1" s="1"/>
  <c r="AG1383" i="1"/>
  <c r="AG1382" i="1" s="1"/>
  <c r="AC1383" i="1"/>
  <c r="AC1382" i="1" s="1"/>
  <c r="AB1383" i="1"/>
  <c r="AB1382" i="1" s="1"/>
  <c r="AA1383" i="1"/>
  <c r="AA1382" i="1" s="1"/>
  <c r="W1383" i="1"/>
  <c r="W1382" i="1" s="1"/>
  <c r="V1383" i="1"/>
  <c r="V1382" i="1" s="1"/>
  <c r="U1383" i="1"/>
  <c r="U1382" i="1" s="1"/>
  <c r="Q1383" i="1"/>
  <c r="Q1382" i="1" s="1"/>
  <c r="P1383" i="1"/>
  <c r="P1382" i="1" s="1"/>
  <c r="O1383" i="1"/>
  <c r="O1382" i="1" s="1"/>
  <c r="K1383" i="1"/>
  <c r="K1382" i="1" s="1"/>
  <c r="J1383" i="1"/>
  <c r="J1382" i="1" s="1"/>
  <c r="I1383" i="1"/>
  <c r="I1382" i="1" s="1"/>
  <c r="H1383" i="1"/>
  <c r="H1382" i="1" s="1"/>
  <c r="G1383" i="1"/>
  <c r="G1382" i="1" s="1"/>
  <c r="F1383" i="1"/>
  <c r="BX1382" i="1"/>
  <c r="BX1381" i="1"/>
  <c r="N1381" i="1"/>
  <c r="T1381" i="1" s="1"/>
  <c r="Z1381" i="1" s="1"/>
  <c r="AF1381" i="1" s="1"/>
  <c r="AJ1381" i="1" s="1"/>
  <c r="AP1381" i="1" s="1"/>
  <c r="AV1381" i="1" s="1"/>
  <c r="BB1381" i="1" s="1"/>
  <c r="BH1381" i="1" s="1"/>
  <c r="BR1381" i="1" s="1"/>
  <c r="BT1381" i="1" s="1"/>
  <c r="M1381" i="1"/>
  <c r="S1381" i="1" s="1"/>
  <c r="Y1381" i="1" s="1"/>
  <c r="AE1381" i="1" s="1"/>
  <c r="AI1381" i="1" s="1"/>
  <c r="AO1381" i="1" s="1"/>
  <c r="AU1381" i="1" s="1"/>
  <c r="BA1381" i="1" s="1"/>
  <c r="BG1381" i="1" s="1"/>
  <c r="BO1381" i="1" s="1"/>
  <c r="BQ1381" i="1" s="1"/>
  <c r="L1381" i="1"/>
  <c r="R1381" i="1" s="1"/>
  <c r="X1381" i="1" s="1"/>
  <c r="AD1381" i="1" s="1"/>
  <c r="AH1381" i="1" s="1"/>
  <c r="AN1381" i="1" s="1"/>
  <c r="AT1381" i="1" s="1"/>
  <c r="AZ1381" i="1" s="1"/>
  <c r="BF1381" i="1" s="1"/>
  <c r="BL1381" i="1" s="1"/>
  <c r="BN1381" i="1" s="1"/>
  <c r="BX1380" i="1"/>
  <c r="BU1380" i="1"/>
  <c r="BK1380" i="1"/>
  <c r="BJ1380" i="1"/>
  <c r="BI1380" i="1"/>
  <c r="BE1380" i="1"/>
  <c r="BD1380" i="1"/>
  <c r="BC1380" i="1"/>
  <c r="AY1380" i="1"/>
  <c r="AX1380" i="1"/>
  <c r="AW1380" i="1"/>
  <c r="AS1380" i="1"/>
  <c r="AR1380" i="1"/>
  <c r="AQ1380" i="1"/>
  <c r="AM1380" i="1"/>
  <c r="AL1380" i="1"/>
  <c r="AK1380" i="1"/>
  <c r="AG1380" i="1"/>
  <c r="AC1380" i="1"/>
  <c r="AB1380" i="1"/>
  <c r="AA1380" i="1"/>
  <c r="W1380" i="1"/>
  <c r="V1380" i="1"/>
  <c r="U1380" i="1"/>
  <c r="Q1380" i="1"/>
  <c r="P1380" i="1"/>
  <c r="O1380" i="1"/>
  <c r="K1380" i="1"/>
  <c r="J1380" i="1"/>
  <c r="I1380" i="1"/>
  <c r="H1380" i="1"/>
  <c r="G1380" i="1"/>
  <c r="F1380" i="1"/>
  <c r="BX1379" i="1"/>
  <c r="N1379" i="1"/>
  <c r="T1379" i="1" s="1"/>
  <c r="Z1379" i="1" s="1"/>
  <c r="AF1379" i="1" s="1"/>
  <c r="AJ1379" i="1" s="1"/>
  <c r="AP1379" i="1" s="1"/>
  <c r="AV1379" i="1" s="1"/>
  <c r="BB1379" i="1" s="1"/>
  <c r="BH1379" i="1" s="1"/>
  <c r="BR1379" i="1" s="1"/>
  <c r="BT1379" i="1" s="1"/>
  <c r="M1379" i="1"/>
  <c r="S1379" i="1" s="1"/>
  <c r="Y1379" i="1" s="1"/>
  <c r="AE1379" i="1" s="1"/>
  <c r="AI1379" i="1" s="1"/>
  <c r="AO1379" i="1" s="1"/>
  <c r="AU1379" i="1" s="1"/>
  <c r="BA1379" i="1" s="1"/>
  <c r="BG1379" i="1" s="1"/>
  <c r="BO1379" i="1" s="1"/>
  <c r="BQ1379" i="1" s="1"/>
  <c r="L1379" i="1"/>
  <c r="R1379" i="1" s="1"/>
  <c r="X1379" i="1" s="1"/>
  <c r="AD1379" i="1" s="1"/>
  <c r="AH1379" i="1" s="1"/>
  <c r="AN1379" i="1" s="1"/>
  <c r="AT1379" i="1" s="1"/>
  <c r="AZ1379" i="1" s="1"/>
  <c r="BF1379" i="1" s="1"/>
  <c r="BL1379" i="1" s="1"/>
  <c r="BN1379" i="1" s="1"/>
  <c r="BX1378" i="1"/>
  <c r="BU1378" i="1"/>
  <c r="BK1378" i="1"/>
  <c r="BJ1378" i="1"/>
  <c r="BI1378" i="1"/>
  <c r="BE1378" i="1"/>
  <c r="BD1378" i="1"/>
  <c r="BC1378" i="1"/>
  <c r="AY1378" i="1"/>
  <c r="AX1378" i="1"/>
  <c r="AW1378" i="1"/>
  <c r="AS1378" i="1"/>
  <c r="AR1378" i="1"/>
  <c r="AQ1378" i="1"/>
  <c r="AM1378" i="1"/>
  <c r="AL1378" i="1"/>
  <c r="AK1378" i="1"/>
  <c r="AG1378" i="1"/>
  <c r="AC1378" i="1"/>
  <c r="AB1378" i="1"/>
  <c r="AA1378" i="1"/>
  <c r="W1378" i="1"/>
  <c r="V1378" i="1"/>
  <c r="U1378" i="1"/>
  <c r="Q1378" i="1"/>
  <c r="P1378" i="1"/>
  <c r="O1378" i="1"/>
  <c r="K1378" i="1"/>
  <c r="J1378" i="1"/>
  <c r="I1378" i="1"/>
  <c r="H1378" i="1"/>
  <c r="G1378" i="1"/>
  <c r="F1378" i="1"/>
  <c r="BX1377" i="1"/>
  <c r="N1377" i="1"/>
  <c r="T1377" i="1" s="1"/>
  <c r="Z1377" i="1" s="1"/>
  <c r="AF1377" i="1" s="1"/>
  <c r="AJ1377" i="1" s="1"/>
  <c r="AP1377" i="1" s="1"/>
  <c r="AV1377" i="1" s="1"/>
  <c r="BB1377" i="1" s="1"/>
  <c r="BH1377" i="1" s="1"/>
  <c r="BR1377" i="1" s="1"/>
  <c r="BT1377" i="1" s="1"/>
  <c r="M1377" i="1"/>
  <c r="S1377" i="1" s="1"/>
  <c r="Y1377" i="1" s="1"/>
  <c r="AE1377" i="1" s="1"/>
  <c r="AI1377" i="1" s="1"/>
  <c r="AO1377" i="1" s="1"/>
  <c r="AU1377" i="1" s="1"/>
  <c r="BA1377" i="1" s="1"/>
  <c r="BG1377" i="1" s="1"/>
  <c r="BO1377" i="1" s="1"/>
  <c r="BQ1377" i="1" s="1"/>
  <c r="L1377" i="1"/>
  <c r="R1377" i="1" s="1"/>
  <c r="X1377" i="1" s="1"/>
  <c r="AD1377" i="1" s="1"/>
  <c r="AH1377" i="1" s="1"/>
  <c r="AN1377" i="1" s="1"/>
  <c r="AT1377" i="1" s="1"/>
  <c r="AZ1377" i="1" s="1"/>
  <c r="BF1377" i="1" s="1"/>
  <c r="BL1377" i="1" s="1"/>
  <c r="BN1377" i="1" s="1"/>
  <c r="BX1376" i="1"/>
  <c r="BU1376" i="1"/>
  <c r="BK1376" i="1"/>
  <c r="BJ1376" i="1"/>
  <c r="BI1376" i="1"/>
  <c r="BE1376" i="1"/>
  <c r="BD1376" i="1"/>
  <c r="BC1376" i="1"/>
  <c r="AY1376" i="1"/>
  <c r="AX1376" i="1"/>
  <c r="AW1376" i="1"/>
  <c r="AS1376" i="1"/>
  <c r="AR1376" i="1"/>
  <c r="AQ1376" i="1"/>
  <c r="AM1376" i="1"/>
  <c r="AL1376" i="1"/>
  <c r="AK1376" i="1"/>
  <c r="AG1376" i="1"/>
  <c r="AC1376" i="1"/>
  <c r="AB1376" i="1"/>
  <c r="AA1376" i="1"/>
  <c r="W1376" i="1"/>
  <c r="V1376" i="1"/>
  <c r="U1376" i="1"/>
  <c r="Q1376" i="1"/>
  <c r="P1376" i="1"/>
  <c r="O1376" i="1"/>
  <c r="K1376" i="1"/>
  <c r="J1376" i="1"/>
  <c r="I1376" i="1"/>
  <c r="H1376" i="1"/>
  <c r="G1376" i="1"/>
  <c r="F1376" i="1"/>
  <c r="BX1375" i="1"/>
  <c r="BX1374" i="1"/>
  <c r="BX1373" i="1"/>
  <c r="H1373" i="1"/>
  <c r="H1372" i="1" s="1"/>
  <c r="G1373" i="1"/>
  <c r="M1373" i="1" s="1"/>
  <c r="S1373" i="1" s="1"/>
  <c r="Y1373" i="1" s="1"/>
  <c r="AE1373" i="1" s="1"/>
  <c r="AI1373" i="1" s="1"/>
  <c r="AO1373" i="1" s="1"/>
  <c r="AU1373" i="1" s="1"/>
  <c r="BA1373" i="1" s="1"/>
  <c r="BG1373" i="1" s="1"/>
  <c r="BO1373" i="1" s="1"/>
  <c r="BQ1373" i="1" s="1"/>
  <c r="F1373" i="1"/>
  <c r="L1373" i="1" s="1"/>
  <c r="R1373" i="1" s="1"/>
  <c r="X1373" i="1" s="1"/>
  <c r="AD1373" i="1" s="1"/>
  <c r="AH1373" i="1" s="1"/>
  <c r="AN1373" i="1" s="1"/>
  <c r="AT1373" i="1" s="1"/>
  <c r="AZ1373" i="1" s="1"/>
  <c r="BF1373" i="1" s="1"/>
  <c r="BL1373" i="1" s="1"/>
  <c r="BN1373" i="1" s="1"/>
  <c r="BX1372" i="1"/>
  <c r="BU1372" i="1"/>
  <c r="BU1371" i="1" s="1"/>
  <c r="BK1372" i="1"/>
  <c r="BK1371" i="1" s="1"/>
  <c r="BJ1372" i="1"/>
  <c r="BJ1371" i="1" s="1"/>
  <c r="BI1372" i="1"/>
  <c r="BI1371" i="1" s="1"/>
  <c r="BE1372" i="1"/>
  <c r="BE1371" i="1" s="1"/>
  <c r="BD1372" i="1"/>
  <c r="BD1371" i="1" s="1"/>
  <c r="BC1372" i="1"/>
  <c r="BC1371" i="1" s="1"/>
  <c r="AY1372" i="1"/>
  <c r="AY1371" i="1" s="1"/>
  <c r="AX1372" i="1"/>
  <c r="AX1371" i="1" s="1"/>
  <c r="AW1372" i="1"/>
  <c r="AW1371" i="1" s="1"/>
  <c r="AS1372" i="1"/>
  <c r="AS1371" i="1" s="1"/>
  <c r="AR1372" i="1"/>
  <c r="AR1371" i="1" s="1"/>
  <c r="AQ1372" i="1"/>
  <c r="AQ1371" i="1" s="1"/>
  <c r="AM1372" i="1"/>
  <c r="AM1371" i="1" s="1"/>
  <c r="AL1372" i="1"/>
  <c r="AL1371" i="1" s="1"/>
  <c r="AK1372" i="1"/>
  <c r="AK1371" i="1" s="1"/>
  <c r="AG1372" i="1"/>
  <c r="AG1371" i="1" s="1"/>
  <c r="AC1372" i="1"/>
  <c r="AC1371" i="1" s="1"/>
  <c r="AB1372" i="1"/>
  <c r="AB1371" i="1" s="1"/>
  <c r="AA1372" i="1"/>
  <c r="AA1371" i="1" s="1"/>
  <c r="W1372" i="1"/>
  <c r="W1371" i="1" s="1"/>
  <c r="V1372" i="1"/>
  <c r="V1371" i="1" s="1"/>
  <c r="U1372" i="1"/>
  <c r="U1371" i="1" s="1"/>
  <c r="Q1372" i="1"/>
  <c r="Q1371" i="1" s="1"/>
  <c r="P1372" i="1"/>
  <c r="P1371" i="1" s="1"/>
  <c r="O1372" i="1"/>
  <c r="O1371" i="1" s="1"/>
  <c r="K1372" i="1"/>
  <c r="K1371" i="1" s="1"/>
  <c r="J1372" i="1"/>
  <c r="J1371" i="1" s="1"/>
  <c r="I1372" i="1"/>
  <c r="I1371" i="1" s="1"/>
  <c r="G1372" i="1"/>
  <c r="G1371" i="1" s="1"/>
  <c r="F1372" i="1"/>
  <c r="F1371" i="1" s="1"/>
  <c r="BX1371" i="1"/>
  <c r="BX1370" i="1"/>
  <c r="N1370" i="1"/>
  <c r="T1370" i="1" s="1"/>
  <c r="Z1370" i="1" s="1"/>
  <c r="AF1370" i="1" s="1"/>
  <c r="AJ1370" i="1" s="1"/>
  <c r="AP1370" i="1" s="1"/>
  <c r="AV1370" i="1" s="1"/>
  <c r="BB1370" i="1" s="1"/>
  <c r="BH1370" i="1" s="1"/>
  <c r="BR1370" i="1" s="1"/>
  <c r="BT1370" i="1" s="1"/>
  <c r="M1370" i="1"/>
  <c r="S1370" i="1" s="1"/>
  <c r="Y1370" i="1" s="1"/>
  <c r="AE1370" i="1" s="1"/>
  <c r="AI1370" i="1" s="1"/>
  <c r="AO1370" i="1" s="1"/>
  <c r="AU1370" i="1" s="1"/>
  <c r="BA1370" i="1" s="1"/>
  <c r="BG1370" i="1" s="1"/>
  <c r="BO1370" i="1" s="1"/>
  <c r="BQ1370" i="1" s="1"/>
  <c r="L1370" i="1"/>
  <c r="R1370" i="1" s="1"/>
  <c r="X1370" i="1" s="1"/>
  <c r="AD1370" i="1" s="1"/>
  <c r="AH1370" i="1" s="1"/>
  <c r="AN1370" i="1" s="1"/>
  <c r="AT1370" i="1" s="1"/>
  <c r="AZ1370" i="1" s="1"/>
  <c r="BF1370" i="1" s="1"/>
  <c r="BL1370" i="1" s="1"/>
  <c r="BN1370" i="1" s="1"/>
  <c r="BX1369" i="1"/>
  <c r="BU1369" i="1"/>
  <c r="BU1368" i="1" s="1"/>
  <c r="BK1369" i="1"/>
  <c r="BK1368" i="1" s="1"/>
  <c r="BJ1369" i="1"/>
  <c r="BJ1368" i="1" s="1"/>
  <c r="BI1369" i="1"/>
  <c r="BI1368" i="1" s="1"/>
  <c r="BE1369" i="1"/>
  <c r="BE1368" i="1" s="1"/>
  <c r="BD1369" i="1"/>
  <c r="BD1368" i="1" s="1"/>
  <c r="BC1369" i="1"/>
  <c r="BC1368" i="1" s="1"/>
  <c r="AY1369" i="1"/>
  <c r="AY1368" i="1" s="1"/>
  <c r="AX1369" i="1"/>
  <c r="AX1368" i="1" s="1"/>
  <c r="AW1369" i="1"/>
  <c r="AW1368" i="1" s="1"/>
  <c r="AS1369" i="1"/>
  <c r="AS1368" i="1" s="1"/>
  <c r="AR1369" i="1"/>
  <c r="AR1368" i="1" s="1"/>
  <c r="AQ1369" i="1"/>
  <c r="AQ1368" i="1" s="1"/>
  <c r="AM1369" i="1"/>
  <c r="AM1368" i="1" s="1"/>
  <c r="AL1369" i="1"/>
  <c r="AL1368" i="1" s="1"/>
  <c r="AK1369" i="1"/>
  <c r="AK1368" i="1" s="1"/>
  <c r="AG1369" i="1"/>
  <c r="AG1368" i="1" s="1"/>
  <c r="AC1369" i="1"/>
  <c r="AC1368" i="1" s="1"/>
  <c r="AB1369" i="1"/>
  <c r="AB1368" i="1" s="1"/>
  <c r="AA1369" i="1"/>
  <c r="AA1368" i="1" s="1"/>
  <c r="W1369" i="1"/>
  <c r="W1368" i="1" s="1"/>
  <c r="V1369" i="1"/>
  <c r="V1368" i="1" s="1"/>
  <c r="U1369" i="1"/>
  <c r="U1368" i="1" s="1"/>
  <c r="Q1369" i="1"/>
  <c r="Q1368" i="1" s="1"/>
  <c r="P1369" i="1"/>
  <c r="P1368" i="1" s="1"/>
  <c r="O1369" i="1"/>
  <c r="O1368" i="1" s="1"/>
  <c r="K1369" i="1"/>
  <c r="K1368" i="1" s="1"/>
  <c r="J1369" i="1"/>
  <c r="J1368" i="1" s="1"/>
  <c r="I1369" i="1"/>
  <c r="H1369" i="1"/>
  <c r="H1368" i="1" s="1"/>
  <c r="G1369" i="1"/>
  <c r="G1368" i="1" s="1"/>
  <c r="F1369" i="1"/>
  <c r="F1368" i="1" s="1"/>
  <c r="BX1368" i="1"/>
  <c r="BX1367" i="1"/>
  <c r="N1367" i="1"/>
  <c r="T1367" i="1" s="1"/>
  <c r="Z1367" i="1" s="1"/>
  <c r="AF1367" i="1" s="1"/>
  <c r="AJ1367" i="1" s="1"/>
  <c r="AP1367" i="1" s="1"/>
  <c r="AV1367" i="1" s="1"/>
  <c r="BB1367" i="1" s="1"/>
  <c r="BH1367" i="1" s="1"/>
  <c r="BR1367" i="1" s="1"/>
  <c r="BT1367" i="1" s="1"/>
  <c r="M1367" i="1"/>
  <c r="S1367" i="1" s="1"/>
  <c r="Y1367" i="1" s="1"/>
  <c r="AE1367" i="1" s="1"/>
  <c r="AI1367" i="1" s="1"/>
  <c r="AO1367" i="1" s="1"/>
  <c r="AU1367" i="1" s="1"/>
  <c r="BA1367" i="1" s="1"/>
  <c r="BG1367" i="1" s="1"/>
  <c r="BO1367" i="1" s="1"/>
  <c r="BQ1367" i="1" s="1"/>
  <c r="L1367" i="1"/>
  <c r="R1367" i="1" s="1"/>
  <c r="X1367" i="1" s="1"/>
  <c r="AD1367" i="1" s="1"/>
  <c r="AH1367" i="1" s="1"/>
  <c r="AN1367" i="1" s="1"/>
  <c r="AT1367" i="1" s="1"/>
  <c r="AZ1367" i="1" s="1"/>
  <c r="BF1367" i="1" s="1"/>
  <c r="BL1367" i="1" s="1"/>
  <c r="BN1367" i="1" s="1"/>
  <c r="BX1366" i="1"/>
  <c r="BU1366" i="1"/>
  <c r="BK1366" i="1"/>
  <c r="BJ1366" i="1"/>
  <c r="BI1366" i="1"/>
  <c r="BE1366" i="1"/>
  <c r="BD1366" i="1"/>
  <c r="BC1366" i="1"/>
  <c r="AY1366" i="1"/>
  <c r="AX1366" i="1"/>
  <c r="AW1366" i="1"/>
  <c r="AS1366" i="1"/>
  <c r="AR1366" i="1"/>
  <c r="AQ1366" i="1"/>
  <c r="AM1366" i="1"/>
  <c r="AL1366" i="1"/>
  <c r="AK1366" i="1"/>
  <c r="AG1366" i="1"/>
  <c r="AC1366" i="1"/>
  <c r="AB1366" i="1"/>
  <c r="AA1366" i="1"/>
  <c r="W1366" i="1"/>
  <c r="V1366" i="1"/>
  <c r="U1366" i="1"/>
  <c r="Q1366" i="1"/>
  <c r="P1366" i="1"/>
  <c r="O1366" i="1"/>
  <c r="K1366" i="1"/>
  <c r="J1366" i="1"/>
  <c r="I1366" i="1"/>
  <c r="H1366" i="1"/>
  <c r="G1366" i="1"/>
  <c r="F1366" i="1"/>
  <c r="BX1365" i="1"/>
  <c r="O1365" i="1"/>
  <c r="O1364" i="1" s="1"/>
  <c r="N1365" i="1"/>
  <c r="T1365" i="1" s="1"/>
  <c r="Z1365" i="1" s="1"/>
  <c r="AF1365" i="1" s="1"/>
  <c r="AJ1365" i="1" s="1"/>
  <c r="AP1365" i="1" s="1"/>
  <c r="AV1365" i="1" s="1"/>
  <c r="BB1365" i="1" s="1"/>
  <c r="BH1365" i="1" s="1"/>
  <c r="BR1365" i="1" s="1"/>
  <c r="BT1365" i="1" s="1"/>
  <c r="M1365" i="1"/>
  <c r="S1365" i="1" s="1"/>
  <c r="Y1365" i="1" s="1"/>
  <c r="AE1365" i="1" s="1"/>
  <c r="AI1365" i="1" s="1"/>
  <c r="AO1365" i="1" s="1"/>
  <c r="AU1365" i="1" s="1"/>
  <c r="BA1365" i="1" s="1"/>
  <c r="BG1365" i="1" s="1"/>
  <c r="BO1365" i="1" s="1"/>
  <c r="BQ1365" i="1" s="1"/>
  <c r="L1365" i="1"/>
  <c r="BX1364" i="1"/>
  <c r="BU1364" i="1"/>
  <c r="BK1364" i="1"/>
  <c r="BJ1364" i="1"/>
  <c r="BI1364" i="1"/>
  <c r="BE1364" i="1"/>
  <c r="BD1364" i="1"/>
  <c r="BC1364" i="1"/>
  <c r="AY1364" i="1"/>
  <c r="AX1364" i="1"/>
  <c r="AW1364" i="1"/>
  <c r="AS1364" i="1"/>
  <c r="AR1364" i="1"/>
  <c r="AQ1364" i="1"/>
  <c r="AM1364" i="1"/>
  <c r="AL1364" i="1"/>
  <c r="AK1364" i="1"/>
  <c r="AG1364" i="1"/>
  <c r="AC1364" i="1"/>
  <c r="AB1364" i="1"/>
  <c r="AA1364" i="1"/>
  <c r="W1364" i="1"/>
  <c r="V1364" i="1"/>
  <c r="U1364" i="1"/>
  <c r="Q1364" i="1"/>
  <c r="P1364" i="1"/>
  <c r="K1364" i="1"/>
  <c r="J1364" i="1"/>
  <c r="I1364" i="1"/>
  <c r="H1364" i="1"/>
  <c r="G1364" i="1"/>
  <c r="F1364" i="1"/>
  <c r="BX1363" i="1"/>
  <c r="N1363" i="1"/>
  <c r="T1363" i="1" s="1"/>
  <c r="Z1363" i="1" s="1"/>
  <c r="AF1363" i="1" s="1"/>
  <c r="AJ1363" i="1" s="1"/>
  <c r="AP1363" i="1" s="1"/>
  <c r="AV1363" i="1" s="1"/>
  <c r="BB1363" i="1" s="1"/>
  <c r="BH1363" i="1" s="1"/>
  <c r="BR1363" i="1" s="1"/>
  <c r="BT1363" i="1" s="1"/>
  <c r="M1363" i="1"/>
  <c r="S1363" i="1" s="1"/>
  <c r="Y1363" i="1" s="1"/>
  <c r="AE1363" i="1" s="1"/>
  <c r="AI1363" i="1" s="1"/>
  <c r="AO1363" i="1" s="1"/>
  <c r="AU1363" i="1" s="1"/>
  <c r="BA1363" i="1" s="1"/>
  <c r="BG1363" i="1" s="1"/>
  <c r="BO1363" i="1" s="1"/>
  <c r="BQ1363" i="1" s="1"/>
  <c r="L1363" i="1"/>
  <c r="R1363" i="1" s="1"/>
  <c r="X1363" i="1" s="1"/>
  <c r="AD1363" i="1" s="1"/>
  <c r="AH1363" i="1" s="1"/>
  <c r="AN1363" i="1" s="1"/>
  <c r="AT1363" i="1" s="1"/>
  <c r="AZ1363" i="1" s="1"/>
  <c r="BF1363" i="1" s="1"/>
  <c r="BL1363" i="1" s="1"/>
  <c r="BN1363" i="1" s="1"/>
  <c r="BX1362" i="1"/>
  <c r="BU1362" i="1"/>
  <c r="BK1362" i="1"/>
  <c r="BJ1362" i="1"/>
  <c r="BI1362" i="1"/>
  <c r="BE1362" i="1"/>
  <c r="BD1362" i="1"/>
  <c r="BC1362" i="1"/>
  <c r="AY1362" i="1"/>
  <c r="AX1362" i="1"/>
  <c r="AW1362" i="1"/>
  <c r="AS1362" i="1"/>
  <c r="AR1362" i="1"/>
  <c r="AQ1362" i="1"/>
  <c r="AM1362" i="1"/>
  <c r="AL1362" i="1"/>
  <c r="AK1362" i="1"/>
  <c r="AG1362" i="1"/>
  <c r="AC1362" i="1"/>
  <c r="AB1362" i="1"/>
  <c r="AA1362" i="1"/>
  <c r="W1362" i="1"/>
  <c r="V1362" i="1"/>
  <c r="U1362" i="1"/>
  <c r="Q1362" i="1"/>
  <c r="P1362" i="1"/>
  <c r="O1362" i="1"/>
  <c r="K1362" i="1"/>
  <c r="J1362" i="1"/>
  <c r="I1362" i="1"/>
  <c r="H1362" i="1"/>
  <c r="G1362" i="1"/>
  <c r="F1362" i="1"/>
  <c r="BX1361" i="1"/>
  <c r="BX1360" i="1"/>
  <c r="BX1359" i="1"/>
  <c r="H1359" i="1"/>
  <c r="H1358" i="1" s="1"/>
  <c r="H1357" i="1" s="1"/>
  <c r="G1359" i="1"/>
  <c r="F1359" i="1"/>
  <c r="L1359" i="1" s="1"/>
  <c r="R1359" i="1" s="1"/>
  <c r="X1359" i="1" s="1"/>
  <c r="AD1359" i="1" s="1"/>
  <c r="AH1359" i="1" s="1"/>
  <c r="AN1359" i="1" s="1"/>
  <c r="AT1359" i="1" s="1"/>
  <c r="AZ1359" i="1" s="1"/>
  <c r="BF1359" i="1" s="1"/>
  <c r="BL1359" i="1" s="1"/>
  <c r="BN1359" i="1" s="1"/>
  <c r="BX1358" i="1"/>
  <c r="BU1358" i="1"/>
  <c r="BU1357" i="1" s="1"/>
  <c r="BK1358" i="1"/>
  <c r="BK1357" i="1" s="1"/>
  <c r="BJ1358" i="1"/>
  <c r="BJ1357" i="1" s="1"/>
  <c r="BI1358" i="1"/>
  <c r="BI1357" i="1" s="1"/>
  <c r="BE1358" i="1"/>
  <c r="BE1357" i="1" s="1"/>
  <c r="BD1358" i="1"/>
  <c r="BD1357" i="1" s="1"/>
  <c r="BC1358" i="1"/>
  <c r="BC1357" i="1" s="1"/>
  <c r="AY1358" i="1"/>
  <c r="AY1357" i="1" s="1"/>
  <c r="AX1358" i="1"/>
  <c r="AX1357" i="1" s="1"/>
  <c r="AW1358" i="1"/>
  <c r="AW1357" i="1" s="1"/>
  <c r="AS1358" i="1"/>
  <c r="AS1357" i="1" s="1"/>
  <c r="AR1358" i="1"/>
  <c r="AR1357" i="1" s="1"/>
  <c r="AQ1358" i="1"/>
  <c r="AQ1357" i="1" s="1"/>
  <c r="AM1358" i="1"/>
  <c r="AM1357" i="1" s="1"/>
  <c r="AL1358" i="1"/>
  <c r="AL1357" i="1" s="1"/>
  <c r="AK1358" i="1"/>
  <c r="AK1357" i="1" s="1"/>
  <c r="AG1358" i="1"/>
  <c r="AG1357" i="1" s="1"/>
  <c r="AC1358" i="1"/>
  <c r="AC1357" i="1" s="1"/>
  <c r="AB1358" i="1"/>
  <c r="AB1357" i="1" s="1"/>
  <c r="AA1358" i="1"/>
  <c r="AA1357" i="1" s="1"/>
  <c r="W1358" i="1"/>
  <c r="W1357" i="1" s="1"/>
  <c r="V1358" i="1"/>
  <c r="V1357" i="1" s="1"/>
  <c r="U1358" i="1"/>
  <c r="U1357" i="1" s="1"/>
  <c r="Q1358" i="1"/>
  <c r="Q1357" i="1" s="1"/>
  <c r="P1358" i="1"/>
  <c r="P1357" i="1" s="1"/>
  <c r="O1358" i="1"/>
  <c r="O1357" i="1" s="1"/>
  <c r="K1358" i="1"/>
  <c r="K1357" i="1" s="1"/>
  <c r="J1358" i="1"/>
  <c r="J1357" i="1" s="1"/>
  <c r="I1358" i="1"/>
  <c r="I1357" i="1" s="1"/>
  <c r="BX1357" i="1"/>
  <c r="BX1356" i="1"/>
  <c r="N1356" i="1"/>
  <c r="T1356" i="1" s="1"/>
  <c r="Z1356" i="1" s="1"/>
  <c r="AF1356" i="1" s="1"/>
  <c r="AJ1356" i="1" s="1"/>
  <c r="AP1356" i="1" s="1"/>
  <c r="AV1356" i="1" s="1"/>
  <c r="BB1356" i="1" s="1"/>
  <c r="BH1356" i="1" s="1"/>
  <c r="BR1356" i="1" s="1"/>
  <c r="BT1356" i="1" s="1"/>
  <c r="M1356" i="1"/>
  <c r="S1356" i="1" s="1"/>
  <c r="Y1356" i="1" s="1"/>
  <c r="AE1356" i="1" s="1"/>
  <c r="AI1356" i="1" s="1"/>
  <c r="AO1356" i="1" s="1"/>
  <c r="AU1356" i="1" s="1"/>
  <c r="BA1356" i="1" s="1"/>
  <c r="BG1356" i="1" s="1"/>
  <c r="BO1356" i="1" s="1"/>
  <c r="BQ1356" i="1" s="1"/>
  <c r="L1356" i="1"/>
  <c r="R1356" i="1" s="1"/>
  <c r="X1356" i="1" s="1"/>
  <c r="AD1356" i="1" s="1"/>
  <c r="AH1356" i="1" s="1"/>
  <c r="AN1356" i="1" s="1"/>
  <c r="AT1356" i="1" s="1"/>
  <c r="AZ1356" i="1" s="1"/>
  <c r="BF1356" i="1" s="1"/>
  <c r="BL1356" i="1" s="1"/>
  <c r="BN1356" i="1" s="1"/>
  <c r="BX1355" i="1"/>
  <c r="BU1355" i="1"/>
  <c r="BK1355" i="1"/>
  <c r="BJ1355" i="1"/>
  <c r="BI1355" i="1"/>
  <c r="BE1355" i="1"/>
  <c r="BD1355" i="1"/>
  <c r="BC1355" i="1"/>
  <c r="AY1355" i="1"/>
  <c r="AX1355" i="1"/>
  <c r="AW1355" i="1"/>
  <c r="AS1355" i="1"/>
  <c r="AR1355" i="1"/>
  <c r="AQ1355" i="1"/>
  <c r="AM1355" i="1"/>
  <c r="AL1355" i="1"/>
  <c r="AK1355" i="1"/>
  <c r="AG1355" i="1"/>
  <c r="AC1355" i="1"/>
  <c r="AB1355" i="1"/>
  <c r="AA1355" i="1"/>
  <c r="W1355" i="1"/>
  <c r="V1355" i="1"/>
  <c r="U1355" i="1"/>
  <c r="Q1355" i="1"/>
  <c r="P1355" i="1"/>
  <c r="O1355" i="1"/>
  <c r="K1355" i="1"/>
  <c r="J1355" i="1"/>
  <c r="I1355" i="1"/>
  <c r="H1355" i="1"/>
  <c r="G1355" i="1"/>
  <c r="F1355" i="1"/>
  <c r="BX1354" i="1"/>
  <c r="N1354" i="1"/>
  <c r="T1354" i="1" s="1"/>
  <c r="Z1354" i="1" s="1"/>
  <c r="AF1354" i="1" s="1"/>
  <c r="AJ1354" i="1" s="1"/>
  <c r="AP1354" i="1" s="1"/>
  <c r="AV1354" i="1" s="1"/>
  <c r="BB1354" i="1" s="1"/>
  <c r="BH1354" i="1" s="1"/>
  <c r="BR1354" i="1" s="1"/>
  <c r="BT1354" i="1" s="1"/>
  <c r="M1354" i="1"/>
  <c r="S1354" i="1" s="1"/>
  <c r="Y1354" i="1" s="1"/>
  <c r="AE1354" i="1" s="1"/>
  <c r="AI1354" i="1" s="1"/>
  <c r="AO1354" i="1" s="1"/>
  <c r="AU1354" i="1" s="1"/>
  <c r="BA1354" i="1" s="1"/>
  <c r="BG1354" i="1" s="1"/>
  <c r="BO1354" i="1" s="1"/>
  <c r="BQ1354" i="1" s="1"/>
  <c r="L1354" i="1"/>
  <c r="R1354" i="1" s="1"/>
  <c r="X1354" i="1" s="1"/>
  <c r="AD1354" i="1" s="1"/>
  <c r="AH1354" i="1" s="1"/>
  <c r="AN1354" i="1" s="1"/>
  <c r="AT1354" i="1" s="1"/>
  <c r="AZ1354" i="1" s="1"/>
  <c r="BF1354" i="1" s="1"/>
  <c r="BL1354" i="1" s="1"/>
  <c r="BN1354" i="1" s="1"/>
  <c r="BX1353" i="1"/>
  <c r="BU1353" i="1"/>
  <c r="BK1353" i="1"/>
  <c r="BJ1353" i="1"/>
  <c r="BI1353" i="1"/>
  <c r="BE1353" i="1"/>
  <c r="BD1353" i="1"/>
  <c r="BC1353" i="1"/>
  <c r="AY1353" i="1"/>
  <c r="AX1353" i="1"/>
  <c r="AW1353" i="1"/>
  <c r="AS1353" i="1"/>
  <c r="AR1353" i="1"/>
  <c r="AQ1353" i="1"/>
  <c r="AM1353" i="1"/>
  <c r="AL1353" i="1"/>
  <c r="AK1353" i="1"/>
  <c r="AG1353" i="1"/>
  <c r="AC1353" i="1"/>
  <c r="AB1353" i="1"/>
  <c r="AA1353" i="1"/>
  <c r="W1353" i="1"/>
  <c r="V1353" i="1"/>
  <c r="U1353" i="1"/>
  <c r="Q1353" i="1"/>
  <c r="P1353" i="1"/>
  <c r="O1353" i="1"/>
  <c r="K1353" i="1"/>
  <c r="J1353" i="1"/>
  <c r="I1353" i="1"/>
  <c r="H1353" i="1"/>
  <c r="G1353" i="1"/>
  <c r="F1353" i="1"/>
  <c r="BX1352" i="1"/>
  <c r="BI1352" i="1"/>
  <c r="BI1351" i="1" s="1"/>
  <c r="H1352" i="1"/>
  <c r="G1352" i="1"/>
  <c r="G1351" i="1" s="1"/>
  <c r="F1352" i="1"/>
  <c r="BX1351" i="1"/>
  <c r="BU1351" i="1"/>
  <c r="BK1351" i="1"/>
  <c r="BJ1351" i="1"/>
  <c r="BE1351" i="1"/>
  <c r="BD1351" i="1"/>
  <c r="BC1351" i="1"/>
  <c r="AY1351" i="1"/>
  <c r="AX1351" i="1"/>
  <c r="AW1351" i="1"/>
  <c r="AS1351" i="1"/>
  <c r="AR1351" i="1"/>
  <c r="AQ1351" i="1"/>
  <c r="AM1351" i="1"/>
  <c r="AL1351" i="1"/>
  <c r="AK1351" i="1"/>
  <c r="AG1351" i="1"/>
  <c r="AC1351" i="1"/>
  <c r="AB1351" i="1"/>
  <c r="AA1351" i="1"/>
  <c r="W1351" i="1"/>
  <c r="V1351" i="1"/>
  <c r="U1351" i="1"/>
  <c r="Q1351" i="1"/>
  <c r="P1351" i="1"/>
  <c r="O1351" i="1"/>
  <c r="K1351" i="1"/>
  <c r="J1351" i="1"/>
  <c r="I1351" i="1"/>
  <c r="BX1350" i="1"/>
  <c r="BX1349" i="1"/>
  <c r="BX1348" i="1"/>
  <c r="BX1347" i="1"/>
  <c r="N1347" i="1"/>
  <c r="T1347" i="1" s="1"/>
  <c r="Z1347" i="1" s="1"/>
  <c r="AF1347" i="1" s="1"/>
  <c r="AJ1347" i="1" s="1"/>
  <c r="AP1347" i="1" s="1"/>
  <c r="AV1347" i="1" s="1"/>
  <c r="BB1347" i="1" s="1"/>
  <c r="BH1347" i="1" s="1"/>
  <c r="BR1347" i="1" s="1"/>
  <c r="BT1347" i="1" s="1"/>
  <c r="M1347" i="1"/>
  <c r="S1347" i="1" s="1"/>
  <c r="Y1347" i="1" s="1"/>
  <c r="AE1347" i="1" s="1"/>
  <c r="AI1347" i="1" s="1"/>
  <c r="AO1347" i="1" s="1"/>
  <c r="AU1347" i="1" s="1"/>
  <c r="BA1347" i="1" s="1"/>
  <c r="BG1347" i="1" s="1"/>
  <c r="BO1347" i="1" s="1"/>
  <c r="BQ1347" i="1" s="1"/>
  <c r="L1347" i="1"/>
  <c r="R1347" i="1" s="1"/>
  <c r="X1347" i="1" s="1"/>
  <c r="AD1347" i="1" s="1"/>
  <c r="AH1347" i="1" s="1"/>
  <c r="AN1347" i="1" s="1"/>
  <c r="AT1347" i="1" s="1"/>
  <c r="AZ1347" i="1" s="1"/>
  <c r="BF1347" i="1" s="1"/>
  <c r="BL1347" i="1" s="1"/>
  <c r="BN1347" i="1" s="1"/>
  <c r="BX1346" i="1"/>
  <c r="BU1346" i="1"/>
  <c r="BU1345" i="1" s="1"/>
  <c r="BU1344" i="1" s="1"/>
  <c r="BU1343" i="1" s="1"/>
  <c r="BK1346" i="1"/>
  <c r="BK1345" i="1" s="1"/>
  <c r="BK1344" i="1" s="1"/>
  <c r="BK1343" i="1" s="1"/>
  <c r="BJ1346" i="1"/>
  <c r="BJ1345" i="1" s="1"/>
  <c r="BJ1344" i="1" s="1"/>
  <c r="BJ1343" i="1" s="1"/>
  <c r="BI1346" i="1"/>
  <c r="BI1345" i="1" s="1"/>
  <c r="BI1344" i="1" s="1"/>
  <c r="BI1343" i="1" s="1"/>
  <c r="BE1346" i="1"/>
  <c r="BE1345" i="1" s="1"/>
  <c r="BE1344" i="1" s="1"/>
  <c r="BE1343" i="1" s="1"/>
  <c r="BD1346" i="1"/>
  <c r="BC1346" i="1"/>
  <c r="BC1345" i="1" s="1"/>
  <c r="BC1344" i="1" s="1"/>
  <c r="BC1343" i="1" s="1"/>
  <c r="AY1346" i="1"/>
  <c r="AY1345" i="1" s="1"/>
  <c r="AY1344" i="1" s="1"/>
  <c r="AY1343" i="1" s="1"/>
  <c r="AX1346" i="1"/>
  <c r="AX1345" i="1" s="1"/>
  <c r="AX1344" i="1" s="1"/>
  <c r="AX1343" i="1" s="1"/>
  <c r="AW1346" i="1"/>
  <c r="AW1345" i="1" s="1"/>
  <c r="AW1344" i="1" s="1"/>
  <c r="AW1343" i="1" s="1"/>
  <c r="AS1346" i="1"/>
  <c r="AS1345" i="1" s="1"/>
  <c r="AS1344" i="1" s="1"/>
  <c r="AS1343" i="1" s="1"/>
  <c r="AR1346" i="1"/>
  <c r="AR1345" i="1" s="1"/>
  <c r="AR1344" i="1" s="1"/>
  <c r="AR1343" i="1" s="1"/>
  <c r="AQ1346" i="1"/>
  <c r="AQ1345" i="1" s="1"/>
  <c r="AQ1344" i="1" s="1"/>
  <c r="AQ1343" i="1" s="1"/>
  <c r="AM1346" i="1"/>
  <c r="AM1345" i="1" s="1"/>
  <c r="AM1344" i="1" s="1"/>
  <c r="AM1343" i="1" s="1"/>
  <c r="AL1346" i="1"/>
  <c r="AL1345" i="1" s="1"/>
  <c r="AL1344" i="1" s="1"/>
  <c r="AL1343" i="1" s="1"/>
  <c r="AK1346" i="1"/>
  <c r="AK1345" i="1" s="1"/>
  <c r="AK1344" i="1" s="1"/>
  <c r="AK1343" i="1" s="1"/>
  <c r="AG1346" i="1"/>
  <c r="AG1345" i="1" s="1"/>
  <c r="AG1344" i="1" s="1"/>
  <c r="AG1343" i="1" s="1"/>
  <c r="AC1346" i="1"/>
  <c r="AC1345" i="1" s="1"/>
  <c r="AC1344" i="1" s="1"/>
  <c r="AC1343" i="1" s="1"/>
  <c r="AB1346" i="1"/>
  <c r="AB1345" i="1" s="1"/>
  <c r="AB1344" i="1" s="1"/>
  <c r="AB1343" i="1" s="1"/>
  <c r="AA1346" i="1"/>
  <c r="AA1345" i="1" s="1"/>
  <c r="AA1344" i="1" s="1"/>
  <c r="AA1343" i="1" s="1"/>
  <c r="W1346" i="1"/>
  <c r="W1345" i="1" s="1"/>
  <c r="W1344" i="1" s="1"/>
  <c r="W1343" i="1" s="1"/>
  <c r="V1346" i="1"/>
  <c r="V1345" i="1" s="1"/>
  <c r="V1344" i="1" s="1"/>
  <c r="V1343" i="1" s="1"/>
  <c r="U1346" i="1"/>
  <c r="U1345" i="1" s="1"/>
  <c r="U1344" i="1" s="1"/>
  <c r="U1343" i="1" s="1"/>
  <c r="Q1346" i="1"/>
  <c r="Q1345" i="1" s="1"/>
  <c r="Q1344" i="1" s="1"/>
  <c r="Q1343" i="1" s="1"/>
  <c r="P1346" i="1"/>
  <c r="P1345" i="1" s="1"/>
  <c r="P1344" i="1" s="1"/>
  <c r="P1343" i="1" s="1"/>
  <c r="O1346" i="1"/>
  <c r="O1345" i="1" s="1"/>
  <c r="O1344" i="1" s="1"/>
  <c r="O1343" i="1" s="1"/>
  <c r="K1346" i="1"/>
  <c r="K1345" i="1" s="1"/>
  <c r="K1344" i="1" s="1"/>
  <c r="K1343" i="1" s="1"/>
  <c r="J1346" i="1"/>
  <c r="I1346" i="1"/>
  <c r="I1345" i="1" s="1"/>
  <c r="I1344" i="1" s="1"/>
  <c r="I1343" i="1" s="1"/>
  <c r="H1346" i="1"/>
  <c r="G1346" i="1"/>
  <c r="G1345" i="1" s="1"/>
  <c r="F1346" i="1"/>
  <c r="BX1345" i="1"/>
  <c r="BD1345" i="1"/>
  <c r="BD1344" i="1" s="1"/>
  <c r="BD1343" i="1" s="1"/>
  <c r="BX1344" i="1"/>
  <c r="BX1343" i="1"/>
  <c r="BX1342" i="1"/>
  <c r="O1342" i="1"/>
  <c r="O1341" i="1" s="1"/>
  <c r="O1340" i="1" s="1"/>
  <c r="N1342" i="1"/>
  <c r="T1342" i="1" s="1"/>
  <c r="Z1342" i="1" s="1"/>
  <c r="AF1342" i="1" s="1"/>
  <c r="AJ1342" i="1" s="1"/>
  <c r="AP1342" i="1" s="1"/>
  <c r="AV1342" i="1" s="1"/>
  <c r="BB1342" i="1" s="1"/>
  <c r="BH1342" i="1" s="1"/>
  <c r="BR1342" i="1" s="1"/>
  <c r="BT1342" i="1" s="1"/>
  <c r="M1342" i="1"/>
  <c r="S1342" i="1" s="1"/>
  <c r="Y1342" i="1" s="1"/>
  <c r="AE1342" i="1" s="1"/>
  <c r="AI1342" i="1" s="1"/>
  <c r="AO1342" i="1" s="1"/>
  <c r="AU1342" i="1" s="1"/>
  <c r="BA1342" i="1" s="1"/>
  <c r="BG1342" i="1" s="1"/>
  <c r="BO1342" i="1" s="1"/>
  <c r="BQ1342" i="1" s="1"/>
  <c r="L1342" i="1"/>
  <c r="BX1341" i="1"/>
  <c r="BU1341" i="1"/>
  <c r="BU1340" i="1" s="1"/>
  <c r="BK1341" i="1"/>
  <c r="BK1340" i="1" s="1"/>
  <c r="BJ1341" i="1"/>
  <c r="BJ1340" i="1" s="1"/>
  <c r="BI1341" i="1"/>
  <c r="BI1340" i="1" s="1"/>
  <c r="BE1341" i="1"/>
  <c r="BE1340" i="1" s="1"/>
  <c r="BD1341" i="1"/>
  <c r="BD1340" i="1" s="1"/>
  <c r="BC1341" i="1"/>
  <c r="BC1340" i="1" s="1"/>
  <c r="AY1341" i="1"/>
  <c r="AY1340" i="1" s="1"/>
  <c r="AX1341" i="1"/>
  <c r="AX1340" i="1" s="1"/>
  <c r="AW1341" i="1"/>
  <c r="AW1340" i="1" s="1"/>
  <c r="AS1341" i="1"/>
  <c r="AS1340" i="1" s="1"/>
  <c r="AR1341" i="1"/>
  <c r="AR1340" i="1" s="1"/>
  <c r="AQ1341" i="1"/>
  <c r="AQ1340" i="1" s="1"/>
  <c r="AM1341" i="1"/>
  <c r="AM1340" i="1" s="1"/>
  <c r="AL1341" i="1"/>
  <c r="AL1340" i="1" s="1"/>
  <c r="AK1341" i="1"/>
  <c r="AK1340" i="1" s="1"/>
  <c r="AG1341" i="1"/>
  <c r="AG1340" i="1" s="1"/>
  <c r="AC1341" i="1"/>
  <c r="AC1340" i="1" s="1"/>
  <c r="AB1341" i="1"/>
  <c r="AB1340" i="1" s="1"/>
  <c r="AA1341" i="1"/>
  <c r="AA1340" i="1" s="1"/>
  <c r="W1341" i="1"/>
  <c r="W1340" i="1" s="1"/>
  <c r="V1341" i="1"/>
  <c r="V1340" i="1" s="1"/>
  <c r="U1341" i="1"/>
  <c r="U1340" i="1" s="1"/>
  <c r="Q1341" i="1"/>
  <c r="Q1340" i="1" s="1"/>
  <c r="P1341" i="1"/>
  <c r="P1340" i="1" s="1"/>
  <c r="K1341" i="1"/>
  <c r="K1340" i="1" s="1"/>
  <c r="K1336" i="1" s="1"/>
  <c r="K1335" i="1" s="1"/>
  <c r="J1341" i="1"/>
  <c r="J1340" i="1" s="1"/>
  <c r="J1336" i="1" s="1"/>
  <c r="J1335" i="1" s="1"/>
  <c r="I1341" i="1"/>
  <c r="I1340" i="1" s="1"/>
  <c r="I1336" i="1" s="1"/>
  <c r="I1335" i="1" s="1"/>
  <c r="H1341" i="1"/>
  <c r="G1341" i="1"/>
  <c r="F1341" i="1"/>
  <c r="BX1340" i="1"/>
  <c r="BX1339" i="1"/>
  <c r="T1339" i="1"/>
  <c r="Z1339" i="1" s="1"/>
  <c r="AF1339" i="1" s="1"/>
  <c r="AJ1339" i="1" s="1"/>
  <c r="AP1339" i="1" s="1"/>
  <c r="AV1339" i="1" s="1"/>
  <c r="BB1339" i="1" s="1"/>
  <c r="BH1339" i="1" s="1"/>
  <c r="BR1339" i="1" s="1"/>
  <c r="BT1339" i="1" s="1"/>
  <c r="S1339" i="1"/>
  <c r="Y1339" i="1" s="1"/>
  <c r="AE1339" i="1" s="1"/>
  <c r="AI1339" i="1" s="1"/>
  <c r="AO1339" i="1" s="1"/>
  <c r="AU1339" i="1" s="1"/>
  <c r="BA1339" i="1" s="1"/>
  <c r="BG1339" i="1" s="1"/>
  <c r="BO1339" i="1" s="1"/>
  <c r="BQ1339" i="1" s="1"/>
  <c r="R1339" i="1"/>
  <c r="X1339" i="1" s="1"/>
  <c r="AD1339" i="1" s="1"/>
  <c r="AH1339" i="1" s="1"/>
  <c r="AN1339" i="1" s="1"/>
  <c r="AT1339" i="1" s="1"/>
  <c r="AZ1339" i="1" s="1"/>
  <c r="BF1339" i="1" s="1"/>
  <c r="BL1339" i="1" s="1"/>
  <c r="BN1339" i="1" s="1"/>
  <c r="BX1338" i="1"/>
  <c r="BU1338" i="1"/>
  <c r="BU1337" i="1" s="1"/>
  <c r="BK1338" i="1"/>
  <c r="BK1337" i="1" s="1"/>
  <c r="BJ1338" i="1"/>
  <c r="BJ1337" i="1" s="1"/>
  <c r="BI1338" i="1"/>
  <c r="BI1337" i="1" s="1"/>
  <c r="BE1338" i="1"/>
  <c r="BE1337" i="1" s="1"/>
  <c r="BD1338" i="1"/>
  <c r="BD1337" i="1" s="1"/>
  <c r="BC1338" i="1"/>
  <c r="BC1337" i="1" s="1"/>
  <c r="AY1338" i="1"/>
  <c r="AY1337" i="1" s="1"/>
  <c r="AX1338" i="1"/>
  <c r="AX1337" i="1" s="1"/>
  <c r="AW1338" i="1"/>
  <c r="AW1337" i="1" s="1"/>
  <c r="AS1338" i="1"/>
  <c r="AS1337" i="1" s="1"/>
  <c r="AR1338" i="1"/>
  <c r="AR1337" i="1" s="1"/>
  <c r="AQ1338" i="1"/>
  <c r="AQ1337" i="1" s="1"/>
  <c r="AM1338" i="1"/>
  <c r="AM1337" i="1" s="1"/>
  <c r="AL1338" i="1"/>
  <c r="AK1338" i="1"/>
  <c r="AK1337" i="1" s="1"/>
  <c r="AG1338" i="1"/>
  <c r="AG1337" i="1" s="1"/>
  <c r="AC1338" i="1"/>
  <c r="AC1337" i="1" s="1"/>
  <c r="AB1338" i="1"/>
  <c r="AB1337" i="1" s="1"/>
  <c r="AA1338" i="1"/>
  <c r="AA1337" i="1" s="1"/>
  <c r="W1338" i="1"/>
  <c r="W1337" i="1" s="1"/>
  <c r="V1338" i="1"/>
  <c r="V1337" i="1" s="1"/>
  <c r="U1338" i="1"/>
  <c r="U1337" i="1" s="1"/>
  <c r="Q1338" i="1"/>
  <c r="P1338" i="1"/>
  <c r="P1337" i="1" s="1"/>
  <c r="S1337" i="1" s="1"/>
  <c r="O1338" i="1"/>
  <c r="R1338" i="1" s="1"/>
  <c r="BX1337" i="1"/>
  <c r="BX1336" i="1"/>
  <c r="BX1335" i="1"/>
  <c r="BX1334" i="1"/>
  <c r="BX1333" i="1"/>
  <c r="N1333" i="1"/>
  <c r="T1333" i="1" s="1"/>
  <c r="Z1333" i="1" s="1"/>
  <c r="AF1333" i="1" s="1"/>
  <c r="AJ1333" i="1" s="1"/>
  <c r="AP1333" i="1" s="1"/>
  <c r="AV1333" i="1" s="1"/>
  <c r="BB1333" i="1" s="1"/>
  <c r="BH1333" i="1" s="1"/>
  <c r="BR1333" i="1" s="1"/>
  <c r="BT1333" i="1" s="1"/>
  <c r="M1333" i="1"/>
  <c r="S1333" i="1" s="1"/>
  <c r="Y1333" i="1" s="1"/>
  <c r="AE1333" i="1" s="1"/>
  <c r="AI1333" i="1" s="1"/>
  <c r="AO1333" i="1" s="1"/>
  <c r="AU1333" i="1" s="1"/>
  <c r="BA1333" i="1" s="1"/>
  <c r="BG1333" i="1" s="1"/>
  <c r="BO1333" i="1" s="1"/>
  <c r="BQ1333" i="1" s="1"/>
  <c r="L1333" i="1"/>
  <c r="R1333" i="1" s="1"/>
  <c r="X1333" i="1" s="1"/>
  <c r="AD1333" i="1" s="1"/>
  <c r="AH1333" i="1" s="1"/>
  <c r="AN1333" i="1" s="1"/>
  <c r="AT1333" i="1" s="1"/>
  <c r="AZ1333" i="1" s="1"/>
  <c r="BF1333" i="1" s="1"/>
  <c r="BL1333" i="1" s="1"/>
  <c r="BN1333" i="1" s="1"/>
  <c r="BX1332" i="1"/>
  <c r="BU1332" i="1"/>
  <c r="BK1332" i="1"/>
  <c r="BJ1332" i="1"/>
  <c r="BI1332" i="1"/>
  <c r="BE1332" i="1"/>
  <c r="BD1332" i="1"/>
  <c r="BC1332" i="1"/>
  <c r="AY1332" i="1"/>
  <c r="AX1332" i="1"/>
  <c r="AW1332" i="1"/>
  <c r="AS1332" i="1"/>
  <c r="AR1332" i="1"/>
  <c r="AQ1332" i="1"/>
  <c r="AM1332" i="1"/>
  <c r="AL1332" i="1"/>
  <c r="AK1332" i="1"/>
  <c r="AG1332" i="1"/>
  <c r="AC1332" i="1"/>
  <c r="AB1332" i="1"/>
  <c r="AA1332" i="1"/>
  <c r="W1332" i="1"/>
  <c r="V1332" i="1"/>
  <c r="U1332" i="1"/>
  <c r="Q1332" i="1"/>
  <c r="P1332" i="1"/>
  <c r="O1332" i="1"/>
  <c r="K1332" i="1"/>
  <c r="J1332" i="1"/>
  <c r="I1332" i="1"/>
  <c r="H1332" i="1"/>
  <c r="G1332" i="1"/>
  <c r="F1332" i="1"/>
  <c r="BX1331" i="1"/>
  <c r="N1331" i="1"/>
  <c r="T1331" i="1" s="1"/>
  <c r="Z1331" i="1" s="1"/>
  <c r="AF1331" i="1" s="1"/>
  <c r="AJ1331" i="1" s="1"/>
  <c r="AP1331" i="1" s="1"/>
  <c r="AV1331" i="1" s="1"/>
  <c r="BB1331" i="1" s="1"/>
  <c r="BH1331" i="1" s="1"/>
  <c r="BR1331" i="1" s="1"/>
  <c r="BT1331" i="1" s="1"/>
  <c r="M1331" i="1"/>
  <c r="S1331" i="1" s="1"/>
  <c r="Y1331" i="1" s="1"/>
  <c r="AE1331" i="1" s="1"/>
  <c r="AI1331" i="1" s="1"/>
  <c r="AO1331" i="1" s="1"/>
  <c r="AU1331" i="1" s="1"/>
  <c r="BA1331" i="1" s="1"/>
  <c r="BG1331" i="1" s="1"/>
  <c r="BO1331" i="1" s="1"/>
  <c r="BQ1331" i="1" s="1"/>
  <c r="L1331" i="1"/>
  <c r="R1331" i="1" s="1"/>
  <c r="X1331" i="1" s="1"/>
  <c r="AD1331" i="1" s="1"/>
  <c r="AH1331" i="1" s="1"/>
  <c r="AN1331" i="1" s="1"/>
  <c r="AT1331" i="1" s="1"/>
  <c r="AZ1331" i="1" s="1"/>
  <c r="BF1331" i="1" s="1"/>
  <c r="BL1331" i="1" s="1"/>
  <c r="BN1331" i="1" s="1"/>
  <c r="BX1330" i="1"/>
  <c r="BU1330" i="1"/>
  <c r="BK1330" i="1"/>
  <c r="BJ1330" i="1"/>
  <c r="BI1330" i="1"/>
  <c r="BE1330" i="1"/>
  <c r="BD1330" i="1"/>
  <c r="BC1330" i="1"/>
  <c r="AY1330" i="1"/>
  <c r="AX1330" i="1"/>
  <c r="AW1330" i="1"/>
  <c r="AS1330" i="1"/>
  <c r="AR1330" i="1"/>
  <c r="AQ1330" i="1"/>
  <c r="AM1330" i="1"/>
  <c r="AL1330" i="1"/>
  <c r="AK1330" i="1"/>
  <c r="AG1330" i="1"/>
  <c r="AC1330" i="1"/>
  <c r="AB1330" i="1"/>
  <c r="AA1330" i="1"/>
  <c r="W1330" i="1"/>
  <c r="V1330" i="1"/>
  <c r="U1330" i="1"/>
  <c r="Q1330" i="1"/>
  <c r="P1330" i="1"/>
  <c r="O1330" i="1"/>
  <c r="K1330" i="1"/>
  <c r="J1330" i="1"/>
  <c r="I1330" i="1"/>
  <c r="H1330" i="1"/>
  <c r="G1330" i="1"/>
  <c r="F1330" i="1"/>
  <c r="BX1329" i="1"/>
  <c r="BX1328" i="1"/>
  <c r="BX1327" i="1"/>
  <c r="N1327" i="1"/>
  <c r="T1327" i="1" s="1"/>
  <c r="Z1327" i="1" s="1"/>
  <c r="AF1327" i="1" s="1"/>
  <c r="AJ1327" i="1" s="1"/>
  <c r="AP1327" i="1" s="1"/>
  <c r="AV1327" i="1" s="1"/>
  <c r="BB1327" i="1" s="1"/>
  <c r="BH1327" i="1" s="1"/>
  <c r="BR1327" i="1" s="1"/>
  <c r="BT1327" i="1" s="1"/>
  <c r="M1327" i="1"/>
  <c r="S1327" i="1" s="1"/>
  <c r="Y1327" i="1" s="1"/>
  <c r="AE1327" i="1" s="1"/>
  <c r="AI1327" i="1" s="1"/>
  <c r="AO1327" i="1" s="1"/>
  <c r="AU1327" i="1" s="1"/>
  <c r="BA1327" i="1" s="1"/>
  <c r="BG1327" i="1" s="1"/>
  <c r="BO1327" i="1" s="1"/>
  <c r="BQ1327" i="1" s="1"/>
  <c r="L1327" i="1"/>
  <c r="R1327" i="1" s="1"/>
  <c r="X1327" i="1" s="1"/>
  <c r="AD1327" i="1" s="1"/>
  <c r="AH1327" i="1" s="1"/>
  <c r="AN1327" i="1" s="1"/>
  <c r="AT1327" i="1" s="1"/>
  <c r="AZ1327" i="1" s="1"/>
  <c r="BF1327" i="1" s="1"/>
  <c r="BL1327" i="1" s="1"/>
  <c r="BN1327" i="1" s="1"/>
  <c r="BX1326" i="1"/>
  <c r="BU1326" i="1"/>
  <c r="BU1325" i="1" s="1"/>
  <c r="BK1326" i="1"/>
  <c r="BJ1326" i="1"/>
  <c r="BJ1325" i="1" s="1"/>
  <c r="BI1326" i="1"/>
  <c r="BI1325" i="1" s="1"/>
  <c r="BE1326" i="1"/>
  <c r="BE1325" i="1" s="1"/>
  <c r="BD1326" i="1"/>
  <c r="BD1325" i="1" s="1"/>
  <c r="BC1326" i="1"/>
  <c r="BC1325" i="1" s="1"/>
  <c r="AY1326" i="1"/>
  <c r="AY1325" i="1" s="1"/>
  <c r="AX1326" i="1"/>
  <c r="AX1325" i="1" s="1"/>
  <c r="AW1326" i="1"/>
  <c r="AW1325" i="1" s="1"/>
  <c r="AS1326" i="1"/>
  <c r="AS1325" i="1" s="1"/>
  <c r="AR1326" i="1"/>
  <c r="AR1325" i="1" s="1"/>
  <c r="AQ1326" i="1"/>
  <c r="AQ1325" i="1" s="1"/>
  <c r="AM1326" i="1"/>
  <c r="AM1325" i="1" s="1"/>
  <c r="AL1326" i="1"/>
  <c r="AL1325" i="1" s="1"/>
  <c r="AK1326" i="1"/>
  <c r="AK1325" i="1" s="1"/>
  <c r="AG1326" i="1"/>
  <c r="AG1325" i="1" s="1"/>
  <c r="AC1326" i="1"/>
  <c r="AC1325" i="1" s="1"/>
  <c r="AB1326" i="1"/>
  <c r="AB1325" i="1" s="1"/>
  <c r="AA1326" i="1"/>
  <c r="AA1325" i="1" s="1"/>
  <c r="W1326" i="1"/>
  <c r="W1325" i="1" s="1"/>
  <c r="V1326" i="1"/>
  <c r="V1325" i="1" s="1"/>
  <c r="U1326" i="1"/>
  <c r="U1325" i="1" s="1"/>
  <c r="Q1326" i="1"/>
  <c r="Q1325" i="1" s="1"/>
  <c r="P1326" i="1"/>
  <c r="P1325" i="1" s="1"/>
  <c r="O1326" i="1"/>
  <c r="O1325" i="1" s="1"/>
  <c r="K1326" i="1"/>
  <c r="K1325" i="1" s="1"/>
  <c r="J1326" i="1"/>
  <c r="J1325" i="1" s="1"/>
  <c r="I1326" i="1"/>
  <c r="I1325" i="1" s="1"/>
  <c r="H1326" i="1"/>
  <c r="G1326" i="1"/>
  <c r="F1326" i="1"/>
  <c r="F1325" i="1" s="1"/>
  <c r="BX1325" i="1"/>
  <c r="BK1325" i="1"/>
  <c r="BX1324" i="1"/>
  <c r="N1324" i="1"/>
  <c r="T1324" i="1" s="1"/>
  <c r="Z1324" i="1" s="1"/>
  <c r="AF1324" i="1" s="1"/>
  <c r="AJ1324" i="1" s="1"/>
  <c r="AP1324" i="1" s="1"/>
  <c r="AV1324" i="1" s="1"/>
  <c r="BB1324" i="1" s="1"/>
  <c r="BH1324" i="1" s="1"/>
  <c r="BR1324" i="1" s="1"/>
  <c r="BT1324" i="1" s="1"/>
  <c r="M1324" i="1"/>
  <c r="S1324" i="1" s="1"/>
  <c r="Y1324" i="1" s="1"/>
  <c r="AE1324" i="1" s="1"/>
  <c r="AI1324" i="1" s="1"/>
  <c r="AO1324" i="1" s="1"/>
  <c r="AU1324" i="1" s="1"/>
  <c r="BA1324" i="1" s="1"/>
  <c r="BG1324" i="1" s="1"/>
  <c r="BO1324" i="1" s="1"/>
  <c r="BQ1324" i="1" s="1"/>
  <c r="L1324" i="1"/>
  <c r="R1324" i="1" s="1"/>
  <c r="X1324" i="1" s="1"/>
  <c r="AD1324" i="1" s="1"/>
  <c r="AH1324" i="1" s="1"/>
  <c r="AN1324" i="1" s="1"/>
  <c r="AT1324" i="1" s="1"/>
  <c r="AZ1324" i="1" s="1"/>
  <c r="BF1324" i="1" s="1"/>
  <c r="BL1324" i="1" s="1"/>
  <c r="BN1324" i="1" s="1"/>
  <c r="BX1323" i="1"/>
  <c r="BU1323" i="1"/>
  <c r="BK1323" i="1"/>
  <c r="BJ1323" i="1"/>
  <c r="BI1323" i="1"/>
  <c r="BE1323" i="1"/>
  <c r="BD1323" i="1"/>
  <c r="BC1323" i="1"/>
  <c r="AY1323" i="1"/>
  <c r="AX1323" i="1"/>
  <c r="AW1323" i="1"/>
  <c r="AS1323" i="1"/>
  <c r="AS1320" i="1" s="1"/>
  <c r="AR1323" i="1"/>
  <c r="AR1320" i="1" s="1"/>
  <c r="AQ1323" i="1"/>
  <c r="AQ1320" i="1" s="1"/>
  <c r="AM1323" i="1"/>
  <c r="AM1320" i="1" s="1"/>
  <c r="AL1323" i="1"/>
  <c r="AL1320" i="1" s="1"/>
  <c r="AK1323" i="1"/>
  <c r="AK1320" i="1" s="1"/>
  <c r="AG1323" i="1"/>
  <c r="AG1320" i="1" s="1"/>
  <c r="AC1323" i="1"/>
  <c r="AC1320" i="1" s="1"/>
  <c r="AB1323" i="1"/>
  <c r="AB1320" i="1" s="1"/>
  <c r="AA1323" i="1"/>
  <c r="AA1320" i="1" s="1"/>
  <c r="W1323" i="1"/>
  <c r="W1320" i="1" s="1"/>
  <c r="V1323" i="1"/>
  <c r="V1320" i="1" s="1"/>
  <c r="U1323" i="1"/>
  <c r="U1320" i="1" s="1"/>
  <c r="Q1323" i="1"/>
  <c r="Q1320" i="1" s="1"/>
  <c r="P1323" i="1"/>
  <c r="P1320" i="1" s="1"/>
  <c r="O1323" i="1"/>
  <c r="O1320" i="1" s="1"/>
  <c r="K1323" i="1"/>
  <c r="K1320" i="1" s="1"/>
  <c r="J1323" i="1"/>
  <c r="J1320" i="1" s="1"/>
  <c r="I1323" i="1"/>
  <c r="H1323" i="1"/>
  <c r="G1323" i="1"/>
  <c r="F1323" i="1"/>
  <c r="F1320" i="1" s="1"/>
  <c r="BX1322" i="1"/>
  <c r="BB1322" i="1"/>
  <c r="BH1322" i="1" s="1"/>
  <c r="BR1322" i="1" s="1"/>
  <c r="BT1322" i="1" s="1"/>
  <c r="BA1322" i="1"/>
  <c r="BG1322" i="1" s="1"/>
  <c r="BO1322" i="1" s="1"/>
  <c r="BQ1322" i="1" s="1"/>
  <c r="AZ1322" i="1"/>
  <c r="BF1322" i="1" s="1"/>
  <c r="BL1322" i="1" s="1"/>
  <c r="BN1322" i="1" s="1"/>
  <c r="BX1321" i="1"/>
  <c r="BU1321" i="1"/>
  <c r="BK1321" i="1"/>
  <c r="BJ1321" i="1"/>
  <c r="BI1321" i="1"/>
  <c r="BE1321" i="1"/>
  <c r="BD1321" i="1"/>
  <c r="BC1321" i="1"/>
  <c r="AY1321" i="1"/>
  <c r="BB1321" i="1" s="1"/>
  <c r="AX1321" i="1"/>
  <c r="BA1321" i="1" s="1"/>
  <c r="AW1321" i="1"/>
  <c r="AZ1321" i="1" s="1"/>
  <c r="BX1320" i="1"/>
  <c r="BX1319" i="1"/>
  <c r="AK1319" i="1"/>
  <c r="AK1318" i="1" s="1"/>
  <c r="AK1317" i="1" s="1"/>
  <c r="N1319" i="1"/>
  <c r="T1319" i="1" s="1"/>
  <c r="Z1319" i="1" s="1"/>
  <c r="AF1319" i="1" s="1"/>
  <c r="AJ1319" i="1" s="1"/>
  <c r="AP1319" i="1" s="1"/>
  <c r="AV1319" i="1" s="1"/>
  <c r="BB1319" i="1" s="1"/>
  <c r="BH1319" i="1" s="1"/>
  <c r="BR1319" i="1" s="1"/>
  <c r="BT1319" i="1" s="1"/>
  <c r="M1319" i="1"/>
  <c r="S1319" i="1" s="1"/>
  <c r="Y1319" i="1" s="1"/>
  <c r="AE1319" i="1" s="1"/>
  <c r="AI1319" i="1" s="1"/>
  <c r="AO1319" i="1" s="1"/>
  <c r="AU1319" i="1" s="1"/>
  <c r="BA1319" i="1" s="1"/>
  <c r="BG1319" i="1" s="1"/>
  <c r="BO1319" i="1" s="1"/>
  <c r="BQ1319" i="1" s="1"/>
  <c r="L1319" i="1"/>
  <c r="R1319" i="1" s="1"/>
  <c r="X1319" i="1" s="1"/>
  <c r="AD1319" i="1" s="1"/>
  <c r="AH1319" i="1" s="1"/>
  <c r="BX1318" i="1"/>
  <c r="BU1318" i="1"/>
  <c r="BU1317" i="1" s="1"/>
  <c r="BK1318" i="1"/>
  <c r="BK1317" i="1" s="1"/>
  <c r="BJ1318" i="1"/>
  <c r="BJ1317" i="1" s="1"/>
  <c r="BI1318" i="1"/>
  <c r="BI1317" i="1" s="1"/>
  <c r="BE1318" i="1"/>
  <c r="BE1317" i="1" s="1"/>
  <c r="BD1318" i="1"/>
  <c r="BD1317" i="1" s="1"/>
  <c r="BC1318" i="1"/>
  <c r="BC1317" i="1" s="1"/>
  <c r="AY1318" i="1"/>
  <c r="AY1317" i="1" s="1"/>
  <c r="AX1318" i="1"/>
  <c r="AX1317" i="1" s="1"/>
  <c r="AW1318" i="1"/>
  <c r="AW1317" i="1" s="1"/>
  <c r="AS1318" i="1"/>
  <c r="AS1317" i="1" s="1"/>
  <c r="AR1318" i="1"/>
  <c r="AR1317" i="1" s="1"/>
  <c r="AQ1318" i="1"/>
  <c r="AQ1317" i="1" s="1"/>
  <c r="AM1318" i="1"/>
  <c r="AM1317" i="1" s="1"/>
  <c r="AL1318" i="1"/>
  <c r="AL1317" i="1" s="1"/>
  <c r="AG1318" i="1"/>
  <c r="AG1317" i="1" s="1"/>
  <c r="AC1318" i="1"/>
  <c r="AC1317" i="1" s="1"/>
  <c r="AB1318" i="1"/>
  <c r="AB1317" i="1" s="1"/>
  <c r="AA1318" i="1"/>
  <c r="AA1317" i="1" s="1"/>
  <c r="W1318" i="1"/>
  <c r="W1317" i="1" s="1"/>
  <c r="V1318" i="1"/>
  <c r="V1317" i="1" s="1"/>
  <c r="U1318" i="1"/>
  <c r="U1317" i="1" s="1"/>
  <c r="Q1318" i="1"/>
  <c r="Q1317" i="1" s="1"/>
  <c r="P1318" i="1"/>
  <c r="P1317" i="1" s="1"/>
  <c r="O1318" i="1"/>
  <c r="O1317" i="1" s="1"/>
  <c r="K1318" i="1"/>
  <c r="K1317" i="1" s="1"/>
  <c r="J1318" i="1"/>
  <c r="J1317" i="1" s="1"/>
  <c r="I1318" i="1"/>
  <c r="H1318" i="1"/>
  <c r="G1318" i="1"/>
  <c r="G1317" i="1" s="1"/>
  <c r="F1318" i="1"/>
  <c r="F1317" i="1" s="1"/>
  <c r="BX1317" i="1"/>
  <c r="BX1316" i="1"/>
  <c r="N1316" i="1"/>
  <c r="T1316" i="1" s="1"/>
  <c r="Z1316" i="1" s="1"/>
  <c r="AF1316" i="1" s="1"/>
  <c r="AJ1316" i="1" s="1"/>
  <c r="AP1316" i="1" s="1"/>
  <c r="AV1316" i="1" s="1"/>
  <c r="BB1316" i="1" s="1"/>
  <c r="BH1316" i="1" s="1"/>
  <c r="BR1316" i="1" s="1"/>
  <c r="BT1316" i="1" s="1"/>
  <c r="M1316" i="1"/>
  <c r="S1316" i="1" s="1"/>
  <c r="Y1316" i="1" s="1"/>
  <c r="AE1316" i="1" s="1"/>
  <c r="AI1316" i="1" s="1"/>
  <c r="AO1316" i="1" s="1"/>
  <c r="AU1316" i="1" s="1"/>
  <c r="BA1316" i="1" s="1"/>
  <c r="BG1316" i="1" s="1"/>
  <c r="BO1316" i="1" s="1"/>
  <c r="BQ1316" i="1" s="1"/>
  <c r="L1316" i="1"/>
  <c r="R1316" i="1" s="1"/>
  <c r="X1316" i="1" s="1"/>
  <c r="AD1316" i="1" s="1"/>
  <c r="AH1316" i="1" s="1"/>
  <c r="AN1316" i="1" s="1"/>
  <c r="AT1316" i="1" s="1"/>
  <c r="AZ1316" i="1" s="1"/>
  <c r="BF1316" i="1" s="1"/>
  <c r="BL1316" i="1" s="1"/>
  <c r="BN1316" i="1" s="1"/>
  <c r="BX1315" i="1"/>
  <c r="BU1315" i="1"/>
  <c r="BU1314" i="1" s="1"/>
  <c r="BK1315" i="1"/>
  <c r="BK1314" i="1" s="1"/>
  <c r="BJ1315" i="1"/>
  <c r="BJ1314" i="1" s="1"/>
  <c r="BI1315" i="1"/>
  <c r="BI1314" i="1" s="1"/>
  <c r="BE1315" i="1"/>
  <c r="BE1314" i="1" s="1"/>
  <c r="BD1315" i="1"/>
  <c r="BC1315" i="1"/>
  <c r="BC1314" i="1" s="1"/>
  <c r="AY1315" i="1"/>
  <c r="AY1314" i="1" s="1"/>
  <c r="AX1315" i="1"/>
  <c r="AX1314" i="1" s="1"/>
  <c r="AW1315" i="1"/>
  <c r="AW1314" i="1" s="1"/>
  <c r="AS1315" i="1"/>
  <c r="AS1314" i="1" s="1"/>
  <c r="AR1315" i="1"/>
  <c r="AR1314" i="1" s="1"/>
  <c r="AQ1315" i="1"/>
  <c r="AQ1314" i="1" s="1"/>
  <c r="AM1315" i="1"/>
  <c r="AM1314" i="1" s="1"/>
  <c r="AL1315" i="1"/>
  <c r="AL1314" i="1" s="1"/>
  <c r="AK1315" i="1"/>
  <c r="AK1314" i="1" s="1"/>
  <c r="AG1315" i="1"/>
  <c r="AG1314" i="1" s="1"/>
  <c r="AC1315" i="1"/>
  <c r="AC1314" i="1" s="1"/>
  <c r="AB1315" i="1"/>
  <c r="AB1314" i="1" s="1"/>
  <c r="AA1315" i="1"/>
  <c r="AA1314" i="1" s="1"/>
  <c r="W1315" i="1"/>
  <c r="W1314" i="1" s="1"/>
  <c r="V1315" i="1"/>
  <c r="V1314" i="1" s="1"/>
  <c r="U1315" i="1"/>
  <c r="U1314" i="1" s="1"/>
  <c r="Q1315" i="1"/>
  <c r="Q1314" i="1" s="1"/>
  <c r="P1315" i="1"/>
  <c r="P1314" i="1" s="1"/>
  <c r="O1315" i="1"/>
  <c r="O1314" i="1" s="1"/>
  <c r="K1315" i="1"/>
  <c r="K1314" i="1" s="1"/>
  <c r="J1315" i="1"/>
  <c r="J1314" i="1" s="1"/>
  <c r="I1315" i="1"/>
  <c r="I1314" i="1" s="1"/>
  <c r="H1315" i="1"/>
  <c r="G1315" i="1"/>
  <c r="G1314" i="1" s="1"/>
  <c r="F1315" i="1"/>
  <c r="BX1314" i="1"/>
  <c r="BD1314" i="1"/>
  <c r="BX1313" i="1"/>
  <c r="BX1312" i="1"/>
  <c r="N1312" i="1"/>
  <c r="T1312" i="1" s="1"/>
  <c r="Z1312" i="1" s="1"/>
  <c r="AF1312" i="1" s="1"/>
  <c r="AJ1312" i="1" s="1"/>
  <c r="AP1312" i="1" s="1"/>
  <c r="AV1312" i="1" s="1"/>
  <c r="BB1312" i="1" s="1"/>
  <c r="BH1312" i="1" s="1"/>
  <c r="BR1312" i="1" s="1"/>
  <c r="BT1312" i="1" s="1"/>
  <c r="M1312" i="1"/>
  <c r="S1312" i="1" s="1"/>
  <c r="Y1312" i="1" s="1"/>
  <c r="AE1312" i="1" s="1"/>
  <c r="AI1312" i="1" s="1"/>
  <c r="AO1312" i="1" s="1"/>
  <c r="AU1312" i="1" s="1"/>
  <c r="BA1312" i="1" s="1"/>
  <c r="BG1312" i="1" s="1"/>
  <c r="BO1312" i="1" s="1"/>
  <c r="BQ1312" i="1" s="1"/>
  <c r="L1312" i="1"/>
  <c r="R1312" i="1" s="1"/>
  <c r="X1312" i="1" s="1"/>
  <c r="AD1312" i="1" s="1"/>
  <c r="AH1312" i="1" s="1"/>
  <c r="AN1312" i="1" s="1"/>
  <c r="AT1312" i="1" s="1"/>
  <c r="AZ1312" i="1" s="1"/>
  <c r="BF1312" i="1" s="1"/>
  <c r="BL1312" i="1" s="1"/>
  <c r="BN1312" i="1" s="1"/>
  <c r="BX1311" i="1"/>
  <c r="BU1311" i="1"/>
  <c r="BU1310" i="1" s="1"/>
  <c r="BK1311" i="1"/>
  <c r="BK1310" i="1" s="1"/>
  <c r="BJ1311" i="1"/>
  <c r="BJ1310" i="1" s="1"/>
  <c r="BI1311" i="1"/>
  <c r="BI1310" i="1" s="1"/>
  <c r="BE1311" i="1"/>
  <c r="BE1310" i="1" s="1"/>
  <c r="BD1311" i="1"/>
  <c r="BC1311" i="1"/>
  <c r="BC1310" i="1" s="1"/>
  <c r="AY1311" i="1"/>
  <c r="AY1310" i="1" s="1"/>
  <c r="AX1311" i="1"/>
  <c r="AX1310" i="1" s="1"/>
  <c r="AW1311" i="1"/>
  <c r="AW1310" i="1" s="1"/>
  <c r="AS1311" i="1"/>
  <c r="AS1310" i="1" s="1"/>
  <c r="AR1311" i="1"/>
  <c r="AR1310" i="1" s="1"/>
  <c r="AQ1311" i="1"/>
  <c r="AQ1310" i="1" s="1"/>
  <c r="AM1311" i="1"/>
  <c r="AM1310" i="1" s="1"/>
  <c r="AL1311" i="1"/>
  <c r="AL1310" i="1" s="1"/>
  <c r="AK1311" i="1"/>
  <c r="AK1310" i="1" s="1"/>
  <c r="AG1311" i="1"/>
  <c r="AG1310" i="1" s="1"/>
  <c r="AC1311" i="1"/>
  <c r="AC1310" i="1" s="1"/>
  <c r="AB1311" i="1"/>
  <c r="AB1310" i="1" s="1"/>
  <c r="AA1311" i="1"/>
  <c r="AA1310" i="1" s="1"/>
  <c r="W1311" i="1"/>
  <c r="W1310" i="1" s="1"/>
  <c r="V1311" i="1"/>
  <c r="V1310" i="1" s="1"/>
  <c r="U1311" i="1"/>
  <c r="U1310" i="1" s="1"/>
  <c r="Q1311" i="1"/>
  <c r="Q1310" i="1" s="1"/>
  <c r="P1311" i="1"/>
  <c r="P1310" i="1" s="1"/>
  <c r="O1311" i="1"/>
  <c r="O1310" i="1" s="1"/>
  <c r="K1311" i="1"/>
  <c r="K1310" i="1" s="1"/>
  <c r="J1311" i="1"/>
  <c r="J1310" i="1" s="1"/>
  <c r="I1311" i="1"/>
  <c r="I1310" i="1" s="1"/>
  <c r="H1311" i="1"/>
  <c r="G1311" i="1"/>
  <c r="G1310" i="1" s="1"/>
  <c r="F1311" i="1"/>
  <c r="BX1310" i="1"/>
  <c r="BD1310" i="1"/>
  <c r="BX1309" i="1"/>
  <c r="N1309" i="1"/>
  <c r="T1309" i="1" s="1"/>
  <c r="Z1309" i="1" s="1"/>
  <c r="AF1309" i="1" s="1"/>
  <c r="AJ1309" i="1" s="1"/>
  <c r="AP1309" i="1" s="1"/>
  <c r="AV1309" i="1" s="1"/>
  <c r="BB1309" i="1" s="1"/>
  <c r="BH1309" i="1" s="1"/>
  <c r="BR1309" i="1" s="1"/>
  <c r="BT1309" i="1" s="1"/>
  <c r="M1309" i="1"/>
  <c r="S1309" i="1" s="1"/>
  <c r="Y1309" i="1" s="1"/>
  <c r="AE1309" i="1" s="1"/>
  <c r="AI1309" i="1" s="1"/>
  <c r="AO1309" i="1" s="1"/>
  <c r="AU1309" i="1" s="1"/>
  <c r="BA1309" i="1" s="1"/>
  <c r="BG1309" i="1" s="1"/>
  <c r="BO1309" i="1" s="1"/>
  <c r="BQ1309" i="1" s="1"/>
  <c r="L1309" i="1"/>
  <c r="R1309" i="1" s="1"/>
  <c r="X1309" i="1" s="1"/>
  <c r="AD1309" i="1" s="1"/>
  <c r="AH1309" i="1" s="1"/>
  <c r="AN1309" i="1" s="1"/>
  <c r="AT1309" i="1" s="1"/>
  <c r="AZ1309" i="1" s="1"/>
  <c r="BF1309" i="1" s="1"/>
  <c r="BL1309" i="1" s="1"/>
  <c r="BN1309" i="1" s="1"/>
  <c r="BX1308" i="1"/>
  <c r="BU1308" i="1"/>
  <c r="BU1307" i="1" s="1"/>
  <c r="BK1308" i="1"/>
  <c r="BK1307" i="1" s="1"/>
  <c r="BJ1308" i="1"/>
  <c r="BJ1307" i="1" s="1"/>
  <c r="BI1308" i="1"/>
  <c r="BI1307" i="1" s="1"/>
  <c r="BE1308" i="1"/>
  <c r="BE1307" i="1" s="1"/>
  <c r="BD1308" i="1"/>
  <c r="BD1307" i="1" s="1"/>
  <c r="BC1308" i="1"/>
  <c r="BC1307" i="1" s="1"/>
  <c r="AY1308" i="1"/>
  <c r="AY1307" i="1" s="1"/>
  <c r="AX1308" i="1"/>
  <c r="AX1307" i="1" s="1"/>
  <c r="AW1308" i="1"/>
  <c r="AW1307" i="1" s="1"/>
  <c r="AS1308" i="1"/>
  <c r="AS1307" i="1" s="1"/>
  <c r="AR1308" i="1"/>
  <c r="AR1307" i="1" s="1"/>
  <c r="AQ1308" i="1"/>
  <c r="AQ1307" i="1" s="1"/>
  <c r="AM1308" i="1"/>
  <c r="AM1307" i="1" s="1"/>
  <c r="AL1308" i="1"/>
  <c r="AL1307" i="1" s="1"/>
  <c r="AK1308" i="1"/>
  <c r="AK1307" i="1" s="1"/>
  <c r="AG1308" i="1"/>
  <c r="AG1307" i="1" s="1"/>
  <c r="AC1308" i="1"/>
  <c r="AB1308" i="1"/>
  <c r="AB1307" i="1" s="1"/>
  <c r="AA1308" i="1"/>
  <c r="AA1307" i="1" s="1"/>
  <c r="W1308" i="1"/>
  <c r="W1307" i="1" s="1"/>
  <c r="V1308" i="1"/>
  <c r="V1307" i="1" s="1"/>
  <c r="U1308" i="1"/>
  <c r="U1307" i="1" s="1"/>
  <c r="Q1308" i="1"/>
  <c r="Q1307" i="1" s="1"/>
  <c r="P1308" i="1"/>
  <c r="P1307" i="1" s="1"/>
  <c r="O1308" i="1"/>
  <c r="O1307" i="1" s="1"/>
  <c r="K1308" i="1"/>
  <c r="K1307" i="1" s="1"/>
  <c r="J1308" i="1"/>
  <c r="J1307" i="1" s="1"/>
  <c r="I1308" i="1"/>
  <c r="I1307" i="1" s="1"/>
  <c r="H1308" i="1"/>
  <c r="H1307" i="1" s="1"/>
  <c r="G1308" i="1"/>
  <c r="F1308" i="1"/>
  <c r="BX1307" i="1"/>
  <c r="AC1307" i="1"/>
  <c r="BX1306" i="1"/>
  <c r="N1306" i="1"/>
  <c r="T1306" i="1" s="1"/>
  <c r="Z1306" i="1" s="1"/>
  <c r="AF1306" i="1" s="1"/>
  <c r="AJ1306" i="1" s="1"/>
  <c r="AP1306" i="1" s="1"/>
  <c r="AV1306" i="1" s="1"/>
  <c r="BB1306" i="1" s="1"/>
  <c r="BH1306" i="1" s="1"/>
  <c r="BR1306" i="1" s="1"/>
  <c r="BT1306" i="1" s="1"/>
  <c r="M1306" i="1"/>
  <c r="S1306" i="1" s="1"/>
  <c r="Y1306" i="1" s="1"/>
  <c r="AE1306" i="1" s="1"/>
  <c r="AI1306" i="1" s="1"/>
  <c r="AO1306" i="1" s="1"/>
  <c r="AU1306" i="1" s="1"/>
  <c r="BA1306" i="1" s="1"/>
  <c r="BG1306" i="1" s="1"/>
  <c r="BO1306" i="1" s="1"/>
  <c r="BQ1306" i="1" s="1"/>
  <c r="L1306" i="1"/>
  <c r="R1306" i="1" s="1"/>
  <c r="X1306" i="1" s="1"/>
  <c r="AD1306" i="1" s="1"/>
  <c r="AH1306" i="1" s="1"/>
  <c r="AN1306" i="1" s="1"/>
  <c r="AT1306" i="1" s="1"/>
  <c r="AZ1306" i="1" s="1"/>
  <c r="BF1306" i="1" s="1"/>
  <c r="BL1306" i="1" s="1"/>
  <c r="BN1306" i="1" s="1"/>
  <c r="BX1305" i="1"/>
  <c r="BU1305" i="1"/>
  <c r="BU1304" i="1" s="1"/>
  <c r="BK1305" i="1"/>
  <c r="BK1304" i="1" s="1"/>
  <c r="BJ1305" i="1"/>
  <c r="BJ1304" i="1" s="1"/>
  <c r="BI1305" i="1"/>
  <c r="BI1304" i="1" s="1"/>
  <c r="BE1305" i="1"/>
  <c r="BE1304" i="1" s="1"/>
  <c r="BD1305" i="1"/>
  <c r="BD1304" i="1" s="1"/>
  <c r="BC1305" i="1"/>
  <c r="BC1304" i="1" s="1"/>
  <c r="AY1305" i="1"/>
  <c r="AY1304" i="1" s="1"/>
  <c r="AX1305" i="1"/>
  <c r="AX1304" i="1" s="1"/>
  <c r="AW1305" i="1"/>
  <c r="AW1304" i="1" s="1"/>
  <c r="AS1305" i="1"/>
  <c r="AS1304" i="1" s="1"/>
  <c r="AR1305" i="1"/>
  <c r="AR1304" i="1" s="1"/>
  <c r="AQ1305" i="1"/>
  <c r="AQ1304" i="1" s="1"/>
  <c r="AM1305" i="1"/>
  <c r="AM1304" i="1" s="1"/>
  <c r="AL1305" i="1"/>
  <c r="AL1304" i="1" s="1"/>
  <c r="AK1305" i="1"/>
  <c r="AK1304" i="1" s="1"/>
  <c r="AG1305" i="1"/>
  <c r="AG1304" i="1" s="1"/>
  <c r="AC1305" i="1"/>
  <c r="AC1304" i="1" s="1"/>
  <c r="AB1305" i="1"/>
  <c r="AB1304" i="1" s="1"/>
  <c r="AA1305" i="1"/>
  <c r="AA1304" i="1" s="1"/>
  <c r="W1305" i="1"/>
  <c r="W1304" i="1" s="1"/>
  <c r="V1305" i="1"/>
  <c r="V1304" i="1" s="1"/>
  <c r="U1305" i="1"/>
  <c r="U1304" i="1" s="1"/>
  <c r="Q1305" i="1"/>
  <c r="Q1304" i="1" s="1"/>
  <c r="P1305" i="1"/>
  <c r="P1304" i="1" s="1"/>
  <c r="O1305" i="1"/>
  <c r="K1305" i="1"/>
  <c r="K1304" i="1" s="1"/>
  <c r="J1305" i="1"/>
  <c r="J1304" i="1" s="1"/>
  <c r="I1305" i="1"/>
  <c r="I1304" i="1" s="1"/>
  <c r="H1305" i="1"/>
  <c r="G1305" i="1"/>
  <c r="G1304" i="1" s="1"/>
  <c r="F1305" i="1"/>
  <c r="BX1304" i="1"/>
  <c r="O1304" i="1"/>
  <c r="BX1303" i="1"/>
  <c r="N1303" i="1"/>
  <c r="T1303" i="1" s="1"/>
  <c r="Z1303" i="1" s="1"/>
  <c r="AF1303" i="1" s="1"/>
  <c r="AJ1303" i="1" s="1"/>
  <c r="AP1303" i="1" s="1"/>
  <c r="AV1303" i="1" s="1"/>
  <c r="BB1303" i="1" s="1"/>
  <c r="BH1303" i="1" s="1"/>
  <c r="BR1303" i="1" s="1"/>
  <c r="BT1303" i="1" s="1"/>
  <c r="M1303" i="1"/>
  <c r="S1303" i="1" s="1"/>
  <c r="Y1303" i="1" s="1"/>
  <c r="AE1303" i="1" s="1"/>
  <c r="AI1303" i="1" s="1"/>
  <c r="AO1303" i="1" s="1"/>
  <c r="AU1303" i="1" s="1"/>
  <c r="BA1303" i="1" s="1"/>
  <c r="BG1303" i="1" s="1"/>
  <c r="BO1303" i="1" s="1"/>
  <c r="BQ1303" i="1" s="1"/>
  <c r="L1303" i="1"/>
  <c r="R1303" i="1" s="1"/>
  <c r="X1303" i="1" s="1"/>
  <c r="AD1303" i="1" s="1"/>
  <c r="AH1303" i="1" s="1"/>
  <c r="AN1303" i="1" s="1"/>
  <c r="AT1303" i="1" s="1"/>
  <c r="AZ1303" i="1" s="1"/>
  <c r="BF1303" i="1" s="1"/>
  <c r="BL1303" i="1" s="1"/>
  <c r="BN1303" i="1" s="1"/>
  <c r="BX1302" i="1"/>
  <c r="BU1302" i="1"/>
  <c r="BU1301" i="1" s="1"/>
  <c r="BK1302" i="1"/>
  <c r="BJ1302" i="1"/>
  <c r="BI1302" i="1"/>
  <c r="BI1301" i="1" s="1"/>
  <c r="BE1302" i="1"/>
  <c r="BE1301" i="1" s="1"/>
  <c r="BD1302" i="1"/>
  <c r="BD1301" i="1" s="1"/>
  <c r="BC1302" i="1"/>
  <c r="BC1301" i="1" s="1"/>
  <c r="AY1302" i="1"/>
  <c r="AX1302" i="1"/>
  <c r="AW1302" i="1"/>
  <c r="AW1301" i="1" s="1"/>
  <c r="AS1302" i="1"/>
  <c r="AS1301" i="1" s="1"/>
  <c r="AR1302" i="1"/>
  <c r="AR1301" i="1" s="1"/>
  <c r="AQ1302" i="1"/>
  <c r="AQ1301" i="1" s="1"/>
  <c r="AM1302" i="1"/>
  <c r="AM1301" i="1" s="1"/>
  <c r="AL1302" i="1"/>
  <c r="AL1301" i="1" s="1"/>
  <c r="AK1302" i="1"/>
  <c r="AK1301" i="1" s="1"/>
  <c r="AG1302" i="1"/>
  <c r="AG1301" i="1" s="1"/>
  <c r="AC1302" i="1"/>
  <c r="AC1301" i="1" s="1"/>
  <c r="AB1302" i="1"/>
  <c r="AB1301" i="1" s="1"/>
  <c r="AA1302" i="1"/>
  <c r="AA1301" i="1" s="1"/>
  <c r="W1302" i="1"/>
  <c r="W1301" i="1" s="1"/>
  <c r="V1302" i="1"/>
  <c r="V1301" i="1" s="1"/>
  <c r="U1302" i="1"/>
  <c r="U1301" i="1" s="1"/>
  <c r="Q1302" i="1"/>
  <c r="Q1301" i="1" s="1"/>
  <c r="P1302" i="1"/>
  <c r="P1301" i="1" s="1"/>
  <c r="O1302" i="1"/>
  <c r="O1301" i="1" s="1"/>
  <c r="K1302" i="1"/>
  <c r="K1301" i="1" s="1"/>
  <c r="J1302" i="1"/>
  <c r="J1301" i="1" s="1"/>
  <c r="I1302" i="1"/>
  <c r="H1302" i="1"/>
  <c r="G1302" i="1"/>
  <c r="F1302" i="1"/>
  <c r="F1301" i="1" s="1"/>
  <c r="BX1301" i="1"/>
  <c r="BK1301" i="1"/>
  <c r="BJ1301" i="1"/>
  <c r="AY1301" i="1"/>
  <c r="AX1301" i="1"/>
  <c r="BX1300" i="1"/>
  <c r="BX1299" i="1"/>
  <c r="T1299" i="1"/>
  <c r="Z1299" i="1" s="1"/>
  <c r="AF1299" i="1" s="1"/>
  <c r="AJ1299" i="1" s="1"/>
  <c r="AP1299" i="1" s="1"/>
  <c r="AV1299" i="1" s="1"/>
  <c r="BB1299" i="1" s="1"/>
  <c r="BH1299" i="1" s="1"/>
  <c r="BR1299" i="1" s="1"/>
  <c r="BT1299" i="1" s="1"/>
  <c r="S1299" i="1"/>
  <c r="Y1299" i="1" s="1"/>
  <c r="AE1299" i="1" s="1"/>
  <c r="AI1299" i="1" s="1"/>
  <c r="AO1299" i="1" s="1"/>
  <c r="AU1299" i="1" s="1"/>
  <c r="BA1299" i="1" s="1"/>
  <c r="BG1299" i="1" s="1"/>
  <c r="BO1299" i="1" s="1"/>
  <c r="BQ1299" i="1" s="1"/>
  <c r="R1299" i="1"/>
  <c r="X1299" i="1" s="1"/>
  <c r="AD1299" i="1" s="1"/>
  <c r="AH1299" i="1" s="1"/>
  <c r="AN1299" i="1" s="1"/>
  <c r="AT1299" i="1" s="1"/>
  <c r="AZ1299" i="1" s="1"/>
  <c r="BF1299" i="1" s="1"/>
  <c r="BL1299" i="1" s="1"/>
  <c r="BN1299" i="1" s="1"/>
  <c r="BX1298" i="1"/>
  <c r="BU1298" i="1"/>
  <c r="BK1298" i="1"/>
  <c r="BJ1298" i="1"/>
  <c r="BI1298" i="1"/>
  <c r="BE1298" i="1"/>
  <c r="BD1298" i="1"/>
  <c r="BC1298" i="1"/>
  <c r="AY1298" i="1"/>
  <c r="AX1298" i="1"/>
  <c r="AW1298" i="1"/>
  <c r="AS1298" i="1"/>
  <c r="AR1298" i="1"/>
  <c r="AQ1298" i="1"/>
  <c r="AM1298" i="1"/>
  <c r="AL1298" i="1"/>
  <c r="AK1298" i="1"/>
  <c r="AG1298" i="1"/>
  <c r="AC1298" i="1"/>
  <c r="AB1298" i="1"/>
  <c r="AA1298" i="1"/>
  <c r="W1298" i="1"/>
  <c r="V1298" i="1"/>
  <c r="U1298" i="1"/>
  <c r="Q1298" i="1"/>
  <c r="P1298" i="1"/>
  <c r="O1298" i="1"/>
  <c r="R1298" i="1" s="1"/>
  <c r="BX1297" i="1"/>
  <c r="N1297" i="1"/>
  <c r="T1297" i="1" s="1"/>
  <c r="Z1297" i="1" s="1"/>
  <c r="AF1297" i="1" s="1"/>
  <c r="AJ1297" i="1" s="1"/>
  <c r="AP1297" i="1" s="1"/>
  <c r="AV1297" i="1" s="1"/>
  <c r="BB1297" i="1" s="1"/>
  <c r="BH1297" i="1" s="1"/>
  <c r="BR1297" i="1" s="1"/>
  <c r="BT1297" i="1" s="1"/>
  <c r="M1297" i="1"/>
  <c r="S1297" i="1" s="1"/>
  <c r="Y1297" i="1" s="1"/>
  <c r="AE1297" i="1" s="1"/>
  <c r="AI1297" i="1" s="1"/>
  <c r="AO1297" i="1" s="1"/>
  <c r="AU1297" i="1" s="1"/>
  <c r="BA1297" i="1" s="1"/>
  <c r="BG1297" i="1" s="1"/>
  <c r="BO1297" i="1" s="1"/>
  <c r="BQ1297" i="1" s="1"/>
  <c r="L1297" i="1"/>
  <c r="R1297" i="1" s="1"/>
  <c r="X1297" i="1" s="1"/>
  <c r="AD1297" i="1" s="1"/>
  <c r="AH1297" i="1" s="1"/>
  <c r="AN1297" i="1" s="1"/>
  <c r="AT1297" i="1" s="1"/>
  <c r="AZ1297" i="1" s="1"/>
  <c r="BF1297" i="1" s="1"/>
  <c r="BL1297" i="1" s="1"/>
  <c r="BN1297" i="1" s="1"/>
  <c r="BX1296" i="1"/>
  <c r="BU1296" i="1"/>
  <c r="BK1296" i="1"/>
  <c r="BJ1296" i="1"/>
  <c r="BI1296" i="1"/>
  <c r="BE1296" i="1"/>
  <c r="BD1296" i="1"/>
  <c r="BC1296" i="1"/>
  <c r="AY1296" i="1"/>
  <c r="AX1296" i="1"/>
  <c r="AW1296" i="1"/>
  <c r="AS1296" i="1"/>
  <c r="AR1296" i="1"/>
  <c r="AQ1296" i="1"/>
  <c r="AM1296" i="1"/>
  <c r="AL1296" i="1"/>
  <c r="AK1296" i="1"/>
  <c r="AG1296" i="1"/>
  <c r="AC1296" i="1"/>
  <c r="AB1296" i="1"/>
  <c r="AA1296" i="1"/>
  <c r="W1296" i="1"/>
  <c r="V1296" i="1"/>
  <c r="U1296" i="1"/>
  <c r="Q1296" i="1"/>
  <c r="P1296" i="1"/>
  <c r="O1296" i="1"/>
  <c r="K1296" i="1"/>
  <c r="K1295" i="1" s="1"/>
  <c r="J1296" i="1"/>
  <c r="J1295" i="1" s="1"/>
  <c r="I1296" i="1"/>
  <c r="I1295" i="1" s="1"/>
  <c r="H1296" i="1"/>
  <c r="H1295" i="1" s="1"/>
  <c r="G1296" i="1"/>
  <c r="F1296" i="1"/>
  <c r="F1295" i="1" s="1"/>
  <c r="BX1295" i="1"/>
  <c r="BX1294" i="1"/>
  <c r="N1294" i="1"/>
  <c r="T1294" i="1" s="1"/>
  <c r="Z1294" i="1" s="1"/>
  <c r="AF1294" i="1" s="1"/>
  <c r="AJ1294" i="1" s="1"/>
  <c r="AP1294" i="1" s="1"/>
  <c r="AV1294" i="1" s="1"/>
  <c r="BB1294" i="1" s="1"/>
  <c r="BH1294" i="1" s="1"/>
  <c r="BR1294" i="1" s="1"/>
  <c r="BT1294" i="1" s="1"/>
  <c r="M1294" i="1"/>
  <c r="S1294" i="1" s="1"/>
  <c r="Y1294" i="1" s="1"/>
  <c r="AE1294" i="1" s="1"/>
  <c r="AI1294" i="1" s="1"/>
  <c r="AO1294" i="1" s="1"/>
  <c r="AU1294" i="1" s="1"/>
  <c r="BA1294" i="1" s="1"/>
  <c r="BG1294" i="1" s="1"/>
  <c r="BO1294" i="1" s="1"/>
  <c r="BQ1294" i="1" s="1"/>
  <c r="F1294" i="1"/>
  <c r="BX1293" i="1"/>
  <c r="BU1293" i="1"/>
  <c r="BU1292" i="1" s="1"/>
  <c r="BK1293" i="1"/>
  <c r="BK1292" i="1" s="1"/>
  <c r="BJ1293" i="1"/>
  <c r="BJ1292" i="1" s="1"/>
  <c r="BI1293" i="1"/>
  <c r="BI1292" i="1" s="1"/>
  <c r="BE1293" i="1"/>
  <c r="BE1292" i="1" s="1"/>
  <c r="BD1293" i="1"/>
  <c r="BD1292" i="1" s="1"/>
  <c r="BC1293" i="1"/>
  <c r="BC1292" i="1" s="1"/>
  <c r="AY1293" i="1"/>
  <c r="AY1292" i="1" s="1"/>
  <c r="AX1293" i="1"/>
  <c r="AX1292" i="1" s="1"/>
  <c r="AW1293" i="1"/>
  <c r="AW1292" i="1" s="1"/>
  <c r="AS1293" i="1"/>
  <c r="AS1292" i="1" s="1"/>
  <c r="AR1293" i="1"/>
  <c r="AR1292" i="1" s="1"/>
  <c r="AQ1293" i="1"/>
  <c r="AQ1292" i="1" s="1"/>
  <c r="AM1293" i="1"/>
  <c r="AM1292" i="1" s="1"/>
  <c r="AL1293" i="1"/>
  <c r="AL1292" i="1" s="1"/>
  <c r="AK1293" i="1"/>
  <c r="AK1292" i="1" s="1"/>
  <c r="AG1293" i="1"/>
  <c r="AG1292" i="1" s="1"/>
  <c r="AC1293" i="1"/>
  <c r="AC1292" i="1" s="1"/>
  <c r="AB1293" i="1"/>
  <c r="AB1292" i="1" s="1"/>
  <c r="AA1293" i="1"/>
  <c r="AA1292" i="1" s="1"/>
  <c r="W1293" i="1"/>
  <c r="W1292" i="1" s="1"/>
  <c r="V1293" i="1"/>
  <c r="V1292" i="1" s="1"/>
  <c r="U1293" i="1"/>
  <c r="U1292" i="1" s="1"/>
  <c r="Q1293" i="1"/>
  <c r="Q1292" i="1" s="1"/>
  <c r="P1293" i="1"/>
  <c r="P1292" i="1" s="1"/>
  <c r="O1293" i="1"/>
  <c r="O1292" i="1" s="1"/>
  <c r="K1293" i="1"/>
  <c r="K1292" i="1" s="1"/>
  <c r="J1293" i="1"/>
  <c r="J1292" i="1" s="1"/>
  <c r="I1293" i="1"/>
  <c r="I1292" i="1" s="1"/>
  <c r="H1293" i="1"/>
  <c r="G1293" i="1"/>
  <c r="BX1292" i="1"/>
  <c r="BX1291" i="1"/>
  <c r="BX1290" i="1"/>
  <c r="N1290" i="1"/>
  <c r="T1290" i="1" s="1"/>
  <c r="Z1290" i="1" s="1"/>
  <c r="AF1290" i="1" s="1"/>
  <c r="AJ1290" i="1" s="1"/>
  <c r="AP1290" i="1" s="1"/>
  <c r="AV1290" i="1" s="1"/>
  <c r="BB1290" i="1" s="1"/>
  <c r="BH1290" i="1" s="1"/>
  <c r="BR1290" i="1" s="1"/>
  <c r="BT1290" i="1" s="1"/>
  <c r="M1290" i="1"/>
  <c r="S1290" i="1" s="1"/>
  <c r="Y1290" i="1" s="1"/>
  <c r="AE1290" i="1" s="1"/>
  <c r="AI1290" i="1" s="1"/>
  <c r="AO1290" i="1" s="1"/>
  <c r="AU1290" i="1" s="1"/>
  <c r="BA1290" i="1" s="1"/>
  <c r="BG1290" i="1" s="1"/>
  <c r="BO1290" i="1" s="1"/>
  <c r="BQ1290" i="1" s="1"/>
  <c r="L1290" i="1"/>
  <c r="R1290" i="1" s="1"/>
  <c r="X1290" i="1" s="1"/>
  <c r="AD1290" i="1" s="1"/>
  <c r="AH1290" i="1" s="1"/>
  <c r="AN1290" i="1" s="1"/>
  <c r="AT1290" i="1" s="1"/>
  <c r="AZ1290" i="1" s="1"/>
  <c r="BF1290" i="1" s="1"/>
  <c r="BL1290" i="1" s="1"/>
  <c r="BN1290" i="1" s="1"/>
  <c r="BX1289" i="1"/>
  <c r="BU1289" i="1"/>
  <c r="BU1288" i="1" s="1"/>
  <c r="BK1289" i="1"/>
  <c r="BJ1289" i="1"/>
  <c r="BJ1288" i="1" s="1"/>
  <c r="BI1289" i="1"/>
  <c r="BI1288" i="1" s="1"/>
  <c r="BE1289" i="1"/>
  <c r="BE1288" i="1" s="1"/>
  <c r="BD1289" i="1"/>
  <c r="BD1288" i="1" s="1"/>
  <c r="BC1289" i="1"/>
  <c r="BC1288" i="1" s="1"/>
  <c r="AY1289" i="1"/>
  <c r="AY1288" i="1" s="1"/>
  <c r="AX1289" i="1"/>
  <c r="AX1288" i="1" s="1"/>
  <c r="AW1289" i="1"/>
  <c r="AW1288" i="1" s="1"/>
  <c r="AS1289" i="1"/>
  <c r="AS1288" i="1" s="1"/>
  <c r="AR1289" i="1"/>
  <c r="AR1288" i="1" s="1"/>
  <c r="AQ1289" i="1"/>
  <c r="AQ1288" i="1" s="1"/>
  <c r="AM1289" i="1"/>
  <c r="AM1288" i="1" s="1"/>
  <c r="AL1289" i="1"/>
  <c r="AL1288" i="1" s="1"/>
  <c r="AK1289" i="1"/>
  <c r="AK1288" i="1" s="1"/>
  <c r="AG1289" i="1"/>
  <c r="AG1288" i="1" s="1"/>
  <c r="AC1289" i="1"/>
  <c r="AC1288" i="1" s="1"/>
  <c r="AB1289" i="1"/>
  <c r="AB1288" i="1" s="1"/>
  <c r="AA1289" i="1"/>
  <c r="AA1288" i="1" s="1"/>
  <c r="W1289" i="1"/>
  <c r="W1288" i="1" s="1"/>
  <c r="V1289" i="1"/>
  <c r="V1288" i="1" s="1"/>
  <c r="U1289" i="1"/>
  <c r="U1288" i="1" s="1"/>
  <c r="Q1289" i="1"/>
  <c r="Q1288" i="1" s="1"/>
  <c r="P1289" i="1"/>
  <c r="P1288" i="1" s="1"/>
  <c r="O1289" i="1"/>
  <c r="O1288" i="1" s="1"/>
  <c r="K1289" i="1"/>
  <c r="K1288" i="1" s="1"/>
  <c r="J1289" i="1"/>
  <c r="I1289" i="1"/>
  <c r="I1288" i="1" s="1"/>
  <c r="H1289" i="1"/>
  <c r="H1288" i="1" s="1"/>
  <c r="G1289" i="1"/>
  <c r="G1288" i="1" s="1"/>
  <c r="F1289" i="1"/>
  <c r="BX1288" i="1"/>
  <c r="BK1288" i="1"/>
  <c r="BX1287" i="1"/>
  <c r="H1287" i="1"/>
  <c r="N1287" i="1" s="1"/>
  <c r="T1287" i="1" s="1"/>
  <c r="Z1287" i="1" s="1"/>
  <c r="AF1287" i="1" s="1"/>
  <c r="AJ1287" i="1" s="1"/>
  <c r="AP1287" i="1" s="1"/>
  <c r="AV1287" i="1" s="1"/>
  <c r="BB1287" i="1" s="1"/>
  <c r="BH1287" i="1" s="1"/>
  <c r="BR1287" i="1" s="1"/>
  <c r="BT1287" i="1" s="1"/>
  <c r="G1287" i="1"/>
  <c r="M1287" i="1" s="1"/>
  <c r="S1287" i="1" s="1"/>
  <c r="Y1287" i="1" s="1"/>
  <c r="AE1287" i="1" s="1"/>
  <c r="AI1287" i="1" s="1"/>
  <c r="AO1287" i="1" s="1"/>
  <c r="AU1287" i="1" s="1"/>
  <c r="BA1287" i="1" s="1"/>
  <c r="BG1287" i="1" s="1"/>
  <c r="BO1287" i="1" s="1"/>
  <c r="BQ1287" i="1" s="1"/>
  <c r="F1287" i="1"/>
  <c r="F1286" i="1" s="1"/>
  <c r="F1283" i="1" s="1"/>
  <c r="BX1286" i="1"/>
  <c r="BU1286" i="1"/>
  <c r="BK1286" i="1"/>
  <c r="BJ1286" i="1"/>
  <c r="BI1286" i="1"/>
  <c r="BE1286" i="1"/>
  <c r="BD1286" i="1"/>
  <c r="BC1286" i="1"/>
  <c r="AY1286" i="1"/>
  <c r="AX1286" i="1"/>
  <c r="AW1286" i="1"/>
  <c r="AS1286" i="1"/>
  <c r="AR1286" i="1"/>
  <c r="AQ1286" i="1"/>
  <c r="AM1286" i="1"/>
  <c r="AL1286" i="1"/>
  <c r="AK1286" i="1"/>
  <c r="AG1286" i="1"/>
  <c r="AC1286" i="1"/>
  <c r="AB1286" i="1"/>
  <c r="AA1286" i="1"/>
  <c r="W1286" i="1"/>
  <c r="V1286" i="1"/>
  <c r="U1286" i="1"/>
  <c r="Q1286" i="1"/>
  <c r="P1286" i="1"/>
  <c r="O1286" i="1"/>
  <c r="K1286" i="1"/>
  <c r="J1286" i="1"/>
  <c r="I1286" i="1"/>
  <c r="G1286" i="1"/>
  <c r="G1283" i="1" s="1"/>
  <c r="BX1285" i="1"/>
  <c r="T1285" i="1"/>
  <c r="Z1285" i="1" s="1"/>
  <c r="AF1285" i="1" s="1"/>
  <c r="AJ1285" i="1" s="1"/>
  <c r="AP1285" i="1" s="1"/>
  <c r="AV1285" i="1" s="1"/>
  <c r="BB1285" i="1" s="1"/>
  <c r="BH1285" i="1" s="1"/>
  <c r="BR1285" i="1" s="1"/>
  <c r="S1285" i="1"/>
  <c r="Y1285" i="1" s="1"/>
  <c r="AE1285" i="1" s="1"/>
  <c r="AI1285" i="1" s="1"/>
  <c r="AO1285" i="1" s="1"/>
  <c r="AU1285" i="1" s="1"/>
  <c r="BA1285" i="1" s="1"/>
  <c r="BG1285" i="1" s="1"/>
  <c r="BO1285" i="1" s="1"/>
  <c r="R1285" i="1"/>
  <c r="X1285" i="1" s="1"/>
  <c r="AD1285" i="1" s="1"/>
  <c r="AH1285" i="1" s="1"/>
  <c r="AN1285" i="1" s="1"/>
  <c r="AT1285" i="1" s="1"/>
  <c r="AZ1285" i="1" s="1"/>
  <c r="BF1285" i="1" s="1"/>
  <c r="BL1285" i="1" s="1"/>
  <c r="BX1284" i="1"/>
  <c r="BU1284" i="1"/>
  <c r="BK1284" i="1"/>
  <c r="BJ1284" i="1"/>
  <c r="BI1284" i="1"/>
  <c r="BE1284" i="1"/>
  <c r="BD1284" i="1"/>
  <c r="BC1284" i="1"/>
  <c r="AY1284" i="1"/>
  <c r="AX1284" i="1"/>
  <c r="AW1284" i="1"/>
  <c r="AS1284" i="1"/>
  <c r="AR1284" i="1"/>
  <c r="AQ1284" i="1"/>
  <c r="AM1284" i="1"/>
  <c r="AL1284" i="1"/>
  <c r="AK1284" i="1"/>
  <c r="AG1284" i="1"/>
  <c r="AC1284" i="1"/>
  <c r="AB1284" i="1"/>
  <c r="AA1284" i="1"/>
  <c r="W1284" i="1"/>
  <c r="V1284" i="1"/>
  <c r="U1284" i="1"/>
  <c r="Q1284" i="1"/>
  <c r="T1284" i="1" s="1"/>
  <c r="P1284" i="1"/>
  <c r="S1284" i="1" s="1"/>
  <c r="O1284" i="1"/>
  <c r="BX1283" i="1"/>
  <c r="K1283" i="1"/>
  <c r="BX1282" i="1"/>
  <c r="N1282" i="1"/>
  <c r="T1282" i="1" s="1"/>
  <c r="Z1282" i="1" s="1"/>
  <c r="AF1282" i="1" s="1"/>
  <c r="AJ1282" i="1" s="1"/>
  <c r="AP1282" i="1" s="1"/>
  <c r="AV1282" i="1" s="1"/>
  <c r="BB1282" i="1" s="1"/>
  <c r="BH1282" i="1" s="1"/>
  <c r="BR1282" i="1" s="1"/>
  <c r="BT1282" i="1" s="1"/>
  <c r="M1282" i="1"/>
  <c r="S1282" i="1" s="1"/>
  <c r="Y1282" i="1" s="1"/>
  <c r="AE1282" i="1" s="1"/>
  <c r="AI1282" i="1" s="1"/>
  <c r="AO1282" i="1" s="1"/>
  <c r="AU1282" i="1" s="1"/>
  <c r="BA1282" i="1" s="1"/>
  <c r="BG1282" i="1" s="1"/>
  <c r="BO1282" i="1" s="1"/>
  <c r="BQ1282" i="1" s="1"/>
  <c r="L1282" i="1"/>
  <c r="R1282" i="1" s="1"/>
  <c r="X1282" i="1" s="1"/>
  <c r="AD1282" i="1" s="1"/>
  <c r="AH1282" i="1" s="1"/>
  <c r="AN1282" i="1" s="1"/>
  <c r="AT1282" i="1" s="1"/>
  <c r="AZ1282" i="1" s="1"/>
  <c r="BF1282" i="1" s="1"/>
  <c r="BL1282" i="1" s="1"/>
  <c r="BN1282" i="1" s="1"/>
  <c r="BX1281" i="1"/>
  <c r="BU1281" i="1"/>
  <c r="BU1280" i="1" s="1"/>
  <c r="BK1281" i="1"/>
  <c r="BK1280" i="1" s="1"/>
  <c r="BJ1281" i="1"/>
  <c r="BJ1280" i="1" s="1"/>
  <c r="BI1281" i="1"/>
  <c r="BI1280" i="1" s="1"/>
  <c r="BE1281" i="1"/>
  <c r="BE1280" i="1" s="1"/>
  <c r="BD1281" i="1"/>
  <c r="BD1280" i="1" s="1"/>
  <c r="BC1281" i="1"/>
  <c r="BC1280" i="1" s="1"/>
  <c r="AY1281" i="1"/>
  <c r="AY1280" i="1" s="1"/>
  <c r="AX1281" i="1"/>
  <c r="AX1280" i="1" s="1"/>
  <c r="AW1281" i="1"/>
  <c r="AW1280" i="1" s="1"/>
  <c r="AS1281" i="1"/>
  <c r="AS1280" i="1" s="1"/>
  <c r="AR1281" i="1"/>
  <c r="AR1280" i="1" s="1"/>
  <c r="AQ1281" i="1"/>
  <c r="AQ1280" i="1" s="1"/>
  <c r="AM1281" i="1"/>
  <c r="AM1280" i="1" s="1"/>
  <c r="AL1281" i="1"/>
  <c r="AL1280" i="1" s="1"/>
  <c r="AK1281" i="1"/>
  <c r="AK1280" i="1" s="1"/>
  <c r="AG1281" i="1"/>
  <c r="AG1280" i="1" s="1"/>
  <c r="AC1281" i="1"/>
  <c r="AB1281" i="1"/>
  <c r="AB1280" i="1" s="1"/>
  <c r="AA1281" i="1"/>
  <c r="AA1280" i="1" s="1"/>
  <c r="W1281" i="1"/>
  <c r="W1280" i="1" s="1"/>
  <c r="V1281" i="1"/>
  <c r="V1280" i="1" s="1"/>
  <c r="U1281" i="1"/>
  <c r="U1280" i="1" s="1"/>
  <c r="Q1281" i="1"/>
  <c r="Q1280" i="1" s="1"/>
  <c r="P1281" i="1"/>
  <c r="P1280" i="1" s="1"/>
  <c r="O1281" i="1"/>
  <c r="O1280" i="1" s="1"/>
  <c r="K1281" i="1"/>
  <c r="K1280" i="1" s="1"/>
  <c r="J1281" i="1"/>
  <c r="J1280" i="1" s="1"/>
  <c r="I1281" i="1"/>
  <c r="I1280" i="1" s="1"/>
  <c r="H1281" i="1"/>
  <c r="G1281" i="1"/>
  <c r="F1281" i="1"/>
  <c r="BX1280" i="1"/>
  <c r="AC1280" i="1"/>
  <c r="BX1279" i="1"/>
  <c r="AP1279" i="1"/>
  <c r="AV1279" i="1" s="1"/>
  <c r="BB1279" i="1" s="1"/>
  <c r="BH1279" i="1" s="1"/>
  <c r="BR1279" i="1" s="1"/>
  <c r="BT1279" i="1" s="1"/>
  <c r="AO1279" i="1"/>
  <c r="AU1279" i="1" s="1"/>
  <c r="BA1279" i="1" s="1"/>
  <c r="BG1279" i="1" s="1"/>
  <c r="BO1279" i="1" s="1"/>
  <c r="BQ1279" i="1" s="1"/>
  <c r="AN1279" i="1"/>
  <c r="AT1279" i="1" s="1"/>
  <c r="AZ1279" i="1" s="1"/>
  <c r="BF1279" i="1" s="1"/>
  <c r="BL1279" i="1" s="1"/>
  <c r="BN1279" i="1" s="1"/>
  <c r="BX1278" i="1"/>
  <c r="BU1278" i="1"/>
  <c r="BU1277" i="1" s="1"/>
  <c r="BK1278" i="1"/>
  <c r="BK1277" i="1" s="1"/>
  <c r="BJ1278" i="1"/>
  <c r="BJ1277" i="1" s="1"/>
  <c r="BI1278" i="1"/>
  <c r="BI1277" i="1" s="1"/>
  <c r="BE1278" i="1"/>
  <c r="BE1277" i="1" s="1"/>
  <c r="BD1278" i="1"/>
  <c r="BD1277" i="1" s="1"/>
  <c r="BC1278" i="1"/>
  <c r="BC1277" i="1" s="1"/>
  <c r="AY1278" i="1"/>
  <c r="AY1277" i="1" s="1"/>
  <c r="AX1278" i="1"/>
  <c r="AX1277" i="1" s="1"/>
  <c r="AW1278" i="1"/>
  <c r="AW1277" i="1" s="1"/>
  <c r="AS1278" i="1"/>
  <c r="AS1277" i="1" s="1"/>
  <c r="AR1278" i="1"/>
  <c r="AR1277" i="1" s="1"/>
  <c r="AQ1278" i="1"/>
  <c r="AQ1277" i="1" s="1"/>
  <c r="AM1278" i="1"/>
  <c r="AP1278" i="1" s="1"/>
  <c r="AL1278" i="1"/>
  <c r="AK1278" i="1"/>
  <c r="BX1277" i="1"/>
  <c r="BX1276" i="1"/>
  <c r="N1276" i="1"/>
  <c r="T1276" i="1" s="1"/>
  <c r="Z1276" i="1" s="1"/>
  <c r="AF1276" i="1" s="1"/>
  <c r="AJ1276" i="1" s="1"/>
  <c r="AP1276" i="1" s="1"/>
  <c r="AV1276" i="1" s="1"/>
  <c r="BB1276" i="1" s="1"/>
  <c r="BH1276" i="1" s="1"/>
  <c r="BR1276" i="1" s="1"/>
  <c r="BT1276" i="1" s="1"/>
  <c r="M1276" i="1"/>
  <c r="S1276" i="1" s="1"/>
  <c r="Y1276" i="1" s="1"/>
  <c r="AE1276" i="1" s="1"/>
  <c r="AI1276" i="1" s="1"/>
  <c r="AO1276" i="1" s="1"/>
  <c r="AU1276" i="1" s="1"/>
  <c r="BA1276" i="1" s="1"/>
  <c r="BG1276" i="1" s="1"/>
  <c r="BO1276" i="1" s="1"/>
  <c r="BQ1276" i="1" s="1"/>
  <c r="L1276" i="1"/>
  <c r="R1276" i="1" s="1"/>
  <c r="X1276" i="1" s="1"/>
  <c r="AD1276" i="1" s="1"/>
  <c r="AH1276" i="1" s="1"/>
  <c r="AN1276" i="1" s="1"/>
  <c r="AT1276" i="1" s="1"/>
  <c r="AZ1276" i="1" s="1"/>
  <c r="BF1276" i="1" s="1"/>
  <c r="BL1276" i="1" s="1"/>
  <c r="BN1276" i="1" s="1"/>
  <c r="BX1275" i="1"/>
  <c r="BU1275" i="1"/>
  <c r="BU1274" i="1" s="1"/>
  <c r="BK1275" i="1"/>
  <c r="BK1274" i="1" s="1"/>
  <c r="BJ1275" i="1"/>
  <c r="BJ1274" i="1" s="1"/>
  <c r="BI1275" i="1"/>
  <c r="BI1274" i="1" s="1"/>
  <c r="BE1275" i="1"/>
  <c r="BE1274" i="1" s="1"/>
  <c r="BD1275" i="1"/>
  <c r="BD1274" i="1" s="1"/>
  <c r="BC1275" i="1"/>
  <c r="BC1274" i="1" s="1"/>
  <c r="AY1275" i="1"/>
  <c r="AY1274" i="1" s="1"/>
  <c r="AX1275" i="1"/>
  <c r="AX1274" i="1" s="1"/>
  <c r="AW1275" i="1"/>
  <c r="AW1274" i="1" s="1"/>
  <c r="AS1275" i="1"/>
  <c r="AS1274" i="1" s="1"/>
  <c r="AR1275" i="1"/>
  <c r="AR1274" i="1" s="1"/>
  <c r="AQ1275" i="1"/>
  <c r="AQ1274" i="1" s="1"/>
  <c r="AM1275" i="1"/>
  <c r="AM1274" i="1" s="1"/>
  <c r="AL1275" i="1"/>
  <c r="AL1274" i="1" s="1"/>
  <c r="AK1275" i="1"/>
  <c r="AK1274" i="1" s="1"/>
  <c r="AG1275" i="1"/>
  <c r="AG1274" i="1" s="1"/>
  <c r="AC1275" i="1"/>
  <c r="AC1274" i="1" s="1"/>
  <c r="AB1275" i="1"/>
  <c r="AB1274" i="1" s="1"/>
  <c r="AA1275" i="1"/>
  <c r="AA1274" i="1" s="1"/>
  <c r="W1275" i="1"/>
  <c r="W1274" i="1" s="1"/>
  <c r="V1275" i="1"/>
  <c r="V1274" i="1" s="1"/>
  <c r="U1275" i="1"/>
  <c r="U1274" i="1" s="1"/>
  <c r="Q1275" i="1"/>
  <c r="Q1274" i="1" s="1"/>
  <c r="P1275" i="1"/>
  <c r="P1274" i="1" s="1"/>
  <c r="O1275" i="1"/>
  <c r="O1274" i="1" s="1"/>
  <c r="K1275" i="1"/>
  <c r="N1275" i="1" s="1"/>
  <c r="J1275" i="1"/>
  <c r="J1274" i="1" s="1"/>
  <c r="M1274" i="1" s="1"/>
  <c r="I1275" i="1"/>
  <c r="BX1274" i="1"/>
  <c r="BX1273" i="1"/>
  <c r="O1273" i="1"/>
  <c r="N1273" i="1"/>
  <c r="T1273" i="1" s="1"/>
  <c r="Z1273" i="1" s="1"/>
  <c r="AF1273" i="1" s="1"/>
  <c r="AJ1273" i="1" s="1"/>
  <c r="AP1273" i="1" s="1"/>
  <c r="AV1273" i="1" s="1"/>
  <c r="BB1273" i="1" s="1"/>
  <c r="BH1273" i="1" s="1"/>
  <c r="BR1273" i="1" s="1"/>
  <c r="BT1273" i="1" s="1"/>
  <c r="M1273" i="1"/>
  <c r="S1273" i="1" s="1"/>
  <c r="Y1273" i="1" s="1"/>
  <c r="AE1273" i="1" s="1"/>
  <c r="AI1273" i="1" s="1"/>
  <c r="AO1273" i="1" s="1"/>
  <c r="AU1273" i="1" s="1"/>
  <c r="BA1273" i="1" s="1"/>
  <c r="BG1273" i="1" s="1"/>
  <c r="BO1273" i="1" s="1"/>
  <c r="BQ1273" i="1" s="1"/>
  <c r="L1273" i="1"/>
  <c r="BX1272" i="1"/>
  <c r="T1272" i="1"/>
  <c r="Z1272" i="1" s="1"/>
  <c r="AF1272" i="1" s="1"/>
  <c r="AJ1272" i="1" s="1"/>
  <c r="AP1272" i="1" s="1"/>
  <c r="AV1272" i="1" s="1"/>
  <c r="BB1272" i="1" s="1"/>
  <c r="BH1272" i="1" s="1"/>
  <c r="BR1272" i="1" s="1"/>
  <c r="BT1272" i="1" s="1"/>
  <c r="S1272" i="1"/>
  <c r="Y1272" i="1" s="1"/>
  <c r="AE1272" i="1" s="1"/>
  <c r="AI1272" i="1" s="1"/>
  <c r="AO1272" i="1" s="1"/>
  <c r="AU1272" i="1" s="1"/>
  <c r="BA1272" i="1" s="1"/>
  <c r="BG1272" i="1" s="1"/>
  <c r="BO1272" i="1" s="1"/>
  <c r="BQ1272" i="1" s="1"/>
  <c r="O1272" i="1"/>
  <c r="R1272" i="1" s="1"/>
  <c r="X1272" i="1" s="1"/>
  <c r="AD1272" i="1" s="1"/>
  <c r="AH1272" i="1" s="1"/>
  <c r="AN1272" i="1" s="1"/>
  <c r="AT1272" i="1" s="1"/>
  <c r="AZ1272" i="1" s="1"/>
  <c r="BF1272" i="1" s="1"/>
  <c r="BL1272" i="1" s="1"/>
  <c r="BN1272" i="1" s="1"/>
  <c r="BX1271" i="1"/>
  <c r="BU1271" i="1"/>
  <c r="BU1270" i="1" s="1"/>
  <c r="BK1271" i="1"/>
  <c r="BK1270" i="1" s="1"/>
  <c r="BJ1271" i="1"/>
  <c r="BJ1270" i="1" s="1"/>
  <c r="BI1271" i="1"/>
  <c r="BI1270" i="1" s="1"/>
  <c r="BE1271" i="1"/>
  <c r="BE1270" i="1" s="1"/>
  <c r="BD1271" i="1"/>
  <c r="BD1270" i="1" s="1"/>
  <c r="BC1271" i="1"/>
  <c r="BC1270" i="1" s="1"/>
  <c r="AY1271" i="1"/>
  <c r="AY1270" i="1" s="1"/>
  <c r="AX1271" i="1"/>
  <c r="AX1270" i="1" s="1"/>
  <c r="AW1271" i="1"/>
  <c r="AW1270" i="1" s="1"/>
  <c r="AS1271" i="1"/>
  <c r="AS1270" i="1" s="1"/>
  <c r="AR1271" i="1"/>
  <c r="AR1270" i="1" s="1"/>
  <c r="AQ1271" i="1"/>
  <c r="AQ1270" i="1" s="1"/>
  <c r="AM1271" i="1"/>
  <c r="AM1270" i="1" s="1"/>
  <c r="AL1271" i="1"/>
  <c r="AL1270" i="1" s="1"/>
  <c r="AK1271" i="1"/>
  <c r="AK1270" i="1" s="1"/>
  <c r="AG1271" i="1"/>
  <c r="AG1270" i="1" s="1"/>
  <c r="AC1271" i="1"/>
  <c r="AC1270" i="1" s="1"/>
  <c r="AB1271" i="1"/>
  <c r="AB1270" i="1" s="1"/>
  <c r="AA1271" i="1"/>
  <c r="AA1270" i="1" s="1"/>
  <c r="W1271" i="1"/>
  <c r="W1270" i="1" s="1"/>
  <c r="V1271" i="1"/>
  <c r="V1270" i="1" s="1"/>
  <c r="U1271" i="1"/>
  <c r="U1270" i="1" s="1"/>
  <c r="Q1271" i="1"/>
  <c r="Q1270" i="1" s="1"/>
  <c r="P1271" i="1"/>
  <c r="P1270" i="1" s="1"/>
  <c r="K1271" i="1"/>
  <c r="J1271" i="1"/>
  <c r="J1270" i="1" s="1"/>
  <c r="I1271" i="1"/>
  <c r="I1270" i="1" s="1"/>
  <c r="H1271" i="1"/>
  <c r="H1270" i="1" s="1"/>
  <c r="G1271" i="1"/>
  <c r="F1271" i="1"/>
  <c r="BX1270" i="1"/>
  <c r="BX1269" i="1"/>
  <c r="H1269" i="1"/>
  <c r="N1269" i="1" s="1"/>
  <c r="T1269" i="1" s="1"/>
  <c r="Z1269" i="1" s="1"/>
  <c r="AF1269" i="1" s="1"/>
  <c r="AJ1269" i="1" s="1"/>
  <c r="AP1269" i="1" s="1"/>
  <c r="AV1269" i="1" s="1"/>
  <c r="BB1269" i="1" s="1"/>
  <c r="BH1269" i="1" s="1"/>
  <c r="BR1269" i="1" s="1"/>
  <c r="BT1269" i="1" s="1"/>
  <c r="G1269" i="1"/>
  <c r="G1268" i="1" s="1"/>
  <c r="F1269" i="1"/>
  <c r="L1269" i="1" s="1"/>
  <c r="R1269" i="1" s="1"/>
  <c r="X1269" i="1" s="1"/>
  <c r="AD1269" i="1" s="1"/>
  <c r="AH1269" i="1" s="1"/>
  <c r="AN1269" i="1" s="1"/>
  <c r="AT1269" i="1" s="1"/>
  <c r="AZ1269" i="1" s="1"/>
  <c r="BF1269" i="1" s="1"/>
  <c r="BL1269" i="1" s="1"/>
  <c r="BN1269" i="1" s="1"/>
  <c r="BX1268" i="1"/>
  <c r="BU1268" i="1"/>
  <c r="BK1268" i="1"/>
  <c r="BJ1268" i="1"/>
  <c r="BI1268" i="1"/>
  <c r="BE1268" i="1"/>
  <c r="BD1268" i="1"/>
  <c r="BC1268" i="1"/>
  <c r="AY1268" i="1"/>
  <c r="AX1268" i="1"/>
  <c r="AW1268" i="1"/>
  <c r="AS1268" i="1"/>
  <c r="AR1268" i="1"/>
  <c r="AQ1268" i="1"/>
  <c r="AM1268" i="1"/>
  <c r="AL1268" i="1"/>
  <c r="AK1268" i="1"/>
  <c r="AG1268" i="1"/>
  <c r="AC1268" i="1"/>
  <c r="AB1268" i="1"/>
  <c r="AA1268" i="1"/>
  <c r="W1268" i="1"/>
  <c r="V1268" i="1"/>
  <c r="U1268" i="1"/>
  <c r="Q1268" i="1"/>
  <c r="P1268" i="1"/>
  <c r="O1268" i="1"/>
  <c r="K1268" i="1"/>
  <c r="J1268" i="1"/>
  <c r="I1268" i="1"/>
  <c r="BX1267" i="1"/>
  <c r="N1267" i="1"/>
  <c r="T1267" i="1" s="1"/>
  <c r="Z1267" i="1" s="1"/>
  <c r="AF1267" i="1" s="1"/>
  <c r="AJ1267" i="1" s="1"/>
  <c r="AP1267" i="1" s="1"/>
  <c r="AV1267" i="1" s="1"/>
  <c r="BB1267" i="1" s="1"/>
  <c r="BH1267" i="1" s="1"/>
  <c r="BR1267" i="1" s="1"/>
  <c r="BT1267" i="1" s="1"/>
  <c r="M1267" i="1"/>
  <c r="S1267" i="1" s="1"/>
  <c r="Y1267" i="1" s="1"/>
  <c r="AE1267" i="1" s="1"/>
  <c r="AI1267" i="1" s="1"/>
  <c r="AO1267" i="1" s="1"/>
  <c r="AU1267" i="1" s="1"/>
  <c r="BA1267" i="1" s="1"/>
  <c r="BG1267" i="1" s="1"/>
  <c r="BO1267" i="1" s="1"/>
  <c r="BQ1267" i="1" s="1"/>
  <c r="L1267" i="1"/>
  <c r="R1267" i="1" s="1"/>
  <c r="X1267" i="1" s="1"/>
  <c r="AD1267" i="1" s="1"/>
  <c r="AH1267" i="1" s="1"/>
  <c r="AN1267" i="1" s="1"/>
  <c r="AT1267" i="1" s="1"/>
  <c r="AZ1267" i="1" s="1"/>
  <c r="BF1267" i="1" s="1"/>
  <c r="BL1267" i="1" s="1"/>
  <c r="BN1267" i="1" s="1"/>
  <c r="BX1266" i="1"/>
  <c r="BH1266" i="1"/>
  <c r="BR1266" i="1" s="1"/>
  <c r="BG1266" i="1"/>
  <c r="BO1266" i="1" s="1"/>
  <c r="BF1266" i="1"/>
  <c r="BL1266" i="1" s="1"/>
  <c r="BX1265" i="1"/>
  <c r="BU1265" i="1"/>
  <c r="BK1265" i="1"/>
  <c r="BJ1265" i="1"/>
  <c r="BI1265" i="1"/>
  <c r="BE1265" i="1"/>
  <c r="BD1265" i="1"/>
  <c r="BC1265" i="1"/>
  <c r="AY1265" i="1"/>
  <c r="AX1265" i="1"/>
  <c r="AW1265" i="1"/>
  <c r="AS1265" i="1"/>
  <c r="AR1265" i="1"/>
  <c r="AQ1265" i="1"/>
  <c r="AM1265" i="1"/>
  <c r="AL1265" i="1"/>
  <c r="AK1265" i="1"/>
  <c r="AG1265" i="1"/>
  <c r="AC1265" i="1"/>
  <c r="AB1265" i="1"/>
  <c r="AA1265" i="1"/>
  <c r="W1265" i="1"/>
  <c r="V1265" i="1"/>
  <c r="U1265" i="1"/>
  <c r="Q1265" i="1"/>
  <c r="P1265" i="1"/>
  <c r="O1265" i="1"/>
  <c r="K1265" i="1"/>
  <c r="J1265" i="1"/>
  <c r="I1265" i="1"/>
  <c r="H1265" i="1"/>
  <c r="G1265" i="1"/>
  <c r="F1265" i="1"/>
  <c r="BX1264" i="1"/>
  <c r="BX1263" i="1"/>
  <c r="N1263" i="1"/>
  <c r="T1263" i="1" s="1"/>
  <c r="Z1263" i="1" s="1"/>
  <c r="AF1263" i="1" s="1"/>
  <c r="AJ1263" i="1" s="1"/>
  <c r="AP1263" i="1" s="1"/>
  <c r="AV1263" i="1" s="1"/>
  <c r="BB1263" i="1" s="1"/>
  <c r="BH1263" i="1" s="1"/>
  <c r="BR1263" i="1" s="1"/>
  <c r="BT1263" i="1" s="1"/>
  <c r="M1263" i="1"/>
  <c r="S1263" i="1" s="1"/>
  <c r="Y1263" i="1" s="1"/>
  <c r="AE1263" i="1" s="1"/>
  <c r="AI1263" i="1" s="1"/>
  <c r="AO1263" i="1" s="1"/>
  <c r="AU1263" i="1" s="1"/>
  <c r="BA1263" i="1" s="1"/>
  <c r="BG1263" i="1" s="1"/>
  <c r="BO1263" i="1" s="1"/>
  <c r="BQ1263" i="1" s="1"/>
  <c r="L1263" i="1"/>
  <c r="R1263" i="1" s="1"/>
  <c r="X1263" i="1" s="1"/>
  <c r="AD1263" i="1" s="1"/>
  <c r="AH1263" i="1" s="1"/>
  <c r="AN1263" i="1" s="1"/>
  <c r="AT1263" i="1" s="1"/>
  <c r="AZ1263" i="1" s="1"/>
  <c r="BF1263" i="1" s="1"/>
  <c r="BL1263" i="1" s="1"/>
  <c r="BN1263" i="1" s="1"/>
  <c r="BX1262" i="1"/>
  <c r="BU1262" i="1"/>
  <c r="BK1262" i="1"/>
  <c r="BJ1262" i="1"/>
  <c r="BI1262" i="1"/>
  <c r="BE1262" i="1"/>
  <c r="BD1262" i="1"/>
  <c r="BC1262" i="1"/>
  <c r="AY1262" i="1"/>
  <c r="AX1262" i="1"/>
  <c r="AW1262" i="1"/>
  <c r="AS1262" i="1"/>
  <c r="AR1262" i="1"/>
  <c r="AQ1262" i="1"/>
  <c r="AM1262" i="1"/>
  <c r="AL1262" i="1"/>
  <c r="AK1262" i="1"/>
  <c r="AG1262" i="1"/>
  <c r="AC1262" i="1"/>
  <c r="AB1262" i="1"/>
  <c r="AA1262" i="1"/>
  <c r="W1262" i="1"/>
  <c r="V1262" i="1"/>
  <c r="U1262" i="1"/>
  <c r="Q1262" i="1"/>
  <c r="P1262" i="1"/>
  <c r="O1262" i="1"/>
  <c r="K1262" i="1"/>
  <c r="J1262" i="1"/>
  <c r="I1262" i="1"/>
  <c r="H1262" i="1"/>
  <c r="G1262" i="1"/>
  <c r="F1262" i="1"/>
  <c r="BX1261" i="1"/>
  <c r="N1261" i="1"/>
  <c r="T1261" i="1" s="1"/>
  <c r="Z1261" i="1" s="1"/>
  <c r="AF1261" i="1" s="1"/>
  <c r="AJ1261" i="1" s="1"/>
  <c r="AP1261" i="1" s="1"/>
  <c r="AV1261" i="1" s="1"/>
  <c r="BB1261" i="1" s="1"/>
  <c r="BH1261" i="1" s="1"/>
  <c r="BR1261" i="1" s="1"/>
  <c r="BT1261" i="1" s="1"/>
  <c r="M1261" i="1"/>
  <c r="S1261" i="1" s="1"/>
  <c r="Y1261" i="1" s="1"/>
  <c r="AE1261" i="1" s="1"/>
  <c r="AI1261" i="1" s="1"/>
  <c r="AO1261" i="1" s="1"/>
  <c r="AU1261" i="1" s="1"/>
  <c r="BA1261" i="1" s="1"/>
  <c r="BG1261" i="1" s="1"/>
  <c r="BO1261" i="1" s="1"/>
  <c r="BQ1261" i="1" s="1"/>
  <c r="L1261" i="1"/>
  <c r="R1261" i="1" s="1"/>
  <c r="X1261" i="1" s="1"/>
  <c r="AD1261" i="1" s="1"/>
  <c r="AH1261" i="1" s="1"/>
  <c r="AN1261" i="1" s="1"/>
  <c r="AT1261" i="1" s="1"/>
  <c r="AZ1261" i="1" s="1"/>
  <c r="BF1261" i="1" s="1"/>
  <c r="BL1261" i="1" s="1"/>
  <c r="BN1261" i="1" s="1"/>
  <c r="BX1260" i="1"/>
  <c r="BU1260" i="1"/>
  <c r="BK1260" i="1"/>
  <c r="BJ1260" i="1"/>
  <c r="BI1260" i="1"/>
  <c r="BE1260" i="1"/>
  <c r="BD1260" i="1"/>
  <c r="BC1260" i="1"/>
  <c r="AY1260" i="1"/>
  <c r="AX1260" i="1"/>
  <c r="AW1260" i="1"/>
  <c r="AS1260" i="1"/>
  <c r="AR1260" i="1"/>
  <c r="AQ1260" i="1"/>
  <c r="AM1260" i="1"/>
  <c r="AL1260" i="1"/>
  <c r="AK1260" i="1"/>
  <c r="AG1260" i="1"/>
  <c r="AC1260" i="1"/>
  <c r="AB1260" i="1"/>
  <c r="AA1260" i="1"/>
  <c r="W1260" i="1"/>
  <c r="V1260" i="1"/>
  <c r="U1260" i="1"/>
  <c r="Q1260" i="1"/>
  <c r="P1260" i="1"/>
  <c r="O1260" i="1"/>
  <c r="K1260" i="1"/>
  <c r="J1260" i="1"/>
  <c r="I1260" i="1"/>
  <c r="H1260" i="1"/>
  <c r="G1260" i="1"/>
  <c r="F1260" i="1"/>
  <c r="BX1259" i="1"/>
  <c r="N1259" i="1"/>
  <c r="T1259" i="1" s="1"/>
  <c r="Z1259" i="1" s="1"/>
  <c r="AF1259" i="1" s="1"/>
  <c r="AJ1259" i="1" s="1"/>
  <c r="AP1259" i="1" s="1"/>
  <c r="AV1259" i="1" s="1"/>
  <c r="BB1259" i="1" s="1"/>
  <c r="BH1259" i="1" s="1"/>
  <c r="BR1259" i="1" s="1"/>
  <c r="BT1259" i="1" s="1"/>
  <c r="M1259" i="1"/>
  <c r="S1259" i="1" s="1"/>
  <c r="Y1259" i="1" s="1"/>
  <c r="AE1259" i="1" s="1"/>
  <c r="AI1259" i="1" s="1"/>
  <c r="AO1259" i="1" s="1"/>
  <c r="AU1259" i="1" s="1"/>
  <c r="BA1259" i="1" s="1"/>
  <c r="BG1259" i="1" s="1"/>
  <c r="BO1259" i="1" s="1"/>
  <c r="BQ1259" i="1" s="1"/>
  <c r="L1259" i="1"/>
  <c r="R1259" i="1" s="1"/>
  <c r="X1259" i="1" s="1"/>
  <c r="AD1259" i="1" s="1"/>
  <c r="AH1259" i="1" s="1"/>
  <c r="AN1259" i="1" s="1"/>
  <c r="AT1259" i="1" s="1"/>
  <c r="AZ1259" i="1" s="1"/>
  <c r="BF1259" i="1" s="1"/>
  <c r="BL1259" i="1" s="1"/>
  <c r="BN1259" i="1" s="1"/>
  <c r="BX1258" i="1"/>
  <c r="BU1258" i="1"/>
  <c r="BK1258" i="1"/>
  <c r="BJ1258" i="1"/>
  <c r="BI1258" i="1"/>
  <c r="BE1258" i="1"/>
  <c r="BD1258" i="1"/>
  <c r="BC1258" i="1"/>
  <c r="AY1258" i="1"/>
  <c r="AX1258" i="1"/>
  <c r="AW1258" i="1"/>
  <c r="AS1258" i="1"/>
  <c r="AR1258" i="1"/>
  <c r="AQ1258" i="1"/>
  <c r="AM1258" i="1"/>
  <c r="AL1258" i="1"/>
  <c r="AK1258" i="1"/>
  <c r="AG1258" i="1"/>
  <c r="AC1258" i="1"/>
  <c r="AB1258" i="1"/>
  <c r="AA1258" i="1"/>
  <c r="W1258" i="1"/>
  <c r="V1258" i="1"/>
  <c r="U1258" i="1"/>
  <c r="Q1258" i="1"/>
  <c r="P1258" i="1"/>
  <c r="O1258" i="1"/>
  <c r="K1258" i="1"/>
  <c r="J1258" i="1"/>
  <c r="I1258" i="1"/>
  <c r="H1258" i="1"/>
  <c r="G1258" i="1"/>
  <c r="F1258" i="1"/>
  <c r="BX1257" i="1"/>
  <c r="BX1256" i="1"/>
  <c r="BX1255" i="1"/>
  <c r="BX1254" i="1"/>
  <c r="AV1254" i="1"/>
  <c r="BB1254" i="1" s="1"/>
  <c r="BH1254" i="1" s="1"/>
  <c r="BR1254" i="1" s="1"/>
  <c r="BT1254" i="1" s="1"/>
  <c r="AU1254" i="1"/>
  <c r="BA1254" i="1" s="1"/>
  <c r="BG1254" i="1" s="1"/>
  <c r="BO1254" i="1" s="1"/>
  <c r="BQ1254" i="1" s="1"/>
  <c r="AT1254" i="1"/>
  <c r="AZ1254" i="1" s="1"/>
  <c r="BF1254" i="1" s="1"/>
  <c r="BL1254" i="1" s="1"/>
  <c r="BN1254" i="1" s="1"/>
  <c r="BX1253" i="1"/>
  <c r="BU1253" i="1"/>
  <c r="BU1252" i="1" s="1"/>
  <c r="BK1253" i="1"/>
  <c r="BK1252" i="1" s="1"/>
  <c r="BJ1253" i="1"/>
  <c r="BJ1252" i="1" s="1"/>
  <c r="BI1253" i="1"/>
  <c r="BI1252" i="1" s="1"/>
  <c r="BE1253" i="1"/>
  <c r="BE1252" i="1" s="1"/>
  <c r="BD1253" i="1"/>
  <c r="BD1252" i="1" s="1"/>
  <c r="BC1253" i="1"/>
  <c r="BC1252" i="1" s="1"/>
  <c r="AY1253" i="1"/>
  <c r="AY1252" i="1" s="1"/>
  <c r="AX1253" i="1"/>
  <c r="AX1252" i="1" s="1"/>
  <c r="AW1253" i="1"/>
  <c r="AW1252" i="1" s="1"/>
  <c r="AS1253" i="1"/>
  <c r="AS1252" i="1" s="1"/>
  <c r="AV1252" i="1" s="1"/>
  <c r="AR1253" i="1"/>
  <c r="AQ1253" i="1"/>
  <c r="AQ1252" i="1" s="1"/>
  <c r="BX1252" i="1"/>
  <c r="BX1251" i="1"/>
  <c r="AP1251" i="1"/>
  <c r="AV1251" i="1" s="1"/>
  <c r="BB1251" i="1" s="1"/>
  <c r="BH1251" i="1" s="1"/>
  <c r="BR1251" i="1" s="1"/>
  <c r="AO1251" i="1"/>
  <c r="AU1251" i="1" s="1"/>
  <c r="BA1251" i="1" s="1"/>
  <c r="BG1251" i="1" s="1"/>
  <c r="BO1251" i="1" s="1"/>
  <c r="AN1251" i="1"/>
  <c r="AT1251" i="1" s="1"/>
  <c r="AZ1251" i="1" s="1"/>
  <c r="BF1251" i="1" s="1"/>
  <c r="BL1251" i="1" s="1"/>
  <c r="BX1250" i="1"/>
  <c r="BU1250" i="1"/>
  <c r="BU1249" i="1" s="1"/>
  <c r="BK1250" i="1"/>
  <c r="BK1249" i="1" s="1"/>
  <c r="BJ1250" i="1"/>
  <c r="BJ1249" i="1" s="1"/>
  <c r="BI1250" i="1"/>
  <c r="BI1249" i="1" s="1"/>
  <c r="BE1250" i="1"/>
  <c r="BE1249" i="1" s="1"/>
  <c r="BD1250" i="1"/>
  <c r="BD1249" i="1" s="1"/>
  <c r="BC1250" i="1"/>
  <c r="BC1249" i="1" s="1"/>
  <c r="AY1250" i="1"/>
  <c r="AY1249" i="1" s="1"/>
  <c r="AX1250" i="1"/>
  <c r="AX1249" i="1" s="1"/>
  <c r="AW1250" i="1"/>
  <c r="AW1249" i="1" s="1"/>
  <c r="AS1250" i="1"/>
  <c r="AS1249" i="1" s="1"/>
  <c r="AR1250" i="1"/>
  <c r="AR1249" i="1" s="1"/>
  <c r="AQ1250" i="1"/>
  <c r="AQ1249" i="1" s="1"/>
  <c r="AM1250" i="1"/>
  <c r="AP1250" i="1" s="1"/>
  <c r="AL1250" i="1"/>
  <c r="AK1250" i="1"/>
  <c r="AN1250" i="1" s="1"/>
  <c r="BX1249" i="1"/>
  <c r="BX1248" i="1"/>
  <c r="BX1247" i="1"/>
  <c r="N1247" i="1"/>
  <c r="T1247" i="1" s="1"/>
  <c r="Z1247" i="1" s="1"/>
  <c r="AF1247" i="1" s="1"/>
  <c r="AJ1247" i="1" s="1"/>
  <c r="AP1247" i="1" s="1"/>
  <c r="AV1247" i="1" s="1"/>
  <c r="BB1247" i="1" s="1"/>
  <c r="BH1247" i="1" s="1"/>
  <c r="BR1247" i="1" s="1"/>
  <c r="BT1247" i="1" s="1"/>
  <c r="M1247" i="1"/>
  <c r="S1247" i="1" s="1"/>
  <c r="Y1247" i="1" s="1"/>
  <c r="AE1247" i="1" s="1"/>
  <c r="AI1247" i="1" s="1"/>
  <c r="AO1247" i="1" s="1"/>
  <c r="AU1247" i="1" s="1"/>
  <c r="BA1247" i="1" s="1"/>
  <c r="BG1247" i="1" s="1"/>
  <c r="BO1247" i="1" s="1"/>
  <c r="BQ1247" i="1" s="1"/>
  <c r="L1247" i="1"/>
  <c r="R1247" i="1" s="1"/>
  <c r="X1247" i="1" s="1"/>
  <c r="AD1247" i="1" s="1"/>
  <c r="AH1247" i="1" s="1"/>
  <c r="AN1247" i="1" s="1"/>
  <c r="AT1247" i="1" s="1"/>
  <c r="AZ1247" i="1" s="1"/>
  <c r="BF1247" i="1" s="1"/>
  <c r="BL1247" i="1" s="1"/>
  <c r="BN1247" i="1" s="1"/>
  <c r="BX1246" i="1"/>
  <c r="BU1246" i="1"/>
  <c r="BK1246" i="1"/>
  <c r="BJ1246" i="1"/>
  <c r="BI1246" i="1"/>
  <c r="BE1246" i="1"/>
  <c r="BD1246" i="1"/>
  <c r="BC1246" i="1"/>
  <c r="AY1246" i="1"/>
  <c r="AX1246" i="1"/>
  <c r="AW1246" i="1"/>
  <c r="AS1246" i="1"/>
  <c r="AR1246" i="1"/>
  <c r="AQ1246" i="1"/>
  <c r="AM1246" i="1"/>
  <c r="AL1246" i="1"/>
  <c r="AK1246" i="1"/>
  <c r="AG1246" i="1"/>
  <c r="AC1246" i="1"/>
  <c r="AB1246" i="1"/>
  <c r="AA1246" i="1"/>
  <c r="W1246" i="1"/>
  <c r="V1246" i="1"/>
  <c r="U1246" i="1"/>
  <c r="Q1246" i="1"/>
  <c r="P1246" i="1"/>
  <c r="O1246" i="1"/>
  <c r="K1246" i="1"/>
  <c r="K1243" i="1" s="1"/>
  <c r="J1246" i="1"/>
  <c r="J1243" i="1" s="1"/>
  <c r="I1246" i="1"/>
  <c r="H1246" i="1"/>
  <c r="G1246" i="1"/>
  <c r="F1246" i="1"/>
  <c r="F1243" i="1" s="1"/>
  <c r="BX1245" i="1"/>
  <c r="T1245" i="1"/>
  <c r="Z1245" i="1" s="1"/>
  <c r="AF1245" i="1" s="1"/>
  <c r="AJ1245" i="1" s="1"/>
  <c r="AP1245" i="1" s="1"/>
  <c r="AV1245" i="1" s="1"/>
  <c r="BB1245" i="1" s="1"/>
  <c r="BH1245" i="1" s="1"/>
  <c r="BR1245" i="1" s="1"/>
  <c r="BT1245" i="1" s="1"/>
  <c r="S1245" i="1"/>
  <c r="Y1245" i="1" s="1"/>
  <c r="AE1245" i="1" s="1"/>
  <c r="AI1245" i="1" s="1"/>
  <c r="AO1245" i="1" s="1"/>
  <c r="AU1245" i="1" s="1"/>
  <c r="BA1245" i="1" s="1"/>
  <c r="BG1245" i="1" s="1"/>
  <c r="BO1245" i="1" s="1"/>
  <c r="BQ1245" i="1" s="1"/>
  <c r="R1245" i="1"/>
  <c r="X1245" i="1" s="1"/>
  <c r="AD1245" i="1" s="1"/>
  <c r="AH1245" i="1" s="1"/>
  <c r="AN1245" i="1" s="1"/>
  <c r="AT1245" i="1" s="1"/>
  <c r="AZ1245" i="1" s="1"/>
  <c r="BF1245" i="1" s="1"/>
  <c r="BL1245" i="1" s="1"/>
  <c r="BN1245" i="1" s="1"/>
  <c r="BX1244" i="1"/>
  <c r="BU1244" i="1"/>
  <c r="BK1244" i="1"/>
  <c r="BJ1244" i="1"/>
  <c r="BI1244" i="1"/>
  <c r="BE1244" i="1"/>
  <c r="BD1244" i="1"/>
  <c r="BC1244" i="1"/>
  <c r="AY1244" i="1"/>
  <c r="AX1244" i="1"/>
  <c r="AW1244" i="1"/>
  <c r="AS1244" i="1"/>
  <c r="AR1244" i="1"/>
  <c r="AQ1244" i="1"/>
  <c r="AM1244" i="1"/>
  <c r="AL1244" i="1"/>
  <c r="AK1244" i="1"/>
  <c r="AG1244" i="1"/>
  <c r="AC1244" i="1"/>
  <c r="AB1244" i="1"/>
  <c r="AA1244" i="1"/>
  <c r="W1244" i="1"/>
  <c r="V1244" i="1"/>
  <c r="U1244" i="1"/>
  <c r="Q1244" i="1"/>
  <c r="T1244" i="1" s="1"/>
  <c r="P1244" i="1"/>
  <c r="S1244" i="1" s="1"/>
  <c r="O1244" i="1"/>
  <c r="R1244" i="1" s="1"/>
  <c r="BX1243" i="1"/>
  <c r="I1243" i="1"/>
  <c r="H1243" i="1"/>
  <c r="BX1242" i="1"/>
  <c r="N1242" i="1"/>
  <c r="T1242" i="1" s="1"/>
  <c r="Z1242" i="1" s="1"/>
  <c r="AF1242" i="1" s="1"/>
  <c r="AJ1242" i="1" s="1"/>
  <c r="AP1242" i="1" s="1"/>
  <c r="AV1242" i="1" s="1"/>
  <c r="BB1242" i="1" s="1"/>
  <c r="BH1242" i="1" s="1"/>
  <c r="BR1242" i="1" s="1"/>
  <c r="BT1242" i="1" s="1"/>
  <c r="M1242" i="1"/>
  <c r="S1242" i="1" s="1"/>
  <c r="Y1242" i="1" s="1"/>
  <c r="AE1242" i="1" s="1"/>
  <c r="AI1242" i="1" s="1"/>
  <c r="AO1242" i="1" s="1"/>
  <c r="AU1242" i="1" s="1"/>
  <c r="BA1242" i="1" s="1"/>
  <c r="BG1242" i="1" s="1"/>
  <c r="BO1242" i="1" s="1"/>
  <c r="BQ1242" i="1" s="1"/>
  <c r="L1242" i="1"/>
  <c r="R1242" i="1" s="1"/>
  <c r="X1242" i="1" s="1"/>
  <c r="AD1242" i="1" s="1"/>
  <c r="AH1242" i="1" s="1"/>
  <c r="AN1242" i="1" s="1"/>
  <c r="AT1242" i="1" s="1"/>
  <c r="AZ1242" i="1" s="1"/>
  <c r="BF1242" i="1" s="1"/>
  <c r="BL1242" i="1" s="1"/>
  <c r="BN1242" i="1" s="1"/>
  <c r="BX1241" i="1"/>
  <c r="BU1241" i="1"/>
  <c r="BU1240" i="1" s="1"/>
  <c r="BK1241" i="1"/>
  <c r="BK1240" i="1" s="1"/>
  <c r="BJ1241" i="1"/>
  <c r="BJ1240" i="1" s="1"/>
  <c r="BI1241" i="1"/>
  <c r="BI1240" i="1" s="1"/>
  <c r="BE1241" i="1"/>
  <c r="BE1240" i="1" s="1"/>
  <c r="BD1241" i="1"/>
  <c r="BD1240" i="1" s="1"/>
  <c r="BC1241" i="1"/>
  <c r="BC1240" i="1" s="1"/>
  <c r="AY1241" i="1"/>
  <c r="AY1240" i="1" s="1"/>
  <c r="AX1241" i="1"/>
  <c r="AX1240" i="1" s="1"/>
  <c r="AW1241" i="1"/>
  <c r="AS1241" i="1"/>
  <c r="AR1241" i="1"/>
  <c r="AR1240" i="1" s="1"/>
  <c r="AQ1241" i="1"/>
  <c r="AQ1240" i="1" s="1"/>
  <c r="AM1241" i="1"/>
  <c r="AM1240" i="1" s="1"/>
  <c r="AL1241" i="1"/>
  <c r="AL1240" i="1" s="1"/>
  <c r="AK1241" i="1"/>
  <c r="AK1240" i="1" s="1"/>
  <c r="AG1241" i="1"/>
  <c r="AG1240" i="1" s="1"/>
  <c r="AC1241" i="1"/>
  <c r="AC1240" i="1" s="1"/>
  <c r="AB1241" i="1"/>
  <c r="AB1240" i="1" s="1"/>
  <c r="AA1241" i="1"/>
  <c r="AA1240" i="1" s="1"/>
  <c r="W1241" i="1"/>
  <c r="W1240" i="1" s="1"/>
  <c r="V1241" i="1"/>
  <c r="V1240" i="1" s="1"/>
  <c r="U1241" i="1"/>
  <c r="U1240" i="1" s="1"/>
  <c r="Q1241" i="1"/>
  <c r="Q1240" i="1" s="1"/>
  <c r="P1241" i="1"/>
  <c r="P1240" i="1" s="1"/>
  <c r="O1241" i="1"/>
  <c r="K1241" i="1"/>
  <c r="K1240" i="1" s="1"/>
  <c r="J1241" i="1"/>
  <c r="J1240" i="1" s="1"/>
  <c r="I1241" i="1"/>
  <c r="I1240" i="1" s="1"/>
  <c r="H1241" i="1"/>
  <c r="H1240" i="1" s="1"/>
  <c r="G1241" i="1"/>
  <c r="F1241" i="1"/>
  <c r="BX1240" i="1"/>
  <c r="AW1240" i="1"/>
  <c r="AS1240" i="1"/>
  <c r="BX1239" i="1"/>
  <c r="BX1238" i="1"/>
  <c r="N1238" i="1"/>
  <c r="T1238" i="1" s="1"/>
  <c r="Z1238" i="1" s="1"/>
  <c r="AF1238" i="1" s="1"/>
  <c r="AJ1238" i="1" s="1"/>
  <c r="AP1238" i="1" s="1"/>
  <c r="AV1238" i="1" s="1"/>
  <c r="BB1238" i="1" s="1"/>
  <c r="BH1238" i="1" s="1"/>
  <c r="BR1238" i="1" s="1"/>
  <c r="BT1238" i="1" s="1"/>
  <c r="M1238" i="1"/>
  <c r="S1238" i="1" s="1"/>
  <c r="Y1238" i="1" s="1"/>
  <c r="AE1238" i="1" s="1"/>
  <c r="AI1238" i="1" s="1"/>
  <c r="AO1238" i="1" s="1"/>
  <c r="AU1238" i="1" s="1"/>
  <c r="BA1238" i="1" s="1"/>
  <c r="BG1238" i="1" s="1"/>
  <c r="BO1238" i="1" s="1"/>
  <c r="BQ1238" i="1" s="1"/>
  <c r="L1238" i="1"/>
  <c r="R1238" i="1" s="1"/>
  <c r="X1238" i="1" s="1"/>
  <c r="AD1238" i="1" s="1"/>
  <c r="AH1238" i="1" s="1"/>
  <c r="AN1238" i="1" s="1"/>
  <c r="AT1238" i="1" s="1"/>
  <c r="AZ1238" i="1" s="1"/>
  <c r="BF1238" i="1" s="1"/>
  <c r="BL1238" i="1" s="1"/>
  <c r="BN1238" i="1" s="1"/>
  <c r="BX1237" i="1"/>
  <c r="BU1237" i="1"/>
  <c r="BU1236" i="1" s="1"/>
  <c r="BK1237" i="1"/>
  <c r="BK1236" i="1" s="1"/>
  <c r="BJ1237" i="1"/>
  <c r="BJ1236" i="1" s="1"/>
  <c r="BI1237" i="1"/>
  <c r="BI1236" i="1" s="1"/>
  <c r="BE1237" i="1"/>
  <c r="BE1236" i="1" s="1"/>
  <c r="BD1237" i="1"/>
  <c r="BD1236" i="1" s="1"/>
  <c r="BC1237" i="1"/>
  <c r="BC1236" i="1" s="1"/>
  <c r="AY1237" i="1"/>
  <c r="AY1236" i="1" s="1"/>
  <c r="AX1237" i="1"/>
  <c r="AX1236" i="1" s="1"/>
  <c r="AW1237" i="1"/>
  <c r="AW1236" i="1" s="1"/>
  <c r="AS1237" i="1"/>
  <c r="AS1236" i="1" s="1"/>
  <c r="AR1237" i="1"/>
  <c r="AR1236" i="1" s="1"/>
  <c r="AQ1237" i="1"/>
  <c r="AQ1236" i="1" s="1"/>
  <c r="AM1237" i="1"/>
  <c r="AM1236" i="1" s="1"/>
  <c r="AL1237" i="1"/>
  <c r="AL1236" i="1" s="1"/>
  <c r="AK1237" i="1"/>
  <c r="AK1236" i="1" s="1"/>
  <c r="AG1237" i="1"/>
  <c r="AG1236" i="1" s="1"/>
  <c r="AC1237" i="1"/>
  <c r="AC1236" i="1" s="1"/>
  <c r="AB1237" i="1"/>
  <c r="AB1236" i="1" s="1"/>
  <c r="AA1237" i="1"/>
  <c r="AA1236" i="1" s="1"/>
  <c r="W1237" i="1"/>
  <c r="W1236" i="1" s="1"/>
  <c r="V1237" i="1"/>
  <c r="V1236" i="1" s="1"/>
  <c r="U1237" i="1"/>
  <c r="U1236" i="1" s="1"/>
  <c r="Q1237" i="1"/>
  <c r="Q1236" i="1" s="1"/>
  <c r="P1237" i="1"/>
  <c r="P1236" i="1" s="1"/>
  <c r="O1237" i="1"/>
  <c r="O1236" i="1" s="1"/>
  <c r="K1237" i="1"/>
  <c r="K1236" i="1" s="1"/>
  <c r="J1237" i="1"/>
  <c r="J1236" i="1" s="1"/>
  <c r="I1237" i="1"/>
  <c r="I1236" i="1" s="1"/>
  <c r="H1237" i="1"/>
  <c r="H1236" i="1" s="1"/>
  <c r="G1237" i="1"/>
  <c r="F1237" i="1"/>
  <c r="BX1236" i="1"/>
  <c r="BX1235" i="1"/>
  <c r="N1235" i="1"/>
  <c r="T1235" i="1" s="1"/>
  <c r="Z1235" i="1" s="1"/>
  <c r="AF1235" i="1" s="1"/>
  <c r="AJ1235" i="1" s="1"/>
  <c r="AP1235" i="1" s="1"/>
  <c r="AV1235" i="1" s="1"/>
  <c r="BB1235" i="1" s="1"/>
  <c r="BH1235" i="1" s="1"/>
  <c r="BR1235" i="1" s="1"/>
  <c r="BT1235" i="1" s="1"/>
  <c r="M1235" i="1"/>
  <c r="S1235" i="1" s="1"/>
  <c r="Y1235" i="1" s="1"/>
  <c r="AE1235" i="1" s="1"/>
  <c r="AI1235" i="1" s="1"/>
  <c r="AO1235" i="1" s="1"/>
  <c r="AU1235" i="1" s="1"/>
  <c r="BA1235" i="1" s="1"/>
  <c r="BG1235" i="1" s="1"/>
  <c r="BO1235" i="1" s="1"/>
  <c r="BQ1235" i="1" s="1"/>
  <c r="L1235" i="1"/>
  <c r="R1235" i="1" s="1"/>
  <c r="X1235" i="1" s="1"/>
  <c r="AD1235" i="1" s="1"/>
  <c r="AH1235" i="1" s="1"/>
  <c r="AN1235" i="1" s="1"/>
  <c r="AT1235" i="1" s="1"/>
  <c r="AZ1235" i="1" s="1"/>
  <c r="BF1235" i="1" s="1"/>
  <c r="BL1235" i="1" s="1"/>
  <c r="BN1235" i="1" s="1"/>
  <c r="BX1234" i="1"/>
  <c r="BU1234" i="1"/>
  <c r="BU1233" i="1" s="1"/>
  <c r="BK1234" i="1"/>
  <c r="BK1233" i="1" s="1"/>
  <c r="BJ1234" i="1"/>
  <c r="BJ1233" i="1" s="1"/>
  <c r="BI1234" i="1"/>
  <c r="BI1233" i="1" s="1"/>
  <c r="BE1234" i="1"/>
  <c r="BE1233" i="1" s="1"/>
  <c r="BD1234" i="1"/>
  <c r="BC1234" i="1"/>
  <c r="BC1233" i="1" s="1"/>
  <c r="AY1234" i="1"/>
  <c r="AY1233" i="1" s="1"/>
  <c r="AX1234" i="1"/>
  <c r="AX1233" i="1" s="1"/>
  <c r="AW1234" i="1"/>
  <c r="AW1233" i="1" s="1"/>
  <c r="AS1234" i="1"/>
  <c r="AS1233" i="1" s="1"/>
  <c r="AR1234" i="1"/>
  <c r="AR1233" i="1" s="1"/>
  <c r="AQ1234" i="1"/>
  <c r="AQ1233" i="1" s="1"/>
  <c r="AM1234" i="1"/>
  <c r="AM1233" i="1" s="1"/>
  <c r="AL1234" i="1"/>
  <c r="AK1234" i="1"/>
  <c r="AK1233" i="1" s="1"/>
  <c r="AG1234" i="1"/>
  <c r="AG1233" i="1" s="1"/>
  <c r="AC1234" i="1"/>
  <c r="AC1233" i="1" s="1"/>
  <c r="AB1234" i="1"/>
  <c r="AB1233" i="1" s="1"/>
  <c r="AA1234" i="1"/>
  <c r="AA1233" i="1" s="1"/>
  <c r="W1234" i="1"/>
  <c r="W1233" i="1" s="1"/>
  <c r="V1234" i="1"/>
  <c r="V1233" i="1" s="1"/>
  <c r="U1234" i="1"/>
  <c r="U1233" i="1" s="1"/>
  <c r="Q1234" i="1"/>
  <c r="Q1233" i="1" s="1"/>
  <c r="P1234" i="1"/>
  <c r="P1233" i="1" s="1"/>
  <c r="O1234" i="1"/>
  <c r="O1233" i="1" s="1"/>
  <c r="K1234" i="1"/>
  <c r="K1233" i="1" s="1"/>
  <c r="J1234" i="1"/>
  <c r="J1233" i="1" s="1"/>
  <c r="I1234" i="1"/>
  <c r="I1233" i="1" s="1"/>
  <c r="H1234" i="1"/>
  <c r="G1234" i="1"/>
  <c r="G1233" i="1" s="1"/>
  <c r="F1234" i="1"/>
  <c r="BX1233" i="1"/>
  <c r="BD1233" i="1"/>
  <c r="AL1233" i="1"/>
  <c r="BX1232" i="1"/>
  <c r="BB1232" i="1"/>
  <c r="BH1232" i="1" s="1"/>
  <c r="BR1232" i="1" s="1"/>
  <c r="BT1232" i="1" s="1"/>
  <c r="BA1232" i="1"/>
  <c r="BG1232" i="1" s="1"/>
  <c r="BO1232" i="1" s="1"/>
  <c r="BQ1232" i="1" s="1"/>
  <c r="AZ1232" i="1"/>
  <c r="BF1232" i="1" s="1"/>
  <c r="BL1232" i="1" s="1"/>
  <c r="BN1232" i="1" s="1"/>
  <c r="BX1231" i="1"/>
  <c r="BU1231" i="1"/>
  <c r="BU1230" i="1" s="1"/>
  <c r="BK1231" i="1"/>
  <c r="BK1230" i="1" s="1"/>
  <c r="BJ1231" i="1"/>
  <c r="BJ1230" i="1" s="1"/>
  <c r="BI1231" i="1"/>
  <c r="BI1230" i="1" s="1"/>
  <c r="BE1231" i="1"/>
  <c r="BE1230" i="1" s="1"/>
  <c r="BD1231" i="1"/>
  <c r="BD1230" i="1" s="1"/>
  <c r="BC1231" i="1"/>
  <c r="BC1230" i="1" s="1"/>
  <c r="AY1231" i="1"/>
  <c r="BB1231" i="1" s="1"/>
  <c r="AX1231" i="1"/>
  <c r="BA1231" i="1" s="1"/>
  <c r="AW1231" i="1"/>
  <c r="BX1230" i="1"/>
  <c r="BX1229" i="1"/>
  <c r="BB1229" i="1"/>
  <c r="BH1229" i="1" s="1"/>
  <c r="BR1229" i="1" s="1"/>
  <c r="BA1229" i="1"/>
  <c r="BG1229" i="1" s="1"/>
  <c r="BO1229" i="1" s="1"/>
  <c r="AZ1229" i="1"/>
  <c r="BF1229" i="1" s="1"/>
  <c r="BL1229" i="1" s="1"/>
  <c r="BX1228" i="1"/>
  <c r="BU1228" i="1"/>
  <c r="BU1227" i="1" s="1"/>
  <c r="BK1228" i="1"/>
  <c r="BK1227" i="1" s="1"/>
  <c r="BJ1228" i="1"/>
  <c r="BJ1227" i="1" s="1"/>
  <c r="BI1228" i="1"/>
  <c r="BI1227" i="1" s="1"/>
  <c r="BE1228" i="1"/>
  <c r="BE1227" i="1" s="1"/>
  <c r="BD1228" i="1"/>
  <c r="BD1227" i="1" s="1"/>
  <c r="BC1228" i="1"/>
  <c r="BC1227" i="1" s="1"/>
  <c r="AY1228" i="1"/>
  <c r="AX1228" i="1"/>
  <c r="BA1228" i="1" s="1"/>
  <c r="AW1228" i="1"/>
  <c r="AZ1228" i="1" s="1"/>
  <c r="BX1227" i="1"/>
  <c r="BX1226" i="1"/>
  <c r="AP1226" i="1"/>
  <c r="AV1226" i="1" s="1"/>
  <c r="BB1226" i="1" s="1"/>
  <c r="BH1226" i="1" s="1"/>
  <c r="BR1226" i="1" s="1"/>
  <c r="BT1226" i="1" s="1"/>
  <c r="AO1226" i="1"/>
  <c r="AU1226" i="1" s="1"/>
  <c r="BA1226" i="1" s="1"/>
  <c r="BG1226" i="1" s="1"/>
  <c r="BO1226" i="1" s="1"/>
  <c r="BQ1226" i="1" s="1"/>
  <c r="AN1226" i="1"/>
  <c r="AT1226" i="1" s="1"/>
  <c r="AZ1226" i="1" s="1"/>
  <c r="BF1226" i="1" s="1"/>
  <c r="BL1226" i="1" s="1"/>
  <c r="BN1226" i="1" s="1"/>
  <c r="BX1225" i="1"/>
  <c r="BU1225" i="1"/>
  <c r="BU1224" i="1" s="1"/>
  <c r="BK1225" i="1"/>
  <c r="BJ1225" i="1"/>
  <c r="BJ1224" i="1" s="1"/>
  <c r="BI1225" i="1"/>
  <c r="BI1224" i="1" s="1"/>
  <c r="BE1225" i="1"/>
  <c r="BE1224" i="1" s="1"/>
  <c r="BD1225" i="1"/>
  <c r="BD1224" i="1" s="1"/>
  <c r="BC1225" i="1"/>
  <c r="BC1224" i="1" s="1"/>
  <c r="AY1225" i="1"/>
  <c r="AY1224" i="1" s="1"/>
  <c r="AX1225" i="1"/>
  <c r="AX1224" i="1" s="1"/>
  <c r="AW1225" i="1"/>
  <c r="AW1224" i="1" s="1"/>
  <c r="AS1225" i="1"/>
  <c r="AS1224" i="1" s="1"/>
  <c r="AR1225" i="1"/>
  <c r="AR1224" i="1" s="1"/>
  <c r="AQ1225" i="1"/>
  <c r="AQ1224" i="1" s="1"/>
  <c r="AM1225" i="1"/>
  <c r="AP1225" i="1" s="1"/>
  <c r="AL1225" i="1"/>
  <c r="AK1225" i="1"/>
  <c r="BX1224" i="1"/>
  <c r="BK1224" i="1"/>
  <c r="BX1223" i="1"/>
  <c r="AP1223" i="1"/>
  <c r="AV1223" i="1" s="1"/>
  <c r="BB1223" i="1" s="1"/>
  <c r="BH1223" i="1" s="1"/>
  <c r="BR1223" i="1" s="1"/>
  <c r="BT1223" i="1" s="1"/>
  <c r="AO1223" i="1"/>
  <c r="AU1223" i="1" s="1"/>
  <c r="BA1223" i="1" s="1"/>
  <c r="BG1223" i="1" s="1"/>
  <c r="BO1223" i="1" s="1"/>
  <c r="BQ1223" i="1" s="1"/>
  <c r="AN1223" i="1"/>
  <c r="AT1223" i="1" s="1"/>
  <c r="AZ1223" i="1" s="1"/>
  <c r="BF1223" i="1" s="1"/>
  <c r="BL1223" i="1" s="1"/>
  <c r="BN1223" i="1" s="1"/>
  <c r="BX1222" i="1"/>
  <c r="BU1222" i="1"/>
  <c r="BU1221" i="1" s="1"/>
  <c r="BK1222" i="1"/>
  <c r="BK1221" i="1" s="1"/>
  <c r="BJ1222" i="1"/>
  <c r="BJ1221" i="1" s="1"/>
  <c r="BI1222" i="1"/>
  <c r="BI1221" i="1" s="1"/>
  <c r="BE1222" i="1"/>
  <c r="BE1221" i="1" s="1"/>
  <c r="BD1222" i="1"/>
  <c r="BD1221" i="1" s="1"/>
  <c r="BC1222" i="1"/>
  <c r="BC1221" i="1" s="1"/>
  <c r="AY1222" i="1"/>
  <c r="AY1221" i="1" s="1"/>
  <c r="AX1222" i="1"/>
  <c r="AX1221" i="1" s="1"/>
  <c r="AW1222" i="1"/>
  <c r="AW1221" i="1" s="1"/>
  <c r="AS1222" i="1"/>
  <c r="AS1221" i="1" s="1"/>
  <c r="AR1222" i="1"/>
  <c r="AR1221" i="1" s="1"/>
  <c r="AQ1222" i="1"/>
  <c r="AQ1221" i="1" s="1"/>
  <c r="AM1222" i="1"/>
  <c r="AL1222" i="1"/>
  <c r="AK1222" i="1"/>
  <c r="AN1222" i="1" s="1"/>
  <c r="BX1221" i="1"/>
  <c r="BX1220" i="1"/>
  <c r="AP1220" i="1"/>
  <c r="AV1220" i="1" s="1"/>
  <c r="BB1220" i="1" s="1"/>
  <c r="BH1220" i="1" s="1"/>
  <c r="BR1220" i="1" s="1"/>
  <c r="BT1220" i="1" s="1"/>
  <c r="AO1220" i="1"/>
  <c r="AU1220" i="1" s="1"/>
  <c r="BA1220" i="1" s="1"/>
  <c r="BG1220" i="1" s="1"/>
  <c r="BO1220" i="1" s="1"/>
  <c r="BQ1220" i="1" s="1"/>
  <c r="AN1220" i="1"/>
  <c r="AT1220" i="1" s="1"/>
  <c r="AZ1220" i="1" s="1"/>
  <c r="BF1220" i="1" s="1"/>
  <c r="BL1220" i="1" s="1"/>
  <c r="BN1220" i="1" s="1"/>
  <c r="BX1219" i="1"/>
  <c r="AM1219" i="1"/>
  <c r="AP1219" i="1" s="1"/>
  <c r="AV1219" i="1" s="1"/>
  <c r="BB1219" i="1" s="1"/>
  <c r="BH1219" i="1" s="1"/>
  <c r="BR1219" i="1" s="1"/>
  <c r="BT1219" i="1" s="1"/>
  <c r="AL1219" i="1"/>
  <c r="AK1219" i="1"/>
  <c r="AN1219" i="1" s="1"/>
  <c r="AT1219" i="1" s="1"/>
  <c r="AZ1219" i="1" s="1"/>
  <c r="BF1219" i="1" s="1"/>
  <c r="BL1219" i="1" s="1"/>
  <c r="BN1219" i="1" s="1"/>
  <c r="BX1218" i="1"/>
  <c r="BX1217" i="1"/>
  <c r="AP1217" i="1"/>
  <c r="AV1217" i="1" s="1"/>
  <c r="BB1217" i="1" s="1"/>
  <c r="BH1217" i="1" s="1"/>
  <c r="BR1217" i="1" s="1"/>
  <c r="BT1217" i="1" s="1"/>
  <c r="AO1217" i="1"/>
  <c r="AU1217" i="1" s="1"/>
  <c r="BA1217" i="1" s="1"/>
  <c r="BG1217" i="1" s="1"/>
  <c r="BO1217" i="1" s="1"/>
  <c r="BQ1217" i="1" s="1"/>
  <c r="AN1217" i="1"/>
  <c r="AT1217" i="1" s="1"/>
  <c r="AZ1217" i="1" s="1"/>
  <c r="BF1217" i="1" s="1"/>
  <c r="BL1217" i="1" s="1"/>
  <c r="BN1217" i="1" s="1"/>
  <c r="BX1216" i="1"/>
  <c r="AM1216" i="1"/>
  <c r="AM1215" i="1" s="1"/>
  <c r="AP1215" i="1" s="1"/>
  <c r="AL1216" i="1"/>
  <c r="AO1216" i="1" s="1"/>
  <c r="AU1216" i="1" s="1"/>
  <c r="BA1216" i="1" s="1"/>
  <c r="BG1216" i="1" s="1"/>
  <c r="BO1216" i="1" s="1"/>
  <c r="BQ1216" i="1" s="1"/>
  <c r="AK1216" i="1"/>
  <c r="AN1216" i="1" s="1"/>
  <c r="AT1216" i="1" s="1"/>
  <c r="AZ1216" i="1" s="1"/>
  <c r="BF1216" i="1" s="1"/>
  <c r="BL1216" i="1" s="1"/>
  <c r="BN1216" i="1" s="1"/>
  <c r="BX1215" i="1"/>
  <c r="BU1215" i="1"/>
  <c r="BK1215" i="1"/>
  <c r="BJ1215" i="1"/>
  <c r="BI1215" i="1"/>
  <c r="BE1215" i="1"/>
  <c r="BD1215" i="1"/>
  <c r="BC1215" i="1"/>
  <c r="AY1215" i="1"/>
  <c r="AX1215" i="1"/>
  <c r="AW1215" i="1"/>
  <c r="AS1215" i="1"/>
  <c r="AR1215" i="1"/>
  <c r="AQ1215" i="1"/>
  <c r="AL1215" i="1"/>
  <c r="AO1215" i="1" s="1"/>
  <c r="BX1214" i="1"/>
  <c r="AW1214" i="1"/>
  <c r="AW1213" i="1" s="1"/>
  <c r="AW1212" i="1" s="1"/>
  <c r="AP1214" i="1"/>
  <c r="AV1214" i="1" s="1"/>
  <c r="BB1214" i="1" s="1"/>
  <c r="BH1214" i="1" s="1"/>
  <c r="BR1214" i="1" s="1"/>
  <c r="BT1214" i="1" s="1"/>
  <c r="AO1214" i="1"/>
  <c r="AU1214" i="1" s="1"/>
  <c r="BA1214" i="1" s="1"/>
  <c r="BG1214" i="1" s="1"/>
  <c r="BO1214" i="1" s="1"/>
  <c r="BQ1214" i="1" s="1"/>
  <c r="AN1214" i="1"/>
  <c r="AT1214" i="1" s="1"/>
  <c r="BX1213" i="1"/>
  <c r="BU1213" i="1"/>
  <c r="BU1212" i="1" s="1"/>
  <c r="BK1213" i="1"/>
  <c r="BK1212" i="1" s="1"/>
  <c r="BJ1213" i="1"/>
  <c r="BJ1212" i="1" s="1"/>
  <c r="BI1213" i="1"/>
  <c r="BI1212" i="1" s="1"/>
  <c r="BE1213" i="1"/>
  <c r="BE1212" i="1" s="1"/>
  <c r="BD1213" i="1"/>
  <c r="BD1212" i="1" s="1"/>
  <c r="BC1213" i="1"/>
  <c r="BC1212" i="1" s="1"/>
  <c r="AY1213" i="1"/>
  <c r="AY1212" i="1" s="1"/>
  <c r="AX1213" i="1"/>
  <c r="AX1212" i="1" s="1"/>
  <c r="AS1213" i="1"/>
  <c r="AS1212" i="1" s="1"/>
  <c r="AR1213" i="1"/>
  <c r="AR1212" i="1" s="1"/>
  <c r="AQ1213" i="1"/>
  <c r="AQ1212" i="1" s="1"/>
  <c r="AM1213" i="1"/>
  <c r="AL1213" i="1"/>
  <c r="AK1213" i="1"/>
  <c r="AK1212" i="1" s="1"/>
  <c r="AN1212" i="1" s="1"/>
  <c r="BX1212" i="1"/>
  <c r="BX1211" i="1"/>
  <c r="AF1211" i="1"/>
  <c r="AJ1211" i="1" s="1"/>
  <c r="AP1211" i="1" s="1"/>
  <c r="AV1211" i="1" s="1"/>
  <c r="BB1211" i="1" s="1"/>
  <c r="BH1211" i="1" s="1"/>
  <c r="BR1211" i="1" s="1"/>
  <c r="BT1211" i="1" s="1"/>
  <c r="AE1211" i="1"/>
  <c r="AI1211" i="1" s="1"/>
  <c r="AO1211" i="1" s="1"/>
  <c r="AU1211" i="1" s="1"/>
  <c r="BA1211" i="1" s="1"/>
  <c r="BG1211" i="1" s="1"/>
  <c r="BO1211" i="1" s="1"/>
  <c r="BQ1211" i="1" s="1"/>
  <c r="AD1211" i="1"/>
  <c r="AH1211" i="1" s="1"/>
  <c r="AN1211" i="1" s="1"/>
  <c r="AT1211" i="1" s="1"/>
  <c r="AZ1211" i="1" s="1"/>
  <c r="BF1211" i="1" s="1"/>
  <c r="BL1211" i="1" s="1"/>
  <c r="BN1211" i="1" s="1"/>
  <c r="BX1210" i="1"/>
  <c r="BU1210" i="1"/>
  <c r="BU1209" i="1" s="1"/>
  <c r="BK1210" i="1"/>
  <c r="BJ1210" i="1"/>
  <c r="BJ1209" i="1" s="1"/>
  <c r="BI1210" i="1"/>
  <c r="BI1209" i="1" s="1"/>
  <c r="BE1210" i="1"/>
  <c r="BE1209" i="1" s="1"/>
  <c r="BD1210" i="1"/>
  <c r="BD1209" i="1" s="1"/>
  <c r="BC1210" i="1"/>
  <c r="AY1210" i="1"/>
  <c r="AY1209" i="1" s="1"/>
  <c r="AX1210" i="1"/>
  <c r="AX1209" i="1" s="1"/>
  <c r="AW1210" i="1"/>
  <c r="AW1209" i="1" s="1"/>
  <c r="AS1210" i="1"/>
  <c r="AS1209" i="1" s="1"/>
  <c r="AR1210" i="1"/>
  <c r="AR1209" i="1" s="1"/>
  <c r="AQ1210" i="1"/>
  <c r="AQ1209" i="1" s="1"/>
  <c r="AM1210" i="1"/>
  <c r="AM1209" i="1" s="1"/>
  <c r="AL1210" i="1"/>
  <c r="AL1209" i="1" s="1"/>
  <c r="AK1210" i="1"/>
  <c r="AG1210" i="1"/>
  <c r="AG1209" i="1" s="1"/>
  <c r="AC1210" i="1"/>
  <c r="AB1210" i="1"/>
  <c r="AB1209" i="1" s="1"/>
  <c r="AE1209" i="1" s="1"/>
  <c r="AI1209" i="1" s="1"/>
  <c r="AA1210" i="1"/>
  <c r="AD1210" i="1" s="1"/>
  <c r="BX1209" i="1"/>
  <c r="BK1209" i="1"/>
  <c r="BC1209" i="1"/>
  <c r="AK1209" i="1"/>
  <c r="BX1208" i="1"/>
  <c r="T1208" i="1"/>
  <c r="Z1208" i="1" s="1"/>
  <c r="AF1208" i="1" s="1"/>
  <c r="AJ1208" i="1" s="1"/>
  <c r="AP1208" i="1" s="1"/>
  <c r="AV1208" i="1" s="1"/>
  <c r="BB1208" i="1" s="1"/>
  <c r="BH1208" i="1" s="1"/>
  <c r="BR1208" i="1" s="1"/>
  <c r="BT1208" i="1" s="1"/>
  <c r="S1208" i="1"/>
  <c r="Y1208" i="1" s="1"/>
  <c r="AE1208" i="1" s="1"/>
  <c r="AI1208" i="1" s="1"/>
  <c r="AO1208" i="1" s="1"/>
  <c r="AU1208" i="1" s="1"/>
  <c r="BA1208" i="1" s="1"/>
  <c r="BG1208" i="1" s="1"/>
  <c r="BO1208" i="1" s="1"/>
  <c r="BQ1208" i="1" s="1"/>
  <c r="R1208" i="1"/>
  <c r="X1208" i="1" s="1"/>
  <c r="AD1208" i="1" s="1"/>
  <c r="AH1208" i="1" s="1"/>
  <c r="AN1208" i="1" s="1"/>
  <c r="AT1208" i="1" s="1"/>
  <c r="AZ1208" i="1" s="1"/>
  <c r="BF1208" i="1" s="1"/>
  <c r="BL1208" i="1" s="1"/>
  <c r="BN1208" i="1" s="1"/>
  <c r="BX1207" i="1"/>
  <c r="BU1207" i="1"/>
  <c r="BU1206" i="1" s="1"/>
  <c r="BK1207" i="1"/>
  <c r="BK1206" i="1" s="1"/>
  <c r="BJ1207" i="1"/>
  <c r="BJ1206" i="1" s="1"/>
  <c r="BI1207" i="1"/>
  <c r="BI1206" i="1" s="1"/>
  <c r="BE1207" i="1"/>
  <c r="BE1206" i="1" s="1"/>
  <c r="BD1207" i="1"/>
  <c r="BD1206" i="1" s="1"/>
  <c r="BC1207" i="1"/>
  <c r="BC1206" i="1" s="1"/>
  <c r="AY1207" i="1"/>
  <c r="AY1206" i="1" s="1"/>
  <c r="AX1207" i="1"/>
  <c r="AX1206" i="1" s="1"/>
  <c r="AW1207" i="1"/>
  <c r="AW1206" i="1" s="1"/>
  <c r="AS1207" i="1"/>
  <c r="AS1206" i="1" s="1"/>
  <c r="AR1207" i="1"/>
  <c r="AR1206" i="1" s="1"/>
  <c r="AQ1207" i="1"/>
  <c r="AQ1206" i="1" s="1"/>
  <c r="AM1207" i="1"/>
  <c r="AM1206" i="1" s="1"/>
  <c r="AL1207" i="1"/>
  <c r="AL1206" i="1" s="1"/>
  <c r="AK1207" i="1"/>
  <c r="AK1206" i="1" s="1"/>
  <c r="AG1207" i="1"/>
  <c r="AG1206" i="1" s="1"/>
  <c r="AC1207" i="1"/>
  <c r="AC1206" i="1" s="1"/>
  <c r="AB1207" i="1"/>
  <c r="AB1206" i="1" s="1"/>
  <c r="AA1207" i="1"/>
  <c r="AA1206" i="1" s="1"/>
  <c r="W1207" i="1"/>
  <c r="W1206" i="1" s="1"/>
  <c r="V1207" i="1"/>
  <c r="V1206" i="1" s="1"/>
  <c r="U1207" i="1"/>
  <c r="U1206" i="1" s="1"/>
  <c r="Q1207" i="1"/>
  <c r="T1207" i="1" s="1"/>
  <c r="P1207" i="1"/>
  <c r="S1207" i="1" s="1"/>
  <c r="O1207" i="1"/>
  <c r="BX1206" i="1"/>
  <c r="BX1205" i="1"/>
  <c r="T1205" i="1"/>
  <c r="Z1205" i="1" s="1"/>
  <c r="AF1205" i="1" s="1"/>
  <c r="AJ1205" i="1" s="1"/>
  <c r="AP1205" i="1" s="1"/>
  <c r="AV1205" i="1" s="1"/>
  <c r="BB1205" i="1" s="1"/>
  <c r="BH1205" i="1" s="1"/>
  <c r="BR1205" i="1" s="1"/>
  <c r="BT1205" i="1" s="1"/>
  <c r="S1205" i="1"/>
  <c r="Y1205" i="1" s="1"/>
  <c r="AE1205" i="1" s="1"/>
  <c r="AI1205" i="1" s="1"/>
  <c r="AO1205" i="1" s="1"/>
  <c r="AU1205" i="1" s="1"/>
  <c r="BA1205" i="1" s="1"/>
  <c r="BG1205" i="1" s="1"/>
  <c r="BO1205" i="1" s="1"/>
  <c r="BQ1205" i="1" s="1"/>
  <c r="R1205" i="1"/>
  <c r="X1205" i="1" s="1"/>
  <c r="AD1205" i="1" s="1"/>
  <c r="AH1205" i="1" s="1"/>
  <c r="AN1205" i="1" s="1"/>
  <c r="AT1205" i="1" s="1"/>
  <c r="AZ1205" i="1" s="1"/>
  <c r="BF1205" i="1" s="1"/>
  <c r="BL1205" i="1" s="1"/>
  <c r="BN1205" i="1" s="1"/>
  <c r="BX1204" i="1"/>
  <c r="BU1204" i="1"/>
  <c r="BU1203" i="1" s="1"/>
  <c r="BK1204" i="1"/>
  <c r="BK1203" i="1" s="1"/>
  <c r="BJ1204" i="1"/>
  <c r="BJ1203" i="1" s="1"/>
  <c r="BI1204" i="1"/>
  <c r="BE1204" i="1"/>
  <c r="BE1203" i="1" s="1"/>
  <c r="BD1204" i="1"/>
  <c r="BD1203" i="1" s="1"/>
  <c r="BC1204" i="1"/>
  <c r="BC1203" i="1" s="1"/>
  <c r="AY1204" i="1"/>
  <c r="AY1203" i="1" s="1"/>
  <c r="AX1204" i="1"/>
  <c r="AX1203" i="1" s="1"/>
  <c r="AW1204" i="1"/>
  <c r="AW1203" i="1" s="1"/>
  <c r="AS1204" i="1"/>
  <c r="AS1203" i="1" s="1"/>
  <c r="AR1204" i="1"/>
  <c r="AR1203" i="1" s="1"/>
  <c r="AQ1204" i="1"/>
  <c r="AQ1203" i="1" s="1"/>
  <c r="AM1204" i="1"/>
  <c r="AM1203" i="1" s="1"/>
  <c r="AL1204" i="1"/>
  <c r="AL1203" i="1" s="1"/>
  <c r="AK1204" i="1"/>
  <c r="AK1203" i="1" s="1"/>
  <c r="AG1204" i="1"/>
  <c r="AG1203" i="1" s="1"/>
  <c r="AC1204" i="1"/>
  <c r="AC1203" i="1" s="1"/>
  <c r="AB1204" i="1"/>
  <c r="AB1203" i="1" s="1"/>
  <c r="AA1204" i="1"/>
  <c r="AA1203" i="1" s="1"/>
  <c r="W1204" i="1"/>
  <c r="W1203" i="1" s="1"/>
  <c r="V1204" i="1"/>
  <c r="V1203" i="1" s="1"/>
  <c r="U1204" i="1"/>
  <c r="U1203" i="1" s="1"/>
  <c r="Q1204" i="1"/>
  <c r="T1204" i="1" s="1"/>
  <c r="P1204" i="1"/>
  <c r="S1204" i="1" s="1"/>
  <c r="O1204" i="1"/>
  <c r="BX1203" i="1"/>
  <c r="BI1203" i="1"/>
  <c r="BX1202" i="1"/>
  <c r="N1202" i="1"/>
  <c r="T1202" i="1" s="1"/>
  <c r="Z1202" i="1" s="1"/>
  <c r="AF1202" i="1" s="1"/>
  <c r="AJ1202" i="1" s="1"/>
  <c r="AP1202" i="1" s="1"/>
  <c r="AV1202" i="1" s="1"/>
  <c r="BB1202" i="1" s="1"/>
  <c r="BH1202" i="1" s="1"/>
  <c r="BR1202" i="1" s="1"/>
  <c r="BT1202" i="1" s="1"/>
  <c r="M1202" i="1"/>
  <c r="S1202" i="1" s="1"/>
  <c r="Y1202" i="1" s="1"/>
  <c r="AE1202" i="1" s="1"/>
  <c r="AI1202" i="1" s="1"/>
  <c r="AO1202" i="1" s="1"/>
  <c r="AU1202" i="1" s="1"/>
  <c r="BA1202" i="1" s="1"/>
  <c r="BG1202" i="1" s="1"/>
  <c r="BO1202" i="1" s="1"/>
  <c r="BQ1202" i="1" s="1"/>
  <c r="L1202" i="1"/>
  <c r="R1202" i="1" s="1"/>
  <c r="X1202" i="1" s="1"/>
  <c r="AD1202" i="1" s="1"/>
  <c r="AH1202" i="1" s="1"/>
  <c r="AN1202" i="1" s="1"/>
  <c r="AT1202" i="1" s="1"/>
  <c r="AZ1202" i="1" s="1"/>
  <c r="BF1202" i="1" s="1"/>
  <c r="BL1202" i="1" s="1"/>
  <c r="BN1202" i="1" s="1"/>
  <c r="BX1201" i="1"/>
  <c r="BU1201" i="1"/>
  <c r="BU1200" i="1" s="1"/>
  <c r="BK1201" i="1"/>
  <c r="BK1200" i="1" s="1"/>
  <c r="BJ1201" i="1"/>
  <c r="BJ1200" i="1" s="1"/>
  <c r="BI1201" i="1"/>
  <c r="BI1200" i="1" s="1"/>
  <c r="BE1201" i="1"/>
  <c r="BE1200" i="1" s="1"/>
  <c r="BD1201" i="1"/>
  <c r="BD1200" i="1" s="1"/>
  <c r="BC1201" i="1"/>
  <c r="BC1200" i="1" s="1"/>
  <c r="AY1201" i="1"/>
  <c r="AY1200" i="1" s="1"/>
  <c r="AX1201" i="1"/>
  <c r="AX1200" i="1" s="1"/>
  <c r="AW1201" i="1"/>
  <c r="AW1200" i="1" s="1"/>
  <c r="AS1201" i="1"/>
  <c r="AS1200" i="1" s="1"/>
  <c r="AR1201" i="1"/>
  <c r="AR1200" i="1" s="1"/>
  <c r="AQ1201" i="1"/>
  <c r="AQ1200" i="1" s="1"/>
  <c r="AM1201" i="1"/>
  <c r="AM1200" i="1" s="1"/>
  <c r="AL1201" i="1"/>
  <c r="AL1200" i="1" s="1"/>
  <c r="AK1201" i="1"/>
  <c r="AK1200" i="1" s="1"/>
  <c r="AG1201" i="1"/>
  <c r="AG1200" i="1" s="1"/>
  <c r="AC1201" i="1"/>
  <c r="AC1200" i="1" s="1"/>
  <c r="AB1201" i="1"/>
  <c r="AB1200" i="1" s="1"/>
  <c r="AA1201" i="1"/>
  <c r="AA1200" i="1" s="1"/>
  <c r="W1201" i="1"/>
  <c r="W1200" i="1" s="1"/>
  <c r="V1201" i="1"/>
  <c r="V1200" i="1" s="1"/>
  <c r="U1201" i="1"/>
  <c r="U1200" i="1" s="1"/>
  <c r="Q1201" i="1"/>
  <c r="Q1200" i="1" s="1"/>
  <c r="P1201" i="1"/>
  <c r="P1200" i="1" s="1"/>
  <c r="O1201" i="1"/>
  <c r="O1200" i="1" s="1"/>
  <c r="K1201" i="1"/>
  <c r="K1200" i="1" s="1"/>
  <c r="J1201" i="1"/>
  <c r="I1201" i="1"/>
  <c r="I1200" i="1" s="1"/>
  <c r="H1201" i="1"/>
  <c r="G1201" i="1"/>
  <c r="G1200" i="1" s="1"/>
  <c r="F1201" i="1"/>
  <c r="BX1200" i="1"/>
  <c r="BX1199" i="1"/>
  <c r="N1199" i="1"/>
  <c r="T1199" i="1" s="1"/>
  <c r="Z1199" i="1" s="1"/>
  <c r="AF1199" i="1" s="1"/>
  <c r="AJ1199" i="1" s="1"/>
  <c r="AP1199" i="1" s="1"/>
  <c r="AV1199" i="1" s="1"/>
  <c r="BB1199" i="1" s="1"/>
  <c r="BH1199" i="1" s="1"/>
  <c r="BR1199" i="1" s="1"/>
  <c r="BT1199" i="1" s="1"/>
  <c r="M1199" i="1"/>
  <c r="S1199" i="1" s="1"/>
  <c r="Y1199" i="1" s="1"/>
  <c r="AE1199" i="1" s="1"/>
  <c r="AI1199" i="1" s="1"/>
  <c r="AO1199" i="1" s="1"/>
  <c r="AU1199" i="1" s="1"/>
  <c r="BA1199" i="1" s="1"/>
  <c r="BG1199" i="1" s="1"/>
  <c r="BO1199" i="1" s="1"/>
  <c r="BQ1199" i="1" s="1"/>
  <c r="F1199" i="1"/>
  <c r="L1199" i="1" s="1"/>
  <c r="R1199" i="1" s="1"/>
  <c r="X1199" i="1" s="1"/>
  <c r="AD1199" i="1" s="1"/>
  <c r="AH1199" i="1" s="1"/>
  <c r="AN1199" i="1" s="1"/>
  <c r="AT1199" i="1" s="1"/>
  <c r="AZ1199" i="1" s="1"/>
  <c r="BF1199" i="1" s="1"/>
  <c r="BL1199" i="1" s="1"/>
  <c r="BN1199" i="1" s="1"/>
  <c r="BX1198" i="1"/>
  <c r="BU1198" i="1"/>
  <c r="BU1197" i="1" s="1"/>
  <c r="BK1198" i="1"/>
  <c r="BK1197" i="1" s="1"/>
  <c r="BJ1198" i="1"/>
  <c r="BJ1197" i="1" s="1"/>
  <c r="BI1198" i="1"/>
  <c r="BI1197" i="1" s="1"/>
  <c r="BE1198" i="1"/>
  <c r="BE1197" i="1" s="1"/>
  <c r="BD1198" i="1"/>
  <c r="BD1197" i="1" s="1"/>
  <c r="BC1198" i="1"/>
  <c r="BC1197" i="1" s="1"/>
  <c r="AY1198" i="1"/>
  <c r="AY1197" i="1" s="1"/>
  <c r="AX1198" i="1"/>
  <c r="AX1197" i="1" s="1"/>
  <c r="AW1198" i="1"/>
  <c r="AW1197" i="1" s="1"/>
  <c r="AS1198" i="1"/>
  <c r="AS1197" i="1" s="1"/>
  <c r="AR1198" i="1"/>
  <c r="AR1197" i="1" s="1"/>
  <c r="AQ1198" i="1"/>
  <c r="AQ1197" i="1" s="1"/>
  <c r="AM1198" i="1"/>
  <c r="AM1197" i="1" s="1"/>
  <c r="AL1198" i="1"/>
  <c r="AL1197" i="1" s="1"/>
  <c r="AK1198" i="1"/>
  <c r="AK1197" i="1" s="1"/>
  <c r="AG1198" i="1"/>
  <c r="AG1197" i="1" s="1"/>
  <c r="AC1198" i="1"/>
  <c r="AC1197" i="1" s="1"/>
  <c r="AB1198" i="1"/>
  <c r="AB1197" i="1" s="1"/>
  <c r="AA1198" i="1"/>
  <c r="AA1197" i="1" s="1"/>
  <c r="W1198" i="1"/>
  <c r="W1197" i="1" s="1"/>
  <c r="V1198" i="1"/>
  <c r="V1197" i="1" s="1"/>
  <c r="U1198" i="1"/>
  <c r="U1197" i="1" s="1"/>
  <c r="Q1198" i="1"/>
  <c r="Q1197" i="1" s="1"/>
  <c r="P1198" i="1"/>
  <c r="P1197" i="1" s="1"/>
  <c r="O1198" i="1"/>
  <c r="O1197" i="1" s="1"/>
  <c r="K1198" i="1"/>
  <c r="J1198" i="1"/>
  <c r="J1197" i="1" s="1"/>
  <c r="I1198" i="1"/>
  <c r="I1197" i="1" s="1"/>
  <c r="H1198" i="1"/>
  <c r="H1197" i="1" s="1"/>
  <c r="G1198" i="1"/>
  <c r="BX1197" i="1"/>
  <c r="BX1196" i="1"/>
  <c r="N1196" i="1"/>
  <c r="T1196" i="1" s="1"/>
  <c r="Z1196" i="1" s="1"/>
  <c r="AF1196" i="1" s="1"/>
  <c r="AJ1196" i="1" s="1"/>
  <c r="AP1196" i="1" s="1"/>
  <c r="AV1196" i="1" s="1"/>
  <c r="BB1196" i="1" s="1"/>
  <c r="BH1196" i="1" s="1"/>
  <c r="BR1196" i="1" s="1"/>
  <c r="BT1196" i="1" s="1"/>
  <c r="M1196" i="1"/>
  <c r="S1196" i="1" s="1"/>
  <c r="Y1196" i="1" s="1"/>
  <c r="AE1196" i="1" s="1"/>
  <c r="AI1196" i="1" s="1"/>
  <c r="AO1196" i="1" s="1"/>
  <c r="AU1196" i="1" s="1"/>
  <c r="BA1196" i="1" s="1"/>
  <c r="BG1196" i="1" s="1"/>
  <c r="BO1196" i="1" s="1"/>
  <c r="BQ1196" i="1" s="1"/>
  <c r="L1196" i="1"/>
  <c r="R1196" i="1" s="1"/>
  <c r="X1196" i="1" s="1"/>
  <c r="AD1196" i="1" s="1"/>
  <c r="AH1196" i="1" s="1"/>
  <c r="AN1196" i="1" s="1"/>
  <c r="AT1196" i="1" s="1"/>
  <c r="AZ1196" i="1" s="1"/>
  <c r="BF1196" i="1" s="1"/>
  <c r="BL1196" i="1" s="1"/>
  <c r="BN1196" i="1" s="1"/>
  <c r="BX1195" i="1"/>
  <c r="BU1195" i="1"/>
  <c r="BU1194" i="1" s="1"/>
  <c r="BK1195" i="1"/>
  <c r="BK1194" i="1" s="1"/>
  <c r="BJ1195" i="1"/>
  <c r="BJ1194" i="1" s="1"/>
  <c r="BI1195" i="1"/>
  <c r="BI1194" i="1" s="1"/>
  <c r="BE1195" i="1"/>
  <c r="BE1194" i="1" s="1"/>
  <c r="BD1195" i="1"/>
  <c r="BD1194" i="1" s="1"/>
  <c r="BC1195" i="1"/>
  <c r="BC1194" i="1" s="1"/>
  <c r="AY1195" i="1"/>
  <c r="AY1194" i="1" s="1"/>
  <c r="AX1195" i="1"/>
  <c r="AX1194" i="1" s="1"/>
  <c r="AW1195" i="1"/>
  <c r="AW1194" i="1" s="1"/>
  <c r="AS1195" i="1"/>
  <c r="AS1194" i="1" s="1"/>
  <c r="AR1195" i="1"/>
  <c r="AR1194" i="1" s="1"/>
  <c r="AQ1195" i="1"/>
  <c r="AQ1194" i="1" s="1"/>
  <c r="AM1195" i="1"/>
  <c r="AM1194" i="1" s="1"/>
  <c r="AL1195" i="1"/>
  <c r="AL1194" i="1" s="1"/>
  <c r="AK1195" i="1"/>
  <c r="AK1194" i="1" s="1"/>
  <c r="AG1195" i="1"/>
  <c r="AG1194" i="1" s="1"/>
  <c r="AC1195" i="1"/>
  <c r="AC1194" i="1" s="1"/>
  <c r="AB1195" i="1"/>
  <c r="AB1194" i="1" s="1"/>
  <c r="AA1195" i="1"/>
  <c r="AA1194" i="1" s="1"/>
  <c r="W1195" i="1"/>
  <c r="W1194" i="1" s="1"/>
  <c r="V1195" i="1"/>
  <c r="V1194" i="1" s="1"/>
  <c r="U1195" i="1"/>
  <c r="U1194" i="1" s="1"/>
  <c r="Q1195" i="1"/>
  <c r="Q1194" i="1" s="1"/>
  <c r="P1195" i="1"/>
  <c r="P1194" i="1" s="1"/>
  <c r="O1195" i="1"/>
  <c r="O1194" i="1" s="1"/>
  <c r="K1195" i="1"/>
  <c r="K1194" i="1" s="1"/>
  <c r="J1195" i="1"/>
  <c r="J1194" i="1" s="1"/>
  <c r="I1195" i="1"/>
  <c r="I1194" i="1" s="1"/>
  <c r="H1195" i="1"/>
  <c r="G1195" i="1"/>
  <c r="G1194" i="1" s="1"/>
  <c r="F1195" i="1"/>
  <c r="F1194" i="1" s="1"/>
  <c r="BX1194" i="1"/>
  <c r="BX1193" i="1"/>
  <c r="N1193" i="1"/>
  <c r="T1193" i="1" s="1"/>
  <c r="Z1193" i="1" s="1"/>
  <c r="AF1193" i="1" s="1"/>
  <c r="AJ1193" i="1" s="1"/>
  <c r="AP1193" i="1" s="1"/>
  <c r="AV1193" i="1" s="1"/>
  <c r="BB1193" i="1" s="1"/>
  <c r="BH1193" i="1" s="1"/>
  <c r="BR1193" i="1" s="1"/>
  <c r="BT1193" i="1" s="1"/>
  <c r="M1193" i="1"/>
  <c r="S1193" i="1" s="1"/>
  <c r="Y1193" i="1" s="1"/>
  <c r="AE1193" i="1" s="1"/>
  <c r="AI1193" i="1" s="1"/>
  <c r="AO1193" i="1" s="1"/>
  <c r="AU1193" i="1" s="1"/>
  <c r="BA1193" i="1" s="1"/>
  <c r="BG1193" i="1" s="1"/>
  <c r="BO1193" i="1" s="1"/>
  <c r="BQ1193" i="1" s="1"/>
  <c r="L1193" i="1"/>
  <c r="R1193" i="1" s="1"/>
  <c r="X1193" i="1" s="1"/>
  <c r="AD1193" i="1" s="1"/>
  <c r="AH1193" i="1" s="1"/>
  <c r="AN1193" i="1" s="1"/>
  <c r="AT1193" i="1" s="1"/>
  <c r="AZ1193" i="1" s="1"/>
  <c r="BF1193" i="1" s="1"/>
  <c r="BL1193" i="1" s="1"/>
  <c r="BN1193" i="1" s="1"/>
  <c r="BX1192" i="1"/>
  <c r="BU1192" i="1"/>
  <c r="BU1191" i="1" s="1"/>
  <c r="BK1192" i="1"/>
  <c r="BK1191" i="1" s="1"/>
  <c r="BJ1192" i="1"/>
  <c r="BJ1191" i="1" s="1"/>
  <c r="BI1192" i="1"/>
  <c r="BI1191" i="1" s="1"/>
  <c r="BE1192" i="1"/>
  <c r="BE1191" i="1" s="1"/>
  <c r="BD1192" i="1"/>
  <c r="BC1192" i="1"/>
  <c r="BC1191" i="1" s="1"/>
  <c r="AY1192" i="1"/>
  <c r="AY1191" i="1" s="1"/>
  <c r="AX1192" i="1"/>
  <c r="AX1191" i="1" s="1"/>
  <c r="AW1192" i="1"/>
  <c r="AW1191" i="1" s="1"/>
  <c r="AS1192" i="1"/>
  <c r="AS1191" i="1" s="1"/>
  <c r="AR1192" i="1"/>
  <c r="AR1191" i="1" s="1"/>
  <c r="AQ1192" i="1"/>
  <c r="AQ1191" i="1" s="1"/>
  <c r="AM1192" i="1"/>
  <c r="AM1191" i="1" s="1"/>
  <c r="AL1192" i="1"/>
  <c r="AL1191" i="1" s="1"/>
  <c r="AK1192" i="1"/>
  <c r="AK1191" i="1" s="1"/>
  <c r="AG1192" i="1"/>
  <c r="AG1191" i="1" s="1"/>
  <c r="AC1192" i="1"/>
  <c r="AC1191" i="1" s="1"/>
  <c r="AB1192" i="1"/>
  <c r="AB1191" i="1" s="1"/>
  <c r="AA1192" i="1"/>
  <c r="AA1191" i="1" s="1"/>
  <c r="W1192" i="1"/>
  <c r="W1191" i="1" s="1"/>
  <c r="V1192" i="1"/>
  <c r="V1191" i="1" s="1"/>
  <c r="U1192" i="1"/>
  <c r="U1191" i="1" s="1"/>
  <c r="Q1192" i="1"/>
  <c r="Q1191" i="1" s="1"/>
  <c r="P1192" i="1"/>
  <c r="P1191" i="1" s="1"/>
  <c r="O1192" i="1"/>
  <c r="O1191" i="1" s="1"/>
  <c r="K1192" i="1"/>
  <c r="K1191" i="1" s="1"/>
  <c r="J1192" i="1"/>
  <c r="J1191" i="1" s="1"/>
  <c r="I1192" i="1"/>
  <c r="H1192" i="1"/>
  <c r="G1192" i="1"/>
  <c r="G1191" i="1" s="1"/>
  <c r="F1192" i="1"/>
  <c r="F1191" i="1" s="1"/>
  <c r="BX1191" i="1"/>
  <c r="BD1191" i="1"/>
  <c r="BX1190" i="1"/>
  <c r="N1190" i="1"/>
  <c r="T1190" i="1" s="1"/>
  <c r="Z1190" i="1" s="1"/>
  <c r="AF1190" i="1" s="1"/>
  <c r="AJ1190" i="1" s="1"/>
  <c r="AP1190" i="1" s="1"/>
  <c r="AV1190" i="1" s="1"/>
  <c r="BB1190" i="1" s="1"/>
  <c r="BH1190" i="1" s="1"/>
  <c r="BR1190" i="1" s="1"/>
  <c r="BT1190" i="1" s="1"/>
  <c r="M1190" i="1"/>
  <c r="S1190" i="1" s="1"/>
  <c r="Y1190" i="1" s="1"/>
  <c r="AE1190" i="1" s="1"/>
  <c r="AI1190" i="1" s="1"/>
  <c r="AO1190" i="1" s="1"/>
  <c r="AU1190" i="1" s="1"/>
  <c r="BA1190" i="1" s="1"/>
  <c r="BG1190" i="1" s="1"/>
  <c r="BO1190" i="1" s="1"/>
  <c r="BQ1190" i="1" s="1"/>
  <c r="L1190" i="1"/>
  <c r="R1190" i="1" s="1"/>
  <c r="X1190" i="1" s="1"/>
  <c r="AD1190" i="1" s="1"/>
  <c r="AH1190" i="1" s="1"/>
  <c r="AN1190" i="1" s="1"/>
  <c r="AT1190" i="1" s="1"/>
  <c r="AZ1190" i="1" s="1"/>
  <c r="BF1190" i="1" s="1"/>
  <c r="BL1190" i="1" s="1"/>
  <c r="BN1190" i="1" s="1"/>
  <c r="BX1189" i="1"/>
  <c r="BU1189" i="1"/>
  <c r="BU1188" i="1" s="1"/>
  <c r="BK1189" i="1"/>
  <c r="BK1188" i="1" s="1"/>
  <c r="BJ1189" i="1"/>
  <c r="BJ1188" i="1" s="1"/>
  <c r="BI1189" i="1"/>
  <c r="BI1188" i="1" s="1"/>
  <c r="BE1189" i="1"/>
  <c r="BE1188" i="1" s="1"/>
  <c r="BD1189" i="1"/>
  <c r="BD1188" i="1" s="1"/>
  <c r="BC1189" i="1"/>
  <c r="BC1188" i="1" s="1"/>
  <c r="AY1189" i="1"/>
  <c r="AY1188" i="1" s="1"/>
  <c r="AX1189" i="1"/>
  <c r="AX1188" i="1" s="1"/>
  <c r="AW1189" i="1"/>
  <c r="AW1188" i="1" s="1"/>
  <c r="AS1189" i="1"/>
  <c r="AS1188" i="1" s="1"/>
  <c r="AR1189" i="1"/>
  <c r="AR1188" i="1" s="1"/>
  <c r="AQ1189" i="1"/>
  <c r="AQ1188" i="1" s="1"/>
  <c r="AM1189" i="1"/>
  <c r="AM1188" i="1" s="1"/>
  <c r="AL1189" i="1"/>
  <c r="AL1188" i="1" s="1"/>
  <c r="AK1189" i="1"/>
  <c r="AK1188" i="1" s="1"/>
  <c r="AG1189" i="1"/>
  <c r="AG1188" i="1" s="1"/>
  <c r="AC1189" i="1"/>
  <c r="AC1188" i="1" s="1"/>
  <c r="AB1189" i="1"/>
  <c r="AB1188" i="1" s="1"/>
  <c r="AA1189" i="1"/>
  <c r="AA1188" i="1" s="1"/>
  <c r="W1189" i="1"/>
  <c r="W1188" i="1" s="1"/>
  <c r="V1189" i="1"/>
  <c r="V1188" i="1" s="1"/>
  <c r="U1189" i="1"/>
  <c r="U1188" i="1" s="1"/>
  <c r="Q1189" i="1"/>
  <c r="Q1188" i="1" s="1"/>
  <c r="P1189" i="1"/>
  <c r="P1188" i="1" s="1"/>
  <c r="O1189" i="1"/>
  <c r="O1188" i="1" s="1"/>
  <c r="K1189" i="1"/>
  <c r="K1188" i="1" s="1"/>
  <c r="J1189" i="1"/>
  <c r="I1189" i="1"/>
  <c r="I1188" i="1" s="1"/>
  <c r="H1189" i="1"/>
  <c r="H1188" i="1" s="1"/>
  <c r="G1189" i="1"/>
  <c r="G1188" i="1" s="1"/>
  <c r="F1189" i="1"/>
  <c r="BX1188" i="1"/>
  <c r="BX1187" i="1"/>
  <c r="N1187" i="1"/>
  <c r="T1187" i="1" s="1"/>
  <c r="Z1187" i="1" s="1"/>
  <c r="AF1187" i="1" s="1"/>
  <c r="AJ1187" i="1" s="1"/>
  <c r="AP1187" i="1" s="1"/>
  <c r="AV1187" i="1" s="1"/>
  <c r="BB1187" i="1" s="1"/>
  <c r="BH1187" i="1" s="1"/>
  <c r="BR1187" i="1" s="1"/>
  <c r="BT1187" i="1" s="1"/>
  <c r="M1187" i="1"/>
  <c r="S1187" i="1" s="1"/>
  <c r="Y1187" i="1" s="1"/>
  <c r="AE1187" i="1" s="1"/>
  <c r="AI1187" i="1" s="1"/>
  <c r="AO1187" i="1" s="1"/>
  <c r="AU1187" i="1" s="1"/>
  <c r="BA1187" i="1" s="1"/>
  <c r="BG1187" i="1" s="1"/>
  <c r="BO1187" i="1" s="1"/>
  <c r="BQ1187" i="1" s="1"/>
  <c r="L1187" i="1"/>
  <c r="R1187" i="1" s="1"/>
  <c r="X1187" i="1" s="1"/>
  <c r="AD1187" i="1" s="1"/>
  <c r="AH1187" i="1" s="1"/>
  <c r="AN1187" i="1" s="1"/>
  <c r="AT1187" i="1" s="1"/>
  <c r="AZ1187" i="1" s="1"/>
  <c r="BF1187" i="1" s="1"/>
  <c r="BL1187" i="1" s="1"/>
  <c r="BN1187" i="1" s="1"/>
  <c r="BX1186" i="1"/>
  <c r="BU1186" i="1"/>
  <c r="BU1185" i="1" s="1"/>
  <c r="BK1186" i="1"/>
  <c r="BK1185" i="1" s="1"/>
  <c r="BJ1186" i="1"/>
  <c r="BJ1185" i="1" s="1"/>
  <c r="BI1186" i="1"/>
  <c r="BI1185" i="1" s="1"/>
  <c r="BE1186" i="1"/>
  <c r="BE1185" i="1" s="1"/>
  <c r="BD1186" i="1"/>
  <c r="BD1185" i="1" s="1"/>
  <c r="BC1186" i="1"/>
  <c r="BC1185" i="1" s="1"/>
  <c r="AY1186" i="1"/>
  <c r="AY1185" i="1" s="1"/>
  <c r="AX1186" i="1"/>
  <c r="AX1185" i="1" s="1"/>
  <c r="AW1186" i="1"/>
  <c r="AW1185" i="1" s="1"/>
  <c r="AS1186" i="1"/>
  <c r="AS1185" i="1" s="1"/>
  <c r="AR1186" i="1"/>
  <c r="AR1185" i="1" s="1"/>
  <c r="AQ1186" i="1"/>
  <c r="AQ1185" i="1" s="1"/>
  <c r="AM1186" i="1"/>
  <c r="AM1185" i="1" s="1"/>
  <c r="AL1186" i="1"/>
  <c r="AL1185" i="1" s="1"/>
  <c r="AK1186" i="1"/>
  <c r="AK1185" i="1" s="1"/>
  <c r="AG1186" i="1"/>
  <c r="AG1185" i="1" s="1"/>
  <c r="AC1186" i="1"/>
  <c r="AC1185" i="1" s="1"/>
  <c r="AB1186" i="1"/>
  <c r="AB1185" i="1" s="1"/>
  <c r="AA1186" i="1"/>
  <c r="AA1185" i="1" s="1"/>
  <c r="W1186" i="1"/>
  <c r="W1185" i="1" s="1"/>
  <c r="V1186" i="1"/>
  <c r="V1185" i="1" s="1"/>
  <c r="U1186" i="1"/>
  <c r="U1185" i="1" s="1"/>
  <c r="Q1186" i="1"/>
  <c r="Q1185" i="1" s="1"/>
  <c r="P1186" i="1"/>
  <c r="P1185" i="1" s="1"/>
  <c r="O1186" i="1"/>
  <c r="O1185" i="1" s="1"/>
  <c r="K1186" i="1"/>
  <c r="J1186" i="1"/>
  <c r="J1185" i="1" s="1"/>
  <c r="I1186" i="1"/>
  <c r="I1185" i="1" s="1"/>
  <c r="H1186" i="1"/>
  <c r="H1185" i="1" s="1"/>
  <c r="G1186" i="1"/>
  <c r="F1186" i="1"/>
  <c r="F1185" i="1" s="1"/>
  <c r="BX1185" i="1"/>
  <c r="BX1184" i="1"/>
  <c r="N1184" i="1"/>
  <c r="T1184" i="1" s="1"/>
  <c r="Z1184" i="1" s="1"/>
  <c r="AF1184" i="1" s="1"/>
  <c r="AJ1184" i="1" s="1"/>
  <c r="AP1184" i="1" s="1"/>
  <c r="AV1184" i="1" s="1"/>
  <c r="BB1184" i="1" s="1"/>
  <c r="BH1184" i="1" s="1"/>
  <c r="BR1184" i="1" s="1"/>
  <c r="BT1184" i="1" s="1"/>
  <c r="M1184" i="1"/>
  <c r="S1184" i="1" s="1"/>
  <c r="Y1184" i="1" s="1"/>
  <c r="AE1184" i="1" s="1"/>
  <c r="AI1184" i="1" s="1"/>
  <c r="AO1184" i="1" s="1"/>
  <c r="AU1184" i="1" s="1"/>
  <c r="BA1184" i="1" s="1"/>
  <c r="BG1184" i="1" s="1"/>
  <c r="BO1184" i="1" s="1"/>
  <c r="BQ1184" i="1" s="1"/>
  <c r="L1184" i="1"/>
  <c r="R1184" i="1" s="1"/>
  <c r="X1184" i="1" s="1"/>
  <c r="AD1184" i="1" s="1"/>
  <c r="AH1184" i="1" s="1"/>
  <c r="AN1184" i="1" s="1"/>
  <c r="AT1184" i="1" s="1"/>
  <c r="AZ1184" i="1" s="1"/>
  <c r="BF1184" i="1" s="1"/>
  <c r="BL1184" i="1" s="1"/>
  <c r="BN1184" i="1" s="1"/>
  <c r="BX1183" i="1"/>
  <c r="BU1183" i="1"/>
  <c r="BU1182" i="1" s="1"/>
  <c r="BK1183" i="1"/>
  <c r="BJ1183" i="1"/>
  <c r="BJ1182" i="1" s="1"/>
  <c r="BI1183" i="1"/>
  <c r="BI1182" i="1" s="1"/>
  <c r="BE1183" i="1"/>
  <c r="BE1182" i="1" s="1"/>
  <c r="BD1183" i="1"/>
  <c r="BD1182" i="1" s="1"/>
  <c r="BC1183" i="1"/>
  <c r="AY1183" i="1"/>
  <c r="AY1182" i="1" s="1"/>
  <c r="AX1183" i="1"/>
  <c r="AX1182" i="1" s="1"/>
  <c r="AW1183" i="1"/>
  <c r="AW1182" i="1" s="1"/>
  <c r="AS1183" i="1"/>
  <c r="AS1182" i="1" s="1"/>
  <c r="AR1183" i="1"/>
  <c r="AR1182" i="1" s="1"/>
  <c r="AQ1183" i="1"/>
  <c r="AQ1182" i="1" s="1"/>
  <c r="AM1183" i="1"/>
  <c r="AM1182" i="1" s="1"/>
  <c r="AL1183" i="1"/>
  <c r="AL1182" i="1" s="1"/>
  <c r="AK1183" i="1"/>
  <c r="AK1182" i="1" s="1"/>
  <c r="AG1183" i="1"/>
  <c r="AG1182" i="1" s="1"/>
  <c r="AC1183" i="1"/>
  <c r="AC1182" i="1" s="1"/>
  <c r="AB1183" i="1"/>
  <c r="AB1182" i="1" s="1"/>
  <c r="AA1183" i="1"/>
  <c r="AA1182" i="1" s="1"/>
  <c r="W1183" i="1"/>
  <c r="W1182" i="1" s="1"/>
  <c r="V1183" i="1"/>
  <c r="V1182" i="1" s="1"/>
  <c r="U1183" i="1"/>
  <c r="U1182" i="1" s="1"/>
  <c r="Q1183" i="1"/>
  <c r="Q1182" i="1" s="1"/>
  <c r="P1183" i="1"/>
  <c r="P1182" i="1" s="1"/>
  <c r="O1183" i="1"/>
  <c r="O1182" i="1" s="1"/>
  <c r="K1183" i="1"/>
  <c r="K1182" i="1" s="1"/>
  <c r="J1183" i="1"/>
  <c r="J1182" i="1" s="1"/>
  <c r="I1183" i="1"/>
  <c r="I1182" i="1" s="1"/>
  <c r="H1183" i="1"/>
  <c r="G1183" i="1"/>
  <c r="F1183" i="1"/>
  <c r="F1182" i="1" s="1"/>
  <c r="BX1182" i="1"/>
  <c r="BK1182" i="1"/>
  <c r="BC1182" i="1"/>
  <c r="BX1181" i="1"/>
  <c r="N1181" i="1"/>
  <c r="T1181" i="1" s="1"/>
  <c r="Z1181" i="1" s="1"/>
  <c r="AF1181" i="1" s="1"/>
  <c r="AJ1181" i="1" s="1"/>
  <c r="AP1181" i="1" s="1"/>
  <c r="AV1181" i="1" s="1"/>
  <c r="BB1181" i="1" s="1"/>
  <c r="BH1181" i="1" s="1"/>
  <c r="BR1181" i="1" s="1"/>
  <c r="BT1181" i="1" s="1"/>
  <c r="M1181" i="1"/>
  <c r="S1181" i="1" s="1"/>
  <c r="Y1181" i="1" s="1"/>
  <c r="AE1181" i="1" s="1"/>
  <c r="AI1181" i="1" s="1"/>
  <c r="AO1181" i="1" s="1"/>
  <c r="AU1181" i="1" s="1"/>
  <c r="BA1181" i="1" s="1"/>
  <c r="BG1181" i="1" s="1"/>
  <c r="BO1181" i="1" s="1"/>
  <c r="BQ1181" i="1" s="1"/>
  <c r="L1181" i="1"/>
  <c r="R1181" i="1" s="1"/>
  <c r="X1181" i="1" s="1"/>
  <c r="AD1181" i="1" s="1"/>
  <c r="AH1181" i="1" s="1"/>
  <c r="AN1181" i="1" s="1"/>
  <c r="AT1181" i="1" s="1"/>
  <c r="AZ1181" i="1" s="1"/>
  <c r="BF1181" i="1" s="1"/>
  <c r="BL1181" i="1" s="1"/>
  <c r="BN1181" i="1" s="1"/>
  <c r="BX1180" i="1"/>
  <c r="BU1180" i="1"/>
  <c r="BU1179" i="1" s="1"/>
  <c r="BK1180" i="1"/>
  <c r="BK1179" i="1" s="1"/>
  <c r="BJ1180" i="1"/>
  <c r="BJ1179" i="1" s="1"/>
  <c r="BI1180" i="1"/>
  <c r="BI1179" i="1" s="1"/>
  <c r="BE1180" i="1"/>
  <c r="BE1179" i="1" s="1"/>
  <c r="BD1180" i="1"/>
  <c r="BD1179" i="1" s="1"/>
  <c r="BC1180" i="1"/>
  <c r="BC1179" i="1" s="1"/>
  <c r="AY1180" i="1"/>
  <c r="AY1179" i="1" s="1"/>
  <c r="AX1180" i="1"/>
  <c r="AX1179" i="1" s="1"/>
  <c r="AW1180" i="1"/>
  <c r="AW1179" i="1" s="1"/>
  <c r="AS1180" i="1"/>
  <c r="AS1179" i="1" s="1"/>
  <c r="AR1180" i="1"/>
  <c r="AR1179" i="1" s="1"/>
  <c r="AQ1180" i="1"/>
  <c r="AQ1179" i="1" s="1"/>
  <c r="AM1180" i="1"/>
  <c r="AM1179" i="1" s="1"/>
  <c r="AL1180" i="1"/>
  <c r="AL1179" i="1" s="1"/>
  <c r="AK1180" i="1"/>
  <c r="AK1179" i="1" s="1"/>
  <c r="AG1180" i="1"/>
  <c r="AG1179" i="1" s="1"/>
  <c r="AC1180" i="1"/>
  <c r="AC1179" i="1" s="1"/>
  <c r="AB1180" i="1"/>
  <c r="AB1179" i="1" s="1"/>
  <c r="AA1180" i="1"/>
  <c r="AA1179" i="1" s="1"/>
  <c r="W1180" i="1"/>
  <c r="W1179" i="1" s="1"/>
  <c r="V1180" i="1"/>
  <c r="V1179" i="1" s="1"/>
  <c r="U1180" i="1"/>
  <c r="U1179" i="1" s="1"/>
  <c r="Q1180" i="1"/>
  <c r="Q1179" i="1" s="1"/>
  <c r="P1180" i="1"/>
  <c r="P1179" i="1" s="1"/>
  <c r="O1180" i="1"/>
  <c r="O1179" i="1" s="1"/>
  <c r="K1180" i="1"/>
  <c r="K1179" i="1" s="1"/>
  <c r="J1180" i="1"/>
  <c r="J1179" i="1" s="1"/>
  <c r="I1180" i="1"/>
  <c r="H1180" i="1"/>
  <c r="G1180" i="1"/>
  <c r="G1179" i="1" s="1"/>
  <c r="F1180" i="1"/>
  <c r="F1179" i="1" s="1"/>
  <c r="BX1179" i="1"/>
  <c r="BX1178" i="1"/>
  <c r="BX1177" i="1"/>
  <c r="BX1157" i="1"/>
  <c r="AF1157" i="1"/>
  <c r="AJ1157" i="1" s="1"/>
  <c r="AP1157" i="1" s="1"/>
  <c r="AV1157" i="1" s="1"/>
  <c r="BB1157" i="1" s="1"/>
  <c r="BH1157" i="1" s="1"/>
  <c r="BR1157" i="1" s="1"/>
  <c r="AE1157" i="1"/>
  <c r="AI1157" i="1" s="1"/>
  <c r="AO1157" i="1" s="1"/>
  <c r="AU1157" i="1" s="1"/>
  <c r="BA1157" i="1" s="1"/>
  <c r="BG1157" i="1" s="1"/>
  <c r="BO1157" i="1" s="1"/>
  <c r="AD1157" i="1"/>
  <c r="AH1157" i="1" s="1"/>
  <c r="AN1157" i="1" s="1"/>
  <c r="AT1157" i="1" s="1"/>
  <c r="AZ1157" i="1" s="1"/>
  <c r="BF1157" i="1" s="1"/>
  <c r="BL1157" i="1" s="1"/>
  <c r="BX1156" i="1"/>
  <c r="BU1156" i="1"/>
  <c r="BU1155" i="1" s="1"/>
  <c r="BU1154" i="1" s="1"/>
  <c r="BK1156" i="1"/>
  <c r="BK1155" i="1" s="1"/>
  <c r="BK1154" i="1" s="1"/>
  <c r="BJ1156" i="1"/>
  <c r="BJ1155" i="1" s="1"/>
  <c r="BJ1154" i="1" s="1"/>
  <c r="BI1156" i="1"/>
  <c r="BI1155" i="1" s="1"/>
  <c r="BI1154" i="1" s="1"/>
  <c r="BE1156" i="1"/>
  <c r="BE1155" i="1" s="1"/>
  <c r="BE1154" i="1" s="1"/>
  <c r="BD1156" i="1"/>
  <c r="BD1155" i="1" s="1"/>
  <c r="BD1154" i="1" s="1"/>
  <c r="BC1156" i="1"/>
  <c r="BC1155" i="1" s="1"/>
  <c r="BC1154" i="1" s="1"/>
  <c r="AY1156" i="1"/>
  <c r="AY1155" i="1" s="1"/>
  <c r="AY1154" i="1" s="1"/>
  <c r="AX1156" i="1"/>
  <c r="AX1155" i="1" s="1"/>
  <c r="AX1154" i="1" s="1"/>
  <c r="AW1156" i="1"/>
  <c r="AW1155" i="1" s="1"/>
  <c r="AW1154" i="1" s="1"/>
  <c r="AS1156" i="1"/>
  <c r="AS1155" i="1" s="1"/>
  <c r="AS1154" i="1" s="1"/>
  <c r="AR1156" i="1"/>
  <c r="AR1155" i="1" s="1"/>
  <c r="AR1154" i="1" s="1"/>
  <c r="AQ1156" i="1"/>
  <c r="AQ1155" i="1" s="1"/>
  <c r="AQ1154" i="1" s="1"/>
  <c r="AM1156" i="1"/>
  <c r="AM1155" i="1" s="1"/>
  <c r="AM1154" i="1" s="1"/>
  <c r="AL1156" i="1"/>
  <c r="AL1155" i="1" s="1"/>
  <c r="AL1154" i="1" s="1"/>
  <c r="AK1156" i="1"/>
  <c r="AK1155" i="1" s="1"/>
  <c r="AK1154" i="1" s="1"/>
  <c r="AG1156" i="1"/>
  <c r="AG1155" i="1" s="1"/>
  <c r="AG1154" i="1" s="1"/>
  <c r="AC1156" i="1"/>
  <c r="AB1156" i="1"/>
  <c r="AE1156" i="1" s="1"/>
  <c r="AI1156" i="1" s="1"/>
  <c r="AO1156" i="1" s="1"/>
  <c r="AA1156" i="1"/>
  <c r="BX1155" i="1"/>
  <c r="BX1154" i="1"/>
  <c r="BX1153" i="1"/>
  <c r="T1153" i="1"/>
  <c r="Z1153" i="1" s="1"/>
  <c r="AF1153" i="1" s="1"/>
  <c r="AJ1153" i="1" s="1"/>
  <c r="AP1153" i="1" s="1"/>
  <c r="AV1153" i="1" s="1"/>
  <c r="BB1153" i="1" s="1"/>
  <c r="BH1153" i="1" s="1"/>
  <c r="BR1153" i="1" s="1"/>
  <c r="S1153" i="1"/>
  <c r="Y1153" i="1" s="1"/>
  <c r="AE1153" i="1" s="1"/>
  <c r="AI1153" i="1" s="1"/>
  <c r="AO1153" i="1" s="1"/>
  <c r="AU1153" i="1" s="1"/>
  <c r="BA1153" i="1" s="1"/>
  <c r="BG1153" i="1" s="1"/>
  <c r="BO1153" i="1" s="1"/>
  <c r="O1153" i="1"/>
  <c r="O1152" i="1" s="1"/>
  <c r="O1151" i="1" s="1"/>
  <c r="R1151" i="1" s="1"/>
  <c r="BX1152" i="1"/>
  <c r="BU1152" i="1"/>
  <c r="BU1151" i="1" s="1"/>
  <c r="BK1152" i="1"/>
  <c r="BK1151" i="1" s="1"/>
  <c r="BJ1152" i="1"/>
  <c r="BJ1151" i="1" s="1"/>
  <c r="BI1152" i="1"/>
  <c r="BI1151" i="1" s="1"/>
  <c r="BE1152" i="1"/>
  <c r="BE1151" i="1" s="1"/>
  <c r="BD1152" i="1"/>
  <c r="BD1151" i="1" s="1"/>
  <c r="BC1152" i="1"/>
  <c r="BC1151" i="1" s="1"/>
  <c r="AY1152" i="1"/>
  <c r="AY1151" i="1" s="1"/>
  <c r="AX1152" i="1"/>
  <c r="AX1151" i="1" s="1"/>
  <c r="AW1152" i="1"/>
  <c r="AW1151" i="1" s="1"/>
  <c r="AS1152" i="1"/>
  <c r="AS1151" i="1" s="1"/>
  <c r="AR1152" i="1"/>
  <c r="AR1151" i="1" s="1"/>
  <c r="AQ1152" i="1"/>
  <c r="AQ1151" i="1" s="1"/>
  <c r="AM1152" i="1"/>
  <c r="AM1151" i="1" s="1"/>
  <c r="AL1152" i="1"/>
  <c r="AL1151" i="1" s="1"/>
  <c r="AK1152" i="1"/>
  <c r="AK1151" i="1" s="1"/>
  <c r="AG1152" i="1"/>
  <c r="AG1151" i="1" s="1"/>
  <c r="AC1152" i="1"/>
  <c r="AC1151" i="1" s="1"/>
  <c r="AB1152" i="1"/>
  <c r="AB1151" i="1" s="1"/>
  <c r="AA1152" i="1"/>
  <c r="AA1151" i="1" s="1"/>
  <c r="W1152" i="1"/>
  <c r="W1151" i="1" s="1"/>
  <c r="V1152" i="1"/>
  <c r="V1151" i="1" s="1"/>
  <c r="U1152" i="1"/>
  <c r="U1151" i="1" s="1"/>
  <c r="Q1152" i="1"/>
  <c r="Q1151" i="1" s="1"/>
  <c r="T1151" i="1" s="1"/>
  <c r="P1152" i="1"/>
  <c r="S1152" i="1" s="1"/>
  <c r="BX1151" i="1"/>
  <c r="BX1150" i="1"/>
  <c r="T1150" i="1"/>
  <c r="Z1150" i="1" s="1"/>
  <c r="AF1150" i="1" s="1"/>
  <c r="AJ1150" i="1" s="1"/>
  <c r="AP1150" i="1" s="1"/>
  <c r="AV1150" i="1" s="1"/>
  <c r="BB1150" i="1" s="1"/>
  <c r="BH1150" i="1" s="1"/>
  <c r="BR1150" i="1" s="1"/>
  <c r="BT1150" i="1" s="1"/>
  <c r="S1150" i="1"/>
  <c r="Y1150" i="1" s="1"/>
  <c r="AE1150" i="1" s="1"/>
  <c r="AI1150" i="1" s="1"/>
  <c r="AO1150" i="1" s="1"/>
  <c r="AU1150" i="1" s="1"/>
  <c r="BA1150" i="1" s="1"/>
  <c r="BG1150" i="1" s="1"/>
  <c r="BO1150" i="1" s="1"/>
  <c r="BQ1150" i="1" s="1"/>
  <c r="R1150" i="1"/>
  <c r="X1150" i="1" s="1"/>
  <c r="AD1150" i="1" s="1"/>
  <c r="AH1150" i="1" s="1"/>
  <c r="AN1150" i="1" s="1"/>
  <c r="AT1150" i="1" s="1"/>
  <c r="AZ1150" i="1" s="1"/>
  <c r="BF1150" i="1" s="1"/>
  <c r="BL1150" i="1" s="1"/>
  <c r="BN1150" i="1" s="1"/>
  <c r="BX1149" i="1"/>
  <c r="BU1149" i="1"/>
  <c r="BK1149" i="1"/>
  <c r="BJ1149" i="1"/>
  <c r="BI1149" i="1"/>
  <c r="BE1149" i="1"/>
  <c r="BD1149" i="1"/>
  <c r="BC1149" i="1"/>
  <c r="AY1149" i="1"/>
  <c r="AX1149" i="1"/>
  <c r="AW1149" i="1"/>
  <c r="AS1149" i="1"/>
  <c r="AR1149" i="1"/>
  <c r="AQ1149" i="1"/>
  <c r="AM1149" i="1"/>
  <c r="AL1149" i="1"/>
  <c r="AK1149" i="1"/>
  <c r="AG1149" i="1"/>
  <c r="AC1149" i="1"/>
  <c r="AB1149" i="1"/>
  <c r="AA1149" i="1"/>
  <c r="W1149" i="1"/>
  <c r="V1149" i="1"/>
  <c r="U1149" i="1"/>
  <c r="Q1149" i="1"/>
  <c r="T1149" i="1" s="1"/>
  <c r="P1149" i="1"/>
  <c r="S1149" i="1" s="1"/>
  <c r="O1149" i="1"/>
  <c r="R1149" i="1" s="1"/>
  <c r="BX1148" i="1"/>
  <c r="T1148" i="1"/>
  <c r="Z1148" i="1" s="1"/>
  <c r="AF1148" i="1" s="1"/>
  <c r="AJ1148" i="1" s="1"/>
  <c r="AP1148" i="1" s="1"/>
  <c r="AV1148" i="1" s="1"/>
  <c r="BB1148" i="1" s="1"/>
  <c r="BH1148" i="1" s="1"/>
  <c r="BR1148" i="1" s="1"/>
  <c r="BT1148" i="1" s="1"/>
  <c r="S1148" i="1"/>
  <c r="Y1148" i="1" s="1"/>
  <c r="AE1148" i="1" s="1"/>
  <c r="AI1148" i="1" s="1"/>
  <c r="AO1148" i="1" s="1"/>
  <c r="AU1148" i="1" s="1"/>
  <c r="BA1148" i="1" s="1"/>
  <c r="BG1148" i="1" s="1"/>
  <c r="BO1148" i="1" s="1"/>
  <c r="BQ1148" i="1" s="1"/>
  <c r="O1148" i="1"/>
  <c r="BX1147" i="1"/>
  <c r="Q1147" i="1"/>
  <c r="T1147" i="1" s="1"/>
  <c r="Z1147" i="1" s="1"/>
  <c r="AF1147" i="1" s="1"/>
  <c r="AJ1147" i="1" s="1"/>
  <c r="AP1147" i="1" s="1"/>
  <c r="AV1147" i="1" s="1"/>
  <c r="BB1147" i="1" s="1"/>
  <c r="BH1147" i="1" s="1"/>
  <c r="BR1147" i="1" s="1"/>
  <c r="BT1147" i="1" s="1"/>
  <c r="P1147" i="1"/>
  <c r="BX1146" i="1"/>
  <c r="BX1145" i="1"/>
  <c r="N1145" i="1"/>
  <c r="T1145" i="1" s="1"/>
  <c r="Z1145" i="1" s="1"/>
  <c r="AF1145" i="1" s="1"/>
  <c r="AJ1145" i="1" s="1"/>
  <c r="AP1145" i="1" s="1"/>
  <c r="AV1145" i="1" s="1"/>
  <c r="BB1145" i="1" s="1"/>
  <c r="BH1145" i="1" s="1"/>
  <c r="BR1145" i="1" s="1"/>
  <c r="BT1145" i="1" s="1"/>
  <c r="M1145" i="1"/>
  <c r="S1145" i="1" s="1"/>
  <c r="Y1145" i="1" s="1"/>
  <c r="AE1145" i="1" s="1"/>
  <c r="AI1145" i="1" s="1"/>
  <c r="AO1145" i="1" s="1"/>
  <c r="AU1145" i="1" s="1"/>
  <c r="BA1145" i="1" s="1"/>
  <c r="BG1145" i="1" s="1"/>
  <c r="BO1145" i="1" s="1"/>
  <c r="BQ1145" i="1" s="1"/>
  <c r="L1145" i="1"/>
  <c r="R1145" i="1" s="1"/>
  <c r="X1145" i="1" s="1"/>
  <c r="AD1145" i="1" s="1"/>
  <c r="AH1145" i="1" s="1"/>
  <c r="AN1145" i="1" s="1"/>
  <c r="AT1145" i="1" s="1"/>
  <c r="AZ1145" i="1" s="1"/>
  <c r="BF1145" i="1" s="1"/>
  <c r="BL1145" i="1" s="1"/>
  <c r="BN1145" i="1" s="1"/>
  <c r="BX1144" i="1"/>
  <c r="BU1144" i="1"/>
  <c r="BU1143" i="1" s="1"/>
  <c r="BK1144" i="1"/>
  <c r="BK1143" i="1" s="1"/>
  <c r="BJ1144" i="1"/>
  <c r="BJ1143" i="1" s="1"/>
  <c r="BI1144" i="1"/>
  <c r="BI1143" i="1" s="1"/>
  <c r="BE1144" i="1"/>
  <c r="BE1143" i="1" s="1"/>
  <c r="BD1144" i="1"/>
  <c r="BD1143" i="1" s="1"/>
  <c r="BC1144" i="1"/>
  <c r="BC1143" i="1" s="1"/>
  <c r="AY1144" i="1"/>
  <c r="AY1143" i="1" s="1"/>
  <c r="AX1144" i="1"/>
  <c r="AX1143" i="1" s="1"/>
  <c r="AW1144" i="1"/>
  <c r="AW1143" i="1" s="1"/>
  <c r="AS1144" i="1"/>
  <c r="AS1143" i="1" s="1"/>
  <c r="AR1144" i="1"/>
  <c r="AR1143" i="1" s="1"/>
  <c r="AQ1144" i="1"/>
  <c r="AQ1143" i="1" s="1"/>
  <c r="AM1144" i="1"/>
  <c r="AM1143" i="1" s="1"/>
  <c r="AL1144" i="1"/>
  <c r="AL1143" i="1" s="1"/>
  <c r="AK1144" i="1"/>
  <c r="AK1143" i="1" s="1"/>
  <c r="AG1144" i="1"/>
  <c r="AG1143" i="1" s="1"/>
  <c r="AC1144" i="1"/>
  <c r="AC1143" i="1" s="1"/>
  <c r="AB1144" i="1"/>
  <c r="AB1143" i="1" s="1"/>
  <c r="AA1144" i="1"/>
  <c r="AA1143" i="1" s="1"/>
  <c r="W1144" i="1"/>
  <c r="W1143" i="1" s="1"/>
  <c r="V1144" i="1"/>
  <c r="V1143" i="1" s="1"/>
  <c r="U1144" i="1"/>
  <c r="U1143" i="1" s="1"/>
  <c r="Q1144" i="1"/>
  <c r="Q1143" i="1" s="1"/>
  <c r="P1144" i="1"/>
  <c r="P1143" i="1" s="1"/>
  <c r="O1144" i="1"/>
  <c r="O1143" i="1" s="1"/>
  <c r="K1144" i="1"/>
  <c r="K1143" i="1" s="1"/>
  <c r="J1144" i="1"/>
  <c r="I1144" i="1"/>
  <c r="I1143" i="1" s="1"/>
  <c r="H1144" i="1"/>
  <c r="H1143" i="1" s="1"/>
  <c r="G1144" i="1"/>
  <c r="G1143" i="1" s="1"/>
  <c r="F1144" i="1"/>
  <c r="BX1143" i="1"/>
  <c r="BX1142" i="1"/>
  <c r="T1142" i="1"/>
  <c r="Z1142" i="1" s="1"/>
  <c r="AF1142" i="1" s="1"/>
  <c r="AJ1142" i="1" s="1"/>
  <c r="AP1142" i="1" s="1"/>
  <c r="AV1142" i="1" s="1"/>
  <c r="BB1142" i="1" s="1"/>
  <c r="BH1142" i="1" s="1"/>
  <c r="BR1142" i="1" s="1"/>
  <c r="BT1142" i="1" s="1"/>
  <c r="S1142" i="1"/>
  <c r="Y1142" i="1" s="1"/>
  <c r="AE1142" i="1" s="1"/>
  <c r="AI1142" i="1" s="1"/>
  <c r="AO1142" i="1" s="1"/>
  <c r="AU1142" i="1" s="1"/>
  <c r="BA1142" i="1" s="1"/>
  <c r="BG1142" i="1" s="1"/>
  <c r="BO1142" i="1" s="1"/>
  <c r="BQ1142" i="1" s="1"/>
  <c r="R1142" i="1"/>
  <c r="X1142" i="1" s="1"/>
  <c r="AD1142" i="1" s="1"/>
  <c r="AH1142" i="1" s="1"/>
  <c r="AN1142" i="1" s="1"/>
  <c r="AT1142" i="1" s="1"/>
  <c r="AZ1142" i="1" s="1"/>
  <c r="BF1142" i="1" s="1"/>
  <c r="BL1142" i="1" s="1"/>
  <c r="BN1142" i="1" s="1"/>
  <c r="BX1141" i="1"/>
  <c r="BU1141" i="1"/>
  <c r="BK1141" i="1"/>
  <c r="BJ1141" i="1"/>
  <c r="BI1141" i="1"/>
  <c r="BE1141" i="1"/>
  <c r="BD1141" i="1"/>
  <c r="BC1141" i="1"/>
  <c r="AY1141" i="1"/>
  <c r="AX1141" i="1"/>
  <c r="AW1141" i="1"/>
  <c r="AS1141" i="1"/>
  <c r="AR1141" i="1"/>
  <c r="AQ1141" i="1"/>
  <c r="AM1141" i="1"/>
  <c r="AL1141" i="1"/>
  <c r="AK1141" i="1"/>
  <c r="AG1141" i="1"/>
  <c r="AC1141" i="1"/>
  <c r="AB1141" i="1"/>
  <c r="AA1141" i="1"/>
  <c r="W1141" i="1"/>
  <c r="V1141" i="1"/>
  <c r="U1141" i="1"/>
  <c r="Q1141" i="1"/>
  <c r="T1141" i="1" s="1"/>
  <c r="P1141" i="1"/>
  <c r="S1141" i="1" s="1"/>
  <c r="O1141" i="1"/>
  <c r="R1141" i="1" s="1"/>
  <c r="BX1140" i="1"/>
  <c r="N1140" i="1"/>
  <c r="T1140" i="1" s="1"/>
  <c r="Z1140" i="1" s="1"/>
  <c r="AF1140" i="1" s="1"/>
  <c r="AJ1140" i="1" s="1"/>
  <c r="AP1140" i="1" s="1"/>
  <c r="AV1140" i="1" s="1"/>
  <c r="BB1140" i="1" s="1"/>
  <c r="BH1140" i="1" s="1"/>
  <c r="BR1140" i="1" s="1"/>
  <c r="BT1140" i="1" s="1"/>
  <c r="M1140" i="1"/>
  <c r="S1140" i="1" s="1"/>
  <c r="Y1140" i="1" s="1"/>
  <c r="AE1140" i="1" s="1"/>
  <c r="AI1140" i="1" s="1"/>
  <c r="AO1140" i="1" s="1"/>
  <c r="AU1140" i="1" s="1"/>
  <c r="BA1140" i="1" s="1"/>
  <c r="BG1140" i="1" s="1"/>
  <c r="BO1140" i="1" s="1"/>
  <c r="BQ1140" i="1" s="1"/>
  <c r="L1140" i="1"/>
  <c r="R1140" i="1" s="1"/>
  <c r="X1140" i="1" s="1"/>
  <c r="AD1140" i="1" s="1"/>
  <c r="AH1140" i="1" s="1"/>
  <c r="AN1140" i="1" s="1"/>
  <c r="AT1140" i="1" s="1"/>
  <c r="AZ1140" i="1" s="1"/>
  <c r="BF1140" i="1" s="1"/>
  <c r="BL1140" i="1" s="1"/>
  <c r="BN1140" i="1" s="1"/>
  <c r="BX1139" i="1"/>
  <c r="BU1139" i="1"/>
  <c r="BU1138" i="1" s="1"/>
  <c r="BK1139" i="1"/>
  <c r="BK1138" i="1" s="1"/>
  <c r="BJ1139" i="1"/>
  <c r="BJ1138" i="1" s="1"/>
  <c r="BI1139" i="1"/>
  <c r="BI1138" i="1" s="1"/>
  <c r="BE1139" i="1"/>
  <c r="BE1138" i="1" s="1"/>
  <c r="BD1139" i="1"/>
  <c r="BD1138" i="1" s="1"/>
  <c r="BC1139" i="1"/>
  <c r="BC1138" i="1" s="1"/>
  <c r="AY1139" i="1"/>
  <c r="AY1138" i="1" s="1"/>
  <c r="AX1139" i="1"/>
  <c r="AX1138" i="1" s="1"/>
  <c r="AW1139" i="1"/>
  <c r="AW1138" i="1" s="1"/>
  <c r="AS1139" i="1"/>
  <c r="AS1138" i="1" s="1"/>
  <c r="AR1139" i="1"/>
  <c r="AR1138" i="1" s="1"/>
  <c r="AQ1139" i="1"/>
  <c r="AQ1138" i="1" s="1"/>
  <c r="AM1139" i="1"/>
  <c r="AM1138" i="1" s="1"/>
  <c r="AL1139" i="1"/>
  <c r="AL1138" i="1" s="1"/>
  <c r="AK1139" i="1"/>
  <c r="AK1138" i="1" s="1"/>
  <c r="AG1139" i="1"/>
  <c r="AG1138" i="1" s="1"/>
  <c r="AC1139" i="1"/>
  <c r="AC1138" i="1" s="1"/>
  <c r="AB1139" i="1"/>
  <c r="AB1138" i="1" s="1"/>
  <c r="AA1139" i="1"/>
  <c r="AA1138" i="1" s="1"/>
  <c r="W1139" i="1"/>
  <c r="W1138" i="1" s="1"/>
  <c r="V1139" i="1"/>
  <c r="V1138" i="1" s="1"/>
  <c r="U1139" i="1"/>
  <c r="U1138" i="1" s="1"/>
  <c r="Q1139" i="1"/>
  <c r="P1139" i="1"/>
  <c r="O1139" i="1"/>
  <c r="K1139" i="1"/>
  <c r="K1138" i="1" s="1"/>
  <c r="J1139" i="1"/>
  <c r="J1138" i="1" s="1"/>
  <c r="I1139" i="1"/>
  <c r="H1139" i="1"/>
  <c r="H1138" i="1" s="1"/>
  <c r="G1139" i="1"/>
  <c r="G1138" i="1" s="1"/>
  <c r="F1139" i="1"/>
  <c r="F1138" i="1" s="1"/>
  <c r="BX1138" i="1"/>
  <c r="BX1137" i="1"/>
  <c r="BX1136" i="1"/>
  <c r="BX1135" i="1"/>
  <c r="BX1134" i="1"/>
  <c r="N1134" i="1"/>
  <c r="T1134" i="1" s="1"/>
  <c r="Z1134" i="1" s="1"/>
  <c r="AF1134" i="1" s="1"/>
  <c r="AJ1134" i="1" s="1"/>
  <c r="AP1134" i="1" s="1"/>
  <c r="AV1134" i="1" s="1"/>
  <c r="BB1134" i="1" s="1"/>
  <c r="BH1134" i="1" s="1"/>
  <c r="BR1134" i="1" s="1"/>
  <c r="BT1134" i="1" s="1"/>
  <c r="M1134" i="1"/>
  <c r="S1134" i="1" s="1"/>
  <c r="Y1134" i="1" s="1"/>
  <c r="AE1134" i="1" s="1"/>
  <c r="AI1134" i="1" s="1"/>
  <c r="AO1134" i="1" s="1"/>
  <c r="AU1134" i="1" s="1"/>
  <c r="BA1134" i="1" s="1"/>
  <c r="BG1134" i="1" s="1"/>
  <c r="BO1134" i="1" s="1"/>
  <c r="BQ1134" i="1" s="1"/>
  <c r="L1134" i="1"/>
  <c r="R1134" i="1" s="1"/>
  <c r="X1134" i="1" s="1"/>
  <c r="AD1134" i="1" s="1"/>
  <c r="AH1134" i="1" s="1"/>
  <c r="AN1134" i="1" s="1"/>
  <c r="AT1134" i="1" s="1"/>
  <c r="AZ1134" i="1" s="1"/>
  <c r="BF1134" i="1" s="1"/>
  <c r="BL1134" i="1" s="1"/>
  <c r="BN1134" i="1" s="1"/>
  <c r="BX1133" i="1"/>
  <c r="BU1133" i="1"/>
  <c r="BK1133" i="1"/>
  <c r="BJ1133" i="1"/>
  <c r="BI1133" i="1"/>
  <c r="BE1133" i="1"/>
  <c r="BD1133" i="1"/>
  <c r="BC1133" i="1"/>
  <c r="AY1133" i="1"/>
  <c r="AX1133" i="1"/>
  <c r="AW1133" i="1"/>
  <c r="AS1133" i="1"/>
  <c r="AR1133" i="1"/>
  <c r="AQ1133" i="1"/>
  <c r="AM1133" i="1"/>
  <c r="AL1133" i="1"/>
  <c r="AK1133" i="1"/>
  <c r="AG1133" i="1"/>
  <c r="AC1133" i="1"/>
  <c r="AB1133" i="1"/>
  <c r="AA1133" i="1"/>
  <c r="W1133" i="1"/>
  <c r="V1133" i="1"/>
  <c r="U1133" i="1"/>
  <c r="Q1133" i="1"/>
  <c r="P1133" i="1"/>
  <c r="O1133" i="1"/>
  <c r="K1133" i="1"/>
  <c r="J1133" i="1"/>
  <c r="I1133" i="1"/>
  <c r="H1133" i="1"/>
  <c r="G1133" i="1"/>
  <c r="F1133" i="1"/>
  <c r="BX1132" i="1"/>
  <c r="N1132" i="1"/>
  <c r="T1132" i="1" s="1"/>
  <c r="Z1132" i="1" s="1"/>
  <c r="AF1132" i="1" s="1"/>
  <c r="AJ1132" i="1" s="1"/>
  <c r="AP1132" i="1" s="1"/>
  <c r="AV1132" i="1" s="1"/>
  <c r="BB1132" i="1" s="1"/>
  <c r="BH1132" i="1" s="1"/>
  <c r="BR1132" i="1" s="1"/>
  <c r="BT1132" i="1" s="1"/>
  <c r="M1132" i="1"/>
  <c r="S1132" i="1" s="1"/>
  <c r="Y1132" i="1" s="1"/>
  <c r="AE1132" i="1" s="1"/>
  <c r="AI1132" i="1" s="1"/>
  <c r="AO1132" i="1" s="1"/>
  <c r="AU1132" i="1" s="1"/>
  <c r="BA1132" i="1" s="1"/>
  <c r="BG1132" i="1" s="1"/>
  <c r="BO1132" i="1" s="1"/>
  <c r="BQ1132" i="1" s="1"/>
  <c r="L1132" i="1"/>
  <c r="R1132" i="1" s="1"/>
  <c r="X1132" i="1" s="1"/>
  <c r="AD1132" i="1" s="1"/>
  <c r="AH1132" i="1" s="1"/>
  <c r="AN1132" i="1" s="1"/>
  <c r="AT1132" i="1" s="1"/>
  <c r="AZ1132" i="1" s="1"/>
  <c r="BF1132" i="1" s="1"/>
  <c r="BL1132" i="1" s="1"/>
  <c r="BN1132" i="1" s="1"/>
  <c r="BX1131" i="1"/>
  <c r="BU1131" i="1"/>
  <c r="BK1131" i="1"/>
  <c r="BJ1131" i="1"/>
  <c r="BI1131" i="1"/>
  <c r="BE1131" i="1"/>
  <c r="BD1131" i="1"/>
  <c r="BC1131" i="1"/>
  <c r="AY1131" i="1"/>
  <c r="AX1131" i="1"/>
  <c r="AW1131" i="1"/>
  <c r="AS1131" i="1"/>
  <c r="AR1131" i="1"/>
  <c r="AQ1131" i="1"/>
  <c r="AM1131" i="1"/>
  <c r="AL1131" i="1"/>
  <c r="AK1131" i="1"/>
  <c r="AG1131" i="1"/>
  <c r="AC1131" i="1"/>
  <c r="AB1131" i="1"/>
  <c r="AA1131" i="1"/>
  <c r="W1131" i="1"/>
  <c r="V1131" i="1"/>
  <c r="U1131" i="1"/>
  <c r="Q1131" i="1"/>
  <c r="P1131" i="1"/>
  <c r="O1131" i="1"/>
  <c r="K1131" i="1"/>
  <c r="J1131" i="1"/>
  <c r="I1131" i="1"/>
  <c r="H1131" i="1"/>
  <c r="G1131" i="1"/>
  <c r="F1131" i="1"/>
  <c r="BX1130" i="1"/>
  <c r="N1130" i="1"/>
  <c r="T1130" i="1" s="1"/>
  <c r="Z1130" i="1" s="1"/>
  <c r="AF1130" i="1" s="1"/>
  <c r="AJ1130" i="1" s="1"/>
  <c r="AP1130" i="1" s="1"/>
  <c r="AV1130" i="1" s="1"/>
  <c r="BB1130" i="1" s="1"/>
  <c r="BH1130" i="1" s="1"/>
  <c r="BR1130" i="1" s="1"/>
  <c r="BT1130" i="1" s="1"/>
  <c r="M1130" i="1"/>
  <c r="S1130" i="1" s="1"/>
  <c r="Y1130" i="1" s="1"/>
  <c r="AE1130" i="1" s="1"/>
  <c r="AI1130" i="1" s="1"/>
  <c r="AO1130" i="1" s="1"/>
  <c r="AU1130" i="1" s="1"/>
  <c r="BA1130" i="1" s="1"/>
  <c r="BG1130" i="1" s="1"/>
  <c r="BO1130" i="1" s="1"/>
  <c r="BQ1130" i="1" s="1"/>
  <c r="L1130" i="1"/>
  <c r="R1130" i="1" s="1"/>
  <c r="X1130" i="1" s="1"/>
  <c r="AD1130" i="1" s="1"/>
  <c r="AH1130" i="1" s="1"/>
  <c r="AN1130" i="1" s="1"/>
  <c r="AT1130" i="1" s="1"/>
  <c r="AZ1130" i="1" s="1"/>
  <c r="BF1130" i="1" s="1"/>
  <c r="BL1130" i="1" s="1"/>
  <c r="BN1130" i="1" s="1"/>
  <c r="BX1129" i="1"/>
  <c r="BU1129" i="1"/>
  <c r="BK1129" i="1"/>
  <c r="BJ1129" i="1"/>
  <c r="BI1129" i="1"/>
  <c r="BE1129" i="1"/>
  <c r="BD1129" i="1"/>
  <c r="BC1129" i="1"/>
  <c r="AY1129" i="1"/>
  <c r="AX1129" i="1"/>
  <c r="AW1129" i="1"/>
  <c r="AS1129" i="1"/>
  <c r="AR1129" i="1"/>
  <c r="AQ1129" i="1"/>
  <c r="AM1129" i="1"/>
  <c r="AL1129" i="1"/>
  <c r="AK1129" i="1"/>
  <c r="AG1129" i="1"/>
  <c r="AC1129" i="1"/>
  <c r="AB1129" i="1"/>
  <c r="AA1129" i="1"/>
  <c r="W1129" i="1"/>
  <c r="V1129" i="1"/>
  <c r="U1129" i="1"/>
  <c r="Q1129" i="1"/>
  <c r="P1129" i="1"/>
  <c r="O1129" i="1"/>
  <c r="K1129" i="1"/>
  <c r="J1129" i="1"/>
  <c r="I1129" i="1"/>
  <c r="H1129" i="1"/>
  <c r="G1129" i="1"/>
  <c r="F1129" i="1"/>
  <c r="BX1128" i="1"/>
  <c r="BX1127" i="1"/>
  <c r="N1127" i="1"/>
  <c r="T1127" i="1" s="1"/>
  <c r="Z1127" i="1" s="1"/>
  <c r="AF1127" i="1" s="1"/>
  <c r="AJ1127" i="1" s="1"/>
  <c r="AP1127" i="1" s="1"/>
  <c r="AV1127" i="1" s="1"/>
  <c r="BB1127" i="1" s="1"/>
  <c r="BH1127" i="1" s="1"/>
  <c r="BR1127" i="1" s="1"/>
  <c r="BT1127" i="1" s="1"/>
  <c r="M1127" i="1"/>
  <c r="S1127" i="1" s="1"/>
  <c r="Y1127" i="1" s="1"/>
  <c r="AE1127" i="1" s="1"/>
  <c r="AI1127" i="1" s="1"/>
  <c r="AO1127" i="1" s="1"/>
  <c r="AU1127" i="1" s="1"/>
  <c r="BA1127" i="1" s="1"/>
  <c r="BG1127" i="1" s="1"/>
  <c r="BO1127" i="1" s="1"/>
  <c r="BQ1127" i="1" s="1"/>
  <c r="L1127" i="1"/>
  <c r="R1127" i="1" s="1"/>
  <c r="X1127" i="1" s="1"/>
  <c r="AD1127" i="1" s="1"/>
  <c r="AH1127" i="1" s="1"/>
  <c r="AN1127" i="1" s="1"/>
  <c r="AT1127" i="1" s="1"/>
  <c r="AZ1127" i="1" s="1"/>
  <c r="BF1127" i="1" s="1"/>
  <c r="BL1127" i="1" s="1"/>
  <c r="BN1127" i="1" s="1"/>
  <c r="BX1126" i="1"/>
  <c r="BU1126" i="1"/>
  <c r="BK1126" i="1"/>
  <c r="BJ1126" i="1"/>
  <c r="BI1126" i="1"/>
  <c r="BE1126" i="1"/>
  <c r="BD1126" i="1"/>
  <c r="BC1126" i="1"/>
  <c r="AY1126" i="1"/>
  <c r="AX1126" i="1"/>
  <c r="AW1126" i="1"/>
  <c r="AS1126" i="1"/>
  <c r="AR1126" i="1"/>
  <c r="AQ1126" i="1"/>
  <c r="AM1126" i="1"/>
  <c r="AL1126" i="1"/>
  <c r="AK1126" i="1"/>
  <c r="AG1126" i="1"/>
  <c r="AC1126" i="1"/>
  <c r="AB1126" i="1"/>
  <c r="AA1126" i="1"/>
  <c r="W1126" i="1"/>
  <c r="V1126" i="1"/>
  <c r="U1126" i="1"/>
  <c r="Q1126" i="1"/>
  <c r="P1126" i="1"/>
  <c r="O1126" i="1"/>
  <c r="K1126" i="1"/>
  <c r="J1126" i="1"/>
  <c r="I1126" i="1"/>
  <c r="H1126" i="1"/>
  <c r="G1126" i="1"/>
  <c r="F1126" i="1"/>
  <c r="BX1125" i="1"/>
  <c r="N1125" i="1"/>
  <c r="T1125" i="1" s="1"/>
  <c r="Z1125" i="1" s="1"/>
  <c r="AF1125" i="1" s="1"/>
  <c r="AJ1125" i="1" s="1"/>
  <c r="AP1125" i="1" s="1"/>
  <c r="AV1125" i="1" s="1"/>
  <c r="BB1125" i="1" s="1"/>
  <c r="BH1125" i="1" s="1"/>
  <c r="BR1125" i="1" s="1"/>
  <c r="BT1125" i="1" s="1"/>
  <c r="M1125" i="1"/>
  <c r="S1125" i="1" s="1"/>
  <c r="Y1125" i="1" s="1"/>
  <c r="AE1125" i="1" s="1"/>
  <c r="AI1125" i="1" s="1"/>
  <c r="AO1125" i="1" s="1"/>
  <c r="AU1125" i="1" s="1"/>
  <c r="BA1125" i="1" s="1"/>
  <c r="BG1125" i="1" s="1"/>
  <c r="BO1125" i="1" s="1"/>
  <c r="BQ1125" i="1" s="1"/>
  <c r="L1125" i="1"/>
  <c r="R1125" i="1" s="1"/>
  <c r="X1125" i="1" s="1"/>
  <c r="AD1125" i="1" s="1"/>
  <c r="AH1125" i="1" s="1"/>
  <c r="AN1125" i="1" s="1"/>
  <c r="AT1125" i="1" s="1"/>
  <c r="AZ1125" i="1" s="1"/>
  <c r="BF1125" i="1" s="1"/>
  <c r="BL1125" i="1" s="1"/>
  <c r="BN1125" i="1" s="1"/>
  <c r="BX1124" i="1"/>
  <c r="BU1124" i="1"/>
  <c r="BK1124" i="1"/>
  <c r="BJ1124" i="1"/>
  <c r="BI1124" i="1"/>
  <c r="BE1124" i="1"/>
  <c r="BD1124" i="1"/>
  <c r="BC1124" i="1"/>
  <c r="AY1124" i="1"/>
  <c r="AX1124" i="1"/>
  <c r="AW1124" i="1"/>
  <c r="AS1124" i="1"/>
  <c r="AR1124" i="1"/>
  <c r="AQ1124" i="1"/>
  <c r="AM1124" i="1"/>
  <c r="AL1124" i="1"/>
  <c r="AK1124" i="1"/>
  <c r="AG1124" i="1"/>
  <c r="AC1124" i="1"/>
  <c r="AB1124" i="1"/>
  <c r="AA1124" i="1"/>
  <c r="W1124" i="1"/>
  <c r="V1124" i="1"/>
  <c r="U1124" i="1"/>
  <c r="Q1124" i="1"/>
  <c r="P1124" i="1"/>
  <c r="O1124" i="1"/>
  <c r="K1124" i="1"/>
  <c r="J1124" i="1"/>
  <c r="I1124" i="1"/>
  <c r="H1124" i="1"/>
  <c r="G1124" i="1"/>
  <c r="F1124" i="1"/>
  <c r="BX1123" i="1"/>
  <c r="BX1122" i="1"/>
  <c r="BX1121" i="1"/>
  <c r="AF1121" i="1"/>
  <c r="AJ1121" i="1" s="1"/>
  <c r="AP1121" i="1" s="1"/>
  <c r="AV1121" i="1" s="1"/>
  <c r="BB1121" i="1" s="1"/>
  <c r="BH1121" i="1" s="1"/>
  <c r="BR1121" i="1" s="1"/>
  <c r="BT1121" i="1" s="1"/>
  <c r="AE1121" i="1"/>
  <c r="AI1121" i="1" s="1"/>
  <c r="AO1121" i="1" s="1"/>
  <c r="AU1121" i="1" s="1"/>
  <c r="BA1121" i="1" s="1"/>
  <c r="BG1121" i="1" s="1"/>
  <c r="BO1121" i="1" s="1"/>
  <c r="BQ1121" i="1" s="1"/>
  <c r="AD1121" i="1"/>
  <c r="AH1121" i="1" s="1"/>
  <c r="AN1121" i="1" s="1"/>
  <c r="AT1121" i="1" s="1"/>
  <c r="AZ1121" i="1" s="1"/>
  <c r="BF1121" i="1" s="1"/>
  <c r="BL1121" i="1" s="1"/>
  <c r="BN1121" i="1" s="1"/>
  <c r="BX1120" i="1"/>
  <c r="AC1120" i="1"/>
  <c r="AC1119" i="1" s="1"/>
  <c r="AF1119" i="1" s="1"/>
  <c r="AJ1119" i="1" s="1"/>
  <c r="AP1119" i="1" s="1"/>
  <c r="AV1119" i="1" s="1"/>
  <c r="BB1119" i="1" s="1"/>
  <c r="BH1119" i="1" s="1"/>
  <c r="BR1119" i="1" s="1"/>
  <c r="BT1119" i="1" s="1"/>
  <c r="AB1120" i="1"/>
  <c r="AA1120" i="1"/>
  <c r="AD1120" i="1" s="1"/>
  <c r="AH1120" i="1" s="1"/>
  <c r="AN1120" i="1" s="1"/>
  <c r="AT1120" i="1" s="1"/>
  <c r="AZ1120" i="1" s="1"/>
  <c r="BF1120" i="1" s="1"/>
  <c r="BL1120" i="1" s="1"/>
  <c r="BN1120" i="1" s="1"/>
  <c r="BX1119" i="1"/>
  <c r="BX1118" i="1"/>
  <c r="N1118" i="1"/>
  <c r="T1118" i="1" s="1"/>
  <c r="Z1118" i="1" s="1"/>
  <c r="AF1118" i="1" s="1"/>
  <c r="AJ1118" i="1" s="1"/>
  <c r="AP1118" i="1" s="1"/>
  <c r="AV1118" i="1" s="1"/>
  <c r="BB1118" i="1" s="1"/>
  <c r="BH1118" i="1" s="1"/>
  <c r="BR1118" i="1" s="1"/>
  <c r="BT1118" i="1" s="1"/>
  <c r="M1118" i="1"/>
  <c r="S1118" i="1" s="1"/>
  <c r="Y1118" i="1" s="1"/>
  <c r="AE1118" i="1" s="1"/>
  <c r="AI1118" i="1" s="1"/>
  <c r="AO1118" i="1" s="1"/>
  <c r="AU1118" i="1" s="1"/>
  <c r="BA1118" i="1" s="1"/>
  <c r="BG1118" i="1" s="1"/>
  <c r="BO1118" i="1" s="1"/>
  <c r="BQ1118" i="1" s="1"/>
  <c r="L1118" i="1"/>
  <c r="R1118" i="1" s="1"/>
  <c r="X1118" i="1" s="1"/>
  <c r="AD1118" i="1" s="1"/>
  <c r="AH1118" i="1" s="1"/>
  <c r="AN1118" i="1" s="1"/>
  <c r="AT1118" i="1" s="1"/>
  <c r="AZ1118" i="1" s="1"/>
  <c r="BF1118" i="1" s="1"/>
  <c r="BL1118" i="1" s="1"/>
  <c r="BN1118" i="1" s="1"/>
  <c r="BX1117" i="1"/>
  <c r="BU1117" i="1"/>
  <c r="BU1116" i="1" s="1"/>
  <c r="BK1117" i="1"/>
  <c r="BJ1117" i="1"/>
  <c r="BJ1116" i="1" s="1"/>
  <c r="BI1117" i="1"/>
  <c r="BI1116" i="1" s="1"/>
  <c r="BE1117" i="1"/>
  <c r="BE1116" i="1" s="1"/>
  <c r="BD1117" i="1"/>
  <c r="BD1116" i="1" s="1"/>
  <c r="BC1117" i="1"/>
  <c r="BC1116" i="1" s="1"/>
  <c r="AY1117" i="1"/>
  <c r="AY1116" i="1" s="1"/>
  <c r="AX1117" i="1"/>
  <c r="AX1116" i="1" s="1"/>
  <c r="AW1117" i="1"/>
  <c r="AW1116" i="1" s="1"/>
  <c r="AS1117" i="1"/>
  <c r="AS1116" i="1" s="1"/>
  <c r="AR1117" i="1"/>
  <c r="AR1116" i="1" s="1"/>
  <c r="AQ1117" i="1"/>
  <c r="AQ1116" i="1" s="1"/>
  <c r="AM1117" i="1"/>
  <c r="AM1116" i="1" s="1"/>
  <c r="AL1117" i="1"/>
  <c r="AL1116" i="1" s="1"/>
  <c r="AK1117" i="1"/>
  <c r="AK1116" i="1" s="1"/>
  <c r="AG1117" i="1"/>
  <c r="AG1116" i="1" s="1"/>
  <c r="AC1117" i="1"/>
  <c r="AC1116" i="1" s="1"/>
  <c r="AB1117" i="1"/>
  <c r="AB1116" i="1" s="1"/>
  <c r="AA1117" i="1"/>
  <c r="AA1116" i="1" s="1"/>
  <c r="W1117" i="1"/>
  <c r="W1116" i="1" s="1"/>
  <c r="V1117" i="1"/>
  <c r="V1116" i="1" s="1"/>
  <c r="U1117" i="1"/>
  <c r="U1116" i="1" s="1"/>
  <c r="Q1117" i="1"/>
  <c r="Q1116" i="1" s="1"/>
  <c r="P1117" i="1"/>
  <c r="P1116" i="1" s="1"/>
  <c r="O1117" i="1"/>
  <c r="O1116" i="1" s="1"/>
  <c r="K1117" i="1"/>
  <c r="J1117" i="1"/>
  <c r="J1116" i="1" s="1"/>
  <c r="I1117" i="1"/>
  <c r="I1116" i="1" s="1"/>
  <c r="H1117" i="1"/>
  <c r="H1116" i="1" s="1"/>
  <c r="G1117" i="1"/>
  <c r="F1117" i="1"/>
  <c r="BX1116" i="1"/>
  <c r="BK1116" i="1"/>
  <c r="BX1115" i="1"/>
  <c r="BJ1115" i="1"/>
  <c r="BJ1113" i="1" s="1"/>
  <c r="BJ1112" i="1" s="1"/>
  <c r="BI1115" i="1"/>
  <c r="BI1113" i="1" s="1"/>
  <c r="BI1112" i="1" s="1"/>
  <c r="O1115" i="1"/>
  <c r="O1113" i="1" s="1"/>
  <c r="O1112" i="1" s="1"/>
  <c r="N1115" i="1"/>
  <c r="T1115" i="1" s="1"/>
  <c r="Z1115" i="1" s="1"/>
  <c r="AF1115" i="1" s="1"/>
  <c r="AJ1115" i="1" s="1"/>
  <c r="AP1115" i="1" s="1"/>
  <c r="AV1115" i="1" s="1"/>
  <c r="BB1115" i="1" s="1"/>
  <c r="BH1115" i="1" s="1"/>
  <c r="BR1115" i="1" s="1"/>
  <c r="BT1115" i="1" s="1"/>
  <c r="M1115" i="1"/>
  <c r="S1115" i="1" s="1"/>
  <c r="Y1115" i="1" s="1"/>
  <c r="AE1115" i="1" s="1"/>
  <c r="AI1115" i="1" s="1"/>
  <c r="AO1115" i="1" s="1"/>
  <c r="AU1115" i="1" s="1"/>
  <c r="BA1115" i="1" s="1"/>
  <c r="BG1115" i="1" s="1"/>
  <c r="BO1115" i="1" s="1"/>
  <c r="BQ1115" i="1" s="1"/>
  <c r="I1115" i="1"/>
  <c r="L1115" i="1" s="1"/>
  <c r="BX1114" i="1"/>
  <c r="T1114" i="1"/>
  <c r="Z1114" i="1" s="1"/>
  <c r="AF1114" i="1" s="1"/>
  <c r="AJ1114" i="1" s="1"/>
  <c r="AP1114" i="1" s="1"/>
  <c r="AV1114" i="1" s="1"/>
  <c r="BB1114" i="1" s="1"/>
  <c r="BH1114" i="1" s="1"/>
  <c r="BR1114" i="1" s="1"/>
  <c r="BT1114" i="1" s="1"/>
  <c r="S1114" i="1"/>
  <c r="Y1114" i="1" s="1"/>
  <c r="AE1114" i="1" s="1"/>
  <c r="AI1114" i="1" s="1"/>
  <c r="AO1114" i="1" s="1"/>
  <c r="AU1114" i="1" s="1"/>
  <c r="BA1114" i="1" s="1"/>
  <c r="BG1114" i="1" s="1"/>
  <c r="BO1114" i="1" s="1"/>
  <c r="BQ1114" i="1" s="1"/>
  <c r="R1114" i="1"/>
  <c r="X1114" i="1" s="1"/>
  <c r="AD1114" i="1" s="1"/>
  <c r="AH1114" i="1" s="1"/>
  <c r="AN1114" i="1" s="1"/>
  <c r="AT1114" i="1" s="1"/>
  <c r="AZ1114" i="1" s="1"/>
  <c r="BF1114" i="1" s="1"/>
  <c r="BL1114" i="1" s="1"/>
  <c r="BN1114" i="1" s="1"/>
  <c r="BX1113" i="1"/>
  <c r="BU1113" i="1"/>
  <c r="BU1112" i="1" s="1"/>
  <c r="BK1113" i="1"/>
  <c r="BK1112" i="1" s="1"/>
  <c r="BE1113" i="1"/>
  <c r="BE1112" i="1" s="1"/>
  <c r="BD1113" i="1"/>
  <c r="BD1112" i="1" s="1"/>
  <c r="BC1113" i="1"/>
  <c r="BC1112" i="1" s="1"/>
  <c r="AY1113" i="1"/>
  <c r="AY1112" i="1" s="1"/>
  <c r="AX1113" i="1"/>
  <c r="AX1112" i="1" s="1"/>
  <c r="AW1113" i="1"/>
  <c r="AW1112" i="1" s="1"/>
  <c r="AS1113" i="1"/>
  <c r="AS1112" i="1" s="1"/>
  <c r="AR1113" i="1"/>
  <c r="AR1112" i="1" s="1"/>
  <c r="AQ1113" i="1"/>
  <c r="AQ1112" i="1" s="1"/>
  <c r="AM1113" i="1"/>
  <c r="AM1112" i="1" s="1"/>
  <c r="AL1113" i="1"/>
  <c r="AL1112" i="1" s="1"/>
  <c r="AK1113" i="1"/>
  <c r="AK1112" i="1" s="1"/>
  <c r="AG1113" i="1"/>
  <c r="AG1112" i="1" s="1"/>
  <c r="AC1113" i="1"/>
  <c r="AC1112" i="1" s="1"/>
  <c r="AB1113" i="1"/>
  <c r="AB1112" i="1" s="1"/>
  <c r="AA1113" i="1"/>
  <c r="AA1112" i="1" s="1"/>
  <c r="W1113" i="1"/>
  <c r="W1112" i="1" s="1"/>
  <c r="V1113" i="1"/>
  <c r="V1112" i="1" s="1"/>
  <c r="U1113" i="1"/>
  <c r="U1112" i="1" s="1"/>
  <c r="Q1113" i="1"/>
  <c r="Q1112" i="1" s="1"/>
  <c r="P1113" i="1"/>
  <c r="P1112" i="1" s="1"/>
  <c r="K1113" i="1"/>
  <c r="J1113" i="1"/>
  <c r="J1112" i="1" s="1"/>
  <c r="H1113" i="1"/>
  <c r="H1112" i="1" s="1"/>
  <c r="G1113" i="1"/>
  <c r="F1113" i="1"/>
  <c r="F1112" i="1" s="1"/>
  <c r="BX1112" i="1"/>
  <c r="BX1111" i="1"/>
  <c r="N1111" i="1"/>
  <c r="T1111" i="1" s="1"/>
  <c r="Z1111" i="1" s="1"/>
  <c r="AF1111" i="1" s="1"/>
  <c r="AJ1111" i="1" s="1"/>
  <c r="AP1111" i="1" s="1"/>
  <c r="AV1111" i="1" s="1"/>
  <c r="BB1111" i="1" s="1"/>
  <c r="BH1111" i="1" s="1"/>
  <c r="BR1111" i="1" s="1"/>
  <c r="BT1111" i="1" s="1"/>
  <c r="M1111" i="1"/>
  <c r="S1111" i="1" s="1"/>
  <c r="Y1111" i="1" s="1"/>
  <c r="AE1111" i="1" s="1"/>
  <c r="AI1111" i="1" s="1"/>
  <c r="AO1111" i="1" s="1"/>
  <c r="AU1111" i="1" s="1"/>
  <c r="BA1111" i="1" s="1"/>
  <c r="BG1111" i="1" s="1"/>
  <c r="BO1111" i="1" s="1"/>
  <c r="BQ1111" i="1" s="1"/>
  <c r="L1111" i="1"/>
  <c r="R1111" i="1" s="1"/>
  <c r="X1111" i="1" s="1"/>
  <c r="AD1111" i="1" s="1"/>
  <c r="AH1111" i="1" s="1"/>
  <c r="AN1111" i="1" s="1"/>
  <c r="AT1111" i="1" s="1"/>
  <c r="AZ1111" i="1" s="1"/>
  <c r="BF1111" i="1" s="1"/>
  <c r="BL1111" i="1" s="1"/>
  <c r="BN1111" i="1" s="1"/>
  <c r="BX1110" i="1"/>
  <c r="BU1110" i="1"/>
  <c r="BU1109" i="1" s="1"/>
  <c r="BK1110" i="1"/>
  <c r="BK1109" i="1" s="1"/>
  <c r="BJ1110" i="1"/>
  <c r="BJ1109" i="1" s="1"/>
  <c r="BI1110" i="1"/>
  <c r="BI1109" i="1" s="1"/>
  <c r="BE1110" i="1"/>
  <c r="BE1109" i="1" s="1"/>
  <c r="BD1110" i="1"/>
  <c r="BD1109" i="1" s="1"/>
  <c r="BC1110" i="1"/>
  <c r="BC1109" i="1" s="1"/>
  <c r="AY1110" i="1"/>
  <c r="AY1109" i="1" s="1"/>
  <c r="AX1110" i="1"/>
  <c r="AX1109" i="1" s="1"/>
  <c r="AW1110" i="1"/>
  <c r="AW1109" i="1" s="1"/>
  <c r="AS1110" i="1"/>
  <c r="AS1109" i="1" s="1"/>
  <c r="AR1110" i="1"/>
  <c r="AR1109" i="1" s="1"/>
  <c r="AQ1110" i="1"/>
  <c r="AQ1109" i="1" s="1"/>
  <c r="AM1110" i="1"/>
  <c r="AM1109" i="1" s="1"/>
  <c r="AL1110" i="1"/>
  <c r="AL1109" i="1" s="1"/>
  <c r="AK1110" i="1"/>
  <c r="AK1109" i="1" s="1"/>
  <c r="AG1110" i="1"/>
  <c r="AG1109" i="1" s="1"/>
  <c r="AC1110" i="1"/>
  <c r="AC1109" i="1" s="1"/>
  <c r="AB1110" i="1"/>
  <c r="AB1109" i="1" s="1"/>
  <c r="AA1110" i="1"/>
  <c r="AA1109" i="1" s="1"/>
  <c r="W1110" i="1"/>
  <c r="W1109" i="1" s="1"/>
  <c r="V1110" i="1"/>
  <c r="V1109" i="1" s="1"/>
  <c r="U1110" i="1"/>
  <c r="U1109" i="1" s="1"/>
  <c r="Q1110" i="1"/>
  <c r="Q1109" i="1" s="1"/>
  <c r="P1110" i="1"/>
  <c r="P1109" i="1" s="1"/>
  <c r="O1110" i="1"/>
  <c r="O1109" i="1" s="1"/>
  <c r="K1110" i="1"/>
  <c r="K1109" i="1" s="1"/>
  <c r="J1110" i="1"/>
  <c r="I1110" i="1"/>
  <c r="I1109" i="1" s="1"/>
  <c r="H1110" i="1"/>
  <c r="G1110" i="1"/>
  <c r="G1109" i="1" s="1"/>
  <c r="F1110" i="1"/>
  <c r="BX1109" i="1"/>
  <c r="BX1108" i="1"/>
  <c r="N1108" i="1"/>
  <c r="T1108" i="1" s="1"/>
  <c r="Z1108" i="1" s="1"/>
  <c r="AF1108" i="1" s="1"/>
  <c r="AJ1108" i="1" s="1"/>
  <c r="AP1108" i="1" s="1"/>
  <c r="AV1108" i="1" s="1"/>
  <c r="BB1108" i="1" s="1"/>
  <c r="BH1108" i="1" s="1"/>
  <c r="BR1108" i="1" s="1"/>
  <c r="BT1108" i="1" s="1"/>
  <c r="M1108" i="1"/>
  <c r="S1108" i="1" s="1"/>
  <c r="Y1108" i="1" s="1"/>
  <c r="AE1108" i="1" s="1"/>
  <c r="AI1108" i="1" s="1"/>
  <c r="AO1108" i="1" s="1"/>
  <c r="AU1108" i="1" s="1"/>
  <c r="BA1108" i="1" s="1"/>
  <c r="BG1108" i="1" s="1"/>
  <c r="BO1108" i="1" s="1"/>
  <c r="BQ1108" i="1" s="1"/>
  <c r="L1108" i="1"/>
  <c r="R1108" i="1" s="1"/>
  <c r="X1108" i="1" s="1"/>
  <c r="AD1108" i="1" s="1"/>
  <c r="AH1108" i="1" s="1"/>
  <c r="AN1108" i="1" s="1"/>
  <c r="AT1108" i="1" s="1"/>
  <c r="AZ1108" i="1" s="1"/>
  <c r="BF1108" i="1" s="1"/>
  <c r="BL1108" i="1" s="1"/>
  <c r="BN1108" i="1" s="1"/>
  <c r="BX1107" i="1"/>
  <c r="BU1107" i="1"/>
  <c r="BU1106" i="1" s="1"/>
  <c r="BK1107" i="1"/>
  <c r="BK1106" i="1" s="1"/>
  <c r="BJ1107" i="1"/>
  <c r="BJ1106" i="1" s="1"/>
  <c r="BI1107" i="1"/>
  <c r="BI1106" i="1" s="1"/>
  <c r="BE1107" i="1"/>
  <c r="BE1106" i="1" s="1"/>
  <c r="BD1107" i="1"/>
  <c r="BD1106" i="1" s="1"/>
  <c r="BC1107" i="1"/>
  <c r="BC1106" i="1" s="1"/>
  <c r="AY1107" i="1"/>
  <c r="AY1106" i="1" s="1"/>
  <c r="AX1107" i="1"/>
  <c r="AX1106" i="1" s="1"/>
  <c r="AW1107" i="1"/>
  <c r="AW1106" i="1" s="1"/>
  <c r="AS1107" i="1"/>
  <c r="AS1106" i="1" s="1"/>
  <c r="AR1107" i="1"/>
  <c r="AR1106" i="1" s="1"/>
  <c r="AQ1107" i="1"/>
  <c r="AQ1106" i="1" s="1"/>
  <c r="AM1107" i="1"/>
  <c r="AM1106" i="1" s="1"/>
  <c r="AL1107" i="1"/>
  <c r="AL1106" i="1" s="1"/>
  <c r="AK1107" i="1"/>
  <c r="AK1106" i="1" s="1"/>
  <c r="AG1107" i="1"/>
  <c r="AG1106" i="1" s="1"/>
  <c r="AC1107" i="1"/>
  <c r="AC1106" i="1" s="1"/>
  <c r="AB1107" i="1"/>
  <c r="AB1106" i="1" s="1"/>
  <c r="AA1107" i="1"/>
  <c r="AA1106" i="1" s="1"/>
  <c r="W1107" i="1"/>
  <c r="W1106" i="1" s="1"/>
  <c r="V1107" i="1"/>
  <c r="V1106" i="1" s="1"/>
  <c r="U1107" i="1"/>
  <c r="U1106" i="1" s="1"/>
  <c r="Q1107" i="1"/>
  <c r="Q1106" i="1" s="1"/>
  <c r="P1107" i="1"/>
  <c r="P1106" i="1" s="1"/>
  <c r="O1107" i="1"/>
  <c r="O1106" i="1" s="1"/>
  <c r="K1107" i="1"/>
  <c r="K1106" i="1" s="1"/>
  <c r="N1106" i="1" s="1"/>
  <c r="J1107" i="1"/>
  <c r="I1107" i="1"/>
  <c r="L1107" i="1" s="1"/>
  <c r="BX1106" i="1"/>
  <c r="BX1105" i="1"/>
  <c r="N1105" i="1"/>
  <c r="T1105" i="1" s="1"/>
  <c r="Z1105" i="1" s="1"/>
  <c r="AF1105" i="1" s="1"/>
  <c r="AJ1105" i="1" s="1"/>
  <c r="AP1105" i="1" s="1"/>
  <c r="AV1105" i="1" s="1"/>
  <c r="BB1105" i="1" s="1"/>
  <c r="BH1105" i="1" s="1"/>
  <c r="BR1105" i="1" s="1"/>
  <c r="M1105" i="1"/>
  <c r="S1105" i="1" s="1"/>
  <c r="Y1105" i="1" s="1"/>
  <c r="AE1105" i="1" s="1"/>
  <c r="AI1105" i="1" s="1"/>
  <c r="AO1105" i="1" s="1"/>
  <c r="AU1105" i="1" s="1"/>
  <c r="BA1105" i="1" s="1"/>
  <c r="BG1105" i="1" s="1"/>
  <c r="BO1105" i="1" s="1"/>
  <c r="L1105" i="1"/>
  <c r="R1105" i="1" s="1"/>
  <c r="X1105" i="1" s="1"/>
  <c r="AD1105" i="1" s="1"/>
  <c r="AH1105" i="1" s="1"/>
  <c r="AN1105" i="1" s="1"/>
  <c r="AT1105" i="1" s="1"/>
  <c r="AZ1105" i="1" s="1"/>
  <c r="BF1105" i="1" s="1"/>
  <c r="BL1105" i="1" s="1"/>
  <c r="BX1104" i="1"/>
  <c r="BU1104" i="1"/>
  <c r="BK1104" i="1"/>
  <c r="BJ1104" i="1"/>
  <c r="BI1104" i="1"/>
  <c r="BE1104" i="1"/>
  <c r="BD1104" i="1"/>
  <c r="BC1104" i="1"/>
  <c r="AY1104" i="1"/>
  <c r="AX1104" i="1"/>
  <c r="AW1104" i="1"/>
  <c r="AS1104" i="1"/>
  <c r="AR1104" i="1"/>
  <c r="AQ1104" i="1"/>
  <c r="AM1104" i="1"/>
  <c r="AL1104" i="1"/>
  <c r="AK1104" i="1"/>
  <c r="AG1104" i="1"/>
  <c r="AC1104" i="1"/>
  <c r="AB1104" i="1"/>
  <c r="AA1104" i="1"/>
  <c r="W1104" i="1"/>
  <c r="V1104" i="1"/>
  <c r="U1104" i="1"/>
  <c r="Q1104" i="1"/>
  <c r="P1104" i="1"/>
  <c r="O1104" i="1"/>
  <c r="K1104" i="1"/>
  <c r="J1104" i="1"/>
  <c r="I1104" i="1"/>
  <c r="H1104" i="1"/>
  <c r="G1104" i="1"/>
  <c r="F1104" i="1"/>
  <c r="BX1103" i="1"/>
  <c r="N1103" i="1"/>
  <c r="T1103" i="1" s="1"/>
  <c r="Z1103" i="1" s="1"/>
  <c r="AF1103" i="1" s="1"/>
  <c r="AJ1103" i="1" s="1"/>
  <c r="AP1103" i="1" s="1"/>
  <c r="AV1103" i="1" s="1"/>
  <c r="BB1103" i="1" s="1"/>
  <c r="BH1103" i="1" s="1"/>
  <c r="BR1103" i="1" s="1"/>
  <c r="BT1103" i="1" s="1"/>
  <c r="M1103" i="1"/>
  <c r="S1103" i="1" s="1"/>
  <c r="Y1103" i="1" s="1"/>
  <c r="AE1103" i="1" s="1"/>
  <c r="AI1103" i="1" s="1"/>
  <c r="AO1103" i="1" s="1"/>
  <c r="AU1103" i="1" s="1"/>
  <c r="BA1103" i="1" s="1"/>
  <c r="BG1103" i="1" s="1"/>
  <c r="BO1103" i="1" s="1"/>
  <c r="BQ1103" i="1" s="1"/>
  <c r="L1103" i="1"/>
  <c r="R1103" i="1" s="1"/>
  <c r="X1103" i="1" s="1"/>
  <c r="AD1103" i="1" s="1"/>
  <c r="AH1103" i="1" s="1"/>
  <c r="AN1103" i="1" s="1"/>
  <c r="AT1103" i="1" s="1"/>
  <c r="AZ1103" i="1" s="1"/>
  <c r="BF1103" i="1" s="1"/>
  <c r="BL1103" i="1" s="1"/>
  <c r="BN1103" i="1" s="1"/>
  <c r="BX1102" i="1"/>
  <c r="BU1102" i="1"/>
  <c r="BK1102" i="1"/>
  <c r="BJ1102" i="1"/>
  <c r="BI1102" i="1"/>
  <c r="BE1102" i="1"/>
  <c r="BD1102" i="1"/>
  <c r="BC1102" i="1"/>
  <c r="AY1102" i="1"/>
  <c r="AX1102" i="1"/>
  <c r="AW1102" i="1"/>
  <c r="AS1102" i="1"/>
  <c r="AR1102" i="1"/>
  <c r="AQ1102" i="1"/>
  <c r="AM1102" i="1"/>
  <c r="AL1102" i="1"/>
  <c r="AK1102" i="1"/>
  <c r="AG1102" i="1"/>
  <c r="AC1102" i="1"/>
  <c r="AB1102" i="1"/>
  <c r="AA1102" i="1"/>
  <c r="W1102" i="1"/>
  <c r="V1102" i="1"/>
  <c r="U1102" i="1"/>
  <c r="Q1102" i="1"/>
  <c r="P1102" i="1"/>
  <c r="O1102" i="1"/>
  <c r="K1102" i="1"/>
  <c r="J1102" i="1"/>
  <c r="I1102" i="1"/>
  <c r="H1102" i="1"/>
  <c r="G1102" i="1"/>
  <c r="F1102" i="1"/>
  <c r="BX1101" i="1"/>
  <c r="N1101" i="1"/>
  <c r="T1101" i="1" s="1"/>
  <c r="Z1101" i="1" s="1"/>
  <c r="AF1101" i="1" s="1"/>
  <c r="AJ1101" i="1" s="1"/>
  <c r="AP1101" i="1" s="1"/>
  <c r="AV1101" i="1" s="1"/>
  <c r="BB1101" i="1" s="1"/>
  <c r="BH1101" i="1" s="1"/>
  <c r="BR1101" i="1" s="1"/>
  <c r="BT1101" i="1" s="1"/>
  <c r="M1101" i="1"/>
  <c r="S1101" i="1" s="1"/>
  <c r="Y1101" i="1" s="1"/>
  <c r="AE1101" i="1" s="1"/>
  <c r="AI1101" i="1" s="1"/>
  <c r="AO1101" i="1" s="1"/>
  <c r="AU1101" i="1" s="1"/>
  <c r="BA1101" i="1" s="1"/>
  <c r="BG1101" i="1" s="1"/>
  <c r="BO1101" i="1" s="1"/>
  <c r="BQ1101" i="1" s="1"/>
  <c r="L1101" i="1"/>
  <c r="R1101" i="1" s="1"/>
  <c r="X1101" i="1" s="1"/>
  <c r="AD1101" i="1" s="1"/>
  <c r="AH1101" i="1" s="1"/>
  <c r="AN1101" i="1" s="1"/>
  <c r="AT1101" i="1" s="1"/>
  <c r="AZ1101" i="1" s="1"/>
  <c r="BF1101" i="1" s="1"/>
  <c r="BL1101" i="1" s="1"/>
  <c r="BN1101" i="1" s="1"/>
  <c r="BX1100" i="1"/>
  <c r="BU1100" i="1"/>
  <c r="BK1100" i="1"/>
  <c r="BJ1100" i="1"/>
  <c r="BI1100" i="1"/>
  <c r="BE1100" i="1"/>
  <c r="BD1100" i="1"/>
  <c r="BC1100" i="1"/>
  <c r="AY1100" i="1"/>
  <c r="AX1100" i="1"/>
  <c r="AW1100" i="1"/>
  <c r="AS1100" i="1"/>
  <c r="AR1100" i="1"/>
  <c r="AQ1100" i="1"/>
  <c r="AM1100" i="1"/>
  <c r="AL1100" i="1"/>
  <c r="AK1100" i="1"/>
  <c r="AG1100" i="1"/>
  <c r="AC1100" i="1"/>
  <c r="AB1100" i="1"/>
  <c r="AA1100" i="1"/>
  <c r="W1100" i="1"/>
  <c r="V1100" i="1"/>
  <c r="U1100" i="1"/>
  <c r="Q1100" i="1"/>
  <c r="P1100" i="1"/>
  <c r="O1100" i="1"/>
  <c r="K1100" i="1"/>
  <c r="J1100" i="1"/>
  <c r="I1100" i="1"/>
  <c r="H1100" i="1"/>
  <c r="G1100" i="1"/>
  <c r="F1100" i="1"/>
  <c r="BX1099" i="1"/>
  <c r="BX1098" i="1"/>
  <c r="AW1098" i="1"/>
  <c r="AW1097" i="1" s="1"/>
  <c r="AW1096" i="1" s="1"/>
  <c r="AA1098" i="1"/>
  <c r="N1098" i="1"/>
  <c r="T1098" i="1" s="1"/>
  <c r="Z1098" i="1" s="1"/>
  <c r="AF1098" i="1" s="1"/>
  <c r="AJ1098" i="1" s="1"/>
  <c r="AP1098" i="1" s="1"/>
  <c r="AV1098" i="1" s="1"/>
  <c r="BB1098" i="1" s="1"/>
  <c r="BH1098" i="1" s="1"/>
  <c r="BR1098" i="1" s="1"/>
  <c r="BT1098" i="1" s="1"/>
  <c r="M1098" i="1"/>
  <c r="S1098" i="1" s="1"/>
  <c r="Y1098" i="1" s="1"/>
  <c r="AE1098" i="1" s="1"/>
  <c r="AI1098" i="1" s="1"/>
  <c r="AO1098" i="1" s="1"/>
  <c r="AU1098" i="1" s="1"/>
  <c r="BA1098" i="1" s="1"/>
  <c r="BG1098" i="1" s="1"/>
  <c r="BO1098" i="1" s="1"/>
  <c r="BQ1098" i="1" s="1"/>
  <c r="F1098" i="1"/>
  <c r="BX1097" i="1"/>
  <c r="BU1097" i="1"/>
  <c r="BU1096" i="1" s="1"/>
  <c r="BK1097" i="1"/>
  <c r="BK1096" i="1" s="1"/>
  <c r="BJ1097" i="1"/>
  <c r="BJ1096" i="1" s="1"/>
  <c r="BI1097" i="1"/>
  <c r="BI1096" i="1" s="1"/>
  <c r="BE1097" i="1"/>
  <c r="BE1096" i="1" s="1"/>
  <c r="BD1097" i="1"/>
  <c r="BD1096" i="1" s="1"/>
  <c r="BC1097" i="1"/>
  <c r="BC1096" i="1" s="1"/>
  <c r="AY1097" i="1"/>
  <c r="AY1096" i="1" s="1"/>
  <c r="AX1097" i="1"/>
  <c r="AX1096" i="1" s="1"/>
  <c r="AS1097" i="1"/>
  <c r="AS1096" i="1" s="1"/>
  <c r="AR1097" i="1"/>
  <c r="AR1096" i="1" s="1"/>
  <c r="AQ1097" i="1"/>
  <c r="AQ1096" i="1" s="1"/>
  <c r="AM1097" i="1"/>
  <c r="AM1096" i="1" s="1"/>
  <c r="AL1097" i="1"/>
  <c r="AL1096" i="1" s="1"/>
  <c r="AK1097" i="1"/>
  <c r="AK1096" i="1" s="1"/>
  <c r="AG1097" i="1"/>
  <c r="AG1096" i="1" s="1"/>
  <c r="AC1097" i="1"/>
  <c r="AC1096" i="1" s="1"/>
  <c r="AB1097" i="1"/>
  <c r="AB1096" i="1" s="1"/>
  <c r="AA1097" i="1"/>
  <c r="AA1096" i="1" s="1"/>
  <c r="W1097" i="1"/>
  <c r="W1096" i="1" s="1"/>
  <c r="V1097" i="1"/>
  <c r="V1096" i="1" s="1"/>
  <c r="U1097" i="1"/>
  <c r="U1096" i="1" s="1"/>
  <c r="Q1097" i="1"/>
  <c r="Q1096" i="1" s="1"/>
  <c r="P1097" i="1"/>
  <c r="P1096" i="1" s="1"/>
  <c r="O1097" i="1"/>
  <c r="O1096" i="1" s="1"/>
  <c r="K1097" i="1"/>
  <c r="K1096" i="1" s="1"/>
  <c r="J1097" i="1"/>
  <c r="J1096" i="1" s="1"/>
  <c r="I1097" i="1"/>
  <c r="I1096" i="1" s="1"/>
  <c r="H1097" i="1"/>
  <c r="H1096" i="1" s="1"/>
  <c r="G1097" i="1"/>
  <c r="BX1096" i="1"/>
  <c r="BX1095" i="1"/>
  <c r="BI1095" i="1"/>
  <c r="BI1094" i="1" s="1"/>
  <c r="BI1093" i="1" s="1"/>
  <c r="N1095" i="1"/>
  <c r="T1095" i="1" s="1"/>
  <c r="Z1095" i="1" s="1"/>
  <c r="AF1095" i="1" s="1"/>
  <c r="AJ1095" i="1" s="1"/>
  <c r="AP1095" i="1" s="1"/>
  <c r="AV1095" i="1" s="1"/>
  <c r="BB1095" i="1" s="1"/>
  <c r="BH1095" i="1" s="1"/>
  <c r="BR1095" i="1" s="1"/>
  <c r="BT1095" i="1" s="1"/>
  <c r="M1095" i="1"/>
  <c r="S1095" i="1" s="1"/>
  <c r="Y1095" i="1" s="1"/>
  <c r="AE1095" i="1" s="1"/>
  <c r="AI1095" i="1" s="1"/>
  <c r="AO1095" i="1" s="1"/>
  <c r="AU1095" i="1" s="1"/>
  <c r="BA1095" i="1" s="1"/>
  <c r="BG1095" i="1" s="1"/>
  <c r="BO1095" i="1" s="1"/>
  <c r="BQ1095" i="1" s="1"/>
  <c r="L1095" i="1"/>
  <c r="R1095" i="1" s="1"/>
  <c r="X1095" i="1" s="1"/>
  <c r="AD1095" i="1" s="1"/>
  <c r="AH1095" i="1" s="1"/>
  <c r="AN1095" i="1" s="1"/>
  <c r="AT1095" i="1" s="1"/>
  <c r="AZ1095" i="1" s="1"/>
  <c r="BF1095" i="1" s="1"/>
  <c r="BX1094" i="1"/>
  <c r="BU1094" i="1"/>
  <c r="BU1093" i="1" s="1"/>
  <c r="BK1094" i="1"/>
  <c r="BK1093" i="1" s="1"/>
  <c r="BJ1094" i="1"/>
  <c r="BJ1093" i="1" s="1"/>
  <c r="BE1094" i="1"/>
  <c r="BE1093" i="1" s="1"/>
  <c r="BD1094" i="1"/>
  <c r="BD1093" i="1" s="1"/>
  <c r="BC1094" i="1"/>
  <c r="BC1093" i="1" s="1"/>
  <c r="AY1094" i="1"/>
  <c r="AY1093" i="1" s="1"/>
  <c r="AX1094" i="1"/>
  <c r="AX1093" i="1" s="1"/>
  <c r="AW1094" i="1"/>
  <c r="AW1093" i="1" s="1"/>
  <c r="AS1094" i="1"/>
  <c r="AS1093" i="1" s="1"/>
  <c r="AR1094" i="1"/>
  <c r="AR1093" i="1" s="1"/>
  <c r="AQ1094" i="1"/>
  <c r="AQ1093" i="1" s="1"/>
  <c r="AM1094" i="1"/>
  <c r="AM1093" i="1" s="1"/>
  <c r="AL1094" i="1"/>
  <c r="AL1093" i="1" s="1"/>
  <c r="AK1094" i="1"/>
  <c r="AK1093" i="1" s="1"/>
  <c r="AG1094" i="1"/>
  <c r="AG1093" i="1" s="1"/>
  <c r="AC1094" i="1"/>
  <c r="AC1093" i="1" s="1"/>
  <c r="AB1094" i="1"/>
  <c r="AB1093" i="1" s="1"/>
  <c r="AA1094" i="1"/>
  <c r="AA1093" i="1" s="1"/>
  <c r="W1094" i="1"/>
  <c r="W1093" i="1" s="1"/>
  <c r="V1094" i="1"/>
  <c r="V1093" i="1" s="1"/>
  <c r="U1094" i="1"/>
  <c r="U1093" i="1" s="1"/>
  <c r="Q1094" i="1"/>
  <c r="Q1093" i="1" s="1"/>
  <c r="P1094" i="1"/>
  <c r="P1093" i="1" s="1"/>
  <c r="O1094" i="1"/>
  <c r="O1093" i="1" s="1"/>
  <c r="K1094" i="1"/>
  <c r="J1094" i="1"/>
  <c r="J1093" i="1" s="1"/>
  <c r="I1094" i="1"/>
  <c r="I1093" i="1" s="1"/>
  <c r="H1094" i="1"/>
  <c r="H1093" i="1" s="1"/>
  <c r="G1094" i="1"/>
  <c r="F1094" i="1"/>
  <c r="BX1093" i="1"/>
  <c r="BX1092" i="1"/>
  <c r="BX1091" i="1"/>
  <c r="BX1090" i="1"/>
  <c r="N1090" i="1"/>
  <c r="T1090" i="1" s="1"/>
  <c r="Z1090" i="1" s="1"/>
  <c r="AF1090" i="1" s="1"/>
  <c r="AJ1090" i="1" s="1"/>
  <c r="AP1090" i="1" s="1"/>
  <c r="AV1090" i="1" s="1"/>
  <c r="BB1090" i="1" s="1"/>
  <c r="BH1090" i="1" s="1"/>
  <c r="BR1090" i="1" s="1"/>
  <c r="BT1090" i="1" s="1"/>
  <c r="M1090" i="1"/>
  <c r="S1090" i="1" s="1"/>
  <c r="Y1090" i="1" s="1"/>
  <c r="AE1090" i="1" s="1"/>
  <c r="AI1090" i="1" s="1"/>
  <c r="AO1090" i="1" s="1"/>
  <c r="AU1090" i="1" s="1"/>
  <c r="BA1090" i="1" s="1"/>
  <c r="BG1090" i="1" s="1"/>
  <c r="BO1090" i="1" s="1"/>
  <c r="BQ1090" i="1" s="1"/>
  <c r="F1090" i="1"/>
  <c r="BX1089" i="1"/>
  <c r="BU1089" i="1"/>
  <c r="BU1088" i="1" s="1"/>
  <c r="BU1087" i="1" s="1"/>
  <c r="BU1086" i="1" s="1"/>
  <c r="BK1089" i="1"/>
  <c r="BK1088" i="1" s="1"/>
  <c r="BK1087" i="1" s="1"/>
  <c r="BK1086" i="1" s="1"/>
  <c r="BJ1089" i="1"/>
  <c r="BJ1088" i="1" s="1"/>
  <c r="BJ1087" i="1" s="1"/>
  <c r="BJ1086" i="1" s="1"/>
  <c r="BI1089" i="1"/>
  <c r="BI1088" i="1" s="1"/>
  <c r="BI1087" i="1" s="1"/>
  <c r="BI1086" i="1" s="1"/>
  <c r="BE1089" i="1"/>
  <c r="BE1088" i="1" s="1"/>
  <c r="BE1087" i="1" s="1"/>
  <c r="BE1086" i="1" s="1"/>
  <c r="BD1089" i="1"/>
  <c r="BD1088" i="1" s="1"/>
  <c r="BD1087" i="1" s="1"/>
  <c r="BD1086" i="1" s="1"/>
  <c r="BC1089" i="1"/>
  <c r="BC1088" i="1" s="1"/>
  <c r="BC1087" i="1" s="1"/>
  <c r="BC1086" i="1" s="1"/>
  <c r="AY1089" i="1"/>
  <c r="AY1088" i="1" s="1"/>
  <c r="AY1087" i="1" s="1"/>
  <c r="AY1086" i="1" s="1"/>
  <c r="AX1089" i="1"/>
  <c r="AW1089" i="1"/>
  <c r="AS1089" i="1"/>
  <c r="AS1088" i="1" s="1"/>
  <c r="AS1087" i="1" s="1"/>
  <c r="AS1086" i="1" s="1"/>
  <c r="AR1089" i="1"/>
  <c r="AR1088" i="1" s="1"/>
  <c r="AR1087" i="1" s="1"/>
  <c r="AR1086" i="1" s="1"/>
  <c r="AQ1089" i="1"/>
  <c r="AQ1088" i="1" s="1"/>
  <c r="AQ1087" i="1" s="1"/>
  <c r="AQ1086" i="1" s="1"/>
  <c r="AM1089" i="1"/>
  <c r="AM1088" i="1" s="1"/>
  <c r="AM1087" i="1" s="1"/>
  <c r="AM1086" i="1" s="1"/>
  <c r="AL1089" i="1"/>
  <c r="AL1088" i="1" s="1"/>
  <c r="AL1087" i="1" s="1"/>
  <c r="AL1086" i="1" s="1"/>
  <c r="AK1089" i="1"/>
  <c r="AK1088" i="1" s="1"/>
  <c r="AK1087" i="1" s="1"/>
  <c r="AK1086" i="1" s="1"/>
  <c r="AG1089" i="1"/>
  <c r="AG1088" i="1" s="1"/>
  <c r="AG1087" i="1" s="1"/>
  <c r="AG1086" i="1" s="1"/>
  <c r="AC1089" i="1"/>
  <c r="AC1088" i="1" s="1"/>
  <c r="AC1087" i="1" s="1"/>
  <c r="AC1086" i="1" s="1"/>
  <c r="AB1089" i="1"/>
  <c r="AB1088" i="1" s="1"/>
  <c r="AB1087" i="1" s="1"/>
  <c r="AB1086" i="1" s="1"/>
  <c r="AA1089" i="1"/>
  <c r="AA1088" i="1" s="1"/>
  <c r="AA1087" i="1" s="1"/>
  <c r="AA1086" i="1" s="1"/>
  <c r="W1089" i="1"/>
  <c r="W1088" i="1" s="1"/>
  <c r="W1087" i="1" s="1"/>
  <c r="W1086" i="1" s="1"/>
  <c r="V1089" i="1"/>
  <c r="V1088" i="1" s="1"/>
  <c r="V1087" i="1" s="1"/>
  <c r="V1086" i="1" s="1"/>
  <c r="U1089" i="1"/>
  <c r="U1088" i="1" s="1"/>
  <c r="U1087" i="1" s="1"/>
  <c r="U1086" i="1" s="1"/>
  <c r="Q1089" i="1"/>
  <c r="Q1088" i="1" s="1"/>
  <c r="Q1087" i="1" s="1"/>
  <c r="Q1086" i="1" s="1"/>
  <c r="P1089" i="1"/>
  <c r="P1088" i="1" s="1"/>
  <c r="P1087" i="1" s="1"/>
  <c r="P1086" i="1" s="1"/>
  <c r="O1089" i="1"/>
  <c r="K1089" i="1"/>
  <c r="K1088" i="1" s="1"/>
  <c r="K1087" i="1" s="1"/>
  <c r="K1086" i="1" s="1"/>
  <c r="J1089" i="1"/>
  <c r="J1088" i="1" s="1"/>
  <c r="J1087" i="1" s="1"/>
  <c r="J1086" i="1" s="1"/>
  <c r="I1089" i="1"/>
  <c r="I1088" i="1" s="1"/>
  <c r="I1087" i="1" s="1"/>
  <c r="I1086" i="1" s="1"/>
  <c r="H1089" i="1"/>
  <c r="H1088" i="1" s="1"/>
  <c r="H1087" i="1" s="1"/>
  <c r="G1089" i="1"/>
  <c r="BX1088" i="1"/>
  <c r="AX1088" i="1"/>
  <c r="AX1087" i="1" s="1"/>
  <c r="AX1086" i="1" s="1"/>
  <c r="AW1088" i="1"/>
  <c r="AW1087" i="1" s="1"/>
  <c r="AW1086" i="1" s="1"/>
  <c r="BX1087" i="1"/>
  <c r="BX1086" i="1"/>
  <c r="BX1085" i="1"/>
  <c r="N1085" i="1"/>
  <c r="T1085" i="1" s="1"/>
  <c r="Z1085" i="1" s="1"/>
  <c r="AF1085" i="1" s="1"/>
  <c r="AJ1085" i="1" s="1"/>
  <c r="AP1085" i="1" s="1"/>
  <c r="AV1085" i="1" s="1"/>
  <c r="BB1085" i="1" s="1"/>
  <c r="BH1085" i="1" s="1"/>
  <c r="BR1085" i="1" s="1"/>
  <c r="BT1085" i="1" s="1"/>
  <c r="M1085" i="1"/>
  <c r="S1085" i="1" s="1"/>
  <c r="Y1085" i="1" s="1"/>
  <c r="AE1085" i="1" s="1"/>
  <c r="AI1085" i="1" s="1"/>
  <c r="AO1085" i="1" s="1"/>
  <c r="AU1085" i="1" s="1"/>
  <c r="BA1085" i="1" s="1"/>
  <c r="BG1085" i="1" s="1"/>
  <c r="BO1085" i="1" s="1"/>
  <c r="BQ1085" i="1" s="1"/>
  <c r="L1085" i="1"/>
  <c r="R1085" i="1" s="1"/>
  <c r="X1085" i="1" s="1"/>
  <c r="AD1085" i="1" s="1"/>
  <c r="AH1085" i="1" s="1"/>
  <c r="AN1085" i="1" s="1"/>
  <c r="AT1085" i="1" s="1"/>
  <c r="AZ1085" i="1" s="1"/>
  <c r="BF1085" i="1" s="1"/>
  <c r="BL1085" i="1" s="1"/>
  <c r="BN1085" i="1" s="1"/>
  <c r="BX1084" i="1"/>
  <c r="BU1084" i="1"/>
  <c r="BU1083" i="1" s="1"/>
  <c r="BU1082" i="1" s="1"/>
  <c r="BU1081" i="1" s="1"/>
  <c r="BK1084" i="1"/>
  <c r="BK1083" i="1" s="1"/>
  <c r="BK1082" i="1" s="1"/>
  <c r="BK1081" i="1" s="1"/>
  <c r="BJ1084" i="1"/>
  <c r="BJ1083" i="1" s="1"/>
  <c r="BJ1082" i="1" s="1"/>
  <c r="BJ1081" i="1" s="1"/>
  <c r="BI1084" i="1"/>
  <c r="BI1083" i="1" s="1"/>
  <c r="BI1082" i="1" s="1"/>
  <c r="BI1081" i="1" s="1"/>
  <c r="BE1084" i="1"/>
  <c r="BE1083" i="1" s="1"/>
  <c r="BE1082" i="1" s="1"/>
  <c r="BE1081" i="1" s="1"/>
  <c r="BD1084" i="1"/>
  <c r="BC1084" i="1"/>
  <c r="BC1083" i="1" s="1"/>
  <c r="BC1082" i="1" s="1"/>
  <c r="BC1081" i="1" s="1"/>
  <c r="AY1084" i="1"/>
  <c r="AY1083" i="1" s="1"/>
  <c r="AY1082" i="1" s="1"/>
  <c r="AY1081" i="1" s="1"/>
  <c r="AX1084" i="1"/>
  <c r="AX1083" i="1" s="1"/>
  <c r="AX1082" i="1" s="1"/>
  <c r="AX1081" i="1" s="1"/>
  <c r="AW1084" i="1"/>
  <c r="AW1083" i="1" s="1"/>
  <c r="AW1082" i="1" s="1"/>
  <c r="AW1081" i="1" s="1"/>
  <c r="AS1084" i="1"/>
  <c r="AS1083" i="1" s="1"/>
  <c r="AS1082" i="1" s="1"/>
  <c r="AS1081" i="1" s="1"/>
  <c r="AR1084" i="1"/>
  <c r="AR1083" i="1" s="1"/>
  <c r="AR1082" i="1" s="1"/>
  <c r="AR1081" i="1" s="1"/>
  <c r="AQ1084" i="1"/>
  <c r="AQ1083" i="1" s="1"/>
  <c r="AQ1082" i="1" s="1"/>
  <c r="AQ1081" i="1" s="1"/>
  <c r="AM1084" i="1"/>
  <c r="AM1083" i="1" s="1"/>
  <c r="AM1082" i="1" s="1"/>
  <c r="AM1081" i="1" s="1"/>
  <c r="AL1084" i="1"/>
  <c r="AL1083" i="1" s="1"/>
  <c r="AL1082" i="1" s="1"/>
  <c r="AL1081" i="1" s="1"/>
  <c r="AK1084" i="1"/>
  <c r="AK1083" i="1" s="1"/>
  <c r="AK1082" i="1" s="1"/>
  <c r="AK1081" i="1" s="1"/>
  <c r="AG1084" i="1"/>
  <c r="AG1083" i="1" s="1"/>
  <c r="AG1082" i="1" s="1"/>
  <c r="AG1081" i="1" s="1"/>
  <c r="AC1084" i="1"/>
  <c r="AC1083" i="1" s="1"/>
  <c r="AC1082" i="1" s="1"/>
  <c r="AC1081" i="1" s="1"/>
  <c r="AB1084" i="1"/>
  <c r="AB1083" i="1" s="1"/>
  <c r="AB1082" i="1" s="1"/>
  <c r="AB1081" i="1" s="1"/>
  <c r="AA1084" i="1"/>
  <c r="AA1083" i="1" s="1"/>
  <c r="AA1082" i="1" s="1"/>
  <c r="AA1081" i="1" s="1"/>
  <c r="W1084" i="1"/>
  <c r="W1083" i="1" s="1"/>
  <c r="W1082" i="1" s="1"/>
  <c r="W1081" i="1" s="1"/>
  <c r="V1084" i="1"/>
  <c r="V1083" i="1" s="1"/>
  <c r="V1082" i="1" s="1"/>
  <c r="V1081" i="1" s="1"/>
  <c r="U1084" i="1"/>
  <c r="U1083" i="1" s="1"/>
  <c r="U1082" i="1" s="1"/>
  <c r="U1081" i="1" s="1"/>
  <c r="Q1084" i="1"/>
  <c r="Q1083" i="1" s="1"/>
  <c r="Q1082" i="1" s="1"/>
  <c r="Q1081" i="1" s="1"/>
  <c r="P1084" i="1"/>
  <c r="P1083" i="1" s="1"/>
  <c r="P1082" i="1" s="1"/>
  <c r="P1081" i="1" s="1"/>
  <c r="O1084" i="1"/>
  <c r="O1083" i="1" s="1"/>
  <c r="O1082" i="1" s="1"/>
  <c r="O1081" i="1" s="1"/>
  <c r="K1084" i="1"/>
  <c r="K1083" i="1" s="1"/>
  <c r="K1082" i="1" s="1"/>
  <c r="K1081" i="1" s="1"/>
  <c r="J1084" i="1"/>
  <c r="I1084" i="1"/>
  <c r="I1083" i="1" s="1"/>
  <c r="I1082" i="1" s="1"/>
  <c r="I1081" i="1" s="1"/>
  <c r="H1084" i="1"/>
  <c r="H1083" i="1" s="1"/>
  <c r="G1084" i="1"/>
  <c r="G1083" i="1" s="1"/>
  <c r="G1082" i="1" s="1"/>
  <c r="G1081" i="1" s="1"/>
  <c r="F1084" i="1"/>
  <c r="BX1083" i="1"/>
  <c r="BD1083" i="1"/>
  <c r="BD1082" i="1" s="1"/>
  <c r="BD1081" i="1" s="1"/>
  <c r="BX1082" i="1"/>
  <c r="BX1081" i="1"/>
  <c r="BX1080" i="1"/>
  <c r="BX1079" i="1"/>
  <c r="N1079" i="1"/>
  <c r="T1079" i="1" s="1"/>
  <c r="Z1079" i="1" s="1"/>
  <c r="AF1079" i="1" s="1"/>
  <c r="AJ1079" i="1" s="1"/>
  <c r="AP1079" i="1" s="1"/>
  <c r="AV1079" i="1" s="1"/>
  <c r="BB1079" i="1" s="1"/>
  <c r="BH1079" i="1" s="1"/>
  <c r="BR1079" i="1" s="1"/>
  <c r="BT1079" i="1" s="1"/>
  <c r="M1079" i="1"/>
  <c r="S1079" i="1" s="1"/>
  <c r="Y1079" i="1" s="1"/>
  <c r="AE1079" i="1" s="1"/>
  <c r="AI1079" i="1" s="1"/>
  <c r="AO1079" i="1" s="1"/>
  <c r="AU1079" i="1" s="1"/>
  <c r="BA1079" i="1" s="1"/>
  <c r="BG1079" i="1" s="1"/>
  <c r="BO1079" i="1" s="1"/>
  <c r="BQ1079" i="1" s="1"/>
  <c r="L1079" i="1"/>
  <c r="R1079" i="1" s="1"/>
  <c r="X1079" i="1" s="1"/>
  <c r="AD1079" i="1" s="1"/>
  <c r="AH1079" i="1" s="1"/>
  <c r="AN1079" i="1" s="1"/>
  <c r="AT1079" i="1" s="1"/>
  <c r="AZ1079" i="1" s="1"/>
  <c r="BF1079" i="1" s="1"/>
  <c r="BL1079" i="1" s="1"/>
  <c r="BN1079" i="1" s="1"/>
  <c r="BX1078" i="1"/>
  <c r="BU1078" i="1"/>
  <c r="BK1078" i="1"/>
  <c r="BJ1078" i="1"/>
  <c r="BI1078" i="1"/>
  <c r="BE1078" i="1"/>
  <c r="BD1078" i="1"/>
  <c r="BC1078" i="1"/>
  <c r="AY1078" i="1"/>
  <c r="AX1078" i="1"/>
  <c r="AW1078" i="1"/>
  <c r="AS1078" i="1"/>
  <c r="AR1078" i="1"/>
  <c r="AQ1078" i="1"/>
  <c r="AM1078" i="1"/>
  <c r="AL1078" i="1"/>
  <c r="AK1078" i="1"/>
  <c r="AG1078" i="1"/>
  <c r="AC1078" i="1"/>
  <c r="AB1078" i="1"/>
  <c r="AA1078" i="1"/>
  <c r="W1078" i="1"/>
  <c r="V1078" i="1"/>
  <c r="U1078" i="1"/>
  <c r="Q1078" i="1"/>
  <c r="P1078" i="1"/>
  <c r="O1078" i="1"/>
  <c r="K1078" i="1"/>
  <c r="J1078" i="1"/>
  <c r="I1078" i="1"/>
  <c r="H1078" i="1"/>
  <c r="G1078" i="1"/>
  <c r="F1078" i="1"/>
  <c r="BX1077" i="1"/>
  <c r="N1077" i="1"/>
  <c r="T1077" i="1" s="1"/>
  <c r="Z1077" i="1" s="1"/>
  <c r="AF1077" i="1" s="1"/>
  <c r="AJ1077" i="1" s="1"/>
  <c r="AP1077" i="1" s="1"/>
  <c r="AV1077" i="1" s="1"/>
  <c r="BB1077" i="1" s="1"/>
  <c r="BH1077" i="1" s="1"/>
  <c r="BR1077" i="1" s="1"/>
  <c r="BT1077" i="1" s="1"/>
  <c r="M1077" i="1"/>
  <c r="S1077" i="1" s="1"/>
  <c r="Y1077" i="1" s="1"/>
  <c r="AE1077" i="1" s="1"/>
  <c r="AI1077" i="1" s="1"/>
  <c r="AO1077" i="1" s="1"/>
  <c r="AU1077" i="1" s="1"/>
  <c r="BA1077" i="1" s="1"/>
  <c r="BG1077" i="1" s="1"/>
  <c r="BO1077" i="1" s="1"/>
  <c r="BQ1077" i="1" s="1"/>
  <c r="L1077" i="1"/>
  <c r="R1077" i="1" s="1"/>
  <c r="X1077" i="1" s="1"/>
  <c r="AD1077" i="1" s="1"/>
  <c r="AH1077" i="1" s="1"/>
  <c r="AN1077" i="1" s="1"/>
  <c r="AT1077" i="1" s="1"/>
  <c r="AZ1077" i="1" s="1"/>
  <c r="BF1077" i="1" s="1"/>
  <c r="BL1077" i="1" s="1"/>
  <c r="BN1077" i="1" s="1"/>
  <c r="BX1076" i="1"/>
  <c r="BU1076" i="1"/>
  <c r="BK1076" i="1"/>
  <c r="BJ1076" i="1"/>
  <c r="BI1076" i="1"/>
  <c r="BE1076" i="1"/>
  <c r="BD1076" i="1"/>
  <c r="BC1076" i="1"/>
  <c r="AY1076" i="1"/>
  <c r="AX1076" i="1"/>
  <c r="AW1076" i="1"/>
  <c r="AS1076" i="1"/>
  <c r="AR1076" i="1"/>
  <c r="AQ1076" i="1"/>
  <c r="AM1076" i="1"/>
  <c r="AL1076" i="1"/>
  <c r="AK1076" i="1"/>
  <c r="AG1076" i="1"/>
  <c r="AC1076" i="1"/>
  <c r="AB1076" i="1"/>
  <c r="AA1076" i="1"/>
  <c r="W1076" i="1"/>
  <c r="V1076" i="1"/>
  <c r="U1076" i="1"/>
  <c r="Q1076" i="1"/>
  <c r="P1076" i="1"/>
  <c r="O1076" i="1"/>
  <c r="K1076" i="1"/>
  <c r="J1076" i="1"/>
  <c r="I1076" i="1"/>
  <c r="H1076" i="1"/>
  <c r="G1076" i="1"/>
  <c r="F1076" i="1"/>
  <c r="BX1075" i="1"/>
  <c r="BX1074" i="1"/>
  <c r="BX1073" i="1"/>
  <c r="N1073" i="1"/>
  <c r="T1073" i="1" s="1"/>
  <c r="Z1073" i="1" s="1"/>
  <c r="AF1073" i="1" s="1"/>
  <c r="AJ1073" i="1" s="1"/>
  <c r="AP1073" i="1" s="1"/>
  <c r="AV1073" i="1" s="1"/>
  <c r="BB1073" i="1" s="1"/>
  <c r="BH1073" i="1" s="1"/>
  <c r="BR1073" i="1" s="1"/>
  <c r="BT1073" i="1" s="1"/>
  <c r="M1073" i="1"/>
  <c r="S1073" i="1" s="1"/>
  <c r="Y1073" i="1" s="1"/>
  <c r="AE1073" i="1" s="1"/>
  <c r="AI1073" i="1" s="1"/>
  <c r="AO1073" i="1" s="1"/>
  <c r="AU1073" i="1" s="1"/>
  <c r="BA1073" i="1" s="1"/>
  <c r="BG1073" i="1" s="1"/>
  <c r="BO1073" i="1" s="1"/>
  <c r="BQ1073" i="1" s="1"/>
  <c r="L1073" i="1"/>
  <c r="R1073" i="1" s="1"/>
  <c r="X1073" i="1" s="1"/>
  <c r="AD1073" i="1" s="1"/>
  <c r="AH1073" i="1" s="1"/>
  <c r="AN1073" i="1" s="1"/>
  <c r="AT1073" i="1" s="1"/>
  <c r="AZ1073" i="1" s="1"/>
  <c r="BF1073" i="1" s="1"/>
  <c r="BL1073" i="1" s="1"/>
  <c r="BN1073" i="1" s="1"/>
  <c r="BX1072" i="1"/>
  <c r="BU1072" i="1"/>
  <c r="BU1071" i="1" s="1"/>
  <c r="BK1072" i="1"/>
  <c r="BK1071" i="1" s="1"/>
  <c r="BJ1072" i="1"/>
  <c r="BJ1071" i="1" s="1"/>
  <c r="BI1072" i="1"/>
  <c r="BI1071" i="1" s="1"/>
  <c r="BE1072" i="1"/>
  <c r="BE1071" i="1" s="1"/>
  <c r="BD1072" i="1"/>
  <c r="BC1072" i="1"/>
  <c r="BC1071" i="1" s="1"/>
  <c r="AY1072" i="1"/>
  <c r="AY1071" i="1" s="1"/>
  <c r="AX1072" i="1"/>
  <c r="AX1071" i="1" s="1"/>
  <c r="AW1072" i="1"/>
  <c r="AW1071" i="1" s="1"/>
  <c r="AS1072" i="1"/>
  <c r="AR1072" i="1"/>
  <c r="AR1071" i="1" s="1"/>
  <c r="AQ1072" i="1"/>
  <c r="AQ1071" i="1" s="1"/>
  <c r="AM1072" i="1"/>
  <c r="AM1071" i="1" s="1"/>
  <c r="AL1072" i="1"/>
  <c r="AL1071" i="1" s="1"/>
  <c r="AK1072" i="1"/>
  <c r="AK1071" i="1" s="1"/>
  <c r="AG1072" i="1"/>
  <c r="AG1071" i="1" s="1"/>
  <c r="AC1072" i="1"/>
  <c r="AC1071" i="1" s="1"/>
  <c r="AB1072" i="1"/>
  <c r="AB1071" i="1" s="1"/>
  <c r="AA1072" i="1"/>
  <c r="AA1071" i="1" s="1"/>
  <c r="W1072" i="1"/>
  <c r="W1071" i="1" s="1"/>
  <c r="V1072" i="1"/>
  <c r="V1071" i="1" s="1"/>
  <c r="U1072" i="1"/>
  <c r="U1071" i="1" s="1"/>
  <c r="Q1072" i="1"/>
  <c r="Q1071" i="1" s="1"/>
  <c r="P1072" i="1"/>
  <c r="P1071" i="1" s="1"/>
  <c r="O1072" i="1"/>
  <c r="O1071" i="1" s="1"/>
  <c r="K1072" i="1"/>
  <c r="K1071" i="1" s="1"/>
  <c r="J1072" i="1"/>
  <c r="J1071" i="1" s="1"/>
  <c r="I1072" i="1"/>
  <c r="I1071" i="1" s="1"/>
  <c r="H1072" i="1"/>
  <c r="H1071" i="1" s="1"/>
  <c r="G1072" i="1"/>
  <c r="G1071" i="1" s="1"/>
  <c r="F1072" i="1"/>
  <c r="BX1071" i="1"/>
  <c r="BD1071" i="1"/>
  <c r="AS1071" i="1"/>
  <c r="BX1070" i="1"/>
  <c r="N1070" i="1"/>
  <c r="T1070" i="1" s="1"/>
  <c r="Z1070" i="1" s="1"/>
  <c r="AF1070" i="1" s="1"/>
  <c r="AJ1070" i="1" s="1"/>
  <c r="AP1070" i="1" s="1"/>
  <c r="AV1070" i="1" s="1"/>
  <c r="BB1070" i="1" s="1"/>
  <c r="BH1070" i="1" s="1"/>
  <c r="BR1070" i="1" s="1"/>
  <c r="BT1070" i="1" s="1"/>
  <c r="M1070" i="1"/>
  <c r="S1070" i="1" s="1"/>
  <c r="Y1070" i="1" s="1"/>
  <c r="AE1070" i="1" s="1"/>
  <c r="AI1070" i="1" s="1"/>
  <c r="AO1070" i="1" s="1"/>
  <c r="AU1070" i="1" s="1"/>
  <c r="BA1070" i="1" s="1"/>
  <c r="BG1070" i="1" s="1"/>
  <c r="BO1070" i="1" s="1"/>
  <c r="BQ1070" i="1" s="1"/>
  <c r="L1070" i="1"/>
  <c r="R1070" i="1" s="1"/>
  <c r="X1070" i="1" s="1"/>
  <c r="AD1070" i="1" s="1"/>
  <c r="AH1070" i="1" s="1"/>
  <c r="AN1070" i="1" s="1"/>
  <c r="AT1070" i="1" s="1"/>
  <c r="AZ1070" i="1" s="1"/>
  <c r="BF1070" i="1" s="1"/>
  <c r="BL1070" i="1" s="1"/>
  <c r="BN1070" i="1" s="1"/>
  <c r="BX1069" i="1"/>
  <c r="BU1069" i="1"/>
  <c r="BU1068" i="1" s="1"/>
  <c r="BK1069" i="1"/>
  <c r="BK1068" i="1" s="1"/>
  <c r="BJ1069" i="1"/>
  <c r="BJ1068" i="1" s="1"/>
  <c r="BI1069" i="1"/>
  <c r="BI1068" i="1" s="1"/>
  <c r="BE1069" i="1"/>
  <c r="BE1068" i="1" s="1"/>
  <c r="BD1069" i="1"/>
  <c r="BD1068" i="1" s="1"/>
  <c r="BC1069" i="1"/>
  <c r="BC1068" i="1" s="1"/>
  <c r="AY1069" i="1"/>
  <c r="AY1068" i="1" s="1"/>
  <c r="AX1069" i="1"/>
  <c r="AX1068" i="1" s="1"/>
  <c r="AW1069" i="1"/>
  <c r="AW1068" i="1" s="1"/>
  <c r="AS1069" i="1"/>
  <c r="AS1068" i="1" s="1"/>
  <c r="AR1069" i="1"/>
  <c r="AR1068" i="1" s="1"/>
  <c r="AQ1069" i="1"/>
  <c r="AQ1068" i="1" s="1"/>
  <c r="AM1069" i="1"/>
  <c r="AM1068" i="1" s="1"/>
  <c r="AL1069" i="1"/>
  <c r="AL1068" i="1" s="1"/>
  <c r="AK1069" i="1"/>
  <c r="AK1068" i="1" s="1"/>
  <c r="AG1069" i="1"/>
  <c r="AG1068" i="1" s="1"/>
  <c r="AC1069" i="1"/>
  <c r="AB1069" i="1"/>
  <c r="AB1068" i="1" s="1"/>
  <c r="AA1069" i="1"/>
  <c r="AA1068" i="1" s="1"/>
  <c r="W1069" i="1"/>
  <c r="W1068" i="1" s="1"/>
  <c r="V1069" i="1"/>
  <c r="V1068" i="1" s="1"/>
  <c r="U1069" i="1"/>
  <c r="U1068" i="1" s="1"/>
  <c r="Q1069" i="1"/>
  <c r="Q1068" i="1" s="1"/>
  <c r="P1069" i="1"/>
  <c r="P1068" i="1" s="1"/>
  <c r="O1069" i="1"/>
  <c r="O1068" i="1" s="1"/>
  <c r="K1069" i="1"/>
  <c r="K1068" i="1" s="1"/>
  <c r="J1069" i="1"/>
  <c r="J1068" i="1" s="1"/>
  <c r="I1069" i="1"/>
  <c r="I1068" i="1" s="1"/>
  <c r="H1069" i="1"/>
  <c r="H1068" i="1" s="1"/>
  <c r="G1069" i="1"/>
  <c r="F1069" i="1"/>
  <c r="BX1068" i="1"/>
  <c r="AC1068" i="1"/>
  <c r="BX1067" i="1"/>
  <c r="N1067" i="1"/>
  <c r="T1067" i="1" s="1"/>
  <c r="Z1067" i="1" s="1"/>
  <c r="AF1067" i="1" s="1"/>
  <c r="AJ1067" i="1" s="1"/>
  <c r="AP1067" i="1" s="1"/>
  <c r="AV1067" i="1" s="1"/>
  <c r="BB1067" i="1" s="1"/>
  <c r="BH1067" i="1" s="1"/>
  <c r="BR1067" i="1" s="1"/>
  <c r="BT1067" i="1" s="1"/>
  <c r="M1067" i="1"/>
  <c r="S1067" i="1" s="1"/>
  <c r="Y1067" i="1" s="1"/>
  <c r="AE1067" i="1" s="1"/>
  <c r="AI1067" i="1" s="1"/>
  <c r="AO1067" i="1" s="1"/>
  <c r="AU1067" i="1" s="1"/>
  <c r="BA1067" i="1" s="1"/>
  <c r="BG1067" i="1" s="1"/>
  <c r="BO1067" i="1" s="1"/>
  <c r="BQ1067" i="1" s="1"/>
  <c r="L1067" i="1"/>
  <c r="R1067" i="1" s="1"/>
  <c r="X1067" i="1" s="1"/>
  <c r="AD1067" i="1" s="1"/>
  <c r="AH1067" i="1" s="1"/>
  <c r="AN1067" i="1" s="1"/>
  <c r="AT1067" i="1" s="1"/>
  <c r="AZ1067" i="1" s="1"/>
  <c r="BF1067" i="1" s="1"/>
  <c r="BL1067" i="1" s="1"/>
  <c r="BN1067" i="1" s="1"/>
  <c r="BX1066" i="1"/>
  <c r="BU1066" i="1"/>
  <c r="BU1065" i="1" s="1"/>
  <c r="BK1066" i="1"/>
  <c r="BK1065" i="1" s="1"/>
  <c r="BJ1066" i="1"/>
  <c r="BJ1065" i="1" s="1"/>
  <c r="BI1066" i="1"/>
  <c r="BI1065" i="1" s="1"/>
  <c r="BE1066" i="1"/>
  <c r="BE1065" i="1" s="1"/>
  <c r="BD1066" i="1"/>
  <c r="BD1065" i="1" s="1"/>
  <c r="BC1066" i="1"/>
  <c r="BC1065" i="1" s="1"/>
  <c r="AY1066" i="1"/>
  <c r="AY1065" i="1" s="1"/>
  <c r="AX1066" i="1"/>
  <c r="AX1065" i="1" s="1"/>
  <c r="AW1066" i="1"/>
  <c r="AW1065" i="1" s="1"/>
  <c r="AS1066" i="1"/>
  <c r="AS1065" i="1" s="1"/>
  <c r="AR1066" i="1"/>
  <c r="AR1065" i="1" s="1"/>
  <c r="AQ1066" i="1"/>
  <c r="AQ1065" i="1" s="1"/>
  <c r="AM1066" i="1"/>
  <c r="AM1065" i="1" s="1"/>
  <c r="AL1066" i="1"/>
  <c r="AL1065" i="1" s="1"/>
  <c r="AK1066" i="1"/>
  <c r="AK1065" i="1" s="1"/>
  <c r="AG1066" i="1"/>
  <c r="AG1065" i="1" s="1"/>
  <c r="AC1066" i="1"/>
  <c r="AC1065" i="1" s="1"/>
  <c r="AB1066" i="1"/>
  <c r="AB1065" i="1" s="1"/>
  <c r="AA1066" i="1"/>
  <c r="AA1065" i="1" s="1"/>
  <c r="W1066" i="1"/>
  <c r="W1065" i="1" s="1"/>
  <c r="V1066" i="1"/>
  <c r="V1065" i="1" s="1"/>
  <c r="U1066" i="1"/>
  <c r="U1065" i="1" s="1"/>
  <c r="Q1066" i="1"/>
  <c r="Q1065" i="1" s="1"/>
  <c r="P1066" i="1"/>
  <c r="O1066" i="1"/>
  <c r="O1065" i="1" s="1"/>
  <c r="K1066" i="1"/>
  <c r="K1065" i="1" s="1"/>
  <c r="J1066" i="1"/>
  <c r="J1065" i="1" s="1"/>
  <c r="I1066" i="1"/>
  <c r="H1066" i="1"/>
  <c r="G1066" i="1"/>
  <c r="G1065" i="1" s="1"/>
  <c r="F1066" i="1"/>
  <c r="F1065" i="1" s="1"/>
  <c r="BX1065" i="1"/>
  <c r="BX1064" i="1"/>
  <c r="N1064" i="1"/>
  <c r="T1064" i="1" s="1"/>
  <c r="Z1064" i="1" s="1"/>
  <c r="AF1064" i="1" s="1"/>
  <c r="AJ1064" i="1" s="1"/>
  <c r="AP1064" i="1" s="1"/>
  <c r="AV1064" i="1" s="1"/>
  <c r="BB1064" i="1" s="1"/>
  <c r="BH1064" i="1" s="1"/>
  <c r="BR1064" i="1" s="1"/>
  <c r="BT1064" i="1" s="1"/>
  <c r="M1064" i="1"/>
  <c r="S1064" i="1" s="1"/>
  <c r="Y1064" i="1" s="1"/>
  <c r="AE1064" i="1" s="1"/>
  <c r="AI1064" i="1" s="1"/>
  <c r="AO1064" i="1" s="1"/>
  <c r="AU1064" i="1" s="1"/>
  <c r="BA1064" i="1" s="1"/>
  <c r="BG1064" i="1" s="1"/>
  <c r="BO1064" i="1" s="1"/>
  <c r="BQ1064" i="1" s="1"/>
  <c r="L1064" i="1"/>
  <c r="R1064" i="1" s="1"/>
  <c r="X1064" i="1" s="1"/>
  <c r="AD1064" i="1" s="1"/>
  <c r="AH1064" i="1" s="1"/>
  <c r="AN1064" i="1" s="1"/>
  <c r="AT1064" i="1" s="1"/>
  <c r="AZ1064" i="1" s="1"/>
  <c r="BF1064" i="1" s="1"/>
  <c r="BL1064" i="1" s="1"/>
  <c r="BN1064" i="1" s="1"/>
  <c r="BX1063" i="1"/>
  <c r="BU1063" i="1"/>
  <c r="BK1063" i="1"/>
  <c r="BJ1063" i="1"/>
  <c r="BI1063" i="1"/>
  <c r="BE1063" i="1"/>
  <c r="BD1063" i="1"/>
  <c r="BC1063" i="1"/>
  <c r="AY1063" i="1"/>
  <c r="AX1063" i="1"/>
  <c r="AW1063" i="1"/>
  <c r="AS1063" i="1"/>
  <c r="AR1063" i="1"/>
  <c r="AQ1063" i="1"/>
  <c r="AM1063" i="1"/>
  <c r="AL1063" i="1"/>
  <c r="AK1063" i="1"/>
  <c r="AG1063" i="1"/>
  <c r="AC1063" i="1"/>
  <c r="AB1063" i="1"/>
  <c r="AA1063" i="1"/>
  <c r="W1063" i="1"/>
  <c r="V1063" i="1"/>
  <c r="U1063" i="1"/>
  <c r="Q1063" i="1"/>
  <c r="P1063" i="1"/>
  <c r="O1063" i="1"/>
  <c r="K1063" i="1"/>
  <c r="J1063" i="1"/>
  <c r="I1063" i="1"/>
  <c r="H1063" i="1"/>
  <c r="G1063" i="1"/>
  <c r="F1063" i="1"/>
  <c r="BX1062" i="1"/>
  <c r="N1062" i="1"/>
  <c r="T1062" i="1" s="1"/>
  <c r="Z1062" i="1" s="1"/>
  <c r="AF1062" i="1" s="1"/>
  <c r="AJ1062" i="1" s="1"/>
  <c r="AP1062" i="1" s="1"/>
  <c r="AV1062" i="1" s="1"/>
  <c r="BB1062" i="1" s="1"/>
  <c r="BH1062" i="1" s="1"/>
  <c r="BR1062" i="1" s="1"/>
  <c r="BT1062" i="1" s="1"/>
  <c r="M1062" i="1"/>
  <c r="S1062" i="1" s="1"/>
  <c r="Y1062" i="1" s="1"/>
  <c r="AE1062" i="1" s="1"/>
  <c r="AI1062" i="1" s="1"/>
  <c r="AO1062" i="1" s="1"/>
  <c r="AU1062" i="1" s="1"/>
  <c r="BA1062" i="1" s="1"/>
  <c r="BG1062" i="1" s="1"/>
  <c r="BO1062" i="1" s="1"/>
  <c r="BQ1062" i="1" s="1"/>
  <c r="L1062" i="1"/>
  <c r="R1062" i="1" s="1"/>
  <c r="X1062" i="1" s="1"/>
  <c r="AD1062" i="1" s="1"/>
  <c r="AH1062" i="1" s="1"/>
  <c r="AN1062" i="1" s="1"/>
  <c r="AT1062" i="1" s="1"/>
  <c r="AZ1062" i="1" s="1"/>
  <c r="BF1062" i="1" s="1"/>
  <c r="BL1062" i="1" s="1"/>
  <c r="BN1062" i="1" s="1"/>
  <c r="BX1061" i="1"/>
  <c r="BU1061" i="1"/>
  <c r="BK1061" i="1"/>
  <c r="BJ1061" i="1"/>
  <c r="BI1061" i="1"/>
  <c r="BE1061" i="1"/>
  <c r="BD1061" i="1"/>
  <c r="BC1061" i="1"/>
  <c r="AY1061" i="1"/>
  <c r="AX1061" i="1"/>
  <c r="AW1061" i="1"/>
  <c r="AS1061" i="1"/>
  <c r="AR1061" i="1"/>
  <c r="AQ1061" i="1"/>
  <c r="AM1061" i="1"/>
  <c r="AL1061" i="1"/>
  <c r="AK1061" i="1"/>
  <c r="AG1061" i="1"/>
  <c r="AC1061" i="1"/>
  <c r="AB1061" i="1"/>
  <c r="AA1061" i="1"/>
  <c r="W1061" i="1"/>
  <c r="V1061" i="1"/>
  <c r="U1061" i="1"/>
  <c r="Q1061" i="1"/>
  <c r="P1061" i="1"/>
  <c r="O1061" i="1"/>
  <c r="K1061" i="1"/>
  <c r="J1061" i="1"/>
  <c r="I1061" i="1"/>
  <c r="H1061" i="1"/>
  <c r="G1061" i="1"/>
  <c r="F1061" i="1"/>
  <c r="BX1060" i="1"/>
  <c r="BX1059" i="1"/>
  <c r="BX1058" i="1"/>
  <c r="BX1057" i="1"/>
  <c r="BX1056" i="1"/>
  <c r="N1056" i="1"/>
  <c r="T1056" i="1" s="1"/>
  <c r="Z1056" i="1" s="1"/>
  <c r="AF1056" i="1" s="1"/>
  <c r="AJ1056" i="1" s="1"/>
  <c r="AP1056" i="1" s="1"/>
  <c r="AV1056" i="1" s="1"/>
  <c r="BB1056" i="1" s="1"/>
  <c r="BH1056" i="1" s="1"/>
  <c r="BR1056" i="1" s="1"/>
  <c r="BT1056" i="1" s="1"/>
  <c r="M1056" i="1"/>
  <c r="S1056" i="1" s="1"/>
  <c r="Y1056" i="1" s="1"/>
  <c r="AE1056" i="1" s="1"/>
  <c r="AI1056" i="1" s="1"/>
  <c r="AO1056" i="1" s="1"/>
  <c r="AU1056" i="1" s="1"/>
  <c r="BA1056" i="1" s="1"/>
  <c r="BG1056" i="1" s="1"/>
  <c r="BO1056" i="1" s="1"/>
  <c r="BQ1056" i="1" s="1"/>
  <c r="L1056" i="1"/>
  <c r="R1056" i="1" s="1"/>
  <c r="X1056" i="1" s="1"/>
  <c r="AD1056" i="1" s="1"/>
  <c r="AH1056" i="1" s="1"/>
  <c r="AN1056" i="1" s="1"/>
  <c r="AT1056" i="1" s="1"/>
  <c r="AZ1056" i="1" s="1"/>
  <c r="BF1056" i="1" s="1"/>
  <c r="BL1056" i="1" s="1"/>
  <c r="BN1056" i="1" s="1"/>
  <c r="BX1055" i="1"/>
  <c r="BU1055" i="1"/>
  <c r="BK1055" i="1"/>
  <c r="BJ1055" i="1"/>
  <c r="BI1055" i="1"/>
  <c r="BE1055" i="1"/>
  <c r="BD1055" i="1"/>
  <c r="BC1055" i="1"/>
  <c r="AY1055" i="1"/>
  <c r="AX1055" i="1"/>
  <c r="AW1055" i="1"/>
  <c r="AS1055" i="1"/>
  <c r="AR1055" i="1"/>
  <c r="AQ1055" i="1"/>
  <c r="AM1055" i="1"/>
  <c r="AL1055" i="1"/>
  <c r="AK1055" i="1"/>
  <c r="AG1055" i="1"/>
  <c r="AC1055" i="1"/>
  <c r="AB1055" i="1"/>
  <c r="AA1055" i="1"/>
  <c r="W1055" i="1"/>
  <c r="V1055" i="1"/>
  <c r="U1055" i="1"/>
  <c r="Q1055" i="1"/>
  <c r="P1055" i="1"/>
  <c r="O1055" i="1"/>
  <c r="K1055" i="1"/>
  <c r="J1055" i="1"/>
  <c r="I1055" i="1"/>
  <c r="H1055" i="1"/>
  <c r="G1055" i="1"/>
  <c r="F1055" i="1"/>
  <c r="BX1054" i="1"/>
  <c r="N1054" i="1"/>
  <c r="T1054" i="1" s="1"/>
  <c r="Z1054" i="1" s="1"/>
  <c r="AF1054" i="1" s="1"/>
  <c r="AJ1054" i="1" s="1"/>
  <c r="AP1054" i="1" s="1"/>
  <c r="AV1054" i="1" s="1"/>
  <c r="BB1054" i="1" s="1"/>
  <c r="BH1054" i="1" s="1"/>
  <c r="BR1054" i="1" s="1"/>
  <c r="BT1054" i="1" s="1"/>
  <c r="M1054" i="1"/>
  <c r="S1054" i="1" s="1"/>
  <c r="Y1054" i="1" s="1"/>
  <c r="AE1054" i="1" s="1"/>
  <c r="AI1054" i="1" s="1"/>
  <c r="AO1054" i="1" s="1"/>
  <c r="AU1054" i="1" s="1"/>
  <c r="BA1054" i="1" s="1"/>
  <c r="BG1054" i="1" s="1"/>
  <c r="BO1054" i="1" s="1"/>
  <c r="BQ1054" i="1" s="1"/>
  <c r="L1054" i="1"/>
  <c r="R1054" i="1" s="1"/>
  <c r="X1054" i="1" s="1"/>
  <c r="AD1054" i="1" s="1"/>
  <c r="AH1054" i="1" s="1"/>
  <c r="AN1054" i="1" s="1"/>
  <c r="AT1054" i="1" s="1"/>
  <c r="AZ1054" i="1" s="1"/>
  <c r="BF1054" i="1" s="1"/>
  <c r="BL1054" i="1" s="1"/>
  <c r="BN1054" i="1" s="1"/>
  <c r="BX1053" i="1"/>
  <c r="BU1053" i="1"/>
  <c r="BK1053" i="1"/>
  <c r="BJ1053" i="1"/>
  <c r="BI1053" i="1"/>
  <c r="BE1053" i="1"/>
  <c r="BD1053" i="1"/>
  <c r="BC1053" i="1"/>
  <c r="AY1053" i="1"/>
  <c r="AX1053" i="1"/>
  <c r="AW1053" i="1"/>
  <c r="AS1053" i="1"/>
  <c r="AR1053" i="1"/>
  <c r="AQ1053" i="1"/>
  <c r="AM1053" i="1"/>
  <c r="AL1053" i="1"/>
  <c r="AK1053" i="1"/>
  <c r="AG1053" i="1"/>
  <c r="AC1053" i="1"/>
  <c r="AB1053" i="1"/>
  <c r="AA1053" i="1"/>
  <c r="W1053" i="1"/>
  <c r="V1053" i="1"/>
  <c r="U1053" i="1"/>
  <c r="Q1053" i="1"/>
  <c r="P1053" i="1"/>
  <c r="O1053" i="1"/>
  <c r="K1053" i="1"/>
  <c r="J1053" i="1"/>
  <c r="I1053" i="1"/>
  <c r="H1053" i="1"/>
  <c r="G1053" i="1"/>
  <c r="F1053" i="1"/>
  <c r="BX1052" i="1"/>
  <c r="N1052" i="1"/>
  <c r="T1052" i="1" s="1"/>
  <c r="Z1052" i="1" s="1"/>
  <c r="AF1052" i="1" s="1"/>
  <c r="AJ1052" i="1" s="1"/>
  <c r="AP1052" i="1" s="1"/>
  <c r="AV1052" i="1" s="1"/>
  <c r="BB1052" i="1" s="1"/>
  <c r="BH1052" i="1" s="1"/>
  <c r="BR1052" i="1" s="1"/>
  <c r="BT1052" i="1" s="1"/>
  <c r="M1052" i="1"/>
  <c r="S1052" i="1" s="1"/>
  <c r="Y1052" i="1" s="1"/>
  <c r="AE1052" i="1" s="1"/>
  <c r="AI1052" i="1" s="1"/>
  <c r="AO1052" i="1" s="1"/>
  <c r="AU1052" i="1" s="1"/>
  <c r="BA1052" i="1" s="1"/>
  <c r="BG1052" i="1" s="1"/>
  <c r="BO1052" i="1" s="1"/>
  <c r="BQ1052" i="1" s="1"/>
  <c r="L1052" i="1"/>
  <c r="R1052" i="1" s="1"/>
  <c r="X1052" i="1" s="1"/>
  <c r="AD1052" i="1" s="1"/>
  <c r="AH1052" i="1" s="1"/>
  <c r="AN1052" i="1" s="1"/>
  <c r="AT1052" i="1" s="1"/>
  <c r="AZ1052" i="1" s="1"/>
  <c r="BF1052" i="1" s="1"/>
  <c r="BL1052" i="1" s="1"/>
  <c r="BN1052" i="1" s="1"/>
  <c r="BX1051" i="1"/>
  <c r="BU1051" i="1"/>
  <c r="BK1051" i="1"/>
  <c r="BJ1051" i="1"/>
  <c r="BI1051" i="1"/>
  <c r="BE1051" i="1"/>
  <c r="BD1051" i="1"/>
  <c r="BC1051" i="1"/>
  <c r="AY1051" i="1"/>
  <c r="AX1051" i="1"/>
  <c r="AW1051" i="1"/>
  <c r="AS1051" i="1"/>
  <c r="AR1051" i="1"/>
  <c r="AQ1051" i="1"/>
  <c r="AM1051" i="1"/>
  <c r="AL1051" i="1"/>
  <c r="AK1051" i="1"/>
  <c r="AG1051" i="1"/>
  <c r="AC1051" i="1"/>
  <c r="AB1051" i="1"/>
  <c r="AA1051" i="1"/>
  <c r="W1051" i="1"/>
  <c r="V1051" i="1"/>
  <c r="U1051" i="1"/>
  <c r="Q1051" i="1"/>
  <c r="P1051" i="1"/>
  <c r="O1051" i="1"/>
  <c r="K1051" i="1"/>
  <c r="J1051" i="1"/>
  <c r="I1051" i="1"/>
  <c r="H1051" i="1"/>
  <c r="G1051" i="1"/>
  <c r="F1051" i="1"/>
  <c r="BX1050" i="1"/>
  <c r="BX1049" i="1"/>
  <c r="N1049" i="1"/>
  <c r="T1049" i="1" s="1"/>
  <c r="Z1049" i="1" s="1"/>
  <c r="AF1049" i="1" s="1"/>
  <c r="AJ1049" i="1" s="1"/>
  <c r="AP1049" i="1" s="1"/>
  <c r="AV1049" i="1" s="1"/>
  <c r="BB1049" i="1" s="1"/>
  <c r="BH1049" i="1" s="1"/>
  <c r="BR1049" i="1" s="1"/>
  <c r="BT1049" i="1" s="1"/>
  <c r="M1049" i="1"/>
  <c r="S1049" i="1" s="1"/>
  <c r="Y1049" i="1" s="1"/>
  <c r="AE1049" i="1" s="1"/>
  <c r="AI1049" i="1" s="1"/>
  <c r="AO1049" i="1" s="1"/>
  <c r="AU1049" i="1" s="1"/>
  <c r="BA1049" i="1" s="1"/>
  <c r="BG1049" i="1" s="1"/>
  <c r="BO1049" i="1" s="1"/>
  <c r="BQ1049" i="1" s="1"/>
  <c r="L1049" i="1"/>
  <c r="R1049" i="1" s="1"/>
  <c r="X1049" i="1" s="1"/>
  <c r="AD1049" i="1" s="1"/>
  <c r="AH1049" i="1" s="1"/>
  <c r="AN1049" i="1" s="1"/>
  <c r="AT1049" i="1" s="1"/>
  <c r="AZ1049" i="1" s="1"/>
  <c r="BF1049" i="1" s="1"/>
  <c r="BL1049" i="1" s="1"/>
  <c r="BN1049" i="1" s="1"/>
  <c r="BX1048" i="1"/>
  <c r="BU1048" i="1"/>
  <c r="BK1048" i="1"/>
  <c r="BJ1048" i="1"/>
  <c r="BI1048" i="1"/>
  <c r="BE1048" i="1"/>
  <c r="BD1048" i="1"/>
  <c r="BC1048" i="1"/>
  <c r="AY1048" i="1"/>
  <c r="AX1048" i="1"/>
  <c r="AW1048" i="1"/>
  <c r="AS1048" i="1"/>
  <c r="AR1048" i="1"/>
  <c r="AQ1048" i="1"/>
  <c r="AM1048" i="1"/>
  <c r="AL1048" i="1"/>
  <c r="AK1048" i="1"/>
  <c r="AG1048" i="1"/>
  <c r="AC1048" i="1"/>
  <c r="AB1048" i="1"/>
  <c r="AA1048" i="1"/>
  <c r="W1048" i="1"/>
  <c r="V1048" i="1"/>
  <c r="U1048" i="1"/>
  <c r="Q1048" i="1"/>
  <c r="P1048" i="1"/>
  <c r="O1048" i="1"/>
  <c r="K1048" i="1"/>
  <c r="J1048" i="1"/>
  <c r="I1048" i="1"/>
  <c r="H1048" i="1"/>
  <c r="G1048" i="1"/>
  <c r="F1048" i="1"/>
  <c r="BX1047" i="1"/>
  <c r="N1047" i="1"/>
  <c r="T1047" i="1" s="1"/>
  <c r="Z1047" i="1" s="1"/>
  <c r="AF1047" i="1" s="1"/>
  <c r="AJ1047" i="1" s="1"/>
  <c r="AP1047" i="1" s="1"/>
  <c r="AV1047" i="1" s="1"/>
  <c r="BB1047" i="1" s="1"/>
  <c r="BH1047" i="1" s="1"/>
  <c r="BR1047" i="1" s="1"/>
  <c r="BT1047" i="1" s="1"/>
  <c r="M1047" i="1"/>
  <c r="S1047" i="1" s="1"/>
  <c r="Y1047" i="1" s="1"/>
  <c r="AE1047" i="1" s="1"/>
  <c r="AI1047" i="1" s="1"/>
  <c r="AO1047" i="1" s="1"/>
  <c r="AU1047" i="1" s="1"/>
  <c r="BA1047" i="1" s="1"/>
  <c r="BG1047" i="1" s="1"/>
  <c r="BO1047" i="1" s="1"/>
  <c r="BQ1047" i="1" s="1"/>
  <c r="L1047" i="1"/>
  <c r="R1047" i="1" s="1"/>
  <c r="X1047" i="1" s="1"/>
  <c r="AD1047" i="1" s="1"/>
  <c r="AH1047" i="1" s="1"/>
  <c r="AN1047" i="1" s="1"/>
  <c r="AT1047" i="1" s="1"/>
  <c r="AZ1047" i="1" s="1"/>
  <c r="BF1047" i="1" s="1"/>
  <c r="BL1047" i="1" s="1"/>
  <c r="BN1047" i="1" s="1"/>
  <c r="BX1046" i="1"/>
  <c r="BU1046" i="1"/>
  <c r="BK1046" i="1"/>
  <c r="BJ1046" i="1"/>
  <c r="BI1046" i="1"/>
  <c r="BE1046" i="1"/>
  <c r="BD1046" i="1"/>
  <c r="BC1046" i="1"/>
  <c r="AY1046" i="1"/>
  <c r="AX1046" i="1"/>
  <c r="AW1046" i="1"/>
  <c r="AS1046" i="1"/>
  <c r="AR1046" i="1"/>
  <c r="AQ1046" i="1"/>
  <c r="AM1046" i="1"/>
  <c r="AL1046" i="1"/>
  <c r="AK1046" i="1"/>
  <c r="AG1046" i="1"/>
  <c r="AC1046" i="1"/>
  <c r="AB1046" i="1"/>
  <c r="AA1046" i="1"/>
  <c r="W1046" i="1"/>
  <c r="V1046" i="1"/>
  <c r="U1046" i="1"/>
  <c r="Q1046" i="1"/>
  <c r="P1046" i="1"/>
  <c r="O1046" i="1"/>
  <c r="K1046" i="1"/>
  <c r="J1046" i="1"/>
  <c r="I1046" i="1"/>
  <c r="H1046" i="1"/>
  <c r="G1046" i="1"/>
  <c r="F1046" i="1"/>
  <c r="BX1045" i="1"/>
  <c r="BX1044" i="1"/>
  <c r="BX1043" i="1"/>
  <c r="T1043" i="1"/>
  <c r="Z1043" i="1" s="1"/>
  <c r="AF1043" i="1" s="1"/>
  <c r="AJ1043" i="1" s="1"/>
  <c r="AP1043" i="1" s="1"/>
  <c r="AV1043" i="1" s="1"/>
  <c r="BB1043" i="1" s="1"/>
  <c r="BH1043" i="1" s="1"/>
  <c r="BR1043" i="1" s="1"/>
  <c r="BT1043" i="1" s="1"/>
  <c r="S1043" i="1"/>
  <c r="Y1043" i="1" s="1"/>
  <c r="AE1043" i="1" s="1"/>
  <c r="AI1043" i="1" s="1"/>
  <c r="AO1043" i="1" s="1"/>
  <c r="AU1043" i="1" s="1"/>
  <c r="BA1043" i="1" s="1"/>
  <c r="BG1043" i="1" s="1"/>
  <c r="BO1043" i="1" s="1"/>
  <c r="BQ1043" i="1" s="1"/>
  <c r="R1043" i="1"/>
  <c r="X1043" i="1" s="1"/>
  <c r="AD1043" i="1" s="1"/>
  <c r="AH1043" i="1" s="1"/>
  <c r="AN1043" i="1" s="1"/>
  <c r="AT1043" i="1" s="1"/>
  <c r="AZ1043" i="1" s="1"/>
  <c r="BF1043" i="1" s="1"/>
  <c r="BL1043" i="1" s="1"/>
  <c r="BN1043" i="1" s="1"/>
  <c r="BX1042" i="1"/>
  <c r="BU1042" i="1"/>
  <c r="BU1041" i="1" s="1"/>
  <c r="BK1042" i="1"/>
  <c r="BK1041" i="1" s="1"/>
  <c r="BJ1042" i="1"/>
  <c r="BJ1041" i="1" s="1"/>
  <c r="BI1042" i="1"/>
  <c r="BI1041" i="1" s="1"/>
  <c r="BE1042" i="1"/>
  <c r="BE1041" i="1" s="1"/>
  <c r="BD1042" i="1"/>
  <c r="BD1041" i="1" s="1"/>
  <c r="BC1042" i="1"/>
  <c r="BC1041" i="1" s="1"/>
  <c r="AY1042" i="1"/>
  <c r="AY1041" i="1" s="1"/>
  <c r="AX1042" i="1"/>
  <c r="AX1041" i="1" s="1"/>
  <c r="AW1042" i="1"/>
  <c r="AW1041" i="1" s="1"/>
  <c r="AS1042" i="1"/>
  <c r="AS1041" i="1" s="1"/>
  <c r="AR1042" i="1"/>
  <c r="AR1041" i="1" s="1"/>
  <c r="AQ1042" i="1"/>
  <c r="AQ1041" i="1" s="1"/>
  <c r="AM1042" i="1"/>
  <c r="AM1041" i="1" s="1"/>
  <c r="AL1042" i="1"/>
  <c r="AL1041" i="1" s="1"/>
  <c r="AK1042" i="1"/>
  <c r="AK1041" i="1" s="1"/>
  <c r="AG1042" i="1"/>
  <c r="AG1041" i="1" s="1"/>
  <c r="AC1042" i="1"/>
  <c r="AC1041" i="1" s="1"/>
  <c r="AB1042" i="1"/>
  <c r="AB1041" i="1" s="1"/>
  <c r="AA1042" i="1"/>
  <c r="AA1041" i="1" s="1"/>
  <c r="W1042" i="1"/>
  <c r="W1041" i="1" s="1"/>
  <c r="V1042" i="1"/>
  <c r="V1041" i="1" s="1"/>
  <c r="U1042" i="1"/>
  <c r="U1041" i="1" s="1"/>
  <c r="Q1042" i="1"/>
  <c r="Q1041" i="1" s="1"/>
  <c r="T1041" i="1" s="1"/>
  <c r="P1042" i="1"/>
  <c r="O1042" i="1"/>
  <c r="R1042" i="1" s="1"/>
  <c r="BX1041" i="1"/>
  <c r="BX1040" i="1"/>
  <c r="N1040" i="1"/>
  <c r="T1040" i="1" s="1"/>
  <c r="Z1040" i="1" s="1"/>
  <c r="AF1040" i="1" s="1"/>
  <c r="AJ1040" i="1" s="1"/>
  <c r="AP1040" i="1" s="1"/>
  <c r="AV1040" i="1" s="1"/>
  <c r="BB1040" i="1" s="1"/>
  <c r="BH1040" i="1" s="1"/>
  <c r="BR1040" i="1" s="1"/>
  <c r="BT1040" i="1" s="1"/>
  <c r="M1040" i="1"/>
  <c r="S1040" i="1" s="1"/>
  <c r="Y1040" i="1" s="1"/>
  <c r="AE1040" i="1" s="1"/>
  <c r="AI1040" i="1" s="1"/>
  <c r="AO1040" i="1" s="1"/>
  <c r="AU1040" i="1" s="1"/>
  <c r="BA1040" i="1" s="1"/>
  <c r="BG1040" i="1" s="1"/>
  <c r="BO1040" i="1" s="1"/>
  <c r="BQ1040" i="1" s="1"/>
  <c r="L1040" i="1"/>
  <c r="R1040" i="1" s="1"/>
  <c r="X1040" i="1" s="1"/>
  <c r="AD1040" i="1" s="1"/>
  <c r="AH1040" i="1" s="1"/>
  <c r="AN1040" i="1" s="1"/>
  <c r="AT1040" i="1" s="1"/>
  <c r="AZ1040" i="1" s="1"/>
  <c r="BF1040" i="1" s="1"/>
  <c r="BL1040" i="1" s="1"/>
  <c r="BN1040" i="1" s="1"/>
  <c r="BX1039" i="1"/>
  <c r="BU1039" i="1"/>
  <c r="BU1038" i="1" s="1"/>
  <c r="BK1039" i="1"/>
  <c r="BK1038" i="1" s="1"/>
  <c r="BJ1039" i="1"/>
  <c r="BJ1038" i="1" s="1"/>
  <c r="BI1039" i="1"/>
  <c r="BI1038" i="1" s="1"/>
  <c r="BE1039" i="1"/>
  <c r="BE1038" i="1" s="1"/>
  <c r="BD1039" i="1"/>
  <c r="BD1038" i="1" s="1"/>
  <c r="BC1039" i="1"/>
  <c r="BC1038" i="1" s="1"/>
  <c r="AY1039" i="1"/>
  <c r="AY1038" i="1" s="1"/>
  <c r="AX1039" i="1"/>
  <c r="AX1038" i="1" s="1"/>
  <c r="AW1039" i="1"/>
  <c r="AW1038" i="1" s="1"/>
  <c r="AS1039" i="1"/>
  <c r="AS1038" i="1" s="1"/>
  <c r="AR1039" i="1"/>
  <c r="AR1038" i="1" s="1"/>
  <c r="AQ1039" i="1"/>
  <c r="AQ1038" i="1" s="1"/>
  <c r="AM1039" i="1"/>
  <c r="AM1038" i="1" s="1"/>
  <c r="AL1039" i="1"/>
  <c r="AL1038" i="1" s="1"/>
  <c r="AK1039" i="1"/>
  <c r="AK1038" i="1" s="1"/>
  <c r="AG1039" i="1"/>
  <c r="AG1038" i="1" s="1"/>
  <c r="AC1039" i="1"/>
  <c r="AC1038" i="1" s="1"/>
  <c r="AB1039" i="1"/>
  <c r="AB1038" i="1" s="1"/>
  <c r="AA1039" i="1"/>
  <c r="AA1038" i="1" s="1"/>
  <c r="W1039" i="1"/>
  <c r="W1038" i="1" s="1"/>
  <c r="V1039" i="1"/>
  <c r="V1038" i="1" s="1"/>
  <c r="U1039" i="1"/>
  <c r="U1038" i="1" s="1"/>
  <c r="Q1039" i="1"/>
  <c r="Q1038" i="1" s="1"/>
  <c r="P1039" i="1"/>
  <c r="P1038" i="1" s="1"/>
  <c r="O1039" i="1"/>
  <c r="O1038" i="1" s="1"/>
  <c r="K1039" i="1"/>
  <c r="K1038" i="1" s="1"/>
  <c r="J1039" i="1"/>
  <c r="J1038" i="1" s="1"/>
  <c r="I1039" i="1"/>
  <c r="H1039" i="1"/>
  <c r="G1039" i="1"/>
  <c r="G1038" i="1" s="1"/>
  <c r="F1039" i="1"/>
  <c r="F1038" i="1" s="1"/>
  <c r="BX1038" i="1"/>
  <c r="BX1037" i="1"/>
  <c r="O1037" i="1"/>
  <c r="O1036" i="1" s="1"/>
  <c r="O1035" i="1" s="1"/>
  <c r="N1037" i="1"/>
  <c r="T1037" i="1" s="1"/>
  <c r="Z1037" i="1" s="1"/>
  <c r="AF1037" i="1" s="1"/>
  <c r="AJ1037" i="1" s="1"/>
  <c r="AP1037" i="1" s="1"/>
  <c r="AV1037" i="1" s="1"/>
  <c r="BB1037" i="1" s="1"/>
  <c r="BH1037" i="1" s="1"/>
  <c r="BR1037" i="1" s="1"/>
  <c r="BT1037" i="1" s="1"/>
  <c r="M1037" i="1"/>
  <c r="S1037" i="1" s="1"/>
  <c r="Y1037" i="1" s="1"/>
  <c r="AE1037" i="1" s="1"/>
  <c r="AI1037" i="1" s="1"/>
  <c r="AO1037" i="1" s="1"/>
  <c r="AU1037" i="1" s="1"/>
  <c r="BA1037" i="1" s="1"/>
  <c r="BG1037" i="1" s="1"/>
  <c r="BO1037" i="1" s="1"/>
  <c r="BQ1037" i="1" s="1"/>
  <c r="L1037" i="1"/>
  <c r="BX1036" i="1"/>
  <c r="BU1036" i="1"/>
  <c r="BU1035" i="1" s="1"/>
  <c r="BK1036" i="1"/>
  <c r="BK1035" i="1" s="1"/>
  <c r="BJ1036" i="1"/>
  <c r="BJ1035" i="1" s="1"/>
  <c r="BI1036" i="1"/>
  <c r="BI1035" i="1" s="1"/>
  <c r="BE1036" i="1"/>
  <c r="BE1035" i="1" s="1"/>
  <c r="BD1036" i="1"/>
  <c r="BD1035" i="1" s="1"/>
  <c r="BC1036" i="1"/>
  <c r="BC1035" i="1" s="1"/>
  <c r="AY1036" i="1"/>
  <c r="AY1035" i="1" s="1"/>
  <c r="AX1036" i="1"/>
  <c r="AX1035" i="1" s="1"/>
  <c r="AW1036" i="1"/>
  <c r="AW1035" i="1" s="1"/>
  <c r="AS1036" i="1"/>
  <c r="AS1035" i="1" s="1"/>
  <c r="AR1036" i="1"/>
  <c r="AR1035" i="1" s="1"/>
  <c r="AQ1036" i="1"/>
  <c r="AQ1035" i="1" s="1"/>
  <c r="AM1036" i="1"/>
  <c r="AM1035" i="1" s="1"/>
  <c r="AL1036" i="1"/>
  <c r="AL1035" i="1" s="1"/>
  <c r="AK1036" i="1"/>
  <c r="AK1035" i="1" s="1"/>
  <c r="AG1036" i="1"/>
  <c r="AG1035" i="1" s="1"/>
  <c r="AC1036" i="1"/>
  <c r="AC1035" i="1" s="1"/>
  <c r="AB1036" i="1"/>
  <c r="AB1035" i="1" s="1"/>
  <c r="AA1036" i="1"/>
  <c r="AA1035" i="1" s="1"/>
  <c r="W1036" i="1"/>
  <c r="W1035" i="1" s="1"/>
  <c r="V1036" i="1"/>
  <c r="V1035" i="1" s="1"/>
  <c r="U1036" i="1"/>
  <c r="U1035" i="1" s="1"/>
  <c r="Q1036" i="1"/>
  <c r="Q1035" i="1" s="1"/>
  <c r="P1036" i="1"/>
  <c r="P1035" i="1" s="1"/>
  <c r="K1036" i="1"/>
  <c r="K1035" i="1" s="1"/>
  <c r="J1036" i="1"/>
  <c r="I1036" i="1"/>
  <c r="I1035" i="1" s="1"/>
  <c r="H1036" i="1"/>
  <c r="G1036" i="1"/>
  <c r="G1035" i="1" s="1"/>
  <c r="F1036" i="1"/>
  <c r="BX1035" i="1"/>
  <c r="BX1034" i="1"/>
  <c r="N1034" i="1"/>
  <c r="T1034" i="1" s="1"/>
  <c r="Z1034" i="1" s="1"/>
  <c r="AF1034" i="1" s="1"/>
  <c r="AJ1034" i="1" s="1"/>
  <c r="AP1034" i="1" s="1"/>
  <c r="AV1034" i="1" s="1"/>
  <c r="BB1034" i="1" s="1"/>
  <c r="BH1034" i="1" s="1"/>
  <c r="BR1034" i="1" s="1"/>
  <c r="BT1034" i="1" s="1"/>
  <c r="M1034" i="1"/>
  <c r="S1034" i="1" s="1"/>
  <c r="Y1034" i="1" s="1"/>
  <c r="AE1034" i="1" s="1"/>
  <c r="AI1034" i="1" s="1"/>
  <c r="AO1034" i="1" s="1"/>
  <c r="AU1034" i="1" s="1"/>
  <c r="BA1034" i="1" s="1"/>
  <c r="BG1034" i="1" s="1"/>
  <c r="BO1034" i="1" s="1"/>
  <c r="BQ1034" i="1" s="1"/>
  <c r="L1034" i="1"/>
  <c r="R1034" i="1" s="1"/>
  <c r="X1034" i="1" s="1"/>
  <c r="AD1034" i="1" s="1"/>
  <c r="AH1034" i="1" s="1"/>
  <c r="AN1034" i="1" s="1"/>
  <c r="AT1034" i="1" s="1"/>
  <c r="AZ1034" i="1" s="1"/>
  <c r="BF1034" i="1" s="1"/>
  <c r="BL1034" i="1" s="1"/>
  <c r="BN1034" i="1" s="1"/>
  <c r="BX1033" i="1"/>
  <c r="BU1033" i="1"/>
  <c r="BU1032" i="1" s="1"/>
  <c r="BK1033" i="1"/>
  <c r="BK1032" i="1" s="1"/>
  <c r="BJ1033" i="1"/>
  <c r="BJ1032" i="1" s="1"/>
  <c r="BI1033" i="1"/>
  <c r="BI1032" i="1" s="1"/>
  <c r="BE1033" i="1"/>
  <c r="BE1032" i="1" s="1"/>
  <c r="BD1033" i="1"/>
  <c r="BD1032" i="1" s="1"/>
  <c r="BC1033" i="1"/>
  <c r="BC1032" i="1" s="1"/>
  <c r="AY1033" i="1"/>
  <c r="AY1032" i="1" s="1"/>
  <c r="AX1033" i="1"/>
  <c r="AX1032" i="1" s="1"/>
  <c r="AW1033" i="1"/>
  <c r="AW1032" i="1" s="1"/>
  <c r="AS1033" i="1"/>
  <c r="AS1032" i="1" s="1"/>
  <c r="AR1033" i="1"/>
  <c r="AR1032" i="1" s="1"/>
  <c r="AQ1033" i="1"/>
  <c r="AQ1032" i="1" s="1"/>
  <c r="AM1033" i="1"/>
  <c r="AM1032" i="1" s="1"/>
  <c r="AL1033" i="1"/>
  <c r="AL1032" i="1" s="1"/>
  <c r="AK1033" i="1"/>
  <c r="AK1032" i="1" s="1"/>
  <c r="AG1033" i="1"/>
  <c r="AG1032" i="1" s="1"/>
  <c r="AC1033" i="1"/>
  <c r="AC1032" i="1" s="1"/>
  <c r="AB1033" i="1"/>
  <c r="AB1032" i="1" s="1"/>
  <c r="AA1033" i="1"/>
  <c r="AA1032" i="1" s="1"/>
  <c r="W1033" i="1"/>
  <c r="W1032" i="1" s="1"/>
  <c r="V1033" i="1"/>
  <c r="V1032" i="1" s="1"/>
  <c r="U1033" i="1"/>
  <c r="U1032" i="1" s="1"/>
  <c r="Q1033" i="1"/>
  <c r="Q1032" i="1" s="1"/>
  <c r="P1033" i="1"/>
  <c r="P1032" i="1" s="1"/>
  <c r="O1033" i="1"/>
  <c r="K1033" i="1"/>
  <c r="K1032" i="1" s="1"/>
  <c r="J1033" i="1"/>
  <c r="J1032" i="1" s="1"/>
  <c r="I1033" i="1"/>
  <c r="I1032" i="1" s="1"/>
  <c r="H1033" i="1"/>
  <c r="H1032" i="1" s="1"/>
  <c r="G1033" i="1"/>
  <c r="F1033" i="1"/>
  <c r="BX1032" i="1"/>
  <c r="BX1031" i="1"/>
  <c r="N1031" i="1"/>
  <c r="T1031" i="1" s="1"/>
  <c r="Z1031" i="1" s="1"/>
  <c r="AF1031" i="1" s="1"/>
  <c r="AJ1031" i="1" s="1"/>
  <c r="AP1031" i="1" s="1"/>
  <c r="AV1031" i="1" s="1"/>
  <c r="BB1031" i="1" s="1"/>
  <c r="BH1031" i="1" s="1"/>
  <c r="BR1031" i="1" s="1"/>
  <c r="BT1031" i="1" s="1"/>
  <c r="M1031" i="1"/>
  <c r="S1031" i="1" s="1"/>
  <c r="Y1031" i="1" s="1"/>
  <c r="AE1031" i="1" s="1"/>
  <c r="AI1031" i="1" s="1"/>
  <c r="AO1031" i="1" s="1"/>
  <c r="AU1031" i="1" s="1"/>
  <c r="BA1031" i="1" s="1"/>
  <c r="BG1031" i="1" s="1"/>
  <c r="BO1031" i="1" s="1"/>
  <c r="BQ1031" i="1" s="1"/>
  <c r="L1031" i="1"/>
  <c r="R1031" i="1" s="1"/>
  <c r="X1031" i="1" s="1"/>
  <c r="AD1031" i="1" s="1"/>
  <c r="AH1031" i="1" s="1"/>
  <c r="AN1031" i="1" s="1"/>
  <c r="AT1031" i="1" s="1"/>
  <c r="AZ1031" i="1" s="1"/>
  <c r="BF1031" i="1" s="1"/>
  <c r="BL1031" i="1" s="1"/>
  <c r="BN1031" i="1" s="1"/>
  <c r="BX1030" i="1"/>
  <c r="BU1030" i="1"/>
  <c r="BU1029" i="1" s="1"/>
  <c r="BK1030" i="1"/>
  <c r="BJ1030" i="1"/>
  <c r="BI1030" i="1"/>
  <c r="BE1030" i="1"/>
  <c r="BE1029" i="1" s="1"/>
  <c r="BD1030" i="1"/>
  <c r="BD1029" i="1" s="1"/>
  <c r="BC1030" i="1"/>
  <c r="BC1029" i="1" s="1"/>
  <c r="AY1030" i="1"/>
  <c r="AY1029" i="1" s="1"/>
  <c r="AX1030" i="1"/>
  <c r="AX1029" i="1" s="1"/>
  <c r="AW1030" i="1"/>
  <c r="AW1029" i="1" s="1"/>
  <c r="AS1030" i="1"/>
  <c r="AS1029" i="1" s="1"/>
  <c r="AR1030" i="1"/>
  <c r="AR1029" i="1" s="1"/>
  <c r="AQ1030" i="1"/>
  <c r="AQ1029" i="1" s="1"/>
  <c r="AM1030" i="1"/>
  <c r="AM1029" i="1" s="1"/>
  <c r="AL1030" i="1"/>
  <c r="AL1029" i="1" s="1"/>
  <c r="AK1030" i="1"/>
  <c r="AK1029" i="1" s="1"/>
  <c r="AG1030" i="1"/>
  <c r="AG1029" i="1" s="1"/>
  <c r="AC1030" i="1"/>
  <c r="AC1029" i="1" s="1"/>
  <c r="AB1030" i="1"/>
  <c r="AB1029" i="1" s="1"/>
  <c r="AA1030" i="1"/>
  <c r="AA1029" i="1" s="1"/>
  <c r="W1030" i="1"/>
  <c r="W1029" i="1" s="1"/>
  <c r="V1030" i="1"/>
  <c r="V1029" i="1" s="1"/>
  <c r="U1030" i="1"/>
  <c r="U1029" i="1" s="1"/>
  <c r="Q1030" i="1"/>
  <c r="Q1029" i="1" s="1"/>
  <c r="P1030" i="1"/>
  <c r="P1029" i="1" s="1"/>
  <c r="O1030" i="1"/>
  <c r="O1029" i="1" s="1"/>
  <c r="K1030" i="1"/>
  <c r="K1029" i="1" s="1"/>
  <c r="J1030" i="1"/>
  <c r="J1029" i="1" s="1"/>
  <c r="I1030" i="1"/>
  <c r="I1029" i="1" s="1"/>
  <c r="H1030" i="1"/>
  <c r="G1030" i="1"/>
  <c r="F1030" i="1"/>
  <c r="F1029" i="1" s="1"/>
  <c r="BX1029" i="1"/>
  <c r="BK1029" i="1"/>
  <c r="BJ1029" i="1"/>
  <c r="BI1029" i="1"/>
  <c r="BX1028" i="1"/>
  <c r="N1028" i="1"/>
  <c r="T1028" i="1" s="1"/>
  <c r="Z1028" i="1" s="1"/>
  <c r="AF1028" i="1" s="1"/>
  <c r="AJ1028" i="1" s="1"/>
  <c r="AP1028" i="1" s="1"/>
  <c r="AV1028" i="1" s="1"/>
  <c r="BB1028" i="1" s="1"/>
  <c r="BH1028" i="1" s="1"/>
  <c r="BR1028" i="1" s="1"/>
  <c r="BT1028" i="1" s="1"/>
  <c r="M1028" i="1"/>
  <c r="S1028" i="1" s="1"/>
  <c r="Y1028" i="1" s="1"/>
  <c r="AE1028" i="1" s="1"/>
  <c r="AI1028" i="1" s="1"/>
  <c r="AO1028" i="1" s="1"/>
  <c r="AU1028" i="1" s="1"/>
  <c r="BA1028" i="1" s="1"/>
  <c r="BG1028" i="1" s="1"/>
  <c r="BO1028" i="1" s="1"/>
  <c r="BQ1028" i="1" s="1"/>
  <c r="L1028" i="1"/>
  <c r="R1028" i="1" s="1"/>
  <c r="X1028" i="1" s="1"/>
  <c r="AD1028" i="1" s="1"/>
  <c r="AH1028" i="1" s="1"/>
  <c r="AN1028" i="1" s="1"/>
  <c r="AT1028" i="1" s="1"/>
  <c r="AZ1028" i="1" s="1"/>
  <c r="BF1028" i="1" s="1"/>
  <c r="BL1028" i="1" s="1"/>
  <c r="BN1028" i="1" s="1"/>
  <c r="BX1027" i="1"/>
  <c r="BU1027" i="1"/>
  <c r="BU1026" i="1" s="1"/>
  <c r="BK1027" i="1"/>
  <c r="BK1026" i="1" s="1"/>
  <c r="BJ1027" i="1"/>
  <c r="BJ1026" i="1" s="1"/>
  <c r="BI1027" i="1"/>
  <c r="BI1026" i="1" s="1"/>
  <c r="BE1027" i="1"/>
  <c r="BE1026" i="1" s="1"/>
  <c r="BD1027" i="1"/>
  <c r="BD1026" i="1" s="1"/>
  <c r="BC1027" i="1"/>
  <c r="BC1026" i="1" s="1"/>
  <c r="AY1027" i="1"/>
  <c r="AY1026" i="1" s="1"/>
  <c r="AX1027" i="1"/>
  <c r="AX1026" i="1" s="1"/>
  <c r="AW1027" i="1"/>
  <c r="AW1026" i="1" s="1"/>
  <c r="AS1027" i="1"/>
  <c r="AS1026" i="1" s="1"/>
  <c r="AR1027" i="1"/>
  <c r="AR1026" i="1" s="1"/>
  <c r="AQ1027" i="1"/>
  <c r="AQ1026" i="1" s="1"/>
  <c r="AM1027" i="1"/>
  <c r="AM1026" i="1" s="1"/>
  <c r="AL1027" i="1"/>
  <c r="AL1026" i="1" s="1"/>
  <c r="AK1027" i="1"/>
  <c r="AK1026" i="1" s="1"/>
  <c r="AG1027" i="1"/>
  <c r="AG1026" i="1" s="1"/>
  <c r="AC1027" i="1"/>
  <c r="AC1026" i="1" s="1"/>
  <c r="AB1027" i="1"/>
  <c r="AB1026" i="1" s="1"/>
  <c r="AA1027" i="1"/>
  <c r="AA1026" i="1" s="1"/>
  <c r="W1027" i="1"/>
  <c r="W1026" i="1" s="1"/>
  <c r="V1027" i="1"/>
  <c r="V1026" i="1" s="1"/>
  <c r="U1027" i="1"/>
  <c r="U1026" i="1" s="1"/>
  <c r="Q1027" i="1"/>
  <c r="Q1026" i="1" s="1"/>
  <c r="P1027" i="1"/>
  <c r="P1026" i="1" s="1"/>
  <c r="O1027" i="1"/>
  <c r="K1027" i="1"/>
  <c r="J1027" i="1"/>
  <c r="J1026" i="1" s="1"/>
  <c r="I1027" i="1"/>
  <c r="I1026" i="1" s="1"/>
  <c r="H1027" i="1"/>
  <c r="G1027" i="1"/>
  <c r="G1026" i="1" s="1"/>
  <c r="F1027" i="1"/>
  <c r="F1026" i="1" s="1"/>
  <c r="BX1026" i="1"/>
  <c r="O1026" i="1"/>
  <c r="K1026" i="1"/>
  <c r="BX1025" i="1"/>
  <c r="N1025" i="1"/>
  <c r="T1025" i="1" s="1"/>
  <c r="Z1025" i="1" s="1"/>
  <c r="AF1025" i="1" s="1"/>
  <c r="AJ1025" i="1" s="1"/>
  <c r="AP1025" i="1" s="1"/>
  <c r="AV1025" i="1" s="1"/>
  <c r="BB1025" i="1" s="1"/>
  <c r="BH1025" i="1" s="1"/>
  <c r="BR1025" i="1" s="1"/>
  <c r="BT1025" i="1" s="1"/>
  <c r="M1025" i="1"/>
  <c r="S1025" i="1" s="1"/>
  <c r="Y1025" i="1" s="1"/>
  <c r="AE1025" i="1" s="1"/>
  <c r="AI1025" i="1" s="1"/>
  <c r="AO1025" i="1" s="1"/>
  <c r="AU1025" i="1" s="1"/>
  <c r="BA1025" i="1" s="1"/>
  <c r="BG1025" i="1" s="1"/>
  <c r="BO1025" i="1" s="1"/>
  <c r="BQ1025" i="1" s="1"/>
  <c r="L1025" i="1"/>
  <c r="R1025" i="1" s="1"/>
  <c r="X1025" i="1" s="1"/>
  <c r="AD1025" i="1" s="1"/>
  <c r="AH1025" i="1" s="1"/>
  <c r="AN1025" i="1" s="1"/>
  <c r="AT1025" i="1" s="1"/>
  <c r="AZ1025" i="1" s="1"/>
  <c r="BF1025" i="1" s="1"/>
  <c r="BL1025" i="1" s="1"/>
  <c r="BN1025" i="1" s="1"/>
  <c r="BX1024" i="1"/>
  <c r="BU1024" i="1"/>
  <c r="BU1023" i="1" s="1"/>
  <c r="BK1024" i="1"/>
  <c r="BK1023" i="1" s="1"/>
  <c r="BJ1024" i="1"/>
  <c r="BJ1023" i="1" s="1"/>
  <c r="BI1024" i="1"/>
  <c r="BI1023" i="1" s="1"/>
  <c r="BE1024" i="1"/>
  <c r="BE1023" i="1" s="1"/>
  <c r="BD1024" i="1"/>
  <c r="BD1023" i="1" s="1"/>
  <c r="BC1024" i="1"/>
  <c r="BC1023" i="1" s="1"/>
  <c r="AY1024" i="1"/>
  <c r="AY1023" i="1" s="1"/>
  <c r="AX1024" i="1"/>
  <c r="AX1023" i="1" s="1"/>
  <c r="AW1024" i="1"/>
  <c r="AW1023" i="1" s="1"/>
  <c r="AS1024" i="1"/>
  <c r="AS1023" i="1" s="1"/>
  <c r="AR1024" i="1"/>
  <c r="AR1023" i="1" s="1"/>
  <c r="AQ1024" i="1"/>
  <c r="AQ1023" i="1" s="1"/>
  <c r="AM1024" i="1"/>
  <c r="AM1023" i="1" s="1"/>
  <c r="AL1024" i="1"/>
  <c r="AL1023" i="1" s="1"/>
  <c r="AK1024" i="1"/>
  <c r="AK1023" i="1" s="1"/>
  <c r="AG1024" i="1"/>
  <c r="AG1023" i="1" s="1"/>
  <c r="AC1024" i="1"/>
  <c r="AC1023" i="1" s="1"/>
  <c r="AB1024" i="1"/>
  <c r="AB1023" i="1" s="1"/>
  <c r="AA1024" i="1"/>
  <c r="AA1023" i="1" s="1"/>
  <c r="W1024" i="1"/>
  <c r="W1023" i="1" s="1"/>
  <c r="V1024" i="1"/>
  <c r="V1023" i="1" s="1"/>
  <c r="U1024" i="1"/>
  <c r="U1023" i="1" s="1"/>
  <c r="Q1024" i="1"/>
  <c r="Q1023" i="1" s="1"/>
  <c r="P1024" i="1"/>
  <c r="P1023" i="1" s="1"/>
  <c r="O1024" i="1"/>
  <c r="O1023" i="1" s="1"/>
  <c r="K1024" i="1"/>
  <c r="K1023" i="1" s="1"/>
  <c r="J1024" i="1"/>
  <c r="I1024" i="1"/>
  <c r="I1023" i="1" s="1"/>
  <c r="H1024" i="1"/>
  <c r="H1023" i="1" s="1"/>
  <c r="G1024" i="1"/>
  <c r="G1023" i="1" s="1"/>
  <c r="F1024" i="1"/>
  <c r="BX1023" i="1"/>
  <c r="BX1022" i="1"/>
  <c r="BX1021" i="1"/>
  <c r="N1021" i="1"/>
  <c r="T1021" i="1" s="1"/>
  <c r="Z1021" i="1" s="1"/>
  <c r="AF1021" i="1" s="1"/>
  <c r="AJ1021" i="1" s="1"/>
  <c r="AP1021" i="1" s="1"/>
  <c r="AV1021" i="1" s="1"/>
  <c r="BB1021" i="1" s="1"/>
  <c r="BH1021" i="1" s="1"/>
  <c r="BR1021" i="1" s="1"/>
  <c r="BT1021" i="1" s="1"/>
  <c r="M1021" i="1"/>
  <c r="S1021" i="1" s="1"/>
  <c r="Y1021" i="1" s="1"/>
  <c r="AE1021" i="1" s="1"/>
  <c r="AI1021" i="1" s="1"/>
  <c r="AO1021" i="1" s="1"/>
  <c r="AU1021" i="1" s="1"/>
  <c r="BA1021" i="1" s="1"/>
  <c r="BG1021" i="1" s="1"/>
  <c r="BO1021" i="1" s="1"/>
  <c r="BQ1021" i="1" s="1"/>
  <c r="L1021" i="1"/>
  <c r="R1021" i="1" s="1"/>
  <c r="X1021" i="1" s="1"/>
  <c r="AD1021" i="1" s="1"/>
  <c r="AH1021" i="1" s="1"/>
  <c r="AN1021" i="1" s="1"/>
  <c r="AT1021" i="1" s="1"/>
  <c r="AZ1021" i="1" s="1"/>
  <c r="BF1021" i="1" s="1"/>
  <c r="BL1021" i="1" s="1"/>
  <c r="BN1021" i="1" s="1"/>
  <c r="BX1020" i="1"/>
  <c r="BU1020" i="1"/>
  <c r="BU1019" i="1" s="1"/>
  <c r="BK1020" i="1"/>
  <c r="BK1019" i="1" s="1"/>
  <c r="BJ1020" i="1"/>
  <c r="BJ1019" i="1" s="1"/>
  <c r="BI1020" i="1"/>
  <c r="BI1019" i="1" s="1"/>
  <c r="BE1020" i="1"/>
  <c r="BE1019" i="1" s="1"/>
  <c r="BD1020" i="1"/>
  <c r="BD1019" i="1" s="1"/>
  <c r="BC1020" i="1"/>
  <c r="BC1019" i="1" s="1"/>
  <c r="AY1020" i="1"/>
  <c r="AY1019" i="1" s="1"/>
  <c r="AX1020" i="1"/>
  <c r="AX1019" i="1" s="1"/>
  <c r="AW1020" i="1"/>
  <c r="AW1019" i="1" s="1"/>
  <c r="AS1020" i="1"/>
  <c r="AS1019" i="1" s="1"/>
  <c r="AR1020" i="1"/>
  <c r="AR1019" i="1" s="1"/>
  <c r="AQ1020" i="1"/>
  <c r="AQ1019" i="1" s="1"/>
  <c r="AM1020" i="1"/>
  <c r="AM1019" i="1" s="1"/>
  <c r="AL1020" i="1"/>
  <c r="AL1019" i="1" s="1"/>
  <c r="AK1020" i="1"/>
  <c r="AK1019" i="1" s="1"/>
  <c r="AG1020" i="1"/>
  <c r="AG1019" i="1" s="1"/>
  <c r="AC1020" i="1"/>
  <c r="AC1019" i="1" s="1"/>
  <c r="AB1020" i="1"/>
  <c r="AB1019" i="1" s="1"/>
  <c r="AA1020" i="1"/>
  <c r="AA1019" i="1" s="1"/>
  <c r="W1020" i="1"/>
  <c r="W1019" i="1" s="1"/>
  <c r="V1020" i="1"/>
  <c r="V1019" i="1" s="1"/>
  <c r="U1020" i="1"/>
  <c r="U1019" i="1" s="1"/>
  <c r="Q1020" i="1"/>
  <c r="Q1019" i="1" s="1"/>
  <c r="P1020" i="1"/>
  <c r="P1019" i="1" s="1"/>
  <c r="O1020" i="1"/>
  <c r="O1019" i="1" s="1"/>
  <c r="K1020" i="1"/>
  <c r="J1020" i="1"/>
  <c r="J1019" i="1" s="1"/>
  <c r="I1020" i="1"/>
  <c r="I1019" i="1" s="1"/>
  <c r="H1020" i="1"/>
  <c r="H1019" i="1" s="1"/>
  <c r="G1020" i="1"/>
  <c r="G1019" i="1" s="1"/>
  <c r="F1020" i="1"/>
  <c r="BX1019" i="1"/>
  <c r="BX1018" i="1"/>
  <c r="N1018" i="1"/>
  <c r="T1018" i="1" s="1"/>
  <c r="Z1018" i="1" s="1"/>
  <c r="AF1018" i="1" s="1"/>
  <c r="AJ1018" i="1" s="1"/>
  <c r="AP1018" i="1" s="1"/>
  <c r="AV1018" i="1" s="1"/>
  <c r="BB1018" i="1" s="1"/>
  <c r="BH1018" i="1" s="1"/>
  <c r="BR1018" i="1" s="1"/>
  <c r="BT1018" i="1" s="1"/>
  <c r="M1018" i="1"/>
  <c r="S1018" i="1" s="1"/>
  <c r="Y1018" i="1" s="1"/>
  <c r="AE1018" i="1" s="1"/>
  <c r="AI1018" i="1" s="1"/>
  <c r="AO1018" i="1" s="1"/>
  <c r="AU1018" i="1" s="1"/>
  <c r="BA1018" i="1" s="1"/>
  <c r="BG1018" i="1" s="1"/>
  <c r="BO1018" i="1" s="1"/>
  <c r="BQ1018" i="1" s="1"/>
  <c r="L1018" i="1"/>
  <c r="R1018" i="1" s="1"/>
  <c r="X1018" i="1" s="1"/>
  <c r="AD1018" i="1" s="1"/>
  <c r="AH1018" i="1" s="1"/>
  <c r="AN1018" i="1" s="1"/>
  <c r="AT1018" i="1" s="1"/>
  <c r="AZ1018" i="1" s="1"/>
  <c r="BF1018" i="1" s="1"/>
  <c r="BL1018" i="1" s="1"/>
  <c r="BN1018" i="1" s="1"/>
  <c r="BX1017" i="1"/>
  <c r="BU1017" i="1"/>
  <c r="BU1016" i="1" s="1"/>
  <c r="BK1017" i="1"/>
  <c r="BK1016" i="1" s="1"/>
  <c r="BJ1017" i="1"/>
  <c r="BJ1016" i="1" s="1"/>
  <c r="BI1017" i="1"/>
  <c r="BI1016" i="1" s="1"/>
  <c r="BE1017" i="1"/>
  <c r="BE1016" i="1" s="1"/>
  <c r="BD1017" i="1"/>
  <c r="BD1016" i="1" s="1"/>
  <c r="BC1017" i="1"/>
  <c r="BC1016" i="1" s="1"/>
  <c r="AY1017" i="1"/>
  <c r="AY1016" i="1" s="1"/>
  <c r="AX1017" i="1"/>
  <c r="AX1016" i="1" s="1"/>
  <c r="AW1017" i="1"/>
  <c r="AW1016" i="1" s="1"/>
  <c r="AS1017" i="1"/>
  <c r="AS1016" i="1" s="1"/>
  <c r="AR1017" i="1"/>
  <c r="AR1016" i="1" s="1"/>
  <c r="AQ1017" i="1"/>
  <c r="AQ1016" i="1" s="1"/>
  <c r="AM1017" i="1"/>
  <c r="AM1016" i="1" s="1"/>
  <c r="AL1017" i="1"/>
  <c r="AL1016" i="1" s="1"/>
  <c r="AK1017" i="1"/>
  <c r="AK1016" i="1" s="1"/>
  <c r="AG1017" i="1"/>
  <c r="AG1016" i="1" s="1"/>
  <c r="AC1017" i="1"/>
  <c r="AC1016" i="1" s="1"/>
  <c r="AB1017" i="1"/>
  <c r="AA1017" i="1"/>
  <c r="AA1016" i="1" s="1"/>
  <c r="W1017" i="1"/>
  <c r="W1016" i="1" s="1"/>
  <c r="V1017" i="1"/>
  <c r="V1016" i="1" s="1"/>
  <c r="U1017" i="1"/>
  <c r="U1016" i="1" s="1"/>
  <c r="Q1017" i="1"/>
  <c r="Q1016" i="1" s="1"/>
  <c r="P1017" i="1"/>
  <c r="P1016" i="1" s="1"/>
  <c r="O1017" i="1"/>
  <c r="O1016" i="1" s="1"/>
  <c r="K1017" i="1"/>
  <c r="J1017" i="1"/>
  <c r="M1017" i="1" s="1"/>
  <c r="I1017" i="1"/>
  <c r="L1017" i="1" s="1"/>
  <c r="BX1016" i="1"/>
  <c r="AB1016" i="1"/>
  <c r="BX1015" i="1"/>
  <c r="N1015" i="1"/>
  <c r="T1015" i="1" s="1"/>
  <c r="Z1015" i="1" s="1"/>
  <c r="AF1015" i="1" s="1"/>
  <c r="AJ1015" i="1" s="1"/>
  <c r="AP1015" i="1" s="1"/>
  <c r="AV1015" i="1" s="1"/>
  <c r="BB1015" i="1" s="1"/>
  <c r="BH1015" i="1" s="1"/>
  <c r="BR1015" i="1" s="1"/>
  <c r="BT1015" i="1" s="1"/>
  <c r="M1015" i="1"/>
  <c r="S1015" i="1" s="1"/>
  <c r="Y1015" i="1" s="1"/>
  <c r="AE1015" i="1" s="1"/>
  <c r="AI1015" i="1" s="1"/>
  <c r="AO1015" i="1" s="1"/>
  <c r="AU1015" i="1" s="1"/>
  <c r="BA1015" i="1" s="1"/>
  <c r="BG1015" i="1" s="1"/>
  <c r="BO1015" i="1" s="1"/>
  <c r="BQ1015" i="1" s="1"/>
  <c r="L1015" i="1"/>
  <c r="R1015" i="1" s="1"/>
  <c r="X1015" i="1" s="1"/>
  <c r="AD1015" i="1" s="1"/>
  <c r="AH1015" i="1" s="1"/>
  <c r="AN1015" i="1" s="1"/>
  <c r="AT1015" i="1" s="1"/>
  <c r="AZ1015" i="1" s="1"/>
  <c r="BF1015" i="1" s="1"/>
  <c r="BL1015" i="1" s="1"/>
  <c r="BN1015" i="1" s="1"/>
  <c r="BX1014" i="1"/>
  <c r="BU1014" i="1"/>
  <c r="BU1013" i="1" s="1"/>
  <c r="BK1014" i="1"/>
  <c r="BK1013" i="1" s="1"/>
  <c r="BJ1014" i="1"/>
  <c r="BJ1013" i="1" s="1"/>
  <c r="BI1014" i="1"/>
  <c r="BI1013" i="1" s="1"/>
  <c r="BE1014" i="1"/>
  <c r="BE1013" i="1" s="1"/>
  <c r="BD1014" i="1"/>
  <c r="BD1013" i="1" s="1"/>
  <c r="BC1014" i="1"/>
  <c r="BC1013" i="1" s="1"/>
  <c r="AY1014" i="1"/>
  <c r="AY1013" i="1" s="1"/>
  <c r="AX1014" i="1"/>
  <c r="AX1013" i="1" s="1"/>
  <c r="AW1014" i="1"/>
  <c r="AW1013" i="1" s="1"/>
  <c r="AS1014" i="1"/>
  <c r="AS1013" i="1" s="1"/>
  <c r="AR1014" i="1"/>
  <c r="AR1013" i="1" s="1"/>
  <c r="AQ1014" i="1"/>
  <c r="AQ1013" i="1" s="1"/>
  <c r="AM1014" i="1"/>
  <c r="AL1014" i="1"/>
  <c r="AK1014" i="1"/>
  <c r="AK1013" i="1" s="1"/>
  <c r="AG1014" i="1"/>
  <c r="AG1013" i="1" s="1"/>
  <c r="AC1014" i="1"/>
  <c r="AC1013" i="1" s="1"/>
  <c r="AB1014" i="1"/>
  <c r="AB1013" i="1" s="1"/>
  <c r="AA1014" i="1"/>
  <c r="AA1013" i="1" s="1"/>
  <c r="W1014" i="1"/>
  <c r="W1013" i="1" s="1"/>
  <c r="V1014" i="1"/>
  <c r="V1013" i="1" s="1"/>
  <c r="U1014" i="1"/>
  <c r="U1013" i="1" s="1"/>
  <c r="Q1014" i="1"/>
  <c r="Q1013" i="1" s="1"/>
  <c r="P1014" i="1"/>
  <c r="P1013" i="1" s="1"/>
  <c r="O1014" i="1"/>
  <c r="O1013" i="1" s="1"/>
  <c r="K1014" i="1"/>
  <c r="K1013" i="1" s="1"/>
  <c r="J1014" i="1"/>
  <c r="J1013" i="1" s="1"/>
  <c r="I1014" i="1"/>
  <c r="I1013" i="1" s="1"/>
  <c r="H1014" i="1"/>
  <c r="G1014" i="1"/>
  <c r="G1013" i="1" s="1"/>
  <c r="F1014" i="1"/>
  <c r="BX1013" i="1"/>
  <c r="AM1013" i="1"/>
  <c r="AL1013" i="1"/>
  <c r="BX1012" i="1"/>
  <c r="T1012" i="1"/>
  <c r="Z1012" i="1" s="1"/>
  <c r="AF1012" i="1" s="1"/>
  <c r="AJ1012" i="1" s="1"/>
  <c r="AP1012" i="1" s="1"/>
  <c r="AV1012" i="1" s="1"/>
  <c r="BB1012" i="1" s="1"/>
  <c r="BH1012" i="1" s="1"/>
  <c r="BR1012" i="1" s="1"/>
  <c r="BT1012" i="1" s="1"/>
  <c r="S1012" i="1"/>
  <c r="Y1012" i="1" s="1"/>
  <c r="AE1012" i="1" s="1"/>
  <c r="AI1012" i="1" s="1"/>
  <c r="AO1012" i="1" s="1"/>
  <c r="AU1012" i="1" s="1"/>
  <c r="BA1012" i="1" s="1"/>
  <c r="BG1012" i="1" s="1"/>
  <c r="BO1012" i="1" s="1"/>
  <c r="BQ1012" i="1" s="1"/>
  <c r="R1012" i="1"/>
  <c r="X1012" i="1" s="1"/>
  <c r="AD1012" i="1" s="1"/>
  <c r="AH1012" i="1" s="1"/>
  <c r="AN1012" i="1" s="1"/>
  <c r="AT1012" i="1" s="1"/>
  <c r="AZ1012" i="1" s="1"/>
  <c r="BF1012" i="1" s="1"/>
  <c r="BL1012" i="1" s="1"/>
  <c r="BN1012" i="1" s="1"/>
  <c r="BX1011" i="1"/>
  <c r="BU1011" i="1"/>
  <c r="BU1010" i="1" s="1"/>
  <c r="BK1011" i="1"/>
  <c r="BK1010" i="1" s="1"/>
  <c r="BJ1011" i="1"/>
  <c r="BJ1010" i="1" s="1"/>
  <c r="BI1011" i="1"/>
  <c r="BI1010" i="1" s="1"/>
  <c r="BE1011" i="1"/>
  <c r="BE1010" i="1" s="1"/>
  <c r="BD1011" i="1"/>
  <c r="BD1010" i="1" s="1"/>
  <c r="BC1011" i="1"/>
  <c r="BC1010" i="1" s="1"/>
  <c r="AY1011" i="1"/>
  <c r="AY1010" i="1" s="1"/>
  <c r="AX1011" i="1"/>
  <c r="AX1010" i="1" s="1"/>
  <c r="AW1011" i="1"/>
  <c r="AW1010" i="1" s="1"/>
  <c r="AS1011" i="1"/>
  <c r="AS1010" i="1" s="1"/>
  <c r="AR1011" i="1"/>
  <c r="AQ1011" i="1"/>
  <c r="AM1011" i="1"/>
  <c r="AL1011" i="1"/>
  <c r="AL1010" i="1" s="1"/>
  <c r="AK1011" i="1"/>
  <c r="AK1010" i="1" s="1"/>
  <c r="AG1011" i="1"/>
  <c r="AG1010" i="1" s="1"/>
  <c r="AC1011" i="1"/>
  <c r="AC1010" i="1" s="1"/>
  <c r="AB1011" i="1"/>
  <c r="AB1010" i="1" s="1"/>
  <c r="AA1011" i="1"/>
  <c r="AA1010" i="1" s="1"/>
  <c r="W1011" i="1"/>
  <c r="W1010" i="1" s="1"/>
  <c r="V1011" i="1"/>
  <c r="V1010" i="1" s="1"/>
  <c r="U1011" i="1"/>
  <c r="U1010" i="1" s="1"/>
  <c r="Q1011" i="1"/>
  <c r="Q1010" i="1" s="1"/>
  <c r="T1010" i="1" s="1"/>
  <c r="P1011" i="1"/>
  <c r="S1011" i="1" s="1"/>
  <c r="O1011" i="1"/>
  <c r="BX1010" i="1"/>
  <c r="AR1010" i="1"/>
  <c r="AQ1010" i="1"/>
  <c r="AM1010" i="1"/>
  <c r="BX1009" i="1"/>
  <c r="N1009" i="1"/>
  <c r="T1009" i="1" s="1"/>
  <c r="Z1009" i="1" s="1"/>
  <c r="AF1009" i="1" s="1"/>
  <c r="AJ1009" i="1" s="1"/>
  <c r="AP1009" i="1" s="1"/>
  <c r="AV1009" i="1" s="1"/>
  <c r="BB1009" i="1" s="1"/>
  <c r="BH1009" i="1" s="1"/>
  <c r="BR1009" i="1" s="1"/>
  <c r="BT1009" i="1" s="1"/>
  <c r="M1009" i="1"/>
  <c r="S1009" i="1" s="1"/>
  <c r="Y1009" i="1" s="1"/>
  <c r="AE1009" i="1" s="1"/>
  <c r="AI1009" i="1" s="1"/>
  <c r="AO1009" i="1" s="1"/>
  <c r="AU1009" i="1" s="1"/>
  <c r="BA1009" i="1" s="1"/>
  <c r="BG1009" i="1" s="1"/>
  <c r="BO1009" i="1" s="1"/>
  <c r="BQ1009" i="1" s="1"/>
  <c r="L1009" i="1"/>
  <c r="R1009" i="1" s="1"/>
  <c r="X1009" i="1" s="1"/>
  <c r="AD1009" i="1" s="1"/>
  <c r="AH1009" i="1" s="1"/>
  <c r="AN1009" i="1" s="1"/>
  <c r="AT1009" i="1" s="1"/>
  <c r="AZ1009" i="1" s="1"/>
  <c r="BF1009" i="1" s="1"/>
  <c r="BL1009" i="1" s="1"/>
  <c r="BN1009" i="1" s="1"/>
  <c r="BX1008" i="1"/>
  <c r="BU1008" i="1"/>
  <c r="BU1007" i="1" s="1"/>
  <c r="BK1008" i="1"/>
  <c r="BJ1008" i="1"/>
  <c r="BI1008" i="1"/>
  <c r="BI1007" i="1" s="1"/>
  <c r="BE1008" i="1"/>
  <c r="BE1007" i="1" s="1"/>
  <c r="BD1008" i="1"/>
  <c r="BD1007" i="1" s="1"/>
  <c r="BC1008" i="1"/>
  <c r="BC1007" i="1" s="1"/>
  <c r="AY1008" i="1"/>
  <c r="AY1007" i="1" s="1"/>
  <c r="AX1008" i="1"/>
  <c r="AX1007" i="1" s="1"/>
  <c r="AW1008" i="1"/>
  <c r="AW1007" i="1" s="1"/>
  <c r="AS1008" i="1"/>
  <c r="AS1007" i="1" s="1"/>
  <c r="AR1008" i="1"/>
  <c r="AR1007" i="1" s="1"/>
  <c r="AQ1008" i="1"/>
  <c r="AQ1007" i="1" s="1"/>
  <c r="AM1008" i="1"/>
  <c r="AM1007" i="1" s="1"/>
  <c r="AL1008" i="1"/>
  <c r="AL1007" i="1" s="1"/>
  <c r="AK1008" i="1"/>
  <c r="AK1007" i="1" s="1"/>
  <c r="AG1008" i="1"/>
  <c r="AG1007" i="1" s="1"/>
  <c r="AC1008" i="1"/>
  <c r="AC1007" i="1" s="1"/>
  <c r="AB1008" i="1"/>
  <c r="AB1007" i="1" s="1"/>
  <c r="AA1008" i="1"/>
  <c r="AA1007" i="1" s="1"/>
  <c r="W1008" i="1"/>
  <c r="W1007" i="1" s="1"/>
  <c r="V1008" i="1"/>
  <c r="V1007" i="1" s="1"/>
  <c r="U1008" i="1"/>
  <c r="U1007" i="1" s="1"/>
  <c r="Q1008" i="1"/>
  <c r="Q1007" i="1" s="1"/>
  <c r="P1008" i="1"/>
  <c r="P1007" i="1" s="1"/>
  <c r="O1008" i="1"/>
  <c r="O1007" i="1" s="1"/>
  <c r="K1008" i="1"/>
  <c r="K1007" i="1" s="1"/>
  <c r="J1008" i="1"/>
  <c r="J1007" i="1" s="1"/>
  <c r="I1008" i="1"/>
  <c r="H1008" i="1"/>
  <c r="H1007" i="1" s="1"/>
  <c r="G1008" i="1"/>
  <c r="G1007" i="1" s="1"/>
  <c r="F1008" i="1"/>
  <c r="F1007" i="1" s="1"/>
  <c r="BX1007" i="1"/>
  <c r="BK1007" i="1"/>
  <c r="BJ1007" i="1"/>
  <c r="BX1006" i="1"/>
  <c r="O1006" i="1"/>
  <c r="O1005" i="1" s="1"/>
  <c r="O1004" i="1" s="1"/>
  <c r="N1006" i="1"/>
  <c r="T1006" i="1" s="1"/>
  <c r="Z1006" i="1" s="1"/>
  <c r="AF1006" i="1" s="1"/>
  <c r="AJ1006" i="1" s="1"/>
  <c r="AP1006" i="1" s="1"/>
  <c r="AV1006" i="1" s="1"/>
  <c r="BB1006" i="1" s="1"/>
  <c r="BH1006" i="1" s="1"/>
  <c r="BR1006" i="1" s="1"/>
  <c r="BT1006" i="1" s="1"/>
  <c r="M1006" i="1"/>
  <c r="S1006" i="1" s="1"/>
  <c r="Y1006" i="1" s="1"/>
  <c r="AE1006" i="1" s="1"/>
  <c r="AI1006" i="1" s="1"/>
  <c r="AO1006" i="1" s="1"/>
  <c r="AU1006" i="1" s="1"/>
  <c r="BA1006" i="1" s="1"/>
  <c r="BG1006" i="1" s="1"/>
  <c r="BO1006" i="1" s="1"/>
  <c r="BQ1006" i="1" s="1"/>
  <c r="L1006" i="1"/>
  <c r="BX1005" i="1"/>
  <c r="BU1005" i="1"/>
  <c r="BU1004" i="1" s="1"/>
  <c r="BK1005" i="1"/>
  <c r="BK1004" i="1" s="1"/>
  <c r="BJ1005" i="1"/>
  <c r="BJ1004" i="1" s="1"/>
  <c r="BI1005" i="1"/>
  <c r="BI1004" i="1" s="1"/>
  <c r="BE1005" i="1"/>
  <c r="BE1004" i="1" s="1"/>
  <c r="BD1005" i="1"/>
  <c r="BD1004" i="1" s="1"/>
  <c r="BC1005" i="1"/>
  <c r="BC1004" i="1" s="1"/>
  <c r="AY1005" i="1"/>
  <c r="AY1004" i="1" s="1"/>
  <c r="AX1005" i="1"/>
  <c r="AX1004" i="1" s="1"/>
  <c r="AW1005" i="1"/>
  <c r="AW1004" i="1" s="1"/>
  <c r="AS1005" i="1"/>
  <c r="AS1004" i="1" s="1"/>
  <c r="AR1005" i="1"/>
  <c r="AR1004" i="1" s="1"/>
  <c r="AQ1005" i="1"/>
  <c r="AQ1004" i="1" s="1"/>
  <c r="AM1005" i="1"/>
  <c r="AM1004" i="1" s="1"/>
  <c r="AL1005" i="1"/>
  <c r="AL1004" i="1" s="1"/>
  <c r="AK1005" i="1"/>
  <c r="AK1004" i="1" s="1"/>
  <c r="AG1005" i="1"/>
  <c r="AG1004" i="1" s="1"/>
  <c r="AC1005" i="1"/>
  <c r="AC1004" i="1" s="1"/>
  <c r="AB1005" i="1"/>
  <c r="AB1004" i="1" s="1"/>
  <c r="AA1005" i="1"/>
  <c r="AA1004" i="1" s="1"/>
  <c r="W1005" i="1"/>
  <c r="W1004" i="1" s="1"/>
  <c r="V1005" i="1"/>
  <c r="V1004" i="1" s="1"/>
  <c r="U1005" i="1"/>
  <c r="U1004" i="1" s="1"/>
  <c r="Q1005" i="1"/>
  <c r="Q1004" i="1" s="1"/>
  <c r="P1005" i="1"/>
  <c r="P1004" i="1" s="1"/>
  <c r="K1005" i="1"/>
  <c r="J1005" i="1"/>
  <c r="J1004" i="1" s="1"/>
  <c r="I1005" i="1"/>
  <c r="I1004" i="1" s="1"/>
  <c r="H1005" i="1"/>
  <c r="H1004" i="1" s="1"/>
  <c r="G1005" i="1"/>
  <c r="F1005" i="1"/>
  <c r="BX1004" i="1"/>
  <c r="BX1003" i="1"/>
  <c r="N1003" i="1"/>
  <c r="T1003" i="1" s="1"/>
  <c r="Z1003" i="1" s="1"/>
  <c r="AF1003" i="1" s="1"/>
  <c r="AJ1003" i="1" s="1"/>
  <c r="AP1003" i="1" s="1"/>
  <c r="AV1003" i="1" s="1"/>
  <c r="BB1003" i="1" s="1"/>
  <c r="BH1003" i="1" s="1"/>
  <c r="BR1003" i="1" s="1"/>
  <c r="BT1003" i="1" s="1"/>
  <c r="M1003" i="1"/>
  <c r="S1003" i="1" s="1"/>
  <c r="Y1003" i="1" s="1"/>
  <c r="AE1003" i="1" s="1"/>
  <c r="AI1003" i="1" s="1"/>
  <c r="AO1003" i="1" s="1"/>
  <c r="AU1003" i="1" s="1"/>
  <c r="BA1003" i="1" s="1"/>
  <c r="BG1003" i="1" s="1"/>
  <c r="BO1003" i="1" s="1"/>
  <c r="BQ1003" i="1" s="1"/>
  <c r="L1003" i="1"/>
  <c r="R1003" i="1" s="1"/>
  <c r="X1003" i="1" s="1"/>
  <c r="AD1003" i="1" s="1"/>
  <c r="AH1003" i="1" s="1"/>
  <c r="AN1003" i="1" s="1"/>
  <c r="AT1003" i="1" s="1"/>
  <c r="AZ1003" i="1" s="1"/>
  <c r="BF1003" i="1" s="1"/>
  <c r="BL1003" i="1" s="1"/>
  <c r="BN1003" i="1" s="1"/>
  <c r="BX1002" i="1"/>
  <c r="BU1002" i="1"/>
  <c r="BU1001" i="1" s="1"/>
  <c r="BK1002" i="1"/>
  <c r="BJ1002" i="1"/>
  <c r="BI1002" i="1"/>
  <c r="BI1001" i="1" s="1"/>
  <c r="BE1002" i="1"/>
  <c r="BE1001" i="1" s="1"/>
  <c r="BD1002" i="1"/>
  <c r="BD1001" i="1" s="1"/>
  <c r="BC1002" i="1"/>
  <c r="BC1001" i="1" s="1"/>
  <c r="AY1002" i="1"/>
  <c r="AY1001" i="1" s="1"/>
  <c r="AX1002" i="1"/>
  <c r="AX1001" i="1" s="1"/>
  <c r="AW1002" i="1"/>
  <c r="AW1001" i="1" s="1"/>
  <c r="AS1002" i="1"/>
  <c r="AS1001" i="1" s="1"/>
  <c r="AR1002" i="1"/>
  <c r="AR1001" i="1" s="1"/>
  <c r="AQ1002" i="1"/>
  <c r="AQ1001" i="1" s="1"/>
  <c r="AM1002" i="1"/>
  <c r="AM1001" i="1" s="1"/>
  <c r="AL1002" i="1"/>
  <c r="AL1001" i="1" s="1"/>
  <c r="AK1002" i="1"/>
  <c r="AG1002" i="1"/>
  <c r="AC1002" i="1"/>
  <c r="AC1001" i="1" s="1"/>
  <c r="AB1002" i="1"/>
  <c r="AB1001" i="1" s="1"/>
  <c r="AA1002" i="1"/>
  <c r="AA1001" i="1" s="1"/>
  <c r="W1002" i="1"/>
  <c r="W1001" i="1" s="1"/>
  <c r="V1002" i="1"/>
  <c r="V1001" i="1" s="1"/>
  <c r="U1002" i="1"/>
  <c r="U1001" i="1" s="1"/>
  <c r="Q1002" i="1"/>
  <c r="Q1001" i="1" s="1"/>
  <c r="P1002" i="1"/>
  <c r="P1001" i="1" s="1"/>
  <c r="O1002" i="1"/>
  <c r="K1002" i="1"/>
  <c r="K1001" i="1" s="1"/>
  <c r="J1002" i="1"/>
  <c r="J1001" i="1" s="1"/>
  <c r="I1002" i="1"/>
  <c r="I1001" i="1" s="1"/>
  <c r="H1002" i="1"/>
  <c r="G1002" i="1"/>
  <c r="F1002" i="1"/>
  <c r="F1001" i="1" s="1"/>
  <c r="BX1001" i="1"/>
  <c r="BK1001" i="1"/>
  <c r="BJ1001" i="1"/>
  <c r="AK1001" i="1"/>
  <c r="AG1001" i="1"/>
  <c r="O1001" i="1"/>
  <c r="BX1000" i="1"/>
  <c r="BI1000" i="1"/>
  <c r="BI999" i="1" s="1"/>
  <c r="BI998" i="1" s="1"/>
  <c r="AK1000" i="1"/>
  <c r="AK999" i="1" s="1"/>
  <c r="AK998" i="1" s="1"/>
  <c r="N1000" i="1"/>
  <c r="T1000" i="1" s="1"/>
  <c r="Z1000" i="1" s="1"/>
  <c r="AF1000" i="1" s="1"/>
  <c r="AJ1000" i="1" s="1"/>
  <c r="AP1000" i="1" s="1"/>
  <c r="AV1000" i="1" s="1"/>
  <c r="BB1000" i="1" s="1"/>
  <c r="BH1000" i="1" s="1"/>
  <c r="BR1000" i="1" s="1"/>
  <c r="BT1000" i="1" s="1"/>
  <c r="M1000" i="1"/>
  <c r="S1000" i="1" s="1"/>
  <c r="Y1000" i="1" s="1"/>
  <c r="AE1000" i="1" s="1"/>
  <c r="AI1000" i="1" s="1"/>
  <c r="AO1000" i="1" s="1"/>
  <c r="AU1000" i="1" s="1"/>
  <c r="BA1000" i="1" s="1"/>
  <c r="BG1000" i="1" s="1"/>
  <c r="BO1000" i="1" s="1"/>
  <c r="BQ1000" i="1" s="1"/>
  <c r="L1000" i="1"/>
  <c r="R1000" i="1" s="1"/>
  <c r="X1000" i="1" s="1"/>
  <c r="AD1000" i="1" s="1"/>
  <c r="AH1000" i="1" s="1"/>
  <c r="BX999" i="1"/>
  <c r="BU999" i="1"/>
  <c r="BU998" i="1" s="1"/>
  <c r="BK999" i="1"/>
  <c r="BK998" i="1" s="1"/>
  <c r="BJ999" i="1"/>
  <c r="BJ998" i="1" s="1"/>
  <c r="BE999" i="1"/>
  <c r="BD999" i="1"/>
  <c r="BC999" i="1"/>
  <c r="BC998" i="1" s="1"/>
  <c r="AY999" i="1"/>
  <c r="AY998" i="1" s="1"/>
  <c r="AX999" i="1"/>
  <c r="AX998" i="1" s="1"/>
  <c r="AW999" i="1"/>
  <c r="AW998" i="1" s="1"/>
  <c r="AS999" i="1"/>
  <c r="AS998" i="1" s="1"/>
  <c r="AR999" i="1"/>
  <c r="AR998" i="1" s="1"/>
  <c r="AQ999" i="1"/>
  <c r="AQ998" i="1" s="1"/>
  <c r="AM999" i="1"/>
  <c r="AM998" i="1" s="1"/>
  <c r="AL999" i="1"/>
  <c r="AL998" i="1" s="1"/>
  <c r="AG999" i="1"/>
  <c r="AG998" i="1" s="1"/>
  <c r="AC999" i="1"/>
  <c r="AC998" i="1" s="1"/>
  <c r="AB999" i="1"/>
  <c r="AB998" i="1" s="1"/>
  <c r="AA999" i="1"/>
  <c r="AA998" i="1" s="1"/>
  <c r="W999" i="1"/>
  <c r="W998" i="1" s="1"/>
  <c r="V999" i="1"/>
  <c r="V998" i="1" s="1"/>
  <c r="U999" i="1"/>
  <c r="U998" i="1" s="1"/>
  <c r="Q999" i="1"/>
  <c r="Q998" i="1" s="1"/>
  <c r="P999" i="1"/>
  <c r="P998" i="1" s="1"/>
  <c r="O999" i="1"/>
  <c r="O998" i="1" s="1"/>
  <c r="K999" i="1"/>
  <c r="J999" i="1"/>
  <c r="J998" i="1" s="1"/>
  <c r="I999" i="1"/>
  <c r="I998" i="1" s="1"/>
  <c r="H999" i="1"/>
  <c r="H998" i="1" s="1"/>
  <c r="G999" i="1"/>
  <c r="F999" i="1"/>
  <c r="BX998" i="1"/>
  <c r="BE998" i="1"/>
  <c r="BD998" i="1"/>
  <c r="BX997" i="1"/>
  <c r="N997" i="1"/>
  <c r="T997" i="1" s="1"/>
  <c r="Z997" i="1" s="1"/>
  <c r="AF997" i="1" s="1"/>
  <c r="AJ997" i="1" s="1"/>
  <c r="AP997" i="1" s="1"/>
  <c r="AV997" i="1" s="1"/>
  <c r="BB997" i="1" s="1"/>
  <c r="BH997" i="1" s="1"/>
  <c r="BR997" i="1" s="1"/>
  <c r="BT997" i="1" s="1"/>
  <c r="M997" i="1"/>
  <c r="S997" i="1" s="1"/>
  <c r="Y997" i="1" s="1"/>
  <c r="AE997" i="1" s="1"/>
  <c r="AI997" i="1" s="1"/>
  <c r="AO997" i="1" s="1"/>
  <c r="AU997" i="1" s="1"/>
  <c r="BA997" i="1" s="1"/>
  <c r="BG997" i="1" s="1"/>
  <c r="BO997" i="1" s="1"/>
  <c r="BQ997" i="1" s="1"/>
  <c r="L997" i="1"/>
  <c r="R997" i="1" s="1"/>
  <c r="X997" i="1" s="1"/>
  <c r="AD997" i="1" s="1"/>
  <c r="AH997" i="1" s="1"/>
  <c r="AN997" i="1" s="1"/>
  <c r="AT997" i="1" s="1"/>
  <c r="AZ997" i="1" s="1"/>
  <c r="BF997" i="1" s="1"/>
  <c r="BL997" i="1" s="1"/>
  <c r="BN997" i="1" s="1"/>
  <c r="BX996" i="1"/>
  <c r="BU996" i="1"/>
  <c r="BU995" i="1" s="1"/>
  <c r="BK996" i="1"/>
  <c r="BK995" i="1" s="1"/>
  <c r="BJ996" i="1"/>
  <c r="BJ995" i="1" s="1"/>
  <c r="BI996" i="1"/>
  <c r="BI995" i="1" s="1"/>
  <c r="BE996" i="1"/>
  <c r="BE995" i="1" s="1"/>
  <c r="BD996" i="1"/>
  <c r="BD995" i="1" s="1"/>
  <c r="BC996" i="1"/>
  <c r="BC995" i="1" s="1"/>
  <c r="AY996" i="1"/>
  <c r="AY995" i="1" s="1"/>
  <c r="AX996" i="1"/>
  <c r="AX995" i="1" s="1"/>
  <c r="AW996" i="1"/>
  <c r="AW995" i="1" s="1"/>
  <c r="AS996" i="1"/>
  <c r="AS995" i="1" s="1"/>
  <c r="AR996" i="1"/>
  <c r="AR995" i="1" s="1"/>
  <c r="AQ996" i="1"/>
  <c r="AQ995" i="1" s="1"/>
  <c r="AM996" i="1"/>
  <c r="AM995" i="1" s="1"/>
  <c r="AL996" i="1"/>
  <c r="AL995" i="1" s="1"/>
  <c r="AK996" i="1"/>
  <c r="AK995" i="1" s="1"/>
  <c r="AG996" i="1"/>
  <c r="AG995" i="1" s="1"/>
  <c r="AC996" i="1"/>
  <c r="AC995" i="1" s="1"/>
  <c r="AB996" i="1"/>
  <c r="AB995" i="1" s="1"/>
  <c r="AA996" i="1"/>
  <c r="AA995" i="1" s="1"/>
  <c r="W996" i="1"/>
  <c r="W995" i="1" s="1"/>
  <c r="V996" i="1"/>
  <c r="V995" i="1" s="1"/>
  <c r="U996" i="1"/>
  <c r="U995" i="1" s="1"/>
  <c r="Q996" i="1"/>
  <c r="Q995" i="1" s="1"/>
  <c r="P996" i="1"/>
  <c r="P995" i="1" s="1"/>
  <c r="O996" i="1"/>
  <c r="O995" i="1" s="1"/>
  <c r="K996" i="1"/>
  <c r="K995" i="1" s="1"/>
  <c r="J996" i="1"/>
  <c r="J995" i="1" s="1"/>
  <c r="I996" i="1"/>
  <c r="I995" i="1" s="1"/>
  <c r="H996" i="1"/>
  <c r="G996" i="1"/>
  <c r="F996" i="1"/>
  <c r="F995" i="1" s="1"/>
  <c r="BX995" i="1"/>
  <c r="BX994" i="1"/>
  <c r="N994" i="1"/>
  <c r="T994" i="1" s="1"/>
  <c r="Z994" i="1" s="1"/>
  <c r="AF994" i="1" s="1"/>
  <c r="AJ994" i="1" s="1"/>
  <c r="AP994" i="1" s="1"/>
  <c r="AV994" i="1" s="1"/>
  <c r="BB994" i="1" s="1"/>
  <c r="BH994" i="1" s="1"/>
  <c r="BR994" i="1" s="1"/>
  <c r="BT994" i="1" s="1"/>
  <c r="M994" i="1"/>
  <c r="S994" i="1" s="1"/>
  <c r="Y994" i="1" s="1"/>
  <c r="AE994" i="1" s="1"/>
  <c r="AI994" i="1" s="1"/>
  <c r="AO994" i="1" s="1"/>
  <c r="AU994" i="1" s="1"/>
  <c r="BA994" i="1" s="1"/>
  <c r="BG994" i="1" s="1"/>
  <c r="BO994" i="1" s="1"/>
  <c r="BQ994" i="1" s="1"/>
  <c r="L994" i="1"/>
  <c r="R994" i="1" s="1"/>
  <c r="X994" i="1" s="1"/>
  <c r="AD994" i="1" s="1"/>
  <c r="AH994" i="1" s="1"/>
  <c r="AN994" i="1" s="1"/>
  <c r="AT994" i="1" s="1"/>
  <c r="AZ994" i="1" s="1"/>
  <c r="BF994" i="1" s="1"/>
  <c r="BL994" i="1" s="1"/>
  <c r="BN994" i="1" s="1"/>
  <c r="BX993" i="1"/>
  <c r="BU993" i="1"/>
  <c r="BU992" i="1" s="1"/>
  <c r="BK993" i="1"/>
  <c r="BK992" i="1" s="1"/>
  <c r="BJ993" i="1"/>
  <c r="BJ992" i="1" s="1"/>
  <c r="BI993" i="1"/>
  <c r="BI992" i="1" s="1"/>
  <c r="BE993" i="1"/>
  <c r="BE992" i="1" s="1"/>
  <c r="BD993" i="1"/>
  <c r="BD992" i="1" s="1"/>
  <c r="BC993" i="1"/>
  <c r="BC992" i="1" s="1"/>
  <c r="AY993" i="1"/>
  <c r="AY992" i="1" s="1"/>
  <c r="AX993" i="1"/>
  <c r="AX992" i="1" s="1"/>
  <c r="AW993" i="1"/>
  <c r="AW992" i="1" s="1"/>
  <c r="AS993" i="1"/>
  <c r="AS992" i="1" s="1"/>
  <c r="AR993" i="1"/>
  <c r="AR992" i="1" s="1"/>
  <c r="AQ993" i="1"/>
  <c r="AQ992" i="1" s="1"/>
  <c r="AM993" i="1"/>
  <c r="AM992" i="1" s="1"/>
  <c r="AL993" i="1"/>
  <c r="AL992" i="1" s="1"/>
  <c r="AK993" i="1"/>
  <c r="AK992" i="1" s="1"/>
  <c r="AG993" i="1"/>
  <c r="AG992" i="1" s="1"/>
  <c r="AC993" i="1"/>
  <c r="AC992" i="1" s="1"/>
  <c r="AB993" i="1"/>
  <c r="AB992" i="1" s="1"/>
  <c r="AA993" i="1"/>
  <c r="AA992" i="1" s="1"/>
  <c r="W993" i="1"/>
  <c r="W992" i="1" s="1"/>
  <c r="V993" i="1"/>
  <c r="V992" i="1" s="1"/>
  <c r="U993" i="1"/>
  <c r="U992" i="1" s="1"/>
  <c r="Q993" i="1"/>
  <c r="Q992" i="1" s="1"/>
  <c r="P993" i="1"/>
  <c r="P992" i="1" s="1"/>
  <c r="O993" i="1"/>
  <c r="O992" i="1" s="1"/>
  <c r="K993" i="1"/>
  <c r="K992" i="1" s="1"/>
  <c r="J993" i="1"/>
  <c r="I993" i="1"/>
  <c r="H993" i="1"/>
  <c r="G993" i="1"/>
  <c r="G992" i="1" s="1"/>
  <c r="F993" i="1"/>
  <c r="F992" i="1" s="1"/>
  <c r="BX992" i="1"/>
  <c r="BX991" i="1"/>
  <c r="N991" i="1"/>
  <c r="T991" i="1" s="1"/>
  <c r="Z991" i="1" s="1"/>
  <c r="AF991" i="1" s="1"/>
  <c r="AJ991" i="1" s="1"/>
  <c r="AP991" i="1" s="1"/>
  <c r="AV991" i="1" s="1"/>
  <c r="BB991" i="1" s="1"/>
  <c r="BH991" i="1" s="1"/>
  <c r="BR991" i="1" s="1"/>
  <c r="BT991" i="1" s="1"/>
  <c r="M991" i="1"/>
  <c r="S991" i="1" s="1"/>
  <c r="Y991" i="1" s="1"/>
  <c r="AE991" i="1" s="1"/>
  <c r="AI991" i="1" s="1"/>
  <c r="AO991" i="1" s="1"/>
  <c r="AU991" i="1" s="1"/>
  <c r="BA991" i="1" s="1"/>
  <c r="BG991" i="1" s="1"/>
  <c r="BO991" i="1" s="1"/>
  <c r="BQ991" i="1" s="1"/>
  <c r="L991" i="1"/>
  <c r="R991" i="1" s="1"/>
  <c r="X991" i="1" s="1"/>
  <c r="AD991" i="1" s="1"/>
  <c r="AH991" i="1" s="1"/>
  <c r="AN991" i="1" s="1"/>
  <c r="AT991" i="1" s="1"/>
  <c r="AZ991" i="1" s="1"/>
  <c r="BF991" i="1" s="1"/>
  <c r="BL991" i="1" s="1"/>
  <c r="BN991" i="1" s="1"/>
  <c r="BX990" i="1"/>
  <c r="BU990" i="1"/>
  <c r="BK990" i="1"/>
  <c r="BJ990" i="1"/>
  <c r="BI990" i="1"/>
  <c r="BE990" i="1"/>
  <c r="BD990" i="1"/>
  <c r="BC990" i="1"/>
  <c r="AY990" i="1"/>
  <c r="AX990" i="1"/>
  <c r="AW990" i="1"/>
  <c r="AS990" i="1"/>
  <c r="AR990" i="1"/>
  <c r="AQ990" i="1"/>
  <c r="AM990" i="1"/>
  <c r="AL990" i="1"/>
  <c r="AK990" i="1"/>
  <c r="AG990" i="1"/>
  <c r="AC990" i="1"/>
  <c r="AB990" i="1"/>
  <c r="AA990" i="1"/>
  <c r="W990" i="1"/>
  <c r="V990" i="1"/>
  <c r="U990" i="1"/>
  <c r="Q990" i="1"/>
  <c r="P990" i="1"/>
  <c r="O990" i="1"/>
  <c r="K990" i="1"/>
  <c r="J990" i="1"/>
  <c r="I990" i="1"/>
  <c r="H990" i="1"/>
  <c r="G990" i="1"/>
  <c r="F990" i="1"/>
  <c r="BX989" i="1"/>
  <c r="AK989" i="1"/>
  <c r="N989" i="1"/>
  <c r="T989" i="1" s="1"/>
  <c r="Z989" i="1" s="1"/>
  <c r="AF989" i="1" s="1"/>
  <c r="AJ989" i="1" s="1"/>
  <c r="AP989" i="1" s="1"/>
  <c r="AV989" i="1" s="1"/>
  <c r="BB989" i="1" s="1"/>
  <c r="BH989" i="1" s="1"/>
  <c r="BR989" i="1" s="1"/>
  <c r="BT989" i="1" s="1"/>
  <c r="M989" i="1"/>
  <c r="S989" i="1" s="1"/>
  <c r="Y989" i="1" s="1"/>
  <c r="AE989" i="1" s="1"/>
  <c r="AI989" i="1" s="1"/>
  <c r="AO989" i="1" s="1"/>
  <c r="AU989" i="1" s="1"/>
  <c r="BA989" i="1" s="1"/>
  <c r="BG989" i="1" s="1"/>
  <c r="BO989" i="1" s="1"/>
  <c r="BQ989" i="1" s="1"/>
  <c r="L989" i="1"/>
  <c r="R989" i="1" s="1"/>
  <c r="X989" i="1" s="1"/>
  <c r="AD989" i="1" s="1"/>
  <c r="AH989" i="1" s="1"/>
  <c r="BX988" i="1"/>
  <c r="BU988" i="1"/>
  <c r="BK988" i="1"/>
  <c r="BJ988" i="1"/>
  <c r="BI988" i="1"/>
  <c r="BE988" i="1"/>
  <c r="BD988" i="1"/>
  <c r="BC988" i="1"/>
  <c r="AY988" i="1"/>
  <c r="AX988" i="1"/>
  <c r="AW988" i="1"/>
  <c r="AS988" i="1"/>
  <c r="AR988" i="1"/>
  <c r="AQ988" i="1"/>
  <c r="AM988" i="1"/>
  <c r="AL988" i="1"/>
  <c r="AK988" i="1"/>
  <c r="AG988" i="1"/>
  <c r="AC988" i="1"/>
  <c r="AB988" i="1"/>
  <c r="AA988" i="1"/>
  <c r="W988" i="1"/>
  <c r="V988" i="1"/>
  <c r="U988" i="1"/>
  <c r="Q988" i="1"/>
  <c r="P988" i="1"/>
  <c r="O988" i="1"/>
  <c r="K988" i="1"/>
  <c r="J988" i="1"/>
  <c r="I988" i="1"/>
  <c r="H988" i="1"/>
  <c r="G988" i="1"/>
  <c r="F988" i="1"/>
  <c r="BX987" i="1"/>
  <c r="BX986" i="1"/>
  <c r="BX985" i="1"/>
  <c r="N985" i="1"/>
  <c r="T985" i="1" s="1"/>
  <c r="Z985" i="1" s="1"/>
  <c r="AF985" i="1" s="1"/>
  <c r="AJ985" i="1" s="1"/>
  <c r="AP985" i="1" s="1"/>
  <c r="AV985" i="1" s="1"/>
  <c r="BB985" i="1" s="1"/>
  <c r="BH985" i="1" s="1"/>
  <c r="BR985" i="1" s="1"/>
  <c r="BT985" i="1" s="1"/>
  <c r="M985" i="1"/>
  <c r="S985" i="1" s="1"/>
  <c r="Y985" i="1" s="1"/>
  <c r="AE985" i="1" s="1"/>
  <c r="AI985" i="1" s="1"/>
  <c r="AO985" i="1" s="1"/>
  <c r="AU985" i="1" s="1"/>
  <c r="BA985" i="1" s="1"/>
  <c r="BG985" i="1" s="1"/>
  <c r="BO985" i="1" s="1"/>
  <c r="BQ985" i="1" s="1"/>
  <c r="F985" i="1"/>
  <c r="L985" i="1" s="1"/>
  <c r="R985" i="1" s="1"/>
  <c r="X985" i="1" s="1"/>
  <c r="AD985" i="1" s="1"/>
  <c r="AH985" i="1" s="1"/>
  <c r="AN985" i="1" s="1"/>
  <c r="AT985" i="1" s="1"/>
  <c r="AZ985" i="1" s="1"/>
  <c r="BF985" i="1" s="1"/>
  <c r="BL985" i="1" s="1"/>
  <c r="BN985" i="1" s="1"/>
  <c r="BX984" i="1"/>
  <c r="BU984" i="1"/>
  <c r="BK984" i="1"/>
  <c r="BK983" i="1" s="1"/>
  <c r="BJ984" i="1"/>
  <c r="BJ983" i="1" s="1"/>
  <c r="BI984" i="1"/>
  <c r="BI983" i="1" s="1"/>
  <c r="BE984" i="1"/>
  <c r="BE983" i="1" s="1"/>
  <c r="BD984" i="1"/>
  <c r="BD983" i="1" s="1"/>
  <c r="BC984" i="1"/>
  <c r="BC983" i="1" s="1"/>
  <c r="AY984" i="1"/>
  <c r="AY983" i="1" s="1"/>
  <c r="AX984" i="1"/>
  <c r="AX983" i="1" s="1"/>
  <c r="AW984" i="1"/>
  <c r="AW983" i="1" s="1"/>
  <c r="AS984" i="1"/>
  <c r="AS983" i="1" s="1"/>
  <c r="AR984" i="1"/>
  <c r="AR983" i="1" s="1"/>
  <c r="AQ984" i="1"/>
  <c r="AQ983" i="1" s="1"/>
  <c r="AM984" i="1"/>
  <c r="AM983" i="1" s="1"/>
  <c r="AL984" i="1"/>
  <c r="AL983" i="1" s="1"/>
  <c r="AK984" i="1"/>
  <c r="AK983" i="1" s="1"/>
  <c r="AG984" i="1"/>
  <c r="AG983" i="1" s="1"/>
  <c r="AC984" i="1"/>
  <c r="AC983" i="1" s="1"/>
  <c r="AB984" i="1"/>
  <c r="AB983" i="1" s="1"/>
  <c r="AA984" i="1"/>
  <c r="AA983" i="1" s="1"/>
  <c r="W984" i="1"/>
  <c r="W983" i="1" s="1"/>
  <c r="V984" i="1"/>
  <c r="V983" i="1" s="1"/>
  <c r="U984" i="1"/>
  <c r="U983" i="1" s="1"/>
  <c r="Q984" i="1"/>
  <c r="Q983" i="1" s="1"/>
  <c r="P984" i="1"/>
  <c r="P983" i="1" s="1"/>
  <c r="O984" i="1"/>
  <c r="O983" i="1" s="1"/>
  <c r="K984" i="1"/>
  <c r="K983" i="1" s="1"/>
  <c r="J984" i="1"/>
  <c r="I984" i="1"/>
  <c r="I983" i="1" s="1"/>
  <c r="H984" i="1"/>
  <c r="H983" i="1" s="1"/>
  <c r="G984" i="1"/>
  <c r="G983" i="1" s="1"/>
  <c r="BX983" i="1"/>
  <c r="BU983" i="1"/>
  <c r="BX982" i="1"/>
  <c r="AP982" i="1"/>
  <c r="AV982" i="1" s="1"/>
  <c r="BB982" i="1" s="1"/>
  <c r="BH982" i="1" s="1"/>
  <c r="BR982" i="1" s="1"/>
  <c r="BT982" i="1" s="1"/>
  <c r="AO982" i="1"/>
  <c r="AU982" i="1" s="1"/>
  <c r="BA982" i="1" s="1"/>
  <c r="BG982" i="1" s="1"/>
  <c r="BO982" i="1" s="1"/>
  <c r="BQ982" i="1" s="1"/>
  <c r="AN982" i="1"/>
  <c r="AT982" i="1" s="1"/>
  <c r="AZ982" i="1" s="1"/>
  <c r="BF982" i="1" s="1"/>
  <c r="BL982" i="1" s="1"/>
  <c r="BN982" i="1" s="1"/>
  <c r="BX981" i="1"/>
  <c r="BU981" i="1"/>
  <c r="BU980" i="1" s="1"/>
  <c r="BK981" i="1"/>
  <c r="BK980" i="1" s="1"/>
  <c r="BJ981" i="1"/>
  <c r="BJ980" i="1" s="1"/>
  <c r="BI981" i="1"/>
  <c r="BI980" i="1" s="1"/>
  <c r="BE981" i="1"/>
  <c r="BE980" i="1" s="1"/>
  <c r="BD981" i="1"/>
  <c r="BD980" i="1" s="1"/>
  <c r="BC981" i="1"/>
  <c r="BC980" i="1" s="1"/>
  <c r="AY981" i="1"/>
  <c r="AY980" i="1" s="1"/>
  <c r="AX981" i="1"/>
  <c r="AX980" i="1" s="1"/>
  <c r="AW981" i="1"/>
  <c r="AS981" i="1"/>
  <c r="AS980" i="1" s="1"/>
  <c r="AR981" i="1"/>
  <c r="AR980" i="1" s="1"/>
  <c r="AQ981" i="1"/>
  <c r="AQ980" i="1" s="1"/>
  <c r="AM981" i="1"/>
  <c r="AP981" i="1" s="1"/>
  <c r="AL981" i="1"/>
  <c r="AO981" i="1" s="1"/>
  <c r="AK981" i="1"/>
  <c r="BX980" i="1"/>
  <c r="AW980" i="1"/>
  <c r="BX979" i="1"/>
  <c r="AX979" i="1"/>
  <c r="AX978" i="1" s="1"/>
  <c r="N979" i="1"/>
  <c r="T979" i="1" s="1"/>
  <c r="Z979" i="1" s="1"/>
  <c r="AF979" i="1" s="1"/>
  <c r="AJ979" i="1" s="1"/>
  <c r="AP979" i="1" s="1"/>
  <c r="AV979" i="1" s="1"/>
  <c r="BB979" i="1" s="1"/>
  <c r="BH979" i="1" s="1"/>
  <c r="BR979" i="1" s="1"/>
  <c r="BT979" i="1" s="1"/>
  <c r="M979" i="1"/>
  <c r="S979" i="1" s="1"/>
  <c r="Y979" i="1" s="1"/>
  <c r="AE979" i="1" s="1"/>
  <c r="AI979" i="1" s="1"/>
  <c r="AO979" i="1" s="1"/>
  <c r="AU979" i="1" s="1"/>
  <c r="F979" i="1"/>
  <c r="BX978" i="1"/>
  <c r="BU978" i="1"/>
  <c r="BK978" i="1"/>
  <c r="BJ978" i="1"/>
  <c r="BI978" i="1"/>
  <c r="BE978" i="1"/>
  <c r="BD978" i="1"/>
  <c r="BC978" i="1"/>
  <c r="AY978" i="1"/>
  <c r="AW978" i="1"/>
  <c r="AS978" i="1"/>
  <c r="AS975" i="1" s="1"/>
  <c r="AR978" i="1"/>
  <c r="AR975" i="1" s="1"/>
  <c r="AQ978" i="1"/>
  <c r="AQ975" i="1" s="1"/>
  <c r="AM978" i="1"/>
  <c r="AM975" i="1" s="1"/>
  <c r="AL978" i="1"/>
  <c r="AL975" i="1" s="1"/>
  <c r="AK978" i="1"/>
  <c r="AK975" i="1" s="1"/>
  <c r="AG978" i="1"/>
  <c r="AG975" i="1" s="1"/>
  <c r="AC978" i="1"/>
  <c r="AC975" i="1" s="1"/>
  <c r="AB978" i="1"/>
  <c r="AB975" i="1" s="1"/>
  <c r="AA978" i="1"/>
  <c r="AA975" i="1" s="1"/>
  <c r="W978" i="1"/>
  <c r="W975" i="1" s="1"/>
  <c r="V978" i="1"/>
  <c r="V975" i="1" s="1"/>
  <c r="U978" i="1"/>
  <c r="U975" i="1" s="1"/>
  <c r="Q978" i="1"/>
  <c r="Q975" i="1" s="1"/>
  <c r="P978" i="1"/>
  <c r="P975" i="1" s="1"/>
  <c r="O978" i="1"/>
  <c r="O975" i="1" s="1"/>
  <c r="K978" i="1"/>
  <c r="K975" i="1" s="1"/>
  <c r="J978" i="1"/>
  <c r="J975" i="1" s="1"/>
  <c r="I978" i="1"/>
  <c r="I975" i="1" s="1"/>
  <c r="H978" i="1"/>
  <c r="G978" i="1"/>
  <c r="BX977" i="1"/>
  <c r="BB977" i="1"/>
  <c r="BH977" i="1" s="1"/>
  <c r="BR977" i="1" s="1"/>
  <c r="BT977" i="1" s="1"/>
  <c r="BA977" i="1"/>
  <c r="BG977" i="1" s="1"/>
  <c r="BO977" i="1" s="1"/>
  <c r="BQ977" i="1" s="1"/>
  <c r="AW977" i="1"/>
  <c r="AZ977" i="1" s="1"/>
  <c r="BF977" i="1" s="1"/>
  <c r="BL977" i="1" s="1"/>
  <c r="BN977" i="1" s="1"/>
  <c r="BX976" i="1"/>
  <c r="BU976" i="1"/>
  <c r="BK976" i="1"/>
  <c r="BJ976" i="1"/>
  <c r="BI976" i="1"/>
  <c r="BE976" i="1"/>
  <c r="BD976" i="1"/>
  <c r="BC976" i="1"/>
  <c r="AY976" i="1"/>
  <c r="BB976" i="1" s="1"/>
  <c r="AX976" i="1"/>
  <c r="BA976" i="1" s="1"/>
  <c r="BX975" i="1"/>
  <c r="BX974" i="1"/>
  <c r="N974" i="1"/>
  <c r="T974" i="1" s="1"/>
  <c r="Z974" i="1" s="1"/>
  <c r="AF974" i="1" s="1"/>
  <c r="AJ974" i="1" s="1"/>
  <c r="AP974" i="1" s="1"/>
  <c r="AV974" i="1" s="1"/>
  <c r="BB974" i="1" s="1"/>
  <c r="BH974" i="1" s="1"/>
  <c r="BR974" i="1" s="1"/>
  <c r="BT974" i="1" s="1"/>
  <c r="M974" i="1"/>
  <c r="S974" i="1" s="1"/>
  <c r="Y974" i="1" s="1"/>
  <c r="AE974" i="1" s="1"/>
  <c r="AI974" i="1" s="1"/>
  <c r="AO974" i="1" s="1"/>
  <c r="AU974" i="1" s="1"/>
  <c r="BA974" i="1" s="1"/>
  <c r="BG974" i="1" s="1"/>
  <c r="BO974" i="1" s="1"/>
  <c r="BQ974" i="1" s="1"/>
  <c r="L974" i="1"/>
  <c r="R974" i="1" s="1"/>
  <c r="X974" i="1" s="1"/>
  <c r="AD974" i="1" s="1"/>
  <c r="AH974" i="1" s="1"/>
  <c r="AN974" i="1" s="1"/>
  <c r="AT974" i="1" s="1"/>
  <c r="AZ974" i="1" s="1"/>
  <c r="BF974" i="1" s="1"/>
  <c r="BL974" i="1" s="1"/>
  <c r="BN974" i="1" s="1"/>
  <c r="BX973" i="1"/>
  <c r="BU973" i="1"/>
  <c r="BU972" i="1" s="1"/>
  <c r="BK973" i="1"/>
  <c r="BK972" i="1" s="1"/>
  <c r="BJ973" i="1"/>
  <c r="BJ972" i="1" s="1"/>
  <c r="BI973" i="1"/>
  <c r="BI972" i="1" s="1"/>
  <c r="BE973" i="1"/>
  <c r="BE972" i="1" s="1"/>
  <c r="BD973" i="1"/>
  <c r="BC973" i="1"/>
  <c r="BC972" i="1" s="1"/>
  <c r="AY973" i="1"/>
  <c r="AY972" i="1" s="1"/>
  <c r="AX973" i="1"/>
  <c r="AX972" i="1" s="1"/>
  <c r="AW973" i="1"/>
  <c r="AW972" i="1" s="1"/>
  <c r="AS973" i="1"/>
  <c r="AS972" i="1" s="1"/>
  <c r="AR973" i="1"/>
  <c r="AR972" i="1" s="1"/>
  <c r="AQ973" i="1"/>
  <c r="AQ972" i="1" s="1"/>
  <c r="AM973" i="1"/>
  <c r="AM972" i="1" s="1"/>
  <c r="AL973" i="1"/>
  <c r="AL972" i="1" s="1"/>
  <c r="AK973" i="1"/>
  <c r="AK972" i="1" s="1"/>
  <c r="AG973" i="1"/>
  <c r="AG972" i="1" s="1"/>
  <c r="AC973" i="1"/>
  <c r="AC972" i="1" s="1"/>
  <c r="AB973" i="1"/>
  <c r="AB972" i="1" s="1"/>
  <c r="AA973" i="1"/>
  <c r="AA972" i="1" s="1"/>
  <c r="W973" i="1"/>
  <c r="W972" i="1" s="1"/>
  <c r="V973" i="1"/>
  <c r="V972" i="1" s="1"/>
  <c r="U973" i="1"/>
  <c r="U972" i="1" s="1"/>
  <c r="Q973" i="1"/>
  <c r="Q972" i="1" s="1"/>
  <c r="P973" i="1"/>
  <c r="P972" i="1" s="1"/>
  <c r="O973" i="1"/>
  <c r="O972" i="1" s="1"/>
  <c r="K973" i="1"/>
  <c r="K972" i="1" s="1"/>
  <c r="J973" i="1"/>
  <c r="J972" i="1" s="1"/>
  <c r="I973" i="1"/>
  <c r="H973" i="1"/>
  <c r="H972" i="1" s="1"/>
  <c r="G973" i="1"/>
  <c r="F973" i="1"/>
  <c r="F972" i="1" s="1"/>
  <c r="BX972" i="1"/>
  <c r="BD972" i="1"/>
  <c r="BX971" i="1"/>
  <c r="N971" i="1"/>
  <c r="T971" i="1" s="1"/>
  <c r="Z971" i="1" s="1"/>
  <c r="AF971" i="1" s="1"/>
  <c r="AJ971" i="1" s="1"/>
  <c r="AP971" i="1" s="1"/>
  <c r="AV971" i="1" s="1"/>
  <c r="BB971" i="1" s="1"/>
  <c r="BH971" i="1" s="1"/>
  <c r="BR971" i="1" s="1"/>
  <c r="BT971" i="1" s="1"/>
  <c r="M971" i="1"/>
  <c r="S971" i="1" s="1"/>
  <c r="Y971" i="1" s="1"/>
  <c r="AE971" i="1" s="1"/>
  <c r="AI971" i="1" s="1"/>
  <c r="AO971" i="1" s="1"/>
  <c r="AU971" i="1" s="1"/>
  <c r="BA971" i="1" s="1"/>
  <c r="BG971" i="1" s="1"/>
  <c r="BO971" i="1" s="1"/>
  <c r="BQ971" i="1" s="1"/>
  <c r="L971" i="1"/>
  <c r="R971" i="1" s="1"/>
  <c r="X971" i="1" s="1"/>
  <c r="AD971" i="1" s="1"/>
  <c r="AH971" i="1" s="1"/>
  <c r="AN971" i="1" s="1"/>
  <c r="AT971" i="1" s="1"/>
  <c r="AZ971" i="1" s="1"/>
  <c r="BF971" i="1" s="1"/>
  <c r="BL971" i="1" s="1"/>
  <c r="BN971" i="1" s="1"/>
  <c r="BX970" i="1"/>
  <c r="BU970" i="1"/>
  <c r="BU969" i="1" s="1"/>
  <c r="BK970" i="1"/>
  <c r="BK969" i="1" s="1"/>
  <c r="BJ970" i="1"/>
  <c r="BJ969" i="1" s="1"/>
  <c r="BI970" i="1"/>
  <c r="BI969" i="1" s="1"/>
  <c r="BE970" i="1"/>
  <c r="BE969" i="1" s="1"/>
  <c r="BD970" i="1"/>
  <c r="BD969" i="1" s="1"/>
  <c r="BC970" i="1"/>
  <c r="BC969" i="1" s="1"/>
  <c r="AY970" i="1"/>
  <c r="AY969" i="1" s="1"/>
  <c r="AX970" i="1"/>
  <c r="AX969" i="1" s="1"/>
  <c r="AW970" i="1"/>
  <c r="AW969" i="1" s="1"/>
  <c r="AS970" i="1"/>
  <c r="AS969" i="1" s="1"/>
  <c r="AR970" i="1"/>
  <c r="AR969" i="1" s="1"/>
  <c r="AQ970" i="1"/>
  <c r="AQ969" i="1" s="1"/>
  <c r="AM970" i="1"/>
  <c r="AM969" i="1" s="1"/>
  <c r="AL970" i="1"/>
  <c r="AL969" i="1" s="1"/>
  <c r="AK970" i="1"/>
  <c r="AK969" i="1" s="1"/>
  <c r="AG970" i="1"/>
  <c r="AG969" i="1" s="1"/>
  <c r="AC970" i="1"/>
  <c r="AC969" i="1" s="1"/>
  <c r="AB970" i="1"/>
  <c r="AB969" i="1" s="1"/>
  <c r="AA970" i="1"/>
  <c r="AA969" i="1" s="1"/>
  <c r="W970" i="1"/>
  <c r="W969" i="1" s="1"/>
  <c r="V970" i="1"/>
  <c r="V969" i="1" s="1"/>
  <c r="U970" i="1"/>
  <c r="U969" i="1" s="1"/>
  <c r="Q970" i="1"/>
  <c r="Q969" i="1" s="1"/>
  <c r="P970" i="1"/>
  <c r="P969" i="1" s="1"/>
  <c r="O970" i="1"/>
  <c r="O969" i="1" s="1"/>
  <c r="K970" i="1"/>
  <c r="K969" i="1" s="1"/>
  <c r="J970" i="1"/>
  <c r="I970" i="1"/>
  <c r="I969" i="1" s="1"/>
  <c r="H970" i="1"/>
  <c r="H969" i="1" s="1"/>
  <c r="G970" i="1"/>
  <c r="G969" i="1" s="1"/>
  <c r="F970" i="1"/>
  <c r="BX969" i="1"/>
  <c r="BX968" i="1"/>
  <c r="BX967" i="1"/>
  <c r="N967" i="1"/>
  <c r="T967" i="1" s="1"/>
  <c r="Z967" i="1" s="1"/>
  <c r="AF967" i="1" s="1"/>
  <c r="AJ967" i="1" s="1"/>
  <c r="AP967" i="1" s="1"/>
  <c r="AV967" i="1" s="1"/>
  <c r="BB967" i="1" s="1"/>
  <c r="BH967" i="1" s="1"/>
  <c r="BR967" i="1" s="1"/>
  <c r="BT967" i="1" s="1"/>
  <c r="M967" i="1"/>
  <c r="S967" i="1" s="1"/>
  <c r="Y967" i="1" s="1"/>
  <c r="AE967" i="1" s="1"/>
  <c r="AI967" i="1" s="1"/>
  <c r="AO967" i="1" s="1"/>
  <c r="AU967" i="1" s="1"/>
  <c r="BA967" i="1" s="1"/>
  <c r="BG967" i="1" s="1"/>
  <c r="BO967" i="1" s="1"/>
  <c r="BQ967" i="1" s="1"/>
  <c r="L967" i="1"/>
  <c r="R967" i="1" s="1"/>
  <c r="X967" i="1" s="1"/>
  <c r="AD967" i="1" s="1"/>
  <c r="AH967" i="1" s="1"/>
  <c r="AN967" i="1" s="1"/>
  <c r="AT967" i="1" s="1"/>
  <c r="AZ967" i="1" s="1"/>
  <c r="BF967" i="1" s="1"/>
  <c r="BL967" i="1" s="1"/>
  <c r="BN967" i="1" s="1"/>
  <c r="BX966" i="1"/>
  <c r="BU966" i="1"/>
  <c r="BK966" i="1"/>
  <c r="BJ966" i="1"/>
  <c r="BI966" i="1"/>
  <c r="BE966" i="1"/>
  <c r="BD966" i="1"/>
  <c r="BC966" i="1"/>
  <c r="AY966" i="1"/>
  <c r="AX966" i="1"/>
  <c r="AW966" i="1"/>
  <c r="AS966" i="1"/>
  <c r="AR966" i="1"/>
  <c r="AQ966" i="1"/>
  <c r="AM966" i="1"/>
  <c r="AL966" i="1"/>
  <c r="AK966" i="1"/>
  <c r="AG966" i="1"/>
  <c r="AC966" i="1"/>
  <c r="AB966" i="1"/>
  <c r="AA966" i="1"/>
  <c r="W966" i="1"/>
  <c r="V966" i="1"/>
  <c r="U966" i="1"/>
  <c r="Q966" i="1"/>
  <c r="P966" i="1"/>
  <c r="O966" i="1"/>
  <c r="K966" i="1"/>
  <c r="J966" i="1"/>
  <c r="I966" i="1"/>
  <c r="H966" i="1"/>
  <c r="G966" i="1"/>
  <c r="F966" i="1"/>
  <c r="BX965" i="1"/>
  <c r="N965" i="1"/>
  <c r="T965" i="1" s="1"/>
  <c r="Z965" i="1" s="1"/>
  <c r="AF965" i="1" s="1"/>
  <c r="AJ965" i="1" s="1"/>
  <c r="AP965" i="1" s="1"/>
  <c r="AV965" i="1" s="1"/>
  <c r="BB965" i="1" s="1"/>
  <c r="BH965" i="1" s="1"/>
  <c r="BR965" i="1" s="1"/>
  <c r="BT965" i="1" s="1"/>
  <c r="M965" i="1"/>
  <c r="S965" i="1" s="1"/>
  <c r="Y965" i="1" s="1"/>
  <c r="AE965" i="1" s="1"/>
  <c r="AI965" i="1" s="1"/>
  <c r="AO965" i="1" s="1"/>
  <c r="AU965" i="1" s="1"/>
  <c r="BA965" i="1" s="1"/>
  <c r="BG965" i="1" s="1"/>
  <c r="BO965" i="1" s="1"/>
  <c r="BQ965" i="1" s="1"/>
  <c r="L965" i="1"/>
  <c r="R965" i="1" s="1"/>
  <c r="X965" i="1" s="1"/>
  <c r="AD965" i="1" s="1"/>
  <c r="AH965" i="1" s="1"/>
  <c r="AN965" i="1" s="1"/>
  <c r="AT965" i="1" s="1"/>
  <c r="AZ965" i="1" s="1"/>
  <c r="BF965" i="1" s="1"/>
  <c r="BL965" i="1" s="1"/>
  <c r="BN965" i="1" s="1"/>
  <c r="BX964" i="1"/>
  <c r="BU964" i="1"/>
  <c r="BK964" i="1"/>
  <c r="BJ964" i="1"/>
  <c r="BI964" i="1"/>
  <c r="BE964" i="1"/>
  <c r="BD964" i="1"/>
  <c r="BC964" i="1"/>
  <c r="AY964" i="1"/>
  <c r="AX964" i="1"/>
  <c r="AW964" i="1"/>
  <c r="AS964" i="1"/>
  <c r="AR964" i="1"/>
  <c r="AQ964" i="1"/>
  <c r="AM964" i="1"/>
  <c r="AL964" i="1"/>
  <c r="AK964" i="1"/>
  <c r="AG964" i="1"/>
  <c r="AC964" i="1"/>
  <c r="AB964" i="1"/>
  <c r="AA964" i="1"/>
  <c r="W964" i="1"/>
  <c r="V964" i="1"/>
  <c r="U964" i="1"/>
  <c r="Q964" i="1"/>
  <c r="P964" i="1"/>
  <c r="O964" i="1"/>
  <c r="K964" i="1"/>
  <c r="J964" i="1"/>
  <c r="I964" i="1"/>
  <c r="H964" i="1"/>
  <c r="G964" i="1"/>
  <c r="F964" i="1"/>
  <c r="BX963" i="1"/>
  <c r="N963" i="1"/>
  <c r="T963" i="1" s="1"/>
  <c r="Z963" i="1" s="1"/>
  <c r="AF963" i="1" s="1"/>
  <c r="AJ963" i="1" s="1"/>
  <c r="AP963" i="1" s="1"/>
  <c r="AV963" i="1" s="1"/>
  <c r="BB963" i="1" s="1"/>
  <c r="BH963" i="1" s="1"/>
  <c r="BR963" i="1" s="1"/>
  <c r="BT963" i="1" s="1"/>
  <c r="M963" i="1"/>
  <c r="S963" i="1" s="1"/>
  <c r="Y963" i="1" s="1"/>
  <c r="AE963" i="1" s="1"/>
  <c r="AI963" i="1" s="1"/>
  <c r="AO963" i="1" s="1"/>
  <c r="AU963" i="1" s="1"/>
  <c r="BA963" i="1" s="1"/>
  <c r="BG963" i="1" s="1"/>
  <c r="BO963" i="1" s="1"/>
  <c r="BQ963" i="1" s="1"/>
  <c r="L963" i="1"/>
  <c r="R963" i="1" s="1"/>
  <c r="X963" i="1" s="1"/>
  <c r="AD963" i="1" s="1"/>
  <c r="AH963" i="1" s="1"/>
  <c r="AN963" i="1" s="1"/>
  <c r="AT963" i="1" s="1"/>
  <c r="AZ963" i="1" s="1"/>
  <c r="BF963" i="1" s="1"/>
  <c r="BL963" i="1" s="1"/>
  <c r="BN963" i="1" s="1"/>
  <c r="BX962" i="1"/>
  <c r="BU962" i="1"/>
  <c r="BK962" i="1"/>
  <c r="BJ962" i="1"/>
  <c r="BI962" i="1"/>
  <c r="BE962" i="1"/>
  <c r="BD962" i="1"/>
  <c r="BC962" i="1"/>
  <c r="AY962" i="1"/>
  <c r="AX962" i="1"/>
  <c r="AW962" i="1"/>
  <c r="AS962" i="1"/>
  <c r="AR962" i="1"/>
  <c r="AQ962" i="1"/>
  <c r="AM962" i="1"/>
  <c r="AL962" i="1"/>
  <c r="AK962" i="1"/>
  <c r="AG962" i="1"/>
  <c r="AC962" i="1"/>
  <c r="AB962" i="1"/>
  <c r="AA962" i="1"/>
  <c r="W962" i="1"/>
  <c r="V962" i="1"/>
  <c r="U962" i="1"/>
  <c r="Q962" i="1"/>
  <c r="P962" i="1"/>
  <c r="O962" i="1"/>
  <c r="K962" i="1"/>
  <c r="J962" i="1"/>
  <c r="I962" i="1"/>
  <c r="H962" i="1"/>
  <c r="G962" i="1"/>
  <c r="F962" i="1"/>
  <c r="BX961" i="1"/>
  <c r="BX960" i="1"/>
  <c r="BI960" i="1"/>
  <c r="BI959" i="1" s="1"/>
  <c r="BI958" i="1" s="1"/>
  <c r="AW960" i="1"/>
  <c r="AW959" i="1" s="1"/>
  <c r="AW958" i="1" s="1"/>
  <c r="N960" i="1"/>
  <c r="T960" i="1" s="1"/>
  <c r="Z960" i="1" s="1"/>
  <c r="AF960" i="1" s="1"/>
  <c r="AJ960" i="1" s="1"/>
  <c r="AP960" i="1" s="1"/>
  <c r="AV960" i="1" s="1"/>
  <c r="BB960" i="1" s="1"/>
  <c r="BH960" i="1" s="1"/>
  <c r="BR960" i="1" s="1"/>
  <c r="BT960" i="1" s="1"/>
  <c r="M960" i="1"/>
  <c r="S960" i="1" s="1"/>
  <c r="Y960" i="1" s="1"/>
  <c r="AE960" i="1" s="1"/>
  <c r="AI960" i="1" s="1"/>
  <c r="AO960" i="1" s="1"/>
  <c r="AU960" i="1" s="1"/>
  <c r="BA960" i="1" s="1"/>
  <c r="BG960" i="1" s="1"/>
  <c r="BO960" i="1" s="1"/>
  <c r="BQ960" i="1" s="1"/>
  <c r="L960" i="1"/>
  <c r="R960" i="1" s="1"/>
  <c r="X960" i="1" s="1"/>
  <c r="AD960" i="1" s="1"/>
  <c r="AH960" i="1" s="1"/>
  <c r="AN960" i="1" s="1"/>
  <c r="AT960" i="1" s="1"/>
  <c r="BX959" i="1"/>
  <c r="BU959" i="1"/>
  <c r="BU958" i="1" s="1"/>
  <c r="BK959" i="1"/>
  <c r="BK958" i="1" s="1"/>
  <c r="BJ959" i="1"/>
  <c r="BJ958" i="1" s="1"/>
  <c r="BE959" i="1"/>
  <c r="BE958" i="1" s="1"/>
  <c r="BD959" i="1"/>
  <c r="BD958" i="1" s="1"/>
  <c r="BC959" i="1"/>
  <c r="BC958" i="1" s="1"/>
  <c r="AY959" i="1"/>
  <c r="AY958" i="1" s="1"/>
  <c r="AX959" i="1"/>
  <c r="AX958" i="1" s="1"/>
  <c r="AS959" i="1"/>
  <c r="AS958" i="1" s="1"/>
  <c r="AR959" i="1"/>
  <c r="AR958" i="1" s="1"/>
  <c r="AQ959" i="1"/>
  <c r="AQ958" i="1" s="1"/>
  <c r="AM959" i="1"/>
  <c r="AM958" i="1" s="1"/>
  <c r="AL959" i="1"/>
  <c r="AL958" i="1" s="1"/>
  <c r="AK959" i="1"/>
  <c r="AK958" i="1" s="1"/>
  <c r="AG959" i="1"/>
  <c r="AG958" i="1" s="1"/>
  <c r="AC959" i="1"/>
  <c r="AC958" i="1" s="1"/>
  <c r="AB959" i="1"/>
  <c r="AB958" i="1" s="1"/>
  <c r="AA959" i="1"/>
  <c r="AA958" i="1" s="1"/>
  <c r="W959" i="1"/>
  <c r="W958" i="1" s="1"/>
  <c r="V959" i="1"/>
  <c r="V958" i="1" s="1"/>
  <c r="U959" i="1"/>
  <c r="U958" i="1" s="1"/>
  <c r="Q959" i="1"/>
  <c r="Q958" i="1" s="1"/>
  <c r="P959" i="1"/>
  <c r="P958" i="1" s="1"/>
  <c r="O959" i="1"/>
  <c r="O958" i="1" s="1"/>
  <c r="K959" i="1"/>
  <c r="K958" i="1" s="1"/>
  <c r="J959" i="1"/>
  <c r="I959" i="1"/>
  <c r="I958" i="1" s="1"/>
  <c r="H959" i="1"/>
  <c r="H958" i="1" s="1"/>
  <c r="G959" i="1"/>
  <c r="G958" i="1" s="1"/>
  <c r="F959" i="1"/>
  <c r="F958" i="1" s="1"/>
  <c r="BX958" i="1"/>
  <c r="BX957" i="1"/>
  <c r="N957" i="1"/>
  <c r="T957" i="1" s="1"/>
  <c r="Z957" i="1" s="1"/>
  <c r="AF957" i="1" s="1"/>
  <c r="AJ957" i="1" s="1"/>
  <c r="AP957" i="1" s="1"/>
  <c r="AV957" i="1" s="1"/>
  <c r="BB957" i="1" s="1"/>
  <c r="BH957" i="1" s="1"/>
  <c r="BR957" i="1" s="1"/>
  <c r="BT957" i="1" s="1"/>
  <c r="M957" i="1"/>
  <c r="S957" i="1" s="1"/>
  <c r="Y957" i="1" s="1"/>
  <c r="AE957" i="1" s="1"/>
  <c r="AI957" i="1" s="1"/>
  <c r="AO957" i="1" s="1"/>
  <c r="AU957" i="1" s="1"/>
  <c r="BA957" i="1" s="1"/>
  <c r="BG957" i="1" s="1"/>
  <c r="BO957" i="1" s="1"/>
  <c r="BQ957" i="1" s="1"/>
  <c r="L957" i="1"/>
  <c r="R957" i="1" s="1"/>
  <c r="X957" i="1" s="1"/>
  <c r="AD957" i="1" s="1"/>
  <c r="AH957" i="1" s="1"/>
  <c r="AN957" i="1" s="1"/>
  <c r="AT957" i="1" s="1"/>
  <c r="AZ957" i="1" s="1"/>
  <c r="BF957" i="1" s="1"/>
  <c r="BL957" i="1" s="1"/>
  <c r="BN957" i="1" s="1"/>
  <c r="BX956" i="1"/>
  <c r="BU956" i="1"/>
  <c r="BU955" i="1" s="1"/>
  <c r="BK956" i="1"/>
  <c r="BK955" i="1" s="1"/>
  <c r="BJ956" i="1"/>
  <c r="BJ955" i="1" s="1"/>
  <c r="BI956" i="1"/>
  <c r="BI955" i="1" s="1"/>
  <c r="BE956" i="1"/>
  <c r="BE955" i="1" s="1"/>
  <c r="BD956" i="1"/>
  <c r="BD955" i="1" s="1"/>
  <c r="BC956" i="1"/>
  <c r="BC955" i="1" s="1"/>
  <c r="AY956" i="1"/>
  <c r="AY955" i="1" s="1"/>
  <c r="AX956" i="1"/>
  <c r="AX955" i="1" s="1"/>
  <c r="AW956" i="1"/>
  <c r="AW955" i="1" s="1"/>
  <c r="AS956" i="1"/>
  <c r="AS955" i="1" s="1"/>
  <c r="AR956" i="1"/>
  <c r="AR955" i="1" s="1"/>
  <c r="AQ956" i="1"/>
  <c r="AQ955" i="1" s="1"/>
  <c r="AM956" i="1"/>
  <c r="AM955" i="1" s="1"/>
  <c r="AL956" i="1"/>
  <c r="AL955" i="1" s="1"/>
  <c r="AK956" i="1"/>
  <c r="AK955" i="1" s="1"/>
  <c r="AG956" i="1"/>
  <c r="AG955" i="1" s="1"/>
  <c r="AC956" i="1"/>
  <c r="AC955" i="1" s="1"/>
  <c r="AB956" i="1"/>
  <c r="AB955" i="1" s="1"/>
  <c r="AA956" i="1"/>
  <c r="AA955" i="1" s="1"/>
  <c r="W956" i="1"/>
  <c r="W955" i="1" s="1"/>
  <c r="V956" i="1"/>
  <c r="V955" i="1" s="1"/>
  <c r="U956" i="1"/>
  <c r="U955" i="1" s="1"/>
  <c r="Q956" i="1"/>
  <c r="Q955" i="1" s="1"/>
  <c r="P956" i="1"/>
  <c r="P955" i="1" s="1"/>
  <c r="O956" i="1"/>
  <c r="O955" i="1" s="1"/>
  <c r="K956" i="1"/>
  <c r="K955" i="1" s="1"/>
  <c r="J956" i="1"/>
  <c r="I956" i="1"/>
  <c r="I955" i="1" s="1"/>
  <c r="H956" i="1"/>
  <c r="G956" i="1"/>
  <c r="G955" i="1" s="1"/>
  <c r="F956" i="1"/>
  <c r="BX955" i="1"/>
  <c r="BX954" i="1"/>
  <c r="N954" i="1"/>
  <c r="T954" i="1" s="1"/>
  <c r="Z954" i="1" s="1"/>
  <c r="AF954" i="1" s="1"/>
  <c r="AJ954" i="1" s="1"/>
  <c r="AP954" i="1" s="1"/>
  <c r="AV954" i="1" s="1"/>
  <c r="BB954" i="1" s="1"/>
  <c r="BH954" i="1" s="1"/>
  <c r="BR954" i="1" s="1"/>
  <c r="BT954" i="1" s="1"/>
  <c r="M954" i="1"/>
  <c r="S954" i="1" s="1"/>
  <c r="Y954" i="1" s="1"/>
  <c r="AE954" i="1" s="1"/>
  <c r="AI954" i="1" s="1"/>
  <c r="AO954" i="1" s="1"/>
  <c r="AU954" i="1" s="1"/>
  <c r="BA954" i="1" s="1"/>
  <c r="BG954" i="1" s="1"/>
  <c r="BO954" i="1" s="1"/>
  <c r="BQ954" i="1" s="1"/>
  <c r="L954" i="1"/>
  <c r="R954" i="1" s="1"/>
  <c r="X954" i="1" s="1"/>
  <c r="AD954" i="1" s="1"/>
  <c r="AH954" i="1" s="1"/>
  <c r="AN954" i="1" s="1"/>
  <c r="AT954" i="1" s="1"/>
  <c r="AZ954" i="1" s="1"/>
  <c r="BF954" i="1" s="1"/>
  <c r="BL954" i="1" s="1"/>
  <c r="BN954" i="1" s="1"/>
  <c r="BX953" i="1"/>
  <c r="BU953" i="1"/>
  <c r="BK953" i="1"/>
  <c r="BJ953" i="1"/>
  <c r="BI953" i="1"/>
  <c r="BE953" i="1"/>
  <c r="BD953" i="1"/>
  <c r="BC953" i="1"/>
  <c r="AY953" i="1"/>
  <c r="AX953" i="1"/>
  <c r="AW953" i="1"/>
  <c r="AS953" i="1"/>
  <c r="AR953" i="1"/>
  <c r="AQ953" i="1"/>
  <c r="AM953" i="1"/>
  <c r="AL953" i="1"/>
  <c r="AK953" i="1"/>
  <c r="AG953" i="1"/>
  <c r="AC953" i="1"/>
  <c r="AB953" i="1"/>
  <c r="AA953" i="1"/>
  <c r="W953" i="1"/>
  <c r="V953" i="1"/>
  <c r="U953" i="1"/>
  <c r="Q953" i="1"/>
  <c r="P953" i="1"/>
  <c r="O953" i="1"/>
  <c r="K953" i="1"/>
  <c r="J953" i="1"/>
  <c r="I953" i="1"/>
  <c r="H953" i="1"/>
  <c r="G953" i="1"/>
  <c r="F953" i="1"/>
  <c r="BX952" i="1"/>
  <c r="O952" i="1"/>
  <c r="O951" i="1" s="1"/>
  <c r="N952" i="1"/>
  <c r="T952" i="1" s="1"/>
  <c r="Z952" i="1" s="1"/>
  <c r="AF952" i="1" s="1"/>
  <c r="AJ952" i="1" s="1"/>
  <c r="AP952" i="1" s="1"/>
  <c r="AV952" i="1" s="1"/>
  <c r="BB952" i="1" s="1"/>
  <c r="BH952" i="1" s="1"/>
  <c r="BR952" i="1" s="1"/>
  <c r="BT952" i="1" s="1"/>
  <c r="M952" i="1"/>
  <c r="S952" i="1" s="1"/>
  <c r="Y952" i="1" s="1"/>
  <c r="AE952" i="1" s="1"/>
  <c r="AI952" i="1" s="1"/>
  <c r="AO952" i="1" s="1"/>
  <c r="AU952" i="1" s="1"/>
  <c r="BA952" i="1" s="1"/>
  <c r="BG952" i="1" s="1"/>
  <c r="BO952" i="1" s="1"/>
  <c r="BQ952" i="1" s="1"/>
  <c r="L952" i="1"/>
  <c r="BX951" i="1"/>
  <c r="BU951" i="1"/>
  <c r="BK951" i="1"/>
  <c r="BJ951" i="1"/>
  <c r="BI951" i="1"/>
  <c r="BE951" i="1"/>
  <c r="BD951" i="1"/>
  <c r="BC951" i="1"/>
  <c r="AY951" i="1"/>
  <c r="AX951" i="1"/>
  <c r="AW951" i="1"/>
  <c r="AS951" i="1"/>
  <c r="AR951" i="1"/>
  <c r="AQ951" i="1"/>
  <c r="AM951" i="1"/>
  <c r="AL951" i="1"/>
  <c r="AK951" i="1"/>
  <c r="AG951" i="1"/>
  <c r="AC951" i="1"/>
  <c r="AB951" i="1"/>
  <c r="AA951" i="1"/>
  <c r="W951" i="1"/>
  <c r="V951" i="1"/>
  <c r="U951" i="1"/>
  <c r="Q951" i="1"/>
  <c r="P951" i="1"/>
  <c r="K951" i="1"/>
  <c r="J951" i="1"/>
  <c r="I951" i="1"/>
  <c r="H951" i="1"/>
  <c r="G951" i="1"/>
  <c r="F951" i="1"/>
  <c r="BX950" i="1"/>
  <c r="BX949" i="1"/>
  <c r="O949" i="1"/>
  <c r="O948" i="1" s="1"/>
  <c r="O947" i="1" s="1"/>
  <c r="N949" i="1"/>
  <c r="T949" i="1" s="1"/>
  <c r="Z949" i="1" s="1"/>
  <c r="AF949" i="1" s="1"/>
  <c r="AJ949" i="1" s="1"/>
  <c r="AP949" i="1" s="1"/>
  <c r="AV949" i="1" s="1"/>
  <c r="BB949" i="1" s="1"/>
  <c r="BH949" i="1" s="1"/>
  <c r="BR949" i="1" s="1"/>
  <c r="BT949" i="1" s="1"/>
  <c r="M949" i="1"/>
  <c r="S949" i="1" s="1"/>
  <c r="Y949" i="1" s="1"/>
  <c r="AE949" i="1" s="1"/>
  <c r="AI949" i="1" s="1"/>
  <c r="AO949" i="1" s="1"/>
  <c r="AU949" i="1" s="1"/>
  <c r="BA949" i="1" s="1"/>
  <c r="BG949" i="1" s="1"/>
  <c r="BO949" i="1" s="1"/>
  <c r="BQ949" i="1" s="1"/>
  <c r="L949" i="1"/>
  <c r="BX948" i="1"/>
  <c r="BU948" i="1"/>
  <c r="BU947" i="1" s="1"/>
  <c r="BK948" i="1"/>
  <c r="BK947" i="1" s="1"/>
  <c r="BJ948" i="1"/>
  <c r="BJ947" i="1" s="1"/>
  <c r="BI948" i="1"/>
  <c r="BI947" i="1" s="1"/>
  <c r="BE948" i="1"/>
  <c r="BE947" i="1" s="1"/>
  <c r="BD948" i="1"/>
  <c r="BD947" i="1" s="1"/>
  <c r="BC948" i="1"/>
  <c r="BC947" i="1" s="1"/>
  <c r="AY948" i="1"/>
  <c r="AY947" i="1" s="1"/>
  <c r="AX948" i="1"/>
  <c r="AX947" i="1" s="1"/>
  <c r="AW948" i="1"/>
  <c r="AW947" i="1" s="1"/>
  <c r="AS948" i="1"/>
  <c r="AS947" i="1" s="1"/>
  <c r="AR948" i="1"/>
  <c r="AR947" i="1" s="1"/>
  <c r="AQ948" i="1"/>
  <c r="AQ947" i="1" s="1"/>
  <c r="AM948" i="1"/>
  <c r="AM947" i="1" s="1"/>
  <c r="AL948" i="1"/>
  <c r="AL947" i="1" s="1"/>
  <c r="AK948" i="1"/>
  <c r="AK947" i="1" s="1"/>
  <c r="AG948" i="1"/>
  <c r="AG947" i="1" s="1"/>
  <c r="AC948" i="1"/>
  <c r="AC947" i="1" s="1"/>
  <c r="AB948" i="1"/>
  <c r="AB947" i="1" s="1"/>
  <c r="AA948" i="1"/>
  <c r="AA947" i="1" s="1"/>
  <c r="W948" i="1"/>
  <c r="W947" i="1" s="1"/>
  <c r="V948" i="1"/>
  <c r="V947" i="1" s="1"/>
  <c r="U948" i="1"/>
  <c r="U947" i="1" s="1"/>
  <c r="Q948" i="1"/>
  <c r="Q947" i="1" s="1"/>
  <c r="P948" i="1"/>
  <c r="P947" i="1" s="1"/>
  <c r="K948" i="1"/>
  <c r="K947" i="1" s="1"/>
  <c r="J948" i="1"/>
  <c r="J947" i="1" s="1"/>
  <c r="I948" i="1"/>
  <c r="I947" i="1" s="1"/>
  <c r="H948" i="1"/>
  <c r="G948" i="1"/>
  <c r="F948" i="1"/>
  <c r="F947" i="1" s="1"/>
  <c r="BX947" i="1"/>
  <c r="BX946" i="1"/>
  <c r="AW946" i="1"/>
  <c r="AW945" i="1" s="1"/>
  <c r="AW944" i="1" s="1"/>
  <c r="AL946" i="1"/>
  <c r="AL945" i="1" s="1"/>
  <c r="AL944" i="1" s="1"/>
  <c r="AK946" i="1"/>
  <c r="AK945" i="1" s="1"/>
  <c r="AK944" i="1" s="1"/>
  <c r="AA946" i="1"/>
  <c r="AA945" i="1" s="1"/>
  <c r="AA944" i="1" s="1"/>
  <c r="O946" i="1"/>
  <c r="O945" i="1" s="1"/>
  <c r="O944" i="1" s="1"/>
  <c r="N946" i="1"/>
  <c r="T946" i="1" s="1"/>
  <c r="Z946" i="1" s="1"/>
  <c r="AF946" i="1" s="1"/>
  <c r="AJ946" i="1" s="1"/>
  <c r="AP946" i="1" s="1"/>
  <c r="AV946" i="1" s="1"/>
  <c r="BB946" i="1" s="1"/>
  <c r="BH946" i="1" s="1"/>
  <c r="BR946" i="1" s="1"/>
  <c r="BT946" i="1" s="1"/>
  <c r="M946" i="1"/>
  <c r="S946" i="1" s="1"/>
  <c r="Y946" i="1" s="1"/>
  <c r="AE946" i="1" s="1"/>
  <c r="AI946" i="1" s="1"/>
  <c r="L946" i="1"/>
  <c r="BX945" i="1"/>
  <c r="BU945" i="1"/>
  <c r="BU944" i="1" s="1"/>
  <c r="BK945" i="1"/>
  <c r="BK944" i="1" s="1"/>
  <c r="BJ945" i="1"/>
  <c r="BJ944" i="1" s="1"/>
  <c r="BI945" i="1"/>
  <c r="BI944" i="1" s="1"/>
  <c r="BE945" i="1"/>
  <c r="BE944" i="1" s="1"/>
  <c r="BD945" i="1"/>
  <c r="BD944" i="1" s="1"/>
  <c r="BC945" i="1"/>
  <c r="BC944" i="1" s="1"/>
  <c r="AY945" i="1"/>
  <c r="AY944" i="1" s="1"/>
  <c r="AX945" i="1"/>
  <c r="AX944" i="1" s="1"/>
  <c r="AS945" i="1"/>
  <c r="AS944" i="1" s="1"/>
  <c r="AR945" i="1"/>
  <c r="AR944" i="1" s="1"/>
  <c r="AQ945" i="1"/>
  <c r="AQ944" i="1" s="1"/>
  <c r="AM945" i="1"/>
  <c r="AM944" i="1" s="1"/>
  <c r="AG945" i="1"/>
  <c r="AG944" i="1" s="1"/>
  <c r="AC945" i="1"/>
  <c r="AC944" i="1" s="1"/>
  <c r="AB945" i="1"/>
  <c r="AB944" i="1" s="1"/>
  <c r="W945" i="1"/>
  <c r="W944" i="1" s="1"/>
  <c r="V945" i="1"/>
  <c r="V944" i="1" s="1"/>
  <c r="U945" i="1"/>
  <c r="U944" i="1" s="1"/>
  <c r="Q945" i="1"/>
  <c r="Q944" i="1" s="1"/>
  <c r="P945" i="1"/>
  <c r="P944" i="1" s="1"/>
  <c r="K945" i="1"/>
  <c r="K944" i="1" s="1"/>
  <c r="J945" i="1"/>
  <c r="I945" i="1"/>
  <c r="I944" i="1" s="1"/>
  <c r="H945" i="1"/>
  <c r="H944" i="1" s="1"/>
  <c r="G945" i="1"/>
  <c r="G944" i="1" s="1"/>
  <c r="F945" i="1"/>
  <c r="BX944" i="1"/>
  <c r="BX943" i="1"/>
  <c r="N943" i="1"/>
  <c r="T943" i="1" s="1"/>
  <c r="Z943" i="1" s="1"/>
  <c r="AF943" i="1" s="1"/>
  <c r="AJ943" i="1" s="1"/>
  <c r="AP943" i="1" s="1"/>
  <c r="AV943" i="1" s="1"/>
  <c r="BB943" i="1" s="1"/>
  <c r="BH943" i="1" s="1"/>
  <c r="BR943" i="1" s="1"/>
  <c r="BT943" i="1" s="1"/>
  <c r="M943" i="1"/>
  <c r="S943" i="1" s="1"/>
  <c r="Y943" i="1" s="1"/>
  <c r="AE943" i="1" s="1"/>
  <c r="AI943" i="1" s="1"/>
  <c r="AO943" i="1" s="1"/>
  <c r="AU943" i="1" s="1"/>
  <c r="BA943" i="1" s="1"/>
  <c r="BG943" i="1" s="1"/>
  <c r="BO943" i="1" s="1"/>
  <c r="BQ943" i="1" s="1"/>
  <c r="L943" i="1"/>
  <c r="R943" i="1" s="1"/>
  <c r="X943" i="1" s="1"/>
  <c r="AD943" i="1" s="1"/>
  <c r="AH943" i="1" s="1"/>
  <c r="AN943" i="1" s="1"/>
  <c r="AT943" i="1" s="1"/>
  <c r="AZ943" i="1" s="1"/>
  <c r="BF943" i="1" s="1"/>
  <c r="BL943" i="1" s="1"/>
  <c r="BN943" i="1" s="1"/>
  <c r="BX942" i="1"/>
  <c r="BU942" i="1"/>
  <c r="BU941" i="1" s="1"/>
  <c r="BK942" i="1"/>
  <c r="BK941" i="1" s="1"/>
  <c r="BJ942" i="1"/>
  <c r="BJ941" i="1" s="1"/>
  <c r="BI942" i="1"/>
  <c r="BI941" i="1" s="1"/>
  <c r="BE942" i="1"/>
  <c r="BE941" i="1" s="1"/>
  <c r="BD942" i="1"/>
  <c r="BD941" i="1" s="1"/>
  <c r="BC942" i="1"/>
  <c r="BC941" i="1" s="1"/>
  <c r="AY942" i="1"/>
  <c r="AY941" i="1" s="1"/>
  <c r="AX942" i="1"/>
  <c r="AX941" i="1" s="1"/>
  <c r="AW942" i="1"/>
  <c r="AW941" i="1" s="1"/>
  <c r="AS942" i="1"/>
  <c r="AS941" i="1" s="1"/>
  <c r="AR942" i="1"/>
  <c r="AR941" i="1" s="1"/>
  <c r="AQ942" i="1"/>
  <c r="AQ941" i="1" s="1"/>
  <c r="AM942" i="1"/>
  <c r="AM941" i="1" s="1"/>
  <c r="AL942" i="1"/>
  <c r="AL941" i="1" s="1"/>
  <c r="AK942" i="1"/>
  <c r="AK941" i="1" s="1"/>
  <c r="AG942" i="1"/>
  <c r="AG941" i="1" s="1"/>
  <c r="AC942" i="1"/>
  <c r="AC941" i="1" s="1"/>
  <c r="AB942" i="1"/>
  <c r="AB941" i="1" s="1"/>
  <c r="AA942" i="1"/>
  <c r="AA941" i="1" s="1"/>
  <c r="W942" i="1"/>
  <c r="W941" i="1" s="1"/>
  <c r="V942" i="1"/>
  <c r="V941" i="1" s="1"/>
  <c r="U942" i="1"/>
  <c r="U941" i="1" s="1"/>
  <c r="Q942" i="1"/>
  <c r="Q941" i="1" s="1"/>
  <c r="P942" i="1"/>
  <c r="P941" i="1" s="1"/>
  <c r="O942" i="1"/>
  <c r="O941" i="1" s="1"/>
  <c r="K942" i="1"/>
  <c r="J942" i="1"/>
  <c r="J941" i="1" s="1"/>
  <c r="I942" i="1"/>
  <c r="I941" i="1" s="1"/>
  <c r="H942" i="1"/>
  <c r="H941" i="1" s="1"/>
  <c r="G942" i="1"/>
  <c r="F942" i="1"/>
  <c r="F941" i="1" s="1"/>
  <c r="BX941" i="1"/>
  <c r="BX940" i="1"/>
  <c r="BX939" i="1"/>
  <c r="BX938" i="1"/>
  <c r="AF938" i="1"/>
  <c r="AJ938" i="1" s="1"/>
  <c r="AP938" i="1" s="1"/>
  <c r="AV938" i="1" s="1"/>
  <c r="BB938" i="1" s="1"/>
  <c r="BH938" i="1" s="1"/>
  <c r="BR938" i="1" s="1"/>
  <c r="BT938" i="1" s="1"/>
  <c r="AE938" i="1"/>
  <c r="AI938" i="1" s="1"/>
  <c r="AO938" i="1" s="1"/>
  <c r="AU938" i="1" s="1"/>
  <c r="BA938" i="1" s="1"/>
  <c r="BG938" i="1" s="1"/>
  <c r="BO938" i="1" s="1"/>
  <c r="BQ938" i="1" s="1"/>
  <c r="AD938" i="1"/>
  <c r="AH938" i="1" s="1"/>
  <c r="AN938" i="1" s="1"/>
  <c r="AT938" i="1" s="1"/>
  <c r="AZ938" i="1" s="1"/>
  <c r="BF938" i="1" s="1"/>
  <c r="BL938" i="1" s="1"/>
  <c r="BN938" i="1" s="1"/>
  <c r="BX937" i="1"/>
  <c r="BU937" i="1"/>
  <c r="BU936" i="1" s="1"/>
  <c r="BU935" i="1" s="1"/>
  <c r="BK937" i="1"/>
  <c r="BK936" i="1" s="1"/>
  <c r="BK935" i="1" s="1"/>
  <c r="BJ937" i="1"/>
  <c r="BJ936" i="1" s="1"/>
  <c r="BJ935" i="1" s="1"/>
  <c r="BI937" i="1"/>
  <c r="BI936" i="1" s="1"/>
  <c r="BI935" i="1" s="1"/>
  <c r="BE937" i="1"/>
  <c r="BE936" i="1" s="1"/>
  <c r="BE935" i="1" s="1"/>
  <c r="BD937" i="1"/>
  <c r="BD936" i="1" s="1"/>
  <c r="BD935" i="1" s="1"/>
  <c r="BC937" i="1"/>
  <c r="BC936" i="1" s="1"/>
  <c r="BC935" i="1" s="1"/>
  <c r="AY937" i="1"/>
  <c r="AY936" i="1" s="1"/>
  <c r="AY935" i="1" s="1"/>
  <c r="AX937" i="1"/>
  <c r="AX936" i="1" s="1"/>
  <c r="AX935" i="1" s="1"/>
  <c r="AW937" i="1"/>
  <c r="AW936" i="1" s="1"/>
  <c r="AW935" i="1" s="1"/>
  <c r="AS937" i="1"/>
  <c r="AS936" i="1" s="1"/>
  <c r="AS935" i="1" s="1"/>
  <c r="AR937" i="1"/>
  <c r="AR936" i="1" s="1"/>
  <c r="AR935" i="1" s="1"/>
  <c r="AQ937" i="1"/>
  <c r="AQ936" i="1" s="1"/>
  <c r="AQ935" i="1" s="1"/>
  <c r="AM937" i="1"/>
  <c r="AM936" i="1" s="1"/>
  <c r="AM935" i="1" s="1"/>
  <c r="AL937" i="1"/>
  <c r="AL936" i="1" s="1"/>
  <c r="AL935" i="1" s="1"/>
  <c r="AK937" i="1"/>
  <c r="AK936" i="1" s="1"/>
  <c r="AK935" i="1" s="1"/>
  <c r="AG937" i="1"/>
  <c r="AG936" i="1" s="1"/>
  <c r="AG935" i="1" s="1"/>
  <c r="AC937" i="1"/>
  <c r="AB937" i="1"/>
  <c r="AE937" i="1" s="1"/>
  <c r="AI937" i="1" s="1"/>
  <c r="AO937" i="1" s="1"/>
  <c r="AA937" i="1"/>
  <c r="AD937" i="1" s="1"/>
  <c r="BX936" i="1"/>
  <c r="BX935" i="1"/>
  <c r="BX934" i="1"/>
  <c r="N934" i="1"/>
  <c r="T934" i="1" s="1"/>
  <c r="Z934" i="1" s="1"/>
  <c r="AF934" i="1" s="1"/>
  <c r="AJ934" i="1" s="1"/>
  <c r="AP934" i="1" s="1"/>
  <c r="AV934" i="1" s="1"/>
  <c r="BB934" i="1" s="1"/>
  <c r="BH934" i="1" s="1"/>
  <c r="BR934" i="1" s="1"/>
  <c r="BT934" i="1" s="1"/>
  <c r="M934" i="1"/>
  <c r="S934" i="1" s="1"/>
  <c r="Y934" i="1" s="1"/>
  <c r="AE934" i="1" s="1"/>
  <c r="AI934" i="1" s="1"/>
  <c r="AO934" i="1" s="1"/>
  <c r="AU934" i="1" s="1"/>
  <c r="BA934" i="1" s="1"/>
  <c r="BG934" i="1" s="1"/>
  <c r="BO934" i="1" s="1"/>
  <c r="BQ934" i="1" s="1"/>
  <c r="L934" i="1"/>
  <c r="R934" i="1" s="1"/>
  <c r="X934" i="1" s="1"/>
  <c r="AD934" i="1" s="1"/>
  <c r="AH934" i="1" s="1"/>
  <c r="AN934" i="1" s="1"/>
  <c r="AT934" i="1" s="1"/>
  <c r="AZ934" i="1" s="1"/>
  <c r="BF934" i="1" s="1"/>
  <c r="BL934" i="1" s="1"/>
  <c r="BN934" i="1" s="1"/>
  <c r="BX933" i="1"/>
  <c r="BU933" i="1"/>
  <c r="BK933" i="1"/>
  <c r="BJ933" i="1"/>
  <c r="BI933" i="1"/>
  <c r="BE933" i="1"/>
  <c r="BD933" i="1"/>
  <c r="BC933" i="1"/>
  <c r="AY933" i="1"/>
  <c r="AX933" i="1"/>
  <c r="AW933" i="1"/>
  <c r="AS933" i="1"/>
  <c r="AR933" i="1"/>
  <c r="AQ933" i="1"/>
  <c r="AM933" i="1"/>
  <c r="AL933" i="1"/>
  <c r="AK933" i="1"/>
  <c r="AG933" i="1"/>
  <c r="AC933" i="1"/>
  <c r="AB933" i="1"/>
  <c r="AA933" i="1"/>
  <c r="W933" i="1"/>
  <c r="V933" i="1"/>
  <c r="U933" i="1"/>
  <c r="Q933" i="1"/>
  <c r="P933" i="1"/>
  <c r="O933" i="1"/>
  <c r="K933" i="1"/>
  <c r="J933" i="1"/>
  <c r="I933" i="1"/>
  <c r="H933" i="1"/>
  <c r="G933" i="1"/>
  <c r="F933" i="1"/>
  <c r="BX932" i="1"/>
  <c r="N932" i="1"/>
  <c r="T932" i="1" s="1"/>
  <c r="Z932" i="1" s="1"/>
  <c r="AF932" i="1" s="1"/>
  <c r="AJ932" i="1" s="1"/>
  <c r="AP932" i="1" s="1"/>
  <c r="AV932" i="1" s="1"/>
  <c r="BB932" i="1" s="1"/>
  <c r="BH932" i="1" s="1"/>
  <c r="BR932" i="1" s="1"/>
  <c r="BT932" i="1" s="1"/>
  <c r="M932" i="1"/>
  <c r="S932" i="1" s="1"/>
  <c r="Y932" i="1" s="1"/>
  <c r="AE932" i="1" s="1"/>
  <c r="AI932" i="1" s="1"/>
  <c r="AO932" i="1" s="1"/>
  <c r="AU932" i="1" s="1"/>
  <c r="BA932" i="1" s="1"/>
  <c r="BG932" i="1" s="1"/>
  <c r="BO932" i="1" s="1"/>
  <c r="BQ932" i="1" s="1"/>
  <c r="L932" i="1"/>
  <c r="R932" i="1" s="1"/>
  <c r="X932" i="1" s="1"/>
  <c r="AD932" i="1" s="1"/>
  <c r="AH932" i="1" s="1"/>
  <c r="AN932" i="1" s="1"/>
  <c r="AT932" i="1" s="1"/>
  <c r="AZ932" i="1" s="1"/>
  <c r="BF932" i="1" s="1"/>
  <c r="BL932" i="1" s="1"/>
  <c r="BN932" i="1" s="1"/>
  <c r="BX931" i="1"/>
  <c r="BU931" i="1"/>
  <c r="BK931" i="1"/>
  <c r="BJ931" i="1"/>
  <c r="BI931" i="1"/>
  <c r="BE931" i="1"/>
  <c r="BD931" i="1"/>
  <c r="BC931" i="1"/>
  <c r="AY931" i="1"/>
  <c r="AX931" i="1"/>
  <c r="AW931" i="1"/>
  <c r="AS931" i="1"/>
  <c r="AR931" i="1"/>
  <c r="AQ931" i="1"/>
  <c r="AM931" i="1"/>
  <c r="AL931" i="1"/>
  <c r="AK931" i="1"/>
  <c r="AG931" i="1"/>
  <c r="AC931" i="1"/>
  <c r="AB931" i="1"/>
  <c r="AA931" i="1"/>
  <c r="W931" i="1"/>
  <c r="V931" i="1"/>
  <c r="U931" i="1"/>
  <c r="Q931" i="1"/>
  <c r="P931" i="1"/>
  <c r="O931" i="1"/>
  <c r="K931" i="1"/>
  <c r="J931" i="1"/>
  <c r="I931" i="1"/>
  <c r="H931" i="1"/>
  <c r="G931" i="1"/>
  <c r="F931" i="1"/>
  <c r="BX930" i="1"/>
  <c r="BX929" i="1"/>
  <c r="BX928" i="1"/>
  <c r="BI928" i="1"/>
  <c r="AM928" i="1"/>
  <c r="AM927" i="1" s="1"/>
  <c r="AM926" i="1" s="1"/>
  <c r="AM925" i="1" s="1"/>
  <c r="AL928" i="1"/>
  <c r="AK928" i="1"/>
  <c r="Q928" i="1"/>
  <c r="N928" i="1"/>
  <c r="M928" i="1"/>
  <c r="S928" i="1" s="1"/>
  <c r="Y928" i="1" s="1"/>
  <c r="AE928" i="1" s="1"/>
  <c r="AI928" i="1" s="1"/>
  <c r="AO928" i="1" s="1"/>
  <c r="AU928" i="1" s="1"/>
  <c r="BA928" i="1" s="1"/>
  <c r="BG928" i="1" s="1"/>
  <c r="BO928" i="1" s="1"/>
  <c r="BQ928" i="1" s="1"/>
  <c r="L928" i="1"/>
  <c r="R928" i="1" s="1"/>
  <c r="X928" i="1" s="1"/>
  <c r="AD928" i="1" s="1"/>
  <c r="AH928" i="1" s="1"/>
  <c r="AN928" i="1" s="1"/>
  <c r="AT928" i="1" s="1"/>
  <c r="AZ928" i="1" s="1"/>
  <c r="BF928" i="1" s="1"/>
  <c r="BL928" i="1" s="1"/>
  <c r="BN928" i="1" s="1"/>
  <c r="BX927" i="1"/>
  <c r="BU927" i="1"/>
  <c r="BU926" i="1" s="1"/>
  <c r="BU925" i="1" s="1"/>
  <c r="BK927" i="1"/>
  <c r="BK926" i="1" s="1"/>
  <c r="BK925" i="1" s="1"/>
  <c r="BJ927" i="1"/>
  <c r="BJ926" i="1" s="1"/>
  <c r="BJ925" i="1" s="1"/>
  <c r="BI927" i="1"/>
  <c r="BI926" i="1" s="1"/>
  <c r="BI925" i="1" s="1"/>
  <c r="BE927" i="1"/>
  <c r="BE926" i="1" s="1"/>
  <c r="BE925" i="1" s="1"/>
  <c r="BD927" i="1"/>
  <c r="BD926" i="1" s="1"/>
  <c r="BD925" i="1" s="1"/>
  <c r="BC927" i="1"/>
  <c r="BC926" i="1" s="1"/>
  <c r="BC925" i="1" s="1"/>
  <c r="AY927" i="1"/>
  <c r="AY926" i="1" s="1"/>
  <c r="AY925" i="1" s="1"/>
  <c r="AX927" i="1"/>
  <c r="AX926" i="1" s="1"/>
  <c r="AX925" i="1" s="1"/>
  <c r="AW927" i="1"/>
  <c r="AW926" i="1" s="1"/>
  <c r="AW925" i="1" s="1"/>
  <c r="AS927" i="1"/>
  <c r="AS926" i="1" s="1"/>
  <c r="AS925" i="1" s="1"/>
  <c r="AR927" i="1"/>
  <c r="AR926" i="1" s="1"/>
  <c r="AR925" i="1" s="1"/>
  <c r="AQ927" i="1"/>
  <c r="AQ926" i="1" s="1"/>
  <c r="AQ925" i="1" s="1"/>
  <c r="AL927" i="1"/>
  <c r="AL926" i="1" s="1"/>
  <c r="AL925" i="1" s="1"/>
  <c r="AK927" i="1"/>
  <c r="AK926" i="1" s="1"/>
  <c r="AK925" i="1" s="1"/>
  <c r="AG927" i="1"/>
  <c r="AG926" i="1" s="1"/>
  <c r="AG925" i="1" s="1"/>
  <c r="AC927" i="1"/>
  <c r="AC926" i="1" s="1"/>
  <c r="AC925" i="1" s="1"/>
  <c r="AB927" i="1"/>
  <c r="AB926" i="1" s="1"/>
  <c r="AB925" i="1" s="1"/>
  <c r="AA927" i="1"/>
  <c r="AA926" i="1" s="1"/>
  <c r="AA925" i="1" s="1"/>
  <c r="W927" i="1"/>
  <c r="W926" i="1" s="1"/>
  <c r="W925" i="1" s="1"/>
  <c r="V927" i="1"/>
  <c r="V926" i="1" s="1"/>
  <c r="V925" i="1" s="1"/>
  <c r="U927" i="1"/>
  <c r="U926" i="1" s="1"/>
  <c r="U925" i="1" s="1"/>
  <c r="Q927" i="1"/>
  <c r="Q926" i="1" s="1"/>
  <c r="Q925" i="1" s="1"/>
  <c r="P927" i="1"/>
  <c r="P926" i="1" s="1"/>
  <c r="P925" i="1" s="1"/>
  <c r="O927" i="1"/>
  <c r="O926" i="1" s="1"/>
  <c r="O925" i="1" s="1"/>
  <c r="K927" i="1"/>
  <c r="K926" i="1" s="1"/>
  <c r="K925" i="1" s="1"/>
  <c r="J927" i="1"/>
  <c r="J926" i="1" s="1"/>
  <c r="J925" i="1" s="1"/>
  <c r="I927" i="1"/>
  <c r="H927" i="1"/>
  <c r="G927" i="1"/>
  <c r="G926" i="1" s="1"/>
  <c r="F927" i="1"/>
  <c r="F926" i="1" s="1"/>
  <c r="F925" i="1" s="1"/>
  <c r="BX926" i="1"/>
  <c r="BX925" i="1"/>
  <c r="BX924" i="1"/>
  <c r="BI924" i="1"/>
  <c r="N924" i="1"/>
  <c r="T924" i="1" s="1"/>
  <c r="Z924" i="1" s="1"/>
  <c r="AF924" i="1" s="1"/>
  <c r="AJ924" i="1" s="1"/>
  <c r="AP924" i="1" s="1"/>
  <c r="AV924" i="1" s="1"/>
  <c r="BB924" i="1" s="1"/>
  <c r="BH924" i="1" s="1"/>
  <c r="BR924" i="1" s="1"/>
  <c r="BT924" i="1" s="1"/>
  <c r="M924" i="1"/>
  <c r="S924" i="1" s="1"/>
  <c r="Y924" i="1" s="1"/>
  <c r="AE924" i="1" s="1"/>
  <c r="AI924" i="1" s="1"/>
  <c r="AO924" i="1" s="1"/>
  <c r="AU924" i="1" s="1"/>
  <c r="BA924" i="1" s="1"/>
  <c r="BG924" i="1" s="1"/>
  <c r="BO924" i="1" s="1"/>
  <c r="BQ924" i="1" s="1"/>
  <c r="L924" i="1"/>
  <c r="R924" i="1" s="1"/>
  <c r="X924" i="1" s="1"/>
  <c r="AD924" i="1" s="1"/>
  <c r="AH924" i="1" s="1"/>
  <c r="AN924" i="1" s="1"/>
  <c r="AT924" i="1" s="1"/>
  <c r="AZ924" i="1" s="1"/>
  <c r="BF924" i="1" s="1"/>
  <c r="BX923" i="1"/>
  <c r="BU923" i="1"/>
  <c r="BU922" i="1" s="1"/>
  <c r="BU921" i="1" s="1"/>
  <c r="BK923" i="1"/>
  <c r="BK922" i="1" s="1"/>
  <c r="BK921" i="1" s="1"/>
  <c r="BJ923" i="1"/>
  <c r="BJ922" i="1" s="1"/>
  <c r="BJ921" i="1" s="1"/>
  <c r="BI923" i="1"/>
  <c r="BI922" i="1" s="1"/>
  <c r="BI921" i="1" s="1"/>
  <c r="BE923" i="1"/>
  <c r="BE922" i="1" s="1"/>
  <c r="BE921" i="1" s="1"/>
  <c r="BD923" i="1"/>
  <c r="BC923" i="1"/>
  <c r="BC922" i="1" s="1"/>
  <c r="BC921" i="1" s="1"/>
  <c r="AY923" i="1"/>
  <c r="AY922" i="1" s="1"/>
  <c r="AY921" i="1" s="1"/>
  <c r="AX923" i="1"/>
  <c r="AX922" i="1" s="1"/>
  <c r="AX921" i="1" s="1"/>
  <c r="AW923" i="1"/>
  <c r="AW922" i="1" s="1"/>
  <c r="AW921" i="1" s="1"/>
  <c r="AS923" i="1"/>
  <c r="AS922" i="1" s="1"/>
  <c r="AS921" i="1" s="1"/>
  <c r="AR923" i="1"/>
  <c r="AR922" i="1" s="1"/>
  <c r="AR921" i="1" s="1"/>
  <c r="AQ923" i="1"/>
  <c r="AQ922" i="1" s="1"/>
  <c r="AQ921" i="1" s="1"/>
  <c r="AM923" i="1"/>
  <c r="AM922" i="1" s="1"/>
  <c r="AM921" i="1" s="1"/>
  <c r="AL923" i="1"/>
  <c r="AL922" i="1" s="1"/>
  <c r="AL921" i="1" s="1"/>
  <c r="AK923" i="1"/>
  <c r="AK922" i="1" s="1"/>
  <c r="AK921" i="1" s="1"/>
  <c r="AG923" i="1"/>
  <c r="AG922" i="1" s="1"/>
  <c r="AG921" i="1" s="1"/>
  <c r="AC923" i="1"/>
  <c r="AC922" i="1" s="1"/>
  <c r="AC921" i="1" s="1"/>
  <c r="AB923" i="1"/>
  <c r="AB922" i="1" s="1"/>
  <c r="AB921" i="1" s="1"/>
  <c r="AA923" i="1"/>
  <c r="AA922" i="1" s="1"/>
  <c r="AA921" i="1" s="1"/>
  <c r="W923" i="1"/>
  <c r="W922" i="1" s="1"/>
  <c r="W921" i="1" s="1"/>
  <c r="V923" i="1"/>
  <c r="V922" i="1" s="1"/>
  <c r="V921" i="1" s="1"/>
  <c r="U923" i="1"/>
  <c r="U922" i="1" s="1"/>
  <c r="U921" i="1" s="1"/>
  <c r="Q923" i="1"/>
  <c r="Q922" i="1" s="1"/>
  <c r="Q921" i="1" s="1"/>
  <c r="P923" i="1"/>
  <c r="P922" i="1" s="1"/>
  <c r="P921" i="1" s="1"/>
  <c r="O923" i="1"/>
  <c r="O922" i="1" s="1"/>
  <c r="O921" i="1" s="1"/>
  <c r="K923" i="1"/>
  <c r="K922" i="1" s="1"/>
  <c r="J923" i="1"/>
  <c r="J922" i="1" s="1"/>
  <c r="J921" i="1" s="1"/>
  <c r="I923" i="1"/>
  <c r="I922" i="1" s="1"/>
  <c r="I921" i="1" s="1"/>
  <c r="H923" i="1"/>
  <c r="H922" i="1" s="1"/>
  <c r="H921" i="1" s="1"/>
  <c r="G923" i="1"/>
  <c r="F923" i="1"/>
  <c r="BX922" i="1"/>
  <c r="BD922" i="1"/>
  <c r="BD921" i="1" s="1"/>
  <c r="BX921" i="1"/>
  <c r="BX920" i="1"/>
  <c r="BB920" i="1"/>
  <c r="BH920" i="1" s="1"/>
  <c r="BR920" i="1" s="1"/>
  <c r="BT920" i="1" s="1"/>
  <c r="BA920" i="1"/>
  <c r="BG920" i="1" s="1"/>
  <c r="BO920" i="1" s="1"/>
  <c r="BQ920" i="1" s="1"/>
  <c r="AZ920" i="1"/>
  <c r="BF920" i="1" s="1"/>
  <c r="BL920" i="1" s="1"/>
  <c r="BN920" i="1" s="1"/>
  <c r="BX919" i="1"/>
  <c r="BU919" i="1"/>
  <c r="BU918" i="1" s="1"/>
  <c r="BK919" i="1"/>
  <c r="BK918" i="1" s="1"/>
  <c r="BJ919" i="1"/>
  <c r="BJ918" i="1" s="1"/>
  <c r="BI919" i="1"/>
  <c r="BI918" i="1" s="1"/>
  <c r="BE919" i="1"/>
  <c r="BE918" i="1" s="1"/>
  <c r="BD919" i="1"/>
  <c r="BD918" i="1" s="1"/>
  <c r="BC919" i="1"/>
  <c r="BC918" i="1" s="1"/>
  <c r="AY919" i="1"/>
  <c r="AX919" i="1"/>
  <c r="AX918" i="1" s="1"/>
  <c r="BA918" i="1" s="1"/>
  <c r="AW919" i="1"/>
  <c r="AZ919" i="1" s="1"/>
  <c r="BX918" i="1"/>
  <c r="BX917" i="1"/>
  <c r="Z917" i="1"/>
  <c r="AF917" i="1" s="1"/>
  <c r="AJ917" i="1" s="1"/>
  <c r="AP917" i="1" s="1"/>
  <c r="AV917" i="1" s="1"/>
  <c r="BB917" i="1" s="1"/>
  <c r="BH917" i="1" s="1"/>
  <c r="BR917" i="1" s="1"/>
  <c r="BT917" i="1" s="1"/>
  <c r="Y917" i="1"/>
  <c r="AE917" i="1" s="1"/>
  <c r="AI917" i="1" s="1"/>
  <c r="AO917" i="1" s="1"/>
  <c r="AU917" i="1" s="1"/>
  <c r="BA917" i="1" s="1"/>
  <c r="BG917" i="1" s="1"/>
  <c r="BO917" i="1" s="1"/>
  <c r="BQ917" i="1" s="1"/>
  <c r="X917" i="1"/>
  <c r="AD917" i="1" s="1"/>
  <c r="AH917" i="1" s="1"/>
  <c r="AN917" i="1" s="1"/>
  <c r="AT917" i="1" s="1"/>
  <c r="AZ917" i="1" s="1"/>
  <c r="BF917" i="1" s="1"/>
  <c r="BL917" i="1" s="1"/>
  <c r="BN917" i="1" s="1"/>
  <c r="BX916" i="1"/>
  <c r="BU916" i="1"/>
  <c r="BK916" i="1"/>
  <c r="BJ916" i="1"/>
  <c r="BJ915" i="1" s="1"/>
  <c r="BI916" i="1"/>
  <c r="BI915" i="1" s="1"/>
  <c r="BE916" i="1"/>
  <c r="BE915" i="1" s="1"/>
  <c r="BD916" i="1"/>
  <c r="BD915" i="1" s="1"/>
  <c r="BC916" i="1"/>
  <c r="BC915" i="1" s="1"/>
  <c r="AY916" i="1"/>
  <c r="AY915" i="1" s="1"/>
  <c r="AX916" i="1"/>
  <c r="AX915" i="1" s="1"/>
  <c r="AW916" i="1"/>
  <c r="AW915" i="1" s="1"/>
  <c r="AS916" i="1"/>
  <c r="AS915" i="1" s="1"/>
  <c r="AR916" i="1"/>
  <c r="AR915" i="1" s="1"/>
  <c r="AQ916" i="1"/>
  <c r="AQ915" i="1" s="1"/>
  <c r="AM916" i="1"/>
  <c r="AM915" i="1" s="1"/>
  <c r="AL916" i="1"/>
  <c r="AL915" i="1" s="1"/>
  <c r="AK916" i="1"/>
  <c r="AK915" i="1" s="1"/>
  <c r="AG916" i="1"/>
  <c r="AG915" i="1" s="1"/>
  <c r="AC916" i="1"/>
  <c r="AC915" i="1" s="1"/>
  <c r="AB916" i="1"/>
  <c r="AB915" i="1" s="1"/>
  <c r="AA916" i="1"/>
  <c r="AA915" i="1" s="1"/>
  <c r="W916" i="1"/>
  <c r="V916" i="1"/>
  <c r="Y916" i="1" s="1"/>
  <c r="U916" i="1"/>
  <c r="X916" i="1" s="1"/>
  <c r="BX915" i="1"/>
  <c r="BU915" i="1"/>
  <c r="BK915" i="1"/>
  <c r="BX914" i="1"/>
  <c r="T914" i="1"/>
  <c r="Z914" i="1" s="1"/>
  <c r="AF914" i="1" s="1"/>
  <c r="AJ914" i="1" s="1"/>
  <c r="AP914" i="1" s="1"/>
  <c r="AV914" i="1" s="1"/>
  <c r="BB914" i="1" s="1"/>
  <c r="BH914" i="1" s="1"/>
  <c r="BR914" i="1" s="1"/>
  <c r="BT914" i="1" s="1"/>
  <c r="S914" i="1"/>
  <c r="Y914" i="1" s="1"/>
  <c r="AE914" i="1" s="1"/>
  <c r="AI914" i="1" s="1"/>
  <c r="AO914" i="1" s="1"/>
  <c r="AU914" i="1" s="1"/>
  <c r="BA914" i="1" s="1"/>
  <c r="BG914" i="1" s="1"/>
  <c r="BO914" i="1" s="1"/>
  <c r="BQ914" i="1" s="1"/>
  <c r="R914" i="1"/>
  <c r="X914" i="1" s="1"/>
  <c r="AD914" i="1" s="1"/>
  <c r="AH914" i="1" s="1"/>
  <c r="AN914" i="1" s="1"/>
  <c r="AT914" i="1" s="1"/>
  <c r="AZ914" i="1" s="1"/>
  <c r="BF914" i="1" s="1"/>
  <c r="BL914" i="1" s="1"/>
  <c r="BN914" i="1" s="1"/>
  <c r="BX913" i="1"/>
  <c r="BU913" i="1"/>
  <c r="BK913" i="1"/>
  <c r="BJ913" i="1"/>
  <c r="BI913" i="1"/>
  <c r="BE913" i="1"/>
  <c r="BD913" i="1"/>
  <c r="BC913" i="1"/>
  <c r="AY913" i="1"/>
  <c r="AX913" i="1"/>
  <c r="AW913" i="1"/>
  <c r="AS913" i="1"/>
  <c r="AR913" i="1"/>
  <c r="AQ913" i="1"/>
  <c r="AM913" i="1"/>
  <c r="AL913" i="1"/>
  <c r="AK913" i="1"/>
  <c r="AG913" i="1"/>
  <c r="AC913" i="1"/>
  <c r="AB913" i="1"/>
  <c r="AA913" i="1"/>
  <c r="W913" i="1"/>
  <c r="V913" i="1"/>
  <c r="U913" i="1"/>
  <c r="Q913" i="1"/>
  <c r="T913" i="1" s="1"/>
  <c r="P913" i="1"/>
  <c r="P910" i="1" s="1"/>
  <c r="S910" i="1" s="1"/>
  <c r="O913" i="1"/>
  <c r="R913" i="1" s="1"/>
  <c r="BX912" i="1"/>
  <c r="Z912" i="1"/>
  <c r="AF912" i="1" s="1"/>
  <c r="AJ912" i="1" s="1"/>
  <c r="AP912" i="1" s="1"/>
  <c r="AV912" i="1" s="1"/>
  <c r="BB912" i="1" s="1"/>
  <c r="BH912" i="1" s="1"/>
  <c r="BR912" i="1" s="1"/>
  <c r="BT912" i="1" s="1"/>
  <c r="Y912" i="1"/>
  <c r="AE912" i="1" s="1"/>
  <c r="AI912" i="1" s="1"/>
  <c r="AO912" i="1" s="1"/>
  <c r="AU912" i="1" s="1"/>
  <c r="BA912" i="1" s="1"/>
  <c r="BG912" i="1" s="1"/>
  <c r="BO912" i="1" s="1"/>
  <c r="BQ912" i="1" s="1"/>
  <c r="X912" i="1"/>
  <c r="AD912" i="1" s="1"/>
  <c r="AH912" i="1" s="1"/>
  <c r="AN912" i="1" s="1"/>
  <c r="AT912" i="1" s="1"/>
  <c r="AZ912" i="1" s="1"/>
  <c r="BF912" i="1" s="1"/>
  <c r="BL912" i="1" s="1"/>
  <c r="BN912" i="1" s="1"/>
  <c r="BX911" i="1"/>
  <c r="BU911" i="1"/>
  <c r="BK911" i="1"/>
  <c r="BJ911" i="1"/>
  <c r="BI911" i="1"/>
  <c r="BE911" i="1"/>
  <c r="BD911" i="1"/>
  <c r="BC911" i="1"/>
  <c r="AY911" i="1"/>
  <c r="AX911" i="1"/>
  <c r="AW911" i="1"/>
  <c r="AS911" i="1"/>
  <c r="AR911" i="1"/>
  <c r="AQ911" i="1"/>
  <c r="AM911" i="1"/>
  <c r="AL911" i="1"/>
  <c r="AK911" i="1"/>
  <c r="AG911" i="1"/>
  <c r="AC911" i="1"/>
  <c r="AB911" i="1"/>
  <c r="AA911" i="1"/>
  <c r="W911" i="1"/>
  <c r="Z911" i="1" s="1"/>
  <c r="V911" i="1"/>
  <c r="Y911" i="1" s="1"/>
  <c r="U911" i="1"/>
  <c r="X911" i="1" s="1"/>
  <c r="BX910" i="1"/>
  <c r="Q910" i="1"/>
  <c r="T910" i="1" s="1"/>
  <c r="BX909" i="1"/>
  <c r="T909" i="1"/>
  <c r="Z909" i="1" s="1"/>
  <c r="AF909" i="1" s="1"/>
  <c r="AJ909" i="1" s="1"/>
  <c r="AP909" i="1" s="1"/>
  <c r="AV909" i="1" s="1"/>
  <c r="BB909" i="1" s="1"/>
  <c r="BH909" i="1" s="1"/>
  <c r="BR909" i="1" s="1"/>
  <c r="BT909" i="1" s="1"/>
  <c r="S909" i="1"/>
  <c r="Y909" i="1" s="1"/>
  <c r="AE909" i="1" s="1"/>
  <c r="AI909" i="1" s="1"/>
  <c r="AO909" i="1" s="1"/>
  <c r="AU909" i="1" s="1"/>
  <c r="BA909" i="1" s="1"/>
  <c r="BG909" i="1" s="1"/>
  <c r="BO909" i="1" s="1"/>
  <c r="BQ909" i="1" s="1"/>
  <c r="O909" i="1"/>
  <c r="O908" i="1" s="1"/>
  <c r="R908" i="1" s="1"/>
  <c r="BX908" i="1"/>
  <c r="BU908" i="1"/>
  <c r="BK908" i="1"/>
  <c r="BJ908" i="1"/>
  <c r="BI908" i="1"/>
  <c r="BE908" i="1"/>
  <c r="BD908" i="1"/>
  <c r="BC908" i="1"/>
  <c r="AY908" i="1"/>
  <c r="AX908" i="1"/>
  <c r="AW908" i="1"/>
  <c r="AS908" i="1"/>
  <c r="AR908" i="1"/>
  <c r="AQ908" i="1"/>
  <c r="AM908" i="1"/>
  <c r="AL908" i="1"/>
  <c r="AK908" i="1"/>
  <c r="AG908" i="1"/>
  <c r="AC908" i="1"/>
  <c r="AB908" i="1"/>
  <c r="AA908" i="1"/>
  <c r="W908" i="1"/>
  <c r="V908" i="1"/>
  <c r="U908" i="1"/>
  <c r="X908" i="1" s="1"/>
  <c r="Q908" i="1"/>
  <c r="T908" i="1" s="1"/>
  <c r="P908" i="1"/>
  <c r="S908" i="1" s="1"/>
  <c r="BX907" i="1"/>
  <c r="T907" i="1"/>
  <c r="Z907" i="1" s="1"/>
  <c r="AF907" i="1" s="1"/>
  <c r="AJ907" i="1" s="1"/>
  <c r="AP907" i="1" s="1"/>
  <c r="AV907" i="1" s="1"/>
  <c r="BB907" i="1" s="1"/>
  <c r="BH907" i="1" s="1"/>
  <c r="BR907" i="1" s="1"/>
  <c r="S907" i="1"/>
  <c r="Y907" i="1" s="1"/>
  <c r="AE907" i="1" s="1"/>
  <c r="AI907" i="1" s="1"/>
  <c r="AO907" i="1" s="1"/>
  <c r="AU907" i="1" s="1"/>
  <c r="BA907" i="1" s="1"/>
  <c r="BG907" i="1" s="1"/>
  <c r="BO907" i="1" s="1"/>
  <c r="O907" i="1"/>
  <c r="R907" i="1" s="1"/>
  <c r="X907" i="1" s="1"/>
  <c r="AD907" i="1" s="1"/>
  <c r="AH907" i="1" s="1"/>
  <c r="AN907" i="1" s="1"/>
  <c r="AT907" i="1" s="1"/>
  <c r="AZ907" i="1" s="1"/>
  <c r="BF907" i="1" s="1"/>
  <c r="BL907" i="1" s="1"/>
  <c r="BX906" i="1"/>
  <c r="BU906" i="1"/>
  <c r="BK906" i="1"/>
  <c r="BJ906" i="1"/>
  <c r="BI906" i="1"/>
  <c r="BE906" i="1"/>
  <c r="BD906" i="1"/>
  <c r="BC906" i="1"/>
  <c r="AY906" i="1"/>
  <c r="AX906" i="1"/>
  <c r="AW906" i="1"/>
  <c r="AS906" i="1"/>
  <c r="AR906" i="1"/>
  <c r="AQ906" i="1"/>
  <c r="AM906" i="1"/>
  <c r="AL906" i="1"/>
  <c r="AK906" i="1"/>
  <c r="AG906" i="1"/>
  <c r="AC906" i="1"/>
  <c r="AB906" i="1"/>
  <c r="AA906" i="1"/>
  <c r="W906" i="1"/>
  <c r="V906" i="1"/>
  <c r="U906" i="1"/>
  <c r="Q906" i="1"/>
  <c r="T906" i="1" s="1"/>
  <c r="P906" i="1"/>
  <c r="O906" i="1"/>
  <c r="BX905" i="1"/>
  <c r="BX904" i="1"/>
  <c r="T904" i="1"/>
  <c r="Z904" i="1" s="1"/>
  <c r="AF904" i="1" s="1"/>
  <c r="AJ904" i="1" s="1"/>
  <c r="AP904" i="1" s="1"/>
  <c r="AV904" i="1" s="1"/>
  <c r="BB904" i="1" s="1"/>
  <c r="BH904" i="1" s="1"/>
  <c r="BR904" i="1" s="1"/>
  <c r="BT904" i="1" s="1"/>
  <c r="S904" i="1"/>
  <c r="Y904" i="1" s="1"/>
  <c r="AE904" i="1" s="1"/>
  <c r="AI904" i="1" s="1"/>
  <c r="AO904" i="1" s="1"/>
  <c r="AU904" i="1" s="1"/>
  <c r="BA904" i="1" s="1"/>
  <c r="BG904" i="1" s="1"/>
  <c r="BO904" i="1" s="1"/>
  <c r="BQ904" i="1" s="1"/>
  <c r="R904" i="1"/>
  <c r="X904" i="1" s="1"/>
  <c r="AD904" i="1" s="1"/>
  <c r="AH904" i="1" s="1"/>
  <c r="AN904" i="1" s="1"/>
  <c r="AT904" i="1" s="1"/>
  <c r="AZ904" i="1" s="1"/>
  <c r="BF904" i="1" s="1"/>
  <c r="BL904" i="1" s="1"/>
  <c r="BN904" i="1" s="1"/>
  <c r="BX903" i="1"/>
  <c r="BU903" i="1"/>
  <c r="BU902" i="1" s="1"/>
  <c r="BK903" i="1"/>
  <c r="BK902" i="1" s="1"/>
  <c r="BJ903" i="1"/>
  <c r="BJ902" i="1" s="1"/>
  <c r="BI903" i="1"/>
  <c r="BE903" i="1"/>
  <c r="BD903" i="1"/>
  <c r="BD902" i="1" s="1"/>
  <c r="BC903" i="1"/>
  <c r="BC902" i="1" s="1"/>
  <c r="AY903" i="1"/>
  <c r="AY902" i="1" s="1"/>
  <c r="AX903" i="1"/>
  <c r="AX902" i="1" s="1"/>
  <c r="AW903" i="1"/>
  <c r="AW902" i="1" s="1"/>
  <c r="AS903" i="1"/>
  <c r="AS902" i="1" s="1"/>
  <c r="AR903" i="1"/>
  <c r="AR902" i="1" s="1"/>
  <c r="AQ903" i="1"/>
  <c r="AQ902" i="1" s="1"/>
  <c r="AM903" i="1"/>
  <c r="AM902" i="1" s="1"/>
  <c r="AL903" i="1"/>
  <c r="AL902" i="1" s="1"/>
  <c r="AK903" i="1"/>
  <c r="AK902" i="1" s="1"/>
  <c r="AG903" i="1"/>
  <c r="AG902" i="1" s="1"/>
  <c r="AC903" i="1"/>
  <c r="AC902" i="1" s="1"/>
  <c r="AB903" i="1"/>
  <c r="AB902" i="1" s="1"/>
  <c r="AA903" i="1"/>
  <c r="AA902" i="1" s="1"/>
  <c r="W903" i="1"/>
  <c r="W902" i="1" s="1"/>
  <c r="V903" i="1"/>
  <c r="V902" i="1" s="1"/>
  <c r="U903" i="1"/>
  <c r="U902" i="1" s="1"/>
  <c r="Q903" i="1"/>
  <c r="P903" i="1"/>
  <c r="O903" i="1"/>
  <c r="BX902" i="1"/>
  <c r="BI902" i="1"/>
  <c r="BE902" i="1"/>
  <c r="BX901" i="1"/>
  <c r="T901" i="1"/>
  <c r="Z901" i="1" s="1"/>
  <c r="AF901" i="1" s="1"/>
  <c r="AJ901" i="1" s="1"/>
  <c r="AP901" i="1" s="1"/>
  <c r="AV901" i="1" s="1"/>
  <c r="BB901" i="1" s="1"/>
  <c r="BH901" i="1" s="1"/>
  <c r="BR901" i="1" s="1"/>
  <c r="BT901" i="1" s="1"/>
  <c r="S901" i="1"/>
  <c r="Y901" i="1" s="1"/>
  <c r="AE901" i="1" s="1"/>
  <c r="AI901" i="1" s="1"/>
  <c r="AO901" i="1" s="1"/>
  <c r="AU901" i="1" s="1"/>
  <c r="BA901" i="1" s="1"/>
  <c r="BG901" i="1" s="1"/>
  <c r="BO901" i="1" s="1"/>
  <c r="BQ901" i="1" s="1"/>
  <c r="O901" i="1"/>
  <c r="R901" i="1" s="1"/>
  <c r="X901" i="1" s="1"/>
  <c r="AD901" i="1" s="1"/>
  <c r="AH901" i="1" s="1"/>
  <c r="AN901" i="1" s="1"/>
  <c r="AT901" i="1" s="1"/>
  <c r="AZ901" i="1" s="1"/>
  <c r="BF901" i="1" s="1"/>
  <c r="BL901" i="1" s="1"/>
  <c r="BN901" i="1" s="1"/>
  <c r="BX900" i="1"/>
  <c r="BU900" i="1"/>
  <c r="BK900" i="1"/>
  <c r="BJ900" i="1"/>
  <c r="BI900" i="1"/>
  <c r="BE900" i="1"/>
  <c r="BD900" i="1"/>
  <c r="BC900" i="1"/>
  <c r="AY900" i="1"/>
  <c r="AX900" i="1"/>
  <c r="AW900" i="1"/>
  <c r="AS900" i="1"/>
  <c r="AR900" i="1"/>
  <c r="AQ900" i="1"/>
  <c r="AM900" i="1"/>
  <c r="AL900" i="1"/>
  <c r="AK900" i="1"/>
  <c r="AG900" i="1"/>
  <c r="AC900" i="1"/>
  <c r="AB900" i="1"/>
  <c r="AA900" i="1"/>
  <c r="W900" i="1"/>
  <c r="V900" i="1"/>
  <c r="U900" i="1"/>
  <c r="Q900" i="1"/>
  <c r="P900" i="1"/>
  <c r="BX899" i="1"/>
  <c r="Z899" i="1"/>
  <c r="AF899" i="1" s="1"/>
  <c r="AJ899" i="1" s="1"/>
  <c r="AP899" i="1" s="1"/>
  <c r="AV899" i="1" s="1"/>
  <c r="BB899" i="1" s="1"/>
  <c r="BH899" i="1" s="1"/>
  <c r="BR899" i="1" s="1"/>
  <c r="BT899" i="1" s="1"/>
  <c r="Y899" i="1"/>
  <c r="AE899" i="1" s="1"/>
  <c r="AI899" i="1" s="1"/>
  <c r="AO899" i="1" s="1"/>
  <c r="AU899" i="1" s="1"/>
  <c r="BA899" i="1" s="1"/>
  <c r="BG899" i="1" s="1"/>
  <c r="BO899" i="1" s="1"/>
  <c r="BQ899" i="1" s="1"/>
  <c r="X899" i="1"/>
  <c r="AD899" i="1" s="1"/>
  <c r="AH899" i="1" s="1"/>
  <c r="AN899" i="1" s="1"/>
  <c r="AT899" i="1" s="1"/>
  <c r="AZ899" i="1" s="1"/>
  <c r="BF899" i="1" s="1"/>
  <c r="BL899" i="1" s="1"/>
  <c r="BN899" i="1" s="1"/>
  <c r="BX898" i="1"/>
  <c r="BU898" i="1"/>
  <c r="BK898" i="1"/>
  <c r="BJ898" i="1"/>
  <c r="BI898" i="1"/>
  <c r="BE898" i="1"/>
  <c r="BD898" i="1"/>
  <c r="BC898" i="1"/>
  <c r="AY898" i="1"/>
  <c r="AX898" i="1"/>
  <c r="AW898" i="1"/>
  <c r="AS898" i="1"/>
  <c r="AR898" i="1"/>
  <c r="AQ898" i="1"/>
  <c r="AM898" i="1"/>
  <c r="AL898" i="1"/>
  <c r="AK898" i="1"/>
  <c r="AG898" i="1"/>
  <c r="AC898" i="1"/>
  <c r="AB898" i="1"/>
  <c r="AA898" i="1"/>
  <c r="W898" i="1"/>
  <c r="Z898" i="1" s="1"/>
  <c r="V898" i="1"/>
  <c r="Y898" i="1" s="1"/>
  <c r="U898" i="1"/>
  <c r="X898" i="1" s="1"/>
  <c r="BX897" i="1"/>
  <c r="BX896" i="1"/>
  <c r="U896" i="1"/>
  <c r="T896" i="1"/>
  <c r="Z896" i="1" s="1"/>
  <c r="AF896" i="1" s="1"/>
  <c r="AJ896" i="1" s="1"/>
  <c r="AP896" i="1" s="1"/>
  <c r="AV896" i="1" s="1"/>
  <c r="BB896" i="1" s="1"/>
  <c r="BH896" i="1" s="1"/>
  <c r="BR896" i="1" s="1"/>
  <c r="BT896" i="1" s="1"/>
  <c r="S896" i="1"/>
  <c r="Y896" i="1" s="1"/>
  <c r="AE896" i="1" s="1"/>
  <c r="AI896" i="1" s="1"/>
  <c r="AO896" i="1" s="1"/>
  <c r="AU896" i="1" s="1"/>
  <c r="BA896" i="1" s="1"/>
  <c r="BG896" i="1" s="1"/>
  <c r="BO896" i="1" s="1"/>
  <c r="BQ896" i="1" s="1"/>
  <c r="O896" i="1"/>
  <c r="R896" i="1" s="1"/>
  <c r="BX895" i="1"/>
  <c r="BU895" i="1"/>
  <c r="BK895" i="1"/>
  <c r="BJ895" i="1"/>
  <c r="BI895" i="1"/>
  <c r="BE895" i="1"/>
  <c r="BD895" i="1"/>
  <c r="BC895" i="1"/>
  <c r="AY895" i="1"/>
  <c r="AX895" i="1"/>
  <c r="AW895" i="1"/>
  <c r="AS895" i="1"/>
  <c r="AR895" i="1"/>
  <c r="AQ895" i="1"/>
  <c r="AM895" i="1"/>
  <c r="AL895" i="1"/>
  <c r="AK895" i="1"/>
  <c r="AG895" i="1"/>
  <c r="AC895" i="1"/>
  <c r="AB895" i="1"/>
  <c r="AA895" i="1"/>
  <c r="W895" i="1"/>
  <c r="V895" i="1"/>
  <c r="U895" i="1"/>
  <c r="Q895" i="1"/>
  <c r="Q892" i="1" s="1"/>
  <c r="T892" i="1" s="1"/>
  <c r="P895" i="1"/>
  <c r="S895" i="1" s="1"/>
  <c r="BX894" i="1"/>
  <c r="Z894" i="1"/>
  <c r="AF894" i="1" s="1"/>
  <c r="AJ894" i="1" s="1"/>
  <c r="AP894" i="1" s="1"/>
  <c r="AV894" i="1" s="1"/>
  <c r="BB894" i="1" s="1"/>
  <c r="BH894" i="1" s="1"/>
  <c r="BR894" i="1" s="1"/>
  <c r="BT894" i="1" s="1"/>
  <c r="Y894" i="1"/>
  <c r="AE894" i="1" s="1"/>
  <c r="AI894" i="1" s="1"/>
  <c r="AO894" i="1" s="1"/>
  <c r="AU894" i="1" s="1"/>
  <c r="BA894" i="1" s="1"/>
  <c r="BG894" i="1" s="1"/>
  <c r="BO894" i="1" s="1"/>
  <c r="BQ894" i="1" s="1"/>
  <c r="X894" i="1"/>
  <c r="AD894" i="1" s="1"/>
  <c r="AH894" i="1" s="1"/>
  <c r="AN894" i="1" s="1"/>
  <c r="AT894" i="1" s="1"/>
  <c r="AZ894" i="1" s="1"/>
  <c r="BF894" i="1" s="1"/>
  <c r="BL894" i="1" s="1"/>
  <c r="BN894" i="1" s="1"/>
  <c r="BX893" i="1"/>
  <c r="BU893" i="1"/>
  <c r="BK893" i="1"/>
  <c r="BJ893" i="1"/>
  <c r="BI893" i="1"/>
  <c r="BE893" i="1"/>
  <c r="BD893" i="1"/>
  <c r="BC893" i="1"/>
  <c r="AY893" i="1"/>
  <c r="AX893" i="1"/>
  <c r="AW893" i="1"/>
  <c r="AS893" i="1"/>
  <c r="AR893" i="1"/>
  <c r="AQ893" i="1"/>
  <c r="AM893" i="1"/>
  <c r="AL893" i="1"/>
  <c r="AK893" i="1"/>
  <c r="AG893" i="1"/>
  <c r="AC893" i="1"/>
  <c r="AB893" i="1"/>
  <c r="AA893" i="1"/>
  <c r="W893" i="1"/>
  <c r="Z893" i="1" s="1"/>
  <c r="V893" i="1"/>
  <c r="Y893" i="1" s="1"/>
  <c r="U893" i="1"/>
  <c r="X893" i="1" s="1"/>
  <c r="BX892" i="1"/>
  <c r="BX891" i="1"/>
  <c r="N891" i="1"/>
  <c r="T891" i="1" s="1"/>
  <c r="Z891" i="1" s="1"/>
  <c r="AF891" i="1" s="1"/>
  <c r="AJ891" i="1" s="1"/>
  <c r="AP891" i="1" s="1"/>
  <c r="AV891" i="1" s="1"/>
  <c r="BB891" i="1" s="1"/>
  <c r="BH891" i="1" s="1"/>
  <c r="BR891" i="1" s="1"/>
  <c r="BT891" i="1" s="1"/>
  <c r="M891" i="1"/>
  <c r="S891" i="1" s="1"/>
  <c r="Y891" i="1" s="1"/>
  <c r="AE891" i="1" s="1"/>
  <c r="AI891" i="1" s="1"/>
  <c r="AO891" i="1" s="1"/>
  <c r="AU891" i="1" s="1"/>
  <c r="BA891" i="1" s="1"/>
  <c r="BG891" i="1" s="1"/>
  <c r="BO891" i="1" s="1"/>
  <c r="BQ891" i="1" s="1"/>
  <c r="L891" i="1"/>
  <c r="R891" i="1" s="1"/>
  <c r="X891" i="1" s="1"/>
  <c r="AD891" i="1" s="1"/>
  <c r="AH891" i="1" s="1"/>
  <c r="AN891" i="1" s="1"/>
  <c r="AT891" i="1" s="1"/>
  <c r="AZ891" i="1" s="1"/>
  <c r="BF891" i="1" s="1"/>
  <c r="BL891" i="1" s="1"/>
  <c r="BN891" i="1" s="1"/>
  <c r="BX890" i="1"/>
  <c r="BU890" i="1"/>
  <c r="BU889" i="1" s="1"/>
  <c r="BK890" i="1"/>
  <c r="BK889" i="1" s="1"/>
  <c r="BJ890" i="1"/>
  <c r="BJ889" i="1" s="1"/>
  <c r="BI890" i="1"/>
  <c r="BI889" i="1" s="1"/>
  <c r="BE890" i="1"/>
  <c r="BE889" i="1" s="1"/>
  <c r="BD890" i="1"/>
  <c r="BD889" i="1" s="1"/>
  <c r="BC890" i="1"/>
  <c r="BC889" i="1" s="1"/>
  <c r="AY890" i="1"/>
  <c r="AY889" i="1" s="1"/>
  <c r="AX890" i="1"/>
  <c r="AX889" i="1" s="1"/>
  <c r="AW890" i="1"/>
  <c r="AW889" i="1" s="1"/>
  <c r="AS890" i="1"/>
  <c r="AS889" i="1" s="1"/>
  <c r="AR890" i="1"/>
  <c r="AR889" i="1" s="1"/>
  <c r="AQ890" i="1"/>
  <c r="AQ889" i="1" s="1"/>
  <c r="AM890" i="1"/>
  <c r="AM889" i="1" s="1"/>
  <c r="AL890" i="1"/>
  <c r="AL889" i="1" s="1"/>
  <c r="AK890" i="1"/>
  <c r="AK889" i="1" s="1"/>
  <c r="AG890" i="1"/>
  <c r="AG889" i="1" s="1"/>
  <c r="AC890" i="1"/>
  <c r="AC889" i="1" s="1"/>
  <c r="AB890" i="1"/>
  <c r="AB889" i="1" s="1"/>
  <c r="AA890" i="1"/>
  <c r="AA889" i="1" s="1"/>
  <c r="W890" i="1"/>
  <c r="W889" i="1" s="1"/>
  <c r="V890" i="1"/>
  <c r="V889" i="1" s="1"/>
  <c r="U890" i="1"/>
  <c r="U889" i="1" s="1"/>
  <c r="Q890" i="1"/>
  <c r="Q889" i="1" s="1"/>
  <c r="P890" i="1"/>
  <c r="P889" i="1" s="1"/>
  <c r="O890" i="1"/>
  <c r="O889" i="1" s="1"/>
  <c r="K890" i="1"/>
  <c r="J890" i="1"/>
  <c r="J889" i="1" s="1"/>
  <c r="I890" i="1"/>
  <c r="I889" i="1" s="1"/>
  <c r="H890" i="1"/>
  <c r="H889" i="1" s="1"/>
  <c r="G890" i="1"/>
  <c r="F890" i="1"/>
  <c r="F889" i="1" s="1"/>
  <c r="BX889" i="1"/>
  <c r="BX888" i="1"/>
  <c r="N888" i="1"/>
  <c r="T888" i="1" s="1"/>
  <c r="Z888" i="1" s="1"/>
  <c r="AF888" i="1" s="1"/>
  <c r="AJ888" i="1" s="1"/>
  <c r="AP888" i="1" s="1"/>
  <c r="AV888" i="1" s="1"/>
  <c r="BB888" i="1" s="1"/>
  <c r="BH888" i="1" s="1"/>
  <c r="BR888" i="1" s="1"/>
  <c r="BT888" i="1" s="1"/>
  <c r="M888" i="1"/>
  <c r="S888" i="1" s="1"/>
  <c r="Y888" i="1" s="1"/>
  <c r="AE888" i="1" s="1"/>
  <c r="AI888" i="1" s="1"/>
  <c r="AO888" i="1" s="1"/>
  <c r="AU888" i="1" s="1"/>
  <c r="BA888" i="1" s="1"/>
  <c r="BG888" i="1" s="1"/>
  <c r="BO888" i="1" s="1"/>
  <c r="BQ888" i="1" s="1"/>
  <c r="L888" i="1"/>
  <c r="R888" i="1" s="1"/>
  <c r="X888" i="1" s="1"/>
  <c r="AD888" i="1" s="1"/>
  <c r="AH888" i="1" s="1"/>
  <c r="AN888" i="1" s="1"/>
  <c r="AT888" i="1" s="1"/>
  <c r="AZ888" i="1" s="1"/>
  <c r="BF888" i="1" s="1"/>
  <c r="BL888" i="1" s="1"/>
  <c r="BN888" i="1" s="1"/>
  <c r="BX887" i="1"/>
  <c r="BU887" i="1"/>
  <c r="BU886" i="1" s="1"/>
  <c r="BK887" i="1"/>
  <c r="BK886" i="1" s="1"/>
  <c r="BJ887" i="1"/>
  <c r="BJ886" i="1" s="1"/>
  <c r="BI887" i="1"/>
  <c r="BI886" i="1" s="1"/>
  <c r="BE887" i="1"/>
  <c r="BE886" i="1" s="1"/>
  <c r="BD887" i="1"/>
  <c r="BD886" i="1" s="1"/>
  <c r="BC887" i="1"/>
  <c r="BC886" i="1" s="1"/>
  <c r="AY887" i="1"/>
  <c r="AY886" i="1" s="1"/>
  <c r="AX887" i="1"/>
  <c r="AX886" i="1" s="1"/>
  <c r="AW887" i="1"/>
  <c r="AW886" i="1" s="1"/>
  <c r="AS887" i="1"/>
  <c r="AS886" i="1" s="1"/>
  <c r="AR887" i="1"/>
  <c r="AR886" i="1" s="1"/>
  <c r="AQ887" i="1"/>
  <c r="AQ886" i="1" s="1"/>
  <c r="AM887" i="1"/>
  <c r="AM886" i="1" s="1"/>
  <c r="AL887" i="1"/>
  <c r="AL886" i="1" s="1"/>
  <c r="AK887" i="1"/>
  <c r="AK886" i="1" s="1"/>
  <c r="AG887" i="1"/>
  <c r="AG886" i="1" s="1"/>
  <c r="AC887" i="1"/>
  <c r="AC886" i="1" s="1"/>
  <c r="AB887" i="1"/>
  <c r="AB886" i="1" s="1"/>
  <c r="AA887" i="1"/>
  <c r="AA886" i="1" s="1"/>
  <c r="W887" i="1"/>
  <c r="W886" i="1" s="1"/>
  <c r="V887" i="1"/>
  <c r="V886" i="1" s="1"/>
  <c r="U887" i="1"/>
  <c r="U886" i="1" s="1"/>
  <c r="Q887" i="1"/>
  <c r="Q886" i="1" s="1"/>
  <c r="P887" i="1"/>
  <c r="P886" i="1" s="1"/>
  <c r="O887" i="1"/>
  <c r="O886" i="1" s="1"/>
  <c r="K887" i="1"/>
  <c r="K886" i="1" s="1"/>
  <c r="J887" i="1"/>
  <c r="J886" i="1" s="1"/>
  <c r="I887" i="1"/>
  <c r="I886" i="1" s="1"/>
  <c r="H887" i="1"/>
  <c r="G887" i="1"/>
  <c r="G886" i="1" s="1"/>
  <c r="F887" i="1"/>
  <c r="F886" i="1" s="1"/>
  <c r="BX886" i="1"/>
  <c r="BX885" i="1"/>
  <c r="N885" i="1"/>
  <c r="T885" i="1" s="1"/>
  <c r="Z885" i="1" s="1"/>
  <c r="AF885" i="1" s="1"/>
  <c r="AJ885" i="1" s="1"/>
  <c r="AP885" i="1" s="1"/>
  <c r="AV885" i="1" s="1"/>
  <c r="BB885" i="1" s="1"/>
  <c r="BH885" i="1" s="1"/>
  <c r="BR885" i="1" s="1"/>
  <c r="BT885" i="1" s="1"/>
  <c r="M885" i="1"/>
  <c r="S885" i="1" s="1"/>
  <c r="Y885" i="1" s="1"/>
  <c r="AE885" i="1" s="1"/>
  <c r="AI885" i="1" s="1"/>
  <c r="AO885" i="1" s="1"/>
  <c r="AU885" i="1" s="1"/>
  <c r="BA885" i="1" s="1"/>
  <c r="BG885" i="1" s="1"/>
  <c r="BO885" i="1" s="1"/>
  <c r="BQ885" i="1" s="1"/>
  <c r="L885" i="1"/>
  <c r="R885" i="1" s="1"/>
  <c r="X885" i="1" s="1"/>
  <c r="AD885" i="1" s="1"/>
  <c r="AH885" i="1" s="1"/>
  <c r="AN885" i="1" s="1"/>
  <c r="AT885" i="1" s="1"/>
  <c r="AZ885" i="1" s="1"/>
  <c r="BF885" i="1" s="1"/>
  <c r="BL885" i="1" s="1"/>
  <c r="BN885" i="1" s="1"/>
  <c r="BX884" i="1"/>
  <c r="BU884" i="1"/>
  <c r="BU883" i="1" s="1"/>
  <c r="BK884" i="1"/>
  <c r="BK883" i="1" s="1"/>
  <c r="BJ884" i="1"/>
  <c r="BJ883" i="1" s="1"/>
  <c r="BI884" i="1"/>
  <c r="BI883" i="1" s="1"/>
  <c r="BE884" i="1"/>
  <c r="BE883" i="1" s="1"/>
  <c r="BD884" i="1"/>
  <c r="BC884" i="1"/>
  <c r="BC883" i="1" s="1"/>
  <c r="AY884" i="1"/>
  <c r="AY883" i="1" s="1"/>
  <c r="AX884" i="1"/>
  <c r="AX883" i="1" s="1"/>
  <c r="AW884" i="1"/>
  <c r="AW883" i="1" s="1"/>
  <c r="AS884" i="1"/>
  <c r="AS883" i="1" s="1"/>
  <c r="AR884" i="1"/>
  <c r="AR883" i="1" s="1"/>
  <c r="AQ884" i="1"/>
  <c r="AQ883" i="1" s="1"/>
  <c r="AM884" i="1"/>
  <c r="AM883" i="1" s="1"/>
  <c r="AL884" i="1"/>
  <c r="AL883" i="1" s="1"/>
  <c r="AK884" i="1"/>
  <c r="AK883" i="1" s="1"/>
  <c r="AG884" i="1"/>
  <c r="AG883" i="1" s="1"/>
  <c r="AC884" i="1"/>
  <c r="AC883" i="1" s="1"/>
  <c r="AB884" i="1"/>
  <c r="AB883" i="1" s="1"/>
  <c r="AA884" i="1"/>
  <c r="AA883" i="1" s="1"/>
  <c r="W884" i="1"/>
  <c r="W883" i="1" s="1"/>
  <c r="V884" i="1"/>
  <c r="V883" i="1" s="1"/>
  <c r="U884" i="1"/>
  <c r="U883" i="1" s="1"/>
  <c r="Q884" i="1"/>
  <c r="Q883" i="1" s="1"/>
  <c r="P884" i="1"/>
  <c r="P883" i="1" s="1"/>
  <c r="O884" i="1"/>
  <c r="O883" i="1" s="1"/>
  <c r="K884" i="1"/>
  <c r="K883" i="1" s="1"/>
  <c r="J884" i="1"/>
  <c r="J883" i="1" s="1"/>
  <c r="I884" i="1"/>
  <c r="I883" i="1" s="1"/>
  <c r="H884" i="1"/>
  <c r="H883" i="1" s="1"/>
  <c r="G884" i="1"/>
  <c r="G883" i="1" s="1"/>
  <c r="F884" i="1"/>
  <c r="F883" i="1" s="1"/>
  <c r="BX883" i="1"/>
  <c r="BD883" i="1"/>
  <c r="BX882" i="1"/>
  <c r="N882" i="1"/>
  <c r="T882" i="1" s="1"/>
  <c r="Z882" i="1" s="1"/>
  <c r="AF882" i="1" s="1"/>
  <c r="AJ882" i="1" s="1"/>
  <c r="AP882" i="1" s="1"/>
  <c r="AV882" i="1" s="1"/>
  <c r="BB882" i="1" s="1"/>
  <c r="BH882" i="1" s="1"/>
  <c r="BR882" i="1" s="1"/>
  <c r="BT882" i="1" s="1"/>
  <c r="M882" i="1"/>
  <c r="S882" i="1" s="1"/>
  <c r="Y882" i="1" s="1"/>
  <c r="AE882" i="1" s="1"/>
  <c r="AI882" i="1" s="1"/>
  <c r="AO882" i="1" s="1"/>
  <c r="AU882" i="1" s="1"/>
  <c r="BA882" i="1" s="1"/>
  <c r="BG882" i="1" s="1"/>
  <c r="BO882" i="1" s="1"/>
  <c r="BQ882" i="1" s="1"/>
  <c r="L882" i="1"/>
  <c r="R882" i="1" s="1"/>
  <c r="X882" i="1" s="1"/>
  <c r="AD882" i="1" s="1"/>
  <c r="AH882" i="1" s="1"/>
  <c r="AN882" i="1" s="1"/>
  <c r="AT882" i="1" s="1"/>
  <c r="AZ882" i="1" s="1"/>
  <c r="BF882" i="1" s="1"/>
  <c r="BL882" i="1" s="1"/>
  <c r="BN882" i="1" s="1"/>
  <c r="BX881" i="1"/>
  <c r="BU881" i="1"/>
  <c r="BU880" i="1" s="1"/>
  <c r="BK881" i="1"/>
  <c r="BK880" i="1" s="1"/>
  <c r="BJ881" i="1"/>
  <c r="BJ880" i="1" s="1"/>
  <c r="BI881" i="1"/>
  <c r="BI880" i="1" s="1"/>
  <c r="BE881" i="1"/>
  <c r="BE880" i="1" s="1"/>
  <c r="BD881" i="1"/>
  <c r="BD880" i="1" s="1"/>
  <c r="BC881" i="1"/>
  <c r="BC880" i="1" s="1"/>
  <c r="AY881" i="1"/>
  <c r="AY880" i="1" s="1"/>
  <c r="AX881" i="1"/>
  <c r="AX880" i="1" s="1"/>
  <c r="AW881" i="1"/>
  <c r="AW880" i="1" s="1"/>
  <c r="AS881" i="1"/>
  <c r="AS880" i="1" s="1"/>
  <c r="AR881" i="1"/>
  <c r="AR880" i="1" s="1"/>
  <c r="AQ881" i="1"/>
  <c r="AQ880" i="1" s="1"/>
  <c r="AM881" i="1"/>
  <c r="AM880" i="1" s="1"/>
  <c r="AL881" i="1"/>
  <c r="AL880" i="1" s="1"/>
  <c r="AK881" i="1"/>
  <c r="AK880" i="1" s="1"/>
  <c r="AG881" i="1"/>
  <c r="AG880" i="1" s="1"/>
  <c r="AC881" i="1"/>
  <c r="AC880" i="1" s="1"/>
  <c r="AB881" i="1"/>
  <c r="AB880" i="1" s="1"/>
  <c r="AA881" i="1"/>
  <c r="AA880" i="1" s="1"/>
  <c r="W881" i="1"/>
  <c r="W880" i="1" s="1"/>
  <c r="V881" i="1"/>
  <c r="V880" i="1" s="1"/>
  <c r="U881" i="1"/>
  <c r="U880" i="1" s="1"/>
  <c r="Q881" i="1"/>
  <c r="Q880" i="1" s="1"/>
  <c r="P881" i="1"/>
  <c r="P880" i="1" s="1"/>
  <c r="O881" i="1"/>
  <c r="O880" i="1" s="1"/>
  <c r="K881" i="1"/>
  <c r="K880" i="1" s="1"/>
  <c r="J881" i="1"/>
  <c r="J880" i="1" s="1"/>
  <c r="I881" i="1"/>
  <c r="I880" i="1" s="1"/>
  <c r="H881" i="1"/>
  <c r="H880" i="1" s="1"/>
  <c r="G881" i="1"/>
  <c r="G880" i="1" s="1"/>
  <c r="F881" i="1"/>
  <c r="BX880" i="1"/>
  <c r="BX879" i="1"/>
  <c r="N879" i="1"/>
  <c r="T879" i="1" s="1"/>
  <c r="Z879" i="1" s="1"/>
  <c r="AF879" i="1" s="1"/>
  <c r="AJ879" i="1" s="1"/>
  <c r="AP879" i="1" s="1"/>
  <c r="AV879" i="1" s="1"/>
  <c r="BB879" i="1" s="1"/>
  <c r="BH879" i="1" s="1"/>
  <c r="BR879" i="1" s="1"/>
  <c r="BT879" i="1" s="1"/>
  <c r="M879" i="1"/>
  <c r="S879" i="1" s="1"/>
  <c r="Y879" i="1" s="1"/>
  <c r="AE879" i="1" s="1"/>
  <c r="AI879" i="1" s="1"/>
  <c r="AO879" i="1" s="1"/>
  <c r="AU879" i="1" s="1"/>
  <c r="BA879" i="1" s="1"/>
  <c r="BG879" i="1" s="1"/>
  <c r="BO879" i="1" s="1"/>
  <c r="BQ879" i="1" s="1"/>
  <c r="L879" i="1"/>
  <c r="R879" i="1" s="1"/>
  <c r="X879" i="1" s="1"/>
  <c r="AD879" i="1" s="1"/>
  <c r="AH879" i="1" s="1"/>
  <c r="AN879" i="1" s="1"/>
  <c r="AT879" i="1" s="1"/>
  <c r="AZ879" i="1" s="1"/>
  <c r="BF879" i="1" s="1"/>
  <c r="BL879" i="1" s="1"/>
  <c r="BN879" i="1" s="1"/>
  <c r="BX878" i="1"/>
  <c r="BU878" i="1"/>
  <c r="BU877" i="1" s="1"/>
  <c r="BK878" i="1"/>
  <c r="BK877" i="1" s="1"/>
  <c r="BJ878" i="1"/>
  <c r="BJ877" i="1" s="1"/>
  <c r="BI878" i="1"/>
  <c r="BI877" i="1" s="1"/>
  <c r="BE878" i="1"/>
  <c r="BE877" i="1" s="1"/>
  <c r="BD878" i="1"/>
  <c r="BD877" i="1" s="1"/>
  <c r="BC878" i="1"/>
  <c r="BC877" i="1" s="1"/>
  <c r="AY878" i="1"/>
  <c r="AY877" i="1" s="1"/>
  <c r="AX878" i="1"/>
  <c r="AX877" i="1" s="1"/>
  <c r="AW878" i="1"/>
  <c r="AW877" i="1" s="1"/>
  <c r="AS878" i="1"/>
  <c r="AS877" i="1" s="1"/>
  <c r="AR878" i="1"/>
  <c r="AR877" i="1" s="1"/>
  <c r="AQ878" i="1"/>
  <c r="AQ877" i="1" s="1"/>
  <c r="AM878" i="1"/>
  <c r="AM877" i="1" s="1"/>
  <c r="AL878" i="1"/>
  <c r="AL877" i="1" s="1"/>
  <c r="AK878" i="1"/>
  <c r="AK877" i="1" s="1"/>
  <c r="AG878" i="1"/>
  <c r="AG877" i="1" s="1"/>
  <c r="AC878" i="1"/>
  <c r="AC877" i="1" s="1"/>
  <c r="AB878" i="1"/>
  <c r="AB877" i="1" s="1"/>
  <c r="AA878" i="1"/>
  <c r="AA877" i="1" s="1"/>
  <c r="W878" i="1"/>
  <c r="W877" i="1" s="1"/>
  <c r="V878" i="1"/>
  <c r="V877" i="1" s="1"/>
  <c r="U878" i="1"/>
  <c r="U877" i="1" s="1"/>
  <c r="Q878" i="1"/>
  <c r="Q877" i="1" s="1"/>
  <c r="P878" i="1"/>
  <c r="P877" i="1" s="1"/>
  <c r="O878" i="1"/>
  <c r="O877" i="1" s="1"/>
  <c r="K878" i="1"/>
  <c r="J878" i="1"/>
  <c r="J877" i="1" s="1"/>
  <c r="I878" i="1"/>
  <c r="I877" i="1" s="1"/>
  <c r="H878" i="1"/>
  <c r="H877" i="1" s="1"/>
  <c r="G878" i="1"/>
  <c r="F878" i="1"/>
  <c r="BX877" i="1"/>
  <c r="BX876" i="1"/>
  <c r="AM876" i="1"/>
  <c r="AM875" i="1" s="1"/>
  <c r="AM874" i="1" s="1"/>
  <c r="AL876" i="1"/>
  <c r="AL875" i="1" s="1"/>
  <c r="AL874" i="1" s="1"/>
  <c r="N876" i="1"/>
  <c r="T876" i="1" s="1"/>
  <c r="Z876" i="1" s="1"/>
  <c r="AF876" i="1" s="1"/>
  <c r="AJ876" i="1" s="1"/>
  <c r="M876" i="1"/>
  <c r="S876" i="1" s="1"/>
  <c r="Y876" i="1" s="1"/>
  <c r="AE876" i="1" s="1"/>
  <c r="AI876" i="1" s="1"/>
  <c r="L876" i="1"/>
  <c r="R876" i="1" s="1"/>
  <c r="X876" i="1" s="1"/>
  <c r="AD876" i="1" s="1"/>
  <c r="AH876" i="1" s="1"/>
  <c r="AN876" i="1" s="1"/>
  <c r="AT876" i="1" s="1"/>
  <c r="AZ876" i="1" s="1"/>
  <c r="BF876" i="1" s="1"/>
  <c r="BL876" i="1" s="1"/>
  <c r="BN876" i="1" s="1"/>
  <c r="BX875" i="1"/>
  <c r="BU875" i="1"/>
  <c r="BU874" i="1" s="1"/>
  <c r="BK875" i="1"/>
  <c r="BK874" i="1" s="1"/>
  <c r="BJ875" i="1"/>
  <c r="BJ874" i="1" s="1"/>
  <c r="BI875" i="1"/>
  <c r="BI874" i="1" s="1"/>
  <c r="BE875" i="1"/>
  <c r="BE874" i="1" s="1"/>
  <c r="BD875" i="1"/>
  <c r="BD874" i="1" s="1"/>
  <c r="BC875" i="1"/>
  <c r="BC874" i="1" s="1"/>
  <c r="AY875" i="1"/>
  <c r="AY874" i="1" s="1"/>
  <c r="AX875" i="1"/>
  <c r="AX874" i="1" s="1"/>
  <c r="AW875" i="1"/>
  <c r="AW874" i="1" s="1"/>
  <c r="AS875" i="1"/>
  <c r="AS874" i="1" s="1"/>
  <c r="AR875" i="1"/>
  <c r="AR874" i="1" s="1"/>
  <c r="AQ875" i="1"/>
  <c r="AQ874" i="1" s="1"/>
  <c r="AK875" i="1"/>
  <c r="AK874" i="1" s="1"/>
  <c r="AG875" i="1"/>
  <c r="AG874" i="1" s="1"/>
  <c r="AC875" i="1"/>
  <c r="AC874" i="1" s="1"/>
  <c r="AB875" i="1"/>
  <c r="AB874" i="1" s="1"/>
  <c r="AA875" i="1"/>
  <c r="AA874" i="1" s="1"/>
  <c r="W875" i="1"/>
  <c r="W874" i="1" s="1"/>
  <c r="V875" i="1"/>
  <c r="V874" i="1" s="1"/>
  <c r="U875" i="1"/>
  <c r="U874" i="1" s="1"/>
  <c r="Q875" i="1"/>
  <c r="Q874" i="1" s="1"/>
  <c r="P875" i="1"/>
  <c r="P874" i="1" s="1"/>
  <c r="O875" i="1"/>
  <c r="O874" i="1" s="1"/>
  <c r="K875" i="1"/>
  <c r="K874" i="1" s="1"/>
  <c r="J875" i="1"/>
  <c r="I875" i="1"/>
  <c r="I874" i="1" s="1"/>
  <c r="H875" i="1"/>
  <c r="H874" i="1" s="1"/>
  <c r="G875" i="1"/>
  <c r="G874" i="1" s="1"/>
  <c r="F875" i="1"/>
  <c r="BX874" i="1"/>
  <c r="BX873" i="1"/>
  <c r="BX872" i="1"/>
  <c r="BX871" i="1"/>
  <c r="AF871" i="1"/>
  <c r="AJ871" i="1" s="1"/>
  <c r="AP871" i="1" s="1"/>
  <c r="AV871" i="1" s="1"/>
  <c r="BB871" i="1" s="1"/>
  <c r="BH871" i="1" s="1"/>
  <c r="BR871" i="1" s="1"/>
  <c r="BT871" i="1" s="1"/>
  <c r="AE871" i="1"/>
  <c r="AI871" i="1" s="1"/>
  <c r="AO871" i="1" s="1"/>
  <c r="AU871" i="1" s="1"/>
  <c r="BA871" i="1" s="1"/>
  <c r="BG871" i="1" s="1"/>
  <c r="BO871" i="1" s="1"/>
  <c r="BQ871" i="1" s="1"/>
  <c r="AD871" i="1"/>
  <c r="AH871" i="1" s="1"/>
  <c r="AN871" i="1" s="1"/>
  <c r="AT871" i="1" s="1"/>
  <c r="AZ871" i="1" s="1"/>
  <c r="BF871" i="1" s="1"/>
  <c r="BL871" i="1" s="1"/>
  <c r="BN871" i="1" s="1"/>
  <c r="BX870" i="1"/>
  <c r="BU870" i="1"/>
  <c r="BK870" i="1"/>
  <c r="BJ870" i="1"/>
  <c r="BI870" i="1"/>
  <c r="BE870" i="1"/>
  <c r="BD870" i="1"/>
  <c r="BC870" i="1"/>
  <c r="AY870" i="1"/>
  <c r="AX870" i="1"/>
  <c r="AW870" i="1"/>
  <c r="AS870" i="1"/>
  <c r="AR870" i="1"/>
  <c r="AQ870" i="1"/>
  <c r="AM870" i="1"/>
  <c r="AL870" i="1"/>
  <c r="AK870" i="1"/>
  <c r="AG870" i="1"/>
  <c r="AC870" i="1"/>
  <c r="AF870" i="1" s="1"/>
  <c r="AJ870" i="1" s="1"/>
  <c r="AP870" i="1" s="1"/>
  <c r="AB870" i="1"/>
  <c r="AE870" i="1" s="1"/>
  <c r="AI870" i="1" s="1"/>
  <c r="AO870" i="1" s="1"/>
  <c r="AA870" i="1"/>
  <c r="AD870" i="1" s="1"/>
  <c r="BX869" i="1"/>
  <c r="O869" i="1"/>
  <c r="O868" i="1" s="1"/>
  <c r="O867" i="1" s="1"/>
  <c r="N869" i="1"/>
  <c r="T869" i="1" s="1"/>
  <c r="Z869" i="1" s="1"/>
  <c r="AF869" i="1" s="1"/>
  <c r="AJ869" i="1" s="1"/>
  <c r="AP869" i="1" s="1"/>
  <c r="AV869" i="1" s="1"/>
  <c r="BB869" i="1" s="1"/>
  <c r="BH869" i="1" s="1"/>
  <c r="BR869" i="1" s="1"/>
  <c r="BT869" i="1" s="1"/>
  <c r="M869" i="1"/>
  <c r="S869" i="1" s="1"/>
  <c r="Y869" i="1" s="1"/>
  <c r="AE869" i="1" s="1"/>
  <c r="AI869" i="1" s="1"/>
  <c r="AO869" i="1" s="1"/>
  <c r="AU869" i="1" s="1"/>
  <c r="BA869" i="1" s="1"/>
  <c r="BG869" i="1" s="1"/>
  <c r="BO869" i="1" s="1"/>
  <c r="BQ869" i="1" s="1"/>
  <c r="L869" i="1"/>
  <c r="BX868" i="1"/>
  <c r="BU868" i="1"/>
  <c r="BK868" i="1"/>
  <c r="BJ868" i="1"/>
  <c r="BJ867" i="1" s="1"/>
  <c r="BI868" i="1"/>
  <c r="BI867" i="1" s="1"/>
  <c r="BE868" i="1"/>
  <c r="BE867" i="1" s="1"/>
  <c r="BD868" i="1"/>
  <c r="BD867" i="1" s="1"/>
  <c r="BC868" i="1"/>
  <c r="BC867" i="1" s="1"/>
  <c r="AY868" i="1"/>
  <c r="AY867" i="1" s="1"/>
  <c r="AX868" i="1"/>
  <c r="AX867" i="1" s="1"/>
  <c r="AW868" i="1"/>
  <c r="AW867" i="1" s="1"/>
  <c r="AS868" i="1"/>
  <c r="AS867" i="1" s="1"/>
  <c r="AR868" i="1"/>
  <c r="AR867" i="1" s="1"/>
  <c r="AQ868" i="1"/>
  <c r="AQ867" i="1" s="1"/>
  <c r="AM868" i="1"/>
  <c r="AM867" i="1" s="1"/>
  <c r="AL868" i="1"/>
  <c r="AL867" i="1" s="1"/>
  <c r="AK868" i="1"/>
  <c r="AK867" i="1" s="1"/>
  <c r="AG868" i="1"/>
  <c r="AG867" i="1" s="1"/>
  <c r="AC868" i="1"/>
  <c r="AB868" i="1"/>
  <c r="AA868" i="1"/>
  <c r="W868" i="1"/>
  <c r="W867" i="1" s="1"/>
  <c r="V868" i="1"/>
  <c r="V867" i="1" s="1"/>
  <c r="U868" i="1"/>
  <c r="U867" i="1" s="1"/>
  <c r="Q868" i="1"/>
  <c r="Q867" i="1" s="1"/>
  <c r="P868" i="1"/>
  <c r="P867" i="1" s="1"/>
  <c r="K868" i="1"/>
  <c r="K867" i="1" s="1"/>
  <c r="J868" i="1"/>
  <c r="I868" i="1"/>
  <c r="I867" i="1" s="1"/>
  <c r="H868" i="1"/>
  <c r="H867" i="1" s="1"/>
  <c r="G868" i="1"/>
  <c r="G867" i="1" s="1"/>
  <c r="F868" i="1"/>
  <c r="BX867" i="1"/>
  <c r="BU867" i="1"/>
  <c r="BK867" i="1"/>
  <c r="BX866" i="1"/>
  <c r="N866" i="1"/>
  <c r="T866" i="1" s="1"/>
  <c r="Z866" i="1" s="1"/>
  <c r="AF866" i="1" s="1"/>
  <c r="AJ866" i="1" s="1"/>
  <c r="AP866" i="1" s="1"/>
  <c r="AV866" i="1" s="1"/>
  <c r="BB866" i="1" s="1"/>
  <c r="BH866" i="1" s="1"/>
  <c r="BR866" i="1" s="1"/>
  <c r="BT866" i="1" s="1"/>
  <c r="M866" i="1"/>
  <c r="S866" i="1" s="1"/>
  <c r="Y866" i="1" s="1"/>
  <c r="AE866" i="1" s="1"/>
  <c r="AI866" i="1" s="1"/>
  <c r="AO866" i="1" s="1"/>
  <c r="AU866" i="1" s="1"/>
  <c r="BA866" i="1" s="1"/>
  <c r="BG866" i="1" s="1"/>
  <c r="BO866" i="1" s="1"/>
  <c r="BQ866" i="1" s="1"/>
  <c r="L866" i="1"/>
  <c r="R866" i="1" s="1"/>
  <c r="X866" i="1" s="1"/>
  <c r="AD866" i="1" s="1"/>
  <c r="AH866" i="1" s="1"/>
  <c r="AN866" i="1" s="1"/>
  <c r="AT866" i="1" s="1"/>
  <c r="AZ866" i="1" s="1"/>
  <c r="BF866" i="1" s="1"/>
  <c r="BL866" i="1" s="1"/>
  <c r="BN866" i="1" s="1"/>
  <c r="BX865" i="1"/>
  <c r="BU865" i="1"/>
  <c r="BU864" i="1" s="1"/>
  <c r="BK865" i="1"/>
  <c r="BK864" i="1" s="1"/>
  <c r="BJ865" i="1"/>
  <c r="BJ864" i="1" s="1"/>
  <c r="BI865" i="1"/>
  <c r="BI864" i="1" s="1"/>
  <c r="BE865" i="1"/>
  <c r="BE864" i="1" s="1"/>
  <c r="BD865" i="1"/>
  <c r="BD864" i="1" s="1"/>
  <c r="BC865" i="1"/>
  <c r="BC864" i="1" s="1"/>
  <c r="AY865" i="1"/>
  <c r="AY864" i="1" s="1"/>
  <c r="AX865" i="1"/>
  <c r="AX864" i="1" s="1"/>
  <c r="AW865" i="1"/>
  <c r="AW864" i="1" s="1"/>
  <c r="AS865" i="1"/>
  <c r="AS864" i="1" s="1"/>
  <c r="AR865" i="1"/>
  <c r="AR864" i="1" s="1"/>
  <c r="AQ865" i="1"/>
  <c r="AQ864" i="1" s="1"/>
  <c r="AM865" i="1"/>
  <c r="AM864" i="1" s="1"/>
  <c r="AL865" i="1"/>
  <c r="AL864" i="1" s="1"/>
  <c r="AK865" i="1"/>
  <c r="AK864" i="1" s="1"/>
  <c r="AG865" i="1"/>
  <c r="AG864" i="1" s="1"/>
  <c r="AC865" i="1"/>
  <c r="AC864" i="1" s="1"/>
  <c r="AB865" i="1"/>
  <c r="AB864" i="1" s="1"/>
  <c r="AA865" i="1"/>
  <c r="AA864" i="1" s="1"/>
  <c r="W865" i="1"/>
  <c r="W864" i="1" s="1"/>
  <c r="V865" i="1"/>
  <c r="V864" i="1" s="1"/>
  <c r="U865" i="1"/>
  <c r="U864" i="1" s="1"/>
  <c r="Q865" i="1"/>
  <c r="Q864" i="1" s="1"/>
  <c r="P865" i="1"/>
  <c r="P864" i="1" s="1"/>
  <c r="O865" i="1"/>
  <c r="O864" i="1" s="1"/>
  <c r="K865" i="1"/>
  <c r="J865" i="1"/>
  <c r="J864" i="1" s="1"/>
  <c r="I865" i="1"/>
  <c r="I864" i="1" s="1"/>
  <c r="H865" i="1"/>
  <c r="H864" i="1" s="1"/>
  <c r="G865" i="1"/>
  <c r="F865" i="1"/>
  <c r="BX864" i="1"/>
  <c r="BX863" i="1"/>
  <c r="N863" i="1"/>
  <c r="T863" i="1" s="1"/>
  <c r="Z863" i="1" s="1"/>
  <c r="AF863" i="1" s="1"/>
  <c r="AJ863" i="1" s="1"/>
  <c r="AP863" i="1" s="1"/>
  <c r="AV863" i="1" s="1"/>
  <c r="BB863" i="1" s="1"/>
  <c r="BH863" i="1" s="1"/>
  <c r="BR863" i="1" s="1"/>
  <c r="BT863" i="1" s="1"/>
  <c r="M863" i="1"/>
  <c r="S863" i="1" s="1"/>
  <c r="Y863" i="1" s="1"/>
  <c r="AE863" i="1" s="1"/>
  <c r="AI863" i="1" s="1"/>
  <c r="AO863" i="1" s="1"/>
  <c r="AU863" i="1" s="1"/>
  <c r="BA863" i="1" s="1"/>
  <c r="BG863" i="1" s="1"/>
  <c r="BO863" i="1" s="1"/>
  <c r="BQ863" i="1" s="1"/>
  <c r="L863" i="1"/>
  <c r="R863" i="1" s="1"/>
  <c r="X863" i="1" s="1"/>
  <c r="AD863" i="1" s="1"/>
  <c r="AH863" i="1" s="1"/>
  <c r="AN863" i="1" s="1"/>
  <c r="AT863" i="1" s="1"/>
  <c r="AZ863" i="1" s="1"/>
  <c r="BF863" i="1" s="1"/>
  <c r="BL863" i="1" s="1"/>
  <c r="BN863" i="1" s="1"/>
  <c r="BX862" i="1"/>
  <c r="BU862" i="1"/>
  <c r="BU861" i="1" s="1"/>
  <c r="BK862" i="1"/>
  <c r="BK861" i="1" s="1"/>
  <c r="BJ862" i="1"/>
  <c r="BJ861" i="1" s="1"/>
  <c r="BI862" i="1"/>
  <c r="BI861" i="1" s="1"/>
  <c r="BE862" i="1"/>
  <c r="BE861" i="1" s="1"/>
  <c r="BD862" i="1"/>
  <c r="BD861" i="1" s="1"/>
  <c r="BC862" i="1"/>
  <c r="BC861" i="1" s="1"/>
  <c r="AY862" i="1"/>
  <c r="AY861" i="1" s="1"/>
  <c r="AX862" i="1"/>
  <c r="AX861" i="1" s="1"/>
  <c r="AW862" i="1"/>
  <c r="AW861" i="1" s="1"/>
  <c r="AS862" i="1"/>
  <c r="AS861" i="1" s="1"/>
  <c r="AR862" i="1"/>
  <c r="AR861" i="1" s="1"/>
  <c r="AQ862" i="1"/>
  <c r="AQ861" i="1" s="1"/>
  <c r="AM862" i="1"/>
  <c r="AM861" i="1" s="1"/>
  <c r="AL862" i="1"/>
  <c r="AL861" i="1" s="1"/>
  <c r="AK862" i="1"/>
  <c r="AK861" i="1" s="1"/>
  <c r="AG862" i="1"/>
  <c r="AG861" i="1" s="1"/>
  <c r="AC862" i="1"/>
  <c r="AC861" i="1" s="1"/>
  <c r="AB862" i="1"/>
  <c r="AB861" i="1" s="1"/>
  <c r="AA862" i="1"/>
  <c r="AA861" i="1" s="1"/>
  <c r="W862" i="1"/>
  <c r="W861" i="1" s="1"/>
  <c r="V862" i="1"/>
  <c r="V861" i="1" s="1"/>
  <c r="U862" i="1"/>
  <c r="U861" i="1" s="1"/>
  <c r="Q862" i="1"/>
  <c r="Q861" i="1" s="1"/>
  <c r="P862" i="1"/>
  <c r="P861" i="1" s="1"/>
  <c r="O862" i="1"/>
  <c r="O861" i="1" s="1"/>
  <c r="K862" i="1"/>
  <c r="K861" i="1" s="1"/>
  <c r="J862" i="1"/>
  <c r="J861" i="1" s="1"/>
  <c r="I862" i="1"/>
  <c r="I861" i="1" s="1"/>
  <c r="H862" i="1"/>
  <c r="G862" i="1"/>
  <c r="G861" i="1" s="1"/>
  <c r="F862" i="1"/>
  <c r="BX861" i="1"/>
  <c r="BX860" i="1"/>
  <c r="N860" i="1"/>
  <c r="T860" i="1" s="1"/>
  <c r="Z860" i="1" s="1"/>
  <c r="AF860" i="1" s="1"/>
  <c r="AJ860" i="1" s="1"/>
  <c r="AP860" i="1" s="1"/>
  <c r="AV860" i="1" s="1"/>
  <c r="BB860" i="1" s="1"/>
  <c r="BH860" i="1" s="1"/>
  <c r="BR860" i="1" s="1"/>
  <c r="BT860" i="1" s="1"/>
  <c r="M860" i="1"/>
  <c r="S860" i="1" s="1"/>
  <c r="Y860" i="1" s="1"/>
  <c r="AE860" i="1" s="1"/>
  <c r="AI860" i="1" s="1"/>
  <c r="AO860" i="1" s="1"/>
  <c r="AU860" i="1" s="1"/>
  <c r="BA860" i="1" s="1"/>
  <c r="BG860" i="1" s="1"/>
  <c r="BO860" i="1" s="1"/>
  <c r="BQ860" i="1" s="1"/>
  <c r="L860" i="1"/>
  <c r="R860" i="1" s="1"/>
  <c r="X860" i="1" s="1"/>
  <c r="AD860" i="1" s="1"/>
  <c r="AH860" i="1" s="1"/>
  <c r="AN860" i="1" s="1"/>
  <c r="AT860" i="1" s="1"/>
  <c r="AZ860" i="1" s="1"/>
  <c r="BF860" i="1" s="1"/>
  <c r="BL860" i="1" s="1"/>
  <c r="BN860" i="1" s="1"/>
  <c r="BX859" i="1"/>
  <c r="BU859" i="1"/>
  <c r="BU858" i="1" s="1"/>
  <c r="BK859" i="1"/>
  <c r="BK858" i="1" s="1"/>
  <c r="BJ859" i="1"/>
  <c r="BJ858" i="1" s="1"/>
  <c r="BI859" i="1"/>
  <c r="BI858" i="1" s="1"/>
  <c r="BE859" i="1"/>
  <c r="BE858" i="1" s="1"/>
  <c r="BD859" i="1"/>
  <c r="BD858" i="1" s="1"/>
  <c r="BC859" i="1"/>
  <c r="BC858" i="1" s="1"/>
  <c r="AY859" i="1"/>
  <c r="AY858" i="1" s="1"/>
  <c r="AX859" i="1"/>
  <c r="AX858" i="1" s="1"/>
  <c r="AW859" i="1"/>
  <c r="AW858" i="1" s="1"/>
  <c r="AS859" i="1"/>
  <c r="AS858" i="1" s="1"/>
  <c r="AR859" i="1"/>
  <c r="AR858" i="1" s="1"/>
  <c r="AQ859" i="1"/>
  <c r="AQ858" i="1" s="1"/>
  <c r="AM859" i="1"/>
  <c r="AM858" i="1" s="1"/>
  <c r="AL859" i="1"/>
  <c r="AL858" i="1" s="1"/>
  <c r="AK859" i="1"/>
  <c r="AK858" i="1" s="1"/>
  <c r="AG859" i="1"/>
  <c r="AG858" i="1" s="1"/>
  <c r="AC859" i="1"/>
  <c r="AC858" i="1" s="1"/>
  <c r="AB859" i="1"/>
  <c r="AB858" i="1" s="1"/>
  <c r="AA859" i="1"/>
  <c r="AA858" i="1" s="1"/>
  <c r="W859" i="1"/>
  <c r="W858" i="1" s="1"/>
  <c r="V859" i="1"/>
  <c r="V858" i="1" s="1"/>
  <c r="U859" i="1"/>
  <c r="U858" i="1" s="1"/>
  <c r="Q859" i="1"/>
  <c r="Q858" i="1" s="1"/>
  <c r="P859" i="1"/>
  <c r="P858" i="1" s="1"/>
  <c r="O859" i="1"/>
  <c r="O858" i="1" s="1"/>
  <c r="K859" i="1"/>
  <c r="K858" i="1" s="1"/>
  <c r="J859" i="1"/>
  <c r="I859" i="1"/>
  <c r="H859" i="1"/>
  <c r="G859" i="1"/>
  <c r="G858" i="1" s="1"/>
  <c r="F859" i="1"/>
  <c r="F858" i="1" s="1"/>
  <c r="BX858" i="1"/>
  <c r="BX857" i="1"/>
  <c r="BX856" i="1"/>
  <c r="BI856" i="1"/>
  <c r="BI855" i="1" s="1"/>
  <c r="O856" i="1"/>
  <c r="O855" i="1" s="1"/>
  <c r="N856" i="1"/>
  <c r="T856" i="1" s="1"/>
  <c r="Z856" i="1" s="1"/>
  <c r="AF856" i="1" s="1"/>
  <c r="AJ856" i="1" s="1"/>
  <c r="AP856" i="1" s="1"/>
  <c r="AV856" i="1" s="1"/>
  <c r="BB856" i="1" s="1"/>
  <c r="BH856" i="1" s="1"/>
  <c r="BR856" i="1" s="1"/>
  <c r="BT856" i="1" s="1"/>
  <c r="M856" i="1"/>
  <c r="S856" i="1" s="1"/>
  <c r="Y856" i="1" s="1"/>
  <c r="AE856" i="1" s="1"/>
  <c r="AI856" i="1" s="1"/>
  <c r="AO856" i="1" s="1"/>
  <c r="AU856" i="1" s="1"/>
  <c r="BA856" i="1" s="1"/>
  <c r="BG856" i="1" s="1"/>
  <c r="BO856" i="1" s="1"/>
  <c r="BQ856" i="1" s="1"/>
  <c r="L856" i="1"/>
  <c r="BX855" i="1"/>
  <c r="BU855" i="1"/>
  <c r="BK855" i="1"/>
  <c r="BJ855" i="1"/>
  <c r="BE855" i="1"/>
  <c r="BD855" i="1"/>
  <c r="BC855" i="1"/>
  <c r="AY855" i="1"/>
  <c r="AX855" i="1"/>
  <c r="AW855" i="1"/>
  <c r="AS855" i="1"/>
  <c r="AR855" i="1"/>
  <c r="AQ855" i="1"/>
  <c r="AM855" i="1"/>
  <c r="AL855" i="1"/>
  <c r="AK855" i="1"/>
  <c r="AG855" i="1"/>
  <c r="AC855" i="1"/>
  <c r="AB855" i="1"/>
  <c r="AA855" i="1"/>
  <c r="W855" i="1"/>
  <c r="V855" i="1"/>
  <c r="U855" i="1"/>
  <c r="Q855" i="1"/>
  <c r="P855" i="1"/>
  <c r="K855" i="1"/>
  <c r="J855" i="1"/>
  <c r="I855" i="1"/>
  <c r="H855" i="1"/>
  <c r="G855" i="1"/>
  <c r="F855" i="1"/>
  <c r="BX854" i="1"/>
  <c r="N854" i="1"/>
  <c r="T854" i="1" s="1"/>
  <c r="Z854" i="1" s="1"/>
  <c r="AF854" i="1" s="1"/>
  <c r="AJ854" i="1" s="1"/>
  <c r="AP854" i="1" s="1"/>
  <c r="AV854" i="1" s="1"/>
  <c r="BB854" i="1" s="1"/>
  <c r="BH854" i="1" s="1"/>
  <c r="BR854" i="1" s="1"/>
  <c r="BT854" i="1" s="1"/>
  <c r="M854" i="1"/>
  <c r="S854" i="1" s="1"/>
  <c r="Y854" i="1" s="1"/>
  <c r="AE854" i="1" s="1"/>
  <c r="AI854" i="1" s="1"/>
  <c r="AO854" i="1" s="1"/>
  <c r="AU854" i="1" s="1"/>
  <c r="BA854" i="1" s="1"/>
  <c r="BG854" i="1" s="1"/>
  <c r="BO854" i="1" s="1"/>
  <c r="BQ854" i="1" s="1"/>
  <c r="L854" i="1"/>
  <c r="R854" i="1" s="1"/>
  <c r="X854" i="1" s="1"/>
  <c r="AD854" i="1" s="1"/>
  <c r="AH854" i="1" s="1"/>
  <c r="AN854" i="1" s="1"/>
  <c r="AT854" i="1" s="1"/>
  <c r="AZ854" i="1" s="1"/>
  <c r="BF854" i="1" s="1"/>
  <c r="BL854" i="1" s="1"/>
  <c r="BN854" i="1" s="1"/>
  <c r="BX853" i="1"/>
  <c r="BU853" i="1"/>
  <c r="BK853" i="1"/>
  <c r="BJ853" i="1"/>
  <c r="BI853" i="1"/>
  <c r="BE853" i="1"/>
  <c r="BD853" i="1"/>
  <c r="BD852" i="1" s="1"/>
  <c r="BD851" i="1" s="1"/>
  <c r="BC853" i="1"/>
  <c r="AY853" i="1"/>
  <c r="AX853" i="1"/>
  <c r="AW853" i="1"/>
  <c r="AS853" i="1"/>
  <c r="AS852" i="1" s="1"/>
  <c r="AS851" i="1" s="1"/>
  <c r="AR853" i="1"/>
  <c r="AQ853" i="1"/>
  <c r="AM853" i="1"/>
  <c r="AL853" i="1"/>
  <c r="AL852" i="1" s="1"/>
  <c r="AL851" i="1" s="1"/>
  <c r="AK853" i="1"/>
  <c r="AG853" i="1"/>
  <c r="AC853" i="1"/>
  <c r="AB853" i="1"/>
  <c r="AB852" i="1" s="1"/>
  <c r="AB851" i="1" s="1"/>
  <c r="AA853" i="1"/>
  <c r="W853" i="1"/>
  <c r="V853" i="1"/>
  <c r="V852" i="1" s="1"/>
  <c r="V851" i="1" s="1"/>
  <c r="U853" i="1"/>
  <c r="U852" i="1" s="1"/>
  <c r="U851" i="1" s="1"/>
  <c r="Q853" i="1"/>
  <c r="P853" i="1"/>
  <c r="P852" i="1" s="1"/>
  <c r="P851" i="1" s="1"/>
  <c r="O853" i="1"/>
  <c r="K853" i="1"/>
  <c r="J853" i="1"/>
  <c r="I853" i="1"/>
  <c r="H853" i="1"/>
  <c r="G853" i="1"/>
  <c r="F853" i="1"/>
  <c r="BX852" i="1"/>
  <c r="BX851" i="1"/>
  <c r="BX850" i="1"/>
  <c r="BX849" i="1"/>
  <c r="N849" i="1"/>
  <c r="T849" i="1" s="1"/>
  <c r="Z849" i="1" s="1"/>
  <c r="AF849" i="1" s="1"/>
  <c r="AJ849" i="1" s="1"/>
  <c r="AP849" i="1" s="1"/>
  <c r="AV849" i="1" s="1"/>
  <c r="BB849" i="1" s="1"/>
  <c r="BH849" i="1" s="1"/>
  <c r="BR849" i="1" s="1"/>
  <c r="BT849" i="1" s="1"/>
  <c r="M849" i="1"/>
  <c r="S849" i="1" s="1"/>
  <c r="Y849" i="1" s="1"/>
  <c r="AE849" i="1" s="1"/>
  <c r="AI849" i="1" s="1"/>
  <c r="AO849" i="1" s="1"/>
  <c r="AU849" i="1" s="1"/>
  <c r="BA849" i="1" s="1"/>
  <c r="BG849" i="1" s="1"/>
  <c r="BO849" i="1" s="1"/>
  <c r="BQ849" i="1" s="1"/>
  <c r="L849" i="1"/>
  <c r="R849" i="1" s="1"/>
  <c r="X849" i="1" s="1"/>
  <c r="AD849" i="1" s="1"/>
  <c r="AH849" i="1" s="1"/>
  <c r="AN849" i="1" s="1"/>
  <c r="AT849" i="1" s="1"/>
  <c r="AZ849" i="1" s="1"/>
  <c r="BF849" i="1" s="1"/>
  <c r="BL849" i="1" s="1"/>
  <c r="BN849" i="1" s="1"/>
  <c r="BX848" i="1"/>
  <c r="BU848" i="1"/>
  <c r="BU847" i="1" s="1"/>
  <c r="BK848" i="1"/>
  <c r="BJ848" i="1"/>
  <c r="BJ847" i="1" s="1"/>
  <c r="BI848" i="1"/>
  <c r="BI847" i="1" s="1"/>
  <c r="BE848" i="1"/>
  <c r="BE847" i="1" s="1"/>
  <c r="BD848" i="1"/>
  <c r="BD847" i="1" s="1"/>
  <c r="BC848" i="1"/>
  <c r="AY848" i="1"/>
  <c r="AX848" i="1"/>
  <c r="AX847" i="1" s="1"/>
  <c r="AW848" i="1"/>
  <c r="AW847" i="1" s="1"/>
  <c r="AS848" i="1"/>
  <c r="AS847" i="1" s="1"/>
  <c r="AR848" i="1"/>
  <c r="AR847" i="1" s="1"/>
  <c r="AQ848" i="1"/>
  <c r="AQ847" i="1" s="1"/>
  <c r="AM848" i="1"/>
  <c r="AM847" i="1" s="1"/>
  <c r="AL848" i="1"/>
  <c r="AL847" i="1" s="1"/>
  <c r="AK848" i="1"/>
  <c r="AK847" i="1" s="1"/>
  <c r="AG848" i="1"/>
  <c r="AG847" i="1" s="1"/>
  <c r="AC848" i="1"/>
  <c r="AC847" i="1" s="1"/>
  <c r="AB848" i="1"/>
  <c r="AB847" i="1" s="1"/>
  <c r="AA848" i="1"/>
  <c r="AA847" i="1" s="1"/>
  <c r="W848" i="1"/>
  <c r="W847" i="1" s="1"/>
  <c r="V848" i="1"/>
  <c r="V847" i="1" s="1"/>
  <c r="U848" i="1"/>
  <c r="U847" i="1" s="1"/>
  <c r="Q848" i="1"/>
  <c r="Q847" i="1" s="1"/>
  <c r="P848" i="1"/>
  <c r="P847" i="1" s="1"/>
  <c r="O848" i="1"/>
  <c r="O847" i="1" s="1"/>
  <c r="K848" i="1"/>
  <c r="K847" i="1" s="1"/>
  <c r="J848" i="1"/>
  <c r="J847" i="1" s="1"/>
  <c r="I848" i="1"/>
  <c r="I847" i="1" s="1"/>
  <c r="H848" i="1"/>
  <c r="G848" i="1"/>
  <c r="F848" i="1"/>
  <c r="F847" i="1" s="1"/>
  <c r="BX847" i="1"/>
  <c r="BK847" i="1"/>
  <c r="BC847" i="1"/>
  <c r="AY847" i="1"/>
  <c r="BX846" i="1"/>
  <c r="N846" i="1"/>
  <c r="T846" i="1" s="1"/>
  <c r="Z846" i="1" s="1"/>
  <c r="AF846" i="1" s="1"/>
  <c r="AJ846" i="1" s="1"/>
  <c r="AP846" i="1" s="1"/>
  <c r="AV846" i="1" s="1"/>
  <c r="BB846" i="1" s="1"/>
  <c r="BH846" i="1" s="1"/>
  <c r="BR846" i="1" s="1"/>
  <c r="BT846" i="1" s="1"/>
  <c r="M846" i="1"/>
  <c r="S846" i="1" s="1"/>
  <c r="Y846" i="1" s="1"/>
  <c r="AE846" i="1" s="1"/>
  <c r="AI846" i="1" s="1"/>
  <c r="AO846" i="1" s="1"/>
  <c r="AU846" i="1" s="1"/>
  <c r="BA846" i="1" s="1"/>
  <c r="BG846" i="1" s="1"/>
  <c r="BO846" i="1" s="1"/>
  <c r="BQ846" i="1" s="1"/>
  <c r="L846" i="1"/>
  <c r="R846" i="1" s="1"/>
  <c r="X846" i="1" s="1"/>
  <c r="AD846" i="1" s="1"/>
  <c r="AH846" i="1" s="1"/>
  <c r="AN846" i="1" s="1"/>
  <c r="AT846" i="1" s="1"/>
  <c r="AZ846" i="1" s="1"/>
  <c r="BF846" i="1" s="1"/>
  <c r="BL846" i="1" s="1"/>
  <c r="BN846" i="1" s="1"/>
  <c r="BX845" i="1"/>
  <c r="BU845" i="1"/>
  <c r="BU844" i="1" s="1"/>
  <c r="BK845" i="1"/>
  <c r="BK844" i="1" s="1"/>
  <c r="BJ845" i="1"/>
  <c r="BJ844" i="1" s="1"/>
  <c r="BI845" i="1"/>
  <c r="BI844" i="1" s="1"/>
  <c r="BE845" i="1"/>
  <c r="BE844" i="1" s="1"/>
  <c r="BD845" i="1"/>
  <c r="BD844" i="1" s="1"/>
  <c r="BC845" i="1"/>
  <c r="BC844" i="1" s="1"/>
  <c r="AY845" i="1"/>
  <c r="AY844" i="1" s="1"/>
  <c r="AX845" i="1"/>
  <c r="AX844" i="1" s="1"/>
  <c r="AW845" i="1"/>
  <c r="AW844" i="1" s="1"/>
  <c r="AS845" i="1"/>
  <c r="AS844" i="1" s="1"/>
  <c r="AR845" i="1"/>
  <c r="AR844" i="1" s="1"/>
  <c r="AQ845" i="1"/>
  <c r="AQ844" i="1" s="1"/>
  <c r="AM845" i="1"/>
  <c r="AM844" i="1" s="1"/>
  <c r="AL845" i="1"/>
  <c r="AL844" i="1" s="1"/>
  <c r="AK845" i="1"/>
  <c r="AK844" i="1" s="1"/>
  <c r="AG845" i="1"/>
  <c r="AG844" i="1" s="1"/>
  <c r="AC845" i="1"/>
  <c r="AC844" i="1" s="1"/>
  <c r="AB845" i="1"/>
  <c r="AB844" i="1" s="1"/>
  <c r="AA845" i="1"/>
  <c r="AA844" i="1" s="1"/>
  <c r="W845" i="1"/>
  <c r="W844" i="1" s="1"/>
  <c r="V845" i="1"/>
  <c r="V844" i="1" s="1"/>
  <c r="U845" i="1"/>
  <c r="U844" i="1" s="1"/>
  <c r="Q845" i="1"/>
  <c r="Q844" i="1" s="1"/>
  <c r="P845" i="1"/>
  <c r="P844" i="1" s="1"/>
  <c r="O845" i="1"/>
  <c r="O844" i="1" s="1"/>
  <c r="K845" i="1"/>
  <c r="K844" i="1" s="1"/>
  <c r="J845" i="1"/>
  <c r="I845" i="1"/>
  <c r="H845" i="1"/>
  <c r="G845" i="1"/>
  <c r="G844" i="1" s="1"/>
  <c r="F845" i="1"/>
  <c r="F844" i="1" s="1"/>
  <c r="BX844" i="1"/>
  <c r="BX843" i="1"/>
  <c r="BX842" i="1"/>
  <c r="N842" i="1"/>
  <c r="T842" i="1" s="1"/>
  <c r="Z842" i="1" s="1"/>
  <c r="AF842" i="1" s="1"/>
  <c r="AJ842" i="1" s="1"/>
  <c r="AP842" i="1" s="1"/>
  <c r="AV842" i="1" s="1"/>
  <c r="BB842" i="1" s="1"/>
  <c r="BH842" i="1" s="1"/>
  <c r="BR842" i="1" s="1"/>
  <c r="BT842" i="1" s="1"/>
  <c r="M842" i="1"/>
  <c r="S842" i="1" s="1"/>
  <c r="Y842" i="1" s="1"/>
  <c r="AE842" i="1" s="1"/>
  <c r="AI842" i="1" s="1"/>
  <c r="AO842" i="1" s="1"/>
  <c r="AU842" i="1" s="1"/>
  <c r="BA842" i="1" s="1"/>
  <c r="BG842" i="1" s="1"/>
  <c r="BO842" i="1" s="1"/>
  <c r="BQ842" i="1" s="1"/>
  <c r="L842" i="1"/>
  <c r="R842" i="1" s="1"/>
  <c r="X842" i="1" s="1"/>
  <c r="AD842" i="1" s="1"/>
  <c r="AH842" i="1" s="1"/>
  <c r="AN842" i="1" s="1"/>
  <c r="AT842" i="1" s="1"/>
  <c r="AZ842" i="1" s="1"/>
  <c r="BF842" i="1" s="1"/>
  <c r="BL842" i="1" s="1"/>
  <c r="BN842" i="1" s="1"/>
  <c r="BX841" i="1"/>
  <c r="BU841" i="1"/>
  <c r="BU840" i="1" s="1"/>
  <c r="BU839" i="1" s="1"/>
  <c r="BK841" i="1"/>
  <c r="BK840" i="1" s="1"/>
  <c r="BK839" i="1" s="1"/>
  <c r="BJ841" i="1"/>
  <c r="BJ840" i="1" s="1"/>
  <c r="BJ839" i="1" s="1"/>
  <c r="BI841" i="1"/>
  <c r="BI840" i="1" s="1"/>
  <c r="BI839" i="1" s="1"/>
  <c r="BE841" i="1"/>
  <c r="BE840" i="1" s="1"/>
  <c r="BE839" i="1" s="1"/>
  <c r="BD841" i="1"/>
  <c r="BD840" i="1" s="1"/>
  <c r="BD839" i="1" s="1"/>
  <c r="BC841" i="1"/>
  <c r="BC840" i="1" s="1"/>
  <c r="BC839" i="1" s="1"/>
  <c r="AY841" i="1"/>
  <c r="AY840" i="1" s="1"/>
  <c r="AY839" i="1" s="1"/>
  <c r="AX841" i="1"/>
  <c r="AX840" i="1" s="1"/>
  <c r="AX839" i="1" s="1"/>
  <c r="AW841" i="1"/>
  <c r="AW840" i="1" s="1"/>
  <c r="AW839" i="1" s="1"/>
  <c r="AS841" i="1"/>
  <c r="AS840" i="1" s="1"/>
  <c r="AS839" i="1" s="1"/>
  <c r="AR841" i="1"/>
  <c r="AR840" i="1" s="1"/>
  <c r="AR839" i="1" s="1"/>
  <c r="AQ841" i="1"/>
  <c r="AQ840" i="1" s="1"/>
  <c r="AQ839" i="1" s="1"/>
  <c r="AM841" i="1"/>
  <c r="AM840" i="1" s="1"/>
  <c r="AM839" i="1" s="1"/>
  <c r="AL841" i="1"/>
  <c r="AL840" i="1" s="1"/>
  <c r="AL839" i="1" s="1"/>
  <c r="AK841" i="1"/>
  <c r="AK840" i="1" s="1"/>
  <c r="AK839" i="1" s="1"/>
  <c r="AG841" i="1"/>
  <c r="AG840" i="1" s="1"/>
  <c r="AG839" i="1" s="1"/>
  <c r="AC841" i="1"/>
  <c r="AC840" i="1" s="1"/>
  <c r="AC839" i="1" s="1"/>
  <c r="AB841" i="1"/>
  <c r="AB840" i="1" s="1"/>
  <c r="AB839" i="1" s="1"/>
  <c r="AA841" i="1"/>
  <c r="AA840" i="1" s="1"/>
  <c r="AA839" i="1" s="1"/>
  <c r="W841" i="1"/>
  <c r="W840" i="1" s="1"/>
  <c r="W839" i="1" s="1"/>
  <c r="V841" i="1"/>
  <c r="V840" i="1" s="1"/>
  <c r="V839" i="1" s="1"/>
  <c r="U841" i="1"/>
  <c r="U840" i="1" s="1"/>
  <c r="U839" i="1" s="1"/>
  <c r="Q841" i="1"/>
  <c r="Q840" i="1" s="1"/>
  <c r="Q839" i="1" s="1"/>
  <c r="P841" i="1"/>
  <c r="P840" i="1" s="1"/>
  <c r="P839" i="1" s="1"/>
  <c r="O841" i="1"/>
  <c r="O840" i="1" s="1"/>
  <c r="O839" i="1" s="1"/>
  <c r="K841" i="1"/>
  <c r="N841" i="1" s="1"/>
  <c r="J841" i="1"/>
  <c r="I841" i="1"/>
  <c r="L841" i="1" s="1"/>
  <c r="BX840" i="1"/>
  <c r="BX839" i="1"/>
  <c r="BX838" i="1"/>
  <c r="BX837" i="1"/>
  <c r="BX836" i="1"/>
  <c r="N836" i="1"/>
  <c r="T836" i="1" s="1"/>
  <c r="Z836" i="1" s="1"/>
  <c r="AF836" i="1" s="1"/>
  <c r="AJ836" i="1" s="1"/>
  <c r="AP836" i="1" s="1"/>
  <c r="AV836" i="1" s="1"/>
  <c r="BB836" i="1" s="1"/>
  <c r="BH836" i="1" s="1"/>
  <c r="BR836" i="1" s="1"/>
  <c r="BT836" i="1" s="1"/>
  <c r="M836" i="1"/>
  <c r="S836" i="1" s="1"/>
  <c r="Y836" i="1" s="1"/>
  <c r="AE836" i="1" s="1"/>
  <c r="AI836" i="1" s="1"/>
  <c r="AO836" i="1" s="1"/>
  <c r="AU836" i="1" s="1"/>
  <c r="BA836" i="1" s="1"/>
  <c r="BG836" i="1" s="1"/>
  <c r="BO836" i="1" s="1"/>
  <c r="BQ836" i="1" s="1"/>
  <c r="L836" i="1"/>
  <c r="R836" i="1" s="1"/>
  <c r="X836" i="1" s="1"/>
  <c r="AD836" i="1" s="1"/>
  <c r="AH836" i="1" s="1"/>
  <c r="AN836" i="1" s="1"/>
  <c r="AT836" i="1" s="1"/>
  <c r="AZ836" i="1" s="1"/>
  <c r="BF836" i="1" s="1"/>
  <c r="BL836" i="1" s="1"/>
  <c r="BN836" i="1" s="1"/>
  <c r="BX835" i="1"/>
  <c r="BU835" i="1"/>
  <c r="BK835" i="1"/>
  <c r="BJ835" i="1"/>
  <c r="BI835" i="1"/>
  <c r="BE835" i="1"/>
  <c r="BD835" i="1"/>
  <c r="BC835" i="1"/>
  <c r="AY835" i="1"/>
  <c r="AX835" i="1"/>
  <c r="AW835" i="1"/>
  <c r="AS835" i="1"/>
  <c r="AR835" i="1"/>
  <c r="AQ835" i="1"/>
  <c r="AM835" i="1"/>
  <c r="AL835" i="1"/>
  <c r="AK835" i="1"/>
  <c r="AG835" i="1"/>
  <c r="AC835" i="1"/>
  <c r="AB835" i="1"/>
  <c r="AA835" i="1"/>
  <c r="W835" i="1"/>
  <c r="V835" i="1"/>
  <c r="U835" i="1"/>
  <c r="Q835" i="1"/>
  <c r="P835" i="1"/>
  <c r="O835" i="1"/>
  <c r="K835" i="1"/>
  <c r="J835" i="1"/>
  <c r="I835" i="1"/>
  <c r="H835" i="1"/>
  <c r="G835" i="1"/>
  <c r="F835" i="1"/>
  <c r="BX834" i="1"/>
  <c r="N834" i="1"/>
  <c r="T834" i="1" s="1"/>
  <c r="Z834" i="1" s="1"/>
  <c r="AF834" i="1" s="1"/>
  <c r="AJ834" i="1" s="1"/>
  <c r="AP834" i="1" s="1"/>
  <c r="AV834" i="1" s="1"/>
  <c r="BB834" i="1" s="1"/>
  <c r="BH834" i="1" s="1"/>
  <c r="BR834" i="1" s="1"/>
  <c r="BT834" i="1" s="1"/>
  <c r="M834" i="1"/>
  <c r="S834" i="1" s="1"/>
  <c r="Y834" i="1" s="1"/>
  <c r="AE834" i="1" s="1"/>
  <c r="AI834" i="1" s="1"/>
  <c r="AO834" i="1" s="1"/>
  <c r="AU834" i="1" s="1"/>
  <c r="BA834" i="1" s="1"/>
  <c r="BG834" i="1" s="1"/>
  <c r="BO834" i="1" s="1"/>
  <c r="BQ834" i="1" s="1"/>
  <c r="L834" i="1"/>
  <c r="R834" i="1" s="1"/>
  <c r="X834" i="1" s="1"/>
  <c r="AD834" i="1" s="1"/>
  <c r="AH834" i="1" s="1"/>
  <c r="AN834" i="1" s="1"/>
  <c r="AT834" i="1" s="1"/>
  <c r="AZ834" i="1" s="1"/>
  <c r="BF834" i="1" s="1"/>
  <c r="BL834" i="1" s="1"/>
  <c r="BN834" i="1" s="1"/>
  <c r="BX833" i="1"/>
  <c r="BU833" i="1"/>
  <c r="BK833" i="1"/>
  <c r="BJ833" i="1"/>
  <c r="BI833" i="1"/>
  <c r="BE833" i="1"/>
  <c r="BD833" i="1"/>
  <c r="BC833" i="1"/>
  <c r="AY833" i="1"/>
  <c r="AX833" i="1"/>
  <c r="AW833" i="1"/>
  <c r="AS833" i="1"/>
  <c r="AR833" i="1"/>
  <c r="AQ833" i="1"/>
  <c r="AM833" i="1"/>
  <c r="AL833" i="1"/>
  <c r="AK833" i="1"/>
  <c r="AG833" i="1"/>
  <c r="AC833" i="1"/>
  <c r="AB833" i="1"/>
  <c r="AA833" i="1"/>
  <c r="W833" i="1"/>
  <c r="V833" i="1"/>
  <c r="U833" i="1"/>
  <c r="Q833" i="1"/>
  <c r="P833" i="1"/>
  <c r="O833" i="1"/>
  <c r="K833" i="1"/>
  <c r="J833" i="1"/>
  <c r="I833" i="1"/>
  <c r="H833" i="1"/>
  <c r="G833" i="1"/>
  <c r="F833" i="1"/>
  <c r="BX832" i="1"/>
  <c r="BX831" i="1"/>
  <c r="BX830" i="1"/>
  <c r="N830" i="1"/>
  <c r="T830" i="1" s="1"/>
  <c r="Z830" i="1" s="1"/>
  <c r="AF830" i="1" s="1"/>
  <c r="AJ830" i="1" s="1"/>
  <c r="AP830" i="1" s="1"/>
  <c r="AV830" i="1" s="1"/>
  <c r="BB830" i="1" s="1"/>
  <c r="BH830" i="1" s="1"/>
  <c r="BR830" i="1" s="1"/>
  <c r="BT830" i="1" s="1"/>
  <c r="M830" i="1"/>
  <c r="S830" i="1" s="1"/>
  <c r="Y830" i="1" s="1"/>
  <c r="AE830" i="1" s="1"/>
  <c r="AI830" i="1" s="1"/>
  <c r="AO830" i="1" s="1"/>
  <c r="AU830" i="1" s="1"/>
  <c r="BA830" i="1" s="1"/>
  <c r="BG830" i="1" s="1"/>
  <c r="BO830" i="1" s="1"/>
  <c r="BQ830" i="1" s="1"/>
  <c r="L830" i="1"/>
  <c r="R830" i="1" s="1"/>
  <c r="X830" i="1" s="1"/>
  <c r="AD830" i="1" s="1"/>
  <c r="AH830" i="1" s="1"/>
  <c r="AN830" i="1" s="1"/>
  <c r="AT830" i="1" s="1"/>
  <c r="AZ830" i="1" s="1"/>
  <c r="BF830" i="1" s="1"/>
  <c r="BL830" i="1" s="1"/>
  <c r="BN830" i="1" s="1"/>
  <c r="BX829" i="1"/>
  <c r="BU829" i="1"/>
  <c r="BU828" i="1" s="1"/>
  <c r="BK829" i="1"/>
  <c r="BJ829" i="1"/>
  <c r="BJ828" i="1" s="1"/>
  <c r="BI829" i="1"/>
  <c r="BI828" i="1" s="1"/>
  <c r="BE829" i="1"/>
  <c r="BE828" i="1" s="1"/>
  <c r="BD829" i="1"/>
  <c r="BD828" i="1" s="1"/>
  <c r="BC829" i="1"/>
  <c r="BC828" i="1" s="1"/>
  <c r="AY829" i="1"/>
  <c r="AY828" i="1" s="1"/>
  <c r="AX829" i="1"/>
  <c r="AX828" i="1" s="1"/>
  <c r="AW829" i="1"/>
  <c r="AW828" i="1" s="1"/>
  <c r="AS829" i="1"/>
  <c r="AS828" i="1" s="1"/>
  <c r="AR829" i="1"/>
  <c r="AR828" i="1" s="1"/>
  <c r="AQ829" i="1"/>
  <c r="AQ828" i="1" s="1"/>
  <c r="AM829" i="1"/>
  <c r="AM828" i="1" s="1"/>
  <c r="AL829" i="1"/>
  <c r="AL828" i="1" s="1"/>
  <c r="AK829" i="1"/>
  <c r="AK828" i="1" s="1"/>
  <c r="AG829" i="1"/>
  <c r="AG828" i="1" s="1"/>
  <c r="AC829" i="1"/>
  <c r="AC828" i="1" s="1"/>
  <c r="AB829" i="1"/>
  <c r="AB828" i="1" s="1"/>
  <c r="AA829" i="1"/>
  <c r="AA828" i="1" s="1"/>
  <c r="W829" i="1"/>
  <c r="W828" i="1" s="1"/>
  <c r="V829" i="1"/>
  <c r="V828" i="1" s="1"/>
  <c r="U829" i="1"/>
  <c r="U828" i="1" s="1"/>
  <c r="Q829" i="1"/>
  <c r="Q828" i="1" s="1"/>
  <c r="P829" i="1"/>
  <c r="P828" i="1" s="1"/>
  <c r="O829" i="1"/>
  <c r="O828" i="1" s="1"/>
  <c r="K829" i="1"/>
  <c r="K828" i="1" s="1"/>
  <c r="J829" i="1"/>
  <c r="J828" i="1" s="1"/>
  <c r="I829" i="1"/>
  <c r="I828" i="1" s="1"/>
  <c r="H829" i="1"/>
  <c r="G829" i="1"/>
  <c r="G828" i="1" s="1"/>
  <c r="F829" i="1"/>
  <c r="F828" i="1" s="1"/>
  <c r="BX828" i="1"/>
  <c r="BK828" i="1"/>
  <c r="BX827" i="1"/>
  <c r="BI827" i="1"/>
  <c r="N827" i="1"/>
  <c r="T827" i="1" s="1"/>
  <c r="Z827" i="1" s="1"/>
  <c r="AF827" i="1" s="1"/>
  <c r="AJ827" i="1" s="1"/>
  <c r="AP827" i="1" s="1"/>
  <c r="AV827" i="1" s="1"/>
  <c r="BB827" i="1" s="1"/>
  <c r="BH827" i="1" s="1"/>
  <c r="BR827" i="1" s="1"/>
  <c r="BT827" i="1" s="1"/>
  <c r="M827" i="1"/>
  <c r="S827" i="1" s="1"/>
  <c r="Y827" i="1" s="1"/>
  <c r="AE827" i="1" s="1"/>
  <c r="AI827" i="1" s="1"/>
  <c r="AO827" i="1" s="1"/>
  <c r="AU827" i="1" s="1"/>
  <c r="BA827" i="1" s="1"/>
  <c r="BG827" i="1" s="1"/>
  <c r="BO827" i="1" s="1"/>
  <c r="BQ827" i="1" s="1"/>
  <c r="L827" i="1"/>
  <c r="R827" i="1" s="1"/>
  <c r="X827" i="1" s="1"/>
  <c r="AD827" i="1" s="1"/>
  <c r="AH827" i="1" s="1"/>
  <c r="AN827" i="1" s="1"/>
  <c r="AT827" i="1" s="1"/>
  <c r="AZ827" i="1" s="1"/>
  <c r="BF827" i="1" s="1"/>
  <c r="BX826" i="1"/>
  <c r="N826" i="1"/>
  <c r="T826" i="1" s="1"/>
  <c r="Z826" i="1" s="1"/>
  <c r="AF826" i="1" s="1"/>
  <c r="AJ826" i="1" s="1"/>
  <c r="AP826" i="1" s="1"/>
  <c r="AV826" i="1" s="1"/>
  <c r="BB826" i="1" s="1"/>
  <c r="BH826" i="1" s="1"/>
  <c r="BR826" i="1" s="1"/>
  <c r="BT826" i="1" s="1"/>
  <c r="M826" i="1"/>
  <c r="S826" i="1" s="1"/>
  <c r="Y826" i="1" s="1"/>
  <c r="AE826" i="1" s="1"/>
  <c r="AI826" i="1" s="1"/>
  <c r="AO826" i="1" s="1"/>
  <c r="AU826" i="1" s="1"/>
  <c r="BA826" i="1" s="1"/>
  <c r="BG826" i="1" s="1"/>
  <c r="BO826" i="1" s="1"/>
  <c r="BQ826" i="1" s="1"/>
  <c r="L826" i="1"/>
  <c r="R826" i="1" s="1"/>
  <c r="X826" i="1" s="1"/>
  <c r="AD826" i="1" s="1"/>
  <c r="AH826" i="1" s="1"/>
  <c r="AN826" i="1" s="1"/>
  <c r="AT826" i="1" s="1"/>
  <c r="AZ826" i="1" s="1"/>
  <c r="BF826" i="1" s="1"/>
  <c r="BL826" i="1" s="1"/>
  <c r="BN826" i="1" s="1"/>
  <c r="BX825" i="1"/>
  <c r="BU825" i="1"/>
  <c r="BU824" i="1" s="1"/>
  <c r="BK825" i="1"/>
  <c r="BK824" i="1" s="1"/>
  <c r="BJ825" i="1"/>
  <c r="BJ824" i="1" s="1"/>
  <c r="BI825" i="1"/>
  <c r="BI824" i="1" s="1"/>
  <c r="BE825" i="1"/>
  <c r="BE824" i="1" s="1"/>
  <c r="BD825" i="1"/>
  <c r="BD824" i="1" s="1"/>
  <c r="BC825" i="1"/>
  <c r="BC824" i="1" s="1"/>
  <c r="AY825" i="1"/>
  <c r="AY824" i="1" s="1"/>
  <c r="AX825" i="1"/>
  <c r="AX824" i="1" s="1"/>
  <c r="AW825" i="1"/>
  <c r="AW824" i="1" s="1"/>
  <c r="AS825" i="1"/>
  <c r="AS824" i="1" s="1"/>
  <c r="AR825" i="1"/>
  <c r="AR824" i="1" s="1"/>
  <c r="AQ825" i="1"/>
  <c r="AQ824" i="1" s="1"/>
  <c r="AM825" i="1"/>
  <c r="AM824" i="1" s="1"/>
  <c r="AL825" i="1"/>
  <c r="AL824" i="1" s="1"/>
  <c r="AK825" i="1"/>
  <c r="AK824" i="1" s="1"/>
  <c r="AG825" i="1"/>
  <c r="AG824" i="1" s="1"/>
  <c r="AC825" i="1"/>
  <c r="AC824" i="1" s="1"/>
  <c r="AB825" i="1"/>
  <c r="AB824" i="1" s="1"/>
  <c r="AA825" i="1"/>
  <c r="AA824" i="1" s="1"/>
  <c r="W825" i="1"/>
  <c r="W824" i="1" s="1"/>
  <c r="V825" i="1"/>
  <c r="V824" i="1" s="1"/>
  <c r="U825" i="1"/>
  <c r="U824" i="1" s="1"/>
  <c r="Q825" i="1"/>
  <c r="Q824" i="1" s="1"/>
  <c r="P825" i="1"/>
  <c r="P824" i="1" s="1"/>
  <c r="O825" i="1"/>
  <c r="O824" i="1" s="1"/>
  <c r="K825" i="1"/>
  <c r="K824" i="1" s="1"/>
  <c r="J825" i="1"/>
  <c r="I825" i="1"/>
  <c r="H825" i="1"/>
  <c r="G825" i="1"/>
  <c r="G824" i="1" s="1"/>
  <c r="F825" i="1"/>
  <c r="F824" i="1" s="1"/>
  <c r="BX824" i="1"/>
  <c r="BX823" i="1"/>
  <c r="BX822" i="1"/>
  <c r="N822" i="1"/>
  <c r="T822" i="1" s="1"/>
  <c r="Z822" i="1" s="1"/>
  <c r="AF822" i="1" s="1"/>
  <c r="AJ822" i="1" s="1"/>
  <c r="AP822" i="1" s="1"/>
  <c r="AV822" i="1" s="1"/>
  <c r="BB822" i="1" s="1"/>
  <c r="BH822" i="1" s="1"/>
  <c r="BR822" i="1" s="1"/>
  <c r="BT822" i="1" s="1"/>
  <c r="M822" i="1"/>
  <c r="S822" i="1" s="1"/>
  <c r="Y822" i="1" s="1"/>
  <c r="AE822" i="1" s="1"/>
  <c r="AI822" i="1" s="1"/>
  <c r="AO822" i="1" s="1"/>
  <c r="AU822" i="1" s="1"/>
  <c r="BA822" i="1" s="1"/>
  <c r="BG822" i="1" s="1"/>
  <c r="BO822" i="1" s="1"/>
  <c r="BQ822" i="1" s="1"/>
  <c r="L822" i="1"/>
  <c r="R822" i="1" s="1"/>
  <c r="X822" i="1" s="1"/>
  <c r="AD822" i="1" s="1"/>
  <c r="AH822" i="1" s="1"/>
  <c r="AN822" i="1" s="1"/>
  <c r="AT822" i="1" s="1"/>
  <c r="AZ822" i="1" s="1"/>
  <c r="BF822" i="1" s="1"/>
  <c r="BL822" i="1" s="1"/>
  <c r="BN822" i="1" s="1"/>
  <c r="BX821" i="1"/>
  <c r="BU821" i="1"/>
  <c r="BU820" i="1" s="1"/>
  <c r="BK821" i="1"/>
  <c r="BK820" i="1" s="1"/>
  <c r="BJ821" i="1"/>
  <c r="BJ820" i="1" s="1"/>
  <c r="BI821" i="1"/>
  <c r="BI820" i="1" s="1"/>
  <c r="BE821" i="1"/>
  <c r="BE820" i="1" s="1"/>
  <c r="BD821" i="1"/>
  <c r="BD820" i="1" s="1"/>
  <c r="BC821" i="1"/>
  <c r="BC820" i="1" s="1"/>
  <c r="AY821" i="1"/>
  <c r="AY820" i="1" s="1"/>
  <c r="AX821" i="1"/>
  <c r="AX820" i="1" s="1"/>
  <c r="AW821" i="1"/>
  <c r="AW820" i="1" s="1"/>
  <c r="AS821" i="1"/>
  <c r="AS820" i="1" s="1"/>
  <c r="AR821" i="1"/>
  <c r="AR820" i="1" s="1"/>
  <c r="AQ821" i="1"/>
  <c r="AQ820" i="1" s="1"/>
  <c r="AM821" i="1"/>
  <c r="AM820" i="1" s="1"/>
  <c r="AL821" i="1"/>
  <c r="AL820" i="1" s="1"/>
  <c r="AK821" i="1"/>
  <c r="AK820" i="1" s="1"/>
  <c r="AG821" i="1"/>
  <c r="AG820" i="1" s="1"/>
  <c r="AC821" i="1"/>
  <c r="AC820" i="1" s="1"/>
  <c r="AB821" i="1"/>
  <c r="AB820" i="1" s="1"/>
  <c r="AA821" i="1"/>
  <c r="AA820" i="1" s="1"/>
  <c r="W821" i="1"/>
  <c r="W820" i="1" s="1"/>
  <c r="V821" i="1"/>
  <c r="V820" i="1" s="1"/>
  <c r="U821" i="1"/>
  <c r="U820" i="1" s="1"/>
  <c r="Q821" i="1"/>
  <c r="Q820" i="1" s="1"/>
  <c r="P821" i="1"/>
  <c r="P820" i="1" s="1"/>
  <c r="O821" i="1"/>
  <c r="O820" i="1" s="1"/>
  <c r="K821" i="1"/>
  <c r="K820" i="1" s="1"/>
  <c r="J821" i="1"/>
  <c r="J820" i="1" s="1"/>
  <c r="I821" i="1"/>
  <c r="H821" i="1"/>
  <c r="G821" i="1"/>
  <c r="G820" i="1" s="1"/>
  <c r="F821" i="1"/>
  <c r="F820" i="1" s="1"/>
  <c r="BX820" i="1"/>
  <c r="BX819" i="1"/>
  <c r="O819" i="1"/>
  <c r="O818" i="1" s="1"/>
  <c r="O817" i="1" s="1"/>
  <c r="N819" i="1"/>
  <c r="T819" i="1" s="1"/>
  <c r="Z819" i="1" s="1"/>
  <c r="AF819" i="1" s="1"/>
  <c r="AJ819" i="1" s="1"/>
  <c r="AP819" i="1" s="1"/>
  <c r="AV819" i="1" s="1"/>
  <c r="BB819" i="1" s="1"/>
  <c r="BH819" i="1" s="1"/>
  <c r="BR819" i="1" s="1"/>
  <c r="BT819" i="1" s="1"/>
  <c r="M819" i="1"/>
  <c r="S819" i="1" s="1"/>
  <c r="Y819" i="1" s="1"/>
  <c r="AE819" i="1" s="1"/>
  <c r="AI819" i="1" s="1"/>
  <c r="AO819" i="1" s="1"/>
  <c r="AU819" i="1" s="1"/>
  <c r="BA819" i="1" s="1"/>
  <c r="BG819" i="1" s="1"/>
  <c r="BO819" i="1" s="1"/>
  <c r="BQ819" i="1" s="1"/>
  <c r="L819" i="1"/>
  <c r="R819" i="1" s="1"/>
  <c r="X819" i="1" s="1"/>
  <c r="AD819" i="1" s="1"/>
  <c r="AH819" i="1" s="1"/>
  <c r="AN819" i="1" s="1"/>
  <c r="AT819" i="1" s="1"/>
  <c r="AZ819" i="1" s="1"/>
  <c r="BF819" i="1" s="1"/>
  <c r="BL819" i="1" s="1"/>
  <c r="BN819" i="1" s="1"/>
  <c r="BX818" i="1"/>
  <c r="BU818" i="1"/>
  <c r="BU817" i="1" s="1"/>
  <c r="BK818" i="1"/>
  <c r="BK817" i="1" s="1"/>
  <c r="BJ818" i="1"/>
  <c r="BJ817" i="1" s="1"/>
  <c r="BI818" i="1"/>
  <c r="BI817" i="1" s="1"/>
  <c r="BE818" i="1"/>
  <c r="BE817" i="1" s="1"/>
  <c r="BD818" i="1"/>
  <c r="BD817" i="1" s="1"/>
  <c r="BC818" i="1"/>
  <c r="BC817" i="1" s="1"/>
  <c r="AY818" i="1"/>
  <c r="AY817" i="1" s="1"/>
  <c r="AX818" i="1"/>
  <c r="AX817" i="1" s="1"/>
  <c r="AW818" i="1"/>
  <c r="AW817" i="1" s="1"/>
  <c r="AS818" i="1"/>
  <c r="AS817" i="1" s="1"/>
  <c r="AR818" i="1"/>
  <c r="AR817" i="1" s="1"/>
  <c r="AQ818" i="1"/>
  <c r="AQ817" i="1" s="1"/>
  <c r="AM818" i="1"/>
  <c r="AM817" i="1" s="1"/>
  <c r="AL818" i="1"/>
  <c r="AL817" i="1" s="1"/>
  <c r="AK818" i="1"/>
  <c r="AK817" i="1" s="1"/>
  <c r="AG818" i="1"/>
  <c r="AG817" i="1" s="1"/>
  <c r="AC818" i="1"/>
  <c r="AC817" i="1" s="1"/>
  <c r="AB818" i="1"/>
  <c r="AB817" i="1" s="1"/>
  <c r="AA818" i="1"/>
  <c r="AA817" i="1" s="1"/>
  <c r="W818" i="1"/>
  <c r="W817" i="1" s="1"/>
  <c r="V818" i="1"/>
  <c r="V817" i="1" s="1"/>
  <c r="U818" i="1"/>
  <c r="U817" i="1" s="1"/>
  <c r="Q818" i="1"/>
  <c r="Q817" i="1" s="1"/>
  <c r="P818" i="1"/>
  <c r="P817" i="1" s="1"/>
  <c r="K818" i="1"/>
  <c r="K817" i="1" s="1"/>
  <c r="J818" i="1"/>
  <c r="J817" i="1" s="1"/>
  <c r="I818" i="1"/>
  <c r="I817" i="1" s="1"/>
  <c r="H818" i="1"/>
  <c r="G818" i="1"/>
  <c r="F818" i="1"/>
  <c r="F817" i="1" s="1"/>
  <c r="BX817" i="1"/>
  <c r="BX816" i="1"/>
  <c r="N816" i="1"/>
  <c r="T816" i="1" s="1"/>
  <c r="Z816" i="1" s="1"/>
  <c r="AF816" i="1" s="1"/>
  <c r="AJ816" i="1" s="1"/>
  <c r="AP816" i="1" s="1"/>
  <c r="AV816" i="1" s="1"/>
  <c r="BB816" i="1" s="1"/>
  <c r="BH816" i="1" s="1"/>
  <c r="BR816" i="1" s="1"/>
  <c r="BT816" i="1" s="1"/>
  <c r="M816" i="1"/>
  <c r="S816" i="1" s="1"/>
  <c r="Y816" i="1" s="1"/>
  <c r="AE816" i="1" s="1"/>
  <c r="AI816" i="1" s="1"/>
  <c r="AO816" i="1" s="1"/>
  <c r="AU816" i="1" s="1"/>
  <c r="BA816" i="1" s="1"/>
  <c r="BG816" i="1" s="1"/>
  <c r="BO816" i="1" s="1"/>
  <c r="BQ816" i="1" s="1"/>
  <c r="L816" i="1"/>
  <c r="R816" i="1" s="1"/>
  <c r="X816" i="1" s="1"/>
  <c r="AD816" i="1" s="1"/>
  <c r="AH816" i="1" s="1"/>
  <c r="AN816" i="1" s="1"/>
  <c r="AT816" i="1" s="1"/>
  <c r="AZ816" i="1" s="1"/>
  <c r="BF816" i="1" s="1"/>
  <c r="BL816" i="1" s="1"/>
  <c r="BN816" i="1" s="1"/>
  <c r="BX815" i="1"/>
  <c r="BU815" i="1"/>
  <c r="BK815" i="1"/>
  <c r="BJ815" i="1"/>
  <c r="BI815" i="1"/>
  <c r="BE815" i="1"/>
  <c r="BD815" i="1"/>
  <c r="BC815" i="1"/>
  <c r="AY815" i="1"/>
  <c r="AX815" i="1"/>
  <c r="AW815" i="1"/>
  <c r="AS815" i="1"/>
  <c r="AR815" i="1"/>
  <c r="AQ815" i="1"/>
  <c r="AM815" i="1"/>
  <c r="AL815" i="1"/>
  <c r="AK815" i="1"/>
  <c r="AG815" i="1"/>
  <c r="AC815" i="1"/>
  <c r="AB815" i="1"/>
  <c r="AA815" i="1"/>
  <c r="W815" i="1"/>
  <c r="V815" i="1"/>
  <c r="U815" i="1"/>
  <c r="Q815" i="1"/>
  <c r="P815" i="1"/>
  <c r="O815" i="1"/>
  <c r="K815" i="1"/>
  <c r="J815" i="1"/>
  <c r="I815" i="1"/>
  <c r="H815" i="1"/>
  <c r="G815" i="1"/>
  <c r="F815" i="1"/>
  <c r="BX814" i="1"/>
  <c r="O814" i="1"/>
  <c r="O813" i="1" s="1"/>
  <c r="N814" i="1"/>
  <c r="T814" i="1" s="1"/>
  <c r="Z814" i="1" s="1"/>
  <c r="AF814" i="1" s="1"/>
  <c r="AJ814" i="1" s="1"/>
  <c r="AP814" i="1" s="1"/>
  <c r="AV814" i="1" s="1"/>
  <c r="BB814" i="1" s="1"/>
  <c r="BH814" i="1" s="1"/>
  <c r="BR814" i="1" s="1"/>
  <c r="BT814" i="1" s="1"/>
  <c r="M814" i="1"/>
  <c r="S814" i="1" s="1"/>
  <c r="Y814" i="1" s="1"/>
  <c r="AE814" i="1" s="1"/>
  <c r="AI814" i="1" s="1"/>
  <c r="AO814" i="1" s="1"/>
  <c r="AU814" i="1" s="1"/>
  <c r="BA814" i="1" s="1"/>
  <c r="BG814" i="1" s="1"/>
  <c r="BO814" i="1" s="1"/>
  <c r="BQ814" i="1" s="1"/>
  <c r="L814" i="1"/>
  <c r="BX813" i="1"/>
  <c r="BU813" i="1"/>
  <c r="BK813" i="1"/>
  <c r="BJ813" i="1"/>
  <c r="BI813" i="1"/>
  <c r="BE813" i="1"/>
  <c r="BD813" i="1"/>
  <c r="BC813" i="1"/>
  <c r="AY813" i="1"/>
  <c r="AX813" i="1"/>
  <c r="AW813" i="1"/>
  <c r="AS813" i="1"/>
  <c r="AR813" i="1"/>
  <c r="AQ813" i="1"/>
  <c r="AM813" i="1"/>
  <c r="AL813" i="1"/>
  <c r="AK813" i="1"/>
  <c r="AG813" i="1"/>
  <c r="AC813" i="1"/>
  <c r="AB813" i="1"/>
  <c r="AA813" i="1"/>
  <c r="W813" i="1"/>
  <c r="V813" i="1"/>
  <c r="U813" i="1"/>
  <c r="Q813" i="1"/>
  <c r="P813" i="1"/>
  <c r="K813" i="1"/>
  <c r="J813" i="1"/>
  <c r="I813" i="1"/>
  <c r="H813" i="1"/>
  <c r="G813" i="1"/>
  <c r="F813" i="1"/>
  <c r="BX812" i="1"/>
  <c r="N812" i="1"/>
  <c r="T812" i="1" s="1"/>
  <c r="Z812" i="1" s="1"/>
  <c r="AF812" i="1" s="1"/>
  <c r="AJ812" i="1" s="1"/>
  <c r="AP812" i="1" s="1"/>
  <c r="AV812" i="1" s="1"/>
  <c r="BB812" i="1" s="1"/>
  <c r="BH812" i="1" s="1"/>
  <c r="BR812" i="1" s="1"/>
  <c r="BT812" i="1" s="1"/>
  <c r="M812" i="1"/>
  <c r="S812" i="1" s="1"/>
  <c r="Y812" i="1" s="1"/>
  <c r="AE812" i="1" s="1"/>
  <c r="AI812" i="1" s="1"/>
  <c r="AO812" i="1" s="1"/>
  <c r="AU812" i="1" s="1"/>
  <c r="BA812" i="1" s="1"/>
  <c r="BG812" i="1" s="1"/>
  <c r="BO812" i="1" s="1"/>
  <c r="BQ812" i="1" s="1"/>
  <c r="L812" i="1"/>
  <c r="R812" i="1" s="1"/>
  <c r="X812" i="1" s="1"/>
  <c r="AD812" i="1" s="1"/>
  <c r="AH812" i="1" s="1"/>
  <c r="AN812" i="1" s="1"/>
  <c r="AT812" i="1" s="1"/>
  <c r="AZ812" i="1" s="1"/>
  <c r="BF812" i="1" s="1"/>
  <c r="BL812" i="1" s="1"/>
  <c r="BN812" i="1" s="1"/>
  <c r="BX811" i="1"/>
  <c r="BU811" i="1"/>
  <c r="BK811" i="1"/>
  <c r="BJ811" i="1"/>
  <c r="BI811" i="1"/>
  <c r="BE811" i="1"/>
  <c r="BD811" i="1"/>
  <c r="BC811" i="1"/>
  <c r="AY811" i="1"/>
  <c r="AX811" i="1"/>
  <c r="AW811" i="1"/>
  <c r="AS811" i="1"/>
  <c r="AR811" i="1"/>
  <c r="AQ811" i="1"/>
  <c r="AM811" i="1"/>
  <c r="AL811" i="1"/>
  <c r="AK811" i="1"/>
  <c r="AG811" i="1"/>
  <c r="AC811" i="1"/>
  <c r="AB811" i="1"/>
  <c r="AA811" i="1"/>
  <c r="W811" i="1"/>
  <c r="V811" i="1"/>
  <c r="U811" i="1"/>
  <c r="Q811" i="1"/>
  <c r="P811" i="1"/>
  <c r="O811" i="1"/>
  <c r="K811" i="1"/>
  <c r="J811" i="1"/>
  <c r="I811" i="1"/>
  <c r="H811" i="1"/>
  <c r="G811" i="1"/>
  <c r="F811" i="1"/>
  <c r="BX810" i="1"/>
  <c r="BX809" i="1"/>
  <c r="BX808" i="1"/>
  <c r="BX807" i="1"/>
  <c r="BX806" i="1"/>
  <c r="N806" i="1"/>
  <c r="T806" i="1" s="1"/>
  <c r="Z806" i="1" s="1"/>
  <c r="AF806" i="1" s="1"/>
  <c r="AJ806" i="1" s="1"/>
  <c r="AP806" i="1" s="1"/>
  <c r="AV806" i="1" s="1"/>
  <c r="BB806" i="1" s="1"/>
  <c r="BH806" i="1" s="1"/>
  <c r="BR806" i="1" s="1"/>
  <c r="BT806" i="1" s="1"/>
  <c r="M806" i="1"/>
  <c r="S806" i="1" s="1"/>
  <c r="Y806" i="1" s="1"/>
  <c r="AE806" i="1" s="1"/>
  <c r="AI806" i="1" s="1"/>
  <c r="AO806" i="1" s="1"/>
  <c r="AU806" i="1" s="1"/>
  <c r="BA806" i="1" s="1"/>
  <c r="BG806" i="1" s="1"/>
  <c r="BO806" i="1" s="1"/>
  <c r="BQ806" i="1" s="1"/>
  <c r="L806" i="1"/>
  <c r="R806" i="1" s="1"/>
  <c r="X806" i="1" s="1"/>
  <c r="AD806" i="1" s="1"/>
  <c r="AH806" i="1" s="1"/>
  <c r="AN806" i="1" s="1"/>
  <c r="AT806" i="1" s="1"/>
  <c r="AZ806" i="1" s="1"/>
  <c r="BF806" i="1" s="1"/>
  <c r="BL806" i="1" s="1"/>
  <c r="BN806" i="1" s="1"/>
  <c r="BX805" i="1"/>
  <c r="BU805" i="1"/>
  <c r="BK805" i="1"/>
  <c r="BJ805" i="1"/>
  <c r="BI805" i="1"/>
  <c r="BE805" i="1"/>
  <c r="BD805" i="1"/>
  <c r="BC805" i="1"/>
  <c r="AY805" i="1"/>
  <c r="AX805" i="1"/>
  <c r="AW805" i="1"/>
  <c r="AS805" i="1"/>
  <c r="AR805" i="1"/>
  <c r="AQ805" i="1"/>
  <c r="AM805" i="1"/>
  <c r="AL805" i="1"/>
  <c r="AK805" i="1"/>
  <c r="AG805" i="1"/>
  <c r="AC805" i="1"/>
  <c r="AB805" i="1"/>
  <c r="AA805" i="1"/>
  <c r="W805" i="1"/>
  <c r="V805" i="1"/>
  <c r="U805" i="1"/>
  <c r="Q805" i="1"/>
  <c r="P805" i="1"/>
  <c r="O805" i="1"/>
  <c r="K805" i="1"/>
  <c r="J805" i="1"/>
  <c r="I805" i="1"/>
  <c r="H805" i="1"/>
  <c r="G805" i="1"/>
  <c r="F805" i="1"/>
  <c r="BX804" i="1"/>
  <c r="N804" i="1"/>
  <c r="T804" i="1" s="1"/>
  <c r="Z804" i="1" s="1"/>
  <c r="AF804" i="1" s="1"/>
  <c r="AJ804" i="1" s="1"/>
  <c r="AP804" i="1" s="1"/>
  <c r="AV804" i="1" s="1"/>
  <c r="BB804" i="1" s="1"/>
  <c r="BH804" i="1" s="1"/>
  <c r="BR804" i="1" s="1"/>
  <c r="BT804" i="1" s="1"/>
  <c r="M804" i="1"/>
  <c r="S804" i="1" s="1"/>
  <c r="Y804" i="1" s="1"/>
  <c r="AE804" i="1" s="1"/>
  <c r="AI804" i="1" s="1"/>
  <c r="AO804" i="1" s="1"/>
  <c r="AU804" i="1" s="1"/>
  <c r="BA804" i="1" s="1"/>
  <c r="BG804" i="1" s="1"/>
  <c r="BO804" i="1" s="1"/>
  <c r="BQ804" i="1" s="1"/>
  <c r="L804" i="1"/>
  <c r="R804" i="1" s="1"/>
  <c r="X804" i="1" s="1"/>
  <c r="AD804" i="1" s="1"/>
  <c r="AH804" i="1" s="1"/>
  <c r="AN804" i="1" s="1"/>
  <c r="AT804" i="1" s="1"/>
  <c r="AZ804" i="1" s="1"/>
  <c r="BF804" i="1" s="1"/>
  <c r="BL804" i="1" s="1"/>
  <c r="BN804" i="1" s="1"/>
  <c r="BX803" i="1"/>
  <c r="BU803" i="1"/>
  <c r="BK803" i="1"/>
  <c r="BJ803" i="1"/>
  <c r="BI803" i="1"/>
  <c r="BE803" i="1"/>
  <c r="BD803" i="1"/>
  <c r="BC803" i="1"/>
  <c r="AY803" i="1"/>
  <c r="AX803" i="1"/>
  <c r="AW803" i="1"/>
  <c r="AS803" i="1"/>
  <c r="AR803" i="1"/>
  <c r="AQ803" i="1"/>
  <c r="AM803" i="1"/>
  <c r="AL803" i="1"/>
  <c r="AK803" i="1"/>
  <c r="AG803" i="1"/>
  <c r="AC803" i="1"/>
  <c r="AB803" i="1"/>
  <c r="AA803" i="1"/>
  <c r="W803" i="1"/>
  <c r="V803" i="1"/>
  <c r="U803" i="1"/>
  <c r="Q803" i="1"/>
  <c r="P803" i="1"/>
  <c r="O803" i="1"/>
  <c r="K803" i="1"/>
  <c r="J803" i="1"/>
  <c r="I803" i="1"/>
  <c r="H803" i="1"/>
  <c r="G803" i="1"/>
  <c r="F803" i="1"/>
  <c r="BX802" i="1"/>
  <c r="BX801" i="1"/>
  <c r="BX800" i="1"/>
  <c r="N800" i="1"/>
  <c r="T800" i="1" s="1"/>
  <c r="Z800" i="1" s="1"/>
  <c r="AF800" i="1" s="1"/>
  <c r="AJ800" i="1" s="1"/>
  <c r="AP800" i="1" s="1"/>
  <c r="AV800" i="1" s="1"/>
  <c r="BB800" i="1" s="1"/>
  <c r="BH800" i="1" s="1"/>
  <c r="BR800" i="1" s="1"/>
  <c r="BT800" i="1" s="1"/>
  <c r="M800" i="1"/>
  <c r="S800" i="1" s="1"/>
  <c r="Y800" i="1" s="1"/>
  <c r="AE800" i="1" s="1"/>
  <c r="AI800" i="1" s="1"/>
  <c r="AO800" i="1" s="1"/>
  <c r="AU800" i="1" s="1"/>
  <c r="BA800" i="1" s="1"/>
  <c r="BG800" i="1" s="1"/>
  <c r="BO800" i="1" s="1"/>
  <c r="BQ800" i="1" s="1"/>
  <c r="L800" i="1"/>
  <c r="R800" i="1" s="1"/>
  <c r="X800" i="1" s="1"/>
  <c r="AD800" i="1" s="1"/>
  <c r="AH800" i="1" s="1"/>
  <c r="AN800" i="1" s="1"/>
  <c r="AT800" i="1" s="1"/>
  <c r="AZ800" i="1" s="1"/>
  <c r="BF800" i="1" s="1"/>
  <c r="BL800" i="1" s="1"/>
  <c r="BN800" i="1" s="1"/>
  <c r="BX799" i="1"/>
  <c r="BU799" i="1"/>
  <c r="BU798" i="1" s="1"/>
  <c r="BK799" i="1"/>
  <c r="BK798" i="1" s="1"/>
  <c r="BJ799" i="1"/>
  <c r="BJ798" i="1" s="1"/>
  <c r="BI799" i="1"/>
  <c r="BI798" i="1" s="1"/>
  <c r="BE799" i="1"/>
  <c r="BE798" i="1" s="1"/>
  <c r="BD799" i="1"/>
  <c r="BD798" i="1" s="1"/>
  <c r="BC799" i="1"/>
  <c r="BC798" i="1" s="1"/>
  <c r="AY799" i="1"/>
  <c r="AY798" i="1" s="1"/>
  <c r="AX799" i="1"/>
  <c r="AX798" i="1" s="1"/>
  <c r="AW799" i="1"/>
  <c r="AW798" i="1" s="1"/>
  <c r="AS799" i="1"/>
  <c r="AS798" i="1" s="1"/>
  <c r="AR799" i="1"/>
  <c r="AR798" i="1" s="1"/>
  <c r="AQ799" i="1"/>
  <c r="AQ798" i="1" s="1"/>
  <c r="AM799" i="1"/>
  <c r="AM798" i="1" s="1"/>
  <c r="AL799" i="1"/>
  <c r="AL798" i="1" s="1"/>
  <c r="AK799" i="1"/>
  <c r="AK798" i="1" s="1"/>
  <c r="AG799" i="1"/>
  <c r="AG798" i="1" s="1"/>
  <c r="AC799" i="1"/>
  <c r="AC798" i="1" s="1"/>
  <c r="AB799" i="1"/>
  <c r="AB798" i="1" s="1"/>
  <c r="AA799" i="1"/>
  <c r="AA798" i="1" s="1"/>
  <c r="W799" i="1"/>
  <c r="W798" i="1" s="1"/>
  <c r="V799" i="1"/>
  <c r="V798" i="1" s="1"/>
  <c r="U799" i="1"/>
  <c r="U798" i="1" s="1"/>
  <c r="Q799" i="1"/>
  <c r="Q798" i="1" s="1"/>
  <c r="P799" i="1"/>
  <c r="P798" i="1" s="1"/>
  <c r="O799" i="1"/>
  <c r="O798" i="1" s="1"/>
  <c r="K799" i="1"/>
  <c r="K798" i="1" s="1"/>
  <c r="J799" i="1"/>
  <c r="J798" i="1" s="1"/>
  <c r="I799" i="1"/>
  <c r="H799" i="1"/>
  <c r="H798" i="1" s="1"/>
  <c r="G799" i="1"/>
  <c r="F799" i="1"/>
  <c r="F798" i="1" s="1"/>
  <c r="BX798" i="1"/>
  <c r="BX797" i="1"/>
  <c r="N797" i="1"/>
  <c r="T797" i="1" s="1"/>
  <c r="Z797" i="1" s="1"/>
  <c r="AF797" i="1" s="1"/>
  <c r="AJ797" i="1" s="1"/>
  <c r="AP797" i="1" s="1"/>
  <c r="AV797" i="1" s="1"/>
  <c r="BB797" i="1" s="1"/>
  <c r="BH797" i="1" s="1"/>
  <c r="BR797" i="1" s="1"/>
  <c r="BT797" i="1" s="1"/>
  <c r="M797" i="1"/>
  <c r="S797" i="1" s="1"/>
  <c r="Y797" i="1" s="1"/>
  <c r="AE797" i="1" s="1"/>
  <c r="AI797" i="1" s="1"/>
  <c r="AO797" i="1" s="1"/>
  <c r="AU797" i="1" s="1"/>
  <c r="BA797" i="1" s="1"/>
  <c r="BG797" i="1" s="1"/>
  <c r="BO797" i="1" s="1"/>
  <c r="BQ797" i="1" s="1"/>
  <c r="L797" i="1"/>
  <c r="R797" i="1" s="1"/>
  <c r="X797" i="1" s="1"/>
  <c r="AD797" i="1" s="1"/>
  <c r="AH797" i="1" s="1"/>
  <c r="AN797" i="1" s="1"/>
  <c r="AT797" i="1" s="1"/>
  <c r="AZ797" i="1" s="1"/>
  <c r="BF797" i="1" s="1"/>
  <c r="BL797" i="1" s="1"/>
  <c r="BN797" i="1" s="1"/>
  <c r="BX796" i="1"/>
  <c r="BU796" i="1"/>
  <c r="BU795" i="1" s="1"/>
  <c r="BK796" i="1"/>
  <c r="BJ796" i="1"/>
  <c r="BJ795" i="1" s="1"/>
  <c r="BI796" i="1"/>
  <c r="BI795" i="1" s="1"/>
  <c r="BE796" i="1"/>
  <c r="BE795" i="1" s="1"/>
  <c r="BD796" i="1"/>
  <c r="BD795" i="1" s="1"/>
  <c r="BC796" i="1"/>
  <c r="BC795" i="1" s="1"/>
  <c r="AY796" i="1"/>
  <c r="AY795" i="1" s="1"/>
  <c r="AX796" i="1"/>
  <c r="AX795" i="1" s="1"/>
  <c r="AW796" i="1"/>
  <c r="AW795" i="1" s="1"/>
  <c r="AS796" i="1"/>
  <c r="AS795" i="1" s="1"/>
  <c r="AR796" i="1"/>
  <c r="AR795" i="1" s="1"/>
  <c r="AQ796" i="1"/>
  <c r="AQ795" i="1" s="1"/>
  <c r="AM796" i="1"/>
  <c r="AM795" i="1" s="1"/>
  <c r="AL796" i="1"/>
  <c r="AL795" i="1" s="1"/>
  <c r="AK796" i="1"/>
  <c r="AK795" i="1" s="1"/>
  <c r="AG796" i="1"/>
  <c r="AG795" i="1" s="1"/>
  <c r="AC796" i="1"/>
  <c r="AC795" i="1" s="1"/>
  <c r="AB796" i="1"/>
  <c r="AB795" i="1" s="1"/>
  <c r="AA796" i="1"/>
  <c r="AA795" i="1" s="1"/>
  <c r="W796" i="1"/>
  <c r="W795" i="1" s="1"/>
  <c r="V796" i="1"/>
  <c r="V795" i="1" s="1"/>
  <c r="U796" i="1"/>
  <c r="U795" i="1" s="1"/>
  <c r="Q796" i="1"/>
  <c r="Q795" i="1" s="1"/>
  <c r="P796" i="1"/>
  <c r="P795" i="1" s="1"/>
  <c r="O796" i="1"/>
  <c r="O795" i="1" s="1"/>
  <c r="K796" i="1"/>
  <c r="K795" i="1" s="1"/>
  <c r="J796" i="1"/>
  <c r="I796" i="1"/>
  <c r="I795" i="1" s="1"/>
  <c r="H796" i="1"/>
  <c r="H795" i="1" s="1"/>
  <c r="G796" i="1"/>
  <c r="G795" i="1" s="1"/>
  <c r="F796" i="1"/>
  <c r="BX795" i="1"/>
  <c r="BK795" i="1"/>
  <c r="BX794" i="1"/>
  <c r="N794" i="1"/>
  <c r="T794" i="1" s="1"/>
  <c r="Z794" i="1" s="1"/>
  <c r="AF794" i="1" s="1"/>
  <c r="AJ794" i="1" s="1"/>
  <c r="AP794" i="1" s="1"/>
  <c r="AV794" i="1" s="1"/>
  <c r="BB794" i="1" s="1"/>
  <c r="BH794" i="1" s="1"/>
  <c r="BR794" i="1" s="1"/>
  <c r="BT794" i="1" s="1"/>
  <c r="M794" i="1"/>
  <c r="S794" i="1" s="1"/>
  <c r="Y794" i="1" s="1"/>
  <c r="AE794" i="1" s="1"/>
  <c r="AI794" i="1" s="1"/>
  <c r="AO794" i="1" s="1"/>
  <c r="AU794" i="1" s="1"/>
  <c r="BA794" i="1" s="1"/>
  <c r="BG794" i="1" s="1"/>
  <c r="BO794" i="1" s="1"/>
  <c r="BQ794" i="1" s="1"/>
  <c r="L794" i="1"/>
  <c r="R794" i="1" s="1"/>
  <c r="X794" i="1" s="1"/>
  <c r="AD794" i="1" s="1"/>
  <c r="AH794" i="1" s="1"/>
  <c r="AN794" i="1" s="1"/>
  <c r="AT794" i="1" s="1"/>
  <c r="AZ794" i="1" s="1"/>
  <c r="BF794" i="1" s="1"/>
  <c r="BL794" i="1" s="1"/>
  <c r="BN794" i="1" s="1"/>
  <c r="BX793" i="1"/>
  <c r="BU793" i="1"/>
  <c r="BK793" i="1"/>
  <c r="BJ793" i="1"/>
  <c r="BI793" i="1"/>
  <c r="BE793" i="1"/>
  <c r="BD793" i="1"/>
  <c r="BC793" i="1"/>
  <c r="AY793" i="1"/>
  <c r="AX793" i="1"/>
  <c r="AW793" i="1"/>
  <c r="AS793" i="1"/>
  <c r="AR793" i="1"/>
  <c r="AQ793" i="1"/>
  <c r="AM793" i="1"/>
  <c r="AL793" i="1"/>
  <c r="AK793" i="1"/>
  <c r="AG793" i="1"/>
  <c r="AC793" i="1"/>
  <c r="AB793" i="1"/>
  <c r="AA793" i="1"/>
  <c r="W793" i="1"/>
  <c r="V793" i="1"/>
  <c r="U793" i="1"/>
  <c r="Q793" i="1"/>
  <c r="P793" i="1"/>
  <c r="O793" i="1"/>
  <c r="K793" i="1"/>
  <c r="J793" i="1"/>
  <c r="I793" i="1"/>
  <c r="H793" i="1"/>
  <c r="G793" i="1"/>
  <c r="F793" i="1"/>
  <c r="BX792" i="1"/>
  <c r="AA792" i="1"/>
  <c r="AA791" i="1" s="1"/>
  <c r="N792" i="1"/>
  <c r="T792" i="1" s="1"/>
  <c r="Z792" i="1" s="1"/>
  <c r="AF792" i="1" s="1"/>
  <c r="AJ792" i="1" s="1"/>
  <c r="AP792" i="1" s="1"/>
  <c r="AV792" i="1" s="1"/>
  <c r="BB792" i="1" s="1"/>
  <c r="BH792" i="1" s="1"/>
  <c r="BR792" i="1" s="1"/>
  <c r="BT792" i="1" s="1"/>
  <c r="M792" i="1"/>
  <c r="S792" i="1" s="1"/>
  <c r="Y792" i="1" s="1"/>
  <c r="AE792" i="1" s="1"/>
  <c r="AI792" i="1" s="1"/>
  <c r="AO792" i="1" s="1"/>
  <c r="AU792" i="1" s="1"/>
  <c r="BA792" i="1" s="1"/>
  <c r="BG792" i="1" s="1"/>
  <c r="BO792" i="1" s="1"/>
  <c r="BQ792" i="1" s="1"/>
  <c r="L792" i="1"/>
  <c r="R792" i="1" s="1"/>
  <c r="X792" i="1" s="1"/>
  <c r="BX791" i="1"/>
  <c r="BU791" i="1"/>
  <c r="BK791" i="1"/>
  <c r="BJ791" i="1"/>
  <c r="BI791" i="1"/>
  <c r="BE791" i="1"/>
  <c r="BD791" i="1"/>
  <c r="BC791" i="1"/>
  <c r="AY791" i="1"/>
  <c r="AX791" i="1"/>
  <c r="AW791" i="1"/>
  <c r="AS791" i="1"/>
  <c r="AR791" i="1"/>
  <c r="AQ791" i="1"/>
  <c r="AM791" i="1"/>
  <c r="AL791" i="1"/>
  <c r="AK791" i="1"/>
  <c r="AG791" i="1"/>
  <c r="AC791" i="1"/>
  <c r="AB791" i="1"/>
  <c r="W791" i="1"/>
  <c r="V791" i="1"/>
  <c r="U791" i="1"/>
  <c r="Q791" i="1"/>
  <c r="P791" i="1"/>
  <c r="O791" i="1"/>
  <c r="K791" i="1"/>
  <c r="J791" i="1"/>
  <c r="I791" i="1"/>
  <c r="H791" i="1"/>
  <c r="G791" i="1"/>
  <c r="F791" i="1"/>
  <c r="BX790" i="1"/>
  <c r="BX789" i="1"/>
  <c r="BX788" i="1"/>
  <c r="BX787" i="1"/>
  <c r="BX786" i="1"/>
  <c r="N786" i="1"/>
  <c r="T786" i="1" s="1"/>
  <c r="Z786" i="1" s="1"/>
  <c r="AF786" i="1" s="1"/>
  <c r="AJ786" i="1" s="1"/>
  <c r="AP786" i="1" s="1"/>
  <c r="AV786" i="1" s="1"/>
  <c r="BB786" i="1" s="1"/>
  <c r="BH786" i="1" s="1"/>
  <c r="BR786" i="1" s="1"/>
  <c r="BT786" i="1" s="1"/>
  <c r="M786" i="1"/>
  <c r="S786" i="1" s="1"/>
  <c r="Y786" i="1" s="1"/>
  <c r="AE786" i="1" s="1"/>
  <c r="AI786" i="1" s="1"/>
  <c r="AO786" i="1" s="1"/>
  <c r="AU786" i="1" s="1"/>
  <c r="BA786" i="1" s="1"/>
  <c r="BG786" i="1" s="1"/>
  <c r="BO786" i="1" s="1"/>
  <c r="BQ786" i="1" s="1"/>
  <c r="L786" i="1"/>
  <c r="R786" i="1" s="1"/>
  <c r="X786" i="1" s="1"/>
  <c r="AD786" i="1" s="1"/>
  <c r="AH786" i="1" s="1"/>
  <c r="AN786" i="1" s="1"/>
  <c r="AT786" i="1" s="1"/>
  <c r="AZ786" i="1" s="1"/>
  <c r="BF786" i="1" s="1"/>
  <c r="BL786" i="1" s="1"/>
  <c r="BN786" i="1" s="1"/>
  <c r="BX785" i="1"/>
  <c r="BU785" i="1"/>
  <c r="BK785" i="1"/>
  <c r="BJ785" i="1"/>
  <c r="BI785" i="1"/>
  <c r="BE785" i="1"/>
  <c r="BD785" i="1"/>
  <c r="BC785" i="1"/>
  <c r="AY785" i="1"/>
  <c r="AX785" i="1"/>
  <c r="AW785" i="1"/>
  <c r="AS785" i="1"/>
  <c r="AR785" i="1"/>
  <c r="AQ785" i="1"/>
  <c r="AM785" i="1"/>
  <c r="AL785" i="1"/>
  <c r="AK785" i="1"/>
  <c r="AG785" i="1"/>
  <c r="AC785" i="1"/>
  <c r="AB785" i="1"/>
  <c r="AA785" i="1"/>
  <c r="W785" i="1"/>
  <c r="V785" i="1"/>
  <c r="U785" i="1"/>
  <c r="Q785" i="1"/>
  <c r="P785" i="1"/>
  <c r="O785" i="1"/>
  <c r="K785" i="1"/>
  <c r="J785" i="1"/>
  <c r="I785" i="1"/>
  <c r="H785" i="1"/>
  <c r="G785" i="1"/>
  <c r="F785" i="1"/>
  <c r="BX784" i="1"/>
  <c r="N784" i="1"/>
  <c r="T784" i="1" s="1"/>
  <c r="Z784" i="1" s="1"/>
  <c r="AF784" i="1" s="1"/>
  <c r="AJ784" i="1" s="1"/>
  <c r="AP784" i="1" s="1"/>
  <c r="AV784" i="1" s="1"/>
  <c r="BB784" i="1" s="1"/>
  <c r="BH784" i="1" s="1"/>
  <c r="BR784" i="1" s="1"/>
  <c r="BT784" i="1" s="1"/>
  <c r="M784" i="1"/>
  <c r="S784" i="1" s="1"/>
  <c r="Y784" i="1" s="1"/>
  <c r="AE784" i="1" s="1"/>
  <c r="AI784" i="1" s="1"/>
  <c r="AO784" i="1" s="1"/>
  <c r="AU784" i="1" s="1"/>
  <c r="BA784" i="1" s="1"/>
  <c r="BG784" i="1" s="1"/>
  <c r="BO784" i="1" s="1"/>
  <c r="BQ784" i="1" s="1"/>
  <c r="L784" i="1"/>
  <c r="R784" i="1" s="1"/>
  <c r="X784" i="1" s="1"/>
  <c r="AD784" i="1" s="1"/>
  <c r="AH784" i="1" s="1"/>
  <c r="AN784" i="1" s="1"/>
  <c r="AT784" i="1" s="1"/>
  <c r="AZ784" i="1" s="1"/>
  <c r="BF784" i="1" s="1"/>
  <c r="BL784" i="1" s="1"/>
  <c r="BN784" i="1" s="1"/>
  <c r="BX783" i="1"/>
  <c r="BU783" i="1"/>
  <c r="BK783" i="1"/>
  <c r="BJ783" i="1"/>
  <c r="BI783" i="1"/>
  <c r="BE783" i="1"/>
  <c r="BD783" i="1"/>
  <c r="BC783" i="1"/>
  <c r="AY783" i="1"/>
  <c r="AX783" i="1"/>
  <c r="AW783" i="1"/>
  <c r="AS783" i="1"/>
  <c r="AR783" i="1"/>
  <c r="AQ783" i="1"/>
  <c r="AM783" i="1"/>
  <c r="AL783" i="1"/>
  <c r="AK783" i="1"/>
  <c r="AG783" i="1"/>
  <c r="AC783" i="1"/>
  <c r="AB783" i="1"/>
  <c r="AA783" i="1"/>
  <c r="W783" i="1"/>
  <c r="V783" i="1"/>
  <c r="U783" i="1"/>
  <c r="Q783" i="1"/>
  <c r="P783" i="1"/>
  <c r="O783" i="1"/>
  <c r="K783" i="1"/>
  <c r="J783" i="1"/>
  <c r="I783" i="1"/>
  <c r="H783" i="1"/>
  <c r="G783" i="1"/>
  <c r="F783" i="1"/>
  <c r="BX782" i="1"/>
  <c r="BX781" i="1"/>
  <c r="N781" i="1"/>
  <c r="T781" i="1" s="1"/>
  <c r="Z781" i="1" s="1"/>
  <c r="AF781" i="1" s="1"/>
  <c r="AJ781" i="1" s="1"/>
  <c r="AP781" i="1" s="1"/>
  <c r="AV781" i="1" s="1"/>
  <c r="BB781" i="1" s="1"/>
  <c r="BH781" i="1" s="1"/>
  <c r="BR781" i="1" s="1"/>
  <c r="BT781" i="1" s="1"/>
  <c r="M781" i="1"/>
  <c r="S781" i="1" s="1"/>
  <c r="Y781" i="1" s="1"/>
  <c r="AE781" i="1" s="1"/>
  <c r="AI781" i="1" s="1"/>
  <c r="AO781" i="1" s="1"/>
  <c r="AU781" i="1" s="1"/>
  <c r="BA781" i="1" s="1"/>
  <c r="BG781" i="1" s="1"/>
  <c r="BO781" i="1" s="1"/>
  <c r="BQ781" i="1" s="1"/>
  <c r="L781" i="1"/>
  <c r="R781" i="1" s="1"/>
  <c r="X781" i="1" s="1"/>
  <c r="AD781" i="1" s="1"/>
  <c r="AH781" i="1" s="1"/>
  <c r="AN781" i="1" s="1"/>
  <c r="AT781" i="1" s="1"/>
  <c r="AZ781" i="1" s="1"/>
  <c r="BF781" i="1" s="1"/>
  <c r="BL781" i="1" s="1"/>
  <c r="BN781" i="1" s="1"/>
  <c r="BX780" i="1"/>
  <c r="BU780" i="1"/>
  <c r="BK780" i="1"/>
  <c r="BJ780" i="1"/>
  <c r="BI780" i="1"/>
  <c r="BE780" i="1"/>
  <c r="BD780" i="1"/>
  <c r="BC780" i="1"/>
  <c r="AY780" i="1"/>
  <c r="AX780" i="1"/>
  <c r="AW780" i="1"/>
  <c r="AS780" i="1"/>
  <c r="AR780" i="1"/>
  <c r="AQ780" i="1"/>
  <c r="AM780" i="1"/>
  <c r="AL780" i="1"/>
  <c r="AK780" i="1"/>
  <c r="AG780" i="1"/>
  <c r="AC780" i="1"/>
  <c r="AB780" i="1"/>
  <c r="AA780" i="1"/>
  <c r="W780" i="1"/>
  <c r="V780" i="1"/>
  <c r="U780" i="1"/>
  <c r="Q780" i="1"/>
  <c r="P780" i="1"/>
  <c r="O780" i="1"/>
  <c r="K780" i="1"/>
  <c r="J780" i="1"/>
  <c r="I780" i="1"/>
  <c r="H780" i="1"/>
  <c r="G780" i="1"/>
  <c r="F780" i="1"/>
  <c r="BX779" i="1"/>
  <c r="N779" i="1"/>
  <c r="T779" i="1" s="1"/>
  <c r="Z779" i="1" s="1"/>
  <c r="AF779" i="1" s="1"/>
  <c r="AJ779" i="1" s="1"/>
  <c r="AP779" i="1" s="1"/>
  <c r="AV779" i="1" s="1"/>
  <c r="BB779" i="1" s="1"/>
  <c r="BH779" i="1" s="1"/>
  <c r="BR779" i="1" s="1"/>
  <c r="BT779" i="1" s="1"/>
  <c r="M779" i="1"/>
  <c r="S779" i="1" s="1"/>
  <c r="Y779" i="1" s="1"/>
  <c r="AE779" i="1" s="1"/>
  <c r="AI779" i="1" s="1"/>
  <c r="AO779" i="1" s="1"/>
  <c r="AU779" i="1" s="1"/>
  <c r="BA779" i="1" s="1"/>
  <c r="BG779" i="1" s="1"/>
  <c r="BO779" i="1" s="1"/>
  <c r="BQ779" i="1" s="1"/>
  <c r="L779" i="1"/>
  <c r="R779" i="1" s="1"/>
  <c r="X779" i="1" s="1"/>
  <c r="AD779" i="1" s="1"/>
  <c r="AH779" i="1" s="1"/>
  <c r="AN779" i="1" s="1"/>
  <c r="AT779" i="1" s="1"/>
  <c r="AZ779" i="1" s="1"/>
  <c r="BF779" i="1" s="1"/>
  <c r="BL779" i="1" s="1"/>
  <c r="BN779" i="1" s="1"/>
  <c r="BX778" i="1"/>
  <c r="BU778" i="1"/>
  <c r="BK778" i="1"/>
  <c r="BJ778" i="1"/>
  <c r="BI778" i="1"/>
  <c r="BE778" i="1"/>
  <c r="BD778" i="1"/>
  <c r="BC778" i="1"/>
  <c r="AY778" i="1"/>
  <c r="AX778" i="1"/>
  <c r="AW778" i="1"/>
  <c r="AS778" i="1"/>
  <c r="AR778" i="1"/>
  <c r="AQ778" i="1"/>
  <c r="AM778" i="1"/>
  <c r="AL778" i="1"/>
  <c r="AK778" i="1"/>
  <c r="AG778" i="1"/>
  <c r="AC778" i="1"/>
  <c r="AB778" i="1"/>
  <c r="AA778" i="1"/>
  <c r="W778" i="1"/>
  <c r="V778" i="1"/>
  <c r="U778" i="1"/>
  <c r="Q778" i="1"/>
  <c r="P778" i="1"/>
  <c r="O778" i="1"/>
  <c r="K778" i="1"/>
  <c r="J778" i="1"/>
  <c r="I778" i="1"/>
  <c r="H778" i="1"/>
  <c r="G778" i="1"/>
  <c r="F778" i="1"/>
  <c r="BX777" i="1"/>
  <c r="BX776" i="1"/>
  <c r="N776" i="1"/>
  <c r="T776" i="1" s="1"/>
  <c r="Z776" i="1" s="1"/>
  <c r="AF776" i="1" s="1"/>
  <c r="AJ776" i="1" s="1"/>
  <c r="AP776" i="1" s="1"/>
  <c r="AV776" i="1" s="1"/>
  <c r="BB776" i="1" s="1"/>
  <c r="BH776" i="1" s="1"/>
  <c r="BR776" i="1" s="1"/>
  <c r="BT776" i="1" s="1"/>
  <c r="M776" i="1"/>
  <c r="S776" i="1" s="1"/>
  <c r="Y776" i="1" s="1"/>
  <c r="AE776" i="1" s="1"/>
  <c r="AI776" i="1" s="1"/>
  <c r="AO776" i="1" s="1"/>
  <c r="AU776" i="1" s="1"/>
  <c r="BA776" i="1" s="1"/>
  <c r="BG776" i="1" s="1"/>
  <c r="BO776" i="1" s="1"/>
  <c r="BQ776" i="1" s="1"/>
  <c r="L776" i="1"/>
  <c r="R776" i="1" s="1"/>
  <c r="X776" i="1" s="1"/>
  <c r="AD776" i="1" s="1"/>
  <c r="AH776" i="1" s="1"/>
  <c r="AN776" i="1" s="1"/>
  <c r="AT776" i="1" s="1"/>
  <c r="AZ776" i="1" s="1"/>
  <c r="BF776" i="1" s="1"/>
  <c r="BL776" i="1" s="1"/>
  <c r="BN776" i="1" s="1"/>
  <c r="BX775" i="1"/>
  <c r="BU775" i="1"/>
  <c r="BK775" i="1"/>
  <c r="BJ775" i="1"/>
  <c r="BI775" i="1"/>
  <c r="BE775" i="1"/>
  <c r="BD775" i="1"/>
  <c r="BC775" i="1"/>
  <c r="AY775" i="1"/>
  <c r="AX775" i="1"/>
  <c r="AW775" i="1"/>
  <c r="AS775" i="1"/>
  <c r="AR775" i="1"/>
  <c r="AQ775" i="1"/>
  <c r="AM775" i="1"/>
  <c r="AL775" i="1"/>
  <c r="AK775" i="1"/>
  <c r="AG775" i="1"/>
  <c r="AC775" i="1"/>
  <c r="AB775" i="1"/>
  <c r="AA775" i="1"/>
  <c r="W775" i="1"/>
  <c r="V775" i="1"/>
  <c r="U775" i="1"/>
  <c r="Q775" i="1"/>
  <c r="P775" i="1"/>
  <c r="O775" i="1"/>
  <c r="K775" i="1"/>
  <c r="J775" i="1"/>
  <c r="I775" i="1"/>
  <c r="H775" i="1"/>
  <c r="G775" i="1"/>
  <c r="F775" i="1"/>
  <c r="BX774" i="1"/>
  <c r="N774" i="1"/>
  <c r="T774" i="1" s="1"/>
  <c r="Z774" i="1" s="1"/>
  <c r="AF774" i="1" s="1"/>
  <c r="AJ774" i="1" s="1"/>
  <c r="AP774" i="1" s="1"/>
  <c r="AV774" i="1" s="1"/>
  <c r="BB774" i="1" s="1"/>
  <c r="BH774" i="1" s="1"/>
  <c r="BR774" i="1" s="1"/>
  <c r="BT774" i="1" s="1"/>
  <c r="M774" i="1"/>
  <c r="S774" i="1" s="1"/>
  <c r="Y774" i="1" s="1"/>
  <c r="AE774" i="1" s="1"/>
  <c r="AI774" i="1" s="1"/>
  <c r="AO774" i="1" s="1"/>
  <c r="AU774" i="1" s="1"/>
  <c r="BA774" i="1" s="1"/>
  <c r="BG774" i="1" s="1"/>
  <c r="BO774" i="1" s="1"/>
  <c r="BQ774" i="1" s="1"/>
  <c r="L774" i="1"/>
  <c r="R774" i="1" s="1"/>
  <c r="X774" i="1" s="1"/>
  <c r="AD774" i="1" s="1"/>
  <c r="AH774" i="1" s="1"/>
  <c r="AN774" i="1" s="1"/>
  <c r="AT774" i="1" s="1"/>
  <c r="AZ774" i="1" s="1"/>
  <c r="BF774" i="1" s="1"/>
  <c r="BL774" i="1" s="1"/>
  <c r="BN774" i="1" s="1"/>
  <c r="BX773" i="1"/>
  <c r="BU773" i="1"/>
  <c r="BK773" i="1"/>
  <c r="BJ773" i="1"/>
  <c r="BI773" i="1"/>
  <c r="BE773" i="1"/>
  <c r="BD773" i="1"/>
  <c r="BC773" i="1"/>
  <c r="AY773" i="1"/>
  <c r="AX773" i="1"/>
  <c r="AW773" i="1"/>
  <c r="AS773" i="1"/>
  <c r="AR773" i="1"/>
  <c r="AQ773" i="1"/>
  <c r="AM773" i="1"/>
  <c r="AL773" i="1"/>
  <c r="AK773" i="1"/>
  <c r="AG773" i="1"/>
  <c r="AC773" i="1"/>
  <c r="AB773" i="1"/>
  <c r="AA773" i="1"/>
  <c r="W773" i="1"/>
  <c r="V773" i="1"/>
  <c r="U773" i="1"/>
  <c r="Q773" i="1"/>
  <c r="P773" i="1"/>
  <c r="O773" i="1"/>
  <c r="K773" i="1"/>
  <c r="J773" i="1"/>
  <c r="I773" i="1"/>
  <c r="H773" i="1"/>
  <c r="G773" i="1"/>
  <c r="F773" i="1"/>
  <c r="BX772" i="1"/>
  <c r="BX771" i="1"/>
  <c r="BX770" i="1"/>
  <c r="N770" i="1"/>
  <c r="T770" i="1" s="1"/>
  <c r="Z770" i="1" s="1"/>
  <c r="AF770" i="1" s="1"/>
  <c r="AJ770" i="1" s="1"/>
  <c r="AP770" i="1" s="1"/>
  <c r="AV770" i="1" s="1"/>
  <c r="BB770" i="1" s="1"/>
  <c r="BH770" i="1" s="1"/>
  <c r="BR770" i="1" s="1"/>
  <c r="BT770" i="1" s="1"/>
  <c r="G770" i="1"/>
  <c r="F770" i="1"/>
  <c r="L770" i="1" s="1"/>
  <c r="R770" i="1" s="1"/>
  <c r="X770" i="1" s="1"/>
  <c r="AD770" i="1" s="1"/>
  <c r="AH770" i="1" s="1"/>
  <c r="AN770" i="1" s="1"/>
  <c r="AT770" i="1" s="1"/>
  <c r="AZ770" i="1" s="1"/>
  <c r="BF770" i="1" s="1"/>
  <c r="BL770" i="1" s="1"/>
  <c r="BN770" i="1" s="1"/>
  <c r="BX769" i="1"/>
  <c r="BU769" i="1"/>
  <c r="BU768" i="1" s="1"/>
  <c r="BK769" i="1"/>
  <c r="BK768" i="1" s="1"/>
  <c r="BJ769" i="1"/>
  <c r="BJ768" i="1" s="1"/>
  <c r="BI769" i="1"/>
  <c r="BI768" i="1" s="1"/>
  <c r="BE769" i="1"/>
  <c r="BE768" i="1" s="1"/>
  <c r="BD769" i="1"/>
  <c r="BD768" i="1" s="1"/>
  <c r="BC769" i="1"/>
  <c r="BC768" i="1" s="1"/>
  <c r="AY769" i="1"/>
  <c r="AX769" i="1"/>
  <c r="AX768" i="1" s="1"/>
  <c r="AW769" i="1"/>
  <c r="AW768" i="1" s="1"/>
  <c r="AS769" i="1"/>
  <c r="AS768" i="1" s="1"/>
  <c r="AR769" i="1"/>
  <c r="AR768" i="1" s="1"/>
  <c r="AQ769" i="1"/>
  <c r="AQ768" i="1" s="1"/>
  <c r="AM769" i="1"/>
  <c r="AM768" i="1" s="1"/>
  <c r="AL769" i="1"/>
  <c r="AL768" i="1" s="1"/>
  <c r="AK769" i="1"/>
  <c r="AK768" i="1" s="1"/>
  <c r="AG769" i="1"/>
  <c r="AG768" i="1" s="1"/>
  <c r="AC769" i="1"/>
  <c r="AC768" i="1" s="1"/>
  <c r="AB769" i="1"/>
  <c r="AB768" i="1" s="1"/>
  <c r="AA769" i="1"/>
  <c r="AA768" i="1" s="1"/>
  <c r="W769" i="1"/>
  <c r="W768" i="1" s="1"/>
  <c r="V769" i="1"/>
  <c r="V768" i="1" s="1"/>
  <c r="U769" i="1"/>
  <c r="U768" i="1" s="1"/>
  <c r="Q769" i="1"/>
  <c r="Q768" i="1" s="1"/>
  <c r="P769" i="1"/>
  <c r="P768" i="1" s="1"/>
  <c r="O769" i="1"/>
  <c r="O768" i="1" s="1"/>
  <c r="K769" i="1"/>
  <c r="K768" i="1" s="1"/>
  <c r="J769" i="1"/>
  <c r="I769" i="1"/>
  <c r="I768" i="1" s="1"/>
  <c r="H769" i="1"/>
  <c r="BX768" i="1"/>
  <c r="AY768" i="1"/>
  <c r="BX767" i="1"/>
  <c r="N767" i="1"/>
  <c r="T767" i="1" s="1"/>
  <c r="Z767" i="1" s="1"/>
  <c r="AF767" i="1" s="1"/>
  <c r="AJ767" i="1" s="1"/>
  <c r="AP767" i="1" s="1"/>
  <c r="AV767" i="1" s="1"/>
  <c r="BB767" i="1" s="1"/>
  <c r="BH767" i="1" s="1"/>
  <c r="BR767" i="1" s="1"/>
  <c r="BT767" i="1" s="1"/>
  <c r="M767" i="1"/>
  <c r="S767" i="1" s="1"/>
  <c r="Y767" i="1" s="1"/>
  <c r="AE767" i="1" s="1"/>
  <c r="AI767" i="1" s="1"/>
  <c r="AO767" i="1" s="1"/>
  <c r="AU767" i="1" s="1"/>
  <c r="BA767" i="1" s="1"/>
  <c r="BG767" i="1" s="1"/>
  <c r="BO767" i="1" s="1"/>
  <c r="BQ767" i="1" s="1"/>
  <c r="L767" i="1"/>
  <c r="R767" i="1" s="1"/>
  <c r="X767" i="1" s="1"/>
  <c r="AD767" i="1" s="1"/>
  <c r="AH767" i="1" s="1"/>
  <c r="AN767" i="1" s="1"/>
  <c r="AT767" i="1" s="1"/>
  <c r="AZ767" i="1" s="1"/>
  <c r="BF767" i="1" s="1"/>
  <c r="BL767" i="1" s="1"/>
  <c r="BN767" i="1" s="1"/>
  <c r="BX766" i="1"/>
  <c r="BU766" i="1"/>
  <c r="BU765" i="1" s="1"/>
  <c r="BK766" i="1"/>
  <c r="BJ766" i="1"/>
  <c r="BJ765" i="1" s="1"/>
  <c r="BI766" i="1"/>
  <c r="BI765" i="1" s="1"/>
  <c r="BE766" i="1"/>
  <c r="BE765" i="1" s="1"/>
  <c r="BD766" i="1"/>
  <c r="BD765" i="1" s="1"/>
  <c r="BC766" i="1"/>
  <c r="AY766" i="1"/>
  <c r="AY765" i="1" s="1"/>
  <c r="AX766" i="1"/>
  <c r="AX765" i="1" s="1"/>
  <c r="AW766" i="1"/>
  <c r="AW765" i="1" s="1"/>
  <c r="AS766" i="1"/>
  <c r="AS765" i="1" s="1"/>
  <c r="AR766" i="1"/>
  <c r="AR765" i="1" s="1"/>
  <c r="AQ766" i="1"/>
  <c r="AQ765" i="1" s="1"/>
  <c r="AM766" i="1"/>
  <c r="AM765" i="1" s="1"/>
  <c r="AL766" i="1"/>
  <c r="AL765" i="1" s="1"/>
  <c r="AK766" i="1"/>
  <c r="AK765" i="1" s="1"/>
  <c r="AG766" i="1"/>
  <c r="AG765" i="1" s="1"/>
  <c r="AC766" i="1"/>
  <c r="AC765" i="1" s="1"/>
  <c r="AB766" i="1"/>
  <c r="AB765" i="1" s="1"/>
  <c r="AA766" i="1"/>
  <c r="AA765" i="1" s="1"/>
  <c r="W766" i="1"/>
  <c r="W765" i="1" s="1"/>
  <c r="V766" i="1"/>
  <c r="V765" i="1" s="1"/>
  <c r="U766" i="1"/>
  <c r="U765" i="1" s="1"/>
  <c r="Q766" i="1"/>
  <c r="Q765" i="1" s="1"/>
  <c r="P766" i="1"/>
  <c r="P765" i="1" s="1"/>
  <c r="O766" i="1"/>
  <c r="O765" i="1" s="1"/>
  <c r="K766" i="1"/>
  <c r="K765" i="1" s="1"/>
  <c r="J766" i="1"/>
  <c r="J765" i="1" s="1"/>
  <c r="I766" i="1"/>
  <c r="I765" i="1" s="1"/>
  <c r="H766" i="1"/>
  <c r="G766" i="1"/>
  <c r="G765" i="1" s="1"/>
  <c r="F766" i="1"/>
  <c r="BX765" i="1"/>
  <c r="BK765" i="1"/>
  <c r="BC765" i="1"/>
  <c r="BX764" i="1"/>
  <c r="N764" i="1"/>
  <c r="T764" i="1" s="1"/>
  <c r="Z764" i="1" s="1"/>
  <c r="AF764" i="1" s="1"/>
  <c r="AJ764" i="1" s="1"/>
  <c r="AP764" i="1" s="1"/>
  <c r="AV764" i="1" s="1"/>
  <c r="BB764" i="1" s="1"/>
  <c r="BH764" i="1" s="1"/>
  <c r="BR764" i="1" s="1"/>
  <c r="BT764" i="1" s="1"/>
  <c r="G764" i="1"/>
  <c r="M764" i="1" s="1"/>
  <c r="S764" i="1" s="1"/>
  <c r="Y764" i="1" s="1"/>
  <c r="AE764" i="1" s="1"/>
  <c r="AI764" i="1" s="1"/>
  <c r="AO764" i="1" s="1"/>
  <c r="AU764" i="1" s="1"/>
  <c r="BA764" i="1" s="1"/>
  <c r="BG764" i="1" s="1"/>
  <c r="BO764" i="1" s="1"/>
  <c r="BQ764" i="1" s="1"/>
  <c r="F764" i="1"/>
  <c r="L764" i="1" s="1"/>
  <c r="R764" i="1" s="1"/>
  <c r="X764" i="1" s="1"/>
  <c r="AD764" i="1" s="1"/>
  <c r="AH764" i="1" s="1"/>
  <c r="AN764" i="1" s="1"/>
  <c r="AT764" i="1" s="1"/>
  <c r="AZ764" i="1" s="1"/>
  <c r="BF764" i="1" s="1"/>
  <c r="BL764" i="1" s="1"/>
  <c r="BN764" i="1" s="1"/>
  <c r="BX763" i="1"/>
  <c r="BU763" i="1"/>
  <c r="BU762" i="1" s="1"/>
  <c r="BK763" i="1"/>
  <c r="BK762" i="1" s="1"/>
  <c r="BJ763" i="1"/>
  <c r="BJ762" i="1" s="1"/>
  <c r="BI763" i="1"/>
  <c r="BI762" i="1" s="1"/>
  <c r="BE763" i="1"/>
  <c r="BE762" i="1" s="1"/>
  <c r="BD763" i="1"/>
  <c r="BD762" i="1" s="1"/>
  <c r="BC763" i="1"/>
  <c r="BC762" i="1" s="1"/>
  <c r="AY763" i="1"/>
  <c r="AY762" i="1" s="1"/>
  <c r="AX763" i="1"/>
  <c r="AW763" i="1"/>
  <c r="AW762" i="1" s="1"/>
  <c r="AS763" i="1"/>
  <c r="AS762" i="1" s="1"/>
  <c r="AR763" i="1"/>
  <c r="AR762" i="1" s="1"/>
  <c r="AQ763" i="1"/>
  <c r="AQ762" i="1" s="1"/>
  <c r="AM763" i="1"/>
  <c r="AM762" i="1" s="1"/>
  <c r="AL763" i="1"/>
  <c r="AL762" i="1" s="1"/>
  <c r="AK763" i="1"/>
  <c r="AK762" i="1" s="1"/>
  <c r="AG763" i="1"/>
  <c r="AG762" i="1" s="1"/>
  <c r="AC763" i="1"/>
  <c r="AC762" i="1" s="1"/>
  <c r="AB763" i="1"/>
  <c r="AB762" i="1" s="1"/>
  <c r="AA763" i="1"/>
  <c r="AA762" i="1" s="1"/>
  <c r="W763" i="1"/>
  <c r="W762" i="1" s="1"/>
  <c r="V763" i="1"/>
  <c r="V762" i="1" s="1"/>
  <c r="U763" i="1"/>
  <c r="U762" i="1" s="1"/>
  <c r="Q763" i="1"/>
  <c r="Q762" i="1" s="1"/>
  <c r="P763" i="1"/>
  <c r="P762" i="1" s="1"/>
  <c r="O763" i="1"/>
  <c r="O762" i="1" s="1"/>
  <c r="K763" i="1"/>
  <c r="K762" i="1" s="1"/>
  <c r="J763" i="1"/>
  <c r="J762" i="1" s="1"/>
  <c r="I763" i="1"/>
  <c r="I762" i="1" s="1"/>
  <c r="H763" i="1"/>
  <c r="G763" i="1"/>
  <c r="G762" i="1" s="1"/>
  <c r="BX762" i="1"/>
  <c r="AX762" i="1"/>
  <c r="BX761" i="1"/>
  <c r="N761" i="1"/>
  <c r="T761" i="1" s="1"/>
  <c r="Z761" i="1" s="1"/>
  <c r="AF761" i="1" s="1"/>
  <c r="AJ761" i="1" s="1"/>
  <c r="AP761" i="1" s="1"/>
  <c r="AV761" i="1" s="1"/>
  <c r="BB761" i="1" s="1"/>
  <c r="BH761" i="1" s="1"/>
  <c r="BR761" i="1" s="1"/>
  <c r="BT761" i="1" s="1"/>
  <c r="M761" i="1"/>
  <c r="S761" i="1" s="1"/>
  <c r="Y761" i="1" s="1"/>
  <c r="AE761" i="1" s="1"/>
  <c r="AI761" i="1" s="1"/>
  <c r="AO761" i="1" s="1"/>
  <c r="AU761" i="1" s="1"/>
  <c r="BA761" i="1" s="1"/>
  <c r="BG761" i="1" s="1"/>
  <c r="BO761" i="1" s="1"/>
  <c r="BQ761" i="1" s="1"/>
  <c r="L761" i="1"/>
  <c r="R761" i="1" s="1"/>
  <c r="X761" i="1" s="1"/>
  <c r="AD761" i="1" s="1"/>
  <c r="AH761" i="1" s="1"/>
  <c r="AN761" i="1" s="1"/>
  <c r="AT761" i="1" s="1"/>
  <c r="AZ761" i="1" s="1"/>
  <c r="BF761" i="1" s="1"/>
  <c r="BL761" i="1" s="1"/>
  <c r="BN761" i="1" s="1"/>
  <c r="BX760" i="1"/>
  <c r="BU760" i="1"/>
  <c r="BU759" i="1" s="1"/>
  <c r="BK760" i="1"/>
  <c r="BJ760" i="1"/>
  <c r="BJ759" i="1" s="1"/>
  <c r="BI760" i="1"/>
  <c r="BI759" i="1" s="1"/>
  <c r="BE760" i="1"/>
  <c r="BE759" i="1" s="1"/>
  <c r="BD760" i="1"/>
  <c r="BD759" i="1" s="1"/>
  <c r="BC760" i="1"/>
  <c r="AY760" i="1"/>
  <c r="AX760" i="1"/>
  <c r="AX759" i="1" s="1"/>
  <c r="AW760" i="1"/>
  <c r="AW759" i="1" s="1"/>
  <c r="AS760" i="1"/>
  <c r="AS759" i="1" s="1"/>
  <c r="AR760" i="1"/>
  <c r="AR759" i="1" s="1"/>
  <c r="AQ760" i="1"/>
  <c r="AQ759" i="1" s="1"/>
  <c r="AM760" i="1"/>
  <c r="AM759" i="1" s="1"/>
  <c r="AL760" i="1"/>
  <c r="AL759" i="1" s="1"/>
  <c r="AK760" i="1"/>
  <c r="AK759" i="1" s="1"/>
  <c r="AG760" i="1"/>
  <c r="AG759" i="1" s="1"/>
  <c r="AC760" i="1"/>
  <c r="AC759" i="1" s="1"/>
  <c r="AB760" i="1"/>
  <c r="AB759" i="1" s="1"/>
  <c r="AA760" i="1"/>
  <c r="AA759" i="1" s="1"/>
  <c r="W760" i="1"/>
  <c r="W759" i="1" s="1"/>
  <c r="V760" i="1"/>
  <c r="V759" i="1" s="1"/>
  <c r="U760" i="1"/>
  <c r="U759" i="1" s="1"/>
  <c r="Q760" i="1"/>
  <c r="Q759" i="1" s="1"/>
  <c r="P760" i="1"/>
  <c r="P759" i="1" s="1"/>
  <c r="O760" i="1"/>
  <c r="O759" i="1" s="1"/>
  <c r="K760" i="1"/>
  <c r="J760" i="1"/>
  <c r="J759" i="1" s="1"/>
  <c r="I760" i="1"/>
  <c r="I759" i="1" s="1"/>
  <c r="H760" i="1"/>
  <c r="H759" i="1" s="1"/>
  <c r="G760" i="1"/>
  <c r="F760" i="1"/>
  <c r="BX759" i="1"/>
  <c r="BK759" i="1"/>
  <c r="BC759" i="1"/>
  <c r="AY759" i="1"/>
  <c r="BX758" i="1"/>
  <c r="N758" i="1"/>
  <c r="T758" i="1" s="1"/>
  <c r="Z758" i="1" s="1"/>
  <c r="AF758" i="1" s="1"/>
  <c r="AJ758" i="1" s="1"/>
  <c r="AP758" i="1" s="1"/>
  <c r="AV758" i="1" s="1"/>
  <c r="BB758" i="1" s="1"/>
  <c r="BH758" i="1" s="1"/>
  <c r="BR758" i="1" s="1"/>
  <c r="BT758" i="1" s="1"/>
  <c r="M758" i="1"/>
  <c r="S758" i="1" s="1"/>
  <c r="Y758" i="1" s="1"/>
  <c r="AE758" i="1" s="1"/>
  <c r="AI758" i="1" s="1"/>
  <c r="AO758" i="1" s="1"/>
  <c r="AU758" i="1" s="1"/>
  <c r="BA758" i="1" s="1"/>
  <c r="BG758" i="1" s="1"/>
  <c r="BO758" i="1" s="1"/>
  <c r="BQ758" i="1" s="1"/>
  <c r="L758" i="1"/>
  <c r="R758" i="1" s="1"/>
  <c r="X758" i="1" s="1"/>
  <c r="AD758" i="1" s="1"/>
  <c r="AH758" i="1" s="1"/>
  <c r="AN758" i="1" s="1"/>
  <c r="AT758" i="1" s="1"/>
  <c r="AZ758" i="1" s="1"/>
  <c r="BF758" i="1" s="1"/>
  <c r="BL758" i="1" s="1"/>
  <c r="BN758" i="1" s="1"/>
  <c r="BX757" i="1"/>
  <c r="N757" i="1"/>
  <c r="T757" i="1" s="1"/>
  <c r="Z757" i="1" s="1"/>
  <c r="AF757" i="1" s="1"/>
  <c r="AJ757" i="1" s="1"/>
  <c r="AP757" i="1" s="1"/>
  <c r="AV757" i="1" s="1"/>
  <c r="BB757" i="1" s="1"/>
  <c r="BH757" i="1" s="1"/>
  <c r="BR757" i="1" s="1"/>
  <c r="BT757" i="1" s="1"/>
  <c r="M757" i="1"/>
  <c r="S757" i="1" s="1"/>
  <c r="Y757" i="1" s="1"/>
  <c r="AE757" i="1" s="1"/>
  <c r="AI757" i="1" s="1"/>
  <c r="AO757" i="1" s="1"/>
  <c r="AU757" i="1" s="1"/>
  <c r="BA757" i="1" s="1"/>
  <c r="BG757" i="1" s="1"/>
  <c r="BO757" i="1" s="1"/>
  <c r="BQ757" i="1" s="1"/>
  <c r="L757" i="1"/>
  <c r="R757" i="1" s="1"/>
  <c r="X757" i="1" s="1"/>
  <c r="AD757" i="1" s="1"/>
  <c r="AH757" i="1" s="1"/>
  <c r="AN757" i="1" s="1"/>
  <c r="AT757" i="1" s="1"/>
  <c r="AZ757" i="1" s="1"/>
  <c r="BF757" i="1" s="1"/>
  <c r="BL757" i="1" s="1"/>
  <c r="BN757" i="1" s="1"/>
  <c r="BX756" i="1"/>
  <c r="N756" i="1"/>
  <c r="T756" i="1" s="1"/>
  <c r="Z756" i="1" s="1"/>
  <c r="AF756" i="1" s="1"/>
  <c r="AJ756" i="1" s="1"/>
  <c r="AP756" i="1" s="1"/>
  <c r="AV756" i="1" s="1"/>
  <c r="BB756" i="1" s="1"/>
  <c r="BH756" i="1" s="1"/>
  <c r="BR756" i="1" s="1"/>
  <c r="BT756" i="1" s="1"/>
  <c r="M756" i="1"/>
  <c r="S756" i="1" s="1"/>
  <c r="Y756" i="1" s="1"/>
  <c r="AE756" i="1" s="1"/>
  <c r="AI756" i="1" s="1"/>
  <c r="AO756" i="1" s="1"/>
  <c r="AU756" i="1" s="1"/>
  <c r="BA756" i="1" s="1"/>
  <c r="BG756" i="1" s="1"/>
  <c r="BO756" i="1" s="1"/>
  <c r="BQ756" i="1" s="1"/>
  <c r="L756" i="1"/>
  <c r="R756" i="1" s="1"/>
  <c r="X756" i="1" s="1"/>
  <c r="AD756" i="1" s="1"/>
  <c r="AH756" i="1" s="1"/>
  <c r="AN756" i="1" s="1"/>
  <c r="AT756" i="1" s="1"/>
  <c r="AZ756" i="1" s="1"/>
  <c r="BF756" i="1" s="1"/>
  <c r="BL756" i="1" s="1"/>
  <c r="BN756" i="1" s="1"/>
  <c r="BX755" i="1"/>
  <c r="AK755" i="1"/>
  <c r="O755" i="1"/>
  <c r="L755" i="1"/>
  <c r="H755" i="1"/>
  <c r="N755" i="1" s="1"/>
  <c r="T755" i="1" s="1"/>
  <c r="Z755" i="1" s="1"/>
  <c r="AF755" i="1" s="1"/>
  <c r="AJ755" i="1" s="1"/>
  <c r="AP755" i="1" s="1"/>
  <c r="AV755" i="1" s="1"/>
  <c r="BB755" i="1" s="1"/>
  <c r="BH755" i="1" s="1"/>
  <c r="BR755" i="1" s="1"/>
  <c r="BT755" i="1" s="1"/>
  <c r="G755" i="1"/>
  <c r="M755" i="1" s="1"/>
  <c r="S755" i="1" s="1"/>
  <c r="Y755" i="1" s="1"/>
  <c r="AE755" i="1" s="1"/>
  <c r="AI755" i="1" s="1"/>
  <c r="AO755" i="1" s="1"/>
  <c r="AU755" i="1" s="1"/>
  <c r="BA755" i="1" s="1"/>
  <c r="BG755" i="1" s="1"/>
  <c r="BO755" i="1" s="1"/>
  <c r="BQ755" i="1" s="1"/>
  <c r="BX754" i="1"/>
  <c r="BJ754" i="1"/>
  <c r="BJ753" i="1" s="1"/>
  <c r="BI754" i="1"/>
  <c r="BI753" i="1" s="1"/>
  <c r="AK754" i="1"/>
  <c r="O754" i="1"/>
  <c r="N754" i="1"/>
  <c r="T754" i="1" s="1"/>
  <c r="Z754" i="1" s="1"/>
  <c r="AF754" i="1" s="1"/>
  <c r="AJ754" i="1" s="1"/>
  <c r="AP754" i="1" s="1"/>
  <c r="AV754" i="1" s="1"/>
  <c r="BB754" i="1" s="1"/>
  <c r="BH754" i="1" s="1"/>
  <c r="BR754" i="1" s="1"/>
  <c r="BT754" i="1" s="1"/>
  <c r="M754" i="1"/>
  <c r="S754" i="1" s="1"/>
  <c r="Y754" i="1" s="1"/>
  <c r="AE754" i="1" s="1"/>
  <c r="AI754" i="1" s="1"/>
  <c r="AO754" i="1" s="1"/>
  <c r="AU754" i="1" s="1"/>
  <c r="BA754" i="1" s="1"/>
  <c r="BG754" i="1" s="1"/>
  <c r="L754" i="1"/>
  <c r="BX753" i="1"/>
  <c r="BU753" i="1"/>
  <c r="BK753" i="1"/>
  <c r="BE753" i="1"/>
  <c r="BD753" i="1"/>
  <c r="BC753" i="1"/>
  <c r="AY753" i="1"/>
  <c r="AX753" i="1"/>
  <c r="AW753" i="1"/>
  <c r="AS753" i="1"/>
  <c r="AR753" i="1"/>
  <c r="AQ753" i="1"/>
  <c r="AM753" i="1"/>
  <c r="AL753" i="1"/>
  <c r="AG753" i="1"/>
  <c r="AC753" i="1"/>
  <c r="AB753" i="1"/>
  <c r="AA753" i="1"/>
  <c r="W753" i="1"/>
  <c r="V753" i="1"/>
  <c r="U753" i="1"/>
  <c r="Q753" i="1"/>
  <c r="P753" i="1"/>
  <c r="K753" i="1"/>
  <c r="J753" i="1"/>
  <c r="I753" i="1"/>
  <c r="G753" i="1"/>
  <c r="F753" i="1"/>
  <c r="BX752" i="1"/>
  <c r="N752" i="1"/>
  <c r="T752" i="1" s="1"/>
  <c r="Z752" i="1" s="1"/>
  <c r="AF752" i="1" s="1"/>
  <c r="AJ752" i="1" s="1"/>
  <c r="AP752" i="1" s="1"/>
  <c r="AV752" i="1" s="1"/>
  <c r="BB752" i="1" s="1"/>
  <c r="BH752" i="1" s="1"/>
  <c r="BR752" i="1" s="1"/>
  <c r="BT752" i="1" s="1"/>
  <c r="M752" i="1"/>
  <c r="S752" i="1" s="1"/>
  <c r="Y752" i="1" s="1"/>
  <c r="AE752" i="1" s="1"/>
  <c r="AI752" i="1" s="1"/>
  <c r="AO752" i="1" s="1"/>
  <c r="AU752" i="1" s="1"/>
  <c r="BA752" i="1" s="1"/>
  <c r="BG752" i="1" s="1"/>
  <c r="BO752" i="1" s="1"/>
  <c r="BQ752" i="1" s="1"/>
  <c r="L752" i="1"/>
  <c r="R752" i="1" s="1"/>
  <c r="X752" i="1" s="1"/>
  <c r="AD752" i="1" s="1"/>
  <c r="AH752" i="1" s="1"/>
  <c r="AN752" i="1" s="1"/>
  <c r="AT752" i="1" s="1"/>
  <c r="AZ752" i="1" s="1"/>
  <c r="BF752" i="1" s="1"/>
  <c r="BL752" i="1" s="1"/>
  <c r="BN752" i="1" s="1"/>
  <c r="BX751" i="1"/>
  <c r="BU751" i="1"/>
  <c r="BU750" i="1" s="1"/>
  <c r="BK751" i="1"/>
  <c r="BJ751" i="1"/>
  <c r="BI751" i="1"/>
  <c r="BE751" i="1"/>
  <c r="BD751" i="1"/>
  <c r="BC751" i="1"/>
  <c r="AY751" i="1"/>
  <c r="AX751" i="1"/>
  <c r="AW751" i="1"/>
  <c r="AS751" i="1"/>
  <c r="AR751" i="1"/>
  <c r="AQ751" i="1"/>
  <c r="AM751" i="1"/>
  <c r="AL751" i="1"/>
  <c r="AK751" i="1"/>
  <c r="AG751" i="1"/>
  <c r="AC751" i="1"/>
  <c r="AB751" i="1"/>
  <c r="AA751" i="1"/>
  <c r="W751" i="1"/>
  <c r="V751" i="1"/>
  <c r="U751" i="1"/>
  <c r="Q751" i="1"/>
  <c r="P751" i="1"/>
  <c r="O751" i="1"/>
  <c r="K751" i="1"/>
  <c r="J751" i="1"/>
  <c r="I751" i="1"/>
  <c r="H751" i="1"/>
  <c r="G751" i="1"/>
  <c r="F751" i="1"/>
  <c r="BX750" i="1"/>
  <c r="BX749" i="1"/>
  <c r="N749" i="1"/>
  <c r="T749" i="1" s="1"/>
  <c r="Z749" i="1" s="1"/>
  <c r="AF749" i="1" s="1"/>
  <c r="AJ749" i="1" s="1"/>
  <c r="AP749" i="1" s="1"/>
  <c r="AV749" i="1" s="1"/>
  <c r="BB749" i="1" s="1"/>
  <c r="BH749" i="1" s="1"/>
  <c r="BR749" i="1" s="1"/>
  <c r="BT749" i="1" s="1"/>
  <c r="M749" i="1"/>
  <c r="S749" i="1" s="1"/>
  <c r="Y749" i="1" s="1"/>
  <c r="AE749" i="1" s="1"/>
  <c r="AI749" i="1" s="1"/>
  <c r="AO749" i="1" s="1"/>
  <c r="AU749" i="1" s="1"/>
  <c r="BA749" i="1" s="1"/>
  <c r="BG749" i="1" s="1"/>
  <c r="BO749" i="1" s="1"/>
  <c r="BQ749" i="1" s="1"/>
  <c r="L749" i="1"/>
  <c r="R749" i="1" s="1"/>
  <c r="X749" i="1" s="1"/>
  <c r="AD749" i="1" s="1"/>
  <c r="AH749" i="1" s="1"/>
  <c r="AN749" i="1" s="1"/>
  <c r="AT749" i="1" s="1"/>
  <c r="AZ749" i="1" s="1"/>
  <c r="BF749" i="1" s="1"/>
  <c r="BL749" i="1" s="1"/>
  <c r="BN749" i="1" s="1"/>
  <c r="BX748" i="1"/>
  <c r="N748" i="1"/>
  <c r="T748" i="1" s="1"/>
  <c r="Z748" i="1" s="1"/>
  <c r="AF748" i="1" s="1"/>
  <c r="AJ748" i="1" s="1"/>
  <c r="AP748" i="1" s="1"/>
  <c r="AV748" i="1" s="1"/>
  <c r="BB748" i="1" s="1"/>
  <c r="BH748" i="1" s="1"/>
  <c r="BR748" i="1" s="1"/>
  <c r="BT748" i="1" s="1"/>
  <c r="M748" i="1"/>
  <c r="S748" i="1" s="1"/>
  <c r="Y748" i="1" s="1"/>
  <c r="AE748" i="1" s="1"/>
  <c r="AI748" i="1" s="1"/>
  <c r="AO748" i="1" s="1"/>
  <c r="AU748" i="1" s="1"/>
  <c r="BA748" i="1" s="1"/>
  <c r="BG748" i="1" s="1"/>
  <c r="BO748" i="1" s="1"/>
  <c r="BQ748" i="1" s="1"/>
  <c r="L748" i="1"/>
  <c r="R748" i="1" s="1"/>
  <c r="X748" i="1" s="1"/>
  <c r="AD748" i="1" s="1"/>
  <c r="AH748" i="1" s="1"/>
  <c r="AN748" i="1" s="1"/>
  <c r="AT748" i="1" s="1"/>
  <c r="AZ748" i="1" s="1"/>
  <c r="BF748" i="1" s="1"/>
  <c r="BL748" i="1" s="1"/>
  <c r="BN748" i="1" s="1"/>
  <c r="BX747" i="1"/>
  <c r="N747" i="1"/>
  <c r="T747" i="1" s="1"/>
  <c r="Z747" i="1" s="1"/>
  <c r="AF747" i="1" s="1"/>
  <c r="AJ747" i="1" s="1"/>
  <c r="AP747" i="1" s="1"/>
  <c r="AV747" i="1" s="1"/>
  <c r="BB747" i="1" s="1"/>
  <c r="BH747" i="1" s="1"/>
  <c r="BR747" i="1" s="1"/>
  <c r="BT747" i="1" s="1"/>
  <c r="M747" i="1"/>
  <c r="S747" i="1" s="1"/>
  <c r="Y747" i="1" s="1"/>
  <c r="AE747" i="1" s="1"/>
  <c r="AI747" i="1" s="1"/>
  <c r="AO747" i="1" s="1"/>
  <c r="AU747" i="1" s="1"/>
  <c r="BA747" i="1" s="1"/>
  <c r="BG747" i="1" s="1"/>
  <c r="BO747" i="1" s="1"/>
  <c r="BQ747" i="1" s="1"/>
  <c r="L747" i="1"/>
  <c r="R747" i="1" s="1"/>
  <c r="X747" i="1" s="1"/>
  <c r="AD747" i="1" s="1"/>
  <c r="AH747" i="1" s="1"/>
  <c r="AN747" i="1" s="1"/>
  <c r="AT747" i="1" s="1"/>
  <c r="AZ747" i="1" s="1"/>
  <c r="BF747" i="1" s="1"/>
  <c r="BL747" i="1" s="1"/>
  <c r="BN747" i="1" s="1"/>
  <c r="BX746" i="1"/>
  <c r="N746" i="1"/>
  <c r="T746" i="1" s="1"/>
  <c r="Z746" i="1" s="1"/>
  <c r="AF746" i="1" s="1"/>
  <c r="AJ746" i="1" s="1"/>
  <c r="AP746" i="1" s="1"/>
  <c r="AV746" i="1" s="1"/>
  <c r="BB746" i="1" s="1"/>
  <c r="BH746" i="1" s="1"/>
  <c r="BR746" i="1" s="1"/>
  <c r="BT746" i="1" s="1"/>
  <c r="M746" i="1"/>
  <c r="S746" i="1" s="1"/>
  <c r="Y746" i="1" s="1"/>
  <c r="AE746" i="1" s="1"/>
  <c r="AI746" i="1" s="1"/>
  <c r="AO746" i="1" s="1"/>
  <c r="AU746" i="1" s="1"/>
  <c r="BA746" i="1" s="1"/>
  <c r="BG746" i="1" s="1"/>
  <c r="BO746" i="1" s="1"/>
  <c r="BQ746" i="1" s="1"/>
  <c r="L746" i="1"/>
  <c r="R746" i="1" s="1"/>
  <c r="X746" i="1" s="1"/>
  <c r="AD746" i="1" s="1"/>
  <c r="AH746" i="1" s="1"/>
  <c r="AN746" i="1" s="1"/>
  <c r="AT746" i="1" s="1"/>
  <c r="AZ746" i="1" s="1"/>
  <c r="BF746" i="1" s="1"/>
  <c r="BL746" i="1" s="1"/>
  <c r="BN746" i="1" s="1"/>
  <c r="BX745" i="1"/>
  <c r="N745" i="1"/>
  <c r="T745" i="1" s="1"/>
  <c r="Z745" i="1" s="1"/>
  <c r="AF745" i="1" s="1"/>
  <c r="AJ745" i="1" s="1"/>
  <c r="AP745" i="1" s="1"/>
  <c r="AV745" i="1" s="1"/>
  <c r="BB745" i="1" s="1"/>
  <c r="BH745" i="1" s="1"/>
  <c r="BR745" i="1" s="1"/>
  <c r="BT745" i="1" s="1"/>
  <c r="M745" i="1"/>
  <c r="S745" i="1" s="1"/>
  <c r="Y745" i="1" s="1"/>
  <c r="AE745" i="1" s="1"/>
  <c r="AI745" i="1" s="1"/>
  <c r="AO745" i="1" s="1"/>
  <c r="AU745" i="1" s="1"/>
  <c r="BA745" i="1" s="1"/>
  <c r="BG745" i="1" s="1"/>
  <c r="BO745" i="1" s="1"/>
  <c r="BQ745" i="1" s="1"/>
  <c r="L745" i="1"/>
  <c r="R745" i="1" s="1"/>
  <c r="X745" i="1" s="1"/>
  <c r="AD745" i="1" s="1"/>
  <c r="AH745" i="1" s="1"/>
  <c r="AN745" i="1" s="1"/>
  <c r="AT745" i="1" s="1"/>
  <c r="AZ745" i="1" s="1"/>
  <c r="BF745" i="1" s="1"/>
  <c r="BL745" i="1" s="1"/>
  <c r="BN745" i="1" s="1"/>
  <c r="BX744" i="1"/>
  <c r="BU744" i="1"/>
  <c r="BK744" i="1"/>
  <c r="BJ744" i="1"/>
  <c r="BI744" i="1"/>
  <c r="BE744" i="1"/>
  <c r="BD744" i="1"/>
  <c r="BC744" i="1"/>
  <c r="AY744" i="1"/>
  <c r="AX744" i="1"/>
  <c r="AW744" i="1"/>
  <c r="AS744" i="1"/>
  <c r="AR744" i="1"/>
  <c r="AQ744" i="1"/>
  <c r="AM744" i="1"/>
  <c r="AL744" i="1"/>
  <c r="AK744" i="1"/>
  <c r="AG744" i="1"/>
  <c r="AC744" i="1"/>
  <c r="AB744" i="1"/>
  <c r="AA744" i="1"/>
  <c r="W744" i="1"/>
  <c r="V744" i="1"/>
  <c r="U744" i="1"/>
  <c r="Q744" i="1"/>
  <c r="P744" i="1"/>
  <c r="O744" i="1"/>
  <c r="K744" i="1"/>
  <c r="J744" i="1"/>
  <c r="I744" i="1"/>
  <c r="H744" i="1"/>
  <c r="G744" i="1"/>
  <c r="F744" i="1"/>
  <c r="BX743" i="1"/>
  <c r="N743" i="1"/>
  <c r="T743" i="1" s="1"/>
  <c r="Z743" i="1" s="1"/>
  <c r="AF743" i="1" s="1"/>
  <c r="AJ743" i="1" s="1"/>
  <c r="AP743" i="1" s="1"/>
  <c r="AV743" i="1" s="1"/>
  <c r="BB743" i="1" s="1"/>
  <c r="BH743" i="1" s="1"/>
  <c r="BR743" i="1" s="1"/>
  <c r="BT743" i="1" s="1"/>
  <c r="M743" i="1"/>
  <c r="S743" i="1" s="1"/>
  <c r="Y743" i="1" s="1"/>
  <c r="AE743" i="1" s="1"/>
  <c r="AI743" i="1" s="1"/>
  <c r="AO743" i="1" s="1"/>
  <c r="AU743" i="1" s="1"/>
  <c r="BA743" i="1" s="1"/>
  <c r="BG743" i="1" s="1"/>
  <c r="BO743" i="1" s="1"/>
  <c r="BQ743" i="1" s="1"/>
  <c r="L743" i="1"/>
  <c r="R743" i="1" s="1"/>
  <c r="X743" i="1" s="1"/>
  <c r="AD743" i="1" s="1"/>
  <c r="AH743" i="1" s="1"/>
  <c r="AN743" i="1" s="1"/>
  <c r="AT743" i="1" s="1"/>
  <c r="AZ743" i="1" s="1"/>
  <c r="BF743" i="1" s="1"/>
  <c r="BL743" i="1" s="1"/>
  <c r="BN743" i="1" s="1"/>
  <c r="BX742" i="1"/>
  <c r="BU742" i="1"/>
  <c r="BK742" i="1"/>
  <c r="BJ742" i="1"/>
  <c r="BI742" i="1"/>
  <c r="BE742" i="1"/>
  <c r="BD742" i="1"/>
  <c r="BC742" i="1"/>
  <c r="AY742" i="1"/>
  <c r="AX742" i="1"/>
  <c r="AW742" i="1"/>
  <c r="AS742" i="1"/>
  <c r="AR742" i="1"/>
  <c r="AQ742" i="1"/>
  <c r="AM742" i="1"/>
  <c r="AL742" i="1"/>
  <c r="AK742" i="1"/>
  <c r="AG742" i="1"/>
  <c r="AC742" i="1"/>
  <c r="AB742" i="1"/>
  <c r="AA742" i="1"/>
  <c r="W742" i="1"/>
  <c r="V742" i="1"/>
  <c r="U742" i="1"/>
  <c r="Q742" i="1"/>
  <c r="P742" i="1"/>
  <c r="O742" i="1"/>
  <c r="K742" i="1"/>
  <c r="J742" i="1"/>
  <c r="I742" i="1"/>
  <c r="H742" i="1"/>
  <c r="G742" i="1"/>
  <c r="F742" i="1"/>
  <c r="BX741" i="1"/>
  <c r="BX740" i="1"/>
  <c r="AP740" i="1"/>
  <c r="AV740" i="1" s="1"/>
  <c r="BB740" i="1" s="1"/>
  <c r="BH740" i="1" s="1"/>
  <c r="BR740" i="1" s="1"/>
  <c r="BT740" i="1" s="1"/>
  <c r="AO740" i="1"/>
  <c r="AU740" i="1" s="1"/>
  <c r="BA740" i="1" s="1"/>
  <c r="BG740" i="1" s="1"/>
  <c r="BO740" i="1" s="1"/>
  <c r="BQ740" i="1" s="1"/>
  <c r="AN740" i="1"/>
  <c r="AT740" i="1" s="1"/>
  <c r="AZ740" i="1" s="1"/>
  <c r="BF740" i="1" s="1"/>
  <c r="BL740" i="1" s="1"/>
  <c r="BN740" i="1" s="1"/>
  <c r="BX739" i="1"/>
  <c r="AP739" i="1"/>
  <c r="AV739" i="1" s="1"/>
  <c r="BB739" i="1" s="1"/>
  <c r="BH739" i="1" s="1"/>
  <c r="BR739" i="1" s="1"/>
  <c r="BT739" i="1" s="1"/>
  <c r="AO739" i="1"/>
  <c r="AU739" i="1" s="1"/>
  <c r="BA739" i="1" s="1"/>
  <c r="BG739" i="1" s="1"/>
  <c r="BO739" i="1" s="1"/>
  <c r="BQ739" i="1" s="1"/>
  <c r="AN739" i="1"/>
  <c r="AT739" i="1" s="1"/>
  <c r="AZ739" i="1" s="1"/>
  <c r="BF739" i="1" s="1"/>
  <c r="BL739" i="1" s="1"/>
  <c r="BN739" i="1" s="1"/>
  <c r="BX738" i="1"/>
  <c r="BU738" i="1"/>
  <c r="BU737" i="1" s="1"/>
  <c r="BK738" i="1"/>
  <c r="BK737" i="1" s="1"/>
  <c r="BJ738" i="1"/>
  <c r="BJ737" i="1" s="1"/>
  <c r="BI738" i="1"/>
  <c r="BI737" i="1" s="1"/>
  <c r="BE738" i="1"/>
  <c r="BE737" i="1" s="1"/>
  <c r="BD738" i="1"/>
  <c r="BD737" i="1" s="1"/>
  <c r="BC738" i="1"/>
  <c r="BC737" i="1" s="1"/>
  <c r="AY738" i="1"/>
  <c r="AY737" i="1" s="1"/>
  <c r="AX738" i="1"/>
  <c r="AX737" i="1" s="1"/>
  <c r="AW738" i="1"/>
  <c r="AS738" i="1"/>
  <c r="AS737" i="1" s="1"/>
  <c r="AR738" i="1"/>
  <c r="AR737" i="1" s="1"/>
  <c r="AQ738" i="1"/>
  <c r="AQ737" i="1" s="1"/>
  <c r="AM738" i="1"/>
  <c r="AP738" i="1" s="1"/>
  <c r="AL738" i="1"/>
  <c r="AO738" i="1" s="1"/>
  <c r="AK738" i="1"/>
  <c r="AN738" i="1" s="1"/>
  <c r="BX737" i="1"/>
  <c r="AW737" i="1"/>
  <c r="BX736" i="1"/>
  <c r="N736" i="1"/>
  <c r="T736" i="1" s="1"/>
  <c r="Z736" i="1" s="1"/>
  <c r="AF736" i="1" s="1"/>
  <c r="AJ736" i="1" s="1"/>
  <c r="AP736" i="1" s="1"/>
  <c r="AV736" i="1" s="1"/>
  <c r="BB736" i="1" s="1"/>
  <c r="BH736" i="1" s="1"/>
  <c r="BR736" i="1" s="1"/>
  <c r="BT736" i="1" s="1"/>
  <c r="M736" i="1"/>
  <c r="S736" i="1" s="1"/>
  <c r="Y736" i="1" s="1"/>
  <c r="AE736" i="1" s="1"/>
  <c r="AI736" i="1" s="1"/>
  <c r="AO736" i="1" s="1"/>
  <c r="AU736" i="1" s="1"/>
  <c r="BA736" i="1" s="1"/>
  <c r="BG736" i="1" s="1"/>
  <c r="BO736" i="1" s="1"/>
  <c r="BQ736" i="1" s="1"/>
  <c r="L736" i="1"/>
  <c r="R736" i="1" s="1"/>
  <c r="X736" i="1" s="1"/>
  <c r="AD736" i="1" s="1"/>
  <c r="AH736" i="1" s="1"/>
  <c r="AN736" i="1" s="1"/>
  <c r="AT736" i="1" s="1"/>
  <c r="AZ736" i="1" s="1"/>
  <c r="BF736" i="1" s="1"/>
  <c r="BL736" i="1" s="1"/>
  <c r="BN736" i="1" s="1"/>
  <c r="BX735" i="1"/>
  <c r="BU735" i="1"/>
  <c r="BU734" i="1" s="1"/>
  <c r="BK735" i="1"/>
  <c r="BK734" i="1" s="1"/>
  <c r="BJ735" i="1"/>
  <c r="BJ734" i="1" s="1"/>
  <c r="BI735" i="1"/>
  <c r="BI734" i="1" s="1"/>
  <c r="BE735" i="1"/>
  <c r="BE734" i="1" s="1"/>
  <c r="BD735" i="1"/>
  <c r="BD734" i="1" s="1"/>
  <c r="BC735" i="1"/>
  <c r="BC734" i="1" s="1"/>
  <c r="AY735" i="1"/>
  <c r="AY734" i="1" s="1"/>
  <c r="AX735" i="1"/>
  <c r="AX734" i="1" s="1"/>
  <c r="AW735" i="1"/>
  <c r="AW734" i="1" s="1"/>
  <c r="AS735" i="1"/>
  <c r="AS734" i="1" s="1"/>
  <c r="AR735" i="1"/>
  <c r="AR734" i="1" s="1"/>
  <c r="AQ735" i="1"/>
  <c r="AQ734" i="1" s="1"/>
  <c r="AM735" i="1"/>
  <c r="AM734" i="1" s="1"/>
  <c r="AL735" i="1"/>
  <c r="AL734" i="1" s="1"/>
  <c r="AK735" i="1"/>
  <c r="AK734" i="1" s="1"/>
  <c r="AG735" i="1"/>
  <c r="AG734" i="1" s="1"/>
  <c r="AC735" i="1"/>
  <c r="AC734" i="1" s="1"/>
  <c r="AB735" i="1"/>
  <c r="AB734" i="1" s="1"/>
  <c r="AA735" i="1"/>
  <c r="AA734" i="1" s="1"/>
  <c r="W735" i="1"/>
  <c r="W734" i="1" s="1"/>
  <c r="V735" i="1"/>
  <c r="V734" i="1" s="1"/>
  <c r="U735" i="1"/>
  <c r="U734" i="1" s="1"/>
  <c r="Q735" i="1"/>
  <c r="Q734" i="1" s="1"/>
  <c r="P735" i="1"/>
  <c r="P734" i="1" s="1"/>
  <c r="O735" i="1"/>
  <c r="O734" i="1" s="1"/>
  <c r="K735" i="1"/>
  <c r="K734" i="1" s="1"/>
  <c r="J735" i="1"/>
  <c r="J734" i="1" s="1"/>
  <c r="I735" i="1"/>
  <c r="I734" i="1" s="1"/>
  <c r="H735" i="1"/>
  <c r="G735" i="1"/>
  <c r="F735" i="1"/>
  <c r="BX734" i="1"/>
  <c r="BX733" i="1"/>
  <c r="BX732" i="1"/>
  <c r="N732" i="1"/>
  <c r="T732" i="1" s="1"/>
  <c r="Z732" i="1" s="1"/>
  <c r="AF732" i="1" s="1"/>
  <c r="AJ732" i="1" s="1"/>
  <c r="AP732" i="1" s="1"/>
  <c r="AV732" i="1" s="1"/>
  <c r="BB732" i="1" s="1"/>
  <c r="BH732" i="1" s="1"/>
  <c r="BR732" i="1" s="1"/>
  <c r="BT732" i="1" s="1"/>
  <c r="M732" i="1"/>
  <c r="S732" i="1" s="1"/>
  <c r="Y732" i="1" s="1"/>
  <c r="AE732" i="1" s="1"/>
  <c r="AI732" i="1" s="1"/>
  <c r="AO732" i="1" s="1"/>
  <c r="AU732" i="1" s="1"/>
  <c r="BA732" i="1" s="1"/>
  <c r="BG732" i="1" s="1"/>
  <c r="BO732" i="1" s="1"/>
  <c r="BQ732" i="1" s="1"/>
  <c r="L732" i="1"/>
  <c r="R732" i="1" s="1"/>
  <c r="X732" i="1" s="1"/>
  <c r="AD732" i="1" s="1"/>
  <c r="AH732" i="1" s="1"/>
  <c r="AN732" i="1" s="1"/>
  <c r="AT732" i="1" s="1"/>
  <c r="AZ732" i="1" s="1"/>
  <c r="BF732" i="1" s="1"/>
  <c r="BL732" i="1" s="1"/>
  <c r="BN732" i="1" s="1"/>
  <c r="BX731" i="1"/>
  <c r="BU731" i="1"/>
  <c r="BU730" i="1" s="1"/>
  <c r="BK731" i="1"/>
  <c r="BJ731" i="1"/>
  <c r="BI731" i="1"/>
  <c r="BI730" i="1" s="1"/>
  <c r="BE731" i="1"/>
  <c r="BE730" i="1" s="1"/>
  <c r="BD731" i="1"/>
  <c r="BD730" i="1" s="1"/>
  <c r="BC731" i="1"/>
  <c r="BC730" i="1" s="1"/>
  <c r="AY731" i="1"/>
  <c r="AY730" i="1" s="1"/>
  <c r="AX731" i="1"/>
  <c r="AX730" i="1" s="1"/>
  <c r="AW731" i="1"/>
  <c r="AW730" i="1" s="1"/>
  <c r="AS731" i="1"/>
  <c r="AS730" i="1" s="1"/>
  <c r="AR731" i="1"/>
  <c r="AR730" i="1" s="1"/>
  <c r="AQ731" i="1"/>
  <c r="AQ730" i="1" s="1"/>
  <c r="AM731" i="1"/>
  <c r="AM730" i="1" s="1"/>
  <c r="AL731" i="1"/>
  <c r="AL730" i="1" s="1"/>
  <c r="AK731" i="1"/>
  <c r="AK730" i="1" s="1"/>
  <c r="AG731" i="1"/>
  <c r="AG730" i="1" s="1"/>
  <c r="AC731" i="1"/>
  <c r="AC730" i="1" s="1"/>
  <c r="AB731" i="1"/>
  <c r="AB730" i="1" s="1"/>
  <c r="AA731" i="1"/>
  <c r="AA730" i="1" s="1"/>
  <c r="W731" i="1"/>
  <c r="W730" i="1" s="1"/>
  <c r="V731" i="1"/>
  <c r="V730" i="1" s="1"/>
  <c r="U731" i="1"/>
  <c r="U730" i="1" s="1"/>
  <c r="Q731" i="1"/>
  <c r="Q730" i="1" s="1"/>
  <c r="P731" i="1"/>
  <c r="P730" i="1" s="1"/>
  <c r="O731" i="1"/>
  <c r="O730" i="1" s="1"/>
  <c r="K731" i="1"/>
  <c r="K730" i="1" s="1"/>
  <c r="J731" i="1"/>
  <c r="J730" i="1" s="1"/>
  <c r="I731" i="1"/>
  <c r="H731" i="1"/>
  <c r="G731" i="1"/>
  <c r="F731" i="1"/>
  <c r="F730" i="1" s="1"/>
  <c r="BX730" i="1"/>
  <c r="BK730" i="1"/>
  <c r="BJ730" i="1"/>
  <c r="BX729" i="1"/>
  <c r="N729" i="1"/>
  <c r="T729" i="1" s="1"/>
  <c r="Z729" i="1" s="1"/>
  <c r="AF729" i="1" s="1"/>
  <c r="AJ729" i="1" s="1"/>
  <c r="AP729" i="1" s="1"/>
  <c r="AV729" i="1" s="1"/>
  <c r="BB729" i="1" s="1"/>
  <c r="BH729" i="1" s="1"/>
  <c r="BR729" i="1" s="1"/>
  <c r="BT729" i="1" s="1"/>
  <c r="M729" i="1"/>
  <c r="S729" i="1" s="1"/>
  <c r="Y729" i="1" s="1"/>
  <c r="AE729" i="1" s="1"/>
  <c r="AI729" i="1" s="1"/>
  <c r="AO729" i="1" s="1"/>
  <c r="AU729" i="1" s="1"/>
  <c r="BA729" i="1" s="1"/>
  <c r="BG729" i="1" s="1"/>
  <c r="BO729" i="1" s="1"/>
  <c r="BQ729" i="1" s="1"/>
  <c r="L729" i="1"/>
  <c r="R729" i="1" s="1"/>
  <c r="X729" i="1" s="1"/>
  <c r="AD729" i="1" s="1"/>
  <c r="AH729" i="1" s="1"/>
  <c r="AN729" i="1" s="1"/>
  <c r="AT729" i="1" s="1"/>
  <c r="AZ729" i="1" s="1"/>
  <c r="BF729" i="1" s="1"/>
  <c r="BL729" i="1" s="1"/>
  <c r="BN729" i="1" s="1"/>
  <c r="BX728" i="1"/>
  <c r="BU728" i="1"/>
  <c r="BU727" i="1" s="1"/>
  <c r="BK728" i="1"/>
  <c r="BJ728" i="1"/>
  <c r="BJ727" i="1" s="1"/>
  <c r="BI728" i="1"/>
  <c r="BI727" i="1" s="1"/>
  <c r="BE728" i="1"/>
  <c r="BE727" i="1" s="1"/>
  <c r="BD728" i="1"/>
  <c r="BD727" i="1" s="1"/>
  <c r="BC728" i="1"/>
  <c r="BC727" i="1" s="1"/>
  <c r="AY728" i="1"/>
  <c r="AY727" i="1" s="1"/>
  <c r="AX728" i="1"/>
  <c r="AX727" i="1" s="1"/>
  <c r="AW728" i="1"/>
  <c r="AW727" i="1" s="1"/>
  <c r="AS728" i="1"/>
  <c r="AS727" i="1" s="1"/>
  <c r="AR728" i="1"/>
  <c r="AR727" i="1" s="1"/>
  <c r="AQ728" i="1"/>
  <c r="AQ727" i="1" s="1"/>
  <c r="AM728" i="1"/>
  <c r="AM727" i="1" s="1"/>
  <c r="AL728" i="1"/>
  <c r="AL727" i="1" s="1"/>
  <c r="AK728" i="1"/>
  <c r="AK727" i="1" s="1"/>
  <c r="AG728" i="1"/>
  <c r="AG727" i="1" s="1"/>
  <c r="AC728" i="1"/>
  <c r="AC727" i="1" s="1"/>
  <c r="AB728" i="1"/>
  <c r="AB727" i="1" s="1"/>
  <c r="AA728" i="1"/>
  <c r="AA727" i="1" s="1"/>
  <c r="W728" i="1"/>
  <c r="W727" i="1" s="1"/>
  <c r="V728" i="1"/>
  <c r="V727" i="1" s="1"/>
  <c r="U728" i="1"/>
  <c r="U727" i="1" s="1"/>
  <c r="Q728" i="1"/>
  <c r="Q727" i="1" s="1"/>
  <c r="P728" i="1"/>
  <c r="P727" i="1" s="1"/>
  <c r="O728" i="1"/>
  <c r="O727" i="1" s="1"/>
  <c r="K728" i="1"/>
  <c r="K727" i="1" s="1"/>
  <c r="J728" i="1"/>
  <c r="J727" i="1" s="1"/>
  <c r="I728" i="1"/>
  <c r="I727" i="1" s="1"/>
  <c r="H728" i="1"/>
  <c r="H727" i="1" s="1"/>
  <c r="G728" i="1"/>
  <c r="F728" i="1"/>
  <c r="BX727" i="1"/>
  <c r="BK727" i="1"/>
  <c r="BX726" i="1"/>
  <c r="N726" i="1"/>
  <c r="T726" i="1" s="1"/>
  <c r="Z726" i="1" s="1"/>
  <c r="AF726" i="1" s="1"/>
  <c r="AJ726" i="1" s="1"/>
  <c r="AP726" i="1" s="1"/>
  <c r="AV726" i="1" s="1"/>
  <c r="BB726" i="1" s="1"/>
  <c r="BH726" i="1" s="1"/>
  <c r="BR726" i="1" s="1"/>
  <c r="BT726" i="1" s="1"/>
  <c r="M726" i="1"/>
  <c r="S726" i="1" s="1"/>
  <c r="Y726" i="1" s="1"/>
  <c r="AE726" i="1" s="1"/>
  <c r="AI726" i="1" s="1"/>
  <c r="AO726" i="1" s="1"/>
  <c r="AU726" i="1" s="1"/>
  <c r="BA726" i="1" s="1"/>
  <c r="BG726" i="1" s="1"/>
  <c r="BO726" i="1" s="1"/>
  <c r="BQ726" i="1" s="1"/>
  <c r="L726" i="1"/>
  <c r="R726" i="1" s="1"/>
  <c r="X726" i="1" s="1"/>
  <c r="AD726" i="1" s="1"/>
  <c r="AH726" i="1" s="1"/>
  <c r="AN726" i="1" s="1"/>
  <c r="AT726" i="1" s="1"/>
  <c r="AZ726" i="1" s="1"/>
  <c r="BF726" i="1" s="1"/>
  <c r="BL726" i="1" s="1"/>
  <c r="BN726" i="1" s="1"/>
  <c r="BX725" i="1"/>
  <c r="BU725" i="1"/>
  <c r="BU724" i="1" s="1"/>
  <c r="BK725" i="1"/>
  <c r="BK724" i="1" s="1"/>
  <c r="BJ725" i="1"/>
  <c r="BJ724" i="1" s="1"/>
  <c r="BI725" i="1"/>
  <c r="BI724" i="1" s="1"/>
  <c r="BE725" i="1"/>
  <c r="BE724" i="1" s="1"/>
  <c r="BD725" i="1"/>
  <c r="BD724" i="1" s="1"/>
  <c r="BC725" i="1"/>
  <c r="BC724" i="1" s="1"/>
  <c r="AY725" i="1"/>
  <c r="AY724" i="1" s="1"/>
  <c r="AX725" i="1"/>
  <c r="AX724" i="1" s="1"/>
  <c r="AW725" i="1"/>
  <c r="AW724" i="1" s="1"/>
  <c r="AS725" i="1"/>
  <c r="AS724" i="1" s="1"/>
  <c r="AR725" i="1"/>
  <c r="AR724" i="1" s="1"/>
  <c r="AQ725" i="1"/>
  <c r="AQ724" i="1" s="1"/>
  <c r="AM725" i="1"/>
  <c r="AM724" i="1" s="1"/>
  <c r="AL725" i="1"/>
  <c r="AL724" i="1" s="1"/>
  <c r="AK725" i="1"/>
  <c r="AK724" i="1" s="1"/>
  <c r="AG725" i="1"/>
  <c r="AG724" i="1" s="1"/>
  <c r="AC725" i="1"/>
  <c r="AC724" i="1" s="1"/>
  <c r="AB725" i="1"/>
  <c r="AB724" i="1" s="1"/>
  <c r="AA725" i="1"/>
  <c r="AA724" i="1" s="1"/>
  <c r="W725" i="1"/>
  <c r="W724" i="1" s="1"/>
  <c r="V725" i="1"/>
  <c r="V724" i="1" s="1"/>
  <c r="U725" i="1"/>
  <c r="U724" i="1" s="1"/>
  <c r="Q725" i="1"/>
  <c r="Q724" i="1" s="1"/>
  <c r="P725" i="1"/>
  <c r="P724" i="1" s="1"/>
  <c r="O725" i="1"/>
  <c r="O724" i="1" s="1"/>
  <c r="K725" i="1"/>
  <c r="K724" i="1" s="1"/>
  <c r="J725" i="1"/>
  <c r="J724" i="1" s="1"/>
  <c r="I725" i="1"/>
  <c r="I724" i="1" s="1"/>
  <c r="H725" i="1"/>
  <c r="H724" i="1" s="1"/>
  <c r="G725" i="1"/>
  <c r="F725" i="1"/>
  <c r="BX724" i="1"/>
  <c r="BX723" i="1"/>
  <c r="N723" i="1"/>
  <c r="T723" i="1" s="1"/>
  <c r="Z723" i="1" s="1"/>
  <c r="AF723" i="1" s="1"/>
  <c r="AJ723" i="1" s="1"/>
  <c r="AP723" i="1" s="1"/>
  <c r="AV723" i="1" s="1"/>
  <c r="BB723" i="1" s="1"/>
  <c r="BH723" i="1" s="1"/>
  <c r="BR723" i="1" s="1"/>
  <c r="BT723" i="1" s="1"/>
  <c r="M723" i="1"/>
  <c r="S723" i="1" s="1"/>
  <c r="Y723" i="1" s="1"/>
  <c r="AE723" i="1" s="1"/>
  <c r="AI723" i="1" s="1"/>
  <c r="AO723" i="1" s="1"/>
  <c r="AU723" i="1" s="1"/>
  <c r="BA723" i="1" s="1"/>
  <c r="BG723" i="1" s="1"/>
  <c r="BO723" i="1" s="1"/>
  <c r="BQ723" i="1" s="1"/>
  <c r="L723" i="1"/>
  <c r="R723" i="1" s="1"/>
  <c r="X723" i="1" s="1"/>
  <c r="AD723" i="1" s="1"/>
  <c r="AH723" i="1" s="1"/>
  <c r="AN723" i="1" s="1"/>
  <c r="AT723" i="1" s="1"/>
  <c r="AZ723" i="1" s="1"/>
  <c r="BF723" i="1" s="1"/>
  <c r="BL723" i="1" s="1"/>
  <c r="BN723" i="1" s="1"/>
  <c r="BX722" i="1"/>
  <c r="BU722" i="1"/>
  <c r="BU721" i="1" s="1"/>
  <c r="BK722" i="1"/>
  <c r="BK721" i="1" s="1"/>
  <c r="BJ722" i="1"/>
  <c r="BJ721" i="1" s="1"/>
  <c r="BI722" i="1"/>
  <c r="BI721" i="1" s="1"/>
  <c r="BE722" i="1"/>
  <c r="BE721" i="1" s="1"/>
  <c r="BD722" i="1"/>
  <c r="BD721" i="1" s="1"/>
  <c r="BC722" i="1"/>
  <c r="BC721" i="1" s="1"/>
  <c r="AY722" i="1"/>
  <c r="AY721" i="1" s="1"/>
  <c r="AX722" i="1"/>
  <c r="AX721" i="1" s="1"/>
  <c r="AW722" i="1"/>
  <c r="AW721" i="1" s="1"/>
  <c r="AS722" i="1"/>
  <c r="AS721" i="1" s="1"/>
  <c r="AR722" i="1"/>
  <c r="AR721" i="1" s="1"/>
  <c r="AQ722" i="1"/>
  <c r="AQ721" i="1" s="1"/>
  <c r="AM722" i="1"/>
  <c r="AM721" i="1" s="1"/>
  <c r="AL722" i="1"/>
  <c r="AL721" i="1" s="1"/>
  <c r="AK722" i="1"/>
  <c r="AK721" i="1" s="1"/>
  <c r="AG722" i="1"/>
  <c r="AG721" i="1" s="1"/>
  <c r="AC722" i="1"/>
  <c r="AC721" i="1" s="1"/>
  <c r="AB722" i="1"/>
  <c r="AB721" i="1" s="1"/>
  <c r="AA722" i="1"/>
  <c r="AA721" i="1" s="1"/>
  <c r="W722" i="1"/>
  <c r="W721" i="1" s="1"/>
  <c r="V722" i="1"/>
  <c r="V721" i="1" s="1"/>
  <c r="U722" i="1"/>
  <c r="U721" i="1" s="1"/>
  <c r="Q722" i="1"/>
  <c r="Q721" i="1" s="1"/>
  <c r="P722" i="1"/>
  <c r="P721" i="1" s="1"/>
  <c r="O722" i="1"/>
  <c r="O721" i="1" s="1"/>
  <c r="K722" i="1"/>
  <c r="K721" i="1" s="1"/>
  <c r="J722" i="1"/>
  <c r="J721" i="1" s="1"/>
  <c r="I722" i="1"/>
  <c r="I721" i="1" s="1"/>
  <c r="H722" i="1"/>
  <c r="G722" i="1"/>
  <c r="F722" i="1"/>
  <c r="F721" i="1" s="1"/>
  <c r="BX721" i="1"/>
  <c r="BX720" i="1"/>
  <c r="N720" i="1"/>
  <c r="T720" i="1" s="1"/>
  <c r="Z720" i="1" s="1"/>
  <c r="AF720" i="1" s="1"/>
  <c r="AJ720" i="1" s="1"/>
  <c r="AP720" i="1" s="1"/>
  <c r="AV720" i="1" s="1"/>
  <c r="BB720" i="1" s="1"/>
  <c r="BH720" i="1" s="1"/>
  <c r="BR720" i="1" s="1"/>
  <c r="BT720" i="1" s="1"/>
  <c r="M720" i="1"/>
  <c r="S720" i="1" s="1"/>
  <c r="Y720" i="1" s="1"/>
  <c r="AE720" i="1" s="1"/>
  <c r="AI720" i="1" s="1"/>
  <c r="AO720" i="1" s="1"/>
  <c r="AU720" i="1" s="1"/>
  <c r="BA720" i="1" s="1"/>
  <c r="BG720" i="1" s="1"/>
  <c r="BO720" i="1" s="1"/>
  <c r="BQ720" i="1" s="1"/>
  <c r="L720" i="1"/>
  <c r="R720" i="1" s="1"/>
  <c r="X720" i="1" s="1"/>
  <c r="AD720" i="1" s="1"/>
  <c r="AH720" i="1" s="1"/>
  <c r="AN720" i="1" s="1"/>
  <c r="AT720" i="1" s="1"/>
  <c r="AZ720" i="1" s="1"/>
  <c r="BF720" i="1" s="1"/>
  <c r="BL720" i="1" s="1"/>
  <c r="BN720" i="1" s="1"/>
  <c r="BX719" i="1"/>
  <c r="BU719" i="1"/>
  <c r="BK719" i="1"/>
  <c r="BJ719" i="1"/>
  <c r="BI719" i="1"/>
  <c r="BE719" i="1"/>
  <c r="BD719" i="1"/>
  <c r="BC719" i="1"/>
  <c r="AY719" i="1"/>
  <c r="AX719" i="1"/>
  <c r="AW719" i="1"/>
  <c r="AS719" i="1"/>
  <c r="AR719" i="1"/>
  <c r="AQ719" i="1"/>
  <c r="AM719" i="1"/>
  <c r="AL719" i="1"/>
  <c r="AK719" i="1"/>
  <c r="AG719" i="1"/>
  <c r="AC719" i="1"/>
  <c r="AB719" i="1"/>
  <c r="AA719" i="1"/>
  <c r="W719" i="1"/>
  <c r="V719" i="1"/>
  <c r="U719" i="1"/>
  <c r="Q719" i="1"/>
  <c r="P719" i="1"/>
  <c r="O719" i="1"/>
  <c r="K719" i="1"/>
  <c r="J719" i="1"/>
  <c r="I719" i="1"/>
  <c r="H719" i="1"/>
  <c r="G719" i="1"/>
  <c r="F719" i="1"/>
  <c r="BX718" i="1"/>
  <c r="N718" i="1"/>
  <c r="T718" i="1" s="1"/>
  <c r="Z718" i="1" s="1"/>
  <c r="AF718" i="1" s="1"/>
  <c r="AJ718" i="1" s="1"/>
  <c r="AP718" i="1" s="1"/>
  <c r="AV718" i="1" s="1"/>
  <c r="BB718" i="1" s="1"/>
  <c r="BH718" i="1" s="1"/>
  <c r="BR718" i="1" s="1"/>
  <c r="BT718" i="1" s="1"/>
  <c r="M718" i="1"/>
  <c r="S718" i="1" s="1"/>
  <c r="Y718" i="1" s="1"/>
  <c r="AE718" i="1" s="1"/>
  <c r="AI718" i="1" s="1"/>
  <c r="AO718" i="1" s="1"/>
  <c r="AU718" i="1" s="1"/>
  <c r="BA718" i="1" s="1"/>
  <c r="BG718" i="1" s="1"/>
  <c r="BO718" i="1" s="1"/>
  <c r="BQ718" i="1" s="1"/>
  <c r="L718" i="1"/>
  <c r="R718" i="1" s="1"/>
  <c r="X718" i="1" s="1"/>
  <c r="AD718" i="1" s="1"/>
  <c r="AH718" i="1" s="1"/>
  <c r="AN718" i="1" s="1"/>
  <c r="AT718" i="1" s="1"/>
  <c r="AZ718" i="1" s="1"/>
  <c r="BF718" i="1" s="1"/>
  <c r="BL718" i="1" s="1"/>
  <c r="BN718" i="1" s="1"/>
  <c r="BX717" i="1"/>
  <c r="BU717" i="1"/>
  <c r="BK717" i="1"/>
  <c r="BJ717" i="1"/>
  <c r="BI717" i="1"/>
  <c r="BE717" i="1"/>
  <c r="BD717" i="1"/>
  <c r="BC717" i="1"/>
  <c r="AY717" i="1"/>
  <c r="AX717" i="1"/>
  <c r="AW717" i="1"/>
  <c r="AS717" i="1"/>
  <c r="AR717" i="1"/>
  <c r="AQ717" i="1"/>
  <c r="AM717" i="1"/>
  <c r="AL717" i="1"/>
  <c r="AK717" i="1"/>
  <c r="AG717" i="1"/>
  <c r="AC717" i="1"/>
  <c r="AB717" i="1"/>
  <c r="AA717" i="1"/>
  <c r="W717" i="1"/>
  <c r="V717" i="1"/>
  <c r="U717" i="1"/>
  <c r="Q717" i="1"/>
  <c r="P717" i="1"/>
  <c r="O717" i="1"/>
  <c r="K717" i="1"/>
  <c r="J717" i="1"/>
  <c r="I717" i="1"/>
  <c r="H717" i="1"/>
  <c r="G717" i="1"/>
  <c r="F717" i="1"/>
  <c r="BX716" i="1"/>
  <c r="BX715" i="1"/>
  <c r="N715" i="1"/>
  <c r="T715" i="1" s="1"/>
  <c r="Z715" i="1" s="1"/>
  <c r="AF715" i="1" s="1"/>
  <c r="AJ715" i="1" s="1"/>
  <c r="AP715" i="1" s="1"/>
  <c r="AV715" i="1" s="1"/>
  <c r="BB715" i="1" s="1"/>
  <c r="BH715" i="1" s="1"/>
  <c r="BR715" i="1" s="1"/>
  <c r="BT715" i="1" s="1"/>
  <c r="M715" i="1"/>
  <c r="S715" i="1" s="1"/>
  <c r="Y715" i="1" s="1"/>
  <c r="AE715" i="1" s="1"/>
  <c r="AI715" i="1" s="1"/>
  <c r="AO715" i="1" s="1"/>
  <c r="AU715" i="1" s="1"/>
  <c r="BA715" i="1" s="1"/>
  <c r="BG715" i="1" s="1"/>
  <c r="BO715" i="1" s="1"/>
  <c r="BQ715" i="1" s="1"/>
  <c r="L715" i="1"/>
  <c r="R715" i="1" s="1"/>
  <c r="X715" i="1" s="1"/>
  <c r="AD715" i="1" s="1"/>
  <c r="AH715" i="1" s="1"/>
  <c r="AN715" i="1" s="1"/>
  <c r="AT715" i="1" s="1"/>
  <c r="AZ715" i="1" s="1"/>
  <c r="BF715" i="1" s="1"/>
  <c r="BL715" i="1" s="1"/>
  <c r="BN715" i="1" s="1"/>
  <c r="BX714" i="1"/>
  <c r="BU714" i="1"/>
  <c r="BK714" i="1"/>
  <c r="BJ714" i="1"/>
  <c r="BI714" i="1"/>
  <c r="BE714" i="1"/>
  <c r="BD714" i="1"/>
  <c r="BC714" i="1"/>
  <c r="AY714" i="1"/>
  <c r="AX714" i="1"/>
  <c r="AW714" i="1"/>
  <c r="AS714" i="1"/>
  <c r="AR714" i="1"/>
  <c r="AQ714" i="1"/>
  <c r="AM714" i="1"/>
  <c r="AL714" i="1"/>
  <c r="AK714" i="1"/>
  <c r="AG714" i="1"/>
  <c r="AC714" i="1"/>
  <c r="AB714" i="1"/>
  <c r="AA714" i="1"/>
  <c r="W714" i="1"/>
  <c r="V714" i="1"/>
  <c r="U714" i="1"/>
  <c r="Q714" i="1"/>
  <c r="P714" i="1"/>
  <c r="O714" i="1"/>
  <c r="K714" i="1"/>
  <c r="J714" i="1"/>
  <c r="I714" i="1"/>
  <c r="H714" i="1"/>
  <c r="G714" i="1"/>
  <c r="F714" i="1"/>
  <c r="BX713" i="1"/>
  <c r="N713" i="1"/>
  <c r="T713" i="1" s="1"/>
  <c r="Z713" i="1" s="1"/>
  <c r="AF713" i="1" s="1"/>
  <c r="AJ713" i="1" s="1"/>
  <c r="AP713" i="1" s="1"/>
  <c r="AV713" i="1" s="1"/>
  <c r="BB713" i="1" s="1"/>
  <c r="BH713" i="1" s="1"/>
  <c r="BR713" i="1" s="1"/>
  <c r="BT713" i="1" s="1"/>
  <c r="M713" i="1"/>
  <c r="S713" i="1" s="1"/>
  <c r="Y713" i="1" s="1"/>
  <c r="AE713" i="1" s="1"/>
  <c r="AI713" i="1" s="1"/>
  <c r="AO713" i="1" s="1"/>
  <c r="AU713" i="1" s="1"/>
  <c r="BA713" i="1" s="1"/>
  <c r="BG713" i="1" s="1"/>
  <c r="BO713" i="1" s="1"/>
  <c r="BQ713" i="1" s="1"/>
  <c r="L713" i="1"/>
  <c r="R713" i="1" s="1"/>
  <c r="X713" i="1" s="1"/>
  <c r="AD713" i="1" s="1"/>
  <c r="AH713" i="1" s="1"/>
  <c r="AN713" i="1" s="1"/>
  <c r="AT713" i="1" s="1"/>
  <c r="AZ713" i="1" s="1"/>
  <c r="BF713" i="1" s="1"/>
  <c r="BL713" i="1" s="1"/>
  <c r="BN713" i="1" s="1"/>
  <c r="BX712" i="1"/>
  <c r="N712" i="1"/>
  <c r="T712" i="1" s="1"/>
  <c r="Z712" i="1" s="1"/>
  <c r="AF712" i="1" s="1"/>
  <c r="AJ712" i="1" s="1"/>
  <c r="AP712" i="1" s="1"/>
  <c r="AV712" i="1" s="1"/>
  <c r="BB712" i="1" s="1"/>
  <c r="BH712" i="1" s="1"/>
  <c r="BR712" i="1" s="1"/>
  <c r="BT712" i="1" s="1"/>
  <c r="M712" i="1"/>
  <c r="S712" i="1" s="1"/>
  <c r="Y712" i="1" s="1"/>
  <c r="AE712" i="1" s="1"/>
  <c r="AI712" i="1" s="1"/>
  <c r="AO712" i="1" s="1"/>
  <c r="AU712" i="1" s="1"/>
  <c r="BA712" i="1" s="1"/>
  <c r="BG712" i="1" s="1"/>
  <c r="BO712" i="1" s="1"/>
  <c r="BQ712" i="1" s="1"/>
  <c r="L712" i="1"/>
  <c r="R712" i="1" s="1"/>
  <c r="X712" i="1" s="1"/>
  <c r="AD712" i="1" s="1"/>
  <c r="AH712" i="1" s="1"/>
  <c r="AN712" i="1" s="1"/>
  <c r="AT712" i="1" s="1"/>
  <c r="AZ712" i="1" s="1"/>
  <c r="BF712" i="1" s="1"/>
  <c r="BL712" i="1" s="1"/>
  <c r="BN712" i="1" s="1"/>
  <c r="BX711" i="1"/>
  <c r="N711" i="1"/>
  <c r="T711" i="1" s="1"/>
  <c r="Z711" i="1" s="1"/>
  <c r="AF711" i="1" s="1"/>
  <c r="AJ711" i="1" s="1"/>
  <c r="AP711" i="1" s="1"/>
  <c r="AV711" i="1" s="1"/>
  <c r="BB711" i="1" s="1"/>
  <c r="BH711" i="1" s="1"/>
  <c r="BR711" i="1" s="1"/>
  <c r="BT711" i="1" s="1"/>
  <c r="M711" i="1"/>
  <c r="S711" i="1" s="1"/>
  <c r="Y711" i="1" s="1"/>
  <c r="AE711" i="1" s="1"/>
  <c r="AI711" i="1" s="1"/>
  <c r="AO711" i="1" s="1"/>
  <c r="AU711" i="1" s="1"/>
  <c r="BA711" i="1" s="1"/>
  <c r="BG711" i="1" s="1"/>
  <c r="BO711" i="1" s="1"/>
  <c r="BQ711" i="1" s="1"/>
  <c r="L711" i="1"/>
  <c r="R711" i="1" s="1"/>
  <c r="X711" i="1" s="1"/>
  <c r="AD711" i="1" s="1"/>
  <c r="AH711" i="1" s="1"/>
  <c r="AN711" i="1" s="1"/>
  <c r="AT711" i="1" s="1"/>
  <c r="AZ711" i="1" s="1"/>
  <c r="BF711" i="1" s="1"/>
  <c r="BL711" i="1" s="1"/>
  <c r="BN711" i="1" s="1"/>
  <c r="BX710" i="1"/>
  <c r="BU710" i="1"/>
  <c r="BK710" i="1"/>
  <c r="BJ710" i="1"/>
  <c r="BI710" i="1"/>
  <c r="BE710" i="1"/>
  <c r="BD710" i="1"/>
  <c r="BC710" i="1"/>
  <c r="AY710" i="1"/>
  <c r="AX710" i="1"/>
  <c r="AW710" i="1"/>
  <c r="AS710" i="1"/>
  <c r="AR710" i="1"/>
  <c r="AQ710" i="1"/>
  <c r="AM710" i="1"/>
  <c r="AL710" i="1"/>
  <c r="AK710" i="1"/>
  <c r="AG710" i="1"/>
  <c r="AC710" i="1"/>
  <c r="AB710" i="1"/>
  <c r="AA710" i="1"/>
  <c r="W710" i="1"/>
  <c r="V710" i="1"/>
  <c r="U710" i="1"/>
  <c r="Q710" i="1"/>
  <c r="P710" i="1"/>
  <c r="O710" i="1"/>
  <c r="K710" i="1"/>
  <c r="J710" i="1"/>
  <c r="I710" i="1"/>
  <c r="H710" i="1"/>
  <c r="G710" i="1"/>
  <c r="F710" i="1"/>
  <c r="BX709" i="1"/>
  <c r="N709" i="1"/>
  <c r="T709" i="1" s="1"/>
  <c r="Z709" i="1" s="1"/>
  <c r="AF709" i="1" s="1"/>
  <c r="AJ709" i="1" s="1"/>
  <c r="AP709" i="1" s="1"/>
  <c r="AV709" i="1" s="1"/>
  <c r="BB709" i="1" s="1"/>
  <c r="BH709" i="1" s="1"/>
  <c r="BR709" i="1" s="1"/>
  <c r="BT709" i="1" s="1"/>
  <c r="M709" i="1"/>
  <c r="S709" i="1" s="1"/>
  <c r="Y709" i="1" s="1"/>
  <c r="AE709" i="1" s="1"/>
  <c r="AI709" i="1" s="1"/>
  <c r="AO709" i="1" s="1"/>
  <c r="AU709" i="1" s="1"/>
  <c r="BA709" i="1" s="1"/>
  <c r="BG709" i="1" s="1"/>
  <c r="BO709" i="1" s="1"/>
  <c r="BQ709" i="1" s="1"/>
  <c r="L709" i="1"/>
  <c r="R709" i="1" s="1"/>
  <c r="X709" i="1" s="1"/>
  <c r="AD709" i="1" s="1"/>
  <c r="AH709" i="1" s="1"/>
  <c r="AN709" i="1" s="1"/>
  <c r="AT709" i="1" s="1"/>
  <c r="AZ709" i="1" s="1"/>
  <c r="BF709" i="1" s="1"/>
  <c r="BL709" i="1" s="1"/>
  <c r="BN709" i="1" s="1"/>
  <c r="BX708" i="1"/>
  <c r="BU708" i="1"/>
  <c r="BK708" i="1"/>
  <c r="BJ708" i="1"/>
  <c r="BI708" i="1"/>
  <c r="BE708" i="1"/>
  <c r="BD708" i="1"/>
  <c r="BC708" i="1"/>
  <c r="AY708" i="1"/>
  <c r="AX708" i="1"/>
  <c r="AW708" i="1"/>
  <c r="AS708" i="1"/>
  <c r="AR708" i="1"/>
  <c r="AQ708" i="1"/>
  <c r="AM708" i="1"/>
  <c r="AL708" i="1"/>
  <c r="AK708" i="1"/>
  <c r="AG708" i="1"/>
  <c r="AC708" i="1"/>
  <c r="AB708" i="1"/>
  <c r="AA708" i="1"/>
  <c r="W708" i="1"/>
  <c r="V708" i="1"/>
  <c r="U708" i="1"/>
  <c r="Q708" i="1"/>
  <c r="P708" i="1"/>
  <c r="O708" i="1"/>
  <c r="K708" i="1"/>
  <c r="J708" i="1"/>
  <c r="I708" i="1"/>
  <c r="H708" i="1"/>
  <c r="G708" i="1"/>
  <c r="F708" i="1"/>
  <c r="BX707" i="1"/>
  <c r="N707" i="1"/>
  <c r="T707" i="1" s="1"/>
  <c r="Z707" i="1" s="1"/>
  <c r="AF707" i="1" s="1"/>
  <c r="AJ707" i="1" s="1"/>
  <c r="AP707" i="1" s="1"/>
  <c r="AV707" i="1" s="1"/>
  <c r="BB707" i="1" s="1"/>
  <c r="BH707" i="1" s="1"/>
  <c r="BR707" i="1" s="1"/>
  <c r="BT707" i="1" s="1"/>
  <c r="M707" i="1"/>
  <c r="S707" i="1" s="1"/>
  <c r="Y707" i="1" s="1"/>
  <c r="AE707" i="1" s="1"/>
  <c r="AI707" i="1" s="1"/>
  <c r="AO707" i="1" s="1"/>
  <c r="AU707" i="1" s="1"/>
  <c r="BA707" i="1" s="1"/>
  <c r="BG707" i="1" s="1"/>
  <c r="BO707" i="1" s="1"/>
  <c r="BQ707" i="1" s="1"/>
  <c r="L707" i="1"/>
  <c r="R707" i="1" s="1"/>
  <c r="X707" i="1" s="1"/>
  <c r="AD707" i="1" s="1"/>
  <c r="AH707" i="1" s="1"/>
  <c r="AN707" i="1" s="1"/>
  <c r="AT707" i="1" s="1"/>
  <c r="AZ707" i="1" s="1"/>
  <c r="BF707" i="1" s="1"/>
  <c r="BL707" i="1" s="1"/>
  <c r="BN707" i="1" s="1"/>
  <c r="BX706" i="1"/>
  <c r="BU706" i="1"/>
  <c r="BK706" i="1"/>
  <c r="BJ706" i="1"/>
  <c r="BI706" i="1"/>
  <c r="BE706" i="1"/>
  <c r="BD706" i="1"/>
  <c r="BC706" i="1"/>
  <c r="AY706" i="1"/>
  <c r="AX706" i="1"/>
  <c r="AW706" i="1"/>
  <c r="AS706" i="1"/>
  <c r="AR706" i="1"/>
  <c r="AQ706" i="1"/>
  <c r="AM706" i="1"/>
  <c r="AL706" i="1"/>
  <c r="AK706" i="1"/>
  <c r="AG706" i="1"/>
  <c r="AC706" i="1"/>
  <c r="AB706" i="1"/>
  <c r="AA706" i="1"/>
  <c r="W706" i="1"/>
  <c r="V706" i="1"/>
  <c r="U706" i="1"/>
  <c r="Q706" i="1"/>
  <c r="P706" i="1"/>
  <c r="O706" i="1"/>
  <c r="K706" i="1"/>
  <c r="J706" i="1"/>
  <c r="I706" i="1"/>
  <c r="H706" i="1"/>
  <c r="G706" i="1"/>
  <c r="F706" i="1"/>
  <c r="BX705" i="1"/>
  <c r="BX704" i="1"/>
  <c r="BX703" i="1"/>
  <c r="N703" i="1"/>
  <c r="T703" i="1" s="1"/>
  <c r="Z703" i="1" s="1"/>
  <c r="AF703" i="1" s="1"/>
  <c r="AJ703" i="1" s="1"/>
  <c r="AP703" i="1" s="1"/>
  <c r="AV703" i="1" s="1"/>
  <c r="BB703" i="1" s="1"/>
  <c r="BH703" i="1" s="1"/>
  <c r="BR703" i="1" s="1"/>
  <c r="BT703" i="1" s="1"/>
  <c r="M703" i="1"/>
  <c r="S703" i="1" s="1"/>
  <c r="Y703" i="1" s="1"/>
  <c r="AE703" i="1" s="1"/>
  <c r="AI703" i="1" s="1"/>
  <c r="AO703" i="1" s="1"/>
  <c r="AU703" i="1" s="1"/>
  <c r="BA703" i="1" s="1"/>
  <c r="BG703" i="1" s="1"/>
  <c r="BO703" i="1" s="1"/>
  <c r="BQ703" i="1" s="1"/>
  <c r="L703" i="1"/>
  <c r="R703" i="1" s="1"/>
  <c r="X703" i="1" s="1"/>
  <c r="AD703" i="1" s="1"/>
  <c r="AH703" i="1" s="1"/>
  <c r="AN703" i="1" s="1"/>
  <c r="AT703" i="1" s="1"/>
  <c r="AZ703" i="1" s="1"/>
  <c r="BF703" i="1" s="1"/>
  <c r="BL703" i="1" s="1"/>
  <c r="BN703" i="1" s="1"/>
  <c r="BX702" i="1"/>
  <c r="N702" i="1"/>
  <c r="T702" i="1" s="1"/>
  <c r="Z702" i="1" s="1"/>
  <c r="AF702" i="1" s="1"/>
  <c r="AJ702" i="1" s="1"/>
  <c r="AP702" i="1" s="1"/>
  <c r="AV702" i="1" s="1"/>
  <c r="BB702" i="1" s="1"/>
  <c r="BH702" i="1" s="1"/>
  <c r="BR702" i="1" s="1"/>
  <c r="BT702" i="1" s="1"/>
  <c r="M702" i="1"/>
  <c r="S702" i="1" s="1"/>
  <c r="Y702" i="1" s="1"/>
  <c r="AE702" i="1" s="1"/>
  <c r="AI702" i="1" s="1"/>
  <c r="AO702" i="1" s="1"/>
  <c r="AU702" i="1" s="1"/>
  <c r="BA702" i="1" s="1"/>
  <c r="BG702" i="1" s="1"/>
  <c r="BO702" i="1" s="1"/>
  <c r="BQ702" i="1" s="1"/>
  <c r="L702" i="1"/>
  <c r="R702" i="1" s="1"/>
  <c r="X702" i="1" s="1"/>
  <c r="AD702" i="1" s="1"/>
  <c r="AH702" i="1" s="1"/>
  <c r="AN702" i="1" s="1"/>
  <c r="AT702" i="1" s="1"/>
  <c r="AZ702" i="1" s="1"/>
  <c r="BF702" i="1" s="1"/>
  <c r="BL702" i="1" s="1"/>
  <c r="BN702" i="1" s="1"/>
  <c r="BX701" i="1"/>
  <c r="BU701" i="1"/>
  <c r="BU700" i="1" s="1"/>
  <c r="BK701" i="1"/>
  <c r="BK700" i="1" s="1"/>
  <c r="BJ701" i="1"/>
  <c r="BJ700" i="1" s="1"/>
  <c r="BI701" i="1"/>
  <c r="BI700" i="1" s="1"/>
  <c r="BE701" i="1"/>
  <c r="BE700" i="1" s="1"/>
  <c r="BD701" i="1"/>
  <c r="BD700" i="1" s="1"/>
  <c r="BC701" i="1"/>
  <c r="BC700" i="1" s="1"/>
  <c r="AY701" i="1"/>
  <c r="AY700" i="1" s="1"/>
  <c r="AX701" i="1"/>
  <c r="AX700" i="1" s="1"/>
  <c r="AW701" i="1"/>
  <c r="AW700" i="1" s="1"/>
  <c r="AS701" i="1"/>
  <c r="AS700" i="1" s="1"/>
  <c r="AR701" i="1"/>
  <c r="AR700" i="1" s="1"/>
  <c r="AQ701" i="1"/>
  <c r="AQ700" i="1" s="1"/>
  <c r="AM701" i="1"/>
  <c r="AM700" i="1" s="1"/>
  <c r="AL701" i="1"/>
  <c r="AL700" i="1" s="1"/>
  <c r="AK701" i="1"/>
  <c r="AK700" i="1" s="1"/>
  <c r="AG701" i="1"/>
  <c r="AG700" i="1" s="1"/>
  <c r="AC701" i="1"/>
  <c r="AC700" i="1" s="1"/>
  <c r="AB701" i="1"/>
  <c r="AB700" i="1" s="1"/>
  <c r="AA701" i="1"/>
  <c r="AA700" i="1" s="1"/>
  <c r="W701" i="1"/>
  <c r="W700" i="1" s="1"/>
  <c r="V701" i="1"/>
  <c r="V700" i="1" s="1"/>
  <c r="U701" i="1"/>
  <c r="U700" i="1" s="1"/>
  <c r="Q701" i="1"/>
  <c r="Q700" i="1" s="1"/>
  <c r="P701" i="1"/>
  <c r="P700" i="1" s="1"/>
  <c r="O701" i="1"/>
  <c r="O700" i="1" s="1"/>
  <c r="K701" i="1"/>
  <c r="K700" i="1" s="1"/>
  <c r="J701" i="1"/>
  <c r="J700" i="1" s="1"/>
  <c r="I701" i="1"/>
  <c r="I700" i="1" s="1"/>
  <c r="H701" i="1"/>
  <c r="G701" i="1"/>
  <c r="F701" i="1"/>
  <c r="F700" i="1" s="1"/>
  <c r="BX700" i="1"/>
  <c r="BX699" i="1"/>
  <c r="N699" i="1"/>
  <c r="T699" i="1" s="1"/>
  <c r="Z699" i="1" s="1"/>
  <c r="AF699" i="1" s="1"/>
  <c r="AJ699" i="1" s="1"/>
  <c r="AP699" i="1" s="1"/>
  <c r="AV699" i="1" s="1"/>
  <c r="BB699" i="1" s="1"/>
  <c r="BH699" i="1" s="1"/>
  <c r="BR699" i="1" s="1"/>
  <c r="BT699" i="1" s="1"/>
  <c r="M699" i="1"/>
  <c r="S699" i="1" s="1"/>
  <c r="Y699" i="1" s="1"/>
  <c r="AE699" i="1" s="1"/>
  <c r="AI699" i="1" s="1"/>
  <c r="AO699" i="1" s="1"/>
  <c r="AU699" i="1" s="1"/>
  <c r="BA699" i="1" s="1"/>
  <c r="BG699" i="1" s="1"/>
  <c r="BO699" i="1" s="1"/>
  <c r="BQ699" i="1" s="1"/>
  <c r="L699" i="1"/>
  <c r="R699" i="1" s="1"/>
  <c r="X699" i="1" s="1"/>
  <c r="AD699" i="1" s="1"/>
  <c r="AH699" i="1" s="1"/>
  <c r="AN699" i="1" s="1"/>
  <c r="AT699" i="1" s="1"/>
  <c r="AZ699" i="1" s="1"/>
  <c r="BF699" i="1" s="1"/>
  <c r="BL699" i="1" s="1"/>
  <c r="BN699" i="1" s="1"/>
  <c r="BX698" i="1"/>
  <c r="BU698" i="1"/>
  <c r="BK698" i="1"/>
  <c r="BJ698" i="1"/>
  <c r="BI698" i="1"/>
  <c r="BE698" i="1"/>
  <c r="BD698" i="1"/>
  <c r="BC698" i="1"/>
  <c r="AY698" i="1"/>
  <c r="AX698" i="1"/>
  <c r="AW698" i="1"/>
  <c r="AS698" i="1"/>
  <c r="AR698" i="1"/>
  <c r="AQ698" i="1"/>
  <c r="AM698" i="1"/>
  <c r="AL698" i="1"/>
  <c r="AK698" i="1"/>
  <c r="AG698" i="1"/>
  <c r="AC698" i="1"/>
  <c r="AB698" i="1"/>
  <c r="AA698" i="1"/>
  <c r="W698" i="1"/>
  <c r="V698" i="1"/>
  <c r="U698" i="1"/>
  <c r="Q698" i="1"/>
  <c r="P698" i="1"/>
  <c r="O698" i="1"/>
  <c r="K698" i="1"/>
  <c r="J698" i="1"/>
  <c r="I698" i="1"/>
  <c r="H698" i="1"/>
  <c r="G698" i="1"/>
  <c r="F698" i="1"/>
  <c r="BX697" i="1"/>
  <c r="N697" i="1"/>
  <c r="T697" i="1" s="1"/>
  <c r="Z697" i="1" s="1"/>
  <c r="AF697" i="1" s="1"/>
  <c r="AJ697" i="1" s="1"/>
  <c r="AP697" i="1" s="1"/>
  <c r="AV697" i="1" s="1"/>
  <c r="BB697" i="1" s="1"/>
  <c r="BH697" i="1" s="1"/>
  <c r="BR697" i="1" s="1"/>
  <c r="BT697" i="1" s="1"/>
  <c r="M697" i="1"/>
  <c r="S697" i="1" s="1"/>
  <c r="Y697" i="1" s="1"/>
  <c r="AE697" i="1" s="1"/>
  <c r="AI697" i="1" s="1"/>
  <c r="AO697" i="1" s="1"/>
  <c r="AU697" i="1" s="1"/>
  <c r="BA697" i="1" s="1"/>
  <c r="BG697" i="1" s="1"/>
  <c r="BO697" i="1" s="1"/>
  <c r="BQ697" i="1" s="1"/>
  <c r="L697" i="1"/>
  <c r="R697" i="1" s="1"/>
  <c r="X697" i="1" s="1"/>
  <c r="AD697" i="1" s="1"/>
  <c r="AH697" i="1" s="1"/>
  <c r="AN697" i="1" s="1"/>
  <c r="AT697" i="1" s="1"/>
  <c r="AZ697" i="1" s="1"/>
  <c r="BF697" i="1" s="1"/>
  <c r="BL697" i="1" s="1"/>
  <c r="BN697" i="1" s="1"/>
  <c r="BX696" i="1"/>
  <c r="BU696" i="1"/>
  <c r="BK696" i="1"/>
  <c r="BJ696" i="1"/>
  <c r="BI696" i="1"/>
  <c r="BE696" i="1"/>
  <c r="BD696" i="1"/>
  <c r="BC696" i="1"/>
  <c r="AY696" i="1"/>
  <c r="AX696" i="1"/>
  <c r="AW696" i="1"/>
  <c r="AS696" i="1"/>
  <c r="AR696" i="1"/>
  <c r="AQ696" i="1"/>
  <c r="AM696" i="1"/>
  <c r="AL696" i="1"/>
  <c r="AK696" i="1"/>
  <c r="AG696" i="1"/>
  <c r="AC696" i="1"/>
  <c r="AB696" i="1"/>
  <c r="AA696" i="1"/>
  <c r="W696" i="1"/>
  <c r="V696" i="1"/>
  <c r="U696" i="1"/>
  <c r="Q696" i="1"/>
  <c r="P696" i="1"/>
  <c r="O696" i="1"/>
  <c r="K696" i="1"/>
  <c r="J696" i="1"/>
  <c r="I696" i="1"/>
  <c r="H696" i="1"/>
  <c r="G696" i="1"/>
  <c r="F696" i="1"/>
  <c r="BX695" i="1"/>
  <c r="BX694" i="1"/>
  <c r="N694" i="1"/>
  <c r="T694" i="1" s="1"/>
  <c r="Z694" i="1" s="1"/>
  <c r="AF694" i="1" s="1"/>
  <c r="AJ694" i="1" s="1"/>
  <c r="AP694" i="1" s="1"/>
  <c r="AV694" i="1" s="1"/>
  <c r="BB694" i="1" s="1"/>
  <c r="BH694" i="1" s="1"/>
  <c r="BR694" i="1" s="1"/>
  <c r="BT694" i="1" s="1"/>
  <c r="M694" i="1"/>
  <c r="S694" i="1" s="1"/>
  <c r="Y694" i="1" s="1"/>
  <c r="AE694" i="1" s="1"/>
  <c r="AI694" i="1" s="1"/>
  <c r="AO694" i="1" s="1"/>
  <c r="AU694" i="1" s="1"/>
  <c r="BA694" i="1" s="1"/>
  <c r="BG694" i="1" s="1"/>
  <c r="BO694" i="1" s="1"/>
  <c r="BQ694" i="1" s="1"/>
  <c r="L694" i="1"/>
  <c r="R694" i="1" s="1"/>
  <c r="X694" i="1" s="1"/>
  <c r="AD694" i="1" s="1"/>
  <c r="AH694" i="1" s="1"/>
  <c r="AN694" i="1" s="1"/>
  <c r="AT694" i="1" s="1"/>
  <c r="AZ694" i="1" s="1"/>
  <c r="BF694" i="1" s="1"/>
  <c r="BL694" i="1" s="1"/>
  <c r="BN694" i="1" s="1"/>
  <c r="BX693" i="1"/>
  <c r="N693" i="1"/>
  <c r="T693" i="1" s="1"/>
  <c r="Z693" i="1" s="1"/>
  <c r="AF693" i="1" s="1"/>
  <c r="AJ693" i="1" s="1"/>
  <c r="AP693" i="1" s="1"/>
  <c r="AV693" i="1" s="1"/>
  <c r="BB693" i="1" s="1"/>
  <c r="BH693" i="1" s="1"/>
  <c r="BR693" i="1" s="1"/>
  <c r="BT693" i="1" s="1"/>
  <c r="M693" i="1"/>
  <c r="S693" i="1" s="1"/>
  <c r="Y693" i="1" s="1"/>
  <c r="AE693" i="1" s="1"/>
  <c r="AI693" i="1" s="1"/>
  <c r="AO693" i="1" s="1"/>
  <c r="AU693" i="1" s="1"/>
  <c r="BA693" i="1" s="1"/>
  <c r="BG693" i="1" s="1"/>
  <c r="BO693" i="1" s="1"/>
  <c r="BQ693" i="1" s="1"/>
  <c r="L693" i="1"/>
  <c r="R693" i="1" s="1"/>
  <c r="X693" i="1" s="1"/>
  <c r="AD693" i="1" s="1"/>
  <c r="AH693" i="1" s="1"/>
  <c r="AN693" i="1" s="1"/>
  <c r="AT693" i="1" s="1"/>
  <c r="AZ693" i="1" s="1"/>
  <c r="BF693" i="1" s="1"/>
  <c r="BL693" i="1" s="1"/>
  <c r="BN693" i="1" s="1"/>
  <c r="BX692" i="1"/>
  <c r="AP692" i="1"/>
  <c r="AV692" i="1" s="1"/>
  <c r="BB692" i="1" s="1"/>
  <c r="BH692" i="1" s="1"/>
  <c r="BR692" i="1" s="1"/>
  <c r="BT692" i="1" s="1"/>
  <c r="AO692" i="1"/>
  <c r="AU692" i="1" s="1"/>
  <c r="BA692" i="1" s="1"/>
  <c r="BG692" i="1" s="1"/>
  <c r="BO692" i="1" s="1"/>
  <c r="BQ692" i="1" s="1"/>
  <c r="AN692" i="1"/>
  <c r="AT692" i="1" s="1"/>
  <c r="AZ692" i="1" s="1"/>
  <c r="BF692" i="1" s="1"/>
  <c r="BL692" i="1" s="1"/>
  <c r="BN692" i="1" s="1"/>
  <c r="BX691" i="1"/>
  <c r="BU691" i="1"/>
  <c r="BK691" i="1"/>
  <c r="BJ691" i="1"/>
  <c r="BI691" i="1"/>
  <c r="BE691" i="1"/>
  <c r="BD691" i="1"/>
  <c r="BC691" i="1"/>
  <c r="AY691" i="1"/>
  <c r="AX691" i="1"/>
  <c r="AW691" i="1"/>
  <c r="AS691" i="1"/>
  <c r="AR691" i="1"/>
  <c r="AQ691" i="1"/>
  <c r="AM691" i="1"/>
  <c r="AL691" i="1"/>
  <c r="AK691" i="1"/>
  <c r="AG691" i="1"/>
  <c r="AC691" i="1"/>
  <c r="AB691" i="1"/>
  <c r="AA691" i="1"/>
  <c r="W691" i="1"/>
  <c r="V691" i="1"/>
  <c r="U691" i="1"/>
  <c r="Q691" i="1"/>
  <c r="P691" i="1"/>
  <c r="O691" i="1"/>
  <c r="K691" i="1"/>
  <c r="J691" i="1"/>
  <c r="I691" i="1"/>
  <c r="H691" i="1"/>
  <c r="G691" i="1"/>
  <c r="F691" i="1"/>
  <c r="BX690" i="1"/>
  <c r="N690" i="1"/>
  <c r="T690" i="1" s="1"/>
  <c r="Z690" i="1" s="1"/>
  <c r="AF690" i="1" s="1"/>
  <c r="AJ690" i="1" s="1"/>
  <c r="AP690" i="1" s="1"/>
  <c r="AV690" i="1" s="1"/>
  <c r="BB690" i="1" s="1"/>
  <c r="BH690" i="1" s="1"/>
  <c r="BR690" i="1" s="1"/>
  <c r="BT690" i="1" s="1"/>
  <c r="M690" i="1"/>
  <c r="S690" i="1" s="1"/>
  <c r="Y690" i="1" s="1"/>
  <c r="AE690" i="1" s="1"/>
  <c r="AI690" i="1" s="1"/>
  <c r="AO690" i="1" s="1"/>
  <c r="AU690" i="1" s="1"/>
  <c r="BA690" i="1" s="1"/>
  <c r="BG690" i="1" s="1"/>
  <c r="BO690" i="1" s="1"/>
  <c r="BQ690" i="1" s="1"/>
  <c r="L690" i="1"/>
  <c r="R690" i="1" s="1"/>
  <c r="X690" i="1" s="1"/>
  <c r="AD690" i="1" s="1"/>
  <c r="AH690" i="1" s="1"/>
  <c r="AN690" i="1" s="1"/>
  <c r="AT690" i="1" s="1"/>
  <c r="AZ690" i="1" s="1"/>
  <c r="BF690" i="1" s="1"/>
  <c r="BL690" i="1" s="1"/>
  <c r="BN690" i="1" s="1"/>
  <c r="BX689" i="1"/>
  <c r="BU689" i="1"/>
  <c r="BK689" i="1"/>
  <c r="BJ689" i="1"/>
  <c r="BI689" i="1"/>
  <c r="BE689" i="1"/>
  <c r="BD689" i="1"/>
  <c r="BC689" i="1"/>
  <c r="AY689" i="1"/>
  <c r="AX689" i="1"/>
  <c r="AW689" i="1"/>
  <c r="AS689" i="1"/>
  <c r="AR689" i="1"/>
  <c r="AQ689" i="1"/>
  <c r="AM689" i="1"/>
  <c r="AL689" i="1"/>
  <c r="AK689" i="1"/>
  <c r="AG689" i="1"/>
  <c r="AC689" i="1"/>
  <c r="AB689" i="1"/>
  <c r="AA689" i="1"/>
  <c r="W689" i="1"/>
  <c r="V689" i="1"/>
  <c r="U689" i="1"/>
  <c r="Q689" i="1"/>
  <c r="P689" i="1"/>
  <c r="O689" i="1"/>
  <c r="K689" i="1"/>
  <c r="J689" i="1"/>
  <c r="I689" i="1"/>
  <c r="H689" i="1"/>
  <c r="G689" i="1"/>
  <c r="F689" i="1"/>
  <c r="BX688" i="1"/>
  <c r="N688" i="1"/>
  <c r="T688" i="1" s="1"/>
  <c r="Z688" i="1" s="1"/>
  <c r="AF688" i="1" s="1"/>
  <c r="AJ688" i="1" s="1"/>
  <c r="AP688" i="1" s="1"/>
  <c r="AV688" i="1" s="1"/>
  <c r="BB688" i="1" s="1"/>
  <c r="BH688" i="1" s="1"/>
  <c r="BR688" i="1" s="1"/>
  <c r="BT688" i="1" s="1"/>
  <c r="M688" i="1"/>
  <c r="S688" i="1" s="1"/>
  <c r="Y688" i="1" s="1"/>
  <c r="AE688" i="1" s="1"/>
  <c r="AI688" i="1" s="1"/>
  <c r="AO688" i="1" s="1"/>
  <c r="AU688" i="1" s="1"/>
  <c r="BA688" i="1" s="1"/>
  <c r="BG688" i="1" s="1"/>
  <c r="BO688" i="1" s="1"/>
  <c r="BQ688" i="1" s="1"/>
  <c r="L688" i="1"/>
  <c r="R688" i="1" s="1"/>
  <c r="X688" i="1" s="1"/>
  <c r="AD688" i="1" s="1"/>
  <c r="AH688" i="1" s="1"/>
  <c r="AN688" i="1" s="1"/>
  <c r="AT688" i="1" s="1"/>
  <c r="AZ688" i="1" s="1"/>
  <c r="BF688" i="1" s="1"/>
  <c r="BL688" i="1" s="1"/>
  <c r="BN688" i="1" s="1"/>
  <c r="BX687" i="1"/>
  <c r="BU687" i="1"/>
  <c r="BK687" i="1"/>
  <c r="BJ687" i="1"/>
  <c r="BI687" i="1"/>
  <c r="BE687" i="1"/>
  <c r="BD687" i="1"/>
  <c r="BC687" i="1"/>
  <c r="AY687" i="1"/>
  <c r="AX687" i="1"/>
  <c r="AW687" i="1"/>
  <c r="AS687" i="1"/>
  <c r="AR687" i="1"/>
  <c r="AQ687" i="1"/>
  <c r="AM687" i="1"/>
  <c r="AL687" i="1"/>
  <c r="AK687" i="1"/>
  <c r="AG687" i="1"/>
  <c r="AC687" i="1"/>
  <c r="AB687" i="1"/>
  <c r="AA687" i="1"/>
  <c r="W687" i="1"/>
  <c r="V687" i="1"/>
  <c r="U687" i="1"/>
  <c r="Q687" i="1"/>
  <c r="P687" i="1"/>
  <c r="O687" i="1"/>
  <c r="K687" i="1"/>
  <c r="J687" i="1"/>
  <c r="I687" i="1"/>
  <c r="H687" i="1"/>
  <c r="G687" i="1"/>
  <c r="F687" i="1"/>
  <c r="BX686" i="1"/>
  <c r="BX685" i="1"/>
  <c r="N685" i="1"/>
  <c r="T685" i="1" s="1"/>
  <c r="Z685" i="1" s="1"/>
  <c r="AF685" i="1" s="1"/>
  <c r="AJ685" i="1" s="1"/>
  <c r="AP685" i="1" s="1"/>
  <c r="AV685" i="1" s="1"/>
  <c r="BB685" i="1" s="1"/>
  <c r="BH685" i="1" s="1"/>
  <c r="BR685" i="1" s="1"/>
  <c r="BT685" i="1" s="1"/>
  <c r="M685" i="1"/>
  <c r="S685" i="1" s="1"/>
  <c r="Y685" i="1" s="1"/>
  <c r="AE685" i="1" s="1"/>
  <c r="AI685" i="1" s="1"/>
  <c r="AO685" i="1" s="1"/>
  <c r="AU685" i="1" s="1"/>
  <c r="BA685" i="1" s="1"/>
  <c r="BG685" i="1" s="1"/>
  <c r="BO685" i="1" s="1"/>
  <c r="BQ685" i="1" s="1"/>
  <c r="L685" i="1"/>
  <c r="R685" i="1" s="1"/>
  <c r="X685" i="1" s="1"/>
  <c r="AD685" i="1" s="1"/>
  <c r="AH685" i="1" s="1"/>
  <c r="AN685" i="1" s="1"/>
  <c r="AT685" i="1" s="1"/>
  <c r="AZ685" i="1" s="1"/>
  <c r="BF685" i="1" s="1"/>
  <c r="BL685" i="1" s="1"/>
  <c r="BN685" i="1" s="1"/>
  <c r="BX684" i="1"/>
  <c r="N684" i="1"/>
  <c r="T684" i="1" s="1"/>
  <c r="Z684" i="1" s="1"/>
  <c r="AF684" i="1" s="1"/>
  <c r="AJ684" i="1" s="1"/>
  <c r="AP684" i="1" s="1"/>
  <c r="AV684" i="1" s="1"/>
  <c r="BB684" i="1" s="1"/>
  <c r="BH684" i="1" s="1"/>
  <c r="BR684" i="1" s="1"/>
  <c r="BT684" i="1" s="1"/>
  <c r="M684" i="1"/>
  <c r="S684" i="1" s="1"/>
  <c r="Y684" i="1" s="1"/>
  <c r="AE684" i="1" s="1"/>
  <c r="AI684" i="1" s="1"/>
  <c r="AO684" i="1" s="1"/>
  <c r="AU684" i="1" s="1"/>
  <c r="BA684" i="1" s="1"/>
  <c r="BG684" i="1" s="1"/>
  <c r="BO684" i="1" s="1"/>
  <c r="BQ684" i="1" s="1"/>
  <c r="L684" i="1"/>
  <c r="R684" i="1" s="1"/>
  <c r="X684" i="1" s="1"/>
  <c r="AD684" i="1" s="1"/>
  <c r="AH684" i="1" s="1"/>
  <c r="AN684" i="1" s="1"/>
  <c r="AT684" i="1" s="1"/>
  <c r="AZ684" i="1" s="1"/>
  <c r="BF684" i="1" s="1"/>
  <c r="BL684" i="1" s="1"/>
  <c r="BN684" i="1" s="1"/>
  <c r="BX683" i="1"/>
  <c r="BU683" i="1"/>
  <c r="BU682" i="1" s="1"/>
  <c r="BK683" i="1"/>
  <c r="BK682" i="1" s="1"/>
  <c r="BJ683" i="1"/>
  <c r="BJ682" i="1" s="1"/>
  <c r="BI683" i="1"/>
  <c r="BI682" i="1" s="1"/>
  <c r="BE683" i="1"/>
  <c r="BE682" i="1" s="1"/>
  <c r="BD683" i="1"/>
  <c r="BC683" i="1"/>
  <c r="BC682" i="1" s="1"/>
  <c r="AY683" i="1"/>
  <c r="AY682" i="1" s="1"/>
  <c r="AX683" i="1"/>
  <c r="AX682" i="1" s="1"/>
  <c r="AW683" i="1"/>
  <c r="AW682" i="1" s="1"/>
  <c r="AS683" i="1"/>
  <c r="AR683" i="1"/>
  <c r="AR682" i="1" s="1"/>
  <c r="AQ683" i="1"/>
  <c r="AQ682" i="1" s="1"/>
  <c r="AM683" i="1"/>
  <c r="AM682" i="1" s="1"/>
  <c r="AL683" i="1"/>
  <c r="AL682" i="1" s="1"/>
  <c r="AK683" i="1"/>
  <c r="AK682" i="1" s="1"/>
  <c r="AG683" i="1"/>
  <c r="AG682" i="1" s="1"/>
  <c r="AC683" i="1"/>
  <c r="AC682" i="1" s="1"/>
  <c r="AB683" i="1"/>
  <c r="AB682" i="1" s="1"/>
  <c r="AA683" i="1"/>
  <c r="AA682" i="1" s="1"/>
  <c r="W683" i="1"/>
  <c r="W682" i="1" s="1"/>
  <c r="V683" i="1"/>
  <c r="V682" i="1" s="1"/>
  <c r="U683" i="1"/>
  <c r="U682" i="1" s="1"/>
  <c r="Q683" i="1"/>
  <c r="Q682" i="1" s="1"/>
  <c r="P683" i="1"/>
  <c r="P682" i="1" s="1"/>
  <c r="O683" i="1"/>
  <c r="O682" i="1" s="1"/>
  <c r="K683" i="1"/>
  <c r="K682" i="1" s="1"/>
  <c r="J683" i="1"/>
  <c r="J682" i="1" s="1"/>
  <c r="I683" i="1"/>
  <c r="I682" i="1" s="1"/>
  <c r="H683" i="1"/>
  <c r="H682" i="1" s="1"/>
  <c r="G683" i="1"/>
  <c r="G682" i="1" s="1"/>
  <c r="F683" i="1"/>
  <c r="BX682" i="1"/>
  <c r="BD682" i="1"/>
  <c r="AS682" i="1"/>
  <c r="BX681" i="1"/>
  <c r="N681" i="1"/>
  <c r="T681" i="1" s="1"/>
  <c r="Z681" i="1" s="1"/>
  <c r="AF681" i="1" s="1"/>
  <c r="AJ681" i="1" s="1"/>
  <c r="AP681" i="1" s="1"/>
  <c r="AV681" i="1" s="1"/>
  <c r="BB681" i="1" s="1"/>
  <c r="BH681" i="1" s="1"/>
  <c r="BR681" i="1" s="1"/>
  <c r="BT681" i="1" s="1"/>
  <c r="M681" i="1"/>
  <c r="S681" i="1" s="1"/>
  <c r="Y681" i="1" s="1"/>
  <c r="AE681" i="1" s="1"/>
  <c r="AI681" i="1" s="1"/>
  <c r="AO681" i="1" s="1"/>
  <c r="AU681" i="1" s="1"/>
  <c r="BA681" i="1" s="1"/>
  <c r="BG681" i="1" s="1"/>
  <c r="BO681" i="1" s="1"/>
  <c r="BQ681" i="1" s="1"/>
  <c r="L681" i="1"/>
  <c r="R681" i="1" s="1"/>
  <c r="X681" i="1" s="1"/>
  <c r="AD681" i="1" s="1"/>
  <c r="AH681" i="1" s="1"/>
  <c r="AN681" i="1" s="1"/>
  <c r="AT681" i="1" s="1"/>
  <c r="AZ681" i="1" s="1"/>
  <c r="BF681" i="1" s="1"/>
  <c r="BL681" i="1" s="1"/>
  <c r="BN681" i="1" s="1"/>
  <c r="BX680" i="1"/>
  <c r="BU680" i="1"/>
  <c r="BK680" i="1"/>
  <c r="BJ680" i="1"/>
  <c r="BI680" i="1"/>
  <c r="BE680" i="1"/>
  <c r="BD680" i="1"/>
  <c r="BC680" i="1"/>
  <c r="AY680" i="1"/>
  <c r="AX680" i="1"/>
  <c r="AW680" i="1"/>
  <c r="AS680" i="1"/>
  <c r="AR680" i="1"/>
  <c r="AQ680" i="1"/>
  <c r="AM680" i="1"/>
  <c r="AL680" i="1"/>
  <c r="AK680" i="1"/>
  <c r="AG680" i="1"/>
  <c r="AC680" i="1"/>
  <c r="AB680" i="1"/>
  <c r="AA680" i="1"/>
  <c r="W680" i="1"/>
  <c r="V680" i="1"/>
  <c r="U680" i="1"/>
  <c r="Q680" i="1"/>
  <c r="P680" i="1"/>
  <c r="O680" i="1"/>
  <c r="K680" i="1"/>
  <c r="J680" i="1"/>
  <c r="I680" i="1"/>
  <c r="H680" i="1"/>
  <c r="G680" i="1"/>
  <c r="F680" i="1"/>
  <c r="BX679" i="1"/>
  <c r="N679" i="1"/>
  <c r="T679" i="1" s="1"/>
  <c r="Z679" i="1" s="1"/>
  <c r="AF679" i="1" s="1"/>
  <c r="AJ679" i="1" s="1"/>
  <c r="AP679" i="1" s="1"/>
  <c r="AV679" i="1" s="1"/>
  <c r="BB679" i="1" s="1"/>
  <c r="BH679" i="1" s="1"/>
  <c r="BR679" i="1" s="1"/>
  <c r="BT679" i="1" s="1"/>
  <c r="M679" i="1"/>
  <c r="S679" i="1" s="1"/>
  <c r="Y679" i="1" s="1"/>
  <c r="AE679" i="1" s="1"/>
  <c r="AI679" i="1" s="1"/>
  <c r="AO679" i="1" s="1"/>
  <c r="AU679" i="1" s="1"/>
  <c r="BA679" i="1" s="1"/>
  <c r="BG679" i="1" s="1"/>
  <c r="BO679" i="1" s="1"/>
  <c r="BQ679" i="1" s="1"/>
  <c r="L679" i="1"/>
  <c r="R679" i="1" s="1"/>
  <c r="X679" i="1" s="1"/>
  <c r="AD679" i="1" s="1"/>
  <c r="AH679" i="1" s="1"/>
  <c r="AN679" i="1" s="1"/>
  <c r="AT679" i="1" s="1"/>
  <c r="AZ679" i="1" s="1"/>
  <c r="BF679" i="1" s="1"/>
  <c r="BL679" i="1" s="1"/>
  <c r="BN679" i="1" s="1"/>
  <c r="BX678" i="1"/>
  <c r="N678" i="1"/>
  <c r="T678" i="1" s="1"/>
  <c r="Z678" i="1" s="1"/>
  <c r="AF678" i="1" s="1"/>
  <c r="AJ678" i="1" s="1"/>
  <c r="AP678" i="1" s="1"/>
  <c r="AV678" i="1" s="1"/>
  <c r="BB678" i="1" s="1"/>
  <c r="BH678" i="1" s="1"/>
  <c r="BR678" i="1" s="1"/>
  <c r="BT678" i="1" s="1"/>
  <c r="M678" i="1"/>
  <c r="S678" i="1" s="1"/>
  <c r="Y678" i="1" s="1"/>
  <c r="AE678" i="1" s="1"/>
  <c r="AI678" i="1" s="1"/>
  <c r="AO678" i="1" s="1"/>
  <c r="AU678" i="1" s="1"/>
  <c r="BA678" i="1" s="1"/>
  <c r="BG678" i="1" s="1"/>
  <c r="BO678" i="1" s="1"/>
  <c r="BQ678" i="1" s="1"/>
  <c r="L678" i="1"/>
  <c r="R678" i="1" s="1"/>
  <c r="X678" i="1" s="1"/>
  <c r="AD678" i="1" s="1"/>
  <c r="AH678" i="1" s="1"/>
  <c r="AN678" i="1" s="1"/>
  <c r="AT678" i="1" s="1"/>
  <c r="AZ678" i="1" s="1"/>
  <c r="BF678" i="1" s="1"/>
  <c r="BL678" i="1" s="1"/>
  <c r="BN678" i="1" s="1"/>
  <c r="BX677" i="1"/>
  <c r="BU677" i="1"/>
  <c r="BK677" i="1"/>
  <c r="BJ677" i="1"/>
  <c r="BI677" i="1"/>
  <c r="BE677" i="1"/>
  <c r="BD677" i="1"/>
  <c r="BC677" i="1"/>
  <c r="AY677" i="1"/>
  <c r="AX677" i="1"/>
  <c r="AW677" i="1"/>
  <c r="AS677" i="1"/>
  <c r="AR677" i="1"/>
  <c r="AQ677" i="1"/>
  <c r="AM677" i="1"/>
  <c r="AL677" i="1"/>
  <c r="AK677" i="1"/>
  <c r="AG677" i="1"/>
  <c r="AC677" i="1"/>
  <c r="AB677" i="1"/>
  <c r="AA677" i="1"/>
  <c r="W677" i="1"/>
  <c r="V677" i="1"/>
  <c r="U677" i="1"/>
  <c r="Q677" i="1"/>
  <c r="P677" i="1"/>
  <c r="O677" i="1"/>
  <c r="K677" i="1"/>
  <c r="J677" i="1"/>
  <c r="I677" i="1"/>
  <c r="H677" i="1"/>
  <c r="G677" i="1"/>
  <c r="F677" i="1"/>
  <c r="BX676" i="1"/>
  <c r="N676" i="1"/>
  <c r="T676" i="1" s="1"/>
  <c r="Z676" i="1" s="1"/>
  <c r="AF676" i="1" s="1"/>
  <c r="AJ676" i="1" s="1"/>
  <c r="AP676" i="1" s="1"/>
  <c r="AV676" i="1" s="1"/>
  <c r="BB676" i="1" s="1"/>
  <c r="BH676" i="1" s="1"/>
  <c r="BR676" i="1" s="1"/>
  <c r="BT676" i="1" s="1"/>
  <c r="M676" i="1"/>
  <c r="S676" i="1" s="1"/>
  <c r="Y676" i="1" s="1"/>
  <c r="AE676" i="1" s="1"/>
  <c r="AI676" i="1" s="1"/>
  <c r="AO676" i="1" s="1"/>
  <c r="AU676" i="1" s="1"/>
  <c r="BA676" i="1" s="1"/>
  <c r="BG676" i="1" s="1"/>
  <c r="BO676" i="1" s="1"/>
  <c r="BQ676" i="1" s="1"/>
  <c r="L676" i="1"/>
  <c r="R676" i="1" s="1"/>
  <c r="X676" i="1" s="1"/>
  <c r="AD676" i="1" s="1"/>
  <c r="AH676" i="1" s="1"/>
  <c r="AN676" i="1" s="1"/>
  <c r="AT676" i="1" s="1"/>
  <c r="AZ676" i="1" s="1"/>
  <c r="BF676" i="1" s="1"/>
  <c r="BL676" i="1" s="1"/>
  <c r="BN676" i="1" s="1"/>
  <c r="BX675" i="1"/>
  <c r="BU675" i="1"/>
  <c r="BK675" i="1"/>
  <c r="BJ675" i="1"/>
  <c r="BI675" i="1"/>
  <c r="BE675" i="1"/>
  <c r="BD675" i="1"/>
  <c r="BC675" i="1"/>
  <c r="AY675" i="1"/>
  <c r="AX675" i="1"/>
  <c r="AW675" i="1"/>
  <c r="AS675" i="1"/>
  <c r="AR675" i="1"/>
  <c r="AQ675" i="1"/>
  <c r="AM675" i="1"/>
  <c r="AL675" i="1"/>
  <c r="AK675" i="1"/>
  <c r="AG675" i="1"/>
  <c r="AC675" i="1"/>
  <c r="AB675" i="1"/>
  <c r="AA675" i="1"/>
  <c r="W675" i="1"/>
  <c r="V675" i="1"/>
  <c r="U675" i="1"/>
  <c r="Q675" i="1"/>
  <c r="P675" i="1"/>
  <c r="O675" i="1"/>
  <c r="K675" i="1"/>
  <c r="J675" i="1"/>
  <c r="I675" i="1"/>
  <c r="H675" i="1"/>
  <c r="G675" i="1"/>
  <c r="F675" i="1"/>
  <c r="BX674" i="1"/>
  <c r="N674" i="1"/>
  <c r="T674" i="1" s="1"/>
  <c r="Z674" i="1" s="1"/>
  <c r="AF674" i="1" s="1"/>
  <c r="AJ674" i="1" s="1"/>
  <c r="AP674" i="1" s="1"/>
  <c r="AV674" i="1" s="1"/>
  <c r="BB674" i="1" s="1"/>
  <c r="BH674" i="1" s="1"/>
  <c r="BR674" i="1" s="1"/>
  <c r="BT674" i="1" s="1"/>
  <c r="M674" i="1"/>
  <c r="S674" i="1" s="1"/>
  <c r="Y674" i="1" s="1"/>
  <c r="AE674" i="1" s="1"/>
  <c r="AI674" i="1" s="1"/>
  <c r="AO674" i="1" s="1"/>
  <c r="AU674" i="1" s="1"/>
  <c r="BA674" i="1" s="1"/>
  <c r="BG674" i="1" s="1"/>
  <c r="BO674" i="1" s="1"/>
  <c r="BQ674" i="1" s="1"/>
  <c r="L674" i="1"/>
  <c r="R674" i="1" s="1"/>
  <c r="X674" i="1" s="1"/>
  <c r="AD674" i="1" s="1"/>
  <c r="AH674" i="1" s="1"/>
  <c r="AN674" i="1" s="1"/>
  <c r="AT674" i="1" s="1"/>
  <c r="AZ674" i="1" s="1"/>
  <c r="BF674" i="1" s="1"/>
  <c r="BL674" i="1" s="1"/>
  <c r="BN674" i="1" s="1"/>
  <c r="BX673" i="1"/>
  <c r="BU673" i="1"/>
  <c r="BK673" i="1"/>
  <c r="BJ673" i="1"/>
  <c r="BI673" i="1"/>
  <c r="BE673" i="1"/>
  <c r="BD673" i="1"/>
  <c r="BC673" i="1"/>
  <c r="AY673" i="1"/>
  <c r="AX673" i="1"/>
  <c r="AW673" i="1"/>
  <c r="AS673" i="1"/>
  <c r="AR673" i="1"/>
  <c r="AQ673" i="1"/>
  <c r="AM673" i="1"/>
  <c r="AL673" i="1"/>
  <c r="AK673" i="1"/>
  <c r="AG673" i="1"/>
  <c r="AC673" i="1"/>
  <c r="AB673" i="1"/>
  <c r="AA673" i="1"/>
  <c r="W673" i="1"/>
  <c r="V673" i="1"/>
  <c r="U673" i="1"/>
  <c r="Q673" i="1"/>
  <c r="P673" i="1"/>
  <c r="O673" i="1"/>
  <c r="K673" i="1"/>
  <c r="J673" i="1"/>
  <c r="I673" i="1"/>
  <c r="H673" i="1"/>
  <c r="G673" i="1"/>
  <c r="F673" i="1"/>
  <c r="BX672" i="1"/>
  <c r="BX671" i="1"/>
  <c r="BX670" i="1"/>
  <c r="N670" i="1"/>
  <c r="T670" i="1" s="1"/>
  <c r="Z670" i="1" s="1"/>
  <c r="AF670" i="1" s="1"/>
  <c r="AJ670" i="1" s="1"/>
  <c r="AP670" i="1" s="1"/>
  <c r="AV670" i="1" s="1"/>
  <c r="BB670" i="1" s="1"/>
  <c r="BH670" i="1" s="1"/>
  <c r="BR670" i="1" s="1"/>
  <c r="BT670" i="1" s="1"/>
  <c r="M670" i="1"/>
  <c r="S670" i="1" s="1"/>
  <c r="Y670" i="1" s="1"/>
  <c r="AE670" i="1" s="1"/>
  <c r="AI670" i="1" s="1"/>
  <c r="AO670" i="1" s="1"/>
  <c r="AU670" i="1" s="1"/>
  <c r="BA670" i="1" s="1"/>
  <c r="BG670" i="1" s="1"/>
  <c r="BO670" i="1" s="1"/>
  <c r="BQ670" i="1" s="1"/>
  <c r="L670" i="1"/>
  <c r="R670" i="1" s="1"/>
  <c r="X670" i="1" s="1"/>
  <c r="AD670" i="1" s="1"/>
  <c r="AH670" i="1" s="1"/>
  <c r="AN670" i="1" s="1"/>
  <c r="AT670" i="1" s="1"/>
  <c r="AZ670" i="1" s="1"/>
  <c r="BF670" i="1" s="1"/>
  <c r="BL670" i="1" s="1"/>
  <c r="BN670" i="1" s="1"/>
  <c r="BX669" i="1"/>
  <c r="N669" i="1"/>
  <c r="T669" i="1" s="1"/>
  <c r="Z669" i="1" s="1"/>
  <c r="AF669" i="1" s="1"/>
  <c r="AJ669" i="1" s="1"/>
  <c r="AP669" i="1" s="1"/>
  <c r="AV669" i="1" s="1"/>
  <c r="BB669" i="1" s="1"/>
  <c r="BH669" i="1" s="1"/>
  <c r="BR669" i="1" s="1"/>
  <c r="BT669" i="1" s="1"/>
  <c r="M669" i="1"/>
  <c r="S669" i="1" s="1"/>
  <c r="Y669" i="1" s="1"/>
  <c r="AE669" i="1" s="1"/>
  <c r="AI669" i="1" s="1"/>
  <c r="AO669" i="1" s="1"/>
  <c r="AU669" i="1" s="1"/>
  <c r="BA669" i="1" s="1"/>
  <c r="BG669" i="1" s="1"/>
  <c r="BO669" i="1" s="1"/>
  <c r="BQ669" i="1" s="1"/>
  <c r="L669" i="1"/>
  <c r="R669" i="1" s="1"/>
  <c r="X669" i="1" s="1"/>
  <c r="AD669" i="1" s="1"/>
  <c r="AH669" i="1" s="1"/>
  <c r="AN669" i="1" s="1"/>
  <c r="AT669" i="1" s="1"/>
  <c r="AZ669" i="1" s="1"/>
  <c r="BF669" i="1" s="1"/>
  <c r="BL669" i="1" s="1"/>
  <c r="BN669" i="1" s="1"/>
  <c r="BX668" i="1"/>
  <c r="N668" i="1"/>
  <c r="T668" i="1" s="1"/>
  <c r="Z668" i="1" s="1"/>
  <c r="AF668" i="1" s="1"/>
  <c r="AJ668" i="1" s="1"/>
  <c r="AP668" i="1" s="1"/>
  <c r="AV668" i="1" s="1"/>
  <c r="BB668" i="1" s="1"/>
  <c r="BH668" i="1" s="1"/>
  <c r="BR668" i="1" s="1"/>
  <c r="BT668" i="1" s="1"/>
  <c r="M668" i="1"/>
  <c r="S668" i="1" s="1"/>
  <c r="Y668" i="1" s="1"/>
  <c r="AE668" i="1" s="1"/>
  <c r="AI668" i="1" s="1"/>
  <c r="AO668" i="1" s="1"/>
  <c r="AU668" i="1" s="1"/>
  <c r="BA668" i="1" s="1"/>
  <c r="BG668" i="1" s="1"/>
  <c r="BO668" i="1" s="1"/>
  <c r="BQ668" i="1" s="1"/>
  <c r="L668" i="1"/>
  <c r="R668" i="1" s="1"/>
  <c r="X668" i="1" s="1"/>
  <c r="AD668" i="1" s="1"/>
  <c r="AH668" i="1" s="1"/>
  <c r="AN668" i="1" s="1"/>
  <c r="AT668" i="1" s="1"/>
  <c r="AZ668" i="1" s="1"/>
  <c r="BF668" i="1" s="1"/>
  <c r="BL668" i="1" s="1"/>
  <c r="BN668" i="1" s="1"/>
  <c r="BX667" i="1"/>
  <c r="BU667" i="1"/>
  <c r="BK667" i="1"/>
  <c r="BJ667" i="1"/>
  <c r="BI667" i="1"/>
  <c r="BE667" i="1"/>
  <c r="BD667" i="1"/>
  <c r="BC667" i="1"/>
  <c r="AY667" i="1"/>
  <c r="AX667" i="1"/>
  <c r="AW667" i="1"/>
  <c r="AS667" i="1"/>
  <c r="AR667" i="1"/>
  <c r="AQ667" i="1"/>
  <c r="AM667" i="1"/>
  <c r="AL667" i="1"/>
  <c r="AK667" i="1"/>
  <c r="AG667" i="1"/>
  <c r="AC667" i="1"/>
  <c r="AB667" i="1"/>
  <c r="AA667" i="1"/>
  <c r="W667" i="1"/>
  <c r="V667" i="1"/>
  <c r="U667" i="1"/>
  <c r="Q667" i="1"/>
  <c r="P667" i="1"/>
  <c r="O667" i="1"/>
  <c r="K667" i="1"/>
  <c r="J667" i="1"/>
  <c r="I667" i="1"/>
  <c r="H667" i="1"/>
  <c r="G667" i="1"/>
  <c r="F667" i="1"/>
  <c r="BX666" i="1"/>
  <c r="N666" i="1"/>
  <c r="T666" i="1" s="1"/>
  <c r="Z666" i="1" s="1"/>
  <c r="AF666" i="1" s="1"/>
  <c r="AJ666" i="1" s="1"/>
  <c r="AP666" i="1" s="1"/>
  <c r="AV666" i="1" s="1"/>
  <c r="BB666" i="1" s="1"/>
  <c r="BH666" i="1" s="1"/>
  <c r="BR666" i="1" s="1"/>
  <c r="BT666" i="1" s="1"/>
  <c r="M666" i="1"/>
  <c r="S666" i="1" s="1"/>
  <c r="Y666" i="1" s="1"/>
  <c r="AE666" i="1" s="1"/>
  <c r="AI666" i="1" s="1"/>
  <c r="AO666" i="1" s="1"/>
  <c r="AU666" i="1" s="1"/>
  <c r="BA666" i="1" s="1"/>
  <c r="BG666" i="1" s="1"/>
  <c r="BO666" i="1" s="1"/>
  <c r="BQ666" i="1" s="1"/>
  <c r="L666" i="1"/>
  <c r="R666" i="1" s="1"/>
  <c r="X666" i="1" s="1"/>
  <c r="AD666" i="1" s="1"/>
  <c r="AH666" i="1" s="1"/>
  <c r="AN666" i="1" s="1"/>
  <c r="AT666" i="1" s="1"/>
  <c r="AZ666" i="1" s="1"/>
  <c r="BF666" i="1" s="1"/>
  <c r="BL666" i="1" s="1"/>
  <c r="BN666" i="1" s="1"/>
  <c r="BX665" i="1"/>
  <c r="BU665" i="1"/>
  <c r="BK665" i="1"/>
  <c r="BJ665" i="1"/>
  <c r="BI665" i="1"/>
  <c r="BE665" i="1"/>
  <c r="BD665" i="1"/>
  <c r="BC665" i="1"/>
  <c r="AY665" i="1"/>
  <c r="AX665" i="1"/>
  <c r="AW665" i="1"/>
  <c r="AS665" i="1"/>
  <c r="AR665" i="1"/>
  <c r="AQ665" i="1"/>
  <c r="AM665" i="1"/>
  <c r="AL665" i="1"/>
  <c r="AK665" i="1"/>
  <c r="AG665" i="1"/>
  <c r="AC665" i="1"/>
  <c r="AB665" i="1"/>
  <c r="AA665" i="1"/>
  <c r="W665" i="1"/>
  <c r="V665" i="1"/>
  <c r="U665" i="1"/>
  <c r="Q665" i="1"/>
  <c r="P665" i="1"/>
  <c r="O665" i="1"/>
  <c r="K665" i="1"/>
  <c r="J665" i="1"/>
  <c r="I665" i="1"/>
  <c r="H665" i="1"/>
  <c r="G665" i="1"/>
  <c r="F665" i="1"/>
  <c r="BX664" i="1"/>
  <c r="BX663" i="1"/>
  <c r="N663" i="1"/>
  <c r="T663" i="1" s="1"/>
  <c r="Z663" i="1" s="1"/>
  <c r="AF663" i="1" s="1"/>
  <c r="AJ663" i="1" s="1"/>
  <c r="AP663" i="1" s="1"/>
  <c r="AV663" i="1" s="1"/>
  <c r="BB663" i="1" s="1"/>
  <c r="BH663" i="1" s="1"/>
  <c r="BR663" i="1" s="1"/>
  <c r="BT663" i="1" s="1"/>
  <c r="M663" i="1"/>
  <c r="S663" i="1" s="1"/>
  <c r="Y663" i="1" s="1"/>
  <c r="AE663" i="1" s="1"/>
  <c r="AI663" i="1" s="1"/>
  <c r="AO663" i="1" s="1"/>
  <c r="AU663" i="1" s="1"/>
  <c r="BA663" i="1" s="1"/>
  <c r="BG663" i="1" s="1"/>
  <c r="BO663" i="1" s="1"/>
  <c r="BQ663" i="1" s="1"/>
  <c r="L663" i="1"/>
  <c r="R663" i="1" s="1"/>
  <c r="X663" i="1" s="1"/>
  <c r="AD663" i="1" s="1"/>
  <c r="AH663" i="1" s="1"/>
  <c r="AN663" i="1" s="1"/>
  <c r="AT663" i="1" s="1"/>
  <c r="AZ663" i="1" s="1"/>
  <c r="BF663" i="1" s="1"/>
  <c r="BL663" i="1" s="1"/>
  <c r="BN663" i="1" s="1"/>
  <c r="BX662" i="1"/>
  <c r="N662" i="1"/>
  <c r="T662" i="1" s="1"/>
  <c r="Z662" i="1" s="1"/>
  <c r="AF662" i="1" s="1"/>
  <c r="AJ662" i="1" s="1"/>
  <c r="AP662" i="1" s="1"/>
  <c r="AV662" i="1" s="1"/>
  <c r="BB662" i="1" s="1"/>
  <c r="BH662" i="1" s="1"/>
  <c r="BR662" i="1" s="1"/>
  <c r="BT662" i="1" s="1"/>
  <c r="M662" i="1"/>
  <c r="S662" i="1" s="1"/>
  <c r="Y662" i="1" s="1"/>
  <c r="AE662" i="1" s="1"/>
  <c r="AI662" i="1" s="1"/>
  <c r="AO662" i="1" s="1"/>
  <c r="AU662" i="1" s="1"/>
  <c r="BA662" i="1" s="1"/>
  <c r="BG662" i="1" s="1"/>
  <c r="BO662" i="1" s="1"/>
  <c r="BQ662" i="1" s="1"/>
  <c r="L662" i="1"/>
  <c r="R662" i="1" s="1"/>
  <c r="X662" i="1" s="1"/>
  <c r="AD662" i="1" s="1"/>
  <c r="AH662" i="1" s="1"/>
  <c r="AN662" i="1" s="1"/>
  <c r="AT662" i="1" s="1"/>
  <c r="AZ662" i="1" s="1"/>
  <c r="BF662" i="1" s="1"/>
  <c r="BL662" i="1" s="1"/>
  <c r="BN662" i="1" s="1"/>
  <c r="BX661" i="1"/>
  <c r="BU661" i="1"/>
  <c r="BU660" i="1" s="1"/>
  <c r="BK661" i="1"/>
  <c r="BJ661" i="1"/>
  <c r="BI661" i="1"/>
  <c r="BI660" i="1" s="1"/>
  <c r="BE661" i="1"/>
  <c r="BE660" i="1" s="1"/>
  <c r="BD661" i="1"/>
  <c r="BD660" i="1" s="1"/>
  <c r="BC661" i="1"/>
  <c r="BC660" i="1" s="1"/>
  <c r="AY661" i="1"/>
  <c r="AY660" i="1" s="1"/>
  <c r="AX661" i="1"/>
  <c r="AX660" i="1" s="1"/>
  <c r="AW661" i="1"/>
  <c r="AW660" i="1" s="1"/>
  <c r="AS661" i="1"/>
  <c r="AS660" i="1" s="1"/>
  <c r="AR661" i="1"/>
  <c r="AR660" i="1" s="1"/>
  <c r="AQ661" i="1"/>
  <c r="AQ660" i="1" s="1"/>
  <c r="AM661" i="1"/>
  <c r="AM660" i="1" s="1"/>
  <c r="AL661" i="1"/>
  <c r="AL660" i="1" s="1"/>
  <c r="AK661" i="1"/>
  <c r="AK660" i="1" s="1"/>
  <c r="AG661" i="1"/>
  <c r="AG660" i="1" s="1"/>
  <c r="AC661" i="1"/>
  <c r="AC660" i="1" s="1"/>
  <c r="AB661" i="1"/>
  <c r="AB660" i="1" s="1"/>
  <c r="AA661" i="1"/>
  <c r="AA660" i="1" s="1"/>
  <c r="W661" i="1"/>
  <c r="W660" i="1" s="1"/>
  <c r="V661" i="1"/>
  <c r="V660" i="1" s="1"/>
  <c r="U661" i="1"/>
  <c r="U660" i="1" s="1"/>
  <c r="Q661" i="1"/>
  <c r="Q660" i="1" s="1"/>
  <c r="P661" i="1"/>
  <c r="P660" i="1" s="1"/>
  <c r="O661" i="1"/>
  <c r="O660" i="1" s="1"/>
  <c r="K661" i="1"/>
  <c r="K660" i="1" s="1"/>
  <c r="J661" i="1"/>
  <c r="J660" i="1" s="1"/>
  <c r="I661" i="1"/>
  <c r="I660" i="1" s="1"/>
  <c r="H661" i="1"/>
  <c r="G661" i="1"/>
  <c r="G660" i="1" s="1"/>
  <c r="F661" i="1"/>
  <c r="BX660" i="1"/>
  <c r="BK660" i="1"/>
  <c r="BJ660" i="1"/>
  <c r="BX659" i="1"/>
  <c r="N659" i="1"/>
  <c r="T659" i="1" s="1"/>
  <c r="Z659" i="1" s="1"/>
  <c r="AF659" i="1" s="1"/>
  <c r="AJ659" i="1" s="1"/>
  <c r="AP659" i="1" s="1"/>
  <c r="AV659" i="1" s="1"/>
  <c r="BB659" i="1" s="1"/>
  <c r="BH659" i="1" s="1"/>
  <c r="BR659" i="1" s="1"/>
  <c r="BT659" i="1" s="1"/>
  <c r="M659" i="1"/>
  <c r="S659" i="1" s="1"/>
  <c r="Y659" i="1" s="1"/>
  <c r="AE659" i="1" s="1"/>
  <c r="AI659" i="1" s="1"/>
  <c r="AO659" i="1" s="1"/>
  <c r="AU659" i="1" s="1"/>
  <c r="BA659" i="1" s="1"/>
  <c r="BG659" i="1" s="1"/>
  <c r="BO659" i="1" s="1"/>
  <c r="BQ659" i="1" s="1"/>
  <c r="L659" i="1"/>
  <c r="R659" i="1" s="1"/>
  <c r="X659" i="1" s="1"/>
  <c r="AD659" i="1" s="1"/>
  <c r="AH659" i="1" s="1"/>
  <c r="AN659" i="1" s="1"/>
  <c r="AT659" i="1" s="1"/>
  <c r="AZ659" i="1" s="1"/>
  <c r="BF659" i="1" s="1"/>
  <c r="BL659" i="1" s="1"/>
  <c r="BN659" i="1" s="1"/>
  <c r="BX658" i="1"/>
  <c r="BU658" i="1"/>
  <c r="BU657" i="1" s="1"/>
  <c r="BK658" i="1"/>
  <c r="BK657" i="1" s="1"/>
  <c r="BJ658" i="1"/>
  <c r="BJ657" i="1" s="1"/>
  <c r="BI658" i="1"/>
  <c r="BI657" i="1" s="1"/>
  <c r="BE658" i="1"/>
  <c r="BE657" i="1" s="1"/>
  <c r="BD658" i="1"/>
  <c r="BC658" i="1"/>
  <c r="BC657" i="1" s="1"/>
  <c r="AY658" i="1"/>
  <c r="AY657" i="1" s="1"/>
  <c r="AX658" i="1"/>
  <c r="AX657" i="1" s="1"/>
  <c r="AW658" i="1"/>
  <c r="AW657" i="1" s="1"/>
  <c r="AS658" i="1"/>
  <c r="AS657" i="1" s="1"/>
  <c r="AR658" i="1"/>
  <c r="AR657" i="1" s="1"/>
  <c r="AQ658" i="1"/>
  <c r="AQ657" i="1" s="1"/>
  <c r="AM658" i="1"/>
  <c r="AM657" i="1" s="1"/>
  <c r="AL658" i="1"/>
  <c r="AL657" i="1" s="1"/>
  <c r="AK658" i="1"/>
  <c r="AK657" i="1" s="1"/>
  <c r="AG658" i="1"/>
  <c r="AG657" i="1" s="1"/>
  <c r="AC658" i="1"/>
  <c r="AC657" i="1" s="1"/>
  <c r="AB658" i="1"/>
  <c r="AB657" i="1" s="1"/>
  <c r="AA658" i="1"/>
  <c r="AA657" i="1" s="1"/>
  <c r="W658" i="1"/>
  <c r="W657" i="1" s="1"/>
  <c r="V658" i="1"/>
  <c r="V657" i="1" s="1"/>
  <c r="U658" i="1"/>
  <c r="U657" i="1" s="1"/>
  <c r="Q658" i="1"/>
  <c r="Q657" i="1" s="1"/>
  <c r="P658" i="1"/>
  <c r="P657" i="1" s="1"/>
  <c r="O658" i="1"/>
  <c r="O657" i="1" s="1"/>
  <c r="K658" i="1"/>
  <c r="K657" i="1" s="1"/>
  <c r="J658" i="1"/>
  <c r="I658" i="1"/>
  <c r="I657" i="1" s="1"/>
  <c r="H658" i="1"/>
  <c r="H657" i="1" s="1"/>
  <c r="G658" i="1"/>
  <c r="G657" i="1" s="1"/>
  <c r="F658" i="1"/>
  <c r="F657" i="1" s="1"/>
  <c r="BX657" i="1"/>
  <c r="BD657" i="1"/>
  <c r="BX656" i="1"/>
  <c r="N656" i="1"/>
  <c r="T656" i="1" s="1"/>
  <c r="Z656" i="1" s="1"/>
  <c r="AF656" i="1" s="1"/>
  <c r="AJ656" i="1" s="1"/>
  <c r="AP656" i="1" s="1"/>
  <c r="AV656" i="1" s="1"/>
  <c r="BB656" i="1" s="1"/>
  <c r="BH656" i="1" s="1"/>
  <c r="BR656" i="1" s="1"/>
  <c r="BT656" i="1" s="1"/>
  <c r="M656" i="1"/>
  <c r="S656" i="1" s="1"/>
  <c r="Y656" i="1" s="1"/>
  <c r="AE656" i="1" s="1"/>
  <c r="AI656" i="1" s="1"/>
  <c r="AO656" i="1" s="1"/>
  <c r="AU656" i="1" s="1"/>
  <c r="BA656" i="1" s="1"/>
  <c r="BG656" i="1" s="1"/>
  <c r="BO656" i="1" s="1"/>
  <c r="BQ656" i="1" s="1"/>
  <c r="L656" i="1"/>
  <c r="R656" i="1" s="1"/>
  <c r="X656" i="1" s="1"/>
  <c r="AD656" i="1" s="1"/>
  <c r="AH656" i="1" s="1"/>
  <c r="AN656" i="1" s="1"/>
  <c r="AT656" i="1" s="1"/>
  <c r="AZ656" i="1" s="1"/>
  <c r="BF656" i="1" s="1"/>
  <c r="BL656" i="1" s="1"/>
  <c r="BN656" i="1" s="1"/>
  <c r="BX655" i="1"/>
  <c r="BU655" i="1"/>
  <c r="BK655" i="1"/>
  <c r="BJ655" i="1"/>
  <c r="BI655" i="1"/>
  <c r="BE655" i="1"/>
  <c r="BD655" i="1"/>
  <c r="BC655" i="1"/>
  <c r="AY655" i="1"/>
  <c r="AX655" i="1"/>
  <c r="AW655" i="1"/>
  <c r="AS655" i="1"/>
  <c r="AR655" i="1"/>
  <c r="AQ655" i="1"/>
  <c r="AM655" i="1"/>
  <c r="AL655" i="1"/>
  <c r="AK655" i="1"/>
  <c r="AG655" i="1"/>
  <c r="AC655" i="1"/>
  <c r="AB655" i="1"/>
  <c r="AA655" i="1"/>
  <c r="W655" i="1"/>
  <c r="V655" i="1"/>
  <c r="U655" i="1"/>
  <c r="Q655" i="1"/>
  <c r="P655" i="1"/>
  <c r="O655" i="1"/>
  <c r="K655" i="1"/>
  <c r="J655" i="1"/>
  <c r="I655" i="1"/>
  <c r="H655" i="1"/>
  <c r="G655" i="1"/>
  <c r="F655" i="1"/>
  <c r="BX654" i="1"/>
  <c r="N654" i="1"/>
  <c r="T654" i="1" s="1"/>
  <c r="Z654" i="1" s="1"/>
  <c r="AF654" i="1" s="1"/>
  <c r="AJ654" i="1" s="1"/>
  <c r="AP654" i="1" s="1"/>
  <c r="AV654" i="1" s="1"/>
  <c r="BB654" i="1" s="1"/>
  <c r="BH654" i="1" s="1"/>
  <c r="BR654" i="1" s="1"/>
  <c r="BT654" i="1" s="1"/>
  <c r="M654" i="1"/>
  <c r="S654" i="1" s="1"/>
  <c r="Y654" i="1" s="1"/>
  <c r="AE654" i="1" s="1"/>
  <c r="AI654" i="1" s="1"/>
  <c r="AO654" i="1" s="1"/>
  <c r="AU654" i="1" s="1"/>
  <c r="BA654" i="1" s="1"/>
  <c r="BG654" i="1" s="1"/>
  <c r="BO654" i="1" s="1"/>
  <c r="BQ654" i="1" s="1"/>
  <c r="L654" i="1"/>
  <c r="R654" i="1" s="1"/>
  <c r="X654" i="1" s="1"/>
  <c r="AD654" i="1" s="1"/>
  <c r="AH654" i="1" s="1"/>
  <c r="AN654" i="1" s="1"/>
  <c r="AT654" i="1" s="1"/>
  <c r="AZ654" i="1" s="1"/>
  <c r="BF654" i="1" s="1"/>
  <c r="BL654" i="1" s="1"/>
  <c r="BN654" i="1" s="1"/>
  <c r="BX653" i="1"/>
  <c r="N653" i="1"/>
  <c r="T653" i="1" s="1"/>
  <c r="Z653" i="1" s="1"/>
  <c r="AF653" i="1" s="1"/>
  <c r="AJ653" i="1" s="1"/>
  <c r="AP653" i="1" s="1"/>
  <c r="AV653" i="1" s="1"/>
  <c r="BB653" i="1" s="1"/>
  <c r="BH653" i="1" s="1"/>
  <c r="BR653" i="1" s="1"/>
  <c r="BT653" i="1" s="1"/>
  <c r="M653" i="1"/>
  <c r="S653" i="1" s="1"/>
  <c r="Y653" i="1" s="1"/>
  <c r="AE653" i="1" s="1"/>
  <c r="AI653" i="1" s="1"/>
  <c r="AO653" i="1" s="1"/>
  <c r="AU653" i="1" s="1"/>
  <c r="BA653" i="1" s="1"/>
  <c r="BG653" i="1" s="1"/>
  <c r="BO653" i="1" s="1"/>
  <c r="BQ653" i="1" s="1"/>
  <c r="L653" i="1"/>
  <c r="R653" i="1" s="1"/>
  <c r="X653" i="1" s="1"/>
  <c r="AD653" i="1" s="1"/>
  <c r="AH653" i="1" s="1"/>
  <c r="AN653" i="1" s="1"/>
  <c r="AT653" i="1" s="1"/>
  <c r="AZ653" i="1" s="1"/>
  <c r="BF653" i="1" s="1"/>
  <c r="BL653" i="1" s="1"/>
  <c r="BN653" i="1" s="1"/>
  <c r="BX652" i="1"/>
  <c r="BU652" i="1"/>
  <c r="BK652" i="1"/>
  <c r="BJ652" i="1"/>
  <c r="BI652" i="1"/>
  <c r="BE652" i="1"/>
  <c r="BD652" i="1"/>
  <c r="BC652" i="1"/>
  <c r="AY652" i="1"/>
  <c r="AX652" i="1"/>
  <c r="AW652" i="1"/>
  <c r="AS652" i="1"/>
  <c r="AR652" i="1"/>
  <c r="AQ652" i="1"/>
  <c r="AM652" i="1"/>
  <c r="AL652" i="1"/>
  <c r="AK652" i="1"/>
  <c r="AG652" i="1"/>
  <c r="AC652" i="1"/>
  <c r="AB652" i="1"/>
  <c r="AA652" i="1"/>
  <c r="W652" i="1"/>
  <c r="V652" i="1"/>
  <c r="U652" i="1"/>
  <c r="Q652" i="1"/>
  <c r="P652" i="1"/>
  <c r="O652" i="1"/>
  <c r="K652" i="1"/>
  <c r="J652" i="1"/>
  <c r="I652" i="1"/>
  <c r="H652" i="1"/>
  <c r="G652" i="1"/>
  <c r="F652" i="1"/>
  <c r="BX651" i="1"/>
  <c r="N651" i="1"/>
  <c r="T651" i="1" s="1"/>
  <c r="Z651" i="1" s="1"/>
  <c r="AF651" i="1" s="1"/>
  <c r="AJ651" i="1" s="1"/>
  <c r="AP651" i="1" s="1"/>
  <c r="AV651" i="1" s="1"/>
  <c r="BB651" i="1" s="1"/>
  <c r="BH651" i="1" s="1"/>
  <c r="BR651" i="1" s="1"/>
  <c r="BT651" i="1" s="1"/>
  <c r="M651" i="1"/>
  <c r="S651" i="1" s="1"/>
  <c r="Y651" i="1" s="1"/>
  <c r="AE651" i="1" s="1"/>
  <c r="AI651" i="1" s="1"/>
  <c r="AO651" i="1" s="1"/>
  <c r="AU651" i="1" s="1"/>
  <c r="BA651" i="1" s="1"/>
  <c r="BG651" i="1" s="1"/>
  <c r="BO651" i="1" s="1"/>
  <c r="BQ651" i="1" s="1"/>
  <c r="L651" i="1"/>
  <c r="R651" i="1" s="1"/>
  <c r="X651" i="1" s="1"/>
  <c r="AD651" i="1" s="1"/>
  <c r="AH651" i="1" s="1"/>
  <c r="AN651" i="1" s="1"/>
  <c r="AT651" i="1" s="1"/>
  <c r="AZ651" i="1" s="1"/>
  <c r="BF651" i="1" s="1"/>
  <c r="BL651" i="1" s="1"/>
  <c r="BN651" i="1" s="1"/>
  <c r="BX650" i="1"/>
  <c r="BU650" i="1"/>
  <c r="BK650" i="1"/>
  <c r="BJ650" i="1"/>
  <c r="BI650" i="1"/>
  <c r="BE650" i="1"/>
  <c r="BD650" i="1"/>
  <c r="BC650" i="1"/>
  <c r="AY650" i="1"/>
  <c r="AX650" i="1"/>
  <c r="AW650" i="1"/>
  <c r="AS650" i="1"/>
  <c r="AR650" i="1"/>
  <c r="AQ650" i="1"/>
  <c r="AM650" i="1"/>
  <c r="AL650" i="1"/>
  <c r="AK650" i="1"/>
  <c r="AG650" i="1"/>
  <c r="AC650" i="1"/>
  <c r="AB650" i="1"/>
  <c r="AA650" i="1"/>
  <c r="W650" i="1"/>
  <c r="V650" i="1"/>
  <c r="U650" i="1"/>
  <c r="Q650" i="1"/>
  <c r="P650" i="1"/>
  <c r="O650" i="1"/>
  <c r="K650" i="1"/>
  <c r="J650" i="1"/>
  <c r="I650" i="1"/>
  <c r="H650" i="1"/>
  <c r="G650" i="1"/>
  <c r="F650" i="1"/>
  <c r="BX649" i="1"/>
  <c r="N649" i="1"/>
  <c r="T649" i="1" s="1"/>
  <c r="Z649" i="1" s="1"/>
  <c r="AF649" i="1" s="1"/>
  <c r="AJ649" i="1" s="1"/>
  <c r="AP649" i="1" s="1"/>
  <c r="AV649" i="1" s="1"/>
  <c r="BB649" i="1" s="1"/>
  <c r="BH649" i="1" s="1"/>
  <c r="BR649" i="1" s="1"/>
  <c r="BT649" i="1" s="1"/>
  <c r="M649" i="1"/>
  <c r="S649" i="1" s="1"/>
  <c r="Y649" i="1" s="1"/>
  <c r="AE649" i="1" s="1"/>
  <c r="AI649" i="1" s="1"/>
  <c r="AO649" i="1" s="1"/>
  <c r="AU649" i="1" s="1"/>
  <c r="BA649" i="1" s="1"/>
  <c r="BG649" i="1" s="1"/>
  <c r="BO649" i="1" s="1"/>
  <c r="BQ649" i="1" s="1"/>
  <c r="L649" i="1"/>
  <c r="R649" i="1" s="1"/>
  <c r="X649" i="1" s="1"/>
  <c r="AD649" i="1" s="1"/>
  <c r="AH649" i="1" s="1"/>
  <c r="AN649" i="1" s="1"/>
  <c r="AT649" i="1" s="1"/>
  <c r="AZ649" i="1" s="1"/>
  <c r="BF649" i="1" s="1"/>
  <c r="BL649" i="1" s="1"/>
  <c r="BN649" i="1" s="1"/>
  <c r="BX648" i="1"/>
  <c r="BU648" i="1"/>
  <c r="BK648" i="1"/>
  <c r="BJ648" i="1"/>
  <c r="BI648" i="1"/>
  <c r="BE648" i="1"/>
  <c r="BD648" i="1"/>
  <c r="BC648" i="1"/>
  <c r="AY648" i="1"/>
  <c r="AX648" i="1"/>
  <c r="AW648" i="1"/>
  <c r="AS648" i="1"/>
  <c r="AR648" i="1"/>
  <c r="AQ648" i="1"/>
  <c r="AM648" i="1"/>
  <c r="AL648" i="1"/>
  <c r="AK648" i="1"/>
  <c r="AG648" i="1"/>
  <c r="AC648" i="1"/>
  <c r="AB648" i="1"/>
  <c r="AA648" i="1"/>
  <c r="W648" i="1"/>
  <c r="V648" i="1"/>
  <c r="U648" i="1"/>
  <c r="Q648" i="1"/>
  <c r="P648" i="1"/>
  <c r="O648" i="1"/>
  <c r="K648" i="1"/>
  <c r="J648" i="1"/>
  <c r="I648" i="1"/>
  <c r="H648" i="1"/>
  <c r="G648" i="1"/>
  <c r="F648" i="1"/>
  <c r="BX647" i="1"/>
  <c r="BX646" i="1"/>
  <c r="BX645" i="1"/>
  <c r="H645" i="1"/>
  <c r="N645" i="1" s="1"/>
  <c r="T645" i="1" s="1"/>
  <c r="Z645" i="1" s="1"/>
  <c r="AF645" i="1" s="1"/>
  <c r="AJ645" i="1" s="1"/>
  <c r="AP645" i="1" s="1"/>
  <c r="AV645" i="1" s="1"/>
  <c r="BB645" i="1" s="1"/>
  <c r="BH645" i="1" s="1"/>
  <c r="BR645" i="1" s="1"/>
  <c r="BT645" i="1" s="1"/>
  <c r="G645" i="1"/>
  <c r="M645" i="1" s="1"/>
  <c r="S645" i="1" s="1"/>
  <c r="Y645" i="1" s="1"/>
  <c r="AE645" i="1" s="1"/>
  <c r="AI645" i="1" s="1"/>
  <c r="AO645" i="1" s="1"/>
  <c r="AU645" i="1" s="1"/>
  <c r="BA645" i="1" s="1"/>
  <c r="BG645" i="1" s="1"/>
  <c r="BO645" i="1" s="1"/>
  <c r="BQ645" i="1" s="1"/>
  <c r="F645" i="1"/>
  <c r="L645" i="1" s="1"/>
  <c r="R645" i="1" s="1"/>
  <c r="X645" i="1" s="1"/>
  <c r="AD645" i="1" s="1"/>
  <c r="AH645" i="1" s="1"/>
  <c r="AN645" i="1" s="1"/>
  <c r="AT645" i="1" s="1"/>
  <c r="AZ645" i="1" s="1"/>
  <c r="BF645" i="1" s="1"/>
  <c r="BL645" i="1" s="1"/>
  <c r="BN645" i="1" s="1"/>
  <c r="BX644" i="1"/>
  <c r="H644" i="1"/>
  <c r="N644" i="1" s="1"/>
  <c r="T644" i="1" s="1"/>
  <c r="Z644" i="1" s="1"/>
  <c r="AF644" i="1" s="1"/>
  <c r="AJ644" i="1" s="1"/>
  <c r="AP644" i="1" s="1"/>
  <c r="AV644" i="1" s="1"/>
  <c r="BB644" i="1" s="1"/>
  <c r="BH644" i="1" s="1"/>
  <c r="BR644" i="1" s="1"/>
  <c r="BT644" i="1" s="1"/>
  <c r="G644" i="1"/>
  <c r="M644" i="1" s="1"/>
  <c r="S644" i="1" s="1"/>
  <c r="Y644" i="1" s="1"/>
  <c r="AE644" i="1" s="1"/>
  <c r="AI644" i="1" s="1"/>
  <c r="AO644" i="1" s="1"/>
  <c r="AU644" i="1" s="1"/>
  <c r="BA644" i="1" s="1"/>
  <c r="BG644" i="1" s="1"/>
  <c r="BO644" i="1" s="1"/>
  <c r="BQ644" i="1" s="1"/>
  <c r="F644" i="1"/>
  <c r="L644" i="1" s="1"/>
  <c r="R644" i="1" s="1"/>
  <c r="X644" i="1" s="1"/>
  <c r="AD644" i="1" s="1"/>
  <c r="AH644" i="1" s="1"/>
  <c r="AN644" i="1" s="1"/>
  <c r="AT644" i="1" s="1"/>
  <c r="AZ644" i="1" s="1"/>
  <c r="BF644" i="1" s="1"/>
  <c r="BL644" i="1" s="1"/>
  <c r="BN644" i="1" s="1"/>
  <c r="BX643" i="1"/>
  <c r="BU643" i="1"/>
  <c r="BU642" i="1" s="1"/>
  <c r="BK643" i="1"/>
  <c r="BK642" i="1" s="1"/>
  <c r="BJ643" i="1"/>
  <c r="BJ642" i="1" s="1"/>
  <c r="BI643" i="1"/>
  <c r="BI642" i="1" s="1"/>
  <c r="BE643" i="1"/>
  <c r="BE642" i="1" s="1"/>
  <c r="BD643" i="1"/>
  <c r="BD642" i="1" s="1"/>
  <c r="BC643" i="1"/>
  <c r="BC642" i="1" s="1"/>
  <c r="AY643" i="1"/>
  <c r="AY642" i="1" s="1"/>
  <c r="AX643" i="1"/>
  <c r="AX642" i="1" s="1"/>
  <c r="AW643" i="1"/>
  <c r="AW642" i="1" s="1"/>
  <c r="AS643" i="1"/>
  <c r="AS642" i="1" s="1"/>
  <c r="AR643" i="1"/>
  <c r="AR642" i="1" s="1"/>
  <c r="AQ643" i="1"/>
  <c r="AQ642" i="1" s="1"/>
  <c r="AM643" i="1"/>
  <c r="AM642" i="1" s="1"/>
  <c r="AL643" i="1"/>
  <c r="AL642" i="1" s="1"/>
  <c r="AK643" i="1"/>
  <c r="AK642" i="1" s="1"/>
  <c r="AG643" i="1"/>
  <c r="AG642" i="1" s="1"/>
  <c r="AC643" i="1"/>
  <c r="AC642" i="1" s="1"/>
  <c r="AB643" i="1"/>
  <c r="AB642" i="1" s="1"/>
  <c r="AA643" i="1"/>
  <c r="AA642" i="1" s="1"/>
  <c r="W643" i="1"/>
  <c r="W642" i="1" s="1"/>
  <c r="V643" i="1"/>
  <c r="V642" i="1" s="1"/>
  <c r="U643" i="1"/>
  <c r="U642" i="1" s="1"/>
  <c r="Q643" i="1"/>
  <c r="Q642" i="1" s="1"/>
  <c r="P643" i="1"/>
  <c r="P642" i="1" s="1"/>
  <c r="O643" i="1"/>
  <c r="O642" i="1" s="1"/>
  <c r="K643" i="1"/>
  <c r="K642" i="1" s="1"/>
  <c r="J643" i="1"/>
  <c r="J642" i="1" s="1"/>
  <c r="I643" i="1"/>
  <c r="I642" i="1" s="1"/>
  <c r="F643" i="1"/>
  <c r="BX642" i="1"/>
  <c r="BX641" i="1"/>
  <c r="N641" i="1"/>
  <c r="T641" i="1" s="1"/>
  <c r="Z641" i="1" s="1"/>
  <c r="AF641" i="1" s="1"/>
  <c r="AJ641" i="1" s="1"/>
  <c r="AP641" i="1" s="1"/>
  <c r="AV641" i="1" s="1"/>
  <c r="BB641" i="1" s="1"/>
  <c r="BH641" i="1" s="1"/>
  <c r="BR641" i="1" s="1"/>
  <c r="BT641" i="1" s="1"/>
  <c r="M641" i="1"/>
  <c r="S641" i="1" s="1"/>
  <c r="Y641" i="1" s="1"/>
  <c r="AE641" i="1" s="1"/>
  <c r="AI641" i="1" s="1"/>
  <c r="AO641" i="1" s="1"/>
  <c r="AU641" i="1" s="1"/>
  <c r="BA641" i="1" s="1"/>
  <c r="BG641" i="1" s="1"/>
  <c r="BO641" i="1" s="1"/>
  <c r="BQ641" i="1" s="1"/>
  <c r="L641" i="1"/>
  <c r="R641" i="1" s="1"/>
  <c r="X641" i="1" s="1"/>
  <c r="AD641" i="1" s="1"/>
  <c r="AH641" i="1" s="1"/>
  <c r="AN641" i="1" s="1"/>
  <c r="AT641" i="1" s="1"/>
  <c r="AZ641" i="1" s="1"/>
  <c r="BF641" i="1" s="1"/>
  <c r="BL641" i="1" s="1"/>
  <c r="BN641" i="1" s="1"/>
  <c r="BX640" i="1"/>
  <c r="BU640" i="1"/>
  <c r="BU639" i="1" s="1"/>
  <c r="BK640" i="1"/>
  <c r="BJ640" i="1"/>
  <c r="BJ639" i="1" s="1"/>
  <c r="BI640" i="1"/>
  <c r="BI639" i="1" s="1"/>
  <c r="BE640" i="1"/>
  <c r="BE639" i="1" s="1"/>
  <c r="BD640" i="1"/>
  <c r="BD639" i="1" s="1"/>
  <c r="BC640" i="1"/>
  <c r="BC639" i="1" s="1"/>
  <c r="AY640" i="1"/>
  <c r="AY639" i="1" s="1"/>
  <c r="AX640" i="1"/>
  <c r="AX639" i="1" s="1"/>
  <c r="AW640" i="1"/>
  <c r="AW639" i="1" s="1"/>
  <c r="AS640" i="1"/>
  <c r="AS639" i="1" s="1"/>
  <c r="AR640" i="1"/>
  <c r="AR639" i="1" s="1"/>
  <c r="AQ640" i="1"/>
  <c r="AQ639" i="1" s="1"/>
  <c r="AM640" i="1"/>
  <c r="AM639" i="1" s="1"/>
  <c r="AL640" i="1"/>
  <c r="AL639" i="1" s="1"/>
  <c r="AK640" i="1"/>
  <c r="AK639" i="1" s="1"/>
  <c r="AG640" i="1"/>
  <c r="AG639" i="1" s="1"/>
  <c r="AC640" i="1"/>
  <c r="AC639" i="1" s="1"/>
  <c r="AB640" i="1"/>
  <c r="AB639" i="1" s="1"/>
  <c r="AA640" i="1"/>
  <c r="AA639" i="1" s="1"/>
  <c r="W640" i="1"/>
  <c r="W639" i="1" s="1"/>
  <c r="V640" i="1"/>
  <c r="V639" i="1" s="1"/>
  <c r="U640" i="1"/>
  <c r="U639" i="1" s="1"/>
  <c r="Q640" i="1"/>
  <c r="Q639" i="1" s="1"/>
  <c r="P640" i="1"/>
  <c r="P639" i="1" s="1"/>
  <c r="O640" i="1"/>
  <c r="O639" i="1" s="1"/>
  <c r="K640" i="1"/>
  <c r="K639" i="1" s="1"/>
  <c r="J640" i="1"/>
  <c r="J639" i="1" s="1"/>
  <c r="I640" i="1"/>
  <c r="I639" i="1" s="1"/>
  <c r="H640" i="1"/>
  <c r="H639" i="1" s="1"/>
  <c r="G640" i="1"/>
  <c r="F640" i="1"/>
  <c r="BX639" i="1"/>
  <c r="BK639" i="1"/>
  <c r="BX638" i="1"/>
  <c r="N638" i="1"/>
  <c r="T638" i="1" s="1"/>
  <c r="Z638" i="1" s="1"/>
  <c r="AF638" i="1" s="1"/>
  <c r="AJ638" i="1" s="1"/>
  <c r="AP638" i="1" s="1"/>
  <c r="AV638" i="1" s="1"/>
  <c r="BB638" i="1" s="1"/>
  <c r="BH638" i="1" s="1"/>
  <c r="BR638" i="1" s="1"/>
  <c r="BT638" i="1" s="1"/>
  <c r="M638" i="1"/>
  <c r="S638" i="1" s="1"/>
  <c r="Y638" i="1" s="1"/>
  <c r="AE638" i="1" s="1"/>
  <c r="AI638" i="1" s="1"/>
  <c r="AO638" i="1" s="1"/>
  <c r="AU638" i="1" s="1"/>
  <c r="BA638" i="1" s="1"/>
  <c r="BG638" i="1" s="1"/>
  <c r="BO638" i="1" s="1"/>
  <c r="BQ638" i="1" s="1"/>
  <c r="L638" i="1"/>
  <c r="R638" i="1" s="1"/>
  <c r="X638" i="1" s="1"/>
  <c r="AD638" i="1" s="1"/>
  <c r="AH638" i="1" s="1"/>
  <c r="AN638" i="1" s="1"/>
  <c r="AT638" i="1" s="1"/>
  <c r="AZ638" i="1" s="1"/>
  <c r="BF638" i="1" s="1"/>
  <c r="BL638" i="1" s="1"/>
  <c r="BN638" i="1" s="1"/>
  <c r="BX637" i="1"/>
  <c r="BU637" i="1"/>
  <c r="BU636" i="1" s="1"/>
  <c r="BK637" i="1"/>
  <c r="BK636" i="1" s="1"/>
  <c r="BJ637" i="1"/>
  <c r="BJ636" i="1" s="1"/>
  <c r="BI637" i="1"/>
  <c r="BI636" i="1" s="1"/>
  <c r="BE637" i="1"/>
  <c r="BE636" i="1" s="1"/>
  <c r="BD637" i="1"/>
  <c r="BD636" i="1" s="1"/>
  <c r="BC637" i="1"/>
  <c r="BC636" i="1" s="1"/>
  <c r="AY637" i="1"/>
  <c r="AY636" i="1" s="1"/>
  <c r="AX637" i="1"/>
  <c r="AX636" i="1" s="1"/>
  <c r="AW637" i="1"/>
  <c r="AS637" i="1"/>
  <c r="AR637" i="1"/>
  <c r="AR636" i="1" s="1"/>
  <c r="AQ637" i="1"/>
  <c r="AQ636" i="1" s="1"/>
  <c r="AM637" i="1"/>
  <c r="AM636" i="1" s="1"/>
  <c r="AL637" i="1"/>
  <c r="AL636" i="1" s="1"/>
  <c r="AK637" i="1"/>
  <c r="AK636" i="1" s="1"/>
  <c r="AG637" i="1"/>
  <c r="AG636" i="1" s="1"/>
  <c r="AC637" i="1"/>
  <c r="AC636" i="1" s="1"/>
  <c r="AB637" i="1"/>
  <c r="AB636" i="1" s="1"/>
  <c r="AA637" i="1"/>
  <c r="AA636" i="1" s="1"/>
  <c r="W637" i="1"/>
  <c r="W636" i="1" s="1"/>
  <c r="V637" i="1"/>
  <c r="V636" i="1" s="1"/>
  <c r="U637" i="1"/>
  <c r="U636" i="1" s="1"/>
  <c r="Q637" i="1"/>
  <c r="Q636" i="1" s="1"/>
  <c r="P637" i="1"/>
  <c r="P636" i="1" s="1"/>
  <c r="O637" i="1"/>
  <c r="O636" i="1" s="1"/>
  <c r="K637" i="1"/>
  <c r="K636" i="1" s="1"/>
  <c r="J637" i="1"/>
  <c r="J636" i="1" s="1"/>
  <c r="I637" i="1"/>
  <c r="I636" i="1" s="1"/>
  <c r="H637" i="1"/>
  <c r="H636" i="1" s="1"/>
  <c r="G637" i="1"/>
  <c r="G636" i="1" s="1"/>
  <c r="F637" i="1"/>
  <c r="BX636" i="1"/>
  <c r="AW636" i="1"/>
  <c r="AS636" i="1"/>
  <c r="BX635" i="1"/>
  <c r="N635" i="1"/>
  <c r="T635" i="1" s="1"/>
  <c r="Z635" i="1" s="1"/>
  <c r="AF635" i="1" s="1"/>
  <c r="AJ635" i="1" s="1"/>
  <c r="AP635" i="1" s="1"/>
  <c r="AV635" i="1" s="1"/>
  <c r="BB635" i="1" s="1"/>
  <c r="BH635" i="1" s="1"/>
  <c r="BR635" i="1" s="1"/>
  <c r="BT635" i="1" s="1"/>
  <c r="M635" i="1"/>
  <c r="S635" i="1" s="1"/>
  <c r="Y635" i="1" s="1"/>
  <c r="AE635" i="1" s="1"/>
  <c r="AI635" i="1" s="1"/>
  <c r="AO635" i="1" s="1"/>
  <c r="AU635" i="1" s="1"/>
  <c r="BA635" i="1" s="1"/>
  <c r="BG635" i="1" s="1"/>
  <c r="BO635" i="1" s="1"/>
  <c r="BQ635" i="1" s="1"/>
  <c r="L635" i="1"/>
  <c r="R635" i="1" s="1"/>
  <c r="X635" i="1" s="1"/>
  <c r="AD635" i="1" s="1"/>
  <c r="AH635" i="1" s="1"/>
  <c r="AN635" i="1" s="1"/>
  <c r="AT635" i="1" s="1"/>
  <c r="AZ635" i="1" s="1"/>
  <c r="BF635" i="1" s="1"/>
  <c r="BL635" i="1" s="1"/>
  <c r="BN635" i="1" s="1"/>
  <c r="BX634" i="1"/>
  <c r="BU634" i="1"/>
  <c r="BK634" i="1"/>
  <c r="BJ634" i="1"/>
  <c r="BI634" i="1"/>
  <c r="BE634" i="1"/>
  <c r="BD634" i="1"/>
  <c r="BC634" i="1"/>
  <c r="AY634" i="1"/>
  <c r="AX634" i="1"/>
  <c r="AW634" i="1"/>
  <c r="AS634" i="1"/>
  <c r="AR634" i="1"/>
  <c r="AQ634" i="1"/>
  <c r="AM634" i="1"/>
  <c r="AL634" i="1"/>
  <c r="AK634" i="1"/>
  <c r="AG634" i="1"/>
  <c r="AC634" i="1"/>
  <c r="AB634" i="1"/>
  <c r="AA634" i="1"/>
  <c r="W634" i="1"/>
  <c r="V634" i="1"/>
  <c r="U634" i="1"/>
  <c r="Q634" i="1"/>
  <c r="P634" i="1"/>
  <c r="O634" i="1"/>
  <c r="K634" i="1"/>
  <c r="J634" i="1"/>
  <c r="I634" i="1"/>
  <c r="H634" i="1"/>
  <c r="G634" i="1"/>
  <c r="F634" i="1"/>
  <c r="BX633" i="1"/>
  <c r="N633" i="1"/>
  <c r="T633" i="1" s="1"/>
  <c r="Z633" i="1" s="1"/>
  <c r="AF633" i="1" s="1"/>
  <c r="AJ633" i="1" s="1"/>
  <c r="AP633" i="1" s="1"/>
  <c r="AV633" i="1" s="1"/>
  <c r="BB633" i="1" s="1"/>
  <c r="BH633" i="1" s="1"/>
  <c r="BR633" i="1" s="1"/>
  <c r="BT633" i="1" s="1"/>
  <c r="M633" i="1"/>
  <c r="S633" i="1" s="1"/>
  <c r="Y633" i="1" s="1"/>
  <c r="AE633" i="1" s="1"/>
  <c r="AI633" i="1" s="1"/>
  <c r="AO633" i="1" s="1"/>
  <c r="AU633" i="1" s="1"/>
  <c r="BA633" i="1" s="1"/>
  <c r="BG633" i="1" s="1"/>
  <c r="BO633" i="1" s="1"/>
  <c r="BQ633" i="1" s="1"/>
  <c r="L633" i="1"/>
  <c r="R633" i="1" s="1"/>
  <c r="X633" i="1" s="1"/>
  <c r="AD633" i="1" s="1"/>
  <c r="AH633" i="1" s="1"/>
  <c r="AN633" i="1" s="1"/>
  <c r="AT633" i="1" s="1"/>
  <c r="AZ633" i="1" s="1"/>
  <c r="BF633" i="1" s="1"/>
  <c r="BL633" i="1" s="1"/>
  <c r="BN633" i="1" s="1"/>
  <c r="BX632" i="1"/>
  <c r="BU632" i="1"/>
  <c r="BK632" i="1"/>
  <c r="BJ632" i="1"/>
  <c r="BI632" i="1"/>
  <c r="BE632" i="1"/>
  <c r="BD632" i="1"/>
  <c r="BC632" i="1"/>
  <c r="AY632" i="1"/>
  <c r="AX632" i="1"/>
  <c r="AW632" i="1"/>
  <c r="AS632" i="1"/>
  <c r="AR632" i="1"/>
  <c r="AQ632" i="1"/>
  <c r="AM632" i="1"/>
  <c r="AL632" i="1"/>
  <c r="AK632" i="1"/>
  <c r="AG632" i="1"/>
  <c r="AC632" i="1"/>
  <c r="AB632" i="1"/>
  <c r="AA632" i="1"/>
  <c r="W632" i="1"/>
  <c r="V632" i="1"/>
  <c r="U632" i="1"/>
  <c r="Q632" i="1"/>
  <c r="P632" i="1"/>
  <c r="O632" i="1"/>
  <c r="K632" i="1"/>
  <c r="J632" i="1"/>
  <c r="I632" i="1"/>
  <c r="H632" i="1"/>
  <c r="G632" i="1"/>
  <c r="F632" i="1"/>
  <c r="BX631" i="1"/>
  <c r="BX630" i="1"/>
  <c r="N630" i="1"/>
  <c r="T630" i="1" s="1"/>
  <c r="Z630" i="1" s="1"/>
  <c r="AF630" i="1" s="1"/>
  <c r="AJ630" i="1" s="1"/>
  <c r="AP630" i="1" s="1"/>
  <c r="AV630" i="1" s="1"/>
  <c r="BB630" i="1" s="1"/>
  <c r="BH630" i="1" s="1"/>
  <c r="BR630" i="1" s="1"/>
  <c r="BT630" i="1" s="1"/>
  <c r="M630" i="1"/>
  <c r="S630" i="1" s="1"/>
  <c r="Y630" i="1" s="1"/>
  <c r="AE630" i="1" s="1"/>
  <c r="AI630" i="1" s="1"/>
  <c r="AO630" i="1" s="1"/>
  <c r="AU630" i="1" s="1"/>
  <c r="BA630" i="1" s="1"/>
  <c r="BG630" i="1" s="1"/>
  <c r="BO630" i="1" s="1"/>
  <c r="BQ630" i="1" s="1"/>
  <c r="L630" i="1"/>
  <c r="R630" i="1" s="1"/>
  <c r="X630" i="1" s="1"/>
  <c r="AD630" i="1" s="1"/>
  <c r="AH630" i="1" s="1"/>
  <c r="AN630" i="1" s="1"/>
  <c r="AT630" i="1" s="1"/>
  <c r="AZ630" i="1" s="1"/>
  <c r="BF630" i="1" s="1"/>
  <c r="BL630" i="1" s="1"/>
  <c r="BN630" i="1" s="1"/>
  <c r="BX629" i="1"/>
  <c r="N629" i="1"/>
  <c r="T629" i="1" s="1"/>
  <c r="Z629" i="1" s="1"/>
  <c r="AF629" i="1" s="1"/>
  <c r="AJ629" i="1" s="1"/>
  <c r="AP629" i="1" s="1"/>
  <c r="AV629" i="1" s="1"/>
  <c r="BB629" i="1" s="1"/>
  <c r="BH629" i="1" s="1"/>
  <c r="BR629" i="1" s="1"/>
  <c r="BT629" i="1" s="1"/>
  <c r="M629" i="1"/>
  <c r="S629" i="1" s="1"/>
  <c r="Y629" i="1" s="1"/>
  <c r="AE629" i="1" s="1"/>
  <c r="AI629" i="1" s="1"/>
  <c r="AO629" i="1" s="1"/>
  <c r="AU629" i="1" s="1"/>
  <c r="BA629" i="1" s="1"/>
  <c r="BG629" i="1" s="1"/>
  <c r="BO629" i="1" s="1"/>
  <c r="BQ629" i="1" s="1"/>
  <c r="L629" i="1"/>
  <c r="R629" i="1" s="1"/>
  <c r="X629" i="1" s="1"/>
  <c r="AD629" i="1" s="1"/>
  <c r="AH629" i="1" s="1"/>
  <c r="AN629" i="1" s="1"/>
  <c r="AT629" i="1" s="1"/>
  <c r="AZ629" i="1" s="1"/>
  <c r="BF629" i="1" s="1"/>
  <c r="BL629" i="1" s="1"/>
  <c r="BN629" i="1" s="1"/>
  <c r="BX628" i="1"/>
  <c r="N628" i="1"/>
  <c r="T628" i="1" s="1"/>
  <c r="Z628" i="1" s="1"/>
  <c r="AF628" i="1" s="1"/>
  <c r="AJ628" i="1" s="1"/>
  <c r="AP628" i="1" s="1"/>
  <c r="AV628" i="1" s="1"/>
  <c r="BB628" i="1" s="1"/>
  <c r="BH628" i="1" s="1"/>
  <c r="BR628" i="1" s="1"/>
  <c r="BT628" i="1" s="1"/>
  <c r="M628" i="1"/>
  <c r="S628" i="1" s="1"/>
  <c r="Y628" i="1" s="1"/>
  <c r="AE628" i="1" s="1"/>
  <c r="AI628" i="1" s="1"/>
  <c r="AO628" i="1" s="1"/>
  <c r="AU628" i="1" s="1"/>
  <c r="BA628" i="1" s="1"/>
  <c r="BG628" i="1" s="1"/>
  <c r="BO628" i="1" s="1"/>
  <c r="BQ628" i="1" s="1"/>
  <c r="L628" i="1"/>
  <c r="R628" i="1" s="1"/>
  <c r="X628" i="1" s="1"/>
  <c r="AD628" i="1" s="1"/>
  <c r="AH628" i="1" s="1"/>
  <c r="AN628" i="1" s="1"/>
  <c r="AT628" i="1" s="1"/>
  <c r="AZ628" i="1" s="1"/>
  <c r="BF628" i="1" s="1"/>
  <c r="BL628" i="1" s="1"/>
  <c r="BN628" i="1" s="1"/>
  <c r="BX627" i="1"/>
  <c r="N627" i="1"/>
  <c r="T627" i="1" s="1"/>
  <c r="Z627" i="1" s="1"/>
  <c r="AF627" i="1" s="1"/>
  <c r="AJ627" i="1" s="1"/>
  <c r="AP627" i="1" s="1"/>
  <c r="AV627" i="1" s="1"/>
  <c r="BB627" i="1" s="1"/>
  <c r="BH627" i="1" s="1"/>
  <c r="BR627" i="1" s="1"/>
  <c r="BT627" i="1" s="1"/>
  <c r="M627" i="1"/>
  <c r="S627" i="1" s="1"/>
  <c r="Y627" i="1" s="1"/>
  <c r="AE627" i="1" s="1"/>
  <c r="AI627" i="1" s="1"/>
  <c r="AO627" i="1" s="1"/>
  <c r="AU627" i="1" s="1"/>
  <c r="BA627" i="1" s="1"/>
  <c r="BG627" i="1" s="1"/>
  <c r="BO627" i="1" s="1"/>
  <c r="BQ627" i="1" s="1"/>
  <c r="L627" i="1"/>
  <c r="R627" i="1" s="1"/>
  <c r="X627" i="1" s="1"/>
  <c r="AD627" i="1" s="1"/>
  <c r="AH627" i="1" s="1"/>
  <c r="AN627" i="1" s="1"/>
  <c r="AT627" i="1" s="1"/>
  <c r="AZ627" i="1" s="1"/>
  <c r="BF627" i="1" s="1"/>
  <c r="BL627" i="1" s="1"/>
  <c r="BN627" i="1" s="1"/>
  <c r="BX626" i="1"/>
  <c r="BU626" i="1"/>
  <c r="BK626" i="1"/>
  <c r="BJ626" i="1"/>
  <c r="BI626" i="1"/>
  <c r="BE626" i="1"/>
  <c r="BD626" i="1"/>
  <c r="BC626" i="1"/>
  <c r="AY626" i="1"/>
  <c r="AX626" i="1"/>
  <c r="AW626" i="1"/>
  <c r="AS626" i="1"/>
  <c r="AR626" i="1"/>
  <c r="AQ626" i="1"/>
  <c r="AM626" i="1"/>
  <c r="AL626" i="1"/>
  <c r="AK626" i="1"/>
  <c r="AG626" i="1"/>
  <c r="AC626" i="1"/>
  <c r="AB626" i="1"/>
  <c r="AA626" i="1"/>
  <c r="W626" i="1"/>
  <c r="V626" i="1"/>
  <c r="U626" i="1"/>
  <c r="Q626" i="1"/>
  <c r="P626" i="1"/>
  <c r="O626" i="1"/>
  <c r="K626" i="1"/>
  <c r="J626" i="1"/>
  <c r="I626" i="1"/>
  <c r="H626" i="1"/>
  <c r="G626" i="1"/>
  <c r="F626" i="1"/>
  <c r="BX625" i="1"/>
  <c r="N625" i="1"/>
  <c r="T625" i="1" s="1"/>
  <c r="Z625" i="1" s="1"/>
  <c r="AF625" i="1" s="1"/>
  <c r="AJ625" i="1" s="1"/>
  <c r="AP625" i="1" s="1"/>
  <c r="AV625" i="1" s="1"/>
  <c r="BB625" i="1" s="1"/>
  <c r="BH625" i="1" s="1"/>
  <c r="BR625" i="1" s="1"/>
  <c r="BT625" i="1" s="1"/>
  <c r="M625" i="1"/>
  <c r="S625" i="1" s="1"/>
  <c r="Y625" i="1" s="1"/>
  <c r="AE625" i="1" s="1"/>
  <c r="AI625" i="1" s="1"/>
  <c r="AO625" i="1" s="1"/>
  <c r="AU625" i="1" s="1"/>
  <c r="BA625" i="1" s="1"/>
  <c r="BG625" i="1" s="1"/>
  <c r="BO625" i="1" s="1"/>
  <c r="BQ625" i="1" s="1"/>
  <c r="L625" i="1"/>
  <c r="R625" i="1" s="1"/>
  <c r="X625" i="1" s="1"/>
  <c r="AD625" i="1" s="1"/>
  <c r="AH625" i="1" s="1"/>
  <c r="AN625" i="1" s="1"/>
  <c r="AT625" i="1" s="1"/>
  <c r="AZ625" i="1" s="1"/>
  <c r="BF625" i="1" s="1"/>
  <c r="BL625" i="1" s="1"/>
  <c r="BN625" i="1" s="1"/>
  <c r="BX624" i="1"/>
  <c r="BU624" i="1"/>
  <c r="BK624" i="1"/>
  <c r="BJ624" i="1"/>
  <c r="BI624" i="1"/>
  <c r="BE624" i="1"/>
  <c r="BD624" i="1"/>
  <c r="BC624" i="1"/>
  <c r="AY624" i="1"/>
  <c r="AX624" i="1"/>
  <c r="AW624" i="1"/>
  <c r="AS624" i="1"/>
  <c r="AR624" i="1"/>
  <c r="AQ624" i="1"/>
  <c r="AM624" i="1"/>
  <c r="AL624" i="1"/>
  <c r="AK624" i="1"/>
  <c r="AG624" i="1"/>
  <c r="AC624" i="1"/>
  <c r="AB624" i="1"/>
  <c r="AA624" i="1"/>
  <c r="W624" i="1"/>
  <c r="V624" i="1"/>
  <c r="U624" i="1"/>
  <c r="Q624" i="1"/>
  <c r="P624" i="1"/>
  <c r="O624" i="1"/>
  <c r="K624" i="1"/>
  <c r="J624" i="1"/>
  <c r="I624" i="1"/>
  <c r="H624" i="1"/>
  <c r="G624" i="1"/>
  <c r="F624" i="1"/>
  <c r="BX623" i="1"/>
  <c r="N623" i="1"/>
  <c r="T623" i="1" s="1"/>
  <c r="Z623" i="1" s="1"/>
  <c r="AF623" i="1" s="1"/>
  <c r="AJ623" i="1" s="1"/>
  <c r="AP623" i="1" s="1"/>
  <c r="AV623" i="1" s="1"/>
  <c r="BB623" i="1" s="1"/>
  <c r="BH623" i="1" s="1"/>
  <c r="BR623" i="1" s="1"/>
  <c r="BT623" i="1" s="1"/>
  <c r="M623" i="1"/>
  <c r="S623" i="1" s="1"/>
  <c r="Y623" i="1" s="1"/>
  <c r="AE623" i="1" s="1"/>
  <c r="AI623" i="1" s="1"/>
  <c r="AO623" i="1" s="1"/>
  <c r="AU623" i="1" s="1"/>
  <c r="BA623" i="1" s="1"/>
  <c r="BG623" i="1" s="1"/>
  <c r="BO623" i="1" s="1"/>
  <c r="BQ623" i="1" s="1"/>
  <c r="L623" i="1"/>
  <c r="R623" i="1" s="1"/>
  <c r="X623" i="1" s="1"/>
  <c r="AD623" i="1" s="1"/>
  <c r="AH623" i="1" s="1"/>
  <c r="AN623" i="1" s="1"/>
  <c r="AT623" i="1" s="1"/>
  <c r="AZ623" i="1" s="1"/>
  <c r="BF623" i="1" s="1"/>
  <c r="BL623" i="1" s="1"/>
  <c r="BN623" i="1" s="1"/>
  <c r="BX622" i="1"/>
  <c r="BU622" i="1"/>
  <c r="BK622" i="1"/>
  <c r="BJ622" i="1"/>
  <c r="BI622" i="1"/>
  <c r="BE622" i="1"/>
  <c r="BD622" i="1"/>
  <c r="BC622" i="1"/>
  <c r="AY622" i="1"/>
  <c r="AX622" i="1"/>
  <c r="AW622" i="1"/>
  <c r="AS622" i="1"/>
  <c r="AR622" i="1"/>
  <c r="AQ622" i="1"/>
  <c r="AM622" i="1"/>
  <c r="AL622" i="1"/>
  <c r="AK622" i="1"/>
  <c r="AG622" i="1"/>
  <c r="AC622" i="1"/>
  <c r="AB622" i="1"/>
  <c r="AA622" i="1"/>
  <c r="W622" i="1"/>
  <c r="V622" i="1"/>
  <c r="U622" i="1"/>
  <c r="Q622" i="1"/>
  <c r="P622" i="1"/>
  <c r="O622" i="1"/>
  <c r="K622" i="1"/>
  <c r="J622" i="1"/>
  <c r="I622" i="1"/>
  <c r="H622" i="1"/>
  <c r="G622" i="1"/>
  <c r="F622" i="1"/>
  <c r="BX621" i="1"/>
  <c r="BX620" i="1"/>
  <c r="N620" i="1"/>
  <c r="T620" i="1" s="1"/>
  <c r="Z620" i="1" s="1"/>
  <c r="AF620" i="1" s="1"/>
  <c r="AJ620" i="1" s="1"/>
  <c r="AP620" i="1" s="1"/>
  <c r="AV620" i="1" s="1"/>
  <c r="BB620" i="1" s="1"/>
  <c r="BH620" i="1" s="1"/>
  <c r="BR620" i="1" s="1"/>
  <c r="BT620" i="1" s="1"/>
  <c r="M620" i="1"/>
  <c r="S620" i="1" s="1"/>
  <c r="Y620" i="1" s="1"/>
  <c r="AE620" i="1" s="1"/>
  <c r="AI620" i="1" s="1"/>
  <c r="AO620" i="1" s="1"/>
  <c r="AU620" i="1" s="1"/>
  <c r="BA620" i="1" s="1"/>
  <c r="BG620" i="1" s="1"/>
  <c r="BO620" i="1" s="1"/>
  <c r="BQ620" i="1" s="1"/>
  <c r="L620" i="1"/>
  <c r="R620" i="1" s="1"/>
  <c r="X620" i="1" s="1"/>
  <c r="AD620" i="1" s="1"/>
  <c r="AH620" i="1" s="1"/>
  <c r="AN620" i="1" s="1"/>
  <c r="AT620" i="1" s="1"/>
  <c r="AZ620" i="1" s="1"/>
  <c r="BF620" i="1" s="1"/>
  <c r="BL620" i="1" s="1"/>
  <c r="BN620" i="1" s="1"/>
  <c r="BX619" i="1"/>
  <c r="BU619" i="1"/>
  <c r="BU618" i="1" s="1"/>
  <c r="BK619" i="1"/>
  <c r="BJ619" i="1"/>
  <c r="BI619" i="1"/>
  <c r="BE619" i="1"/>
  <c r="BE618" i="1" s="1"/>
  <c r="BD619" i="1"/>
  <c r="BD618" i="1" s="1"/>
  <c r="BC619" i="1"/>
  <c r="BC618" i="1" s="1"/>
  <c r="AY619" i="1"/>
  <c r="AY618" i="1" s="1"/>
  <c r="AX619" i="1"/>
  <c r="AX618" i="1" s="1"/>
  <c r="AW619" i="1"/>
  <c r="AW618" i="1" s="1"/>
  <c r="AS619" i="1"/>
  <c r="AS618" i="1" s="1"/>
  <c r="AR619" i="1"/>
  <c r="AR618" i="1" s="1"/>
  <c r="AQ619" i="1"/>
  <c r="AQ618" i="1" s="1"/>
  <c r="AM619" i="1"/>
  <c r="AM618" i="1" s="1"/>
  <c r="AL619" i="1"/>
  <c r="AL618" i="1" s="1"/>
  <c r="AK619" i="1"/>
  <c r="AK618" i="1" s="1"/>
  <c r="AG619" i="1"/>
  <c r="AG618" i="1" s="1"/>
  <c r="AC619" i="1"/>
  <c r="AC618" i="1" s="1"/>
  <c r="AB619" i="1"/>
  <c r="AB618" i="1" s="1"/>
  <c r="AA619" i="1"/>
  <c r="AA618" i="1" s="1"/>
  <c r="W619" i="1"/>
  <c r="W618" i="1" s="1"/>
  <c r="V619" i="1"/>
  <c r="V618" i="1" s="1"/>
  <c r="U619" i="1"/>
  <c r="U618" i="1" s="1"/>
  <c r="Q619" i="1"/>
  <c r="Q618" i="1" s="1"/>
  <c r="P619" i="1"/>
  <c r="P618" i="1" s="1"/>
  <c r="O619" i="1"/>
  <c r="O618" i="1" s="1"/>
  <c r="K619" i="1"/>
  <c r="K618" i="1" s="1"/>
  <c r="J619" i="1"/>
  <c r="J618" i="1" s="1"/>
  <c r="I619" i="1"/>
  <c r="I618" i="1" s="1"/>
  <c r="H619" i="1"/>
  <c r="G619" i="1"/>
  <c r="G618" i="1" s="1"/>
  <c r="F619" i="1"/>
  <c r="F618" i="1" s="1"/>
  <c r="BX618" i="1"/>
  <c r="BK618" i="1"/>
  <c r="BJ618" i="1"/>
  <c r="BI618" i="1"/>
  <c r="BX617" i="1"/>
  <c r="N617" i="1"/>
  <c r="T617" i="1" s="1"/>
  <c r="Z617" i="1" s="1"/>
  <c r="AF617" i="1" s="1"/>
  <c r="AJ617" i="1" s="1"/>
  <c r="AP617" i="1" s="1"/>
  <c r="AV617" i="1" s="1"/>
  <c r="BB617" i="1" s="1"/>
  <c r="BH617" i="1" s="1"/>
  <c r="BR617" i="1" s="1"/>
  <c r="BT617" i="1" s="1"/>
  <c r="M617" i="1"/>
  <c r="S617" i="1" s="1"/>
  <c r="Y617" i="1" s="1"/>
  <c r="AE617" i="1" s="1"/>
  <c r="AI617" i="1" s="1"/>
  <c r="AO617" i="1" s="1"/>
  <c r="AU617" i="1" s="1"/>
  <c r="BA617" i="1" s="1"/>
  <c r="BG617" i="1" s="1"/>
  <c r="BO617" i="1" s="1"/>
  <c r="BQ617" i="1" s="1"/>
  <c r="L617" i="1"/>
  <c r="R617" i="1" s="1"/>
  <c r="X617" i="1" s="1"/>
  <c r="AD617" i="1" s="1"/>
  <c r="AH617" i="1" s="1"/>
  <c r="AN617" i="1" s="1"/>
  <c r="AT617" i="1" s="1"/>
  <c r="AZ617" i="1" s="1"/>
  <c r="BF617" i="1" s="1"/>
  <c r="BL617" i="1" s="1"/>
  <c r="BN617" i="1" s="1"/>
  <c r="BX616" i="1"/>
  <c r="BU616" i="1"/>
  <c r="BU615" i="1" s="1"/>
  <c r="BK616" i="1"/>
  <c r="BK615" i="1" s="1"/>
  <c r="BJ616" i="1"/>
  <c r="BJ615" i="1" s="1"/>
  <c r="BI616" i="1"/>
  <c r="BI615" i="1" s="1"/>
  <c r="BE616" i="1"/>
  <c r="BE615" i="1" s="1"/>
  <c r="BD616" i="1"/>
  <c r="BD615" i="1" s="1"/>
  <c r="BC616" i="1"/>
  <c r="BC615" i="1" s="1"/>
  <c r="AY616" i="1"/>
  <c r="AY615" i="1" s="1"/>
  <c r="AX616" i="1"/>
  <c r="AX615" i="1" s="1"/>
  <c r="AW616" i="1"/>
  <c r="AW615" i="1" s="1"/>
  <c r="AS616" i="1"/>
  <c r="AS615" i="1" s="1"/>
  <c r="AR616" i="1"/>
  <c r="AR615" i="1" s="1"/>
  <c r="AQ616" i="1"/>
  <c r="AQ615" i="1" s="1"/>
  <c r="AM616" i="1"/>
  <c r="AM615" i="1" s="1"/>
  <c r="AL616" i="1"/>
  <c r="AL615" i="1" s="1"/>
  <c r="AK616" i="1"/>
  <c r="AK615" i="1" s="1"/>
  <c r="AG616" i="1"/>
  <c r="AG615" i="1" s="1"/>
  <c r="AC616" i="1"/>
  <c r="AC615" i="1" s="1"/>
  <c r="AB616" i="1"/>
  <c r="AB615" i="1" s="1"/>
  <c r="AA616" i="1"/>
  <c r="AA615" i="1" s="1"/>
  <c r="W616" i="1"/>
  <c r="W615" i="1" s="1"/>
  <c r="V616" i="1"/>
  <c r="V615" i="1" s="1"/>
  <c r="U616" i="1"/>
  <c r="U615" i="1" s="1"/>
  <c r="Q616" i="1"/>
  <c r="Q615" i="1" s="1"/>
  <c r="P616" i="1"/>
  <c r="P615" i="1" s="1"/>
  <c r="O616" i="1"/>
  <c r="O615" i="1" s="1"/>
  <c r="K616" i="1"/>
  <c r="K615" i="1" s="1"/>
  <c r="J616" i="1"/>
  <c r="I616" i="1"/>
  <c r="I615" i="1" s="1"/>
  <c r="H616" i="1"/>
  <c r="G616" i="1"/>
  <c r="G615" i="1" s="1"/>
  <c r="F616" i="1"/>
  <c r="F615" i="1" s="1"/>
  <c r="BX615" i="1"/>
  <c r="BX614" i="1"/>
  <c r="N614" i="1"/>
  <c r="T614" i="1" s="1"/>
  <c r="Z614" i="1" s="1"/>
  <c r="AF614" i="1" s="1"/>
  <c r="AJ614" i="1" s="1"/>
  <c r="AP614" i="1" s="1"/>
  <c r="AV614" i="1" s="1"/>
  <c r="BB614" i="1" s="1"/>
  <c r="BH614" i="1" s="1"/>
  <c r="BR614" i="1" s="1"/>
  <c r="BT614" i="1" s="1"/>
  <c r="M614" i="1"/>
  <c r="S614" i="1" s="1"/>
  <c r="Y614" i="1" s="1"/>
  <c r="AE614" i="1" s="1"/>
  <c r="AI614" i="1" s="1"/>
  <c r="AO614" i="1" s="1"/>
  <c r="AU614" i="1" s="1"/>
  <c r="BA614" i="1" s="1"/>
  <c r="BG614" i="1" s="1"/>
  <c r="BO614" i="1" s="1"/>
  <c r="BQ614" i="1" s="1"/>
  <c r="L614" i="1"/>
  <c r="R614" i="1" s="1"/>
  <c r="X614" i="1" s="1"/>
  <c r="AD614" i="1" s="1"/>
  <c r="AH614" i="1" s="1"/>
  <c r="AN614" i="1" s="1"/>
  <c r="AT614" i="1" s="1"/>
  <c r="AZ614" i="1" s="1"/>
  <c r="BF614" i="1" s="1"/>
  <c r="BL614" i="1" s="1"/>
  <c r="BN614" i="1" s="1"/>
  <c r="BX613" i="1"/>
  <c r="BU613" i="1"/>
  <c r="BU612" i="1" s="1"/>
  <c r="BK613" i="1"/>
  <c r="BJ613" i="1"/>
  <c r="BJ612" i="1" s="1"/>
  <c r="BI613" i="1"/>
  <c r="BI612" i="1" s="1"/>
  <c r="BE613" i="1"/>
  <c r="BE612" i="1" s="1"/>
  <c r="BD613" i="1"/>
  <c r="BD612" i="1" s="1"/>
  <c r="BC613" i="1"/>
  <c r="BC612" i="1" s="1"/>
  <c r="AY613" i="1"/>
  <c r="AY612" i="1" s="1"/>
  <c r="AX613" i="1"/>
  <c r="AX612" i="1" s="1"/>
  <c r="AW613" i="1"/>
  <c r="AW612" i="1" s="1"/>
  <c r="AS613" i="1"/>
  <c r="AR613" i="1"/>
  <c r="AR612" i="1" s="1"/>
  <c r="AQ613" i="1"/>
  <c r="AQ612" i="1" s="1"/>
  <c r="AM613" i="1"/>
  <c r="AM612" i="1" s="1"/>
  <c r="AL613" i="1"/>
  <c r="AL612" i="1" s="1"/>
  <c r="AK613" i="1"/>
  <c r="AK612" i="1" s="1"/>
  <c r="AG613" i="1"/>
  <c r="AG612" i="1" s="1"/>
  <c r="AC613" i="1"/>
  <c r="AC612" i="1" s="1"/>
  <c r="AB613" i="1"/>
  <c r="AB612" i="1" s="1"/>
  <c r="AA613" i="1"/>
  <c r="AA612" i="1" s="1"/>
  <c r="W613" i="1"/>
  <c r="W612" i="1" s="1"/>
  <c r="V613" i="1"/>
  <c r="V612" i="1" s="1"/>
  <c r="U613" i="1"/>
  <c r="U612" i="1" s="1"/>
  <c r="Q613" i="1"/>
  <c r="Q612" i="1" s="1"/>
  <c r="P613" i="1"/>
  <c r="P612" i="1" s="1"/>
  <c r="O613" i="1"/>
  <c r="O612" i="1" s="1"/>
  <c r="K613" i="1"/>
  <c r="K612" i="1" s="1"/>
  <c r="J613" i="1"/>
  <c r="J612" i="1" s="1"/>
  <c r="I613" i="1"/>
  <c r="I612" i="1" s="1"/>
  <c r="H613" i="1"/>
  <c r="H612" i="1" s="1"/>
  <c r="G613" i="1"/>
  <c r="G612" i="1" s="1"/>
  <c r="F613" i="1"/>
  <c r="BX612" i="1"/>
  <c r="BK612" i="1"/>
  <c r="AS612" i="1"/>
  <c r="BX611" i="1"/>
  <c r="N611" i="1"/>
  <c r="T611" i="1" s="1"/>
  <c r="Z611" i="1" s="1"/>
  <c r="AF611" i="1" s="1"/>
  <c r="AJ611" i="1" s="1"/>
  <c r="AP611" i="1" s="1"/>
  <c r="AV611" i="1" s="1"/>
  <c r="BB611" i="1" s="1"/>
  <c r="BH611" i="1" s="1"/>
  <c r="BR611" i="1" s="1"/>
  <c r="BT611" i="1" s="1"/>
  <c r="M611" i="1"/>
  <c r="S611" i="1" s="1"/>
  <c r="Y611" i="1" s="1"/>
  <c r="AE611" i="1" s="1"/>
  <c r="AI611" i="1" s="1"/>
  <c r="AO611" i="1" s="1"/>
  <c r="AU611" i="1" s="1"/>
  <c r="BA611" i="1" s="1"/>
  <c r="BG611" i="1" s="1"/>
  <c r="BO611" i="1" s="1"/>
  <c r="BQ611" i="1" s="1"/>
  <c r="L611" i="1"/>
  <c r="R611" i="1" s="1"/>
  <c r="X611" i="1" s="1"/>
  <c r="AD611" i="1" s="1"/>
  <c r="AH611" i="1" s="1"/>
  <c r="AN611" i="1" s="1"/>
  <c r="AT611" i="1" s="1"/>
  <c r="AZ611" i="1" s="1"/>
  <c r="BF611" i="1" s="1"/>
  <c r="BL611" i="1" s="1"/>
  <c r="BN611" i="1" s="1"/>
  <c r="BX610" i="1"/>
  <c r="BU610" i="1"/>
  <c r="BU609" i="1" s="1"/>
  <c r="BK610" i="1"/>
  <c r="BK609" i="1" s="1"/>
  <c r="BJ610" i="1"/>
  <c r="BJ609" i="1" s="1"/>
  <c r="BI610" i="1"/>
  <c r="BI609" i="1" s="1"/>
  <c r="BE610" i="1"/>
  <c r="BE609" i="1" s="1"/>
  <c r="BD610" i="1"/>
  <c r="BD609" i="1" s="1"/>
  <c r="BC610" i="1"/>
  <c r="BC609" i="1" s="1"/>
  <c r="AY610" i="1"/>
  <c r="AY609" i="1" s="1"/>
  <c r="AX610" i="1"/>
  <c r="AX609" i="1" s="1"/>
  <c r="AW610" i="1"/>
  <c r="AW609" i="1" s="1"/>
  <c r="AS610" i="1"/>
  <c r="AS609" i="1" s="1"/>
  <c r="AR610" i="1"/>
  <c r="AR609" i="1" s="1"/>
  <c r="AQ610" i="1"/>
  <c r="AQ609" i="1" s="1"/>
  <c r="AM610" i="1"/>
  <c r="AM609" i="1" s="1"/>
  <c r="AL610" i="1"/>
  <c r="AL609" i="1" s="1"/>
  <c r="AK610" i="1"/>
  <c r="AK609" i="1" s="1"/>
  <c r="AG610" i="1"/>
  <c r="AG609" i="1" s="1"/>
  <c r="AC610" i="1"/>
  <c r="AC609" i="1" s="1"/>
  <c r="AB610" i="1"/>
  <c r="AB609" i="1" s="1"/>
  <c r="AA610" i="1"/>
  <c r="AA609" i="1" s="1"/>
  <c r="W610" i="1"/>
  <c r="W609" i="1" s="1"/>
  <c r="V610" i="1"/>
  <c r="V609" i="1" s="1"/>
  <c r="U610" i="1"/>
  <c r="U609" i="1" s="1"/>
  <c r="Q610" i="1"/>
  <c r="Q609" i="1" s="1"/>
  <c r="P610" i="1"/>
  <c r="P609" i="1" s="1"/>
  <c r="O610" i="1"/>
  <c r="O609" i="1" s="1"/>
  <c r="K610" i="1"/>
  <c r="K609" i="1" s="1"/>
  <c r="J610" i="1"/>
  <c r="J609" i="1" s="1"/>
  <c r="I610" i="1"/>
  <c r="I609" i="1" s="1"/>
  <c r="H610" i="1"/>
  <c r="H609" i="1" s="1"/>
  <c r="G610" i="1"/>
  <c r="F610" i="1"/>
  <c r="BX609" i="1"/>
  <c r="BX608" i="1"/>
  <c r="AK608" i="1"/>
  <c r="N608" i="1"/>
  <c r="T608" i="1" s="1"/>
  <c r="Z608" i="1" s="1"/>
  <c r="AF608" i="1" s="1"/>
  <c r="AJ608" i="1" s="1"/>
  <c r="AP608" i="1" s="1"/>
  <c r="AV608" i="1" s="1"/>
  <c r="BB608" i="1" s="1"/>
  <c r="BH608" i="1" s="1"/>
  <c r="BR608" i="1" s="1"/>
  <c r="BT608" i="1" s="1"/>
  <c r="M608" i="1"/>
  <c r="S608" i="1" s="1"/>
  <c r="Y608" i="1" s="1"/>
  <c r="AE608" i="1" s="1"/>
  <c r="AI608" i="1" s="1"/>
  <c r="AO608" i="1" s="1"/>
  <c r="AU608" i="1" s="1"/>
  <c r="BA608" i="1" s="1"/>
  <c r="BG608" i="1" s="1"/>
  <c r="BO608" i="1" s="1"/>
  <c r="BQ608" i="1" s="1"/>
  <c r="L608" i="1"/>
  <c r="R608" i="1" s="1"/>
  <c r="X608" i="1" s="1"/>
  <c r="AD608" i="1" s="1"/>
  <c r="AH608" i="1" s="1"/>
  <c r="BX607" i="1"/>
  <c r="L607" i="1"/>
  <c r="R607" i="1" s="1"/>
  <c r="X607" i="1" s="1"/>
  <c r="AD607" i="1" s="1"/>
  <c r="AH607" i="1" s="1"/>
  <c r="AN607" i="1" s="1"/>
  <c r="AT607" i="1" s="1"/>
  <c r="AZ607" i="1" s="1"/>
  <c r="BF607" i="1" s="1"/>
  <c r="BL607" i="1" s="1"/>
  <c r="BN607" i="1" s="1"/>
  <c r="H607" i="1"/>
  <c r="H606" i="1" s="1"/>
  <c r="G607" i="1"/>
  <c r="M607" i="1" s="1"/>
  <c r="S607" i="1" s="1"/>
  <c r="Y607" i="1" s="1"/>
  <c r="AE607" i="1" s="1"/>
  <c r="AI607" i="1" s="1"/>
  <c r="AO607" i="1" s="1"/>
  <c r="AU607" i="1" s="1"/>
  <c r="BA607" i="1" s="1"/>
  <c r="BG607" i="1" s="1"/>
  <c r="BO607" i="1" s="1"/>
  <c r="BQ607" i="1" s="1"/>
  <c r="BX606" i="1"/>
  <c r="BU606" i="1"/>
  <c r="BU605" i="1" s="1"/>
  <c r="BK606" i="1"/>
  <c r="BK605" i="1" s="1"/>
  <c r="BJ606" i="1"/>
  <c r="BJ605" i="1" s="1"/>
  <c r="BI606" i="1"/>
  <c r="BI605" i="1" s="1"/>
  <c r="BE606" i="1"/>
  <c r="BE605" i="1" s="1"/>
  <c r="BD606" i="1"/>
  <c r="BD605" i="1" s="1"/>
  <c r="BC606" i="1"/>
  <c r="BC605" i="1" s="1"/>
  <c r="AY606" i="1"/>
  <c r="AY605" i="1" s="1"/>
  <c r="AX606" i="1"/>
  <c r="AX605" i="1" s="1"/>
  <c r="AW606" i="1"/>
  <c r="AW605" i="1" s="1"/>
  <c r="AS606" i="1"/>
  <c r="AS605" i="1" s="1"/>
  <c r="AR606" i="1"/>
  <c r="AR605" i="1" s="1"/>
  <c r="AQ606" i="1"/>
  <c r="AQ605" i="1" s="1"/>
  <c r="AM606" i="1"/>
  <c r="AM605" i="1" s="1"/>
  <c r="AL606" i="1"/>
  <c r="AL605" i="1" s="1"/>
  <c r="AK606" i="1"/>
  <c r="AK605" i="1" s="1"/>
  <c r="AG606" i="1"/>
  <c r="AG605" i="1" s="1"/>
  <c r="AC606" i="1"/>
  <c r="AC605" i="1" s="1"/>
  <c r="AB606" i="1"/>
  <c r="AB605" i="1" s="1"/>
  <c r="AA606" i="1"/>
  <c r="AA605" i="1" s="1"/>
  <c r="W606" i="1"/>
  <c r="W605" i="1" s="1"/>
  <c r="V606" i="1"/>
  <c r="V605" i="1" s="1"/>
  <c r="U606" i="1"/>
  <c r="U605" i="1" s="1"/>
  <c r="Q606" i="1"/>
  <c r="Q605" i="1" s="1"/>
  <c r="P606" i="1"/>
  <c r="P605" i="1" s="1"/>
  <c r="O606" i="1"/>
  <c r="O605" i="1" s="1"/>
  <c r="K606" i="1"/>
  <c r="K605" i="1" s="1"/>
  <c r="J606" i="1"/>
  <c r="J605" i="1" s="1"/>
  <c r="I606" i="1"/>
  <c r="I605" i="1" s="1"/>
  <c r="F606" i="1"/>
  <c r="BX605" i="1"/>
  <c r="BX604" i="1"/>
  <c r="BX603" i="1"/>
  <c r="BX602" i="1"/>
  <c r="BI602" i="1"/>
  <c r="T602" i="1"/>
  <c r="Z602" i="1" s="1"/>
  <c r="AF602" i="1" s="1"/>
  <c r="AJ602" i="1" s="1"/>
  <c r="AP602" i="1" s="1"/>
  <c r="AV602" i="1" s="1"/>
  <c r="BB602" i="1" s="1"/>
  <c r="BH602" i="1" s="1"/>
  <c r="BR602" i="1" s="1"/>
  <c r="BT602" i="1" s="1"/>
  <c r="S602" i="1"/>
  <c r="Y602" i="1" s="1"/>
  <c r="AE602" i="1" s="1"/>
  <c r="AI602" i="1" s="1"/>
  <c r="AO602" i="1" s="1"/>
  <c r="AU602" i="1" s="1"/>
  <c r="BA602" i="1" s="1"/>
  <c r="BG602" i="1" s="1"/>
  <c r="BO602" i="1" s="1"/>
  <c r="BQ602" i="1" s="1"/>
  <c r="R602" i="1"/>
  <c r="X602" i="1" s="1"/>
  <c r="AD602" i="1" s="1"/>
  <c r="AH602" i="1" s="1"/>
  <c r="AN602" i="1" s="1"/>
  <c r="AT602" i="1" s="1"/>
  <c r="AZ602" i="1" s="1"/>
  <c r="BF602" i="1" s="1"/>
  <c r="BX601" i="1"/>
  <c r="BU601" i="1"/>
  <c r="BU600" i="1" s="1"/>
  <c r="BK601" i="1"/>
  <c r="BK600" i="1" s="1"/>
  <c r="BJ601" i="1"/>
  <c r="BJ600" i="1" s="1"/>
  <c r="BI601" i="1"/>
  <c r="BI600" i="1" s="1"/>
  <c r="BE601" i="1"/>
  <c r="BE600" i="1" s="1"/>
  <c r="BD601" i="1"/>
  <c r="BD600" i="1" s="1"/>
  <c r="BC601" i="1"/>
  <c r="BC600" i="1" s="1"/>
  <c r="AY601" i="1"/>
  <c r="AX601" i="1"/>
  <c r="AX600" i="1" s="1"/>
  <c r="AW601" i="1"/>
  <c r="AW600" i="1" s="1"/>
  <c r="AS601" i="1"/>
  <c r="AS600" i="1" s="1"/>
  <c r="AR601" i="1"/>
  <c r="AR600" i="1" s="1"/>
  <c r="AQ601" i="1"/>
  <c r="AQ600" i="1" s="1"/>
  <c r="AM601" i="1"/>
  <c r="AM600" i="1" s="1"/>
  <c r="AL601" i="1"/>
  <c r="AL600" i="1" s="1"/>
  <c r="AK601" i="1"/>
  <c r="AK600" i="1" s="1"/>
  <c r="AG601" i="1"/>
  <c r="AG600" i="1" s="1"/>
  <c r="AC601" i="1"/>
  <c r="AC600" i="1" s="1"/>
  <c r="AB601" i="1"/>
  <c r="AB600" i="1" s="1"/>
  <c r="AA601" i="1"/>
  <c r="AA600" i="1" s="1"/>
  <c r="W601" i="1"/>
  <c r="W600" i="1" s="1"/>
  <c r="V601" i="1"/>
  <c r="V600" i="1" s="1"/>
  <c r="U601" i="1"/>
  <c r="U600" i="1" s="1"/>
  <c r="Q601" i="1"/>
  <c r="P601" i="1"/>
  <c r="S601" i="1" s="1"/>
  <c r="O601" i="1"/>
  <c r="R601" i="1" s="1"/>
  <c r="BX600" i="1"/>
  <c r="AY600" i="1"/>
  <c r="BX599" i="1"/>
  <c r="N599" i="1"/>
  <c r="T599" i="1" s="1"/>
  <c r="Z599" i="1" s="1"/>
  <c r="AF599" i="1" s="1"/>
  <c r="AJ599" i="1" s="1"/>
  <c r="AP599" i="1" s="1"/>
  <c r="AV599" i="1" s="1"/>
  <c r="BB599" i="1" s="1"/>
  <c r="BH599" i="1" s="1"/>
  <c r="BR599" i="1" s="1"/>
  <c r="BT599" i="1" s="1"/>
  <c r="M599" i="1"/>
  <c r="S599" i="1" s="1"/>
  <c r="Y599" i="1" s="1"/>
  <c r="AE599" i="1" s="1"/>
  <c r="AI599" i="1" s="1"/>
  <c r="AO599" i="1" s="1"/>
  <c r="AU599" i="1" s="1"/>
  <c r="BA599" i="1" s="1"/>
  <c r="BG599" i="1" s="1"/>
  <c r="BO599" i="1" s="1"/>
  <c r="BQ599" i="1" s="1"/>
  <c r="L599" i="1"/>
  <c r="R599" i="1" s="1"/>
  <c r="X599" i="1" s="1"/>
  <c r="AD599" i="1" s="1"/>
  <c r="AH599" i="1" s="1"/>
  <c r="AN599" i="1" s="1"/>
  <c r="AT599" i="1" s="1"/>
  <c r="AZ599" i="1" s="1"/>
  <c r="BF599" i="1" s="1"/>
  <c r="BL599" i="1" s="1"/>
  <c r="BN599" i="1" s="1"/>
  <c r="BX598" i="1"/>
  <c r="BU598" i="1"/>
  <c r="BU597" i="1" s="1"/>
  <c r="BK598" i="1"/>
  <c r="BK597" i="1" s="1"/>
  <c r="BJ598" i="1"/>
  <c r="BJ597" i="1" s="1"/>
  <c r="BI598" i="1"/>
  <c r="BI597" i="1" s="1"/>
  <c r="BE598" i="1"/>
  <c r="BE597" i="1" s="1"/>
  <c r="BD598" i="1"/>
  <c r="BD597" i="1" s="1"/>
  <c r="BC598" i="1"/>
  <c r="BC597" i="1" s="1"/>
  <c r="AY598" i="1"/>
  <c r="AY597" i="1" s="1"/>
  <c r="AX598" i="1"/>
  <c r="AX597" i="1" s="1"/>
  <c r="AW598" i="1"/>
  <c r="AW597" i="1" s="1"/>
  <c r="AS598" i="1"/>
  <c r="AS597" i="1" s="1"/>
  <c r="AR598" i="1"/>
  <c r="AR597" i="1" s="1"/>
  <c r="AQ598" i="1"/>
  <c r="AQ597" i="1" s="1"/>
  <c r="AM598" i="1"/>
  <c r="AM597" i="1" s="1"/>
  <c r="AL598" i="1"/>
  <c r="AL597" i="1" s="1"/>
  <c r="AK598" i="1"/>
  <c r="AK597" i="1" s="1"/>
  <c r="AG598" i="1"/>
  <c r="AG597" i="1" s="1"/>
  <c r="AC598" i="1"/>
  <c r="AC597" i="1" s="1"/>
  <c r="AB598" i="1"/>
  <c r="AB597" i="1" s="1"/>
  <c r="AA598" i="1"/>
  <c r="AA597" i="1" s="1"/>
  <c r="W598" i="1"/>
  <c r="W597" i="1" s="1"/>
  <c r="V598" i="1"/>
  <c r="V597" i="1" s="1"/>
  <c r="U598" i="1"/>
  <c r="U597" i="1" s="1"/>
  <c r="Q598" i="1"/>
  <c r="Q597" i="1" s="1"/>
  <c r="P598" i="1"/>
  <c r="P597" i="1" s="1"/>
  <c r="O598" i="1"/>
  <c r="O597" i="1" s="1"/>
  <c r="K598" i="1"/>
  <c r="K597" i="1" s="1"/>
  <c r="J598" i="1"/>
  <c r="I598" i="1"/>
  <c r="I597" i="1" s="1"/>
  <c r="H598" i="1"/>
  <c r="H597" i="1" s="1"/>
  <c r="G598" i="1"/>
  <c r="G597" i="1" s="1"/>
  <c r="F598" i="1"/>
  <c r="BX597" i="1"/>
  <c r="BX596" i="1"/>
  <c r="N596" i="1"/>
  <c r="T596" i="1" s="1"/>
  <c r="Z596" i="1" s="1"/>
  <c r="AF596" i="1" s="1"/>
  <c r="AJ596" i="1" s="1"/>
  <c r="AP596" i="1" s="1"/>
  <c r="AV596" i="1" s="1"/>
  <c r="BB596" i="1" s="1"/>
  <c r="BH596" i="1" s="1"/>
  <c r="BR596" i="1" s="1"/>
  <c r="BT596" i="1" s="1"/>
  <c r="M596" i="1"/>
  <c r="S596" i="1" s="1"/>
  <c r="Y596" i="1" s="1"/>
  <c r="AE596" i="1" s="1"/>
  <c r="AI596" i="1" s="1"/>
  <c r="AO596" i="1" s="1"/>
  <c r="AU596" i="1" s="1"/>
  <c r="BA596" i="1" s="1"/>
  <c r="BG596" i="1" s="1"/>
  <c r="BO596" i="1" s="1"/>
  <c r="BQ596" i="1" s="1"/>
  <c r="L596" i="1"/>
  <c r="R596" i="1" s="1"/>
  <c r="X596" i="1" s="1"/>
  <c r="AD596" i="1" s="1"/>
  <c r="AH596" i="1" s="1"/>
  <c r="AN596" i="1" s="1"/>
  <c r="AT596" i="1" s="1"/>
  <c r="AZ596" i="1" s="1"/>
  <c r="BF596" i="1" s="1"/>
  <c r="BL596" i="1" s="1"/>
  <c r="BN596" i="1" s="1"/>
  <c r="BX595" i="1"/>
  <c r="BU595" i="1"/>
  <c r="BU594" i="1" s="1"/>
  <c r="BK595" i="1"/>
  <c r="BK594" i="1" s="1"/>
  <c r="BJ595" i="1"/>
  <c r="BJ594" i="1" s="1"/>
  <c r="BI595" i="1"/>
  <c r="BI594" i="1" s="1"/>
  <c r="BE595" i="1"/>
  <c r="BE594" i="1" s="1"/>
  <c r="BD595" i="1"/>
  <c r="BD594" i="1" s="1"/>
  <c r="BC595" i="1"/>
  <c r="BC594" i="1" s="1"/>
  <c r="AY595" i="1"/>
  <c r="AY594" i="1" s="1"/>
  <c r="AX595" i="1"/>
  <c r="AX594" i="1" s="1"/>
  <c r="AW595" i="1"/>
  <c r="AW594" i="1" s="1"/>
  <c r="AS595" i="1"/>
  <c r="AS594" i="1" s="1"/>
  <c r="AR595" i="1"/>
  <c r="AR594" i="1" s="1"/>
  <c r="AQ595" i="1"/>
  <c r="AQ594" i="1" s="1"/>
  <c r="AM595" i="1"/>
  <c r="AM594" i="1" s="1"/>
  <c r="AL595" i="1"/>
  <c r="AL594" i="1" s="1"/>
  <c r="AK595" i="1"/>
  <c r="AK594" i="1" s="1"/>
  <c r="AG595" i="1"/>
  <c r="AG594" i="1" s="1"/>
  <c r="AC595" i="1"/>
  <c r="AC594" i="1" s="1"/>
  <c r="AB595" i="1"/>
  <c r="AB594" i="1" s="1"/>
  <c r="AA595" i="1"/>
  <c r="AA594" i="1" s="1"/>
  <c r="W595" i="1"/>
  <c r="W594" i="1" s="1"/>
  <c r="V595" i="1"/>
  <c r="V594" i="1" s="1"/>
  <c r="U595" i="1"/>
  <c r="U594" i="1" s="1"/>
  <c r="Q595" i="1"/>
  <c r="Q594" i="1" s="1"/>
  <c r="P595" i="1"/>
  <c r="P594" i="1" s="1"/>
  <c r="O595" i="1"/>
  <c r="O594" i="1" s="1"/>
  <c r="K595" i="1"/>
  <c r="K594" i="1" s="1"/>
  <c r="J595" i="1"/>
  <c r="J594" i="1" s="1"/>
  <c r="I595" i="1"/>
  <c r="I594" i="1" s="1"/>
  <c r="H595" i="1"/>
  <c r="H594" i="1" s="1"/>
  <c r="G595" i="1"/>
  <c r="G594" i="1" s="1"/>
  <c r="F595" i="1"/>
  <c r="BX594" i="1"/>
  <c r="BX593" i="1"/>
  <c r="BB593" i="1"/>
  <c r="BH593" i="1" s="1"/>
  <c r="BR593" i="1" s="1"/>
  <c r="BT593" i="1" s="1"/>
  <c r="BA593" i="1"/>
  <c r="BG593" i="1" s="1"/>
  <c r="BO593" i="1" s="1"/>
  <c r="BQ593" i="1" s="1"/>
  <c r="AZ593" i="1"/>
  <c r="BF593" i="1" s="1"/>
  <c r="BL593" i="1" s="1"/>
  <c r="BN593" i="1" s="1"/>
  <c r="BX592" i="1"/>
  <c r="BU592" i="1"/>
  <c r="BU591" i="1" s="1"/>
  <c r="BK592" i="1"/>
  <c r="BK591" i="1" s="1"/>
  <c r="BJ592" i="1"/>
  <c r="BJ591" i="1" s="1"/>
  <c r="BI592" i="1"/>
  <c r="BI591" i="1" s="1"/>
  <c r="BE592" i="1"/>
  <c r="BE591" i="1" s="1"/>
  <c r="BD592" i="1"/>
  <c r="BD591" i="1" s="1"/>
  <c r="BC592" i="1"/>
  <c r="BC591" i="1" s="1"/>
  <c r="AY592" i="1"/>
  <c r="BB592" i="1" s="1"/>
  <c r="AX592" i="1"/>
  <c r="AW592" i="1"/>
  <c r="AZ592" i="1" s="1"/>
  <c r="BX591" i="1"/>
  <c r="BX590" i="1"/>
  <c r="T590" i="1"/>
  <c r="Z590" i="1" s="1"/>
  <c r="AF590" i="1" s="1"/>
  <c r="AJ590" i="1" s="1"/>
  <c r="AP590" i="1" s="1"/>
  <c r="AV590" i="1" s="1"/>
  <c r="BB590" i="1" s="1"/>
  <c r="BH590" i="1" s="1"/>
  <c r="BR590" i="1" s="1"/>
  <c r="BT590" i="1" s="1"/>
  <c r="S590" i="1"/>
  <c r="Y590" i="1" s="1"/>
  <c r="AE590" i="1" s="1"/>
  <c r="AI590" i="1" s="1"/>
  <c r="AO590" i="1" s="1"/>
  <c r="AU590" i="1" s="1"/>
  <c r="BA590" i="1" s="1"/>
  <c r="BG590" i="1" s="1"/>
  <c r="BO590" i="1" s="1"/>
  <c r="BQ590" i="1" s="1"/>
  <c r="R590" i="1"/>
  <c r="X590" i="1" s="1"/>
  <c r="AD590" i="1" s="1"/>
  <c r="AH590" i="1" s="1"/>
  <c r="AN590" i="1" s="1"/>
  <c r="AT590" i="1" s="1"/>
  <c r="AZ590" i="1" s="1"/>
  <c r="BF590" i="1" s="1"/>
  <c r="BL590" i="1" s="1"/>
  <c r="BN590" i="1" s="1"/>
  <c r="BX589" i="1"/>
  <c r="BU589" i="1"/>
  <c r="BU588" i="1" s="1"/>
  <c r="BK589" i="1"/>
  <c r="BK588" i="1" s="1"/>
  <c r="BJ589" i="1"/>
  <c r="BJ588" i="1" s="1"/>
  <c r="BI589" i="1"/>
  <c r="BI588" i="1" s="1"/>
  <c r="BE589" i="1"/>
  <c r="BE588" i="1" s="1"/>
  <c r="BD589" i="1"/>
  <c r="BD588" i="1" s="1"/>
  <c r="BC589" i="1"/>
  <c r="BC588" i="1" s="1"/>
  <c r="AY589" i="1"/>
  <c r="AY588" i="1" s="1"/>
  <c r="AX589" i="1"/>
  <c r="AX588" i="1" s="1"/>
  <c r="AW589" i="1"/>
  <c r="AW588" i="1" s="1"/>
  <c r="AS589" i="1"/>
  <c r="AS588" i="1" s="1"/>
  <c r="AR589" i="1"/>
  <c r="AR588" i="1" s="1"/>
  <c r="AQ589" i="1"/>
  <c r="AQ588" i="1" s="1"/>
  <c r="AM589" i="1"/>
  <c r="AM588" i="1" s="1"/>
  <c r="AL589" i="1"/>
  <c r="AL588" i="1" s="1"/>
  <c r="AK589" i="1"/>
  <c r="AK588" i="1" s="1"/>
  <c r="AG589" i="1"/>
  <c r="AG588" i="1" s="1"/>
  <c r="AC589" i="1"/>
  <c r="AC588" i="1" s="1"/>
  <c r="AB589" i="1"/>
  <c r="AB588" i="1" s="1"/>
  <c r="AA589" i="1"/>
  <c r="AA588" i="1" s="1"/>
  <c r="W589" i="1"/>
  <c r="W588" i="1" s="1"/>
  <c r="V589" i="1"/>
  <c r="V588" i="1" s="1"/>
  <c r="U589" i="1"/>
  <c r="U588" i="1" s="1"/>
  <c r="Q589" i="1"/>
  <c r="P589" i="1"/>
  <c r="O589" i="1"/>
  <c r="BX588" i="1"/>
  <c r="BX587" i="1"/>
  <c r="BX586" i="1"/>
  <c r="BX585" i="1"/>
  <c r="AB585" i="1"/>
  <c r="AB584" i="1" s="1"/>
  <c r="AB583" i="1" s="1"/>
  <c r="N585" i="1"/>
  <c r="T585" i="1" s="1"/>
  <c r="Z585" i="1" s="1"/>
  <c r="AF585" i="1" s="1"/>
  <c r="AJ585" i="1" s="1"/>
  <c r="AP585" i="1" s="1"/>
  <c r="AV585" i="1" s="1"/>
  <c r="BB585" i="1" s="1"/>
  <c r="BH585" i="1" s="1"/>
  <c r="BR585" i="1" s="1"/>
  <c r="BT585" i="1" s="1"/>
  <c r="M585" i="1"/>
  <c r="S585" i="1" s="1"/>
  <c r="Y585" i="1" s="1"/>
  <c r="L585" i="1"/>
  <c r="R585" i="1" s="1"/>
  <c r="X585" i="1" s="1"/>
  <c r="AD585" i="1" s="1"/>
  <c r="AH585" i="1" s="1"/>
  <c r="AN585" i="1" s="1"/>
  <c r="AT585" i="1" s="1"/>
  <c r="AZ585" i="1" s="1"/>
  <c r="BF585" i="1" s="1"/>
  <c r="BL585" i="1" s="1"/>
  <c r="BN585" i="1" s="1"/>
  <c r="BX584" i="1"/>
  <c r="BU584" i="1"/>
  <c r="BU583" i="1" s="1"/>
  <c r="BK584" i="1"/>
  <c r="BK583" i="1" s="1"/>
  <c r="BJ584" i="1"/>
  <c r="BJ583" i="1" s="1"/>
  <c r="BI584" i="1"/>
  <c r="BI583" i="1" s="1"/>
  <c r="BE584" i="1"/>
  <c r="BE583" i="1" s="1"/>
  <c r="BD584" i="1"/>
  <c r="BD583" i="1" s="1"/>
  <c r="BC584" i="1"/>
  <c r="BC583" i="1" s="1"/>
  <c r="AY584" i="1"/>
  <c r="AY583" i="1" s="1"/>
  <c r="AX584" i="1"/>
  <c r="AX583" i="1" s="1"/>
  <c r="AW584" i="1"/>
  <c r="AW583" i="1" s="1"/>
  <c r="AS584" i="1"/>
  <c r="AS583" i="1" s="1"/>
  <c r="AR584" i="1"/>
  <c r="AR583" i="1" s="1"/>
  <c r="AQ584" i="1"/>
  <c r="AQ583" i="1" s="1"/>
  <c r="AM584" i="1"/>
  <c r="AM583" i="1" s="1"/>
  <c r="AL584" i="1"/>
  <c r="AL583" i="1" s="1"/>
  <c r="AK584" i="1"/>
  <c r="AK583" i="1" s="1"/>
  <c r="AG584" i="1"/>
  <c r="AG583" i="1" s="1"/>
  <c r="AC584" i="1"/>
  <c r="AC583" i="1" s="1"/>
  <c r="AA584" i="1"/>
  <c r="AA583" i="1" s="1"/>
  <c r="W584" i="1"/>
  <c r="W583" i="1" s="1"/>
  <c r="V584" i="1"/>
  <c r="V583" i="1" s="1"/>
  <c r="U584" i="1"/>
  <c r="U583" i="1" s="1"/>
  <c r="Q584" i="1"/>
  <c r="Q583" i="1" s="1"/>
  <c r="P584" i="1"/>
  <c r="P583" i="1" s="1"/>
  <c r="O584" i="1"/>
  <c r="O583" i="1" s="1"/>
  <c r="K584" i="1"/>
  <c r="K583" i="1" s="1"/>
  <c r="J584" i="1"/>
  <c r="J583" i="1" s="1"/>
  <c r="I584" i="1"/>
  <c r="I583" i="1" s="1"/>
  <c r="H584" i="1"/>
  <c r="G584" i="1"/>
  <c r="G583" i="1" s="1"/>
  <c r="F584" i="1"/>
  <c r="BX583" i="1"/>
  <c r="BX582" i="1"/>
  <c r="O582" i="1"/>
  <c r="O581" i="1" s="1"/>
  <c r="O580" i="1" s="1"/>
  <c r="N582" i="1"/>
  <c r="T582" i="1" s="1"/>
  <c r="Z582" i="1" s="1"/>
  <c r="AF582" i="1" s="1"/>
  <c r="AJ582" i="1" s="1"/>
  <c r="AP582" i="1" s="1"/>
  <c r="AV582" i="1" s="1"/>
  <c r="BB582" i="1" s="1"/>
  <c r="BH582" i="1" s="1"/>
  <c r="BR582" i="1" s="1"/>
  <c r="BT582" i="1" s="1"/>
  <c r="M582" i="1"/>
  <c r="S582" i="1" s="1"/>
  <c r="Y582" i="1" s="1"/>
  <c r="AE582" i="1" s="1"/>
  <c r="AI582" i="1" s="1"/>
  <c r="AO582" i="1" s="1"/>
  <c r="AU582" i="1" s="1"/>
  <c r="BA582" i="1" s="1"/>
  <c r="BG582" i="1" s="1"/>
  <c r="BO582" i="1" s="1"/>
  <c r="BQ582" i="1" s="1"/>
  <c r="L582" i="1"/>
  <c r="BX581" i="1"/>
  <c r="BU581" i="1"/>
  <c r="BK581" i="1"/>
  <c r="BK580" i="1" s="1"/>
  <c r="BJ581" i="1"/>
  <c r="BJ580" i="1" s="1"/>
  <c r="BI581" i="1"/>
  <c r="BI580" i="1" s="1"/>
  <c r="BE581" i="1"/>
  <c r="BE580" i="1" s="1"/>
  <c r="BD581" i="1"/>
  <c r="BD580" i="1" s="1"/>
  <c r="BC581" i="1"/>
  <c r="BC580" i="1" s="1"/>
  <c r="AY581" i="1"/>
  <c r="AY580" i="1" s="1"/>
  <c r="AX581" i="1"/>
  <c r="AX580" i="1" s="1"/>
  <c r="AW581" i="1"/>
  <c r="AW580" i="1" s="1"/>
  <c r="AS581" i="1"/>
  <c r="AS580" i="1" s="1"/>
  <c r="AR581" i="1"/>
  <c r="AR580" i="1" s="1"/>
  <c r="AQ581" i="1"/>
  <c r="AQ580" i="1" s="1"/>
  <c r="AM581" i="1"/>
  <c r="AM580" i="1" s="1"/>
  <c r="AL581" i="1"/>
  <c r="AL580" i="1" s="1"/>
  <c r="AK581" i="1"/>
  <c r="AK580" i="1" s="1"/>
  <c r="AG581" i="1"/>
  <c r="AG580" i="1" s="1"/>
  <c r="AC581" i="1"/>
  <c r="AC580" i="1" s="1"/>
  <c r="AB581" i="1"/>
  <c r="AB580" i="1" s="1"/>
  <c r="AA581" i="1"/>
  <c r="AA580" i="1" s="1"/>
  <c r="W581" i="1"/>
  <c r="W580" i="1" s="1"/>
  <c r="V581" i="1"/>
  <c r="V580" i="1" s="1"/>
  <c r="U581" i="1"/>
  <c r="U580" i="1" s="1"/>
  <c r="Q581" i="1"/>
  <c r="Q580" i="1" s="1"/>
  <c r="P581" i="1"/>
  <c r="P580" i="1" s="1"/>
  <c r="K581" i="1"/>
  <c r="K580" i="1" s="1"/>
  <c r="J581" i="1"/>
  <c r="J580" i="1" s="1"/>
  <c r="I581" i="1"/>
  <c r="I580" i="1" s="1"/>
  <c r="H581" i="1"/>
  <c r="G581" i="1"/>
  <c r="G580" i="1" s="1"/>
  <c r="F581" i="1"/>
  <c r="BX580" i="1"/>
  <c r="BU580" i="1"/>
  <c r="BX579" i="1"/>
  <c r="N579" i="1"/>
  <c r="T579" i="1" s="1"/>
  <c r="Z579" i="1" s="1"/>
  <c r="AF579" i="1" s="1"/>
  <c r="AJ579" i="1" s="1"/>
  <c r="AP579" i="1" s="1"/>
  <c r="AV579" i="1" s="1"/>
  <c r="BB579" i="1" s="1"/>
  <c r="BH579" i="1" s="1"/>
  <c r="BR579" i="1" s="1"/>
  <c r="M579" i="1"/>
  <c r="S579" i="1" s="1"/>
  <c r="Y579" i="1" s="1"/>
  <c r="AE579" i="1" s="1"/>
  <c r="AI579" i="1" s="1"/>
  <c r="AO579" i="1" s="1"/>
  <c r="AU579" i="1" s="1"/>
  <c r="BA579" i="1" s="1"/>
  <c r="BG579" i="1" s="1"/>
  <c r="BO579" i="1" s="1"/>
  <c r="L579" i="1"/>
  <c r="R579" i="1" s="1"/>
  <c r="X579" i="1" s="1"/>
  <c r="AD579" i="1" s="1"/>
  <c r="AH579" i="1" s="1"/>
  <c r="AN579" i="1" s="1"/>
  <c r="AT579" i="1" s="1"/>
  <c r="AZ579" i="1" s="1"/>
  <c r="BF579" i="1" s="1"/>
  <c r="BL579" i="1" s="1"/>
  <c r="BX578" i="1"/>
  <c r="BU578" i="1"/>
  <c r="BU577" i="1" s="1"/>
  <c r="BK578" i="1"/>
  <c r="BK577" i="1" s="1"/>
  <c r="BJ578" i="1"/>
  <c r="BJ577" i="1" s="1"/>
  <c r="BI578" i="1"/>
  <c r="BI577" i="1" s="1"/>
  <c r="BE578" i="1"/>
  <c r="BE577" i="1" s="1"/>
  <c r="BD578" i="1"/>
  <c r="BD577" i="1" s="1"/>
  <c r="BC578" i="1"/>
  <c r="BC577" i="1" s="1"/>
  <c r="AY578" i="1"/>
  <c r="AY577" i="1" s="1"/>
  <c r="AX578" i="1"/>
  <c r="AX577" i="1" s="1"/>
  <c r="AW578" i="1"/>
  <c r="AW577" i="1" s="1"/>
  <c r="AS578" i="1"/>
  <c r="AS577" i="1" s="1"/>
  <c r="AR578" i="1"/>
  <c r="AR577" i="1" s="1"/>
  <c r="AQ578" i="1"/>
  <c r="AQ577" i="1" s="1"/>
  <c r="AM578" i="1"/>
  <c r="AM577" i="1" s="1"/>
  <c r="AL578" i="1"/>
  <c r="AL577" i="1" s="1"/>
  <c r="AK578" i="1"/>
  <c r="AK577" i="1" s="1"/>
  <c r="AG578" i="1"/>
  <c r="AG577" i="1" s="1"/>
  <c r="AC578" i="1"/>
  <c r="AC577" i="1" s="1"/>
  <c r="AB578" i="1"/>
  <c r="AB577" i="1" s="1"/>
  <c r="AA578" i="1"/>
  <c r="AA577" i="1" s="1"/>
  <c r="W578" i="1"/>
  <c r="W577" i="1" s="1"/>
  <c r="V578" i="1"/>
  <c r="V577" i="1" s="1"/>
  <c r="U578" i="1"/>
  <c r="U577" i="1" s="1"/>
  <c r="Q578" i="1"/>
  <c r="Q577" i="1" s="1"/>
  <c r="P578" i="1"/>
  <c r="P577" i="1" s="1"/>
  <c r="O578" i="1"/>
  <c r="O577" i="1" s="1"/>
  <c r="K578" i="1"/>
  <c r="K577" i="1" s="1"/>
  <c r="J578" i="1"/>
  <c r="J577" i="1" s="1"/>
  <c r="I578" i="1"/>
  <c r="I577" i="1" s="1"/>
  <c r="H578" i="1"/>
  <c r="G578" i="1"/>
  <c r="G577" i="1" s="1"/>
  <c r="F578" i="1"/>
  <c r="BX577" i="1"/>
  <c r="BX576" i="1"/>
  <c r="N576" i="1"/>
  <c r="T576" i="1" s="1"/>
  <c r="Z576" i="1" s="1"/>
  <c r="AF576" i="1" s="1"/>
  <c r="AJ576" i="1" s="1"/>
  <c r="AP576" i="1" s="1"/>
  <c r="AV576" i="1" s="1"/>
  <c r="BB576" i="1" s="1"/>
  <c r="BH576" i="1" s="1"/>
  <c r="BR576" i="1" s="1"/>
  <c r="BT576" i="1" s="1"/>
  <c r="M576" i="1"/>
  <c r="S576" i="1" s="1"/>
  <c r="Y576" i="1" s="1"/>
  <c r="AE576" i="1" s="1"/>
  <c r="AI576" i="1" s="1"/>
  <c r="AO576" i="1" s="1"/>
  <c r="AU576" i="1" s="1"/>
  <c r="BA576" i="1" s="1"/>
  <c r="BG576" i="1" s="1"/>
  <c r="BO576" i="1" s="1"/>
  <c r="BQ576" i="1" s="1"/>
  <c r="L576" i="1"/>
  <c r="R576" i="1" s="1"/>
  <c r="X576" i="1" s="1"/>
  <c r="AD576" i="1" s="1"/>
  <c r="AH576" i="1" s="1"/>
  <c r="AN576" i="1" s="1"/>
  <c r="AT576" i="1" s="1"/>
  <c r="AZ576" i="1" s="1"/>
  <c r="BF576" i="1" s="1"/>
  <c r="BL576" i="1" s="1"/>
  <c r="BN576" i="1" s="1"/>
  <c r="BX575" i="1"/>
  <c r="BU575" i="1"/>
  <c r="BU574" i="1" s="1"/>
  <c r="BK575" i="1"/>
  <c r="BK574" i="1" s="1"/>
  <c r="BJ575" i="1"/>
  <c r="BJ574" i="1" s="1"/>
  <c r="BI575" i="1"/>
  <c r="BI574" i="1" s="1"/>
  <c r="BE575" i="1"/>
  <c r="BE574" i="1" s="1"/>
  <c r="BD575" i="1"/>
  <c r="BD574" i="1" s="1"/>
  <c r="BC575" i="1"/>
  <c r="BC574" i="1" s="1"/>
  <c r="AY575" i="1"/>
  <c r="AY574" i="1" s="1"/>
  <c r="AX575" i="1"/>
  <c r="AX574" i="1" s="1"/>
  <c r="AW575" i="1"/>
  <c r="AW574" i="1" s="1"/>
  <c r="AS575" i="1"/>
  <c r="AS574" i="1" s="1"/>
  <c r="AR575" i="1"/>
  <c r="AR574" i="1" s="1"/>
  <c r="AQ575" i="1"/>
  <c r="AQ574" i="1" s="1"/>
  <c r="AM575" i="1"/>
  <c r="AM574" i="1" s="1"/>
  <c r="AL575" i="1"/>
  <c r="AL574" i="1" s="1"/>
  <c r="AK575" i="1"/>
  <c r="AK574" i="1" s="1"/>
  <c r="AG575" i="1"/>
  <c r="AG574" i="1" s="1"/>
  <c r="AC575" i="1"/>
  <c r="AC574" i="1" s="1"/>
  <c r="AB575" i="1"/>
  <c r="AB574" i="1" s="1"/>
  <c r="AA575" i="1"/>
  <c r="AA574" i="1" s="1"/>
  <c r="W575" i="1"/>
  <c r="W574" i="1" s="1"/>
  <c r="V575" i="1"/>
  <c r="V574" i="1" s="1"/>
  <c r="U575" i="1"/>
  <c r="U574" i="1" s="1"/>
  <c r="Q575" i="1"/>
  <c r="Q574" i="1" s="1"/>
  <c r="P575" i="1"/>
  <c r="P574" i="1" s="1"/>
  <c r="O575" i="1"/>
  <c r="O574" i="1" s="1"/>
  <c r="K575" i="1"/>
  <c r="K574" i="1" s="1"/>
  <c r="J575" i="1"/>
  <c r="J574" i="1" s="1"/>
  <c r="I575" i="1"/>
  <c r="H575" i="1"/>
  <c r="H574" i="1" s="1"/>
  <c r="G575" i="1"/>
  <c r="F575" i="1"/>
  <c r="F574" i="1" s="1"/>
  <c r="BX574" i="1"/>
  <c r="BX573" i="1"/>
  <c r="N573" i="1"/>
  <c r="T573" i="1" s="1"/>
  <c r="Z573" i="1" s="1"/>
  <c r="AF573" i="1" s="1"/>
  <c r="AJ573" i="1" s="1"/>
  <c r="AP573" i="1" s="1"/>
  <c r="AV573" i="1" s="1"/>
  <c r="BB573" i="1" s="1"/>
  <c r="BH573" i="1" s="1"/>
  <c r="BR573" i="1" s="1"/>
  <c r="BT573" i="1" s="1"/>
  <c r="M573" i="1"/>
  <c r="S573" i="1" s="1"/>
  <c r="Y573" i="1" s="1"/>
  <c r="AE573" i="1" s="1"/>
  <c r="AI573" i="1" s="1"/>
  <c r="AO573" i="1" s="1"/>
  <c r="AU573" i="1" s="1"/>
  <c r="BA573" i="1" s="1"/>
  <c r="BG573" i="1" s="1"/>
  <c r="BO573" i="1" s="1"/>
  <c r="BQ573" i="1" s="1"/>
  <c r="L573" i="1"/>
  <c r="R573" i="1" s="1"/>
  <c r="X573" i="1" s="1"/>
  <c r="AD573" i="1" s="1"/>
  <c r="AH573" i="1" s="1"/>
  <c r="AN573" i="1" s="1"/>
  <c r="AT573" i="1" s="1"/>
  <c r="AZ573" i="1" s="1"/>
  <c r="BF573" i="1" s="1"/>
  <c r="BL573" i="1" s="1"/>
  <c r="BN573" i="1" s="1"/>
  <c r="BX572" i="1"/>
  <c r="BU572" i="1"/>
  <c r="BU571" i="1" s="1"/>
  <c r="BK572" i="1"/>
  <c r="BK571" i="1" s="1"/>
  <c r="BJ572" i="1"/>
  <c r="BJ571" i="1" s="1"/>
  <c r="BI572" i="1"/>
  <c r="BI571" i="1" s="1"/>
  <c r="BE572" i="1"/>
  <c r="BE571" i="1" s="1"/>
  <c r="BD572" i="1"/>
  <c r="BD571" i="1" s="1"/>
  <c r="BC572" i="1"/>
  <c r="BC571" i="1" s="1"/>
  <c r="AY572" i="1"/>
  <c r="AY571" i="1" s="1"/>
  <c r="AX572" i="1"/>
  <c r="AX571" i="1" s="1"/>
  <c r="AW572" i="1"/>
  <c r="AW571" i="1" s="1"/>
  <c r="AS572" i="1"/>
  <c r="AS571" i="1" s="1"/>
  <c r="AR572" i="1"/>
  <c r="AR571" i="1" s="1"/>
  <c r="AQ572" i="1"/>
  <c r="AQ571" i="1" s="1"/>
  <c r="AM572" i="1"/>
  <c r="AM571" i="1" s="1"/>
  <c r="AL572" i="1"/>
  <c r="AL571" i="1" s="1"/>
  <c r="AK572" i="1"/>
  <c r="AK571" i="1" s="1"/>
  <c r="AG572" i="1"/>
  <c r="AG571" i="1" s="1"/>
  <c r="AC572" i="1"/>
  <c r="AC571" i="1" s="1"/>
  <c r="AB572" i="1"/>
  <c r="AB571" i="1" s="1"/>
  <c r="AA572" i="1"/>
  <c r="AA571" i="1" s="1"/>
  <c r="W572" i="1"/>
  <c r="W571" i="1" s="1"/>
  <c r="V572" i="1"/>
  <c r="V571" i="1" s="1"/>
  <c r="U572" i="1"/>
  <c r="U571" i="1" s="1"/>
  <c r="Q572" i="1"/>
  <c r="Q571" i="1" s="1"/>
  <c r="P572" i="1"/>
  <c r="P571" i="1" s="1"/>
  <c r="O572" i="1"/>
  <c r="O571" i="1" s="1"/>
  <c r="K572" i="1"/>
  <c r="K571" i="1" s="1"/>
  <c r="J572" i="1"/>
  <c r="J571" i="1" s="1"/>
  <c r="I572" i="1"/>
  <c r="I571" i="1" s="1"/>
  <c r="H572" i="1"/>
  <c r="H571" i="1" s="1"/>
  <c r="G572" i="1"/>
  <c r="F572" i="1"/>
  <c r="F571" i="1" s="1"/>
  <c r="BX571" i="1"/>
  <c r="BX570" i="1"/>
  <c r="T570" i="1"/>
  <c r="Z570" i="1" s="1"/>
  <c r="AF570" i="1" s="1"/>
  <c r="AJ570" i="1" s="1"/>
  <c r="AP570" i="1" s="1"/>
  <c r="AV570" i="1" s="1"/>
  <c r="BB570" i="1" s="1"/>
  <c r="BH570" i="1" s="1"/>
  <c r="BR570" i="1" s="1"/>
  <c r="BT570" i="1" s="1"/>
  <c r="S570" i="1"/>
  <c r="Y570" i="1" s="1"/>
  <c r="AE570" i="1" s="1"/>
  <c r="AI570" i="1" s="1"/>
  <c r="AO570" i="1" s="1"/>
  <c r="AU570" i="1" s="1"/>
  <c r="BA570" i="1" s="1"/>
  <c r="BG570" i="1" s="1"/>
  <c r="BO570" i="1" s="1"/>
  <c r="BQ570" i="1" s="1"/>
  <c r="R570" i="1"/>
  <c r="X570" i="1" s="1"/>
  <c r="AD570" i="1" s="1"/>
  <c r="AH570" i="1" s="1"/>
  <c r="AN570" i="1" s="1"/>
  <c r="AT570" i="1" s="1"/>
  <c r="AZ570" i="1" s="1"/>
  <c r="BF570" i="1" s="1"/>
  <c r="BL570" i="1" s="1"/>
  <c r="BN570" i="1" s="1"/>
  <c r="BX569" i="1"/>
  <c r="BU569" i="1"/>
  <c r="BU568" i="1" s="1"/>
  <c r="BK569" i="1"/>
  <c r="BK568" i="1" s="1"/>
  <c r="BJ569" i="1"/>
  <c r="BJ568" i="1" s="1"/>
  <c r="BI569" i="1"/>
  <c r="BE569" i="1"/>
  <c r="BE568" i="1" s="1"/>
  <c r="BD569" i="1"/>
  <c r="BD568" i="1" s="1"/>
  <c r="BC569" i="1"/>
  <c r="BC568" i="1" s="1"/>
  <c r="AY569" i="1"/>
  <c r="AY568" i="1" s="1"/>
  <c r="AX569" i="1"/>
  <c r="AX568" i="1" s="1"/>
  <c r="AW569" i="1"/>
  <c r="AW568" i="1" s="1"/>
  <c r="AS569" i="1"/>
  <c r="AS568" i="1" s="1"/>
  <c r="AR569" i="1"/>
  <c r="AR568" i="1" s="1"/>
  <c r="AQ569" i="1"/>
  <c r="AQ568" i="1" s="1"/>
  <c r="AM569" i="1"/>
  <c r="AM568" i="1" s="1"/>
  <c r="AL569" i="1"/>
  <c r="AL568" i="1" s="1"/>
  <c r="AK569" i="1"/>
  <c r="AK568" i="1" s="1"/>
  <c r="AG569" i="1"/>
  <c r="AG568" i="1" s="1"/>
  <c r="AC569" i="1"/>
  <c r="AC568" i="1" s="1"/>
  <c r="AB569" i="1"/>
  <c r="AB568" i="1" s="1"/>
  <c r="AA569" i="1"/>
  <c r="AA568" i="1" s="1"/>
  <c r="W569" i="1"/>
  <c r="W568" i="1" s="1"/>
  <c r="V569" i="1"/>
  <c r="V568" i="1" s="1"/>
  <c r="U569" i="1"/>
  <c r="U568" i="1" s="1"/>
  <c r="Q569" i="1"/>
  <c r="P569" i="1"/>
  <c r="S569" i="1" s="1"/>
  <c r="O569" i="1"/>
  <c r="R569" i="1" s="1"/>
  <c r="BX568" i="1"/>
  <c r="BI568" i="1"/>
  <c r="BX567" i="1"/>
  <c r="BX566" i="1"/>
  <c r="BX565" i="1"/>
  <c r="AC565" i="1"/>
  <c r="AF565" i="1" s="1"/>
  <c r="AJ565" i="1" s="1"/>
  <c r="AP565" i="1" s="1"/>
  <c r="AV565" i="1" s="1"/>
  <c r="BB565" i="1" s="1"/>
  <c r="BH565" i="1" s="1"/>
  <c r="BR565" i="1" s="1"/>
  <c r="BT565" i="1" s="1"/>
  <c r="AB565" i="1"/>
  <c r="AE565" i="1" s="1"/>
  <c r="AI565" i="1" s="1"/>
  <c r="AO565" i="1" s="1"/>
  <c r="AU565" i="1" s="1"/>
  <c r="BA565" i="1" s="1"/>
  <c r="BG565" i="1" s="1"/>
  <c r="BO565" i="1" s="1"/>
  <c r="BQ565" i="1" s="1"/>
  <c r="AA565" i="1"/>
  <c r="AD565" i="1" s="1"/>
  <c r="AH565" i="1" s="1"/>
  <c r="AN565" i="1" s="1"/>
  <c r="AT565" i="1" s="1"/>
  <c r="AZ565" i="1" s="1"/>
  <c r="BF565" i="1" s="1"/>
  <c r="BL565" i="1" s="1"/>
  <c r="BN565" i="1" s="1"/>
  <c r="BX564" i="1"/>
  <c r="BU564" i="1"/>
  <c r="BU563" i="1" s="1"/>
  <c r="BK564" i="1"/>
  <c r="BK563" i="1" s="1"/>
  <c r="BJ564" i="1"/>
  <c r="BJ563" i="1" s="1"/>
  <c r="BI564" i="1"/>
  <c r="BI563" i="1" s="1"/>
  <c r="BE564" i="1"/>
  <c r="BE563" i="1" s="1"/>
  <c r="BD564" i="1"/>
  <c r="BD563" i="1" s="1"/>
  <c r="BC564" i="1"/>
  <c r="BC563" i="1" s="1"/>
  <c r="AY564" i="1"/>
  <c r="AY563" i="1" s="1"/>
  <c r="AX564" i="1"/>
  <c r="AX563" i="1" s="1"/>
  <c r="AW564" i="1"/>
  <c r="AW563" i="1" s="1"/>
  <c r="AS564" i="1"/>
  <c r="AS563" i="1" s="1"/>
  <c r="AR564" i="1"/>
  <c r="AR563" i="1" s="1"/>
  <c r="AQ564" i="1"/>
  <c r="AQ563" i="1" s="1"/>
  <c r="AM564" i="1"/>
  <c r="AM563" i="1" s="1"/>
  <c r="AL564" i="1"/>
  <c r="AL563" i="1" s="1"/>
  <c r="AK564" i="1"/>
  <c r="AK563" i="1" s="1"/>
  <c r="AG564" i="1"/>
  <c r="AG563" i="1" s="1"/>
  <c r="AC564" i="1"/>
  <c r="AF564" i="1" s="1"/>
  <c r="AJ564" i="1" s="1"/>
  <c r="AP564" i="1" s="1"/>
  <c r="BX563" i="1"/>
  <c r="BX562" i="1"/>
  <c r="AF562" i="1"/>
  <c r="AJ562" i="1" s="1"/>
  <c r="AP562" i="1" s="1"/>
  <c r="AV562" i="1" s="1"/>
  <c r="BB562" i="1" s="1"/>
  <c r="BH562" i="1" s="1"/>
  <c r="BR562" i="1" s="1"/>
  <c r="AE562" i="1"/>
  <c r="AI562" i="1" s="1"/>
  <c r="AO562" i="1" s="1"/>
  <c r="AU562" i="1" s="1"/>
  <c r="BA562" i="1" s="1"/>
  <c r="BG562" i="1" s="1"/>
  <c r="BO562" i="1" s="1"/>
  <c r="AA562" i="1"/>
  <c r="AD562" i="1" s="1"/>
  <c r="AH562" i="1" s="1"/>
  <c r="AN562" i="1" s="1"/>
  <c r="AT562" i="1" s="1"/>
  <c r="AZ562" i="1" s="1"/>
  <c r="BF562" i="1" s="1"/>
  <c r="BL562" i="1" s="1"/>
  <c r="BX561" i="1"/>
  <c r="BU561" i="1"/>
  <c r="BK561" i="1"/>
  <c r="BK560" i="1" s="1"/>
  <c r="BJ561" i="1"/>
  <c r="BJ560" i="1" s="1"/>
  <c r="BI561" i="1"/>
  <c r="BI560" i="1" s="1"/>
  <c r="BE561" i="1"/>
  <c r="BE560" i="1" s="1"/>
  <c r="BD561" i="1"/>
  <c r="BD560" i="1" s="1"/>
  <c r="BC561" i="1"/>
  <c r="BC560" i="1" s="1"/>
  <c r="AY561" i="1"/>
  <c r="AY560" i="1" s="1"/>
  <c r="AX561" i="1"/>
  <c r="AX560" i="1" s="1"/>
  <c r="AW561" i="1"/>
  <c r="AW560" i="1" s="1"/>
  <c r="AS561" i="1"/>
  <c r="AS560" i="1" s="1"/>
  <c r="AR561" i="1"/>
  <c r="AR560" i="1" s="1"/>
  <c r="AQ561" i="1"/>
  <c r="AQ560" i="1" s="1"/>
  <c r="AM561" i="1"/>
  <c r="AM560" i="1" s="1"/>
  <c r="AL561" i="1"/>
  <c r="AL560" i="1" s="1"/>
  <c r="AK561" i="1"/>
  <c r="AK560" i="1" s="1"/>
  <c r="AG561" i="1"/>
  <c r="AG560" i="1" s="1"/>
  <c r="AC561" i="1"/>
  <c r="AF561" i="1" s="1"/>
  <c r="AJ561" i="1" s="1"/>
  <c r="AP561" i="1" s="1"/>
  <c r="AB561" i="1"/>
  <c r="AE561" i="1" s="1"/>
  <c r="AI561" i="1" s="1"/>
  <c r="AO561" i="1" s="1"/>
  <c r="BX560" i="1"/>
  <c r="BU560" i="1"/>
  <c r="BX559" i="1"/>
  <c r="BX558" i="1"/>
  <c r="N558" i="1"/>
  <c r="T558" i="1" s="1"/>
  <c r="Z558" i="1" s="1"/>
  <c r="AF558" i="1" s="1"/>
  <c r="AJ558" i="1" s="1"/>
  <c r="AP558" i="1" s="1"/>
  <c r="AV558" i="1" s="1"/>
  <c r="BB558" i="1" s="1"/>
  <c r="BH558" i="1" s="1"/>
  <c r="BR558" i="1" s="1"/>
  <c r="BT558" i="1" s="1"/>
  <c r="M558" i="1"/>
  <c r="S558" i="1" s="1"/>
  <c r="Y558" i="1" s="1"/>
  <c r="AE558" i="1" s="1"/>
  <c r="AI558" i="1" s="1"/>
  <c r="AO558" i="1" s="1"/>
  <c r="AU558" i="1" s="1"/>
  <c r="BA558" i="1" s="1"/>
  <c r="BG558" i="1" s="1"/>
  <c r="BO558" i="1" s="1"/>
  <c r="BQ558" i="1" s="1"/>
  <c r="L558" i="1"/>
  <c r="R558" i="1" s="1"/>
  <c r="X558" i="1" s="1"/>
  <c r="AD558" i="1" s="1"/>
  <c r="AH558" i="1" s="1"/>
  <c r="AN558" i="1" s="1"/>
  <c r="AT558" i="1" s="1"/>
  <c r="AZ558" i="1" s="1"/>
  <c r="BF558" i="1" s="1"/>
  <c r="BL558" i="1" s="1"/>
  <c r="BN558" i="1" s="1"/>
  <c r="BX557" i="1"/>
  <c r="BU557" i="1"/>
  <c r="BU556" i="1" s="1"/>
  <c r="BU555" i="1" s="1"/>
  <c r="BK557" i="1"/>
  <c r="BJ557" i="1"/>
  <c r="BJ556" i="1" s="1"/>
  <c r="BJ555" i="1" s="1"/>
  <c r="BI557" i="1"/>
  <c r="BI556" i="1" s="1"/>
  <c r="BI555" i="1" s="1"/>
  <c r="BE557" i="1"/>
  <c r="BE556" i="1" s="1"/>
  <c r="BE555" i="1" s="1"/>
  <c r="BD557" i="1"/>
  <c r="BD556" i="1" s="1"/>
  <c r="BD555" i="1" s="1"/>
  <c r="BC557" i="1"/>
  <c r="BC556" i="1" s="1"/>
  <c r="BC555" i="1" s="1"/>
  <c r="AY557" i="1"/>
  <c r="AY556" i="1" s="1"/>
  <c r="AY555" i="1" s="1"/>
  <c r="AX557" i="1"/>
  <c r="AX556" i="1" s="1"/>
  <c r="AX555" i="1" s="1"/>
  <c r="AW557" i="1"/>
  <c r="AW556" i="1" s="1"/>
  <c r="AW555" i="1" s="1"/>
  <c r="AS557" i="1"/>
  <c r="AS556" i="1" s="1"/>
  <c r="AS555" i="1" s="1"/>
  <c r="AR557" i="1"/>
  <c r="AR556" i="1" s="1"/>
  <c r="AR555" i="1" s="1"/>
  <c r="AQ557" i="1"/>
  <c r="AQ556" i="1" s="1"/>
  <c r="AQ555" i="1" s="1"/>
  <c r="AM557" i="1"/>
  <c r="AM556" i="1" s="1"/>
  <c r="AM555" i="1" s="1"/>
  <c r="AL557" i="1"/>
  <c r="AL556" i="1" s="1"/>
  <c r="AL555" i="1" s="1"/>
  <c r="AK557" i="1"/>
  <c r="AK556" i="1" s="1"/>
  <c r="AK555" i="1" s="1"/>
  <c r="AG557" i="1"/>
  <c r="AG556" i="1" s="1"/>
  <c r="AG555" i="1" s="1"/>
  <c r="AC557" i="1"/>
  <c r="AC556" i="1" s="1"/>
  <c r="AC555" i="1" s="1"/>
  <c r="AB557" i="1"/>
  <c r="AB556" i="1" s="1"/>
  <c r="AB555" i="1" s="1"/>
  <c r="AA557" i="1"/>
  <c r="AA556" i="1" s="1"/>
  <c r="AA555" i="1" s="1"/>
  <c r="W557" i="1"/>
  <c r="W556" i="1" s="1"/>
  <c r="W555" i="1" s="1"/>
  <c r="W554" i="1" s="1"/>
  <c r="V557" i="1"/>
  <c r="V556" i="1" s="1"/>
  <c r="V555" i="1" s="1"/>
  <c r="V554" i="1" s="1"/>
  <c r="U557" i="1"/>
  <c r="U556" i="1" s="1"/>
  <c r="U555" i="1" s="1"/>
  <c r="U554" i="1" s="1"/>
  <c r="Q557" i="1"/>
  <c r="Q556" i="1" s="1"/>
  <c r="Q555" i="1" s="1"/>
  <c r="Q554" i="1" s="1"/>
  <c r="P557" i="1"/>
  <c r="P556" i="1" s="1"/>
  <c r="P555" i="1" s="1"/>
  <c r="P554" i="1" s="1"/>
  <c r="O557" i="1"/>
  <c r="O556" i="1" s="1"/>
  <c r="O555" i="1" s="1"/>
  <c r="O554" i="1" s="1"/>
  <c r="K557" i="1"/>
  <c r="K556" i="1" s="1"/>
  <c r="K555" i="1" s="1"/>
  <c r="K554" i="1" s="1"/>
  <c r="J557" i="1"/>
  <c r="J556" i="1" s="1"/>
  <c r="J555" i="1" s="1"/>
  <c r="J554" i="1" s="1"/>
  <c r="I557" i="1"/>
  <c r="I556" i="1" s="1"/>
  <c r="H557" i="1"/>
  <c r="H556" i="1" s="1"/>
  <c r="H555" i="1" s="1"/>
  <c r="H554" i="1" s="1"/>
  <c r="G557" i="1"/>
  <c r="G556" i="1" s="1"/>
  <c r="F557" i="1"/>
  <c r="F556" i="1" s="1"/>
  <c r="F555" i="1" s="1"/>
  <c r="BX556" i="1"/>
  <c r="BK556" i="1"/>
  <c r="BK555" i="1" s="1"/>
  <c r="BX555" i="1"/>
  <c r="BX554" i="1"/>
  <c r="BX553" i="1"/>
  <c r="BX552" i="1"/>
  <c r="N552" i="1"/>
  <c r="T552" i="1" s="1"/>
  <c r="Z552" i="1" s="1"/>
  <c r="AF552" i="1" s="1"/>
  <c r="AJ552" i="1" s="1"/>
  <c r="AP552" i="1" s="1"/>
  <c r="AV552" i="1" s="1"/>
  <c r="BB552" i="1" s="1"/>
  <c r="BH552" i="1" s="1"/>
  <c r="BR552" i="1" s="1"/>
  <c r="BT552" i="1" s="1"/>
  <c r="M552" i="1"/>
  <c r="S552" i="1" s="1"/>
  <c r="Y552" i="1" s="1"/>
  <c r="AE552" i="1" s="1"/>
  <c r="AI552" i="1" s="1"/>
  <c r="AO552" i="1" s="1"/>
  <c r="AU552" i="1" s="1"/>
  <c r="BA552" i="1" s="1"/>
  <c r="BG552" i="1" s="1"/>
  <c r="BO552" i="1" s="1"/>
  <c r="BQ552" i="1" s="1"/>
  <c r="L552" i="1"/>
  <c r="R552" i="1" s="1"/>
  <c r="X552" i="1" s="1"/>
  <c r="AD552" i="1" s="1"/>
  <c r="AH552" i="1" s="1"/>
  <c r="AN552" i="1" s="1"/>
  <c r="AT552" i="1" s="1"/>
  <c r="AZ552" i="1" s="1"/>
  <c r="BF552" i="1" s="1"/>
  <c r="BL552" i="1" s="1"/>
  <c r="BN552" i="1" s="1"/>
  <c r="BX551" i="1"/>
  <c r="BU551" i="1"/>
  <c r="BK551" i="1"/>
  <c r="BJ551" i="1"/>
  <c r="BI551" i="1"/>
  <c r="BE551" i="1"/>
  <c r="BD551" i="1"/>
  <c r="BC551" i="1"/>
  <c r="AY551" i="1"/>
  <c r="AX551" i="1"/>
  <c r="AW551" i="1"/>
  <c r="AS551" i="1"/>
  <c r="AR551" i="1"/>
  <c r="AQ551" i="1"/>
  <c r="AM551" i="1"/>
  <c r="AL551" i="1"/>
  <c r="AK551" i="1"/>
  <c r="AG551" i="1"/>
  <c r="AC551" i="1"/>
  <c r="AB551" i="1"/>
  <c r="AA551" i="1"/>
  <c r="W551" i="1"/>
  <c r="V551" i="1"/>
  <c r="U551" i="1"/>
  <c r="Q551" i="1"/>
  <c r="P551" i="1"/>
  <c r="O551" i="1"/>
  <c r="K551" i="1"/>
  <c r="J551" i="1"/>
  <c r="I551" i="1"/>
  <c r="H551" i="1"/>
  <c r="G551" i="1"/>
  <c r="F551" i="1"/>
  <c r="BX550" i="1"/>
  <c r="L550" i="1"/>
  <c r="R550" i="1" s="1"/>
  <c r="X550" i="1" s="1"/>
  <c r="AD550" i="1" s="1"/>
  <c r="AH550" i="1" s="1"/>
  <c r="AN550" i="1" s="1"/>
  <c r="AT550" i="1" s="1"/>
  <c r="AZ550" i="1" s="1"/>
  <c r="BF550" i="1" s="1"/>
  <c r="BL550" i="1" s="1"/>
  <c r="BN550" i="1" s="1"/>
  <c r="H550" i="1"/>
  <c r="N550" i="1" s="1"/>
  <c r="T550" i="1" s="1"/>
  <c r="Z550" i="1" s="1"/>
  <c r="AF550" i="1" s="1"/>
  <c r="AJ550" i="1" s="1"/>
  <c r="AP550" i="1" s="1"/>
  <c r="AV550" i="1" s="1"/>
  <c r="BB550" i="1" s="1"/>
  <c r="BH550" i="1" s="1"/>
  <c r="BR550" i="1" s="1"/>
  <c r="BT550" i="1" s="1"/>
  <c r="G550" i="1"/>
  <c r="M550" i="1" s="1"/>
  <c r="S550" i="1" s="1"/>
  <c r="Y550" i="1" s="1"/>
  <c r="AE550" i="1" s="1"/>
  <c r="AI550" i="1" s="1"/>
  <c r="AO550" i="1" s="1"/>
  <c r="AU550" i="1" s="1"/>
  <c r="BA550" i="1" s="1"/>
  <c r="BG550" i="1" s="1"/>
  <c r="BO550" i="1" s="1"/>
  <c r="BQ550" i="1" s="1"/>
  <c r="BX549" i="1"/>
  <c r="BU549" i="1"/>
  <c r="BK549" i="1"/>
  <c r="BJ549" i="1"/>
  <c r="BI549" i="1"/>
  <c r="BE549" i="1"/>
  <c r="BD549" i="1"/>
  <c r="BC549" i="1"/>
  <c r="AY549" i="1"/>
  <c r="AX549" i="1"/>
  <c r="AW549" i="1"/>
  <c r="AS549" i="1"/>
  <c r="AR549" i="1"/>
  <c r="AQ549" i="1"/>
  <c r="AM549" i="1"/>
  <c r="AL549" i="1"/>
  <c r="AK549" i="1"/>
  <c r="AG549" i="1"/>
  <c r="AC549" i="1"/>
  <c r="AB549" i="1"/>
  <c r="AA549" i="1"/>
  <c r="W549" i="1"/>
  <c r="V549" i="1"/>
  <c r="U549" i="1"/>
  <c r="Q549" i="1"/>
  <c r="P549" i="1"/>
  <c r="O549" i="1"/>
  <c r="K549" i="1"/>
  <c r="J549" i="1"/>
  <c r="I549" i="1"/>
  <c r="H549" i="1"/>
  <c r="G549" i="1"/>
  <c r="F549" i="1"/>
  <c r="BX548" i="1"/>
  <c r="BX547" i="1"/>
  <c r="N547" i="1"/>
  <c r="T547" i="1" s="1"/>
  <c r="Z547" i="1" s="1"/>
  <c r="AF547" i="1" s="1"/>
  <c r="AJ547" i="1" s="1"/>
  <c r="AP547" i="1" s="1"/>
  <c r="AV547" i="1" s="1"/>
  <c r="BB547" i="1" s="1"/>
  <c r="BH547" i="1" s="1"/>
  <c r="BR547" i="1" s="1"/>
  <c r="BT547" i="1" s="1"/>
  <c r="M547" i="1"/>
  <c r="S547" i="1" s="1"/>
  <c r="Y547" i="1" s="1"/>
  <c r="AE547" i="1" s="1"/>
  <c r="AI547" i="1" s="1"/>
  <c r="AO547" i="1" s="1"/>
  <c r="AU547" i="1" s="1"/>
  <c r="BA547" i="1" s="1"/>
  <c r="BG547" i="1" s="1"/>
  <c r="BO547" i="1" s="1"/>
  <c r="BQ547" i="1" s="1"/>
  <c r="L547" i="1"/>
  <c r="R547" i="1" s="1"/>
  <c r="X547" i="1" s="1"/>
  <c r="AD547" i="1" s="1"/>
  <c r="AH547" i="1" s="1"/>
  <c r="AN547" i="1" s="1"/>
  <c r="AT547" i="1" s="1"/>
  <c r="AZ547" i="1" s="1"/>
  <c r="BF547" i="1" s="1"/>
  <c r="BL547" i="1" s="1"/>
  <c r="BN547" i="1" s="1"/>
  <c r="BX546" i="1"/>
  <c r="BU546" i="1"/>
  <c r="BK546" i="1"/>
  <c r="BJ546" i="1"/>
  <c r="BI546" i="1"/>
  <c r="BE546" i="1"/>
  <c r="BD546" i="1"/>
  <c r="BC546" i="1"/>
  <c r="AY546" i="1"/>
  <c r="AX546" i="1"/>
  <c r="AW546" i="1"/>
  <c r="AS546" i="1"/>
  <c r="AR546" i="1"/>
  <c r="AQ546" i="1"/>
  <c r="AM546" i="1"/>
  <c r="AL546" i="1"/>
  <c r="AK546" i="1"/>
  <c r="AG546" i="1"/>
  <c r="AC546" i="1"/>
  <c r="AB546" i="1"/>
  <c r="AA546" i="1"/>
  <c r="W546" i="1"/>
  <c r="V546" i="1"/>
  <c r="U546" i="1"/>
  <c r="Q546" i="1"/>
  <c r="P546" i="1"/>
  <c r="O546" i="1"/>
  <c r="K546" i="1"/>
  <c r="J546" i="1"/>
  <c r="I546" i="1"/>
  <c r="H546" i="1"/>
  <c r="G546" i="1"/>
  <c r="F546" i="1"/>
  <c r="BX545" i="1"/>
  <c r="N545" i="1"/>
  <c r="T545" i="1" s="1"/>
  <c r="Z545" i="1" s="1"/>
  <c r="AF545" i="1" s="1"/>
  <c r="AJ545" i="1" s="1"/>
  <c r="AP545" i="1" s="1"/>
  <c r="AV545" i="1" s="1"/>
  <c r="BB545" i="1" s="1"/>
  <c r="BH545" i="1" s="1"/>
  <c r="BR545" i="1" s="1"/>
  <c r="BT545" i="1" s="1"/>
  <c r="M545" i="1"/>
  <c r="S545" i="1" s="1"/>
  <c r="Y545" i="1" s="1"/>
  <c r="AE545" i="1" s="1"/>
  <c r="AI545" i="1" s="1"/>
  <c r="AO545" i="1" s="1"/>
  <c r="AU545" i="1" s="1"/>
  <c r="BA545" i="1" s="1"/>
  <c r="BG545" i="1" s="1"/>
  <c r="BO545" i="1" s="1"/>
  <c r="BQ545" i="1" s="1"/>
  <c r="L545" i="1"/>
  <c r="R545" i="1" s="1"/>
  <c r="X545" i="1" s="1"/>
  <c r="AD545" i="1" s="1"/>
  <c r="AH545" i="1" s="1"/>
  <c r="AN545" i="1" s="1"/>
  <c r="AT545" i="1" s="1"/>
  <c r="AZ545" i="1" s="1"/>
  <c r="BF545" i="1" s="1"/>
  <c r="BL545" i="1" s="1"/>
  <c r="BN545" i="1" s="1"/>
  <c r="BX544" i="1"/>
  <c r="BU544" i="1"/>
  <c r="BK544" i="1"/>
  <c r="BJ544" i="1"/>
  <c r="BI544" i="1"/>
  <c r="BE544" i="1"/>
  <c r="BD544" i="1"/>
  <c r="BC544" i="1"/>
  <c r="AY544" i="1"/>
  <c r="AX544" i="1"/>
  <c r="AW544" i="1"/>
  <c r="AS544" i="1"/>
  <c r="AR544" i="1"/>
  <c r="AQ544" i="1"/>
  <c r="AM544" i="1"/>
  <c r="AL544" i="1"/>
  <c r="AK544" i="1"/>
  <c r="AG544" i="1"/>
  <c r="AC544" i="1"/>
  <c r="AB544" i="1"/>
  <c r="AA544" i="1"/>
  <c r="W544" i="1"/>
  <c r="V544" i="1"/>
  <c r="U544" i="1"/>
  <c r="Q544" i="1"/>
  <c r="P544" i="1"/>
  <c r="O544" i="1"/>
  <c r="K544" i="1"/>
  <c r="J544" i="1"/>
  <c r="I544" i="1"/>
  <c r="H544" i="1"/>
  <c r="G544" i="1"/>
  <c r="F544" i="1"/>
  <c r="BX543" i="1"/>
  <c r="BX542" i="1"/>
  <c r="BX541" i="1"/>
  <c r="N541" i="1"/>
  <c r="T541" i="1" s="1"/>
  <c r="Z541" i="1" s="1"/>
  <c r="AF541" i="1" s="1"/>
  <c r="AJ541" i="1" s="1"/>
  <c r="AP541" i="1" s="1"/>
  <c r="AV541" i="1" s="1"/>
  <c r="BB541" i="1" s="1"/>
  <c r="BH541" i="1" s="1"/>
  <c r="BR541" i="1" s="1"/>
  <c r="BT541" i="1" s="1"/>
  <c r="M541" i="1"/>
  <c r="S541" i="1" s="1"/>
  <c r="Y541" i="1" s="1"/>
  <c r="AE541" i="1" s="1"/>
  <c r="AI541" i="1" s="1"/>
  <c r="AO541" i="1" s="1"/>
  <c r="AU541" i="1" s="1"/>
  <c r="BA541" i="1" s="1"/>
  <c r="BG541" i="1" s="1"/>
  <c r="BO541" i="1" s="1"/>
  <c r="BQ541" i="1" s="1"/>
  <c r="L541" i="1"/>
  <c r="R541" i="1" s="1"/>
  <c r="X541" i="1" s="1"/>
  <c r="AD541" i="1" s="1"/>
  <c r="AH541" i="1" s="1"/>
  <c r="AN541" i="1" s="1"/>
  <c r="AT541" i="1" s="1"/>
  <c r="AZ541" i="1" s="1"/>
  <c r="BF541" i="1" s="1"/>
  <c r="BL541" i="1" s="1"/>
  <c r="BN541" i="1" s="1"/>
  <c r="BX540" i="1"/>
  <c r="BU540" i="1"/>
  <c r="BK540" i="1"/>
  <c r="BJ540" i="1"/>
  <c r="BI540" i="1"/>
  <c r="BE540" i="1"/>
  <c r="BD540" i="1"/>
  <c r="BC540" i="1"/>
  <c r="AY540" i="1"/>
  <c r="AX540" i="1"/>
  <c r="AW540" i="1"/>
  <c r="AS540" i="1"/>
  <c r="AR540" i="1"/>
  <c r="AQ540" i="1"/>
  <c r="AM540" i="1"/>
  <c r="AL540" i="1"/>
  <c r="AK540" i="1"/>
  <c r="AG540" i="1"/>
  <c r="AC540" i="1"/>
  <c r="AB540" i="1"/>
  <c r="AA540" i="1"/>
  <c r="W540" i="1"/>
  <c r="V540" i="1"/>
  <c r="U540" i="1"/>
  <c r="Q540" i="1"/>
  <c r="P540" i="1"/>
  <c r="O540" i="1"/>
  <c r="K540" i="1"/>
  <c r="J540" i="1"/>
  <c r="I540" i="1"/>
  <c r="H540" i="1"/>
  <c r="G540" i="1"/>
  <c r="F540" i="1"/>
  <c r="BX539" i="1"/>
  <c r="N539" i="1"/>
  <c r="T539" i="1" s="1"/>
  <c r="Z539" i="1" s="1"/>
  <c r="AF539" i="1" s="1"/>
  <c r="AJ539" i="1" s="1"/>
  <c r="AP539" i="1" s="1"/>
  <c r="AV539" i="1" s="1"/>
  <c r="BB539" i="1" s="1"/>
  <c r="BH539" i="1" s="1"/>
  <c r="BR539" i="1" s="1"/>
  <c r="BT539" i="1" s="1"/>
  <c r="M539" i="1"/>
  <c r="S539" i="1" s="1"/>
  <c r="Y539" i="1" s="1"/>
  <c r="AE539" i="1" s="1"/>
  <c r="AI539" i="1" s="1"/>
  <c r="AO539" i="1" s="1"/>
  <c r="AU539" i="1" s="1"/>
  <c r="BA539" i="1" s="1"/>
  <c r="BG539" i="1" s="1"/>
  <c r="BO539" i="1" s="1"/>
  <c r="BQ539" i="1" s="1"/>
  <c r="L539" i="1"/>
  <c r="R539" i="1" s="1"/>
  <c r="X539" i="1" s="1"/>
  <c r="AD539" i="1" s="1"/>
  <c r="AH539" i="1" s="1"/>
  <c r="AN539" i="1" s="1"/>
  <c r="AT539" i="1" s="1"/>
  <c r="AZ539" i="1" s="1"/>
  <c r="BF539" i="1" s="1"/>
  <c r="BL539" i="1" s="1"/>
  <c r="BN539" i="1" s="1"/>
  <c r="BX538" i="1"/>
  <c r="BU538" i="1"/>
  <c r="BK538" i="1"/>
  <c r="BJ538" i="1"/>
  <c r="BI538" i="1"/>
  <c r="BE538" i="1"/>
  <c r="BD538" i="1"/>
  <c r="BC538" i="1"/>
  <c r="AY538" i="1"/>
  <c r="AX538" i="1"/>
  <c r="AW538" i="1"/>
  <c r="AS538" i="1"/>
  <c r="AR538" i="1"/>
  <c r="AQ538" i="1"/>
  <c r="AM538" i="1"/>
  <c r="AL538" i="1"/>
  <c r="AK538" i="1"/>
  <c r="AG538" i="1"/>
  <c r="AC538" i="1"/>
  <c r="AB538" i="1"/>
  <c r="AA538" i="1"/>
  <c r="W538" i="1"/>
  <c r="V538" i="1"/>
  <c r="U538" i="1"/>
  <c r="Q538" i="1"/>
  <c r="P538" i="1"/>
  <c r="O538" i="1"/>
  <c r="K538" i="1"/>
  <c r="J538" i="1"/>
  <c r="I538" i="1"/>
  <c r="H538" i="1"/>
  <c r="G538" i="1"/>
  <c r="F538" i="1"/>
  <c r="BX537" i="1"/>
  <c r="BX536" i="1"/>
  <c r="N536" i="1"/>
  <c r="T536" i="1" s="1"/>
  <c r="Z536" i="1" s="1"/>
  <c r="AF536" i="1" s="1"/>
  <c r="AJ536" i="1" s="1"/>
  <c r="AP536" i="1" s="1"/>
  <c r="AV536" i="1" s="1"/>
  <c r="BB536" i="1" s="1"/>
  <c r="BH536" i="1" s="1"/>
  <c r="BR536" i="1" s="1"/>
  <c r="BT536" i="1" s="1"/>
  <c r="M536" i="1"/>
  <c r="S536" i="1" s="1"/>
  <c r="Y536" i="1" s="1"/>
  <c r="AE536" i="1" s="1"/>
  <c r="AI536" i="1" s="1"/>
  <c r="AO536" i="1" s="1"/>
  <c r="AU536" i="1" s="1"/>
  <c r="BA536" i="1" s="1"/>
  <c r="BG536" i="1" s="1"/>
  <c r="BO536" i="1" s="1"/>
  <c r="BQ536" i="1" s="1"/>
  <c r="L536" i="1"/>
  <c r="R536" i="1" s="1"/>
  <c r="X536" i="1" s="1"/>
  <c r="AD536" i="1" s="1"/>
  <c r="AH536" i="1" s="1"/>
  <c r="AN536" i="1" s="1"/>
  <c r="AT536" i="1" s="1"/>
  <c r="AZ536" i="1" s="1"/>
  <c r="BF536" i="1" s="1"/>
  <c r="BL536" i="1" s="1"/>
  <c r="BN536" i="1" s="1"/>
  <c r="BX535" i="1"/>
  <c r="BU535" i="1"/>
  <c r="BK535" i="1"/>
  <c r="BJ535" i="1"/>
  <c r="BI535" i="1"/>
  <c r="BE535" i="1"/>
  <c r="BD535" i="1"/>
  <c r="BC535" i="1"/>
  <c r="AY535" i="1"/>
  <c r="AX535" i="1"/>
  <c r="AW535" i="1"/>
  <c r="AS535" i="1"/>
  <c r="AR535" i="1"/>
  <c r="AQ535" i="1"/>
  <c r="AM535" i="1"/>
  <c r="AL535" i="1"/>
  <c r="AK535" i="1"/>
  <c r="AG535" i="1"/>
  <c r="AC535" i="1"/>
  <c r="AB535" i="1"/>
  <c r="AA535" i="1"/>
  <c r="W535" i="1"/>
  <c r="V535" i="1"/>
  <c r="U535" i="1"/>
  <c r="Q535" i="1"/>
  <c r="P535" i="1"/>
  <c r="O535" i="1"/>
  <c r="K535" i="1"/>
  <c r="J535" i="1"/>
  <c r="I535" i="1"/>
  <c r="H535" i="1"/>
  <c r="G535" i="1"/>
  <c r="F535" i="1"/>
  <c r="BX534" i="1"/>
  <c r="N534" i="1"/>
  <c r="T534" i="1" s="1"/>
  <c r="Z534" i="1" s="1"/>
  <c r="AF534" i="1" s="1"/>
  <c r="AJ534" i="1" s="1"/>
  <c r="AP534" i="1" s="1"/>
  <c r="AV534" i="1" s="1"/>
  <c r="BB534" i="1" s="1"/>
  <c r="BH534" i="1" s="1"/>
  <c r="BR534" i="1" s="1"/>
  <c r="BT534" i="1" s="1"/>
  <c r="M534" i="1"/>
  <c r="S534" i="1" s="1"/>
  <c r="Y534" i="1" s="1"/>
  <c r="AE534" i="1" s="1"/>
  <c r="AI534" i="1" s="1"/>
  <c r="AO534" i="1" s="1"/>
  <c r="AU534" i="1" s="1"/>
  <c r="BA534" i="1" s="1"/>
  <c r="BG534" i="1" s="1"/>
  <c r="BO534" i="1" s="1"/>
  <c r="BQ534" i="1" s="1"/>
  <c r="L534" i="1"/>
  <c r="R534" i="1" s="1"/>
  <c r="X534" i="1" s="1"/>
  <c r="AD534" i="1" s="1"/>
  <c r="AH534" i="1" s="1"/>
  <c r="AN534" i="1" s="1"/>
  <c r="AT534" i="1" s="1"/>
  <c r="AZ534" i="1" s="1"/>
  <c r="BF534" i="1" s="1"/>
  <c r="BL534" i="1" s="1"/>
  <c r="BN534" i="1" s="1"/>
  <c r="BX533" i="1"/>
  <c r="BU533" i="1"/>
  <c r="BK533" i="1"/>
  <c r="BJ533" i="1"/>
  <c r="BI533" i="1"/>
  <c r="BE533" i="1"/>
  <c r="BD533" i="1"/>
  <c r="BC533" i="1"/>
  <c r="AY533" i="1"/>
  <c r="AX533" i="1"/>
  <c r="AW533" i="1"/>
  <c r="AS533" i="1"/>
  <c r="AR533" i="1"/>
  <c r="AQ533" i="1"/>
  <c r="AM533" i="1"/>
  <c r="AL533" i="1"/>
  <c r="AK533" i="1"/>
  <c r="AG533" i="1"/>
  <c r="AC533" i="1"/>
  <c r="AB533" i="1"/>
  <c r="AA533" i="1"/>
  <c r="W533" i="1"/>
  <c r="V533" i="1"/>
  <c r="U533" i="1"/>
  <c r="Q533" i="1"/>
  <c r="P533" i="1"/>
  <c r="O533" i="1"/>
  <c r="K533" i="1"/>
  <c r="J533" i="1"/>
  <c r="I533" i="1"/>
  <c r="H533" i="1"/>
  <c r="G533" i="1"/>
  <c r="F533" i="1"/>
  <c r="BX532" i="1"/>
  <c r="BX531" i="1"/>
  <c r="N531" i="1"/>
  <c r="T531" i="1" s="1"/>
  <c r="Z531" i="1" s="1"/>
  <c r="AF531" i="1" s="1"/>
  <c r="AJ531" i="1" s="1"/>
  <c r="AP531" i="1" s="1"/>
  <c r="AV531" i="1" s="1"/>
  <c r="BB531" i="1" s="1"/>
  <c r="BH531" i="1" s="1"/>
  <c r="BR531" i="1" s="1"/>
  <c r="BT531" i="1" s="1"/>
  <c r="M531" i="1"/>
  <c r="S531" i="1" s="1"/>
  <c r="Y531" i="1" s="1"/>
  <c r="AE531" i="1" s="1"/>
  <c r="AI531" i="1" s="1"/>
  <c r="AO531" i="1" s="1"/>
  <c r="AU531" i="1" s="1"/>
  <c r="BA531" i="1" s="1"/>
  <c r="BG531" i="1" s="1"/>
  <c r="BO531" i="1" s="1"/>
  <c r="BQ531" i="1" s="1"/>
  <c r="L531" i="1"/>
  <c r="R531" i="1" s="1"/>
  <c r="X531" i="1" s="1"/>
  <c r="AD531" i="1" s="1"/>
  <c r="AH531" i="1" s="1"/>
  <c r="AN531" i="1" s="1"/>
  <c r="AT531" i="1" s="1"/>
  <c r="AZ531" i="1" s="1"/>
  <c r="BF531" i="1" s="1"/>
  <c r="BL531" i="1" s="1"/>
  <c r="BN531" i="1" s="1"/>
  <c r="BX530" i="1"/>
  <c r="BU530" i="1"/>
  <c r="BK530" i="1"/>
  <c r="BJ530" i="1"/>
  <c r="BI530" i="1"/>
  <c r="BE530" i="1"/>
  <c r="BD530" i="1"/>
  <c r="BC530" i="1"/>
  <c r="AY530" i="1"/>
  <c r="AX530" i="1"/>
  <c r="AW530" i="1"/>
  <c r="AS530" i="1"/>
  <c r="AR530" i="1"/>
  <c r="AQ530" i="1"/>
  <c r="AM530" i="1"/>
  <c r="AL530" i="1"/>
  <c r="AK530" i="1"/>
  <c r="AG530" i="1"/>
  <c r="AC530" i="1"/>
  <c r="AB530" i="1"/>
  <c r="AA530" i="1"/>
  <c r="W530" i="1"/>
  <c r="V530" i="1"/>
  <c r="U530" i="1"/>
  <c r="Q530" i="1"/>
  <c r="P530" i="1"/>
  <c r="O530" i="1"/>
  <c r="K530" i="1"/>
  <c r="J530" i="1"/>
  <c r="I530" i="1"/>
  <c r="H530" i="1"/>
  <c r="G530" i="1"/>
  <c r="F530" i="1"/>
  <c r="BX529" i="1"/>
  <c r="L529" i="1"/>
  <c r="R529" i="1" s="1"/>
  <c r="X529" i="1" s="1"/>
  <c r="AD529" i="1" s="1"/>
  <c r="AH529" i="1" s="1"/>
  <c r="AN529" i="1" s="1"/>
  <c r="AT529" i="1" s="1"/>
  <c r="AZ529" i="1" s="1"/>
  <c r="BF529" i="1" s="1"/>
  <c r="BL529" i="1" s="1"/>
  <c r="BN529" i="1" s="1"/>
  <c r="H529" i="1"/>
  <c r="N529" i="1" s="1"/>
  <c r="T529" i="1" s="1"/>
  <c r="Z529" i="1" s="1"/>
  <c r="AF529" i="1" s="1"/>
  <c r="AJ529" i="1" s="1"/>
  <c r="AP529" i="1" s="1"/>
  <c r="AV529" i="1" s="1"/>
  <c r="BB529" i="1" s="1"/>
  <c r="BH529" i="1" s="1"/>
  <c r="BR529" i="1" s="1"/>
  <c r="BT529" i="1" s="1"/>
  <c r="G529" i="1"/>
  <c r="M529" i="1" s="1"/>
  <c r="S529" i="1" s="1"/>
  <c r="Y529" i="1" s="1"/>
  <c r="AE529" i="1" s="1"/>
  <c r="AI529" i="1" s="1"/>
  <c r="AO529" i="1" s="1"/>
  <c r="AU529" i="1" s="1"/>
  <c r="BA529" i="1" s="1"/>
  <c r="BG529" i="1" s="1"/>
  <c r="BO529" i="1" s="1"/>
  <c r="BQ529" i="1" s="1"/>
  <c r="BX528" i="1"/>
  <c r="BU528" i="1"/>
  <c r="BK528" i="1"/>
  <c r="BJ528" i="1"/>
  <c r="BI528" i="1"/>
  <c r="BE528" i="1"/>
  <c r="BD528" i="1"/>
  <c r="BC528" i="1"/>
  <c r="AY528" i="1"/>
  <c r="AX528" i="1"/>
  <c r="AW528" i="1"/>
  <c r="AS528" i="1"/>
  <c r="AR528" i="1"/>
  <c r="AQ528" i="1"/>
  <c r="AM528" i="1"/>
  <c r="AL528" i="1"/>
  <c r="AK528" i="1"/>
  <c r="AG528" i="1"/>
  <c r="AC528" i="1"/>
  <c r="AB528" i="1"/>
  <c r="AA528" i="1"/>
  <c r="W528" i="1"/>
  <c r="V528" i="1"/>
  <c r="U528" i="1"/>
  <c r="Q528" i="1"/>
  <c r="P528" i="1"/>
  <c r="O528" i="1"/>
  <c r="K528" i="1"/>
  <c r="J528" i="1"/>
  <c r="I528" i="1"/>
  <c r="H528" i="1"/>
  <c r="G528" i="1"/>
  <c r="F528" i="1"/>
  <c r="BX527" i="1"/>
  <c r="N527" i="1"/>
  <c r="T527" i="1" s="1"/>
  <c r="Z527" i="1" s="1"/>
  <c r="AF527" i="1" s="1"/>
  <c r="AJ527" i="1" s="1"/>
  <c r="AP527" i="1" s="1"/>
  <c r="AV527" i="1" s="1"/>
  <c r="BB527" i="1" s="1"/>
  <c r="BH527" i="1" s="1"/>
  <c r="BR527" i="1" s="1"/>
  <c r="BT527" i="1" s="1"/>
  <c r="M527" i="1"/>
  <c r="S527" i="1" s="1"/>
  <c r="Y527" i="1" s="1"/>
  <c r="AE527" i="1" s="1"/>
  <c r="AI527" i="1" s="1"/>
  <c r="AO527" i="1" s="1"/>
  <c r="AU527" i="1" s="1"/>
  <c r="BA527" i="1" s="1"/>
  <c r="BG527" i="1" s="1"/>
  <c r="BO527" i="1" s="1"/>
  <c r="BQ527" i="1" s="1"/>
  <c r="L527" i="1"/>
  <c r="R527" i="1" s="1"/>
  <c r="X527" i="1" s="1"/>
  <c r="AD527" i="1" s="1"/>
  <c r="AH527" i="1" s="1"/>
  <c r="AN527" i="1" s="1"/>
  <c r="AT527" i="1" s="1"/>
  <c r="AZ527" i="1" s="1"/>
  <c r="BF527" i="1" s="1"/>
  <c r="BL527" i="1" s="1"/>
  <c r="BN527" i="1" s="1"/>
  <c r="BX526" i="1"/>
  <c r="BU526" i="1"/>
  <c r="BK526" i="1"/>
  <c r="BJ526" i="1"/>
  <c r="BI526" i="1"/>
  <c r="BE526" i="1"/>
  <c r="BD526" i="1"/>
  <c r="BC526" i="1"/>
  <c r="AY526" i="1"/>
  <c r="AX526" i="1"/>
  <c r="AW526" i="1"/>
  <c r="AS526" i="1"/>
  <c r="AR526" i="1"/>
  <c r="AQ526" i="1"/>
  <c r="AM526" i="1"/>
  <c r="AL526" i="1"/>
  <c r="AK526" i="1"/>
  <c r="AG526" i="1"/>
  <c r="AC526" i="1"/>
  <c r="AB526" i="1"/>
  <c r="AA526" i="1"/>
  <c r="W526" i="1"/>
  <c r="V526" i="1"/>
  <c r="U526" i="1"/>
  <c r="Q526" i="1"/>
  <c r="P526" i="1"/>
  <c r="O526" i="1"/>
  <c r="K526" i="1"/>
  <c r="J526" i="1"/>
  <c r="I526" i="1"/>
  <c r="H526" i="1"/>
  <c r="G526" i="1"/>
  <c r="F526" i="1"/>
  <c r="BX525" i="1"/>
  <c r="N525" i="1"/>
  <c r="T525" i="1" s="1"/>
  <c r="Z525" i="1" s="1"/>
  <c r="AF525" i="1" s="1"/>
  <c r="AJ525" i="1" s="1"/>
  <c r="AP525" i="1" s="1"/>
  <c r="AV525" i="1" s="1"/>
  <c r="BB525" i="1" s="1"/>
  <c r="BH525" i="1" s="1"/>
  <c r="BR525" i="1" s="1"/>
  <c r="BT525" i="1" s="1"/>
  <c r="M525" i="1"/>
  <c r="S525" i="1" s="1"/>
  <c r="Y525" i="1" s="1"/>
  <c r="AE525" i="1" s="1"/>
  <c r="AI525" i="1" s="1"/>
  <c r="AO525" i="1" s="1"/>
  <c r="AU525" i="1" s="1"/>
  <c r="BA525" i="1" s="1"/>
  <c r="BG525" i="1" s="1"/>
  <c r="BO525" i="1" s="1"/>
  <c r="BQ525" i="1" s="1"/>
  <c r="L525" i="1"/>
  <c r="R525" i="1" s="1"/>
  <c r="X525" i="1" s="1"/>
  <c r="AD525" i="1" s="1"/>
  <c r="AH525" i="1" s="1"/>
  <c r="AN525" i="1" s="1"/>
  <c r="AT525" i="1" s="1"/>
  <c r="AZ525" i="1" s="1"/>
  <c r="BF525" i="1" s="1"/>
  <c r="BL525" i="1" s="1"/>
  <c r="BN525" i="1" s="1"/>
  <c r="BX524" i="1"/>
  <c r="BU524" i="1"/>
  <c r="BK524" i="1"/>
  <c r="BJ524" i="1"/>
  <c r="BI524" i="1"/>
  <c r="BE524" i="1"/>
  <c r="BD524" i="1"/>
  <c r="BC524" i="1"/>
  <c r="AY524" i="1"/>
  <c r="AX524" i="1"/>
  <c r="AW524" i="1"/>
  <c r="AS524" i="1"/>
  <c r="AR524" i="1"/>
  <c r="AQ524" i="1"/>
  <c r="AM524" i="1"/>
  <c r="AL524" i="1"/>
  <c r="AK524" i="1"/>
  <c r="AG524" i="1"/>
  <c r="AC524" i="1"/>
  <c r="AB524" i="1"/>
  <c r="AA524" i="1"/>
  <c r="W524" i="1"/>
  <c r="V524" i="1"/>
  <c r="U524" i="1"/>
  <c r="Q524" i="1"/>
  <c r="P524" i="1"/>
  <c r="O524" i="1"/>
  <c r="K524" i="1"/>
  <c r="J524" i="1"/>
  <c r="I524" i="1"/>
  <c r="H524" i="1"/>
  <c r="G524" i="1"/>
  <c r="F524" i="1"/>
  <c r="BX523" i="1"/>
  <c r="N523" i="1"/>
  <c r="T523" i="1" s="1"/>
  <c r="Z523" i="1" s="1"/>
  <c r="AF523" i="1" s="1"/>
  <c r="AJ523" i="1" s="1"/>
  <c r="AP523" i="1" s="1"/>
  <c r="AV523" i="1" s="1"/>
  <c r="BB523" i="1" s="1"/>
  <c r="BH523" i="1" s="1"/>
  <c r="BR523" i="1" s="1"/>
  <c r="BT523" i="1" s="1"/>
  <c r="M523" i="1"/>
  <c r="S523" i="1" s="1"/>
  <c r="Y523" i="1" s="1"/>
  <c r="AE523" i="1" s="1"/>
  <c r="AI523" i="1" s="1"/>
  <c r="AO523" i="1" s="1"/>
  <c r="AU523" i="1" s="1"/>
  <c r="BA523" i="1" s="1"/>
  <c r="BG523" i="1" s="1"/>
  <c r="BO523" i="1" s="1"/>
  <c r="BQ523" i="1" s="1"/>
  <c r="L523" i="1"/>
  <c r="R523" i="1" s="1"/>
  <c r="X523" i="1" s="1"/>
  <c r="AD523" i="1" s="1"/>
  <c r="AH523" i="1" s="1"/>
  <c r="AN523" i="1" s="1"/>
  <c r="AT523" i="1" s="1"/>
  <c r="AZ523" i="1" s="1"/>
  <c r="BF523" i="1" s="1"/>
  <c r="BL523" i="1" s="1"/>
  <c r="BN523" i="1" s="1"/>
  <c r="BX522" i="1"/>
  <c r="BU522" i="1"/>
  <c r="BK522" i="1"/>
  <c r="BJ522" i="1"/>
  <c r="BI522" i="1"/>
  <c r="BE522" i="1"/>
  <c r="BD522" i="1"/>
  <c r="BC522" i="1"/>
  <c r="AY522" i="1"/>
  <c r="AX522" i="1"/>
  <c r="AW522" i="1"/>
  <c r="AS522" i="1"/>
  <c r="AR522" i="1"/>
  <c r="AQ522" i="1"/>
  <c r="AM522" i="1"/>
  <c r="AL522" i="1"/>
  <c r="AK522" i="1"/>
  <c r="AG522" i="1"/>
  <c r="AC522" i="1"/>
  <c r="AB522" i="1"/>
  <c r="AA522" i="1"/>
  <c r="W522" i="1"/>
  <c r="V522" i="1"/>
  <c r="U522" i="1"/>
  <c r="Q522" i="1"/>
  <c r="P522" i="1"/>
  <c r="O522" i="1"/>
  <c r="K522" i="1"/>
  <c r="J522" i="1"/>
  <c r="I522" i="1"/>
  <c r="H522" i="1"/>
  <c r="G522" i="1"/>
  <c r="F522" i="1"/>
  <c r="BX521" i="1"/>
  <c r="BX520" i="1"/>
  <c r="N520" i="1"/>
  <c r="T520" i="1" s="1"/>
  <c r="Z520" i="1" s="1"/>
  <c r="AF520" i="1" s="1"/>
  <c r="AJ520" i="1" s="1"/>
  <c r="AP520" i="1" s="1"/>
  <c r="AV520" i="1" s="1"/>
  <c r="BB520" i="1" s="1"/>
  <c r="BH520" i="1" s="1"/>
  <c r="BR520" i="1" s="1"/>
  <c r="BT520" i="1" s="1"/>
  <c r="M520" i="1"/>
  <c r="S520" i="1" s="1"/>
  <c r="Y520" i="1" s="1"/>
  <c r="AE520" i="1" s="1"/>
  <c r="AI520" i="1" s="1"/>
  <c r="AO520" i="1" s="1"/>
  <c r="AU520" i="1" s="1"/>
  <c r="BA520" i="1" s="1"/>
  <c r="BG520" i="1" s="1"/>
  <c r="BO520" i="1" s="1"/>
  <c r="BQ520" i="1" s="1"/>
  <c r="L520" i="1"/>
  <c r="R520" i="1" s="1"/>
  <c r="X520" i="1" s="1"/>
  <c r="AD520" i="1" s="1"/>
  <c r="AH520" i="1" s="1"/>
  <c r="AN520" i="1" s="1"/>
  <c r="AT520" i="1" s="1"/>
  <c r="AZ520" i="1" s="1"/>
  <c r="BF520" i="1" s="1"/>
  <c r="BL520" i="1" s="1"/>
  <c r="BN520" i="1" s="1"/>
  <c r="BX519" i="1"/>
  <c r="BU519" i="1"/>
  <c r="BU518" i="1" s="1"/>
  <c r="BK519" i="1"/>
  <c r="BK518" i="1" s="1"/>
  <c r="BJ519" i="1"/>
  <c r="BJ518" i="1" s="1"/>
  <c r="BI519" i="1"/>
  <c r="BI518" i="1" s="1"/>
  <c r="BE519" i="1"/>
  <c r="BE518" i="1" s="1"/>
  <c r="BD519" i="1"/>
  <c r="BD518" i="1" s="1"/>
  <c r="BC519" i="1"/>
  <c r="BC518" i="1" s="1"/>
  <c r="AY519" i="1"/>
  <c r="AY518" i="1" s="1"/>
  <c r="AX519" i="1"/>
  <c r="AX518" i="1" s="1"/>
  <c r="AW519" i="1"/>
  <c r="AW518" i="1" s="1"/>
  <c r="AS519" i="1"/>
  <c r="AS518" i="1" s="1"/>
  <c r="AR519" i="1"/>
  <c r="AR518" i="1" s="1"/>
  <c r="AQ519" i="1"/>
  <c r="AQ518" i="1" s="1"/>
  <c r="AM519" i="1"/>
  <c r="AM518" i="1" s="1"/>
  <c r="AL519" i="1"/>
  <c r="AL518" i="1" s="1"/>
  <c r="AK519" i="1"/>
  <c r="AK518" i="1" s="1"/>
  <c r="AG519" i="1"/>
  <c r="AG518" i="1" s="1"/>
  <c r="AC519" i="1"/>
  <c r="AC518" i="1" s="1"/>
  <c r="AB519" i="1"/>
  <c r="AB518" i="1" s="1"/>
  <c r="AA519" i="1"/>
  <c r="AA518" i="1" s="1"/>
  <c r="W519" i="1"/>
  <c r="W518" i="1" s="1"/>
  <c r="V519" i="1"/>
  <c r="V518" i="1" s="1"/>
  <c r="U519" i="1"/>
  <c r="U518" i="1" s="1"/>
  <c r="Q519" i="1"/>
  <c r="Q518" i="1" s="1"/>
  <c r="P519" i="1"/>
  <c r="P518" i="1" s="1"/>
  <c r="O519" i="1"/>
  <c r="O518" i="1" s="1"/>
  <c r="K519" i="1"/>
  <c r="K518" i="1" s="1"/>
  <c r="J519" i="1"/>
  <c r="I519" i="1"/>
  <c r="I518" i="1" s="1"/>
  <c r="H519" i="1"/>
  <c r="G519" i="1"/>
  <c r="G518" i="1" s="1"/>
  <c r="F519" i="1"/>
  <c r="BX518" i="1"/>
  <c r="BX517" i="1"/>
  <c r="N517" i="1"/>
  <c r="T517" i="1" s="1"/>
  <c r="Z517" i="1" s="1"/>
  <c r="AF517" i="1" s="1"/>
  <c r="AJ517" i="1" s="1"/>
  <c r="AP517" i="1" s="1"/>
  <c r="AV517" i="1" s="1"/>
  <c r="BB517" i="1" s="1"/>
  <c r="BH517" i="1" s="1"/>
  <c r="BR517" i="1" s="1"/>
  <c r="BT517" i="1" s="1"/>
  <c r="M517" i="1"/>
  <c r="S517" i="1" s="1"/>
  <c r="Y517" i="1" s="1"/>
  <c r="AE517" i="1" s="1"/>
  <c r="AI517" i="1" s="1"/>
  <c r="AO517" i="1" s="1"/>
  <c r="AU517" i="1" s="1"/>
  <c r="BA517" i="1" s="1"/>
  <c r="BG517" i="1" s="1"/>
  <c r="BO517" i="1" s="1"/>
  <c r="BQ517" i="1" s="1"/>
  <c r="L517" i="1"/>
  <c r="R517" i="1" s="1"/>
  <c r="X517" i="1" s="1"/>
  <c r="AD517" i="1" s="1"/>
  <c r="AH517" i="1" s="1"/>
  <c r="AN517" i="1" s="1"/>
  <c r="AT517" i="1" s="1"/>
  <c r="AZ517" i="1" s="1"/>
  <c r="BF517" i="1" s="1"/>
  <c r="BL517" i="1" s="1"/>
  <c r="BN517" i="1" s="1"/>
  <c r="BX516" i="1"/>
  <c r="BU516" i="1"/>
  <c r="BU515" i="1" s="1"/>
  <c r="BK516" i="1"/>
  <c r="BK515" i="1" s="1"/>
  <c r="BJ516" i="1"/>
  <c r="BJ515" i="1" s="1"/>
  <c r="BI516" i="1"/>
  <c r="BI515" i="1" s="1"/>
  <c r="BE516" i="1"/>
  <c r="BE515" i="1" s="1"/>
  <c r="BD516" i="1"/>
  <c r="BC516" i="1"/>
  <c r="BC515" i="1" s="1"/>
  <c r="AY516" i="1"/>
  <c r="AY515" i="1" s="1"/>
  <c r="AX516" i="1"/>
  <c r="AX515" i="1" s="1"/>
  <c r="AW516" i="1"/>
  <c r="AW515" i="1" s="1"/>
  <c r="AS516" i="1"/>
  <c r="AS515" i="1" s="1"/>
  <c r="AR516" i="1"/>
  <c r="AR515" i="1" s="1"/>
  <c r="AQ516" i="1"/>
  <c r="AQ515" i="1" s="1"/>
  <c r="AM516" i="1"/>
  <c r="AM515" i="1" s="1"/>
  <c r="AL516" i="1"/>
  <c r="AL515" i="1" s="1"/>
  <c r="AK516" i="1"/>
  <c r="AK515" i="1" s="1"/>
  <c r="AG516" i="1"/>
  <c r="AG515" i="1" s="1"/>
  <c r="AC516" i="1"/>
  <c r="AC515" i="1" s="1"/>
  <c r="AB516" i="1"/>
  <c r="AB515" i="1" s="1"/>
  <c r="AA516" i="1"/>
  <c r="AA515" i="1" s="1"/>
  <c r="W516" i="1"/>
  <c r="W515" i="1" s="1"/>
  <c r="V516" i="1"/>
  <c r="V515" i="1" s="1"/>
  <c r="U516" i="1"/>
  <c r="U515" i="1" s="1"/>
  <c r="Q516" i="1"/>
  <c r="Q515" i="1" s="1"/>
  <c r="P516" i="1"/>
  <c r="P515" i="1" s="1"/>
  <c r="O516" i="1"/>
  <c r="O515" i="1" s="1"/>
  <c r="K516" i="1"/>
  <c r="J516" i="1"/>
  <c r="J515" i="1" s="1"/>
  <c r="I516" i="1"/>
  <c r="I515" i="1" s="1"/>
  <c r="H516" i="1"/>
  <c r="H515" i="1" s="1"/>
  <c r="G516" i="1"/>
  <c r="F516" i="1"/>
  <c r="F515" i="1" s="1"/>
  <c r="BX515" i="1"/>
  <c r="BD515" i="1"/>
  <c r="BX514" i="1"/>
  <c r="AW514" i="1"/>
  <c r="AW513" i="1" s="1"/>
  <c r="AW512" i="1" s="1"/>
  <c r="O514" i="1"/>
  <c r="O513" i="1" s="1"/>
  <c r="O512" i="1" s="1"/>
  <c r="N514" i="1"/>
  <c r="T514" i="1" s="1"/>
  <c r="Z514" i="1" s="1"/>
  <c r="AF514" i="1" s="1"/>
  <c r="AJ514" i="1" s="1"/>
  <c r="AP514" i="1" s="1"/>
  <c r="AV514" i="1" s="1"/>
  <c r="BB514" i="1" s="1"/>
  <c r="BH514" i="1" s="1"/>
  <c r="BR514" i="1" s="1"/>
  <c r="M514" i="1"/>
  <c r="S514" i="1" s="1"/>
  <c r="Y514" i="1" s="1"/>
  <c r="AE514" i="1" s="1"/>
  <c r="AI514" i="1" s="1"/>
  <c r="AO514" i="1" s="1"/>
  <c r="AU514" i="1" s="1"/>
  <c r="BA514" i="1" s="1"/>
  <c r="BG514" i="1" s="1"/>
  <c r="BO514" i="1" s="1"/>
  <c r="L514" i="1"/>
  <c r="BX513" i="1"/>
  <c r="BU513" i="1"/>
  <c r="BU512" i="1" s="1"/>
  <c r="BK513" i="1"/>
  <c r="BK512" i="1" s="1"/>
  <c r="BJ513" i="1"/>
  <c r="BJ512" i="1" s="1"/>
  <c r="BI513" i="1"/>
  <c r="BI512" i="1" s="1"/>
  <c r="BE513" i="1"/>
  <c r="BE512" i="1" s="1"/>
  <c r="BD513" i="1"/>
  <c r="BD512" i="1" s="1"/>
  <c r="BC513" i="1"/>
  <c r="BC512" i="1" s="1"/>
  <c r="AY513" i="1"/>
  <c r="AY512" i="1" s="1"/>
  <c r="AX513" i="1"/>
  <c r="AX512" i="1" s="1"/>
  <c r="AS513" i="1"/>
  <c r="AS512" i="1" s="1"/>
  <c r="AR513" i="1"/>
  <c r="AR512" i="1" s="1"/>
  <c r="AQ513" i="1"/>
  <c r="AQ512" i="1" s="1"/>
  <c r="AM513" i="1"/>
  <c r="AM512" i="1" s="1"/>
  <c r="AL513" i="1"/>
  <c r="AL512" i="1" s="1"/>
  <c r="AK513" i="1"/>
  <c r="AK512" i="1" s="1"/>
  <c r="AG513" i="1"/>
  <c r="AG512" i="1" s="1"/>
  <c r="AC513" i="1"/>
  <c r="AC512" i="1" s="1"/>
  <c r="AB513" i="1"/>
  <c r="AB512" i="1" s="1"/>
  <c r="AA513" i="1"/>
  <c r="AA512" i="1" s="1"/>
  <c r="W513" i="1"/>
  <c r="W512" i="1" s="1"/>
  <c r="V513" i="1"/>
  <c r="V512" i="1" s="1"/>
  <c r="U513" i="1"/>
  <c r="U512" i="1" s="1"/>
  <c r="Q513" i="1"/>
  <c r="Q512" i="1" s="1"/>
  <c r="P513" i="1"/>
  <c r="P512" i="1" s="1"/>
  <c r="K513" i="1"/>
  <c r="K512" i="1" s="1"/>
  <c r="J513" i="1"/>
  <c r="I513" i="1"/>
  <c r="I512" i="1" s="1"/>
  <c r="H513" i="1"/>
  <c r="G513" i="1"/>
  <c r="G512" i="1" s="1"/>
  <c r="F513" i="1"/>
  <c r="BX512" i="1"/>
  <c r="BX511" i="1"/>
  <c r="BI511" i="1"/>
  <c r="BI510" i="1" s="1"/>
  <c r="BI509" i="1" s="1"/>
  <c r="N511" i="1"/>
  <c r="T511" i="1" s="1"/>
  <c r="Z511" i="1" s="1"/>
  <c r="AF511" i="1" s="1"/>
  <c r="AJ511" i="1" s="1"/>
  <c r="AP511" i="1" s="1"/>
  <c r="AV511" i="1" s="1"/>
  <c r="BB511" i="1" s="1"/>
  <c r="BH511" i="1" s="1"/>
  <c r="BR511" i="1" s="1"/>
  <c r="BT511" i="1" s="1"/>
  <c r="M511" i="1"/>
  <c r="S511" i="1" s="1"/>
  <c r="Y511" i="1" s="1"/>
  <c r="AE511" i="1" s="1"/>
  <c r="AI511" i="1" s="1"/>
  <c r="AO511" i="1" s="1"/>
  <c r="AU511" i="1" s="1"/>
  <c r="BA511" i="1" s="1"/>
  <c r="BG511" i="1" s="1"/>
  <c r="BO511" i="1" s="1"/>
  <c r="BQ511" i="1" s="1"/>
  <c r="L511" i="1"/>
  <c r="R511" i="1" s="1"/>
  <c r="X511" i="1" s="1"/>
  <c r="AD511" i="1" s="1"/>
  <c r="AH511" i="1" s="1"/>
  <c r="AN511" i="1" s="1"/>
  <c r="AT511" i="1" s="1"/>
  <c r="AZ511" i="1" s="1"/>
  <c r="BF511" i="1" s="1"/>
  <c r="BL511" i="1" s="1"/>
  <c r="BN511" i="1" s="1"/>
  <c r="BX510" i="1"/>
  <c r="BU510" i="1"/>
  <c r="BU509" i="1" s="1"/>
  <c r="BK510" i="1"/>
  <c r="BK509" i="1" s="1"/>
  <c r="BJ510" i="1"/>
  <c r="BJ509" i="1" s="1"/>
  <c r="BE510" i="1"/>
  <c r="BE509" i="1" s="1"/>
  <c r="BD510" i="1"/>
  <c r="BD509" i="1" s="1"/>
  <c r="BC510" i="1"/>
  <c r="BC509" i="1" s="1"/>
  <c r="AY510" i="1"/>
  <c r="AY509" i="1" s="1"/>
  <c r="AX510" i="1"/>
  <c r="AX509" i="1" s="1"/>
  <c r="AW510" i="1"/>
  <c r="AW509" i="1" s="1"/>
  <c r="AS510" i="1"/>
  <c r="AS509" i="1" s="1"/>
  <c r="AR510" i="1"/>
  <c r="AR509" i="1" s="1"/>
  <c r="AQ510" i="1"/>
  <c r="AQ509" i="1" s="1"/>
  <c r="AM510" i="1"/>
  <c r="AM509" i="1" s="1"/>
  <c r="AL510" i="1"/>
  <c r="AL509" i="1" s="1"/>
  <c r="AK510" i="1"/>
  <c r="AK509" i="1" s="1"/>
  <c r="AG510" i="1"/>
  <c r="AG509" i="1" s="1"/>
  <c r="AC510" i="1"/>
  <c r="AC509" i="1" s="1"/>
  <c r="AB510" i="1"/>
  <c r="AB509" i="1" s="1"/>
  <c r="AA510" i="1"/>
  <c r="AA509" i="1" s="1"/>
  <c r="W510" i="1"/>
  <c r="W509" i="1" s="1"/>
  <c r="V510" i="1"/>
  <c r="V509" i="1" s="1"/>
  <c r="U510" i="1"/>
  <c r="U509" i="1" s="1"/>
  <c r="Q510" i="1"/>
  <c r="Q509" i="1" s="1"/>
  <c r="P510" i="1"/>
  <c r="P509" i="1" s="1"/>
  <c r="O510" i="1"/>
  <c r="O509" i="1" s="1"/>
  <c r="K510" i="1"/>
  <c r="K509" i="1" s="1"/>
  <c r="J510" i="1"/>
  <c r="J509" i="1" s="1"/>
  <c r="I510" i="1"/>
  <c r="I509" i="1" s="1"/>
  <c r="H510" i="1"/>
  <c r="H509" i="1" s="1"/>
  <c r="G510" i="1"/>
  <c r="F510" i="1"/>
  <c r="BX509" i="1"/>
  <c r="BX508" i="1"/>
  <c r="BX507" i="1"/>
  <c r="N507" i="1"/>
  <c r="T507" i="1" s="1"/>
  <c r="Z507" i="1" s="1"/>
  <c r="AF507" i="1" s="1"/>
  <c r="AJ507" i="1" s="1"/>
  <c r="AP507" i="1" s="1"/>
  <c r="AV507" i="1" s="1"/>
  <c r="BB507" i="1" s="1"/>
  <c r="BH507" i="1" s="1"/>
  <c r="BR507" i="1" s="1"/>
  <c r="BT507" i="1" s="1"/>
  <c r="M507" i="1"/>
  <c r="S507" i="1" s="1"/>
  <c r="Y507" i="1" s="1"/>
  <c r="AE507" i="1" s="1"/>
  <c r="AI507" i="1" s="1"/>
  <c r="AO507" i="1" s="1"/>
  <c r="AU507" i="1" s="1"/>
  <c r="BA507" i="1" s="1"/>
  <c r="BG507" i="1" s="1"/>
  <c r="BO507" i="1" s="1"/>
  <c r="BQ507" i="1" s="1"/>
  <c r="L507" i="1"/>
  <c r="R507" i="1" s="1"/>
  <c r="X507" i="1" s="1"/>
  <c r="AD507" i="1" s="1"/>
  <c r="AH507" i="1" s="1"/>
  <c r="AN507" i="1" s="1"/>
  <c r="AT507" i="1" s="1"/>
  <c r="AZ507" i="1" s="1"/>
  <c r="BF507" i="1" s="1"/>
  <c r="BL507" i="1" s="1"/>
  <c r="BN507" i="1" s="1"/>
  <c r="BX506" i="1"/>
  <c r="N506" i="1"/>
  <c r="T506" i="1" s="1"/>
  <c r="Z506" i="1" s="1"/>
  <c r="AF506" i="1" s="1"/>
  <c r="AJ506" i="1" s="1"/>
  <c r="AP506" i="1" s="1"/>
  <c r="AV506" i="1" s="1"/>
  <c r="BB506" i="1" s="1"/>
  <c r="BH506" i="1" s="1"/>
  <c r="BR506" i="1" s="1"/>
  <c r="BT506" i="1" s="1"/>
  <c r="M506" i="1"/>
  <c r="S506" i="1" s="1"/>
  <c r="Y506" i="1" s="1"/>
  <c r="AE506" i="1" s="1"/>
  <c r="AI506" i="1" s="1"/>
  <c r="AO506" i="1" s="1"/>
  <c r="AU506" i="1" s="1"/>
  <c r="BA506" i="1" s="1"/>
  <c r="BG506" i="1" s="1"/>
  <c r="BO506" i="1" s="1"/>
  <c r="BQ506" i="1" s="1"/>
  <c r="L506" i="1"/>
  <c r="R506" i="1" s="1"/>
  <c r="X506" i="1" s="1"/>
  <c r="AD506" i="1" s="1"/>
  <c r="AH506" i="1" s="1"/>
  <c r="AN506" i="1" s="1"/>
  <c r="AT506" i="1" s="1"/>
  <c r="AZ506" i="1" s="1"/>
  <c r="BF506" i="1" s="1"/>
  <c r="BL506" i="1" s="1"/>
  <c r="BN506" i="1" s="1"/>
  <c r="BX505" i="1"/>
  <c r="N505" i="1"/>
  <c r="T505" i="1" s="1"/>
  <c r="Z505" i="1" s="1"/>
  <c r="AF505" i="1" s="1"/>
  <c r="AJ505" i="1" s="1"/>
  <c r="AP505" i="1" s="1"/>
  <c r="AV505" i="1" s="1"/>
  <c r="BB505" i="1" s="1"/>
  <c r="BH505" i="1" s="1"/>
  <c r="BR505" i="1" s="1"/>
  <c r="BT505" i="1" s="1"/>
  <c r="M505" i="1"/>
  <c r="S505" i="1" s="1"/>
  <c r="Y505" i="1" s="1"/>
  <c r="AE505" i="1" s="1"/>
  <c r="AI505" i="1" s="1"/>
  <c r="AO505" i="1" s="1"/>
  <c r="AU505" i="1" s="1"/>
  <c r="BA505" i="1" s="1"/>
  <c r="BG505" i="1" s="1"/>
  <c r="BO505" i="1" s="1"/>
  <c r="BQ505" i="1" s="1"/>
  <c r="L505" i="1"/>
  <c r="R505" i="1" s="1"/>
  <c r="X505" i="1" s="1"/>
  <c r="AD505" i="1" s="1"/>
  <c r="AH505" i="1" s="1"/>
  <c r="AN505" i="1" s="1"/>
  <c r="AT505" i="1" s="1"/>
  <c r="AZ505" i="1" s="1"/>
  <c r="BF505" i="1" s="1"/>
  <c r="BL505" i="1" s="1"/>
  <c r="BN505" i="1" s="1"/>
  <c r="BX504" i="1"/>
  <c r="BU504" i="1"/>
  <c r="BK504" i="1"/>
  <c r="BJ504" i="1"/>
  <c r="BI504" i="1"/>
  <c r="BE504" i="1"/>
  <c r="BD504" i="1"/>
  <c r="BC504" i="1"/>
  <c r="AY504" i="1"/>
  <c r="AX504" i="1"/>
  <c r="AW504" i="1"/>
  <c r="AS504" i="1"/>
  <c r="AR504" i="1"/>
  <c r="AQ504" i="1"/>
  <c r="AM504" i="1"/>
  <c r="AL504" i="1"/>
  <c r="AK504" i="1"/>
  <c r="AG504" i="1"/>
  <c r="AC504" i="1"/>
  <c r="AB504" i="1"/>
  <c r="AA504" i="1"/>
  <c r="W504" i="1"/>
  <c r="V504" i="1"/>
  <c r="U504" i="1"/>
  <c r="Q504" i="1"/>
  <c r="P504" i="1"/>
  <c r="O504" i="1"/>
  <c r="K504" i="1"/>
  <c r="J504" i="1"/>
  <c r="I504" i="1"/>
  <c r="H504" i="1"/>
  <c r="G504" i="1"/>
  <c r="F504" i="1"/>
  <c r="BX503" i="1"/>
  <c r="N503" i="1"/>
  <c r="T503" i="1" s="1"/>
  <c r="Z503" i="1" s="1"/>
  <c r="AF503" i="1" s="1"/>
  <c r="AJ503" i="1" s="1"/>
  <c r="AP503" i="1" s="1"/>
  <c r="AV503" i="1" s="1"/>
  <c r="BB503" i="1" s="1"/>
  <c r="BH503" i="1" s="1"/>
  <c r="BR503" i="1" s="1"/>
  <c r="BT503" i="1" s="1"/>
  <c r="M503" i="1"/>
  <c r="S503" i="1" s="1"/>
  <c r="Y503" i="1" s="1"/>
  <c r="AE503" i="1" s="1"/>
  <c r="AI503" i="1" s="1"/>
  <c r="AO503" i="1" s="1"/>
  <c r="AU503" i="1" s="1"/>
  <c r="BA503" i="1" s="1"/>
  <c r="BG503" i="1" s="1"/>
  <c r="BO503" i="1" s="1"/>
  <c r="BQ503" i="1" s="1"/>
  <c r="L503" i="1"/>
  <c r="R503" i="1" s="1"/>
  <c r="X503" i="1" s="1"/>
  <c r="AD503" i="1" s="1"/>
  <c r="AH503" i="1" s="1"/>
  <c r="AN503" i="1" s="1"/>
  <c r="AT503" i="1" s="1"/>
  <c r="AZ503" i="1" s="1"/>
  <c r="BF503" i="1" s="1"/>
  <c r="BL503" i="1" s="1"/>
  <c r="BN503" i="1" s="1"/>
  <c r="BX502" i="1"/>
  <c r="BU502" i="1"/>
  <c r="BK502" i="1"/>
  <c r="BJ502" i="1"/>
  <c r="BI502" i="1"/>
  <c r="BE502" i="1"/>
  <c r="BD502" i="1"/>
  <c r="BC502" i="1"/>
  <c r="AY502" i="1"/>
  <c r="AX502" i="1"/>
  <c r="AW502" i="1"/>
  <c r="AS502" i="1"/>
  <c r="AR502" i="1"/>
  <c r="AQ502" i="1"/>
  <c r="AM502" i="1"/>
  <c r="AL502" i="1"/>
  <c r="AK502" i="1"/>
  <c r="AG502" i="1"/>
  <c r="AC502" i="1"/>
  <c r="AB502" i="1"/>
  <c r="AA502" i="1"/>
  <c r="W502" i="1"/>
  <c r="V502" i="1"/>
  <c r="U502" i="1"/>
  <c r="Q502" i="1"/>
  <c r="P502" i="1"/>
  <c r="O502" i="1"/>
  <c r="K502" i="1"/>
  <c r="J502" i="1"/>
  <c r="I502" i="1"/>
  <c r="H502" i="1"/>
  <c r="G502" i="1"/>
  <c r="F502" i="1"/>
  <c r="BX501" i="1"/>
  <c r="BX500" i="1"/>
  <c r="N500" i="1"/>
  <c r="T500" i="1" s="1"/>
  <c r="Z500" i="1" s="1"/>
  <c r="AF500" i="1" s="1"/>
  <c r="AJ500" i="1" s="1"/>
  <c r="AP500" i="1" s="1"/>
  <c r="AV500" i="1" s="1"/>
  <c r="BB500" i="1" s="1"/>
  <c r="BH500" i="1" s="1"/>
  <c r="BR500" i="1" s="1"/>
  <c r="BT500" i="1" s="1"/>
  <c r="M500" i="1"/>
  <c r="S500" i="1" s="1"/>
  <c r="Y500" i="1" s="1"/>
  <c r="AE500" i="1" s="1"/>
  <c r="AI500" i="1" s="1"/>
  <c r="AO500" i="1" s="1"/>
  <c r="AU500" i="1" s="1"/>
  <c r="BA500" i="1" s="1"/>
  <c r="BG500" i="1" s="1"/>
  <c r="BO500" i="1" s="1"/>
  <c r="BQ500" i="1" s="1"/>
  <c r="L500" i="1"/>
  <c r="R500" i="1" s="1"/>
  <c r="X500" i="1" s="1"/>
  <c r="AD500" i="1" s="1"/>
  <c r="AH500" i="1" s="1"/>
  <c r="AN500" i="1" s="1"/>
  <c r="AT500" i="1" s="1"/>
  <c r="AZ500" i="1" s="1"/>
  <c r="BF500" i="1" s="1"/>
  <c r="BL500" i="1" s="1"/>
  <c r="BN500" i="1" s="1"/>
  <c r="BX499" i="1"/>
  <c r="N499" i="1"/>
  <c r="T499" i="1" s="1"/>
  <c r="Z499" i="1" s="1"/>
  <c r="AF499" i="1" s="1"/>
  <c r="AJ499" i="1" s="1"/>
  <c r="AP499" i="1" s="1"/>
  <c r="AV499" i="1" s="1"/>
  <c r="BB499" i="1" s="1"/>
  <c r="BH499" i="1" s="1"/>
  <c r="BR499" i="1" s="1"/>
  <c r="BT499" i="1" s="1"/>
  <c r="M499" i="1"/>
  <c r="S499" i="1" s="1"/>
  <c r="Y499" i="1" s="1"/>
  <c r="AE499" i="1" s="1"/>
  <c r="AI499" i="1" s="1"/>
  <c r="AO499" i="1" s="1"/>
  <c r="AU499" i="1" s="1"/>
  <c r="BA499" i="1" s="1"/>
  <c r="BG499" i="1" s="1"/>
  <c r="BO499" i="1" s="1"/>
  <c r="BQ499" i="1" s="1"/>
  <c r="L499" i="1"/>
  <c r="R499" i="1" s="1"/>
  <c r="X499" i="1" s="1"/>
  <c r="AD499" i="1" s="1"/>
  <c r="AH499" i="1" s="1"/>
  <c r="AN499" i="1" s="1"/>
  <c r="AT499" i="1" s="1"/>
  <c r="AZ499" i="1" s="1"/>
  <c r="BF499" i="1" s="1"/>
  <c r="BL499" i="1" s="1"/>
  <c r="BN499" i="1" s="1"/>
  <c r="BX498" i="1"/>
  <c r="N498" i="1"/>
  <c r="T498" i="1" s="1"/>
  <c r="Z498" i="1" s="1"/>
  <c r="AF498" i="1" s="1"/>
  <c r="AJ498" i="1" s="1"/>
  <c r="AP498" i="1" s="1"/>
  <c r="AV498" i="1" s="1"/>
  <c r="BB498" i="1" s="1"/>
  <c r="BH498" i="1" s="1"/>
  <c r="BR498" i="1" s="1"/>
  <c r="BT498" i="1" s="1"/>
  <c r="M498" i="1"/>
  <c r="S498" i="1" s="1"/>
  <c r="Y498" i="1" s="1"/>
  <c r="AE498" i="1" s="1"/>
  <c r="AI498" i="1" s="1"/>
  <c r="AO498" i="1" s="1"/>
  <c r="AU498" i="1" s="1"/>
  <c r="BA498" i="1" s="1"/>
  <c r="BG498" i="1" s="1"/>
  <c r="BO498" i="1" s="1"/>
  <c r="BQ498" i="1" s="1"/>
  <c r="L498" i="1"/>
  <c r="R498" i="1" s="1"/>
  <c r="X498" i="1" s="1"/>
  <c r="AD498" i="1" s="1"/>
  <c r="AH498" i="1" s="1"/>
  <c r="AN498" i="1" s="1"/>
  <c r="AT498" i="1" s="1"/>
  <c r="AZ498" i="1" s="1"/>
  <c r="BF498" i="1" s="1"/>
  <c r="BL498" i="1" s="1"/>
  <c r="BN498" i="1" s="1"/>
  <c r="BX497" i="1"/>
  <c r="BU497" i="1"/>
  <c r="BK497" i="1"/>
  <c r="BJ497" i="1"/>
  <c r="BI497" i="1"/>
  <c r="BE497" i="1"/>
  <c r="BD497" i="1"/>
  <c r="BC497" i="1"/>
  <c r="AY497" i="1"/>
  <c r="AX497" i="1"/>
  <c r="AW497" i="1"/>
  <c r="AS497" i="1"/>
  <c r="AR497" i="1"/>
  <c r="AQ497" i="1"/>
  <c r="AM497" i="1"/>
  <c r="AL497" i="1"/>
  <c r="AK497" i="1"/>
  <c r="AG497" i="1"/>
  <c r="AC497" i="1"/>
  <c r="AB497" i="1"/>
  <c r="AA497" i="1"/>
  <c r="W497" i="1"/>
  <c r="V497" i="1"/>
  <c r="U497" i="1"/>
  <c r="Q497" i="1"/>
  <c r="P497" i="1"/>
  <c r="O497" i="1"/>
  <c r="K497" i="1"/>
  <c r="J497" i="1"/>
  <c r="I497" i="1"/>
  <c r="H497" i="1"/>
  <c r="G497" i="1"/>
  <c r="F497" i="1"/>
  <c r="BX496" i="1"/>
  <c r="N496" i="1"/>
  <c r="T496" i="1" s="1"/>
  <c r="Z496" i="1" s="1"/>
  <c r="AF496" i="1" s="1"/>
  <c r="AJ496" i="1" s="1"/>
  <c r="AP496" i="1" s="1"/>
  <c r="AV496" i="1" s="1"/>
  <c r="BB496" i="1" s="1"/>
  <c r="BH496" i="1" s="1"/>
  <c r="BR496" i="1" s="1"/>
  <c r="BT496" i="1" s="1"/>
  <c r="M496" i="1"/>
  <c r="S496" i="1" s="1"/>
  <c r="Y496" i="1" s="1"/>
  <c r="AE496" i="1" s="1"/>
  <c r="AI496" i="1" s="1"/>
  <c r="AO496" i="1" s="1"/>
  <c r="AU496" i="1" s="1"/>
  <c r="BA496" i="1" s="1"/>
  <c r="BG496" i="1" s="1"/>
  <c r="BO496" i="1" s="1"/>
  <c r="BQ496" i="1" s="1"/>
  <c r="L496" i="1"/>
  <c r="R496" i="1" s="1"/>
  <c r="X496" i="1" s="1"/>
  <c r="AD496" i="1" s="1"/>
  <c r="AH496" i="1" s="1"/>
  <c r="AN496" i="1" s="1"/>
  <c r="AT496" i="1" s="1"/>
  <c r="AZ496" i="1" s="1"/>
  <c r="BF496" i="1" s="1"/>
  <c r="BL496" i="1" s="1"/>
  <c r="BN496" i="1" s="1"/>
  <c r="BX495" i="1"/>
  <c r="N495" i="1"/>
  <c r="T495" i="1" s="1"/>
  <c r="Z495" i="1" s="1"/>
  <c r="AF495" i="1" s="1"/>
  <c r="AJ495" i="1" s="1"/>
  <c r="AP495" i="1" s="1"/>
  <c r="AV495" i="1" s="1"/>
  <c r="BB495" i="1" s="1"/>
  <c r="BH495" i="1" s="1"/>
  <c r="BR495" i="1" s="1"/>
  <c r="BT495" i="1" s="1"/>
  <c r="M495" i="1"/>
  <c r="S495" i="1" s="1"/>
  <c r="Y495" i="1" s="1"/>
  <c r="AE495" i="1" s="1"/>
  <c r="AI495" i="1" s="1"/>
  <c r="AO495" i="1" s="1"/>
  <c r="AU495" i="1" s="1"/>
  <c r="BA495" i="1" s="1"/>
  <c r="BG495" i="1" s="1"/>
  <c r="BO495" i="1" s="1"/>
  <c r="BQ495" i="1" s="1"/>
  <c r="L495" i="1"/>
  <c r="R495" i="1" s="1"/>
  <c r="X495" i="1" s="1"/>
  <c r="AD495" i="1" s="1"/>
  <c r="AH495" i="1" s="1"/>
  <c r="AN495" i="1" s="1"/>
  <c r="AT495" i="1" s="1"/>
  <c r="AZ495" i="1" s="1"/>
  <c r="BF495" i="1" s="1"/>
  <c r="BL495" i="1" s="1"/>
  <c r="BN495" i="1" s="1"/>
  <c r="BX494" i="1"/>
  <c r="BU494" i="1"/>
  <c r="BK494" i="1"/>
  <c r="BJ494" i="1"/>
  <c r="BI494" i="1"/>
  <c r="BE494" i="1"/>
  <c r="BD494" i="1"/>
  <c r="BC494" i="1"/>
  <c r="AY494" i="1"/>
  <c r="AX494" i="1"/>
  <c r="AW494" i="1"/>
  <c r="AS494" i="1"/>
  <c r="AR494" i="1"/>
  <c r="AQ494" i="1"/>
  <c r="AM494" i="1"/>
  <c r="AL494" i="1"/>
  <c r="AK494" i="1"/>
  <c r="AG494" i="1"/>
  <c r="AC494" i="1"/>
  <c r="AB494" i="1"/>
  <c r="AA494" i="1"/>
  <c r="W494" i="1"/>
  <c r="V494" i="1"/>
  <c r="U494" i="1"/>
  <c r="Q494" i="1"/>
  <c r="P494" i="1"/>
  <c r="O494" i="1"/>
  <c r="K494" i="1"/>
  <c r="J494" i="1"/>
  <c r="I494" i="1"/>
  <c r="H494" i="1"/>
  <c r="G494" i="1"/>
  <c r="F494" i="1"/>
  <c r="BX493" i="1"/>
  <c r="BX492" i="1"/>
  <c r="N492" i="1"/>
  <c r="T492" i="1" s="1"/>
  <c r="Z492" i="1" s="1"/>
  <c r="AF492" i="1" s="1"/>
  <c r="AJ492" i="1" s="1"/>
  <c r="AP492" i="1" s="1"/>
  <c r="AV492" i="1" s="1"/>
  <c r="BB492" i="1" s="1"/>
  <c r="BH492" i="1" s="1"/>
  <c r="BR492" i="1" s="1"/>
  <c r="BT492" i="1" s="1"/>
  <c r="M492" i="1"/>
  <c r="S492" i="1" s="1"/>
  <c r="Y492" i="1" s="1"/>
  <c r="AE492" i="1" s="1"/>
  <c r="AI492" i="1" s="1"/>
  <c r="AO492" i="1" s="1"/>
  <c r="AU492" i="1" s="1"/>
  <c r="BA492" i="1" s="1"/>
  <c r="BG492" i="1" s="1"/>
  <c r="BO492" i="1" s="1"/>
  <c r="BQ492" i="1" s="1"/>
  <c r="L492" i="1"/>
  <c r="R492" i="1" s="1"/>
  <c r="X492" i="1" s="1"/>
  <c r="AD492" i="1" s="1"/>
  <c r="AH492" i="1" s="1"/>
  <c r="AN492" i="1" s="1"/>
  <c r="AT492" i="1" s="1"/>
  <c r="AZ492" i="1" s="1"/>
  <c r="BF492" i="1" s="1"/>
  <c r="BL492" i="1" s="1"/>
  <c r="BN492" i="1" s="1"/>
  <c r="BX491" i="1"/>
  <c r="BU491" i="1"/>
  <c r="BK491" i="1"/>
  <c r="BJ491" i="1"/>
  <c r="BI491" i="1"/>
  <c r="BE491" i="1"/>
  <c r="BD491" i="1"/>
  <c r="BC491" i="1"/>
  <c r="AY491" i="1"/>
  <c r="AX491" i="1"/>
  <c r="AW491" i="1"/>
  <c r="AS491" i="1"/>
  <c r="AR491" i="1"/>
  <c r="AQ491" i="1"/>
  <c r="AM491" i="1"/>
  <c r="AL491" i="1"/>
  <c r="AK491" i="1"/>
  <c r="AG491" i="1"/>
  <c r="AC491" i="1"/>
  <c r="AB491" i="1"/>
  <c r="AA491" i="1"/>
  <c r="W491" i="1"/>
  <c r="V491" i="1"/>
  <c r="U491" i="1"/>
  <c r="Q491" i="1"/>
  <c r="P491" i="1"/>
  <c r="O491" i="1"/>
  <c r="K491" i="1"/>
  <c r="J491" i="1"/>
  <c r="I491" i="1"/>
  <c r="H491" i="1"/>
  <c r="G491" i="1"/>
  <c r="F491" i="1"/>
  <c r="BX490" i="1"/>
  <c r="N490" i="1"/>
  <c r="T490" i="1" s="1"/>
  <c r="Z490" i="1" s="1"/>
  <c r="AF490" i="1" s="1"/>
  <c r="AJ490" i="1" s="1"/>
  <c r="AP490" i="1" s="1"/>
  <c r="AV490" i="1" s="1"/>
  <c r="BB490" i="1" s="1"/>
  <c r="BH490" i="1" s="1"/>
  <c r="BR490" i="1" s="1"/>
  <c r="BT490" i="1" s="1"/>
  <c r="M490" i="1"/>
  <c r="S490" i="1" s="1"/>
  <c r="Y490" i="1" s="1"/>
  <c r="AE490" i="1" s="1"/>
  <c r="AI490" i="1" s="1"/>
  <c r="AO490" i="1" s="1"/>
  <c r="AU490" i="1" s="1"/>
  <c r="BA490" i="1" s="1"/>
  <c r="BG490" i="1" s="1"/>
  <c r="BO490" i="1" s="1"/>
  <c r="BQ490" i="1" s="1"/>
  <c r="L490" i="1"/>
  <c r="R490" i="1" s="1"/>
  <c r="X490" i="1" s="1"/>
  <c r="AD490" i="1" s="1"/>
  <c r="AH490" i="1" s="1"/>
  <c r="AN490" i="1" s="1"/>
  <c r="AT490" i="1" s="1"/>
  <c r="AZ490" i="1" s="1"/>
  <c r="BF490" i="1" s="1"/>
  <c r="BL490" i="1" s="1"/>
  <c r="BN490" i="1" s="1"/>
  <c r="BX489" i="1"/>
  <c r="BU489" i="1"/>
  <c r="BK489" i="1"/>
  <c r="BJ489" i="1"/>
  <c r="BI489" i="1"/>
  <c r="BE489" i="1"/>
  <c r="BD489" i="1"/>
  <c r="BC489" i="1"/>
  <c r="AY489" i="1"/>
  <c r="AX489" i="1"/>
  <c r="AW489" i="1"/>
  <c r="AS489" i="1"/>
  <c r="AR489" i="1"/>
  <c r="AQ489" i="1"/>
  <c r="AM489" i="1"/>
  <c r="AL489" i="1"/>
  <c r="AK489" i="1"/>
  <c r="AG489" i="1"/>
  <c r="AC489" i="1"/>
  <c r="AB489" i="1"/>
  <c r="AA489" i="1"/>
  <c r="W489" i="1"/>
  <c r="V489" i="1"/>
  <c r="U489" i="1"/>
  <c r="Q489" i="1"/>
  <c r="P489" i="1"/>
  <c r="O489" i="1"/>
  <c r="K489" i="1"/>
  <c r="J489" i="1"/>
  <c r="I489" i="1"/>
  <c r="H489" i="1"/>
  <c r="G489" i="1"/>
  <c r="F489" i="1"/>
  <c r="BX488" i="1"/>
  <c r="BX487" i="1"/>
  <c r="BX486" i="1"/>
  <c r="N486" i="1"/>
  <c r="T486" i="1" s="1"/>
  <c r="Z486" i="1" s="1"/>
  <c r="AF486" i="1" s="1"/>
  <c r="AJ486" i="1" s="1"/>
  <c r="AP486" i="1" s="1"/>
  <c r="AV486" i="1" s="1"/>
  <c r="BB486" i="1" s="1"/>
  <c r="BH486" i="1" s="1"/>
  <c r="BR486" i="1" s="1"/>
  <c r="BT486" i="1" s="1"/>
  <c r="M486" i="1"/>
  <c r="S486" i="1" s="1"/>
  <c r="Y486" i="1" s="1"/>
  <c r="AE486" i="1" s="1"/>
  <c r="AI486" i="1" s="1"/>
  <c r="AO486" i="1" s="1"/>
  <c r="AU486" i="1" s="1"/>
  <c r="BA486" i="1" s="1"/>
  <c r="BG486" i="1" s="1"/>
  <c r="BO486" i="1" s="1"/>
  <c r="BQ486" i="1" s="1"/>
  <c r="L486" i="1"/>
  <c r="R486" i="1" s="1"/>
  <c r="X486" i="1" s="1"/>
  <c r="AD486" i="1" s="1"/>
  <c r="AH486" i="1" s="1"/>
  <c r="AN486" i="1" s="1"/>
  <c r="AT486" i="1" s="1"/>
  <c r="AZ486" i="1" s="1"/>
  <c r="BF486" i="1" s="1"/>
  <c r="BL486" i="1" s="1"/>
  <c r="BN486" i="1" s="1"/>
  <c r="BX485" i="1"/>
  <c r="BU485" i="1"/>
  <c r="BU484" i="1" s="1"/>
  <c r="BK485" i="1"/>
  <c r="BK484" i="1" s="1"/>
  <c r="BJ485" i="1"/>
  <c r="BJ484" i="1" s="1"/>
  <c r="BI485" i="1"/>
  <c r="BI484" i="1" s="1"/>
  <c r="BE485" i="1"/>
  <c r="BE484" i="1" s="1"/>
  <c r="BD485" i="1"/>
  <c r="BD484" i="1" s="1"/>
  <c r="BC485" i="1"/>
  <c r="BC484" i="1" s="1"/>
  <c r="AY485" i="1"/>
  <c r="AY484" i="1" s="1"/>
  <c r="AX485" i="1"/>
  <c r="AX484" i="1" s="1"/>
  <c r="AW485" i="1"/>
  <c r="AW484" i="1" s="1"/>
  <c r="AS485" i="1"/>
  <c r="AS484" i="1" s="1"/>
  <c r="AR485" i="1"/>
  <c r="AR484" i="1" s="1"/>
  <c r="AQ485" i="1"/>
  <c r="AQ484" i="1" s="1"/>
  <c r="AM485" i="1"/>
  <c r="AM484" i="1" s="1"/>
  <c r="AL485" i="1"/>
  <c r="AL484" i="1" s="1"/>
  <c r="AK485" i="1"/>
  <c r="AK484" i="1" s="1"/>
  <c r="AG485" i="1"/>
  <c r="AG484" i="1" s="1"/>
  <c r="AC485" i="1"/>
  <c r="AC484" i="1" s="1"/>
  <c r="AB485" i="1"/>
  <c r="AB484" i="1" s="1"/>
  <c r="AA485" i="1"/>
  <c r="AA484" i="1" s="1"/>
  <c r="W485" i="1"/>
  <c r="W484" i="1" s="1"/>
  <c r="V485" i="1"/>
  <c r="V484" i="1" s="1"/>
  <c r="U485" i="1"/>
  <c r="U484" i="1" s="1"/>
  <c r="Q485" i="1"/>
  <c r="Q484" i="1" s="1"/>
  <c r="P485" i="1"/>
  <c r="P484" i="1" s="1"/>
  <c r="O485" i="1"/>
  <c r="O484" i="1" s="1"/>
  <c r="K485" i="1"/>
  <c r="K484" i="1" s="1"/>
  <c r="J485" i="1"/>
  <c r="J484" i="1" s="1"/>
  <c r="I485" i="1"/>
  <c r="I484" i="1" s="1"/>
  <c r="H485" i="1"/>
  <c r="H484" i="1" s="1"/>
  <c r="G485" i="1"/>
  <c r="F485" i="1"/>
  <c r="F484" i="1" s="1"/>
  <c r="BX484" i="1"/>
  <c r="BX483" i="1"/>
  <c r="N483" i="1"/>
  <c r="T483" i="1" s="1"/>
  <c r="Z483" i="1" s="1"/>
  <c r="AF483" i="1" s="1"/>
  <c r="AJ483" i="1" s="1"/>
  <c r="AP483" i="1" s="1"/>
  <c r="AV483" i="1" s="1"/>
  <c r="BB483" i="1" s="1"/>
  <c r="BH483" i="1" s="1"/>
  <c r="BR483" i="1" s="1"/>
  <c r="BT483" i="1" s="1"/>
  <c r="M483" i="1"/>
  <c r="S483" i="1" s="1"/>
  <c r="Y483" i="1" s="1"/>
  <c r="AE483" i="1" s="1"/>
  <c r="AI483" i="1" s="1"/>
  <c r="AO483" i="1" s="1"/>
  <c r="AU483" i="1" s="1"/>
  <c r="BA483" i="1" s="1"/>
  <c r="BG483" i="1" s="1"/>
  <c r="BO483" i="1" s="1"/>
  <c r="BQ483" i="1" s="1"/>
  <c r="L483" i="1"/>
  <c r="R483" i="1" s="1"/>
  <c r="X483" i="1" s="1"/>
  <c r="AD483" i="1" s="1"/>
  <c r="AH483" i="1" s="1"/>
  <c r="AN483" i="1" s="1"/>
  <c r="AT483" i="1" s="1"/>
  <c r="AZ483" i="1" s="1"/>
  <c r="BF483" i="1" s="1"/>
  <c r="BL483" i="1" s="1"/>
  <c r="BN483" i="1" s="1"/>
  <c r="BX482" i="1"/>
  <c r="BU482" i="1"/>
  <c r="BU481" i="1" s="1"/>
  <c r="BK482" i="1"/>
  <c r="BJ482" i="1"/>
  <c r="BJ481" i="1" s="1"/>
  <c r="BI482" i="1"/>
  <c r="BI481" i="1" s="1"/>
  <c r="BE482" i="1"/>
  <c r="BE481" i="1" s="1"/>
  <c r="BD482" i="1"/>
  <c r="BD481" i="1" s="1"/>
  <c r="BC482" i="1"/>
  <c r="AY482" i="1"/>
  <c r="AY481" i="1" s="1"/>
  <c r="AX482" i="1"/>
  <c r="AX481" i="1" s="1"/>
  <c r="AW482" i="1"/>
  <c r="AW481" i="1" s="1"/>
  <c r="AS482" i="1"/>
  <c r="AS481" i="1" s="1"/>
  <c r="AR482" i="1"/>
  <c r="AR481" i="1" s="1"/>
  <c r="AQ482" i="1"/>
  <c r="AQ481" i="1" s="1"/>
  <c r="AM482" i="1"/>
  <c r="AM481" i="1" s="1"/>
  <c r="AL482" i="1"/>
  <c r="AL481" i="1" s="1"/>
  <c r="AK482" i="1"/>
  <c r="AK481" i="1" s="1"/>
  <c r="AG482" i="1"/>
  <c r="AG481" i="1" s="1"/>
  <c r="AC482" i="1"/>
  <c r="AC481" i="1" s="1"/>
  <c r="AB482" i="1"/>
  <c r="AB481" i="1" s="1"/>
  <c r="AA482" i="1"/>
  <c r="AA481" i="1" s="1"/>
  <c r="W482" i="1"/>
  <c r="W481" i="1" s="1"/>
  <c r="V482" i="1"/>
  <c r="V481" i="1" s="1"/>
  <c r="U482" i="1"/>
  <c r="U481" i="1" s="1"/>
  <c r="Q482" i="1"/>
  <c r="Q481" i="1" s="1"/>
  <c r="P482" i="1"/>
  <c r="P481" i="1" s="1"/>
  <c r="O482" i="1"/>
  <c r="O481" i="1" s="1"/>
  <c r="K482" i="1"/>
  <c r="K481" i="1" s="1"/>
  <c r="J482" i="1"/>
  <c r="J481" i="1" s="1"/>
  <c r="I482" i="1"/>
  <c r="I481" i="1" s="1"/>
  <c r="H482" i="1"/>
  <c r="H481" i="1" s="1"/>
  <c r="G482" i="1"/>
  <c r="G481" i="1" s="1"/>
  <c r="F482" i="1"/>
  <c r="BX481" i="1"/>
  <c r="BK481" i="1"/>
  <c r="BC481" i="1"/>
  <c r="BX480" i="1"/>
  <c r="N480" i="1"/>
  <c r="T480" i="1" s="1"/>
  <c r="Z480" i="1" s="1"/>
  <c r="AF480" i="1" s="1"/>
  <c r="AJ480" i="1" s="1"/>
  <c r="AP480" i="1" s="1"/>
  <c r="AV480" i="1" s="1"/>
  <c r="BB480" i="1" s="1"/>
  <c r="BH480" i="1" s="1"/>
  <c r="BR480" i="1" s="1"/>
  <c r="BT480" i="1" s="1"/>
  <c r="M480" i="1"/>
  <c r="S480" i="1" s="1"/>
  <c r="Y480" i="1" s="1"/>
  <c r="AE480" i="1" s="1"/>
  <c r="AI480" i="1" s="1"/>
  <c r="AO480" i="1" s="1"/>
  <c r="AU480" i="1" s="1"/>
  <c r="BA480" i="1" s="1"/>
  <c r="BG480" i="1" s="1"/>
  <c r="BO480" i="1" s="1"/>
  <c r="BQ480" i="1" s="1"/>
  <c r="L480" i="1"/>
  <c r="R480" i="1" s="1"/>
  <c r="X480" i="1" s="1"/>
  <c r="AD480" i="1" s="1"/>
  <c r="AH480" i="1" s="1"/>
  <c r="AN480" i="1" s="1"/>
  <c r="AT480" i="1" s="1"/>
  <c r="AZ480" i="1" s="1"/>
  <c r="BF480" i="1" s="1"/>
  <c r="BL480" i="1" s="1"/>
  <c r="BN480" i="1" s="1"/>
  <c r="BX479" i="1"/>
  <c r="BU479" i="1"/>
  <c r="BU478" i="1" s="1"/>
  <c r="BK479" i="1"/>
  <c r="BK478" i="1" s="1"/>
  <c r="BJ479" i="1"/>
  <c r="BJ478" i="1" s="1"/>
  <c r="BI479" i="1"/>
  <c r="BI478" i="1" s="1"/>
  <c r="BE479" i="1"/>
  <c r="BE478" i="1" s="1"/>
  <c r="BD479" i="1"/>
  <c r="BC479" i="1"/>
  <c r="BC478" i="1" s="1"/>
  <c r="AY479" i="1"/>
  <c r="AY478" i="1" s="1"/>
  <c r="AX479" i="1"/>
  <c r="AX478" i="1" s="1"/>
  <c r="AW479" i="1"/>
  <c r="AW478" i="1" s="1"/>
  <c r="AS479" i="1"/>
  <c r="AS478" i="1" s="1"/>
  <c r="AR479" i="1"/>
  <c r="AR478" i="1" s="1"/>
  <c r="AQ479" i="1"/>
  <c r="AQ478" i="1" s="1"/>
  <c r="AM479" i="1"/>
  <c r="AM478" i="1" s="1"/>
  <c r="AL479" i="1"/>
  <c r="AL478" i="1" s="1"/>
  <c r="AK479" i="1"/>
  <c r="AK478" i="1" s="1"/>
  <c r="AG479" i="1"/>
  <c r="AG478" i="1" s="1"/>
  <c r="AC479" i="1"/>
  <c r="AC478" i="1" s="1"/>
  <c r="AB479" i="1"/>
  <c r="AB478" i="1" s="1"/>
  <c r="AA479" i="1"/>
  <c r="AA478" i="1" s="1"/>
  <c r="W479" i="1"/>
  <c r="W478" i="1" s="1"/>
  <c r="V479" i="1"/>
  <c r="V478" i="1" s="1"/>
  <c r="U479" i="1"/>
  <c r="U478" i="1" s="1"/>
  <c r="Q479" i="1"/>
  <c r="Q478" i="1" s="1"/>
  <c r="P479" i="1"/>
  <c r="P478" i="1" s="1"/>
  <c r="O479" i="1"/>
  <c r="O478" i="1" s="1"/>
  <c r="K479" i="1"/>
  <c r="K478" i="1" s="1"/>
  <c r="J479" i="1"/>
  <c r="J478" i="1" s="1"/>
  <c r="I479" i="1"/>
  <c r="I478" i="1" s="1"/>
  <c r="H479" i="1"/>
  <c r="H478" i="1" s="1"/>
  <c r="G479" i="1"/>
  <c r="F479" i="1"/>
  <c r="F478" i="1" s="1"/>
  <c r="BX478" i="1"/>
  <c r="BD478" i="1"/>
  <c r="BX477" i="1"/>
  <c r="N477" i="1"/>
  <c r="T477" i="1" s="1"/>
  <c r="Z477" i="1" s="1"/>
  <c r="AF477" i="1" s="1"/>
  <c r="AJ477" i="1" s="1"/>
  <c r="AP477" i="1" s="1"/>
  <c r="AV477" i="1" s="1"/>
  <c r="BB477" i="1" s="1"/>
  <c r="BH477" i="1" s="1"/>
  <c r="BR477" i="1" s="1"/>
  <c r="BT477" i="1" s="1"/>
  <c r="M477" i="1"/>
  <c r="S477" i="1" s="1"/>
  <c r="Y477" i="1" s="1"/>
  <c r="AE477" i="1" s="1"/>
  <c r="AI477" i="1" s="1"/>
  <c r="AO477" i="1" s="1"/>
  <c r="AU477" i="1" s="1"/>
  <c r="BA477" i="1" s="1"/>
  <c r="BG477" i="1" s="1"/>
  <c r="BO477" i="1" s="1"/>
  <c r="BQ477" i="1" s="1"/>
  <c r="L477" i="1"/>
  <c r="R477" i="1" s="1"/>
  <c r="X477" i="1" s="1"/>
  <c r="AD477" i="1" s="1"/>
  <c r="AH477" i="1" s="1"/>
  <c r="AN477" i="1" s="1"/>
  <c r="AT477" i="1" s="1"/>
  <c r="AZ477" i="1" s="1"/>
  <c r="BF477" i="1" s="1"/>
  <c r="BL477" i="1" s="1"/>
  <c r="BN477" i="1" s="1"/>
  <c r="BX476" i="1"/>
  <c r="BU476" i="1"/>
  <c r="BU475" i="1" s="1"/>
  <c r="BK476" i="1"/>
  <c r="BJ476" i="1"/>
  <c r="BJ475" i="1" s="1"/>
  <c r="BI476" i="1"/>
  <c r="BI475" i="1" s="1"/>
  <c r="BE476" i="1"/>
  <c r="BE475" i="1" s="1"/>
  <c r="BD476" i="1"/>
  <c r="BD475" i="1" s="1"/>
  <c r="BC476" i="1"/>
  <c r="BC475" i="1" s="1"/>
  <c r="AY476" i="1"/>
  <c r="AY475" i="1" s="1"/>
  <c r="AX476" i="1"/>
  <c r="AX475" i="1" s="1"/>
  <c r="AW476" i="1"/>
  <c r="AW475" i="1" s="1"/>
  <c r="AS476" i="1"/>
  <c r="AS475" i="1" s="1"/>
  <c r="AR476" i="1"/>
  <c r="AR475" i="1" s="1"/>
  <c r="AQ476" i="1"/>
  <c r="AQ475" i="1" s="1"/>
  <c r="AM476" i="1"/>
  <c r="AM475" i="1" s="1"/>
  <c r="AL476" i="1"/>
  <c r="AK476" i="1"/>
  <c r="AK475" i="1" s="1"/>
  <c r="AG476" i="1"/>
  <c r="AG475" i="1" s="1"/>
  <c r="AC476" i="1"/>
  <c r="AC475" i="1" s="1"/>
  <c r="AB476" i="1"/>
  <c r="AB475" i="1" s="1"/>
  <c r="AA476" i="1"/>
  <c r="AA475" i="1" s="1"/>
  <c r="W476" i="1"/>
  <c r="W475" i="1" s="1"/>
  <c r="V476" i="1"/>
  <c r="V475" i="1" s="1"/>
  <c r="U476" i="1"/>
  <c r="U475" i="1" s="1"/>
  <c r="Q476" i="1"/>
  <c r="Q475" i="1" s="1"/>
  <c r="P476" i="1"/>
  <c r="P475" i="1" s="1"/>
  <c r="O476" i="1"/>
  <c r="O475" i="1" s="1"/>
  <c r="K476" i="1"/>
  <c r="K475" i="1" s="1"/>
  <c r="J476" i="1"/>
  <c r="J475" i="1" s="1"/>
  <c r="I476" i="1"/>
  <c r="I475" i="1" s="1"/>
  <c r="H476" i="1"/>
  <c r="G476" i="1"/>
  <c r="G475" i="1" s="1"/>
  <c r="F476" i="1"/>
  <c r="BX475" i="1"/>
  <c r="BK475" i="1"/>
  <c r="AL475" i="1"/>
  <c r="BX474" i="1"/>
  <c r="N474" i="1"/>
  <c r="T474" i="1" s="1"/>
  <c r="Z474" i="1" s="1"/>
  <c r="AF474" i="1" s="1"/>
  <c r="AJ474" i="1" s="1"/>
  <c r="AP474" i="1" s="1"/>
  <c r="AV474" i="1" s="1"/>
  <c r="BB474" i="1" s="1"/>
  <c r="BH474" i="1" s="1"/>
  <c r="BR474" i="1" s="1"/>
  <c r="BT474" i="1" s="1"/>
  <c r="M474" i="1"/>
  <c r="S474" i="1" s="1"/>
  <c r="Y474" i="1" s="1"/>
  <c r="AE474" i="1" s="1"/>
  <c r="AI474" i="1" s="1"/>
  <c r="AO474" i="1" s="1"/>
  <c r="AU474" i="1" s="1"/>
  <c r="BA474" i="1" s="1"/>
  <c r="BG474" i="1" s="1"/>
  <c r="BO474" i="1" s="1"/>
  <c r="BQ474" i="1" s="1"/>
  <c r="L474" i="1"/>
  <c r="R474" i="1" s="1"/>
  <c r="X474" i="1" s="1"/>
  <c r="AD474" i="1" s="1"/>
  <c r="AH474" i="1" s="1"/>
  <c r="AN474" i="1" s="1"/>
  <c r="AT474" i="1" s="1"/>
  <c r="AZ474" i="1" s="1"/>
  <c r="BF474" i="1" s="1"/>
  <c r="BL474" i="1" s="1"/>
  <c r="BN474" i="1" s="1"/>
  <c r="BX473" i="1"/>
  <c r="BU473" i="1"/>
  <c r="BK473" i="1"/>
  <c r="BJ473" i="1"/>
  <c r="BI473" i="1"/>
  <c r="BE473" i="1"/>
  <c r="BD473" i="1"/>
  <c r="BC473" i="1"/>
  <c r="AY473" i="1"/>
  <c r="AX473" i="1"/>
  <c r="AW473" i="1"/>
  <c r="AS473" i="1"/>
  <c r="AR473" i="1"/>
  <c r="AQ473" i="1"/>
  <c r="AM473" i="1"/>
  <c r="AL473" i="1"/>
  <c r="AK473" i="1"/>
  <c r="AG473" i="1"/>
  <c r="AC473" i="1"/>
  <c r="AB473" i="1"/>
  <c r="AA473" i="1"/>
  <c r="W473" i="1"/>
  <c r="V473" i="1"/>
  <c r="U473" i="1"/>
  <c r="Q473" i="1"/>
  <c r="P473" i="1"/>
  <c r="O473" i="1"/>
  <c r="K473" i="1"/>
  <c r="J473" i="1"/>
  <c r="I473" i="1"/>
  <c r="H473" i="1"/>
  <c r="G473" i="1"/>
  <c r="F473" i="1"/>
  <c r="BX472" i="1"/>
  <c r="N472" i="1"/>
  <c r="T472" i="1" s="1"/>
  <c r="Z472" i="1" s="1"/>
  <c r="AF472" i="1" s="1"/>
  <c r="AJ472" i="1" s="1"/>
  <c r="AP472" i="1" s="1"/>
  <c r="AV472" i="1" s="1"/>
  <c r="BB472" i="1" s="1"/>
  <c r="BH472" i="1" s="1"/>
  <c r="BR472" i="1" s="1"/>
  <c r="BT472" i="1" s="1"/>
  <c r="M472" i="1"/>
  <c r="S472" i="1" s="1"/>
  <c r="Y472" i="1" s="1"/>
  <c r="AE472" i="1" s="1"/>
  <c r="AI472" i="1" s="1"/>
  <c r="AO472" i="1" s="1"/>
  <c r="AU472" i="1" s="1"/>
  <c r="BA472" i="1" s="1"/>
  <c r="BG472" i="1" s="1"/>
  <c r="BO472" i="1" s="1"/>
  <c r="BQ472" i="1" s="1"/>
  <c r="L472" i="1"/>
  <c r="R472" i="1" s="1"/>
  <c r="X472" i="1" s="1"/>
  <c r="AD472" i="1" s="1"/>
  <c r="AH472" i="1" s="1"/>
  <c r="AN472" i="1" s="1"/>
  <c r="AT472" i="1" s="1"/>
  <c r="AZ472" i="1" s="1"/>
  <c r="BF472" i="1" s="1"/>
  <c r="BL472" i="1" s="1"/>
  <c r="BN472" i="1" s="1"/>
  <c r="BX471" i="1"/>
  <c r="BU471" i="1"/>
  <c r="BK471" i="1"/>
  <c r="BJ471" i="1"/>
  <c r="BI471" i="1"/>
  <c r="BE471" i="1"/>
  <c r="BD471" i="1"/>
  <c r="BC471" i="1"/>
  <c r="AY471" i="1"/>
  <c r="AX471" i="1"/>
  <c r="AW471" i="1"/>
  <c r="AS471" i="1"/>
  <c r="AR471" i="1"/>
  <c r="AQ471" i="1"/>
  <c r="AM471" i="1"/>
  <c r="AL471" i="1"/>
  <c r="AK471" i="1"/>
  <c r="AG471" i="1"/>
  <c r="AC471" i="1"/>
  <c r="AB471" i="1"/>
  <c r="AA471" i="1"/>
  <c r="W471" i="1"/>
  <c r="V471" i="1"/>
  <c r="U471" i="1"/>
  <c r="Q471" i="1"/>
  <c r="P471" i="1"/>
  <c r="O471" i="1"/>
  <c r="K471" i="1"/>
  <c r="J471" i="1"/>
  <c r="I471" i="1"/>
  <c r="H471" i="1"/>
  <c r="G471" i="1"/>
  <c r="F471" i="1"/>
  <c r="BX470" i="1"/>
  <c r="BX469" i="1"/>
  <c r="N469" i="1"/>
  <c r="T469" i="1" s="1"/>
  <c r="Z469" i="1" s="1"/>
  <c r="AF469" i="1" s="1"/>
  <c r="AJ469" i="1" s="1"/>
  <c r="AP469" i="1" s="1"/>
  <c r="AV469" i="1" s="1"/>
  <c r="BB469" i="1" s="1"/>
  <c r="BH469" i="1" s="1"/>
  <c r="BR469" i="1" s="1"/>
  <c r="BT469" i="1" s="1"/>
  <c r="M469" i="1"/>
  <c r="S469" i="1" s="1"/>
  <c r="Y469" i="1" s="1"/>
  <c r="AE469" i="1" s="1"/>
  <c r="AI469" i="1" s="1"/>
  <c r="AO469" i="1" s="1"/>
  <c r="AU469" i="1" s="1"/>
  <c r="BA469" i="1" s="1"/>
  <c r="BG469" i="1" s="1"/>
  <c r="BO469" i="1" s="1"/>
  <c r="BQ469" i="1" s="1"/>
  <c r="L469" i="1"/>
  <c r="R469" i="1" s="1"/>
  <c r="X469" i="1" s="1"/>
  <c r="AD469" i="1" s="1"/>
  <c r="AH469" i="1" s="1"/>
  <c r="AN469" i="1" s="1"/>
  <c r="AT469" i="1" s="1"/>
  <c r="AZ469" i="1" s="1"/>
  <c r="BF469" i="1" s="1"/>
  <c r="BL469" i="1" s="1"/>
  <c r="BN469" i="1" s="1"/>
  <c r="BX468" i="1"/>
  <c r="BU468" i="1"/>
  <c r="BK468" i="1"/>
  <c r="BJ468" i="1"/>
  <c r="BI468" i="1"/>
  <c r="BE468" i="1"/>
  <c r="BD468" i="1"/>
  <c r="BC468" i="1"/>
  <c r="AY468" i="1"/>
  <c r="AX468" i="1"/>
  <c r="AW468" i="1"/>
  <c r="AS468" i="1"/>
  <c r="AR468" i="1"/>
  <c r="AQ468" i="1"/>
  <c r="AM468" i="1"/>
  <c r="AL468" i="1"/>
  <c r="AK468" i="1"/>
  <c r="AG468" i="1"/>
  <c r="AC468" i="1"/>
  <c r="AB468" i="1"/>
  <c r="AA468" i="1"/>
  <c r="W468" i="1"/>
  <c r="V468" i="1"/>
  <c r="U468" i="1"/>
  <c r="Q468" i="1"/>
  <c r="P468" i="1"/>
  <c r="O468" i="1"/>
  <c r="K468" i="1"/>
  <c r="J468" i="1"/>
  <c r="I468" i="1"/>
  <c r="H468" i="1"/>
  <c r="G468" i="1"/>
  <c r="F468" i="1"/>
  <c r="BX467" i="1"/>
  <c r="N467" i="1"/>
  <c r="T467" i="1" s="1"/>
  <c r="Z467" i="1" s="1"/>
  <c r="AF467" i="1" s="1"/>
  <c r="AJ467" i="1" s="1"/>
  <c r="AP467" i="1" s="1"/>
  <c r="AV467" i="1" s="1"/>
  <c r="BB467" i="1" s="1"/>
  <c r="BH467" i="1" s="1"/>
  <c r="BR467" i="1" s="1"/>
  <c r="BT467" i="1" s="1"/>
  <c r="M467" i="1"/>
  <c r="S467" i="1" s="1"/>
  <c r="Y467" i="1" s="1"/>
  <c r="AE467" i="1" s="1"/>
  <c r="AI467" i="1" s="1"/>
  <c r="AO467" i="1" s="1"/>
  <c r="AU467" i="1" s="1"/>
  <c r="BA467" i="1" s="1"/>
  <c r="BG467" i="1" s="1"/>
  <c r="BO467" i="1" s="1"/>
  <c r="BQ467" i="1" s="1"/>
  <c r="L467" i="1"/>
  <c r="R467" i="1" s="1"/>
  <c r="X467" i="1" s="1"/>
  <c r="AD467" i="1" s="1"/>
  <c r="AH467" i="1" s="1"/>
  <c r="AN467" i="1" s="1"/>
  <c r="AT467" i="1" s="1"/>
  <c r="AZ467" i="1" s="1"/>
  <c r="BF467" i="1" s="1"/>
  <c r="BL467" i="1" s="1"/>
  <c r="BN467" i="1" s="1"/>
  <c r="BX466" i="1"/>
  <c r="BU466" i="1"/>
  <c r="BK466" i="1"/>
  <c r="BJ466" i="1"/>
  <c r="BI466" i="1"/>
  <c r="BE466" i="1"/>
  <c r="BD466" i="1"/>
  <c r="BC466" i="1"/>
  <c r="AY466" i="1"/>
  <c r="AX466" i="1"/>
  <c r="AW466" i="1"/>
  <c r="AS466" i="1"/>
  <c r="AR466" i="1"/>
  <c r="AQ466" i="1"/>
  <c r="AM466" i="1"/>
  <c r="AL466" i="1"/>
  <c r="AK466" i="1"/>
  <c r="AG466" i="1"/>
  <c r="AC466" i="1"/>
  <c r="AB466" i="1"/>
  <c r="AA466" i="1"/>
  <c r="W466" i="1"/>
  <c r="V466" i="1"/>
  <c r="U466" i="1"/>
  <c r="Q466" i="1"/>
  <c r="P466" i="1"/>
  <c r="O466" i="1"/>
  <c r="K466" i="1"/>
  <c r="J466" i="1"/>
  <c r="I466" i="1"/>
  <c r="H466" i="1"/>
  <c r="G466" i="1"/>
  <c r="F466" i="1"/>
  <c r="BX465" i="1"/>
  <c r="BX464" i="1"/>
  <c r="BX463" i="1"/>
  <c r="BX462" i="1"/>
  <c r="BX461" i="1"/>
  <c r="N461" i="1"/>
  <c r="T461" i="1" s="1"/>
  <c r="Z461" i="1" s="1"/>
  <c r="AF461" i="1" s="1"/>
  <c r="AJ461" i="1" s="1"/>
  <c r="AP461" i="1" s="1"/>
  <c r="AV461" i="1" s="1"/>
  <c r="BB461" i="1" s="1"/>
  <c r="BH461" i="1" s="1"/>
  <c r="BR461" i="1" s="1"/>
  <c r="BT461" i="1" s="1"/>
  <c r="M461" i="1"/>
  <c r="S461" i="1" s="1"/>
  <c r="Y461" i="1" s="1"/>
  <c r="AE461" i="1" s="1"/>
  <c r="AI461" i="1" s="1"/>
  <c r="AO461" i="1" s="1"/>
  <c r="AU461" i="1" s="1"/>
  <c r="BA461" i="1" s="1"/>
  <c r="BG461" i="1" s="1"/>
  <c r="BO461" i="1" s="1"/>
  <c r="BQ461" i="1" s="1"/>
  <c r="L461" i="1"/>
  <c r="R461" i="1" s="1"/>
  <c r="X461" i="1" s="1"/>
  <c r="AD461" i="1" s="1"/>
  <c r="AH461" i="1" s="1"/>
  <c r="AN461" i="1" s="1"/>
  <c r="AT461" i="1" s="1"/>
  <c r="AZ461" i="1" s="1"/>
  <c r="BF461" i="1" s="1"/>
  <c r="BL461" i="1" s="1"/>
  <c r="BN461" i="1" s="1"/>
  <c r="BX460" i="1"/>
  <c r="BU460" i="1"/>
  <c r="BK460" i="1"/>
  <c r="BJ460" i="1"/>
  <c r="BI460" i="1"/>
  <c r="BE460" i="1"/>
  <c r="BD460" i="1"/>
  <c r="BC460" i="1"/>
  <c r="AY460" i="1"/>
  <c r="AX460" i="1"/>
  <c r="AW460" i="1"/>
  <c r="AS460" i="1"/>
  <c r="AR460" i="1"/>
  <c r="AQ460" i="1"/>
  <c r="AM460" i="1"/>
  <c r="AL460" i="1"/>
  <c r="AK460" i="1"/>
  <c r="AG460" i="1"/>
  <c r="AC460" i="1"/>
  <c r="AB460" i="1"/>
  <c r="AA460" i="1"/>
  <c r="W460" i="1"/>
  <c r="V460" i="1"/>
  <c r="U460" i="1"/>
  <c r="Q460" i="1"/>
  <c r="P460" i="1"/>
  <c r="O460" i="1"/>
  <c r="K460" i="1"/>
  <c r="J460" i="1"/>
  <c r="I460" i="1"/>
  <c r="H460" i="1"/>
  <c r="G460" i="1"/>
  <c r="F460" i="1"/>
  <c r="BX459" i="1"/>
  <c r="N459" i="1"/>
  <c r="T459" i="1" s="1"/>
  <c r="Z459" i="1" s="1"/>
  <c r="AF459" i="1" s="1"/>
  <c r="AJ459" i="1" s="1"/>
  <c r="AP459" i="1" s="1"/>
  <c r="AV459" i="1" s="1"/>
  <c r="BB459" i="1" s="1"/>
  <c r="BH459" i="1" s="1"/>
  <c r="BR459" i="1" s="1"/>
  <c r="BT459" i="1" s="1"/>
  <c r="M459" i="1"/>
  <c r="S459" i="1" s="1"/>
  <c r="Y459" i="1" s="1"/>
  <c r="AE459" i="1" s="1"/>
  <c r="AI459" i="1" s="1"/>
  <c r="AO459" i="1" s="1"/>
  <c r="AU459" i="1" s="1"/>
  <c r="BA459" i="1" s="1"/>
  <c r="BG459" i="1" s="1"/>
  <c r="BO459" i="1" s="1"/>
  <c r="BQ459" i="1" s="1"/>
  <c r="L459" i="1"/>
  <c r="R459" i="1" s="1"/>
  <c r="X459" i="1" s="1"/>
  <c r="AD459" i="1" s="1"/>
  <c r="AH459" i="1" s="1"/>
  <c r="AN459" i="1" s="1"/>
  <c r="AT459" i="1" s="1"/>
  <c r="AZ459" i="1" s="1"/>
  <c r="BF459" i="1" s="1"/>
  <c r="BL459" i="1" s="1"/>
  <c r="BN459" i="1" s="1"/>
  <c r="BX458" i="1"/>
  <c r="BU458" i="1"/>
  <c r="BK458" i="1"/>
  <c r="BJ458" i="1"/>
  <c r="BI458" i="1"/>
  <c r="BE458" i="1"/>
  <c r="BD458" i="1"/>
  <c r="BC458" i="1"/>
  <c r="AY458" i="1"/>
  <c r="AX458" i="1"/>
  <c r="AW458" i="1"/>
  <c r="AS458" i="1"/>
  <c r="AR458" i="1"/>
  <c r="AQ458" i="1"/>
  <c r="AM458" i="1"/>
  <c r="AL458" i="1"/>
  <c r="AK458" i="1"/>
  <c r="AG458" i="1"/>
  <c r="AC458" i="1"/>
  <c r="AB458" i="1"/>
  <c r="AA458" i="1"/>
  <c r="W458" i="1"/>
  <c r="V458" i="1"/>
  <c r="U458" i="1"/>
  <c r="Q458" i="1"/>
  <c r="P458" i="1"/>
  <c r="O458" i="1"/>
  <c r="K458" i="1"/>
  <c r="J458" i="1"/>
  <c r="I458" i="1"/>
  <c r="H458" i="1"/>
  <c r="G458" i="1"/>
  <c r="F458" i="1"/>
  <c r="BX457" i="1"/>
  <c r="BX456" i="1"/>
  <c r="N456" i="1"/>
  <c r="T456" i="1" s="1"/>
  <c r="Z456" i="1" s="1"/>
  <c r="AF456" i="1" s="1"/>
  <c r="AJ456" i="1" s="1"/>
  <c r="AP456" i="1" s="1"/>
  <c r="AV456" i="1" s="1"/>
  <c r="BB456" i="1" s="1"/>
  <c r="BH456" i="1" s="1"/>
  <c r="BR456" i="1" s="1"/>
  <c r="BT456" i="1" s="1"/>
  <c r="M456" i="1"/>
  <c r="S456" i="1" s="1"/>
  <c r="Y456" i="1" s="1"/>
  <c r="AE456" i="1" s="1"/>
  <c r="AI456" i="1" s="1"/>
  <c r="AO456" i="1" s="1"/>
  <c r="AU456" i="1" s="1"/>
  <c r="BA456" i="1" s="1"/>
  <c r="BG456" i="1" s="1"/>
  <c r="BO456" i="1" s="1"/>
  <c r="BQ456" i="1" s="1"/>
  <c r="L456" i="1"/>
  <c r="R456" i="1" s="1"/>
  <c r="X456" i="1" s="1"/>
  <c r="AD456" i="1" s="1"/>
  <c r="AH456" i="1" s="1"/>
  <c r="AN456" i="1" s="1"/>
  <c r="AT456" i="1" s="1"/>
  <c r="AZ456" i="1" s="1"/>
  <c r="BF456" i="1" s="1"/>
  <c r="BL456" i="1" s="1"/>
  <c r="BN456" i="1" s="1"/>
  <c r="BX455" i="1"/>
  <c r="BU455" i="1"/>
  <c r="BK455" i="1"/>
  <c r="BJ455" i="1"/>
  <c r="BI455" i="1"/>
  <c r="BE455" i="1"/>
  <c r="BD455" i="1"/>
  <c r="BC455" i="1"/>
  <c r="AY455" i="1"/>
  <c r="AX455" i="1"/>
  <c r="AW455" i="1"/>
  <c r="AS455" i="1"/>
  <c r="AR455" i="1"/>
  <c r="AQ455" i="1"/>
  <c r="AM455" i="1"/>
  <c r="AL455" i="1"/>
  <c r="AK455" i="1"/>
  <c r="AG455" i="1"/>
  <c r="AC455" i="1"/>
  <c r="AB455" i="1"/>
  <c r="AA455" i="1"/>
  <c r="W455" i="1"/>
  <c r="V455" i="1"/>
  <c r="U455" i="1"/>
  <c r="Q455" i="1"/>
  <c r="P455" i="1"/>
  <c r="O455" i="1"/>
  <c r="K455" i="1"/>
  <c r="J455" i="1"/>
  <c r="I455" i="1"/>
  <c r="H455" i="1"/>
  <c r="G455" i="1"/>
  <c r="F455" i="1"/>
  <c r="BX454" i="1"/>
  <c r="N454" i="1"/>
  <c r="T454" i="1" s="1"/>
  <c r="Z454" i="1" s="1"/>
  <c r="AF454" i="1" s="1"/>
  <c r="AJ454" i="1" s="1"/>
  <c r="AP454" i="1" s="1"/>
  <c r="AV454" i="1" s="1"/>
  <c r="BB454" i="1" s="1"/>
  <c r="BH454" i="1" s="1"/>
  <c r="BR454" i="1" s="1"/>
  <c r="BT454" i="1" s="1"/>
  <c r="M454" i="1"/>
  <c r="S454" i="1" s="1"/>
  <c r="Y454" i="1" s="1"/>
  <c r="AE454" i="1" s="1"/>
  <c r="AI454" i="1" s="1"/>
  <c r="AO454" i="1" s="1"/>
  <c r="AU454" i="1" s="1"/>
  <c r="BA454" i="1" s="1"/>
  <c r="BG454" i="1" s="1"/>
  <c r="BO454" i="1" s="1"/>
  <c r="BQ454" i="1" s="1"/>
  <c r="L454" i="1"/>
  <c r="R454" i="1" s="1"/>
  <c r="X454" i="1" s="1"/>
  <c r="AD454" i="1" s="1"/>
  <c r="AH454" i="1" s="1"/>
  <c r="AN454" i="1" s="1"/>
  <c r="AT454" i="1" s="1"/>
  <c r="AZ454" i="1" s="1"/>
  <c r="BF454" i="1" s="1"/>
  <c r="BL454" i="1" s="1"/>
  <c r="BN454" i="1" s="1"/>
  <c r="BX453" i="1"/>
  <c r="BU453" i="1"/>
  <c r="BK453" i="1"/>
  <c r="BJ453" i="1"/>
  <c r="BI453" i="1"/>
  <c r="BE453" i="1"/>
  <c r="BD453" i="1"/>
  <c r="BC453" i="1"/>
  <c r="AY453" i="1"/>
  <c r="AX453" i="1"/>
  <c r="AW453" i="1"/>
  <c r="AS453" i="1"/>
  <c r="AR453" i="1"/>
  <c r="AQ453" i="1"/>
  <c r="AM453" i="1"/>
  <c r="AL453" i="1"/>
  <c r="AK453" i="1"/>
  <c r="AG453" i="1"/>
  <c r="AC453" i="1"/>
  <c r="AB453" i="1"/>
  <c r="AA453" i="1"/>
  <c r="W453" i="1"/>
  <c r="V453" i="1"/>
  <c r="U453" i="1"/>
  <c r="Q453" i="1"/>
  <c r="P453" i="1"/>
  <c r="O453" i="1"/>
  <c r="K453" i="1"/>
  <c r="J453" i="1"/>
  <c r="I453" i="1"/>
  <c r="H453" i="1"/>
  <c r="G453" i="1"/>
  <c r="F453" i="1"/>
  <c r="BX452" i="1"/>
  <c r="BX451" i="1"/>
  <c r="BX450" i="1"/>
  <c r="N450" i="1"/>
  <c r="T450" i="1" s="1"/>
  <c r="Z450" i="1" s="1"/>
  <c r="AF450" i="1" s="1"/>
  <c r="AJ450" i="1" s="1"/>
  <c r="AP450" i="1" s="1"/>
  <c r="AV450" i="1" s="1"/>
  <c r="BB450" i="1" s="1"/>
  <c r="BH450" i="1" s="1"/>
  <c r="BR450" i="1" s="1"/>
  <c r="BT450" i="1" s="1"/>
  <c r="M450" i="1"/>
  <c r="S450" i="1" s="1"/>
  <c r="Y450" i="1" s="1"/>
  <c r="AE450" i="1" s="1"/>
  <c r="AI450" i="1" s="1"/>
  <c r="AO450" i="1" s="1"/>
  <c r="AU450" i="1" s="1"/>
  <c r="BA450" i="1" s="1"/>
  <c r="BG450" i="1" s="1"/>
  <c r="BO450" i="1" s="1"/>
  <c r="BQ450" i="1" s="1"/>
  <c r="L450" i="1"/>
  <c r="R450" i="1" s="1"/>
  <c r="X450" i="1" s="1"/>
  <c r="AD450" i="1" s="1"/>
  <c r="AH450" i="1" s="1"/>
  <c r="AN450" i="1" s="1"/>
  <c r="AT450" i="1" s="1"/>
  <c r="AZ450" i="1" s="1"/>
  <c r="BF450" i="1" s="1"/>
  <c r="BL450" i="1" s="1"/>
  <c r="BN450" i="1" s="1"/>
  <c r="BX449" i="1"/>
  <c r="BB449" i="1"/>
  <c r="BH449" i="1" s="1"/>
  <c r="BR449" i="1" s="1"/>
  <c r="BA449" i="1"/>
  <c r="BG449" i="1" s="1"/>
  <c r="BO449" i="1" s="1"/>
  <c r="AZ449" i="1"/>
  <c r="BF449" i="1" s="1"/>
  <c r="BL449" i="1" s="1"/>
  <c r="BX448" i="1"/>
  <c r="BU448" i="1"/>
  <c r="BU447" i="1" s="1"/>
  <c r="BK448" i="1"/>
  <c r="BJ448" i="1"/>
  <c r="BJ447" i="1" s="1"/>
  <c r="BI448" i="1"/>
  <c r="BI447" i="1" s="1"/>
  <c r="BE448" i="1"/>
  <c r="BE447" i="1" s="1"/>
  <c r="BD448" i="1"/>
  <c r="BD447" i="1" s="1"/>
  <c r="BC448" i="1"/>
  <c r="BC447" i="1" s="1"/>
  <c r="AY448" i="1"/>
  <c r="AY447" i="1" s="1"/>
  <c r="AX448" i="1"/>
  <c r="AX447" i="1" s="1"/>
  <c r="AW448" i="1"/>
  <c r="AW447" i="1" s="1"/>
  <c r="AS448" i="1"/>
  <c r="AS447" i="1" s="1"/>
  <c r="AR448" i="1"/>
  <c r="AR447" i="1" s="1"/>
  <c r="AQ448" i="1"/>
  <c r="AQ447" i="1" s="1"/>
  <c r="AM448" i="1"/>
  <c r="AM447" i="1" s="1"/>
  <c r="AL448" i="1"/>
  <c r="AL447" i="1" s="1"/>
  <c r="AK448" i="1"/>
  <c r="AK447" i="1" s="1"/>
  <c r="AG448" i="1"/>
  <c r="AG447" i="1" s="1"/>
  <c r="AC448" i="1"/>
  <c r="AC447" i="1" s="1"/>
  <c r="AB448" i="1"/>
  <c r="AB447" i="1" s="1"/>
  <c r="AA448" i="1"/>
  <c r="AA447" i="1" s="1"/>
  <c r="W448" i="1"/>
  <c r="W447" i="1" s="1"/>
  <c r="V448" i="1"/>
  <c r="V447" i="1" s="1"/>
  <c r="U448" i="1"/>
  <c r="U447" i="1" s="1"/>
  <c r="Q448" i="1"/>
  <c r="Q447" i="1" s="1"/>
  <c r="P448" i="1"/>
  <c r="P447" i="1" s="1"/>
  <c r="O448" i="1"/>
  <c r="O447" i="1" s="1"/>
  <c r="K448" i="1"/>
  <c r="K447" i="1" s="1"/>
  <c r="J448" i="1"/>
  <c r="J447" i="1" s="1"/>
  <c r="I448" i="1"/>
  <c r="I447" i="1" s="1"/>
  <c r="H448" i="1"/>
  <c r="H447" i="1" s="1"/>
  <c r="G448" i="1"/>
  <c r="G447" i="1" s="1"/>
  <c r="F448" i="1"/>
  <c r="BX447" i="1"/>
  <c r="BK447" i="1"/>
  <c r="BX446" i="1"/>
  <c r="N446" i="1"/>
  <c r="T446" i="1" s="1"/>
  <c r="Z446" i="1" s="1"/>
  <c r="AF446" i="1" s="1"/>
  <c r="AJ446" i="1" s="1"/>
  <c r="AP446" i="1" s="1"/>
  <c r="AV446" i="1" s="1"/>
  <c r="BB446" i="1" s="1"/>
  <c r="BH446" i="1" s="1"/>
  <c r="BR446" i="1" s="1"/>
  <c r="BT446" i="1" s="1"/>
  <c r="M446" i="1"/>
  <c r="S446" i="1" s="1"/>
  <c r="Y446" i="1" s="1"/>
  <c r="AE446" i="1" s="1"/>
  <c r="AI446" i="1" s="1"/>
  <c r="AO446" i="1" s="1"/>
  <c r="AU446" i="1" s="1"/>
  <c r="BA446" i="1" s="1"/>
  <c r="BG446" i="1" s="1"/>
  <c r="BO446" i="1" s="1"/>
  <c r="BQ446" i="1" s="1"/>
  <c r="L446" i="1"/>
  <c r="R446" i="1" s="1"/>
  <c r="X446" i="1" s="1"/>
  <c r="AD446" i="1" s="1"/>
  <c r="AH446" i="1" s="1"/>
  <c r="AN446" i="1" s="1"/>
  <c r="AT446" i="1" s="1"/>
  <c r="AZ446" i="1" s="1"/>
  <c r="BF446" i="1" s="1"/>
  <c r="BL446" i="1" s="1"/>
  <c r="BN446" i="1" s="1"/>
  <c r="BX445" i="1"/>
  <c r="BU445" i="1"/>
  <c r="BU444" i="1" s="1"/>
  <c r="BK445" i="1"/>
  <c r="BJ445" i="1"/>
  <c r="BI445" i="1"/>
  <c r="BE445" i="1"/>
  <c r="BE444" i="1" s="1"/>
  <c r="BD445" i="1"/>
  <c r="BD444" i="1" s="1"/>
  <c r="BC445" i="1"/>
  <c r="BC444" i="1" s="1"/>
  <c r="AY445" i="1"/>
  <c r="AY444" i="1" s="1"/>
  <c r="AX445" i="1"/>
  <c r="AX444" i="1" s="1"/>
  <c r="AW445" i="1"/>
  <c r="AW444" i="1" s="1"/>
  <c r="AS445" i="1"/>
  <c r="AS444" i="1" s="1"/>
  <c r="AR445" i="1"/>
  <c r="AR444" i="1" s="1"/>
  <c r="AQ445" i="1"/>
  <c r="AQ444" i="1" s="1"/>
  <c r="AM445" i="1"/>
  <c r="AM444" i="1" s="1"/>
  <c r="AL445" i="1"/>
  <c r="AL444" i="1" s="1"/>
  <c r="AK445" i="1"/>
  <c r="AK444" i="1" s="1"/>
  <c r="AG445" i="1"/>
  <c r="AG444" i="1" s="1"/>
  <c r="AC445" i="1"/>
  <c r="AC444" i="1" s="1"/>
  <c r="AB445" i="1"/>
  <c r="AB444" i="1" s="1"/>
  <c r="AA445" i="1"/>
  <c r="AA444" i="1" s="1"/>
  <c r="W445" i="1"/>
  <c r="W444" i="1" s="1"/>
  <c r="V445" i="1"/>
  <c r="V444" i="1" s="1"/>
  <c r="U445" i="1"/>
  <c r="U444" i="1" s="1"/>
  <c r="Q445" i="1"/>
  <c r="Q444" i="1" s="1"/>
  <c r="P445" i="1"/>
  <c r="P444" i="1" s="1"/>
  <c r="O445" i="1"/>
  <c r="O444" i="1" s="1"/>
  <c r="K445" i="1"/>
  <c r="K444" i="1" s="1"/>
  <c r="J445" i="1"/>
  <c r="J444" i="1" s="1"/>
  <c r="I445" i="1"/>
  <c r="I444" i="1" s="1"/>
  <c r="H445" i="1"/>
  <c r="H444" i="1" s="1"/>
  <c r="G445" i="1"/>
  <c r="F445" i="1"/>
  <c r="F444" i="1" s="1"/>
  <c r="BX444" i="1"/>
  <c r="BK444" i="1"/>
  <c r="BJ444" i="1"/>
  <c r="BI444" i="1"/>
  <c r="BX443" i="1"/>
  <c r="N443" i="1"/>
  <c r="T443" i="1" s="1"/>
  <c r="Z443" i="1" s="1"/>
  <c r="AF443" i="1" s="1"/>
  <c r="AJ443" i="1" s="1"/>
  <c r="AP443" i="1" s="1"/>
  <c r="AV443" i="1" s="1"/>
  <c r="BB443" i="1" s="1"/>
  <c r="BH443" i="1" s="1"/>
  <c r="BR443" i="1" s="1"/>
  <c r="BT443" i="1" s="1"/>
  <c r="M443" i="1"/>
  <c r="S443" i="1" s="1"/>
  <c r="Y443" i="1" s="1"/>
  <c r="AE443" i="1" s="1"/>
  <c r="AI443" i="1" s="1"/>
  <c r="AO443" i="1" s="1"/>
  <c r="AU443" i="1" s="1"/>
  <c r="BA443" i="1" s="1"/>
  <c r="BG443" i="1" s="1"/>
  <c r="BO443" i="1" s="1"/>
  <c r="BQ443" i="1" s="1"/>
  <c r="L443" i="1"/>
  <c r="R443" i="1" s="1"/>
  <c r="X443" i="1" s="1"/>
  <c r="AD443" i="1" s="1"/>
  <c r="AH443" i="1" s="1"/>
  <c r="AN443" i="1" s="1"/>
  <c r="AT443" i="1" s="1"/>
  <c r="AZ443" i="1" s="1"/>
  <c r="BF443" i="1" s="1"/>
  <c r="BL443" i="1" s="1"/>
  <c r="BN443" i="1" s="1"/>
  <c r="BX442" i="1"/>
  <c r="N442" i="1"/>
  <c r="T442" i="1" s="1"/>
  <c r="Z442" i="1" s="1"/>
  <c r="AF442" i="1" s="1"/>
  <c r="AJ442" i="1" s="1"/>
  <c r="AP442" i="1" s="1"/>
  <c r="AV442" i="1" s="1"/>
  <c r="BB442" i="1" s="1"/>
  <c r="BH442" i="1" s="1"/>
  <c r="BR442" i="1" s="1"/>
  <c r="BT442" i="1" s="1"/>
  <c r="M442" i="1"/>
  <c r="S442" i="1" s="1"/>
  <c r="Y442" i="1" s="1"/>
  <c r="AE442" i="1" s="1"/>
  <c r="AI442" i="1" s="1"/>
  <c r="AO442" i="1" s="1"/>
  <c r="AU442" i="1" s="1"/>
  <c r="BA442" i="1" s="1"/>
  <c r="BG442" i="1" s="1"/>
  <c r="BO442" i="1" s="1"/>
  <c r="BQ442" i="1" s="1"/>
  <c r="F442" i="1"/>
  <c r="L442" i="1" s="1"/>
  <c r="R442" i="1" s="1"/>
  <c r="X442" i="1" s="1"/>
  <c r="AD442" i="1" s="1"/>
  <c r="AH442" i="1" s="1"/>
  <c r="AN442" i="1" s="1"/>
  <c r="AT442" i="1" s="1"/>
  <c r="AZ442" i="1" s="1"/>
  <c r="BF442" i="1" s="1"/>
  <c r="BL442" i="1" s="1"/>
  <c r="BN442" i="1" s="1"/>
  <c r="BX441" i="1"/>
  <c r="BU441" i="1"/>
  <c r="BU440" i="1" s="1"/>
  <c r="BK441" i="1"/>
  <c r="BK440" i="1" s="1"/>
  <c r="BJ441" i="1"/>
  <c r="BJ440" i="1" s="1"/>
  <c r="BI441" i="1"/>
  <c r="BI440" i="1" s="1"/>
  <c r="BE441" i="1"/>
  <c r="BE440" i="1" s="1"/>
  <c r="BD441" i="1"/>
  <c r="BD440" i="1" s="1"/>
  <c r="BC441" i="1"/>
  <c r="BC440" i="1" s="1"/>
  <c r="AY441" i="1"/>
  <c r="AY440" i="1" s="1"/>
  <c r="AX441" i="1"/>
  <c r="AX440" i="1" s="1"/>
  <c r="AW441" i="1"/>
  <c r="AW440" i="1" s="1"/>
  <c r="AS441" i="1"/>
  <c r="AS440" i="1" s="1"/>
  <c r="AR441" i="1"/>
  <c r="AR440" i="1" s="1"/>
  <c r="AQ441" i="1"/>
  <c r="AQ440" i="1" s="1"/>
  <c r="AM441" i="1"/>
  <c r="AM440" i="1" s="1"/>
  <c r="AL441" i="1"/>
  <c r="AL440" i="1" s="1"/>
  <c r="AK441" i="1"/>
  <c r="AK440" i="1" s="1"/>
  <c r="AG441" i="1"/>
  <c r="AG440" i="1" s="1"/>
  <c r="AC441" i="1"/>
  <c r="AC440" i="1" s="1"/>
  <c r="AB441" i="1"/>
  <c r="AB440" i="1" s="1"/>
  <c r="AA441" i="1"/>
  <c r="AA440" i="1" s="1"/>
  <c r="W441" i="1"/>
  <c r="W440" i="1" s="1"/>
  <c r="V441" i="1"/>
  <c r="V440" i="1" s="1"/>
  <c r="U441" i="1"/>
  <c r="U440" i="1" s="1"/>
  <c r="Q441" i="1"/>
  <c r="Q440" i="1" s="1"/>
  <c r="P441" i="1"/>
  <c r="P440" i="1" s="1"/>
  <c r="O441" i="1"/>
  <c r="O440" i="1" s="1"/>
  <c r="K441" i="1"/>
  <c r="K440" i="1" s="1"/>
  <c r="J441" i="1"/>
  <c r="J440" i="1" s="1"/>
  <c r="I441" i="1"/>
  <c r="I440" i="1" s="1"/>
  <c r="H441" i="1"/>
  <c r="H440" i="1" s="1"/>
  <c r="G441" i="1"/>
  <c r="G440" i="1" s="1"/>
  <c r="BX440" i="1"/>
  <c r="BX439" i="1"/>
  <c r="N439" i="1"/>
  <c r="T439" i="1" s="1"/>
  <c r="Z439" i="1" s="1"/>
  <c r="AF439" i="1" s="1"/>
  <c r="AJ439" i="1" s="1"/>
  <c r="AP439" i="1" s="1"/>
  <c r="AV439" i="1" s="1"/>
  <c r="BB439" i="1" s="1"/>
  <c r="BH439" i="1" s="1"/>
  <c r="BR439" i="1" s="1"/>
  <c r="BT439" i="1" s="1"/>
  <c r="M439" i="1"/>
  <c r="S439" i="1" s="1"/>
  <c r="Y439" i="1" s="1"/>
  <c r="AE439" i="1" s="1"/>
  <c r="AI439" i="1" s="1"/>
  <c r="AO439" i="1" s="1"/>
  <c r="AU439" i="1" s="1"/>
  <c r="BA439" i="1" s="1"/>
  <c r="BG439" i="1" s="1"/>
  <c r="BO439" i="1" s="1"/>
  <c r="BQ439" i="1" s="1"/>
  <c r="L439" i="1"/>
  <c r="R439" i="1" s="1"/>
  <c r="X439" i="1" s="1"/>
  <c r="AD439" i="1" s="1"/>
  <c r="AH439" i="1" s="1"/>
  <c r="AN439" i="1" s="1"/>
  <c r="AT439" i="1" s="1"/>
  <c r="AZ439" i="1" s="1"/>
  <c r="BF439" i="1" s="1"/>
  <c r="BL439" i="1" s="1"/>
  <c r="BN439" i="1" s="1"/>
  <c r="BX438" i="1"/>
  <c r="BU438" i="1"/>
  <c r="BU437" i="1" s="1"/>
  <c r="BK438" i="1"/>
  <c r="BK437" i="1" s="1"/>
  <c r="BJ438" i="1"/>
  <c r="BJ437" i="1" s="1"/>
  <c r="BI438" i="1"/>
  <c r="BI437" i="1" s="1"/>
  <c r="BE438" i="1"/>
  <c r="BE437" i="1" s="1"/>
  <c r="BD438" i="1"/>
  <c r="BD437" i="1" s="1"/>
  <c r="BC438" i="1"/>
  <c r="BC437" i="1" s="1"/>
  <c r="AY438" i="1"/>
  <c r="AY437" i="1" s="1"/>
  <c r="AX438" i="1"/>
  <c r="AX437" i="1" s="1"/>
  <c r="AW438" i="1"/>
  <c r="AW437" i="1" s="1"/>
  <c r="AS438" i="1"/>
  <c r="AS437" i="1" s="1"/>
  <c r="AR438" i="1"/>
  <c r="AR437" i="1" s="1"/>
  <c r="AQ438" i="1"/>
  <c r="AQ437" i="1" s="1"/>
  <c r="AM438" i="1"/>
  <c r="AM437" i="1" s="1"/>
  <c r="AL438" i="1"/>
  <c r="AL437" i="1" s="1"/>
  <c r="AK438" i="1"/>
  <c r="AK437" i="1" s="1"/>
  <c r="AG438" i="1"/>
  <c r="AG437" i="1" s="1"/>
  <c r="AC438" i="1"/>
  <c r="AC437" i="1" s="1"/>
  <c r="AB438" i="1"/>
  <c r="AB437" i="1" s="1"/>
  <c r="AA438" i="1"/>
  <c r="AA437" i="1" s="1"/>
  <c r="W438" i="1"/>
  <c r="W437" i="1" s="1"/>
  <c r="V438" i="1"/>
  <c r="V437" i="1" s="1"/>
  <c r="U438" i="1"/>
  <c r="U437" i="1" s="1"/>
  <c r="Q438" i="1"/>
  <c r="Q437" i="1" s="1"/>
  <c r="P438" i="1"/>
  <c r="P437" i="1" s="1"/>
  <c r="O438" i="1"/>
  <c r="O437" i="1" s="1"/>
  <c r="K438" i="1"/>
  <c r="K437" i="1" s="1"/>
  <c r="J438" i="1"/>
  <c r="J437" i="1" s="1"/>
  <c r="I438" i="1"/>
  <c r="I437" i="1" s="1"/>
  <c r="H438" i="1"/>
  <c r="G438" i="1"/>
  <c r="G437" i="1" s="1"/>
  <c r="F438" i="1"/>
  <c r="BX437" i="1"/>
  <c r="BX436" i="1"/>
  <c r="H436" i="1"/>
  <c r="N436" i="1" s="1"/>
  <c r="T436" i="1" s="1"/>
  <c r="Z436" i="1" s="1"/>
  <c r="AF436" i="1" s="1"/>
  <c r="AJ436" i="1" s="1"/>
  <c r="AP436" i="1" s="1"/>
  <c r="AV436" i="1" s="1"/>
  <c r="BB436" i="1" s="1"/>
  <c r="BH436" i="1" s="1"/>
  <c r="BR436" i="1" s="1"/>
  <c r="BT436" i="1" s="1"/>
  <c r="G436" i="1"/>
  <c r="M436" i="1" s="1"/>
  <c r="S436" i="1" s="1"/>
  <c r="Y436" i="1" s="1"/>
  <c r="AE436" i="1" s="1"/>
  <c r="AI436" i="1" s="1"/>
  <c r="AO436" i="1" s="1"/>
  <c r="AU436" i="1" s="1"/>
  <c r="BA436" i="1" s="1"/>
  <c r="BG436" i="1" s="1"/>
  <c r="BO436" i="1" s="1"/>
  <c r="BQ436" i="1" s="1"/>
  <c r="F436" i="1"/>
  <c r="L436" i="1" s="1"/>
  <c r="R436" i="1" s="1"/>
  <c r="X436" i="1" s="1"/>
  <c r="AD436" i="1" s="1"/>
  <c r="AH436" i="1" s="1"/>
  <c r="AN436" i="1" s="1"/>
  <c r="AT436" i="1" s="1"/>
  <c r="AZ436" i="1" s="1"/>
  <c r="BF436" i="1" s="1"/>
  <c r="BL436" i="1" s="1"/>
  <c r="BN436" i="1" s="1"/>
  <c r="BX435" i="1"/>
  <c r="H435" i="1"/>
  <c r="N435" i="1" s="1"/>
  <c r="T435" i="1" s="1"/>
  <c r="Z435" i="1" s="1"/>
  <c r="AF435" i="1" s="1"/>
  <c r="AJ435" i="1" s="1"/>
  <c r="AP435" i="1" s="1"/>
  <c r="AV435" i="1" s="1"/>
  <c r="BB435" i="1" s="1"/>
  <c r="BH435" i="1" s="1"/>
  <c r="BR435" i="1" s="1"/>
  <c r="BT435" i="1" s="1"/>
  <c r="G435" i="1"/>
  <c r="M435" i="1" s="1"/>
  <c r="S435" i="1" s="1"/>
  <c r="Y435" i="1" s="1"/>
  <c r="AE435" i="1" s="1"/>
  <c r="AI435" i="1" s="1"/>
  <c r="AO435" i="1" s="1"/>
  <c r="AU435" i="1" s="1"/>
  <c r="BA435" i="1" s="1"/>
  <c r="BG435" i="1" s="1"/>
  <c r="BO435" i="1" s="1"/>
  <c r="BQ435" i="1" s="1"/>
  <c r="F435" i="1"/>
  <c r="L435" i="1" s="1"/>
  <c r="R435" i="1" s="1"/>
  <c r="X435" i="1" s="1"/>
  <c r="AD435" i="1" s="1"/>
  <c r="AH435" i="1" s="1"/>
  <c r="AN435" i="1" s="1"/>
  <c r="AT435" i="1" s="1"/>
  <c r="AZ435" i="1" s="1"/>
  <c r="BF435" i="1" s="1"/>
  <c r="BL435" i="1" s="1"/>
  <c r="BN435" i="1" s="1"/>
  <c r="BX434" i="1"/>
  <c r="BU434" i="1"/>
  <c r="BU433" i="1" s="1"/>
  <c r="BK434" i="1"/>
  <c r="BK433" i="1" s="1"/>
  <c r="BJ434" i="1"/>
  <c r="BJ433" i="1" s="1"/>
  <c r="BI434" i="1"/>
  <c r="BI433" i="1" s="1"/>
  <c r="BE434" i="1"/>
  <c r="BE433" i="1" s="1"/>
  <c r="BD434" i="1"/>
  <c r="BD433" i="1" s="1"/>
  <c r="BC434" i="1"/>
  <c r="AY434" i="1"/>
  <c r="AY433" i="1" s="1"/>
  <c r="AX434" i="1"/>
  <c r="AX433" i="1" s="1"/>
  <c r="AW434" i="1"/>
  <c r="AW433" i="1" s="1"/>
  <c r="AS434" i="1"/>
  <c r="AS433" i="1" s="1"/>
  <c r="AR434" i="1"/>
  <c r="AR433" i="1" s="1"/>
  <c r="AQ434" i="1"/>
  <c r="AQ433" i="1" s="1"/>
  <c r="AM434" i="1"/>
  <c r="AM433" i="1" s="1"/>
  <c r="AL434" i="1"/>
  <c r="AL433" i="1" s="1"/>
  <c r="AK434" i="1"/>
  <c r="AK433" i="1" s="1"/>
  <c r="AG434" i="1"/>
  <c r="AG433" i="1" s="1"/>
  <c r="AC434" i="1"/>
  <c r="AC433" i="1" s="1"/>
  <c r="AB434" i="1"/>
  <c r="AB433" i="1" s="1"/>
  <c r="AA434" i="1"/>
  <c r="AA433" i="1" s="1"/>
  <c r="W434" i="1"/>
  <c r="W433" i="1" s="1"/>
  <c r="V434" i="1"/>
  <c r="V433" i="1" s="1"/>
  <c r="U434" i="1"/>
  <c r="U433" i="1" s="1"/>
  <c r="Q434" i="1"/>
  <c r="Q433" i="1" s="1"/>
  <c r="P434" i="1"/>
  <c r="P433" i="1" s="1"/>
  <c r="O434" i="1"/>
  <c r="O433" i="1" s="1"/>
  <c r="K434" i="1"/>
  <c r="K433" i="1" s="1"/>
  <c r="J434" i="1"/>
  <c r="I434" i="1"/>
  <c r="I433" i="1" s="1"/>
  <c r="BX433" i="1"/>
  <c r="BC433" i="1"/>
  <c r="J433" i="1"/>
  <c r="BX432" i="1"/>
  <c r="BX431" i="1"/>
  <c r="BB431" i="1"/>
  <c r="BH431" i="1" s="1"/>
  <c r="BR431" i="1" s="1"/>
  <c r="BT431" i="1" s="1"/>
  <c r="BA431" i="1"/>
  <c r="BG431" i="1" s="1"/>
  <c r="BO431" i="1" s="1"/>
  <c r="BQ431" i="1" s="1"/>
  <c r="AZ431" i="1"/>
  <c r="BF431" i="1" s="1"/>
  <c r="BL431" i="1" s="1"/>
  <c r="BN431" i="1" s="1"/>
  <c r="BX430" i="1"/>
  <c r="AY430" i="1"/>
  <c r="BB430" i="1" s="1"/>
  <c r="BH430" i="1" s="1"/>
  <c r="BR430" i="1" s="1"/>
  <c r="BT430" i="1" s="1"/>
  <c r="AX430" i="1"/>
  <c r="BA430" i="1" s="1"/>
  <c r="BG430" i="1" s="1"/>
  <c r="BO430" i="1" s="1"/>
  <c r="BQ430" i="1" s="1"/>
  <c r="AW430" i="1"/>
  <c r="AZ430" i="1" s="1"/>
  <c r="BF430" i="1" s="1"/>
  <c r="BL430" i="1" s="1"/>
  <c r="BN430" i="1" s="1"/>
  <c r="BX429" i="1"/>
  <c r="BX428" i="1"/>
  <c r="N428" i="1"/>
  <c r="T428" i="1" s="1"/>
  <c r="Z428" i="1" s="1"/>
  <c r="AF428" i="1" s="1"/>
  <c r="AJ428" i="1" s="1"/>
  <c r="AP428" i="1" s="1"/>
  <c r="AV428" i="1" s="1"/>
  <c r="BB428" i="1" s="1"/>
  <c r="BH428" i="1" s="1"/>
  <c r="BR428" i="1" s="1"/>
  <c r="BT428" i="1" s="1"/>
  <c r="M428" i="1"/>
  <c r="S428" i="1" s="1"/>
  <c r="Y428" i="1" s="1"/>
  <c r="AE428" i="1" s="1"/>
  <c r="AI428" i="1" s="1"/>
  <c r="AO428" i="1" s="1"/>
  <c r="AU428" i="1" s="1"/>
  <c r="BA428" i="1" s="1"/>
  <c r="BG428" i="1" s="1"/>
  <c r="BO428" i="1" s="1"/>
  <c r="BQ428" i="1" s="1"/>
  <c r="L428" i="1"/>
  <c r="R428" i="1" s="1"/>
  <c r="X428" i="1" s="1"/>
  <c r="AD428" i="1" s="1"/>
  <c r="AH428" i="1" s="1"/>
  <c r="AN428" i="1" s="1"/>
  <c r="AT428" i="1" s="1"/>
  <c r="AZ428" i="1" s="1"/>
  <c r="BF428" i="1" s="1"/>
  <c r="BL428" i="1" s="1"/>
  <c r="BN428" i="1" s="1"/>
  <c r="BX427" i="1"/>
  <c r="BU427" i="1"/>
  <c r="BU426" i="1" s="1"/>
  <c r="BK427" i="1"/>
  <c r="BK426" i="1" s="1"/>
  <c r="BJ427" i="1"/>
  <c r="BJ426" i="1" s="1"/>
  <c r="BI427" i="1"/>
  <c r="BI426" i="1" s="1"/>
  <c r="BE427" i="1"/>
  <c r="BE426" i="1" s="1"/>
  <c r="BD427" i="1"/>
  <c r="BD426" i="1" s="1"/>
  <c r="BC427" i="1"/>
  <c r="BC426" i="1" s="1"/>
  <c r="AY427" i="1"/>
  <c r="AY426" i="1" s="1"/>
  <c r="AX427" i="1"/>
  <c r="AX426" i="1" s="1"/>
  <c r="AW427" i="1"/>
  <c r="AW426" i="1" s="1"/>
  <c r="AS427" i="1"/>
  <c r="AS426" i="1" s="1"/>
  <c r="AR427" i="1"/>
  <c r="AR426" i="1" s="1"/>
  <c r="AQ427" i="1"/>
  <c r="AQ426" i="1" s="1"/>
  <c r="AM427" i="1"/>
  <c r="AM426" i="1" s="1"/>
  <c r="AL427" i="1"/>
  <c r="AL426" i="1" s="1"/>
  <c r="AK427" i="1"/>
  <c r="AK426" i="1" s="1"/>
  <c r="AG427" i="1"/>
  <c r="AG426" i="1" s="1"/>
  <c r="AC427" i="1"/>
  <c r="AC426" i="1" s="1"/>
  <c r="AB427" i="1"/>
  <c r="AB426" i="1" s="1"/>
  <c r="AA427" i="1"/>
  <c r="AA426" i="1" s="1"/>
  <c r="W427" i="1"/>
  <c r="W426" i="1" s="1"/>
  <c r="V427" i="1"/>
  <c r="V426" i="1" s="1"/>
  <c r="U427" i="1"/>
  <c r="U426" i="1" s="1"/>
  <c r="Q427" i="1"/>
  <c r="Q426" i="1" s="1"/>
  <c r="P427" i="1"/>
  <c r="P426" i="1" s="1"/>
  <c r="O427" i="1"/>
  <c r="O426" i="1" s="1"/>
  <c r="K427" i="1"/>
  <c r="K426" i="1" s="1"/>
  <c r="J427" i="1"/>
  <c r="J426" i="1" s="1"/>
  <c r="I427" i="1"/>
  <c r="I426" i="1" s="1"/>
  <c r="H427" i="1"/>
  <c r="G427" i="1"/>
  <c r="G426" i="1" s="1"/>
  <c r="F427" i="1"/>
  <c r="F426" i="1" s="1"/>
  <c r="BX426" i="1"/>
  <c r="BX425" i="1"/>
  <c r="N425" i="1"/>
  <c r="T425" i="1" s="1"/>
  <c r="Z425" i="1" s="1"/>
  <c r="AF425" i="1" s="1"/>
  <c r="AJ425" i="1" s="1"/>
  <c r="AP425" i="1" s="1"/>
  <c r="AV425" i="1" s="1"/>
  <c r="BB425" i="1" s="1"/>
  <c r="BH425" i="1" s="1"/>
  <c r="BR425" i="1" s="1"/>
  <c r="BT425" i="1" s="1"/>
  <c r="M425" i="1"/>
  <c r="S425" i="1" s="1"/>
  <c r="Y425" i="1" s="1"/>
  <c r="AE425" i="1" s="1"/>
  <c r="AI425" i="1" s="1"/>
  <c r="AO425" i="1" s="1"/>
  <c r="AU425" i="1" s="1"/>
  <c r="BA425" i="1" s="1"/>
  <c r="BG425" i="1" s="1"/>
  <c r="BO425" i="1" s="1"/>
  <c r="BQ425" i="1" s="1"/>
  <c r="L425" i="1"/>
  <c r="R425" i="1" s="1"/>
  <c r="X425" i="1" s="1"/>
  <c r="AD425" i="1" s="1"/>
  <c r="AH425" i="1" s="1"/>
  <c r="AN425" i="1" s="1"/>
  <c r="AT425" i="1" s="1"/>
  <c r="AZ425" i="1" s="1"/>
  <c r="BF425" i="1" s="1"/>
  <c r="BL425" i="1" s="1"/>
  <c r="BN425" i="1" s="1"/>
  <c r="BX424" i="1"/>
  <c r="BU424" i="1"/>
  <c r="BU423" i="1" s="1"/>
  <c r="BK424" i="1"/>
  <c r="BK423" i="1" s="1"/>
  <c r="BJ424" i="1"/>
  <c r="BJ423" i="1" s="1"/>
  <c r="BI424" i="1"/>
  <c r="BI423" i="1" s="1"/>
  <c r="BE424" i="1"/>
  <c r="BE423" i="1" s="1"/>
  <c r="BD424" i="1"/>
  <c r="BD423" i="1" s="1"/>
  <c r="BC424" i="1"/>
  <c r="BC423" i="1" s="1"/>
  <c r="AY424" i="1"/>
  <c r="AY423" i="1" s="1"/>
  <c r="AX424" i="1"/>
  <c r="AX423" i="1" s="1"/>
  <c r="AW424" i="1"/>
  <c r="AW423" i="1" s="1"/>
  <c r="AS424" i="1"/>
  <c r="AS423" i="1" s="1"/>
  <c r="AR424" i="1"/>
  <c r="AR423" i="1" s="1"/>
  <c r="AQ424" i="1"/>
  <c r="AQ423" i="1" s="1"/>
  <c r="AM424" i="1"/>
  <c r="AM423" i="1" s="1"/>
  <c r="AL424" i="1"/>
  <c r="AL423" i="1" s="1"/>
  <c r="AK424" i="1"/>
  <c r="AK423" i="1" s="1"/>
  <c r="AG424" i="1"/>
  <c r="AG423" i="1" s="1"/>
  <c r="AC424" i="1"/>
  <c r="AC423" i="1" s="1"/>
  <c r="AB424" i="1"/>
  <c r="AB423" i="1" s="1"/>
  <c r="AA424" i="1"/>
  <c r="AA423" i="1" s="1"/>
  <c r="W424" i="1"/>
  <c r="W423" i="1" s="1"/>
  <c r="V424" i="1"/>
  <c r="V423" i="1" s="1"/>
  <c r="U424" i="1"/>
  <c r="U423" i="1" s="1"/>
  <c r="Q424" i="1"/>
  <c r="Q423" i="1" s="1"/>
  <c r="P424" i="1"/>
  <c r="P423" i="1" s="1"/>
  <c r="O424" i="1"/>
  <c r="O423" i="1" s="1"/>
  <c r="K424" i="1"/>
  <c r="K423" i="1" s="1"/>
  <c r="J424" i="1"/>
  <c r="J423" i="1" s="1"/>
  <c r="I424" i="1"/>
  <c r="I423" i="1" s="1"/>
  <c r="H424" i="1"/>
  <c r="H423" i="1" s="1"/>
  <c r="G424" i="1"/>
  <c r="F424" i="1"/>
  <c r="BX423" i="1"/>
  <c r="BX422" i="1"/>
  <c r="AF422" i="1"/>
  <c r="AJ422" i="1" s="1"/>
  <c r="AP422" i="1" s="1"/>
  <c r="AV422" i="1" s="1"/>
  <c r="BB422" i="1" s="1"/>
  <c r="BH422" i="1" s="1"/>
  <c r="BR422" i="1" s="1"/>
  <c r="BT422" i="1" s="1"/>
  <c r="AE422" i="1"/>
  <c r="AI422" i="1" s="1"/>
  <c r="AO422" i="1" s="1"/>
  <c r="AU422" i="1" s="1"/>
  <c r="BA422" i="1" s="1"/>
  <c r="BG422" i="1" s="1"/>
  <c r="BO422" i="1" s="1"/>
  <c r="BQ422" i="1" s="1"/>
  <c r="AD422" i="1"/>
  <c r="AH422" i="1" s="1"/>
  <c r="AN422" i="1" s="1"/>
  <c r="AT422" i="1" s="1"/>
  <c r="AZ422" i="1" s="1"/>
  <c r="BF422" i="1" s="1"/>
  <c r="BL422" i="1" s="1"/>
  <c r="BN422" i="1" s="1"/>
  <c r="BX421" i="1"/>
  <c r="BU421" i="1"/>
  <c r="BU420" i="1" s="1"/>
  <c r="BK421" i="1"/>
  <c r="BK420" i="1" s="1"/>
  <c r="BJ421" i="1"/>
  <c r="BJ420" i="1" s="1"/>
  <c r="BI421" i="1"/>
  <c r="BI420" i="1" s="1"/>
  <c r="BE421" i="1"/>
  <c r="BE420" i="1" s="1"/>
  <c r="BD421" i="1"/>
  <c r="BD420" i="1" s="1"/>
  <c r="BC421" i="1"/>
  <c r="BC420" i="1" s="1"/>
  <c r="AY421" i="1"/>
  <c r="AY420" i="1" s="1"/>
  <c r="AX421" i="1"/>
  <c r="AX420" i="1" s="1"/>
  <c r="AW421" i="1"/>
  <c r="AW420" i="1" s="1"/>
  <c r="AS421" i="1"/>
  <c r="AS420" i="1" s="1"/>
  <c r="AR421" i="1"/>
  <c r="AR420" i="1" s="1"/>
  <c r="AQ421" i="1"/>
  <c r="AQ420" i="1" s="1"/>
  <c r="AM421" i="1"/>
  <c r="AM420" i="1" s="1"/>
  <c r="AL421" i="1"/>
  <c r="AL420" i="1" s="1"/>
  <c r="AK421" i="1"/>
  <c r="AK420" i="1" s="1"/>
  <c r="AG421" i="1"/>
  <c r="AG420" i="1" s="1"/>
  <c r="AC421" i="1"/>
  <c r="AF421" i="1" s="1"/>
  <c r="AJ421" i="1" s="1"/>
  <c r="AP421" i="1" s="1"/>
  <c r="AB421" i="1"/>
  <c r="AA421" i="1"/>
  <c r="AD421" i="1" s="1"/>
  <c r="BX420" i="1"/>
  <c r="BX419" i="1"/>
  <c r="N419" i="1"/>
  <c r="T419" i="1" s="1"/>
  <c r="Z419" i="1" s="1"/>
  <c r="AF419" i="1" s="1"/>
  <c r="AJ419" i="1" s="1"/>
  <c r="AP419" i="1" s="1"/>
  <c r="AV419" i="1" s="1"/>
  <c r="BB419" i="1" s="1"/>
  <c r="BH419" i="1" s="1"/>
  <c r="BR419" i="1" s="1"/>
  <c r="BT419" i="1" s="1"/>
  <c r="M419" i="1"/>
  <c r="S419" i="1" s="1"/>
  <c r="Y419" i="1" s="1"/>
  <c r="AE419" i="1" s="1"/>
  <c r="AI419" i="1" s="1"/>
  <c r="AO419" i="1" s="1"/>
  <c r="AU419" i="1" s="1"/>
  <c r="BA419" i="1" s="1"/>
  <c r="BG419" i="1" s="1"/>
  <c r="BO419" i="1" s="1"/>
  <c r="BQ419" i="1" s="1"/>
  <c r="L419" i="1"/>
  <c r="R419" i="1" s="1"/>
  <c r="X419" i="1" s="1"/>
  <c r="AD419" i="1" s="1"/>
  <c r="AH419" i="1" s="1"/>
  <c r="AN419" i="1" s="1"/>
  <c r="AT419" i="1" s="1"/>
  <c r="AZ419" i="1" s="1"/>
  <c r="BF419" i="1" s="1"/>
  <c r="BL419" i="1" s="1"/>
  <c r="BN419" i="1" s="1"/>
  <c r="BX418" i="1"/>
  <c r="BU418" i="1"/>
  <c r="BU417" i="1" s="1"/>
  <c r="BK418" i="1"/>
  <c r="BK417" i="1" s="1"/>
  <c r="BJ418" i="1"/>
  <c r="BJ417" i="1" s="1"/>
  <c r="BI418" i="1"/>
  <c r="BI417" i="1" s="1"/>
  <c r="BE418" i="1"/>
  <c r="BE417" i="1" s="1"/>
  <c r="BD418" i="1"/>
  <c r="BD417" i="1" s="1"/>
  <c r="BC418" i="1"/>
  <c r="BC417" i="1" s="1"/>
  <c r="AY418" i="1"/>
  <c r="AY417" i="1" s="1"/>
  <c r="AX418" i="1"/>
  <c r="AX417" i="1" s="1"/>
  <c r="AW418" i="1"/>
  <c r="AW417" i="1" s="1"/>
  <c r="AS418" i="1"/>
  <c r="AS417" i="1" s="1"/>
  <c r="AR418" i="1"/>
  <c r="AR417" i="1" s="1"/>
  <c r="AQ418" i="1"/>
  <c r="AQ417" i="1" s="1"/>
  <c r="AM418" i="1"/>
  <c r="AM417" i="1" s="1"/>
  <c r="AL418" i="1"/>
  <c r="AL417" i="1" s="1"/>
  <c r="AK418" i="1"/>
  <c r="AK417" i="1" s="1"/>
  <c r="AG418" i="1"/>
  <c r="AG417" i="1" s="1"/>
  <c r="AC418" i="1"/>
  <c r="AC417" i="1" s="1"/>
  <c r="AB418" i="1"/>
  <c r="AB417" i="1" s="1"/>
  <c r="AA418" i="1"/>
  <c r="AA417" i="1" s="1"/>
  <c r="W418" i="1"/>
  <c r="W417" i="1" s="1"/>
  <c r="V418" i="1"/>
  <c r="V417" i="1" s="1"/>
  <c r="U418" i="1"/>
  <c r="U417" i="1" s="1"/>
  <c r="Q418" i="1"/>
  <c r="Q417" i="1" s="1"/>
  <c r="P418" i="1"/>
  <c r="P417" i="1" s="1"/>
  <c r="O418" i="1"/>
  <c r="O417" i="1" s="1"/>
  <c r="K418" i="1"/>
  <c r="K417" i="1" s="1"/>
  <c r="J418" i="1"/>
  <c r="J417" i="1" s="1"/>
  <c r="I418" i="1"/>
  <c r="H418" i="1"/>
  <c r="G418" i="1"/>
  <c r="G417" i="1" s="1"/>
  <c r="F418" i="1"/>
  <c r="F417" i="1" s="1"/>
  <c r="BX417" i="1"/>
  <c r="BX416" i="1"/>
  <c r="BH416" i="1"/>
  <c r="BR416" i="1" s="1"/>
  <c r="BT416" i="1" s="1"/>
  <c r="BG416" i="1"/>
  <c r="BO416" i="1" s="1"/>
  <c r="BQ416" i="1" s="1"/>
  <c r="BF416" i="1"/>
  <c r="BL416" i="1" s="1"/>
  <c r="BN416" i="1" s="1"/>
  <c r="BX415" i="1"/>
  <c r="BU415" i="1"/>
  <c r="BU414" i="1" s="1"/>
  <c r="BK415" i="1"/>
  <c r="BK414" i="1" s="1"/>
  <c r="BJ415" i="1"/>
  <c r="BJ414" i="1" s="1"/>
  <c r="BI415" i="1"/>
  <c r="BI414" i="1" s="1"/>
  <c r="BE415" i="1"/>
  <c r="BE414" i="1" s="1"/>
  <c r="BD415" i="1"/>
  <c r="BD414" i="1" s="1"/>
  <c r="BC415" i="1"/>
  <c r="BC414" i="1" s="1"/>
  <c r="BB415" i="1"/>
  <c r="BB414" i="1" s="1"/>
  <c r="BA415" i="1"/>
  <c r="AZ415" i="1"/>
  <c r="BX414" i="1"/>
  <c r="BX413" i="1"/>
  <c r="N413" i="1"/>
  <c r="T413" i="1" s="1"/>
  <c r="Z413" i="1" s="1"/>
  <c r="AF413" i="1" s="1"/>
  <c r="AJ413" i="1" s="1"/>
  <c r="AP413" i="1" s="1"/>
  <c r="AV413" i="1" s="1"/>
  <c r="BB413" i="1" s="1"/>
  <c r="BH413" i="1" s="1"/>
  <c r="BR413" i="1" s="1"/>
  <c r="BT413" i="1" s="1"/>
  <c r="M413" i="1"/>
  <c r="S413" i="1" s="1"/>
  <c r="Y413" i="1" s="1"/>
  <c r="AE413" i="1" s="1"/>
  <c r="AI413" i="1" s="1"/>
  <c r="AO413" i="1" s="1"/>
  <c r="AU413" i="1" s="1"/>
  <c r="BA413" i="1" s="1"/>
  <c r="BG413" i="1" s="1"/>
  <c r="BO413" i="1" s="1"/>
  <c r="BQ413" i="1" s="1"/>
  <c r="L413" i="1"/>
  <c r="R413" i="1" s="1"/>
  <c r="X413" i="1" s="1"/>
  <c r="AD413" i="1" s="1"/>
  <c r="AH413" i="1" s="1"/>
  <c r="AN413" i="1" s="1"/>
  <c r="AT413" i="1" s="1"/>
  <c r="AZ413" i="1" s="1"/>
  <c r="BF413" i="1" s="1"/>
  <c r="BL413" i="1" s="1"/>
  <c r="BN413" i="1" s="1"/>
  <c r="BX412" i="1"/>
  <c r="BU412" i="1"/>
  <c r="BK412" i="1"/>
  <c r="BJ412" i="1"/>
  <c r="BI412" i="1"/>
  <c r="BE412" i="1"/>
  <c r="BD412" i="1"/>
  <c r="BC412" i="1"/>
  <c r="AY412" i="1"/>
  <c r="AX412" i="1"/>
  <c r="AW412" i="1"/>
  <c r="AS412" i="1"/>
  <c r="AR412" i="1"/>
  <c r="AQ412" i="1"/>
  <c r="AM412" i="1"/>
  <c r="AL412" i="1"/>
  <c r="AK412" i="1"/>
  <c r="AG412" i="1"/>
  <c r="AC412" i="1"/>
  <c r="AB412" i="1"/>
  <c r="AA412" i="1"/>
  <c r="W412" i="1"/>
  <c r="V412" i="1"/>
  <c r="U412" i="1"/>
  <c r="Q412" i="1"/>
  <c r="P412" i="1"/>
  <c r="O412" i="1"/>
  <c r="K412" i="1"/>
  <c r="J412" i="1"/>
  <c r="I412" i="1"/>
  <c r="H412" i="1"/>
  <c r="G412" i="1"/>
  <c r="F412" i="1"/>
  <c r="BX411" i="1"/>
  <c r="AW411" i="1"/>
  <c r="AW410" i="1" s="1"/>
  <c r="N411" i="1"/>
  <c r="T411" i="1" s="1"/>
  <c r="Z411" i="1" s="1"/>
  <c r="AF411" i="1" s="1"/>
  <c r="AJ411" i="1" s="1"/>
  <c r="AP411" i="1" s="1"/>
  <c r="AV411" i="1" s="1"/>
  <c r="BB411" i="1" s="1"/>
  <c r="BH411" i="1" s="1"/>
  <c r="BR411" i="1" s="1"/>
  <c r="BT411" i="1" s="1"/>
  <c r="M411" i="1"/>
  <c r="S411" i="1" s="1"/>
  <c r="Y411" i="1" s="1"/>
  <c r="AE411" i="1" s="1"/>
  <c r="AI411" i="1" s="1"/>
  <c r="AO411" i="1" s="1"/>
  <c r="AU411" i="1" s="1"/>
  <c r="BA411" i="1" s="1"/>
  <c r="BG411" i="1" s="1"/>
  <c r="BO411" i="1" s="1"/>
  <c r="BQ411" i="1" s="1"/>
  <c r="L411" i="1"/>
  <c r="R411" i="1" s="1"/>
  <c r="X411" i="1" s="1"/>
  <c r="AD411" i="1" s="1"/>
  <c r="AH411" i="1" s="1"/>
  <c r="AN411" i="1" s="1"/>
  <c r="AT411" i="1" s="1"/>
  <c r="AZ411" i="1" s="1"/>
  <c r="BF411" i="1" s="1"/>
  <c r="BL411" i="1" s="1"/>
  <c r="BN411" i="1" s="1"/>
  <c r="BX410" i="1"/>
  <c r="BU410" i="1"/>
  <c r="BK410" i="1"/>
  <c r="BJ410" i="1"/>
  <c r="BI410" i="1"/>
  <c r="BE410" i="1"/>
  <c r="BD410" i="1"/>
  <c r="BC410" i="1"/>
  <c r="AY410" i="1"/>
  <c r="AX410" i="1"/>
  <c r="AS410" i="1"/>
  <c r="AR410" i="1"/>
  <c r="AQ410" i="1"/>
  <c r="AM410" i="1"/>
  <c r="AL410" i="1"/>
  <c r="AK410" i="1"/>
  <c r="AG410" i="1"/>
  <c r="AC410" i="1"/>
  <c r="AB410" i="1"/>
  <c r="AA410" i="1"/>
  <c r="W410" i="1"/>
  <c r="V410" i="1"/>
  <c r="U410" i="1"/>
  <c r="Q410" i="1"/>
  <c r="P410" i="1"/>
  <c r="O410" i="1"/>
  <c r="K410" i="1"/>
  <c r="J410" i="1"/>
  <c r="I410" i="1"/>
  <c r="H410" i="1"/>
  <c r="G410" i="1"/>
  <c r="F410" i="1"/>
  <c r="BX409" i="1"/>
  <c r="N409" i="1"/>
  <c r="T409" i="1" s="1"/>
  <c r="Z409" i="1" s="1"/>
  <c r="AF409" i="1" s="1"/>
  <c r="AJ409" i="1" s="1"/>
  <c r="AP409" i="1" s="1"/>
  <c r="AV409" i="1" s="1"/>
  <c r="BB409" i="1" s="1"/>
  <c r="BH409" i="1" s="1"/>
  <c r="BR409" i="1" s="1"/>
  <c r="BT409" i="1" s="1"/>
  <c r="M409" i="1"/>
  <c r="S409" i="1" s="1"/>
  <c r="Y409" i="1" s="1"/>
  <c r="AE409" i="1" s="1"/>
  <c r="AI409" i="1" s="1"/>
  <c r="AO409" i="1" s="1"/>
  <c r="AU409" i="1" s="1"/>
  <c r="BA409" i="1" s="1"/>
  <c r="BG409" i="1" s="1"/>
  <c r="BO409" i="1" s="1"/>
  <c r="BQ409" i="1" s="1"/>
  <c r="L409" i="1"/>
  <c r="R409" i="1" s="1"/>
  <c r="X409" i="1" s="1"/>
  <c r="AD409" i="1" s="1"/>
  <c r="AH409" i="1" s="1"/>
  <c r="AN409" i="1" s="1"/>
  <c r="AT409" i="1" s="1"/>
  <c r="AZ409" i="1" s="1"/>
  <c r="BF409" i="1" s="1"/>
  <c r="BL409" i="1" s="1"/>
  <c r="BN409" i="1" s="1"/>
  <c r="BX408" i="1"/>
  <c r="N408" i="1"/>
  <c r="T408" i="1" s="1"/>
  <c r="Z408" i="1" s="1"/>
  <c r="AF408" i="1" s="1"/>
  <c r="AJ408" i="1" s="1"/>
  <c r="AP408" i="1" s="1"/>
  <c r="AV408" i="1" s="1"/>
  <c r="BB408" i="1" s="1"/>
  <c r="BH408" i="1" s="1"/>
  <c r="BR408" i="1" s="1"/>
  <c r="BT408" i="1" s="1"/>
  <c r="M408" i="1"/>
  <c r="S408" i="1" s="1"/>
  <c r="Y408" i="1" s="1"/>
  <c r="AE408" i="1" s="1"/>
  <c r="AI408" i="1" s="1"/>
  <c r="AO408" i="1" s="1"/>
  <c r="AU408" i="1" s="1"/>
  <c r="BA408" i="1" s="1"/>
  <c r="BG408" i="1" s="1"/>
  <c r="BO408" i="1" s="1"/>
  <c r="BQ408" i="1" s="1"/>
  <c r="L408" i="1"/>
  <c r="R408" i="1" s="1"/>
  <c r="X408" i="1" s="1"/>
  <c r="AD408" i="1" s="1"/>
  <c r="AH408" i="1" s="1"/>
  <c r="AN408" i="1" s="1"/>
  <c r="AT408" i="1" s="1"/>
  <c r="AZ408" i="1" s="1"/>
  <c r="BF408" i="1" s="1"/>
  <c r="BL408" i="1" s="1"/>
  <c r="BN408" i="1" s="1"/>
  <c r="BX407" i="1"/>
  <c r="BU407" i="1"/>
  <c r="BK407" i="1"/>
  <c r="BJ407" i="1"/>
  <c r="BI407" i="1"/>
  <c r="BE407" i="1"/>
  <c r="BD407" i="1"/>
  <c r="BC407" i="1"/>
  <c r="AY407" i="1"/>
  <c r="AX407" i="1"/>
  <c r="AW407" i="1"/>
  <c r="AS407" i="1"/>
  <c r="AR407" i="1"/>
  <c r="AQ407" i="1"/>
  <c r="AM407" i="1"/>
  <c r="AL407" i="1"/>
  <c r="AK407" i="1"/>
  <c r="AG407" i="1"/>
  <c r="AC407" i="1"/>
  <c r="AB407" i="1"/>
  <c r="AA407" i="1"/>
  <c r="W407" i="1"/>
  <c r="V407" i="1"/>
  <c r="U407" i="1"/>
  <c r="Q407" i="1"/>
  <c r="P407" i="1"/>
  <c r="O407" i="1"/>
  <c r="K407" i="1"/>
  <c r="J407" i="1"/>
  <c r="I407" i="1"/>
  <c r="H407" i="1"/>
  <c r="G407" i="1"/>
  <c r="F407" i="1"/>
  <c r="BX406" i="1"/>
  <c r="BX405" i="1"/>
  <c r="O405" i="1"/>
  <c r="O404" i="1" s="1"/>
  <c r="O403" i="1" s="1"/>
  <c r="N405" i="1"/>
  <c r="T405" i="1" s="1"/>
  <c r="Z405" i="1" s="1"/>
  <c r="AF405" i="1" s="1"/>
  <c r="AJ405" i="1" s="1"/>
  <c r="AP405" i="1" s="1"/>
  <c r="AV405" i="1" s="1"/>
  <c r="BB405" i="1" s="1"/>
  <c r="BH405" i="1" s="1"/>
  <c r="BR405" i="1" s="1"/>
  <c r="BT405" i="1" s="1"/>
  <c r="M405" i="1"/>
  <c r="S405" i="1" s="1"/>
  <c r="Y405" i="1" s="1"/>
  <c r="AE405" i="1" s="1"/>
  <c r="AI405" i="1" s="1"/>
  <c r="AO405" i="1" s="1"/>
  <c r="AU405" i="1" s="1"/>
  <c r="BA405" i="1" s="1"/>
  <c r="BG405" i="1" s="1"/>
  <c r="BO405" i="1" s="1"/>
  <c r="BQ405" i="1" s="1"/>
  <c r="L405" i="1"/>
  <c r="BX404" i="1"/>
  <c r="BU404" i="1"/>
  <c r="BU403" i="1" s="1"/>
  <c r="BK404" i="1"/>
  <c r="BK403" i="1" s="1"/>
  <c r="BJ404" i="1"/>
  <c r="BJ403" i="1" s="1"/>
  <c r="BI404" i="1"/>
  <c r="BI403" i="1" s="1"/>
  <c r="BE404" i="1"/>
  <c r="BE403" i="1" s="1"/>
  <c r="BD404" i="1"/>
  <c r="BD403" i="1" s="1"/>
  <c r="BC404" i="1"/>
  <c r="BC403" i="1" s="1"/>
  <c r="AY404" i="1"/>
  <c r="AY403" i="1" s="1"/>
  <c r="AX404" i="1"/>
  <c r="AX403" i="1" s="1"/>
  <c r="AW404" i="1"/>
  <c r="AW403" i="1" s="1"/>
  <c r="AS404" i="1"/>
  <c r="AS403" i="1" s="1"/>
  <c r="AR404" i="1"/>
  <c r="AR403" i="1" s="1"/>
  <c r="AQ404" i="1"/>
  <c r="AQ403" i="1" s="1"/>
  <c r="AM404" i="1"/>
  <c r="AM403" i="1" s="1"/>
  <c r="AL404" i="1"/>
  <c r="AL403" i="1" s="1"/>
  <c r="AK404" i="1"/>
  <c r="AK403" i="1" s="1"/>
  <c r="AG404" i="1"/>
  <c r="AG403" i="1" s="1"/>
  <c r="AC404" i="1"/>
  <c r="AC403" i="1" s="1"/>
  <c r="AB404" i="1"/>
  <c r="AB403" i="1" s="1"/>
  <c r="AA404" i="1"/>
  <c r="AA403" i="1" s="1"/>
  <c r="W404" i="1"/>
  <c r="W403" i="1" s="1"/>
  <c r="V404" i="1"/>
  <c r="V403" i="1" s="1"/>
  <c r="U404" i="1"/>
  <c r="U403" i="1" s="1"/>
  <c r="Q404" i="1"/>
  <c r="Q403" i="1" s="1"/>
  <c r="P404" i="1"/>
  <c r="P403" i="1" s="1"/>
  <c r="K404" i="1"/>
  <c r="K403" i="1" s="1"/>
  <c r="J404" i="1"/>
  <c r="J403" i="1" s="1"/>
  <c r="I404" i="1"/>
  <c r="I403" i="1" s="1"/>
  <c r="H404" i="1"/>
  <c r="G404" i="1"/>
  <c r="G403" i="1" s="1"/>
  <c r="F404" i="1"/>
  <c r="BX403" i="1"/>
  <c r="BX402" i="1"/>
  <c r="N402" i="1"/>
  <c r="T402" i="1" s="1"/>
  <c r="Z402" i="1" s="1"/>
  <c r="AF402" i="1" s="1"/>
  <c r="AJ402" i="1" s="1"/>
  <c r="AP402" i="1" s="1"/>
  <c r="AV402" i="1" s="1"/>
  <c r="BB402" i="1" s="1"/>
  <c r="BH402" i="1" s="1"/>
  <c r="BR402" i="1" s="1"/>
  <c r="BT402" i="1" s="1"/>
  <c r="M402" i="1"/>
  <c r="S402" i="1" s="1"/>
  <c r="Y402" i="1" s="1"/>
  <c r="AE402" i="1" s="1"/>
  <c r="AI402" i="1" s="1"/>
  <c r="AO402" i="1" s="1"/>
  <c r="AU402" i="1" s="1"/>
  <c r="BA402" i="1" s="1"/>
  <c r="BG402" i="1" s="1"/>
  <c r="BO402" i="1" s="1"/>
  <c r="BQ402" i="1" s="1"/>
  <c r="L402" i="1"/>
  <c r="R402" i="1" s="1"/>
  <c r="X402" i="1" s="1"/>
  <c r="AD402" i="1" s="1"/>
  <c r="AH402" i="1" s="1"/>
  <c r="AN402" i="1" s="1"/>
  <c r="AT402" i="1" s="1"/>
  <c r="AZ402" i="1" s="1"/>
  <c r="BF402" i="1" s="1"/>
  <c r="BL402" i="1" s="1"/>
  <c r="BN402" i="1" s="1"/>
  <c r="BX401" i="1"/>
  <c r="BU401" i="1"/>
  <c r="BU400" i="1" s="1"/>
  <c r="BK401" i="1"/>
  <c r="BK400" i="1" s="1"/>
  <c r="BJ401" i="1"/>
  <c r="BJ400" i="1" s="1"/>
  <c r="BI401" i="1"/>
  <c r="BI400" i="1" s="1"/>
  <c r="BE401" i="1"/>
  <c r="BE400" i="1" s="1"/>
  <c r="BD401" i="1"/>
  <c r="BD400" i="1" s="1"/>
  <c r="BC401" i="1"/>
  <c r="BC400" i="1" s="1"/>
  <c r="AY401" i="1"/>
  <c r="AY400" i="1" s="1"/>
  <c r="AX401" i="1"/>
  <c r="AX400" i="1" s="1"/>
  <c r="AW401" i="1"/>
  <c r="AW400" i="1" s="1"/>
  <c r="AS401" i="1"/>
  <c r="AS400" i="1" s="1"/>
  <c r="AR401" i="1"/>
  <c r="AR400" i="1" s="1"/>
  <c r="AQ401" i="1"/>
  <c r="AQ400" i="1" s="1"/>
  <c r="AM401" i="1"/>
  <c r="AM400" i="1" s="1"/>
  <c r="AL401" i="1"/>
  <c r="AL400" i="1" s="1"/>
  <c r="AK401" i="1"/>
  <c r="AK400" i="1" s="1"/>
  <c r="AG401" i="1"/>
  <c r="AG400" i="1" s="1"/>
  <c r="AC401" i="1"/>
  <c r="AC400" i="1" s="1"/>
  <c r="AB401" i="1"/>
  <c r="AB400" i="1" s="1"/>
  <c r="AA401" i="1"/>
  <c r="AA400" i="1" s="1"/>
  <c r="W401" i="1"/>
  <c r="W400" i="1" s="1"/>
  <c r="V401" i="1"/>
  <c r="V400" i="1" s="1"/>
  <c r="U401" i="1"/>
  <c r="U400" i="1" s="1"/>
  <c r="Q401" i="1"/>
  <c r="Q400" i="1" s="1"/>
  <c r="P401" i="1"/>
  <c r="P400" i="1" s="1"/>
  <c r="O401" i="1"/>
  <c r="O400" i="1" s="1"/>
  <c r="K401" i="1"/>
  <c r="K400" i="1" s="1"/>
  <c r="J401" i="1"/>
  <c r="J400" i="1" s="1"/>
  <c r="I401" i="1"/>
  <c r="I400" i="1" s="1"/>
  <c r="H401" i="1"/>
  <c r="G401" i="1"/>
  <c r="F401" i="1"/>
  <c r="BX400" i="1"/>
  <c r="BX399" i="1"/>
  <c r="BX398" i="1"/>
  <c r="N398" i="1"/>
  <c r="T398" i="1" s="1"/>
  <c r="Z398" i="1" s="1"/>
  <c r="AF398" i="1" s="1"/>
  <c r="AJ398" i="1" s="1"/>
  <c r="AP398" i="1" s="1"/>
  <c r="AV398" i="1" s="1"/>
  <c r="BB398" i="1" s="1"/>
  <c r="BH398" i="1" s="1"/>
  <c r="BR398" i="1" s="1"/>
  <c r="M398" i="1"/>
  <c r="S398" i="1" s="1"/>
  <c r="Y398" i="1" s="1"/>
  <c r="AE398" i="1" s="1"/>
  <c r="AI398" i="1" s="1"/>
  <c r="AO398" i="1" s="1"/>
  <c r="AU398" i="1" s="1"/>
  <c r="BA398" i="1" s="1"/>
  <c r="BG398" i="1" s="1"/>
  <c r="BO398" i="1" s="1"/>
  <c r="L398" i="1"/>
  <c r="R398" i="1" s="1"/>
  <c r="X398" i="1" s="1"/>
  <c r="AD398" i="1" s="1"/>
  <c r="AH398" i="1" s="1"/>
  <c r="AN398" i="1" s="1"/>
  <c r="AT398" i="1" s="1"/>
  <c r="AZ398" i="1" s="1"/>
  <c r="BF398" i="1" s="1"/>
  <c r="BL398" i="1" s="1"/>
  <c r="BX397" i="1"/>
  <c r="N397" i="1"/>
  <c r="T397" i="1" s="1"/>
  <c r="Z397" i="1" s="1"/>
  <c r="AF397" i="1" s="1"/>
  <c r="AJ397" i="1" s="1"/>
  <c r="AP397" i="1" s="1"/>
  <c r="AV397" i="1" s="1"/>
  <c r="BB397" i="1" s="1"/>
  <c r="BH397" i="1" s="1"/>
  <c r="BR397" i="1" s="1"/>
  <c r="M397" i="1"/>
  <c r="S397" i="1" s="1"/>
  <c r="Y397" i="1" s="1"/>
  <c r="AE397" i="1" s="1"/>
  <c r="AI397" i="1" s="1"/>
  <c r="AO397" i="1" s="1"/>
  <c r="AU397" i="1" s="1"/>
  <c r="BA397" i="1" s="1"/>
  <c r="BG397" i="1" s="1"/>
  <c r="BO397" i="1" s="1"/>
  <c r="L397" i="1"/>
  <c r="R397" i="1" s="1"/>
  <c r="X397" i="1" s="1"/>
  <c r="AD397" i="1" s="1"/>
  <c r="AH397" i="1" s="1"/>
  <c r="AN397" i="1" s="1"/>
  <c r="AT397" i="1" s="1"/>
  <c r="AZ397" i="1" s="1"/>
  <c r="BF397" i="1" s="1"/>
  <c r="BL397" i="1" s="1"/>
  <c r="BX396" i="1"/>
  <c r="BU396" i="1"/>
  <c r="BU395" i="1" s="1"/>
  <c r="BK396" i="1"/>
  <c r="BK395" i="1" s="1"/>
  <c r="BJ396" i="1"/>
  <c r="BJ395" i="1" s="1"/>
  <c r="BI396" i="1"/>
  <c r="BI395" i="1" s="1"/>
  <c r="BE396" i="1"/>
  <c r="BE395" i="1" s="1"/>
  <c r="BD396" i="1"/>
  <c r="BD395" i="1" s="1"/>
  <c r="BC396" i="1"/>
  <c r="BC395" i="1" s="1"/>
  <c r="AY396" i="1"/>
  <c r="AY395" i="1" s="1"/>
  <c r="AX396" i="1"/>
  <c r="AX395" i="1" s="1"/>
  <c r="AW396" i="1"/>
  <c r="AW395" i="1" s="1"/>
  <c r="AS396" i="1"/>
  <c r="AS395" i="1" s="1"/>
  <c r="AR396" i="1"/>
  <c r="AR395" i="1" s="1"/>
  <c r="AQ396" i="1"/>
  <c r="AQ395" i="1" s="1"/>
  <c r="AM396" i="1"/>
  <c r="AM395" i="1" s="1"/>
  <c r="AL396" i="1"/>
  <c r="AL395" i="1" s="1"/>
  <c r="AK396" i="1"/>
  <c r="AK395" i="1" s="1"/>
  <c r="AG396" i="1"/>
  <c r="AG395" i="1" s="1"/>
  <c r="AC396" i="1"/>
  <c r="AC395" i="1" s="1"/>
  <c r="AB396" i="1"/>
  <c r="AB395" i="1" s="1"/>
  <c r="AA396" i="1"/>
  <c r="AA395" i="1" s="1"/>
  <c r="W396" i="1"/>
  <c r="W395" i="1" s="1"/>
  <c r="V396" i="1"/>
  <c r="V395" i="1" s="1"/>
  <c r="U396" i="1"/>
  <c r="U395" i="1" s="1"/>
  <c r="Q396" i="1"/>
  <c r="Q395" i="1" s="1"/>
  <c r="P396" i="1"/>
  <c r="P395" i="1" s="1"/>
  <c r="O396" i="1"/>
  <c r="O395" i="1" s="1"/>
  <c r="K396" i="1"/>
  <c r="K395" i="1" s="1"/>
  <c r="J396" i="1"/>
  <c r="J395" i="1" s="1"/>
  <c r="I396" i="1"/>
  <c r="I395" i="1" s="1"/>
  <c r="H396" i="1"/>
  <c r="G396" i="1"/>
  <c r="G395" i="1" s="1"/>
  <c r="F396" i="1"/>
  <c r="F395" i="1" s="1"/>
  <c r="BX395" i="1"/>
  <c r="BX394" i="1"/>
  <c r="O394" i="1"/>
  <c r="N394" i="1"/>
  <c r="T394" i="1" s="1"/>
  <c r="Z394" i="1" s="1"/>
  <c r="AF394" i="1" s="1"/>
  <c r="AJ394" i="1" s="1"/>
  <c r="AP394" i="1" s="1"/>
  <c r="AV394" i="1" s="1"/>
  <c r="BB394" i="1" s="1"/>
  <c r="BH394" i="1" s="1"/>
  <c r="BR394" i="1" s="1"/>
  <c r="BT394" i="1" s="1"/>
  <c r="M394" i="1"/>
  <c r="S394" i="1" s="1"/>
  <c r="Y394" i="1" s="1"/>
  <c r="AE394" i="1" s="1"/>
  <c r="AI394" i="1" s="1"/>
  <c r="AO394" i="1" s="1"/>
  <c r="AU394" i="1" s="1"/>
  <c r="BA394" i="1" s="1"/>
  <c r="BG394" i="1" s="1"/>
  <c r="BO394" i="1" s="1"/>
  <c r="BQ394" i="1" s="1"/>
  <c r="F394" i="1"/>
  <c r="L394" i="1" s="1"/>
  <c r="BX393" i="1"/>
  <c r="T393" i="1"/>
  <c r="Z393" i="1" s="1"/>
  <c r="AF393" i="1" s="1"/>
  <c r="AJ393" i="1" s="1"/>
  <c r="AP393" i="1" s="1"/>
  <c r="AV393" i="1" s="1"/>
  <c r="BB393" i="1" s="1"/>
  <c r="BH393" i="1" s="1"/>
  <c r="BR393" i="1" s="1"/>
  <c r="BT393" i="1" s="1"/>
  <c r="S393" i="1"/>
  <c r="Y393" i="1" s="1"/>
  <c r="AE393" i="1" s="1"/>
  <c r="AI393" i="1" s="1"/>
  <c r="AO393" i="1" s="1"/>
  <c r="AU393" i="1" s="1"/>
  <c r="BA393" i="1" s="1"/>
  <c r="BG393" i="1" s="1"/>
  <c r="BO393" i="1" s="1"/>
  <c r="BQ393" i="1" s="1"/>
  <c r="R393" i="1"/>
  <c r="X393" i="1" s="1"/>
  <c r="AD393" i="1" s="1"/>
  <c r="AH393" i="1" s="1"/>
  <c r="AN393" i="1" s="1"/>
  <c r="AT393" i="1" s="1"/>
  <c r="AZ393" i="1" s="1"/>
  <c r="BF393" i="1" s="1"/>
  <c r="BL393" i="1" s="1"/>
  <c r="BN393" i="1" s="1"/>
  <c r="BX392" i="1"/>
  <c r="BU392" i="1"/>
  <c r="BU391" i="1" s="1"/>
  <c r="BK392" i="1"/>
  <c r="BK391" i="1" s="1"/>
  <c r="BJ392" i="1"/>
  <c r="BJ391" i="1" s="1"/>
  <c r="BI392" i="1"/>
  <c r="BI391" i="1" s="1"/>
  <c r="BE392" i="1"/>
  <c r="BE391" i="1" s="1"/>
  <c r="BD392" i="1"/>
  <c r="BD391" i="1" s="1"/>
  <c r="BC392" i="1"/>
  <c r="BC391" i="1" s="1"/>
  <c r="AY392" i="1"/>
  <c r="AY391" i="1" s="1"/>
  <c r="AX392" i="1"/>
  <c r="AX391" i="1" s="1"/>
  <c r="AW392" i="1"/>
  <c r="AW391" i="1" s="1"/>
  <c r="AS392" i="1"/>
  <c r="AS391" i="1" s="1"/>
  <c r="AR392" i="1"/>
  <c r="AR391" i="1" s="1"/>
  <c r="AQ392" i="1"/>
  <c r="AQ391" i="1" s="1"/>
  <c r="AM392" i="1"/>
  <c r="AM391" i="1" s="1"/>
  <c r="AL392" i="1"/>
  <c r="AL391" i="1" s="1"/>
  <c r="AK392" i="1"/>
  <c r="AK391" i="1" s="1"/>
  <c r="AG392" i="1"/>
  <c r="AG391" i="1" s="1"/>
  <c r="AC392" i="1"/>
  <c r="AC391" i="1" s="1"/>
  <c r="AB392" i="1"/>
  <c r="AB391" i="1" s="1"/>
  <c r="AA392" i="1"/>
  <c r="AA391" i="1" s="1"/>
  <c r="W392" i="1"/>
  <c r="W391" i="1" s="1"/>
  <c r="V392" i="1"/>
  <c r="V391" i="1" s="1"/>
  <c r="U392" i="1"/>
  <c r="U391" i="1" s="1"/>
  <c r="Q392" i="1"/>
  <c r="Q391" i="1" s="1"/>
  <c r="P392" i="1"/>
  <c r="P391" i="1" s="1"/>
  <c r="O392" i="1"/>
  <c r="O391" i="1" s="1"/>
  <c r="K392" i="1"/>
  <c r="K391" i="1" s="1"/>
  <c r="J392" i="1"/>
  <c r="J391" i="1" s="1"/>
  <c r="I392" i="1"/>
  <c r="I391" i="1" s="1"/>
  <c r="H392" i="1"/>
  <c r="H391" i="1" s="1"/>
  <c r="G392" i="1"/>
  <c r="BX391" i="1"/>
  <c r="BX390" i="1"/>
  <c r="T390" i="1"/>
  <c r="Z390" i="1" s="1"/>
  <c r="AF390" i="1" s="1"/>
  <c r="AJ390" i="1" s="1"/>
  <c r="AP390" i="1" s="1"/>
  <c r="AV390" i="1" s="1"/>
  <c r="BB390" i="1" s="1"/>
  <c r="BH390" i="1" s="1"/>
  <c r="BR390" i="1" s="1"/>
  <c r="BT390" i="1" s="1"/>
  <c r="S390" i="1"/>
  <c r="Y390" i="1" s="1"/>
  <c r="AE390" i="1" s="1"/>
  <c r="AI390" i="1" s="1"/>
  <c r="AO390" i="1" s="1"/>
  <c r="AU390" i="1" s="1"/>
  <c r="BA390" i="1" s="1"/>
  <c r="BG390" i="1" s="1"/>
  <c r="BO390" i="1" s="1"/>
  <c r="BQ390" i="1" s="1"/>
  <c r="R390" i="1"/>
  <c r="X390" i="1" s="1"/>
  <c r="AD390" i="1" s="1"/>
  <c r="AH390" i="1" s="1"/>
  <c r="AN390" i="1" s="1"/>
  <c r="AT390" i="1" s="1"/>
  <c r="AZ390" i="1" s="1"/>
  <c r="BF390" i="1" s="1"/>
  <c r="BL390" i="1" s="1"/>
  <c r="BN390" i="1" s="1"/>
  <c r="BX389" i="1"/>
  <c r="N389" i="1"/>
  <c r="T389" i="1" s="1"/>
  <c r="Z389" i="1" s="1"/>
  <c r="AF389" i="1" s="1"/>
  <c r="AJ389" i="1" s="1"/>
  <c r="AP389" i="1" s="1"/>
  <c r="AV389" i="1" s="1"/>
  <c r="BB389" i="1" s="1"/>
  <c r="BH389" i="1" s="1"/>
  <c r="BR389" i="1" s="1"/>
  <c r="BT389" i="1" s="1"/>
  <c r="M389" i="1"/>
  <c r="S389" i="1" s="1"/>
  <c r="Y389" i="1" s="1"/>
  <c r="AE389" i="1" s="1"/>
  <c r="AI389" i="1" s="1"/>
  <c r="AO389" i="1" s="1"/>
  <c r="AU389" i="1" s="1"/>
  <c r="BA389" i="1" s="1"/>
  <c r="BG389" i="1" s="1"/>
  <c r="BO389" i="1" s="1"/>
  <c r="BQ389" i="1" s="1"/>
  <c r="L389" i="1"/>
  <c r="R389" i="1" s="1"/>
  <c r="X389" i="1" s="1"/>
  <c r="AD389" i="1" s="1"/>
  <c r="AH389" i="1" s="1"/>
  <c r="AN389" i="1" s="1"/>
  <c r="AT389" i="1" s="1"/>
  <c r="AZ389" i="1" s="1"/>
  <c r="BF389" i="1" s="1"/>
  <c r="BL389" i="1" s="1"/>
  <c r="BN389" i="1" s="1"/>
  <c r="BX388" i="1"/>
  <c r="BU388" i="1"/>
  <c r="BU387" i="1" s="1"/>
  <c r="BK388" i="1"/>
  <c r="BJ388" i="1"/>
  <c r="BI388" i="1"/>
  <c r="BE388" i="1"/>
  <c r="BE387" i="1" s="1"/>
  <c r="BD388" i="1"/>
  <c r="BD387" i="1" s="1"/>
  <c r="BC388" i="1"/>
  <c r="BC387" i="1" s="1"/>
  <c r="AY388" i="1"/>
  <c r="AY387" i="1" s="1"/>
  <c r="AX388" i="1"/>
  <c r="AX387" i="1" s="1"/>
  <c r="AW388" i="1"/>
  <c r="AW387" i="1" s="1"/>
  <c r="AS388" i="1"/>
  <c r="AS387" i="1" s="1"/>
  <c r="AR388" i="1"/>
  <c r="AR387" i="1" s="1"/>
  <c r="AQ388" i="1"/>
  <c r="AQ387" i="1" s="1"/>
  <c r="AM388" i="1"/>
  <c r="AM387" i="1" s="1"/>
  <c r="AL388" i="1"/>
  <c r="AL387" i="1" s="1"/>
  <c r="AK388" i="1"/>
  <c r="AK387" i="1" s="1"/>
  <c r="AG388" i="1"/>
  <c r="AG387" i="1" s="1"/>
  <c r="AC388" i="1"/>
  <c r="AC387" i="1" s="1"/>
  <c r="AB388" i="1"/>
  <c r="AB387" i="1" s="1"/>
  <c r="AA388" i="1"/>
  <c r="AA387" i="1" s="1"/>
  <c r="W388" i="1"/>
  <c r="W387" i="1" s="1"/>
  <c r="V388" i="1"/>
  <c r="V387" i="1" s="1"/>
  <c r="U388" i="1"/>
  <c r="U387" i="1" s="1"/>
  <c r="Q388" i="1"/>
  <c r="Q387" i="1" s="1"/>
  <c r="P388" i="1"/>
  <c r="P387" i="1" s="1"/>
  <c r="O388" i="1"/>
  <c r="O387" i="1" s="1"/>
  <c r="K388" i="1"/>
  <c r="K387" i="1" s="1"/>
  <c r="J388" i="1"/>
  <c r="J387" i="1" s="1"/>
  <c r="I388" i="1"/>
  <c r="I387" i="1" s="1"/>
  <c r="H388" i="1"/>
  <c r="H387" i="1" s="1"/>
  <c r="G388" i="1"/>
  <c r="F388" i="1"/>
  <c r="BX387" i="1"/>
  <c r="BK387" i="1"/>
  <c r="BJ387" i="1"/>
  <c r="BI387" i="1"/>
  <c r="BX386" i="1"/>
  <c r="AA386" i="1"/>
  <c r="O386" i="1"/>
  <c r="O384" i="1" s="1"/>
  <c r="O381" i="1" s="1"/>
  <c r="N386" i="1"/>
  <c r="T386" i="1" s="1"/>
  <c r="Z386" i="1" s="1"/>
  <c r="AF386" i="1" s="1"/>
  <c r="AJ386" i="1" s="1"/>
  <c r="AP386" i="1" s="1"/>
  <c r="AV386" i="1" s="1"/>
  <c r="BB386" i="1" s="1"/>
  <c r="BH386" i="1" s="1"/>
  <c r="BR386" i="1" s="1"/>
  <c r="BT386" i="1" s="1"/>
  <c r="M386" i="1"/>
  <c r="S386" i="1" s="1"/>
  <c r="Y386" i="1" s="1"/>
  <c r="AE386" i="1" s="1"/>
  <c r="AI386" i="1" s="1"/>
  <c r="AO386" i="1" s="1"/>
  <c r="AU386" i="1" s="1"/>
  <c r="BA386" i="1" s="1"/>
  <c r="BG386" i="1" s="1"/>
  <c r="BO386" i="1" s="1"/>
  <c r="BQ386" i="1" s="1"/>
  <c r="L386" i="1"/>
  <c r="BX385" i="1"/>
  <c r="N385" i="1"/>
  <c r="T385" i="1" s="1"/>
  <c r="Z385" i="1" s="1"/>
  <c r="AF385" i="1" s="1"/>
  <c r="AJ385" i="1" s="1"/>
  <c r="AP385" i="1" s="1"/>
  <c r="AV385" i="1" s="1"/>
  <c r="BB385" i="1" s="1"/>
  <c r="BH385" i="1" s="1"/>
  <c r="BR385" i="1" s="1"/>
  <c r="BT385" i="1" s="1"/>
  <c r="M385" i="1"/>
  <c r="S385" i="1" s="1"/>
  <c r="Y385" i="1" s="1"/>
  <c r="AE385" i="1" s="1"/>
  <c r="AI385" i="1" s="1"/>
  <c r="AO385" i="1" s="1"/>
  <c r="AU385" i="1" s="1"/>
  <c r="BA385" i="1" s="1"/>
  <c r="BG385" i="1" s="1"/>
  <c r="BO385" i="1" s="1"/>
  <c r="BQ385" i="1" s="1"/>
  <c r="L385" i="1"/>
  <c r="R385" i="1" s="1"/>
  <c r="X385" i="1" s="1"/>
  <c r="AD385" i="1" s="1"/>
  <c r="AH385" i="1" s="1"/>
  <c r="AN385" i="1" s="1"/>
  <c r="AT385" i="1" s="1"/>
  <c r="AZ385" i="1" s="1"/>
  <c r="BF385" i="1" s="1"/>
  <c r="BL385" i="1" s="1"/>
  <c r="BN385" i="1" s="1"/>
  <c r="BX384" i="1"/>
  <c r="BU384" i="1"/>
  <c r="BK384" i="1"/>
  <c r="BJ384" i="1"/>
  <c r="BI384" i="1"/>
  <c r="BE384" i="1"/>
  <c r="BD384" i="1"/>
  <c r="BC384" i="1"/>
  <c r="AY384" i="1"/>
  <c r="AX384" i="1"/>
  <c r="AW384" i="1"/>
  <c r="AS384" i="1"/>
  <c r="AS381" i="1" s="1"/>
  <c r="AR384" i="1"/>
  <c r="AR381" i="1" s="1"/>
  <c r="AQ384" i="1"/>
  <c r="AQ381" i="1" s="1"/>
  <c r="AM384" i="1"/>
  <c r="AM381" i="1" s="1"/>
  <c r="AL384" i="1"/>
  <c r="AL381" i="1" s="1"/>
  <c r="AK384" i="1"/>
  <c r="AK381" i="1" s="1"/>
  <c r="AG384" i="1"/>
  <c r="AG381" i="1" s="1"/>
  <c r="AC384" i="1"/>
  <c r="AC381" i="1" s="1"/>
  <c r="AB384" i="1"/>
  <c r="AB381" i="1" s="1"/>
  <c r="AA384" i="1"/>
  <c r="AA381" i="1" s="1"/>
  <c r="W384" i="1"/>
  <c r="W381" i="1" s="1"/>
  <c r="V384" i="1"/>
  <c r="V381" i="1" s="1"/>
  <c r="U384" i="1"/>
  <c r="U381" i="1" s="1"/>
  <c r="Q384" i="1"/>
  <c r="Q381" i="1" s="1"/>
  <c r="P384" i="1"/>
  <c r="P381" i="1" s="1"/>
  <c r="K384" i="1"/>
  <c r="K381" i="1" s="1"/>
  <c r="J384" i="1"/>
  <c r="J381" i="1" s="1"/>
  <c r="I384" i="1"/>
  <c r="I381" i="1" s="1"/>
  <c r="H384" i="1"/>
  <c r="H381" i="1" s="1"/>
  <c r="G384" i="1"/>
  <c r="F384" i="1"/>
  <c r="BX383" i="1"/>
  <c r="BB383" i="1"/>
  <c r="BH383" i="1" s="1"/>
  <c r="BR383" i="1" s="1"/>
  <c r="BT383" i="1" s="1"/>
  <c r="BA383" i="1"/>
  <c r="BG383" i="1" s="1"/>
  <c r="BO383" i="1" s="1"/>
  <c r="BQ383" i="1" s="1"/>
  <c r="AZ383" i="1"/>
  <c r="BF383" i="1" s="1"/>
  <c r="BL383" i="1" s="1"/>
  <c r="BN383" i="1" s="1"/>
  <c r="BX382" i="1"/>
  <c r="BU382" i="1"/>
  <c r="BU381" i="1" s="1"/>
  <c r="BK382" i="1"/>
  <c r="BJ382" i="1"/>
  <c r="BI382" i="1"/>
  <c r="BE382" i="1"/>
  <c r="BE381" i="1" s="1"/>
  <c r="BD382" i="1"/>
  <c r="BD381" i="1" s="1"/>
  <c r="BC382" i="1"/>
  <c r="AY382" i="1"/>
  <c r="AX382" i="1"/>
  <c r="BA382" i="1" s="1"/>
  <c r="AW382" i="1"/>
  <c r="AW381" i="1" s="1"/>
  <c r="BX381" i="1"/>
  <c r="BX380" i="1"/>
  <c r="N380" i="1"/>
  <c r="T380" i="1" s="1"/>
  <c r="Z380" i="1" s="1"/>
  <c r="AF380" i="1" s="1"/>
  <c r="AJ380" i="1" s="1"/>
  <c r="AP380" i="1" s="1"/>
  <c r="AV380" i="1" s="1"/>
  <c r="BB380" i="1" s="1"/>
  <c r="BH380" i="1" s="1"/>
  <c r="BR380" i="1" s="1"/>
  <c r="BT380" i="1" s="1"/>
  <c r="M380" i="1"/>
  <c r="S380" i="1" s="1"/>
  <c r="Y380" i="1" s="1"/>
  <c r="AE380" i="1" s="1"/>
  <c r="AI380" i="1" s="1"/>
  <c r="AO380" i="1" s="1"/>
  <c r="AU380" i="1" s="1"/>
  <c r="BA380" i="1" s="1"/>
  <c r="BG380" i="1" s="1"/>
  <c r="BO380" i="1" s="1"/>
  <c r="BQ380" i="1" s="1"/>
  <c r="L380" i="1"/>
  <c r="R380" i="1" s="1"/>
  <c r="X380" i="1" s="1"/>
  <c r="AD380" i="1" s="1"/>
  <c r="AH380" i="1" s="1"/>
  <c r="AN380" i="1" s="1"/>
  <c r="AT380" i="1" s="1"/>
  <c r="AZ380" i="1" s="1"/>
  <c r="BF380" i="1" s="1"/>
  <c r="BL380" i="1" s="1"/>
  <c r="BN380" i="1" s="1"/>
  <c r="BX379" i="1"/>
  <c r="N379" i="1"/>
  <c r="T379" i="1" s="1"/>
  <c r="Z379" i="1" s="1"/>
  <c r="AF379" i="1" s="1"/>
  <c r="AJ379" i="1" s="1"/>
  <c r="AP379" i="1" s="1"/>
  <c r="AV379" i="1" s="1"/>
  <c r="BB379" i="1" s="1"/>
  <c r="BH379" i="1" s="1"/>
  <c r="BR379" i="1" s="1"/>
  <c r="BT379" i="1" s="1"/>
  <c r="M379" i="1"/>
  <c r="S379" i="1" s="1"/>
  <c r="Y379" i="1" s="1"/>
  <c r="AE379" i="1" s="1"/>
  <c r="AI379" i="1" s="1"/>
  <c r="AO379" i="1" s="1"/>
  <c r="AU379" i="1" s="1"/>
  <c r="BA379" i="1" s="1"/>
  <c r="BG379" i="1" s="1"/>
  <c r="BO379" i="1" s="1"/>
  <c r="BQ379" i="1" s="1"/>
  <c r="L379" i="1"/>
  <c r="R379" i="1" s="1"/>
  <c r="X379" i="1" s="1"/>
  <c r="AD379" i="1" s="1"/>
  <c r="AH379" i="1" s="1"/>
  <c r="AN379" i="1" s="1"/>
  <c r="AT379" i="1" s="1"/>
  <c r="AZ379" i="1" s="1"/>
  <c r="BF379" i="1" s="1"/>
  <c r="BL379" i="1" s="1"/>
  <c r="BN379" i="1" s="1"/>
  <c r="BX378" i="1"/>
  <c r="BU378" i="1"/>
  <c r="BU377" i="1" s="1"/>
  <c r="BK378" i="1"/>
  <c r="BJ378" i="1"/>
  <c r="BI378" i="1"/>
  <c r="BE378" i="1"/>
  <c r="BE377" i="1" s="1"/>
  <c r="BD378" i="1"/>
  <c r="BD377" i="1" s="1"/>
  <c r="BC378" i="1"/>
  <c r="BC377" i="1" s="1"/>
  <c r="AY378" i="1"/>
  <c r="AY377" i="1" s="1"/>
  <c r="AX378" i="1"/>
  <c r="AX377" i="1" s="1"/>
  <c r="AW378" i="1"/>
  <c r="AW377" i="1" s="1"/>
  <c r="AS378" i="1"/>
  <c r="AS377" i="1" s="1"/>
  <c r="AR378" i="1"/>
  <c r="AR377" i="1" s="1"/>
  <c r="AQ378" i="1"/>
  <c r="AQ377" i="1" s="1"/>
  <c r="AM378" i="1"/>
  <c r="AM377" i="1" s="1"/>
  <c r="AL378" i="1"/>
  <c r="AL377" i="1" s="1"/>
  <c r="AK378" i="1"/>
  <c r="AK377" i="1" s="1"/>
  <c r="AG378" i="1"/>
  <c r="AG377" i="1" s="1"/>
  <c r="AC378" i="1"/>
  <c r="AC377" i="1" s="1"/>
  <c r="AB378" i="1"/>
  <c r="AB377" i="1" s="1"/>
  <c r="AA378" i="1"/>
  <c r="AA377" i="1" s="1"/>
  <c r="W378" i="1"/>
  <c r="W377" i="1" s="1"/>
  <c r="V378" i="1"/>
  <c r="V377" i="1" s="1"/>
  <c r="U378" i="1"/>
  <c r="U377" i="1" s="1"/>
  <c r="Q378" i="1"/>
  <c r="Q377" i="1" s="1"/>
  <c r="P378" i="1"/>
  <c r="P377" i="1" s="1"/>
  <c r="O378" i="1"/>
  <c r="O377" i="1" s="1"/>
  <c r="K378" i="1"/>
  <c r="K377" i="1" s="1"/>
  <c r="J378" i="1"/>
  <c r="J377" i="1" s="1"/>
  <c r="I378" i="1"/>
  <c r="I377" i="1" s="1"/>
  <c r="H378" i="1"/>
  <c r="H377" i="1" s="1"/>
  <c r="G378" i="1"/>
  <c r="G377" i="1" s="1"/>
  <c r="F378" i="1"/>
  <c r="BX377" i="1"/>
  <c r="BK377" i="1"/>
  <c r="BJ377" i="1"/>
  <c r="BI377" i="1"/>
  <c r="BX376" i="1"/>
  <c r="BX375" i="1"/>
  <c r="BX374" i="1"/>
  <c r="T374" i="1"/>
  <c r="Z374" i="1" s="1"/>
  <c r="AF374" i="1" s="1"/>
  <c r="AJ374" i="1" s="1"/>
  <c r="AP374" i="1" s="1"/>
  <c r="AV374" i="1" s="1"/>
  <c r="BB374" i="1" s="1"/>
  <c r="BH374" i="1" s="1"/>
  <c r="BR374" i="1" s="1"/>
  <c r="BT374" i="1" s="1"/>
  <c r="S374" i="1"/>
  <c r="Y374" i="1" s="1"/>
  <c r="AE374" i="1" s="1"/>
  <c r="AI374" i="1" s="1"/>
  <c r="AO374" i="1" s="1"/>
  <c r="AU374" i="1" s="1"/>
  <c r="BA374" i="1" s="1"/>
  <c r="BG374" i="1" s="1"/>
  <c r="BO374" i="1" s="1"/>
  <c r="BQ374" i="1" s="1"/>
  <c r="R374" i="1"/>
  <c r="X374" i="1" s="1"/>
  <c r="AD374" i="1" s="1"/>
  <c r="AH374" i="1" s="1"/>
  <c r="AN374" i="1" s="1"/>
  <c r="AT374" i="1" s="1"/>
  <c r="AZ374" i="1" s="1"/>
  <c r="BF374" i="1" s="1"/>
  <c r="BL374" i="1" s="1"/>
  <c r="BN374" i="1" s="1"/>
  <c r="BX373" i="1"/>
  <c r="BU373" i="1"/>
  <c r="BU372" i="1" s="1"/>
  <c r="BK373" i="1"/>
  <c r="BK372" i="1" s="1"/>
  <c r="BJ373" i="1"/>
  <c r="BJ372" i="1" s="1"/>
  <c r="BI373" i="1"/>
  <c r="BE373" i="1"/>
  <c r="BE372" i="1" s="1"/>
  <c r="BD373" i="1"/>
  <c r="BD372" i="1" s="1"/>
  <c r="BC373" i="1"/>
  <c r="BC372" i="1" s="1"/>
  <c r="AY373" i="1"/>
  <c r="AY372" i="1" s="1"/>
  <c r="AX373" i="1"/>
  <c r="AX372" i="1" s="1"/>
  <c r="AW373" i="1"/>
  <c r="AW372" i="1" s="1"/>
  <c r="AS373" i="1"/>
  <c r="AS372" i="1" s="1"/>
  <c r="AR373" i="1"/>
  <c r="AR372" i="1" s="1"/>
  <c r="AQ373" i="1"/>
  <c r="AQ372" i="1" s="1"/>
  <c r="AM373" i="1"/>
  <c r="AM372" i="1" s="1"/>
  <c r="AL373" i="1"/>
  <c r="AL372" i="1" s="1"/>
  <c r="AK373" i="1"/>
  <c r="AK372" i="1" s="1"/>
  <c r="AG373" i="1"/>
  <c r="AG372" i="1" s="1"/>
  <c r="AC373" i="1"/>
  <c r="AC372" i="1" s="1"/>
  <c r="AB373" i="1"/>
  <c r="AB372" i="1" s="1"/>
  <c r="AA373" i="1"/>
  <c r="AA372" i="1" s="1"/>
  <c r="W373" i="1"/>
  <c r="W372" i="1" s="1"/>
  <c r="V373" i="1"/>
  <c r="V372" i="1" s="1"/>
  <c r="U373" i="1"/>
  <c r="U372" i="1" s="1"/>
  <c r="Q373" i="1"/>
  <c r="T373" i="1" s="1"/>
  <c r="P373" i="1"/>
  <c r="S373" i="1" s="1"/>
  <c r="O373" i="1"/>
  <c r="BX372" i="1"/>
  <c r="BI372" i="1"/>
  <c r="BX371" i="1"/>
  <c r="N371" i="1"/>
  <c r="T371" i="1" s="1"/>
  <c r="Z371" i="1" s="1"/>
  <c r="AF371" i="1" s="1"/>
  <c r="AJ371" i="1" s="1"/>
  <c r="AP371" i="1" s="1"/>
  <c r="AV371" i="1" s="1"/>
  <c r="BB371" i="1" s="1"/>
  <c r="BH371" i="1" s="1"/>
  <c r="BR371" i="1" s="1"/>
  <c r="M371" i="1"/>
  <c r="S371" i="1" s="1"/>
  <c r="Y371" i="1" s="1"/>
  <c r="AE371" i="1" s="1"/>
  <c r="AI371" i="1" s="1"/>
  <c r="AO371" i="1" s="1"/>
  <c r="AU371" i="1" s="1"/>
  <c r="BA371" i="1" s="1"/>
  <c r="BG371" i="1" s="1"/>
  <c r="BO371" i="1" s="1"/>
  <c r="L371" i="1"/>
  <c r="R371" i="1" s="1"/>
  <c r="X371" i="1" s="1"/>
  <c r="AD371" i="1" s="1"/>
  <c r="AH371" i="1" s="1"/>
  <c r="AN371" i="1" s="1"/>
  <c r="AT371" i="1" s="1"/>
  <c r="AZ371" i="1" s="1"/>
  <c r="BF371" i="1" s="1"/>
  <c r="BL371" i="1" s="1"/>
  <c r="BX370" i="1"/>
  <c r="BU370" i="1"/>
  <c r="BU369" i="1" s="1"/>
  <c r="BK370" i="1"/>
  <c r="BK369" i="1" s="1"/>
  <c r="BJ370" i="1"/>
  <c r="BJ369" i="1" s="1"/>
  <c r="BI370" i="1"/>
  <c r="BI369" i="1" s="1"/>
  <c r="BE370" i="1"/>
  <c r="BE369" i="1" s="1"/>
  <c r="BD370" i="1"/>
  <c r="BD369" i="1" s="1"/>
  <c r="BC370" i="1"/>
  <c r="BC369" i="1" s="1"/>
  <c r="AY370" i="1"/>
  <c r="AY369" i="1" s="1"/>
  <c r="AX370" i="1"/>
  <c r="AX369" i="1" s="1"/>
  <c r="AW370" i="1"/>
  <c r="AW369" i="1" s="1"/>
  <c r="AS370" i="1"/>
  <c r="AS369" i="1" s="1"/>
  <c r="AR370" i="1"/>
  <c r="AR369" i="1" s="1"/>
  <c r="AQ370" i="1"/>
  <c r="AQ369" i="1" s="1"/>
  <c r="AM370" i="1"/>
  <c r="AM369" i="1" s="1"/>
  <c r="AL370" i="1"/>
  <c r="AL369" i="1" s="1"/>
  <c r="AK370" i="1"/>
  <c r="AK369" i="1" s="1"/>
  <c r="AG370" i="1"/>
  <c r="AG369" i="1" s="1"/>
  <c r="AC370" i="1"/>
  <c r="AC369" i="1" s="1"/>
  <c r="AB370" i="1"/>
  <c r="AB369" i="1" s="1"/>
  <c r="AA370" i="1"/>
  <c r="AA369" i="1" s="1"/>
  <c r="W370" i="1"/>
  <c r="W369" i="1" s="1"/>
  <c r="V370" i="1"/>
  <c r="V369" i="1" s="1"/>
  <c r="U370" i="1"/>
  <c r="U369" i="1" s="1"/>
  <c r="Q370" i="1"/>
  <c r="Q369" i="1" s="1"/>
  <c r="P370" i="1"/>
  <c r="P369" i="1" s="1"/>
  <c r="O370" i="1"/>
  <c r="O369" i="1" s="1"/>
  <c r="K370" i="1"/>
  <c r="K369" i="1" s="1"/>
  <c r="J370" i="1"/>
  <c r="J369" i="1" s="1"/>
  <c r="I370" i="1"/>
  <c r="I369" i="1" s="1"/>
  <c r="H370" i="1"/>
  <c r="G370" i="1"/>
  <c r="F370" i="1"/>
  <c r="F369" i="1" s="1"/>
  <c r="BX369" i="1"/>
  <c r="BX368" i="1"/>
  <c r="N368" i="1"/>
  <c r="T368" i="1" s="1"/>
  <c r="Z368" i="1" s="1"/>
  <c r="AF368" i="1" s="1"/>
  <c r="AJ368" i="1" s="1"/>
  <c r="AP368" i="1" s="1"/>
  <c r="AV368" i="1" s="1"/>
  <c r="BB368" i="1" s="1"/>
  <c r="BH368" i="1" s="1"/>
  <c r="BR368" i="1" s="1"/>
  <c r="M368" i="1"/>
  <c r="S368" i="1" s="1"/>
  <c r="Y368" i="1" s="1"/>
  <c r="AE368" i="1" s="1"/>
  <c r="AI368" i="1" s="1"/>
  <c r="AO368" i="1" s="1"/>
  <c r="AU368" i="1" s="1"/>
  <c r="BA368" i="1" s="1"/>
  <c r="BG368" i="1" s="1"/>
  <c r="BO368" i="1" s="1"/>
  <c r="L368" i="1"/>
  <c r="R368" i="1" s="1"/>
  <c r="X368" i="1" s="1"/>
  <c r="AD368" i="1" s="1"/>
  <c r="AH368" i="1" s="1"/>
  <c r="AN368" i="1" s="1"/>
  <c r="AT368" i="1" s="1"/>
  <c r="AZ368" i="1" s="1"/>
  <c r="BF368" i="1" s="1"/>
  <c r="BL368" i="1" s="1"/>
  <c r="BX367" i="1"/>
  <c r="BU367" i="1"/>
  <c r="BU366" i="1" s="1"/>
  <c r="BK367" i="1"/>
  <c r="BK366" i="1" s="1"/>
  <c r="BJ367" i="1"/>
  <c r="BJ366" i="1" s="1"/>
  <c r="BI367" i="1"/>
  <c r="BI366" i="1" s="1"/>
  <c r="BE367" i="1"/>
  <c r="BE366" i="1" s="1"/>
  <c r="BD367" i="1"/>
  <c r="BD366" i="1" s="1"/>
  <c r="BC367" i="1"/>
  <c r="BC366" i="1" s="1"/>
  <c r="AY367" i="1"/>
  <c r="AY366" i="1" s="1"/>
  <c r="AX367" i="1"/>
  <c r="AX366" i="1" s="1"/>
  <c r="AW367" i="1"/>
  <c r="AW366" i="1" s="1"/>
  <c r="AS367" i="1"/>
  <c r="AS366" i="1" s="1"/>
  <c r="AR367" i="1"/>
  <c r="AR366" i="1" s="1"/>
  <c r="AQ367" i="1"/>
  <c r="AQ366" i="1" s="1"/>
  <c r="AM367" i="1"/>
  <c r="AM366" i="1" s="1"/>
  <c r="AL367" i="1"/>
  <c r="AL366" i="1" s="1"/>
  <c r="AK367" i="1"/>
  <c r="AK366" i="1" s="1"/>
  <c r="AG367" i="1"/>
  <c r="AG366" i="1" s="1"/>
  <c r="AC367" i="1"/>
  <c r="AC366" i="1" s="1"/>
  <c r="AB367" i="1"/>
  <c r="AB366" i="1" s="1"/>
  <c r="AA367" i="1"/>
  <c r="AA366" i="1" s="1"/>
  <c r="W367" i="1"/>
  <c r="W366" i="1" s="1"/>
  <c r="V367" i="1"/>
  <c r="V366" i="1" s="1"/>
  <c r="U367" i="1"/>
  <c r="U366" i="1" s="1"/>
  <c r="Q367" i="1"/>
  <c r="Q366" i="1" s="1"/>
  <c r="P367" i="1"/>
  <c r="P366" i="1" s="1"/>
  <c r="O367" i="1"/>
  <c r="O366" i="1" s="1"/>
  <c r="K367" i="1"/>
  <c r="K366" i="1" s="1"/>
  <c r="J367" i="1"/>
  <c r="J366" i="1" s="1"/>
  <c r="I367" i="1"/>
  <c r="I366" i="1" s="1"/>
  <c r="H367" i="1"/>
  <c r="H366" i="1" s="1"/>
  <c r="G367" i="1"/>
  <c r="F367" i="1"/>
  <c r="BX366" i="1"/>
  <c r="BR365" i="1"/>
  <c r="BT365" i="1" s="1"/>
  <c r="BO365" i="1"/>
  <c r="BQ365" i="1" s="1"/>
  <c r="BL365" i="1"/>
  <c r="BN365" i="1" s="1"/>
  <c r="BU364" i="1"/>
  <c r="BU363" i="1" s="1"/>
  <c r="BK364" i="1"/>
  <c r="BR364" i="1" s="1"/>
  <c r="BJ364" i="1"/>
  <c r="BO364" i="1" s="1"/>
  <c r="BQ364" i="1" s="1"/>
  <c r="BI364" i="1"/>
  <c r="BX362" i="1"/>
  <c r="T362" i="1"/>
  <c r="Z362" i="1" s="1"/>
  <c r="AF362" i="1" s="1"/>
  <c r="AJ362" i="1" s="1"/>
  <c r="AP362" i="1" s="1"/>
  <c r="AV362" i="1" s="1"/>
  <c r="BB362" i="1" s="1"/>
  <c r="BH362" i="1" s="1"/>
  <c r="BR362" i="1" s="1"/>
  <c r="BT362" i="1" s="1"/>
  <c r="S362" i="1"/>
  <c r="Y362" i="1" s="1"/>
  <c r="AE362" i="1" s="1"/>
  <c r="AI362" i="1" s="1"/>
  <c r="AO362" i="1" s="1"/>
  <c r="AU362" i="1" s="1"/>
  <c r="BA362" i="1" s="1"/>
  <c r="BG362" i="1" s="1"/>
  <c r="BO362" i="1" s="1"/>
  <c r="BQ362" i="1" s="1"/>
  <c r="R362" i="1"/>
  <c r="X362" i="1" s="1"/>
  <c r="AD362" i="1" s="1"/>
  <c r="AH362" i="1" s="1"/>
  <c r="AN362" i="1" s="1"/>
  <c r="AT362" i="1" s="1"/>
  <c r="AZ362" i="1" s="1"/>
  <c r="BF362" i="1" s="1"/>
  <c r="BL362" i="1" s="1"/>
  <c r="BN362" i="1" s="1"/>
  <c r="BX361" i="1"/>
  <c r="BU361" i="1"/>
  <c r="BU360" i="1" s="1"/>
  <c r="BK361" i="1"/>
  <c r="BK360" i="1" s="1"/>
  <c r="BJ361" i="1"/>
  <c r="BJ360" i="1" s="1"/>
  <c r="BI361" i="1"/>
  <c r="BE361" i="1"/>
  <c r="BE360" i="1" s="1"/>
  <c r="BD361" i="1"/>
  <c r="BD360" i="1" s="1"/>
  <c r="BC361" i="1"/>
  <c r="BC360" i="1" s="1"/>
  <c r="AY361" i="1"/>
  <c r="AY360" i="1" s="1"/>
  <c r="AX361" i="1"/>
  <c r="AX360" i="1" s="1"/>
  <c r="AW361" i="1"/>
  <c r="AW360" i="1" s="1"/>
  <c r="AS361" i="1"/>
  <c r="AS360" i="1" s="1"/>
  <c r="AR361" i="1"/>
  <c r="AR360" i="1" s="1"/>
  <c r="AQ361" i="1"/>
  <c r="AQ360" i="1" s="1"/>
  <c r="AM361" i="1"/>
  <c r="AM360" i="1" s="1"/>
  <c r="AL361" i="1"/>
  <c r="AL360" i="1" s="1"/>
  <c r="AK361" i="1"/>
  <c r="AK360" i="1" s="1"/>
  <c r="AG361" i="1"/>
  <c r="AG360" i="1" s="1"/>
  <c r="AC361" i="1"/>
  <c r="AC360" i="1" s="1"/>
  <c r="AB361" i="1"/>
  <c r="AB360" i="1" s="1"/>
  <c r="AA361" i="1"/>
  <c r="AA360" i="1" s="1"/>
  <c r="W361" i="1"/>
  <c r="W360" i="1" s="1"/>
  <c r="V361" i="1"/>
  <c r="V360" i="1" s="1"/>
  <c r="U361" i="1"/>
  <c r="U360" i="1" s="1"/>
  <c r="Q361" i="1"/>
  <c r="T361" i="1" s="1"/>
  <c r="P361" i="1"/>
  <c r="S361" i="1" s="1"/>
  <c r="O361" i="1"/>
  <c r="R361" i="1" s="1"/>
  <c r="BX360" i="1"/>
  <c r="BI360" i="1"/>
  <c r="BX359" i="1"/>
  <c r="BX358" i="1"/>
  <c r="BX357" i="1"/>
  <c r="O357" i="1"/>
  <c r="O356" i="1" s="1"/>
  <c r="O355" i="1" s="1"/>
  <c r="N357" i="1"/>
  <c r="T357" i="1" s="1"/>
  <c r="Z357" i="1" s="1"/>
  <c r="AF357" i="1" s="1"/>
  <c r="AJ357" i="1" s="1"/>
  <c r="AP357" i="1" s="1"/>
  <c r="AV357" i="1" s="1"/>
  <c r="BB357" i="1" s="1"/>
  <c r="BH357" i="1" s="1"/>
  <c r="BR357" i="1" s="1"/>
  <c r="BT357" i="1" s="1"/>
  <c r="M357" i="1"/>
  <c r="S357" i="1" s="1"/>
  <c r="Y357" i="1" s="1"/>
  <c r="AE357" i="1" s="1"/>
  <c r="AI357" i="1" s="1"/>
  <c r="AO357" i="1" s="1"/>
  <c r="AU357" i="1" s="1"/>
  <c r="BA357" i="1" s="1"/>
  <c r="BG357" i="1" s="1"/>
  <c r="BO357" i="1" s="1"/>
  <c r="BQ357" i="1" s="1"/>
  <c r="L357" i="1"/>
  <c r="BX356" i="1"/>
  <c r="BU356" i="1"/>
  <c r="BU355" i="1" s="1"/>
  <c r="BK356" i="1"/>
  <c r="BK355" i="1" s="1"/>
  <c r="BJ356" i="1"/>
  <c r="BJ355" i="1" s="1"/>
  <c r="BI356" i="1"/>
  <c r="BI355" i="1" s="1"/>
  <c r="BE356" i="1"/>
  <c r="BE355" i="1" s="1"/>
  <c r="BD356" i="1"/>
  <c r="BD355" i="1" s="1"/>
  <c r="BC356" i="1"/>
  <c r="BC355" i="1" s="1"/>
  <c r="AY356" i="1"/>
  <c r="AY355" i="1" s="1"/>
  <c r="AX356" i="1"/>
  <c r="AX355" i="1" s="1"/>
  <c r="AW356" i="1"/>
  <c r="AW355" i="1" s="1"/>
  <c r="AS356" i="1"/>
  <c r="AS355" i="1" s="1"/>
  <c r="AR356" i="1"/>
  <c r="AR355" i="1" s="1"/>
  <c r="AQ356" i="1"/>
  <c r="AQ355" i="1" s="1"/>
  <c r="AM356" i="1"/>
  <c r="AM355" i="1" s="1"/>
  <c r="AL356" i="1"/>
  <c r="AL355" i="1" s="1"/>
  <c r="AK356" i="1"/>
  <c r="AK355" i="1" s="1"/>
  <c r="AG356" i="1"/>
  <c r="AG355" i="1" s="1"/>
  <c r="AC356" i="1"/>
  <c r="AC355" i="1" s="1"/>
  <c r="AB356" i="1"/>
  <c r="AB355" i="1" s="1"/>
  <c r="AA356" i="1"/>
  <c r="AA355" i="1" s="1"/>
  <c r="W356" i="1"/>
  <c r="W355" i="1" s="1"/>
  <c r="V356" i="1"/>
  <c r="V355" i="1" s="1"/>
  <c r="U356" i="1"/>
  <c r="U355" i="1" s="1"/>
  <c r="Q356" i="1"/>
  <c r="Q355" i="1" s="1"/>
  <c r="P356" i="1"/>
  <c r="P355" i="1" s="1"/>
  <c r="K356" i="1"/>
  <c r="N356" i="1" s="1"/>
  <c r="J356" i="1"/>
  <c r="M356" i="1" s="1"/>
  <c r="I356" i="1"/>
  <c r="L356" i="1" s="1"/>
  <c r="BX355" i="1"/>
  <c r="BX354" i="1"/>
  <c r="N354" i="1"/>
  <c r="T354" i="1" s="1"/>
  <c r="Z354" i="1" s="1"/>
  <c r="AF354" i="1" s="1"/>
  <c r="AJ354" i="1" s="1"/>
  <c r="AP354" i="1" s="1"/>
  <c r="AV354" i="1" s="1"/>
  <c r="BB354" i="1" s="1"/>
  <c r="BH354" i="1" s="1"/>
  <c r="BR354" i="1" s="1"/>
  <c r="M354" i="1"/>
  <c r="S354" i="1" s="1"/>
  <c r="Y354" i="1" s="1"/>
  <c r="AE354" i="1" s="1"/>
  <c r="AI354" i="1" s="1"/>
  <c r="AO354" i="1" s="1"/>
  <c r="AU354" i="1" s="1"/>
  <c r="BA354" i="1" s="1"/>
  <c r="BG354" i="1" s="1"/>
  <c r="BO354" i="1" s="1"/>
  <c r="L354" i="1"/>
  <c r="R354" i="1" s="1"/>
  <c r="X354" i="1" s="1"/>
  <c r="AD354" i="1" s="1"/>
  <c r="AH354" i="1" s="1"/>
  <c r="AN354" i="1" s="1"/>
  <c r="AT354" i="1" s="1"/>
  <c r="AZ354" i="1" s="1"/>
  <c r="BF354" i="1" s="1"/>
  <c r="BL354" i="1" s="1"/>
  <c r="BX353" i="1"/>
  <c r="BU353" i="1"/>
  <c r="BU352" i="1" s="1"/>
  <c r="BK353" i="1"/>
  <c r="BK352" i="1" s="1"/>
  <c r="BJ353" i="1"/>
  <c r="BI353" i="1"/>
  <c r="BE353" i="1"/>
  <c r="BE352" i="1" s="1"/>
  <c r="BD353" i="1"/>
  <c r="BD352" i="1" s="1"/>
  <c r="BC353" i="1"/>
  <c r="BC352" i="1" s="1"/>
  <c r="AY353" i="1"/>
  <c r="AY352" i="1" s="1"/>
  <c r="AX353" i="1"/>
  <c r="AX352" i="1" s="1"/>
  <c r="AW353" i="1"/>
  <c r="AW352" i="1" s="1"/>
  <c r="AS353" i="1"/>
  <c r="AS352" i="1" s="1"/>
  <c r="AR353" i="1"/>
  <c r="AR352" i="1" s="1"/>
  <c r="AQ353" i="1"/>
  <c r="AQ352" i="1" s="1"/>
  <c r="AM353" i="1"/>
  <c r="AM352" i="1" s="1"/>
  <c r="AL353" i="1"/>
  <c r="AL352" i="1" s="1"/>
  <c r="AK353" i="1"/>
  <c r="AK352" i="1" s="1"/>
  <c r="AG353" i="1"/>
  <c r="AG352" i="1" s="1"/>
  <c r="AC353" i="1"/>
  <c r="AC352" i="1" s="1"/>
  <c r="AB353" i="1"/>
  <c r="AB352" i="1" s="1"/>
  <c r="AA353" i="1"/>
  <c r="AA352" i="1" s="1"/>
  <c r="W353" i="1"/>
  <c r="W352" i="1" s="1"/>
  <c r="V353" i="1"/>
  <c r="V352" i="1" s="1"/>
  <c r="U353" i="1"/>
  <c r="U352" i="1" s="1"/>
  <c r="Q353" i="1"/>
  <c r="Q352" i="1" s="1"/>
  <c r="P353" i="1"/>
  <c r="P352" i="1" s="1"/>
  <c r="O353" i="1"/>
  <c r="O352" i="1" s="1"/>
  <c r="K353" i="1"/>
  <c r="N353" i="1" s="1"/>
  <c r="J353" i="1"/>
  <c r="M353" i="1" s="1"/>
  <c r="I353" i="1"/>
  <c r="BX352" i="1"/>
  <c r="BJ352" i="1"/>
  <c r="BI352" i="1"/>
  <c r="BX351" i="1"/>
  <c r="BX350" i="1"/>
  <c r="BX349" i="1"/>
  <c r="BX348" i="1"/>
  <c r="N348" i="1"/>
  <c r="T348" i="1" s="1"/>
  <c r="Z348" i="1" s="1"/>
  <c r="AF348" i="1" s="1"/>
  <c r="AJ348" i="1" s="1"/>
  <c r="AP348" i="1" s="1"/>
  <c r="AV348" i="1" s="1"/>
  <c r="BB348" i="1" s="1"/>
  <c r="BH348" i="1" s="1"/>
  <c r="BR348" i="1" s="1"/>
  <c r="BT348" i="1" s="1"/>
  <c r="M348" i="1"/>
  <c r="S348" i="1" s="1"/>
  <c r="Y348" i="1" s="1"/>
  <c r="AE348" i="1" s="1"/>
  <c r="AI348" i="1" s="1"/>
  <c r="AO348" i="1" s="1"/>
  <c r="AU348" i="1" s="1"/>
  <c r="BA348" i="1" s="1"/>
  <c r="BG348" i="1" s="1"/>
  <c r="BO348" i="1" s="1"/>
  <c r="BQ348" i="1" s="1"/>
  <c r="L348" i="1"/>
  <c r="R348" i="1" s="1"/>
  <c r="X348" i="1" s="1"/>
  <c r="AD348" i="1" s="1"/>
  <c r="AH348" i="1" s="1"/>
  <c r="AN348" i="1" s="1"/>
  <c r="AT348" i="1" s="1"/>
  <c r="AZ348" i="1" s="1"/>
  <c r="BF348" i="1" s="1"/>
  <c r="BL348" i="1" s="1"/>
  <c r="BN348" i="1" s="1"/>
  <c r="BX347" i="1"/>
  <c r="BU347" i="1"/>
  <c r="BK347" i="1"/>
  <c r="BJ347" i="1"/>
  <c r="BI347" i="1"/>
  <c r="BE347" i="1"/>
  <c r="BD347" i="1"/>
  <c r="BC347" i="1"/>
  <c r="AY347" i="1"/>
  <c r="AX347" i="1"/>
  <c r="AW347" i="1"/>
  <c r="AS347" i="1"/>
  <c r="AR347" i="1"/>
  <c r="AQ347" i="1"/>
  <c r="AM347" i="1"/>
  <c r="AL347" i="1"/>
  <c r="AK347" i="1"/>
  <c r="AG347" i="1"/>
  <c r="AC347" i="1"/>
  <c r="AB347" i="1"/>
  <c r="AA347" i="1"/>
  <c r="W347" i="1"/>
  <c r="V347" i="1"/>
  <c r="U347" i="1"/>
  <c r="Q347" i="1"/>
  <c r="P347" i="1"/>
  <c r="O347" i="1"/>
  <c r="K347" i="1"/>
  <c r="J347" i="1"/>
  <c r="I347" i="1"/>
  <c r="H347" i="1"/>
  <c r="G347" i="1"/>
  <c r="F347" i="1"/>
  <c r="BX346" i="1"/>
  <c r="O346" i="1"/>
  <c r="O345" i="1" s="1"/>
  <c r="N346" i="1"/>
  <c r="T346" i="1" s="1"/>
  <c r="Z346" i="1" s="1"/>
  <c r="AF346" i="1" s="1"/>
  <c r="AJ346" i="1" s="1"/>
  <c r="AP346" i="1" s="1"/>
  <c r="AV346" i="1" s="1"/>
  <c r="BB346" i="1" s="1"/>
  <c r="BH346" i="1" s="1"/>
  <c r="BR346" i="1" s="1"/>
  <c r="BT346" i="1" s="1"/>
  <c r="M346" i="1"/>
  <c r="S346" i="1" s="1"/>
  <c r="Y346" i="1" s="1"/>
  <c r="AE346" i="1" s="1"/>
  <c r="AI346" i="1" s="1"/>
  <c r="AO346" i="1" s="1"/>
  <c r="AU346" i="1" s="1"/>
  <c r="BA346" i="1" s="1"/>
  <c r="BG346" i="1" s="1"/>
  <c r="BO346" i="1" s="1"/>
  <c r="BQ346" i="1" s="1"/>
  <c r="L346" i="1"/>
  <c r="BX345" i="1"/>
  <c r="BU345" i="1"/>
  <c r="BK345" i="1"/>
  <c r="BJ345" i="1"/>
  <c r="BI345" i="1"/>
  <c r="BE345" i="1"/>
  <c r="BD345" i="1"/>
  <c r="BC345" i="1"/>
  <c r="AY345" i="1"/>
  <c r="AX345" i="1"/>
  <c r="AW345" i="1"/>
  <c r="AS345" i="1"/>
  <c r="AR345" i="1"/>
  <c r="AQ345" i="1"/>
  <c r="AM345" i="1"/>
  <c r="AL345" i="1"/>
  <c r="AK345" i="1"/>
  <c r="AG345" i="1"/>
  <c r="AC345" i="1"/>
  <c r="AB345" i="1"/>
  <c r="AA345" i="1"/>
  <c r="W345" i="1"/>
  <c r="V345" i="1"/>
  <c r="U345" i="1"/>
  <c r="Q345" i="1"/>
  <c r="P345" i="1"/>
  <c r="K345" i="1"/>
  <c r="J345" i="1"/>
  <c r="I345" i="1"/>
  <c r="H345" i="1"/>
  <c r="G345" i="1"/>
  <c r="F345" i="1"/>
  <c r="BX344" i="1"/>
  <c r="N344" i="1"/>
  <c r="T344" i="1" s="1"/>
  <c r="Z344" i="1" s="1"/>
  <c r="AF344" i="1" s="1"/>
  <c r="AJ344" i="1" s="1"/>
  <c r="AP344" i="1" s="1"/>
  <c r="AV344" i="1" s="1"/>
  <c r="BB344" i="1" s="1"/>
  <c r="BH344" i="1" s="1"/>
  <c r="BR344" i="1" s="1"/>
  <c r="BT344" i="1" s="1"/>
  <c r="M344" i="1"/>
  <c r="S344" i="1" s="1"/>
  <c r="Y344" i="1" s="1"/>
  <c r="AE344" i="1" s="1"/>
  <c r="AI344" i="1" s="1"/>
  <c r="AO344" i="1" s="1"/>
  <c r="AU344" i="1" s="1"/>
  <c r="BA344" i="1" s="1"/>
  <c r="BG344" i="1" s="1"/>
  <c r="BO344" i="1" s="1"/>
  <c r="BQ344" i="1" s="1"/>
  <c r="L344" i="1"/>
  <c r="R344" i="1" s="1"/>
  <c r="X344" i="1" s="1"/>
  <c r="AD344" i="1" s="1"/>
  <c r="AH344" i="1" s="1"/>
  <c r="AN344" i="1" s="1"/>
  <c r="AT344" i="1" s="1"/>
  <c r="AZ344" i="1" s="1"/>
  <c r="BF344" i="1" s="1"/>
  <c r="BL344" i="1" s="1"/>
  <c r="BN344" i="1" s="1"/>
  <c r="BX343" i="1"/>
  <c r="BU343" i="1"/>
  <c r="BK343" i="1"/>
  <c r="BJ343" i="1"/>
  <c r="BI343" i="1"/>
  <c r="BE343" i="1"/>
  <c r="BD343" i="1"/>
  <c r="BC343" i="1"/>
  <c r="AY343" i="1"/>
  <c r="AX343" i="1"/>
  <c r="AW343" i="1"/>
  <c r="AS343" i="1"/>
  <c r="AR343" i="1"/>
  <c r="AQ343" i="1"/>
  <c r="AM343" i="1"/>
  <c r="AL343" i="1"/>
  <c r="AK343" i="1"/>
  <c r="AG343" i="1"/>
  <c r="AC343" i="1"/>
  <c r="AB343" i="1"/>
  <c r="AA343" i="1"/>
  <c r="W343" i="1"/>
  <c r="V343" i="1"/>
  <c r="U343" i="1"/>
  <c r="Q343" i="1"/>
  <c r="P343" i="1"/>
  <c r="O343" i="1"/>
  <c r="K343" i="1"/>
  <c r="J343" i="1"/>
  <c r="I343" i="1"/>
  <c r="H343" i="1"/>
  <c r="G343" i="1"/>
  <c r="F343" i="1"/>
  <c r="BX342" i="1"/>
  <c r="BX341" i="1"/>
  <c r="N341" i="1"/>
  <c r="T341" i="1" s="1"/>
  <c r="Z341" i="1" s="1"/>
  <c r="AF341" i="1" s="1"/>
  <c r="AJ341" i="1" s="1"/>
  <c r="AP341" i="1" s="1"/>
  <c r="AV341" i="1" s="1"/>
  <c r="BB341" i="1" s="1"/>
  <c r="BH341" i="1" s="1"/>
  <c r="BR341" i="1" s="1"/>
  <c r="BT341" i="1" s="1"/>
  <c r="M341" i="1"/>
  <c r="S341" i="1" s="1"/>
  <c r="Y341" i="1" s="1"/>
  <c r="AE341" i="1" s="1"/>
  <c r="AI341" i="1" s="1"/>
  <c r="AO341" i="1" s="1"/>
  <c r="AU341" i="1" s="1"/>
  <c r="BA341" i="1" s="1"/>
  <c r="BG341" i="1" s="1"/>
  <c r="BO341" i="1" s="1"/>
  <c r="BQ341" i="1" s="1"/>
  <c r="L341" i="1"/>
  <c r="R341" i="1" s="1"/>
  <c r="X341" i="1" s="1"/>
  <c r="AD341" i="1" s="1"/>
  <c r="AH341" i="1" s="1"/>
  <c r="AN341" i="1" s="1"/>
  <c r="AT341" i="1" s="1"/>
  <c r="AZ341" i="1" s="1"/>
  <c r="BF341" i="1" s="1"/>
  <c r="BL341" i="1" s="1"/>
  <c r="BN341" i="1" s="1"/>
  <c r="BX340" i="1"/>
  <c r="BU340" i="1"/>
  <c r="BK340" i="1"/>
  <c r="BJ340" i="1"/>
  <c r="BI340" i="1"/>
  <c r="BE340" i="1"/>
  <c r="BD340" i="1"/>
  <c r="BC340" i="1"/>
  <c r="AY340" i="1"/>
  <c r="AX340" i="1"/>
  <c r="AW340" i="1"/>
  <c r="AS340" i="1"/>
  <c r="AR340" i="1"/>
  <c r="AQ340" i="1"/>
  <c r="AM340" i="1"/>
  <c r="AL340" i="1"/>
  <c r="AK340" i="1"/>
  <c r="AG340" i="1"/>
  <c r="AC340" i="1"/>
  <c r="AB340" i="1"/>
  <c r="AA340" i="1"/>
  <c r="W340" i="1"/>
  <c r="V340" i="1"/>
  <c r="U340" i="1"/>
  <c r="Q340" i="1"/>
  <c r="P340" i="1"/>
  <c r="O340" i="1"/>
  <c r="K340" i="1"/>
  <c r="J340" i="1"/>
  <c r="I340" i="1"/>
  <c r="H340" i="1"/>
  <c r="G340" i="1"/>
  <c r="F340" i="1"/>
  <c r="BX339" i="1"/>
  <c r="N339" i="1"/>
  <c r="T339" i="1" s="1"/>
  <c r="Z339" i="1" s="1"/>
  <c r="AF339" i="1" s="1"/>
  <c r="AJ339" i="1" s="1"/>
  <c r="AP339" i="1" s="1"/>
  <c r="AV339" i="1" s="1"/>
  <c r="BB339" i="1" s="1"/>
  <c r="BH339" i="1" s="1"/>
  <c r="BR339" i="1" s="1"/>
  <c r="BT339" i="1" s="1"/>
  <c r="M339" i="1"/>
  <c r="S339" i="1" s="1"/>
  <c r="Y339" i="1" s="1"/>
  <c r="AE339" i="1" s="1"/>
  <c r="AI339" i="1" s="1"/>
  <c r="AO339" i="1" s="1"/>
  <c r="AU339" i="1" s="1"/>
  <c r="BA339" i="1" s="1"/>
  <c r="BG339" i="1" s="1"/>
  <c r="BO339" i="1" s="1"/>
  <c r="BQ339" i="1" s="1"/>
  <c r="L339" i="1"/>
  <c r="R339" i="1" s="1"/>
  <c r="X339" i="1" s="1"/>
  <c r="AD339" i="1" s="1"/>
  <c r="AH339" i="1" s="1"/>
  <c r="AN339" i="1" s="1"/>
  <c r="AT339" i="1" s="1"/>
  <c r="AZ339" i="1" s="1"/>
  <c r="BF339" i="1" s="1"/>
  <c r="BL339" i="1" s="1"/>
  <c r="BN339" i="1" s="1"/>
  <c r="BX338" i="1"/>
  <c r="BU338" i="1"/>
  <c r="BK338" i="1"/>
  <c r="BJ338" i="1"/>
  <c r="BI338" i="1"/>
  <c r="BE338" i="1"/>
  <c r="BD338" i="1"/>
  <c r="BC338" i="1"/>
  <c r="AY338" i="1"/>
  <c r="AX338" i="1"/>
  <c r="AW338" i="1"/>
  <c r="AS338" i="1"/>
  <c r="AR338" i="1"/>
  <c r="AQ338" i="1"/>
  <c r="AM338" i="1"/>
  <c r="AL338" i="1"/>
  <c r="AK338" i="1"/>
  <c r="AG338" i="1"/>
  <c r="AC338" i="1"/>
  <c r="AB338" i="1"/>
  <c r="AA338" i="1"/>
  <c r="W338" i="1"/>
  <c r="V338" i="1"/>
  <c r="U338" i="1"/>
  <c r="Q338" i="1"/>
  <c r="P338" i="1"/>
  <c r="O338" i="1"/>
  <c r="K338" i="1"/>
  <c r="J338" i="1"/>
  <c r="I338" i="1"/>
  <c r="H338" i="1"/>
  <c r="G338" i="1"/>
  <c r="F338" i="1"/>
  <c r="BX337" i="1"/>
  <c r="BX336" i="1"/>
  <c r="BX335" i="1"/>
  <c r="AK335" i="1"/>
  <c r="AK334" i="1" s="1"/>
  <c r="AK333" i="1" s="1"/>
  <c r="AA335" i="1"/>
  <c r="AA334" i="1" s="1"/>
  <c r="AA333" i="1" s="1"/>
  <c r="N335" i="1"/>
  <c r="T335" i="1" s="1"/>
  <c r="Z335" i="1" s="1"/>
  <c r="AF335" i="1" s="1"/>
  <c r="AJ335" i="1" s="1"/>
  <c r="AP335" i="1" s="1"/>
  <c r="AV335" i="1" s="1"/>
  <c r="BB335" i="1" s="1"/>
  <c r="BH335" i="1" s="1"/>
  <c r="BR335" i="1" s="1"/>
  <c r="BT335" i="1" s="1"/>
  <c r="M335" i="1"/>
  <c r="S335" i="1" s="1"/>
  <c r="Y335" i="1" s="1"/>
  <c r="AE335" i="1" s="1"/>
  <c r="AI335" i="1" s="1"/>
  <c r="AO335" i="1" s="1"/>
  <c r="AU335" i="1" s="1"/>
  <c r="BA335" i="1" s="1"/>
  <c r="BG335" i="1" s="1"/>
  <c r="BO335" i="1" s="1"/>
  <c r="BQ335" i="1" s="1"/>
  <c r="L335" i="1"/>
  <c r="R335" i="1" s="1"/>
  <c r="X335" i="1" s="1"/>
  <c r="BX334" i="1"/>
  <c r="BU334" i="1"/>
  <c r="BU333" i="1" s="1"/>
  <c r="BK334" i="1"/>
  <c r="BK333" i="1" s="1"/>
  <c r="BJ334" i="1"/>
  <c r="BJ333" i="1" s="1"/>
  <c r="BI334" i="1"/>
  <c r="BI333" i="1" s="1"/>
  <c r="BE334" i="1"/>
  <c r="BE333" i="1" s="1"/>
  <c r="BD334" i="1"/>
  <c r="BD333" i="1" s="1"/>
  <c r="BC334" i="1"/>
  <c r="BC333" i="1" s="1"/>
  <c r="AY334" i="1"/>
  <c r="AY333" i="1" s="1"/>
  <c r="AX334" i="1"/>
  <c r="AX333" i="1" s="1"/>
  <c r="AW334" i="1"/>
  <c r="AW333" i="1" s="1"/>
  <c r="AS334" i="1"/>
  <c r="AS333" i="1" s="1"/>
  <c r="AR334" i="1"/>
  <c r="AR333" i="1" s="1"/>
  <c r="AQ334" i="1"/>
  <c r="AQ333" i="1" s="1"/>
  <c r="AM334" i="1"/>
  <c r="AM333" i="1" s="1"/>
  <c r="AL334" i="1"/>
  <c r="AL333" i="1" s="1"/>
  <c r="AG334" i="1"/>
  <c r="AG333" i="1" s="1"/>
  <c r="AC334" i="1"/>
  <c r="AC333" i="1" s="1"/>
  <c r="AB334" i="1"/>
  <c r="AB333" i="1" s="1"/>
  <c r="W334" i="1"/>
  <c r="W333" i="1" s="1"/>
  <c r="V334" i="1"/>
  <c r="V333" i="1" s="1"/>
  <c r="U334" i="1"/>
  <c r="U333" i="1" s="1"/>
  <c r="Q334" i="1"/>
  <c r="Q333" i="1" s="1"/>
  <c r="P334" i="1"/>
  <c r="P333" i="1" s="1"/>
  <c r="O334" i="1"/>
  <c r="O333" i="1" s="1"/>
  <c r="K334" i="1"/>
  <c r="K333" i="1" s="1"/>
  <c r="J334" i="1"/>
  <c r="J333" i="1" s="1"/>
  <c r="I334" i="1"/>
  <c r="I333" i="1" s="1"/>
  <c r="H334" i="1"/>
  <c r="G334" i="1"/>
  <c r="F334" i="1"/>
  <c r="BX333" i="1"/>
  <c r="BX332" i="1"/>
  <c r="O332" i="1"/>
  <c r="O331" i="1" s="1"/>
  <c r="O330" i="1" s="1"/>
  <c r="N332" i="1"/>
  <c r="T332" i="1" s="1"/>
  <c r="Z332" i="1" s="1"/>
  <c r="AF332" i="1" s="1"/>
  <c r="AJ332" i="1" s="1"/>
  <c r="AP332" i="1" s="1"/>
  <c r="AV332" i="1" s="1"/>
  <c r="BB332" i="1" s="1"/>
  <c r="BH332" i="1" s="1"/>
  <c r="BR332" i="1" s="1"/>
  <c r="BT332" i="1" s="1"/>
  <c r="M332" i="1"/>
  <c r="S332" i="1" s="1"/>
  <c r="Y332" i="1" s="1"/>
  <c r="AE332" i="1" s="1"/>
  <c r="AI332" i="1" s="1"/>
  <c r="AO332" i="1" s="1"/>
  <c r="AU332" i="1" s="1"/>
  <c r="BA332" i="1" s="1"/>
  <c r="BG332" i="1" s="1"/>
  <c r="BO332" i="1" s="1"/>
  <c r="BQ332" i="1" s="1"/>
  <c r="L332" i="1"/>
  <c r="BX331" i="1"/>
  <c r="BU331" i="1"/>
  <c r="BU330" i="1" s="1"/>
  <c r="BK331" i="1"/>
  <c r="BK330" i="1" s="1"/>
  <c r="BJ331" i="1"/>
  <c r="BJ330" i="1" s="1"/>
  <c r="BI331" i="1"/>
  <c r="BI330" i="1" s="1"/>
  <c r="BE331" i="1"/>
  <c r="BD331" i="1"/>
  <c r="BD330" i="1" s="1"/>
  <c r="BC331" i="1"/>
  <c r="BC330" i="1" s="1"/>
  <c r="AY331" i="1"/>
  <c r="AY330" i="1" s="1"/>
  <c r="AX331" i="1"/>
  <c r="AX330" i="1" s="1"/>
  <c r="AW331" i="1"/>
  <c r="AW330" i="1" s="1"/>
  <c r="AS331" i="1"/>
  <c r="AS330" i="1" s="1"/>
  <c r="AR331" i="1"/>
  <c r="AR330" i="1" s="1"/>
  <c r="AQ331" i="1"/>
  <c r="AQ330" i="1" s="1"/>
  <c r="AM331" i="1"/>
  <c r="AM330" i="1" s="1"/>
  <c r="AL331" i="1"/>
  <c r="AL330" i="1" s="1"/>
  <c r="AK331" i="1"/>
  <c r="AK330" i="1" s="1"/>
  <c r="AG331" i="1"/>
  <c r="AG330" i="1" s="1"/>
  <c r="AC331" i="1"/>
  <c r="AC330" i="1" s="1"/>
  <c r="AB331" i="1"/>
  <c r="AB330" i="1" s="1"/>
  <c r="AA331" i="1"/>
  <c r="AA330" i="1" s="1"/>
  <c r="W331" i="1"/>
  <c r="W330" i="1" s="1"/>
  <c r="V331" i="1"/>
  <c r="V330" i="1" s="1"/>
  <c r="U331" i="1"/>
  <c r="U330" i="1" s="1"/>
  <c r="Q331" i="1"/>
  <c r="Q330" i="1" s="1"/>
  <c r="P331" i="1"/>
  <c r="P330" i="1" s="1"/>
  <c r="K331" i="1"/>
  <c r="K330" i="1" s="1"/>
  <c r="J331" i="1"/>
  <c r="J330" i="1" s="1"/>
  <c r="I331" i="1"/>
  <c r="I330" i="1" s="1"/>
  <c r="H331" i="1"/>
  <c r="G331" i="1"/>
  <c r="F331" i="1"/>
  <c r="F330" i="1" s="1"/>
  <c r="BX330" i="1"/>
  <c r="BE330" i="1"/>
  <c r="BX329" i="1"/>
  <c r="N329" i="1"/>
  <c r="T329" i="1" s="1"/>
  <c r="Z329" i="1" s="1"/>
  <c r="AF329" i="1" s="1"/>
  <c r="AJ329" i="1" s="1"/>
  <c r="AP329" i="1" s="1"/>
  <c r="AV329" i="1" s="1"/>
  <c r="BB329" i="1" s="1"/>
  <c r="BH329" i="1" s="1"/>
  <c r="BR329" i="1" s="1"/>
  <c r="BT329" i="1" s="1"/>
  <c r="M329" i="1"/>
  <c r="S329" i="1" s="1"/>
  <c r="Y329" i="1" s="1"/>
  <c r="AE329" i="1" s="1"/>
  <c r="AI329" i="1" s="1"/>
  <c r="AO329" i="1" s="1"/>
  <c r="AU329" i="1" s="1"/>
  <c r="BA329" i="1" s="1"/>
  <c r="BG329" i="1" s="1"/>
  <c r="BO329" i="1" s="1"/>
  <c r="BQ329" i="1" s="1"/>
  <c r="L329" i="1"/>
  <c r="R329" i="1" s="1"/>
  <c r="X329" i="1" s="1"/>
  <c r="AD329" i="1" s="1"/>
  <c r="AH329" i="1" s="1"/>
  <c r="AN329" i="1" s="1"/>
  <c r="AT329" i="1" s="1"/>
  <c r="AZ329" i="1" s="1"/>
  <c r="BF329" i="1" s="1"/>
  <c r="BL329" i="1" s="1"/>
  <c r="BN329" i="1" s="1"/>
  <c r="BX328" i="1"/>
  <c r="BU328" i="1"/>
  <c r="BK328" i="1"/>
  <c r="BJ328" i="1"/>
  <c r="BI328" i="1"/>
  <c r="BE328" i="1"/>
  <c r="BD328" i="1"/>
  <c r="BC328" i="1"/>
  <c r="AY328" i="1"/>
  <c r="AX328" i="1"/>
  <c r="AW328" i="1"/>
  <c r="AS328" i="1"/>
  <c r="AR328" i="1"/>
  <c r="AQ328" i="1"/>
  <c r="AM328" i="1"/>
  <c r="AL328" i="1"/>
  <c r="AK328" i="1"/>
  <c r="AG328" i="1"/>
  <c r="AC328" i="1"/>
  <c r="AB328" i="1"/>
  <c r="AA328" i="1"/>
  <c r="W328" i="1"/>
  <c r="V328" i="1"/>
  <c r="U328" i="1"/>
  <c r="Q328" i="1"/>
  <c r="P328" i="1"/>
  <c r="O328" i="1"/>
  <c r="K328" i="1"/>
  <c r="J328" i="1"/>
  <c r="I328" i="1"/>
  <c r="H328" i="1"/>
  <c r="G328" i="1"/>
  <c r="F328" i="1"/>
  <c r="BX327" i="1"/>
  <c r="N327" i="1"/>
  <c r="T327" i="1" s="1"/>
  <c r="Z327" i="1" s="1"/>
  <c r="AF327" i="1" s="1"/>
  <c r="AJ327" i="1" s="1"/>
  <c r="AP327" i="1" s="1"/>
  <c r="AV327" i="1" s="1"/>
  <c r="BB327" i="1" s="1"/>
  <c r="BH327" i="1" s="1"/>
  <c r="BR327" i="1" s="1"/>
  <c r="BT327" i="1" s="1"/>
  <c r="M327" i="1"/>
  <c r="S327" i="1" s="1"/>
  <c r="Y327" i="1" s="1"/>
  <c r="AE327" i="1" s="1"/>
  <c r="AI327" i="1" s="1"/>
  <c r="AO327" i="1" s="1"/>
  <c r="AU327" i="1" s="1"/>
  <c r="BA327" i="1" s="1"/>
  <c r="BG327" i="1" s="1"/>
  <c r="BO327" i="1" s="1"/>
  <c r="BQ327" i="1" s="1"/>
  <c r="L327" i="1"/>
  <c r="R327" i="1" s="1"/>
  <c r="X327" i="1" s="1"/>
  <c r="AD327" i="1" s="1"/>
  <c r="AH327" i="1" s="1"/>
  <c r="AN327" i="1" s="1"/>
  <c r="AT327" i="1" s="1"/>
  <c r="AZ327" i="1" s="1"/>
  <c r="BF327" i="1" s="1"/>
  <c r="BL327" i="1" s="1"/>
  <c r="BN327" i="1" s="1"/>
  <c r="BX326" i="1"/>
  <c r="BU326" i="1"/>
  <c r="BK326" i="1"/>
  <c r="BJ326" i="1"/>
  <c r="BI326" i="1"/>
  <c r="BE326" i="1"/>
  <c r="BD326" i="1"/>
  <c r="BC326" i="1"/>
  <c r="AY326" i="1"/>
  <c r="AX326" i="1"/>
  <c r="AW326" i="1"/>
  <c r="AS326" i="1"/>
  <c r="AR326" i="1"/>
  <c r="AQ326" i="1"/>
  <c r="AM326" i="1"/>
  <c r="AL326" i="1"/>
  <c r="AK326" i="1"/>
  <c r="AG326" i="1"/>
  <c r="AC326" i="1"/>
  <c r="AB326" i="1"/>
  <c r="AA326" i="1"/>
  <c r="W326" i="1"/>
  <c r="V326" i="1"/>
  <c r="U326" i="1"/>
  <c r="Q326" i="1"/>
  <c r="P326" i="1"/>
  <c r="O326" i="1"/>
  <c r="K326" i="1"/>
  <c r="J326" i="1"/>
  <c r="I326" i="1"/>
  <c r="H326" i="1"/>
  <c r="G326" i="1"/>
  <c r="F326" i="1"/>
  <c r="BX325" i="1"/>
  <c r="BX324" i="1"/>
  <c r="BX323" i="1"/>
  <c r="BX322" i="1"/>
  <c r="BX321" i="1"/>
  <c r="N321" i="1"/>
  <c r="T321" i="1" s="1"/>
  <c r="Z321" i="1" s="1"/>
  <c r="AF321" i="1" s="1"/>
  <c r="AJ321" i="1" s="1"/>
  <c r="AP321" i="1" s="1"/>
  <c r="AV321" i="1" s="1"/>
  <c r="BB321" i="1" s="1"/>
  <c r="BH321" i="1" s="1"/>
  <c r="BR321" i="1" s="1"/>
  <c r="BT321" i="1" s="1"/>
  <c r="M321" i="1"/>
  <c r="S321" i="1" s="1"/>
  <c r="Y321" i="1" s="1"/>
  <c r="AE321" i="1" s="1"/>
  <c r="AI321" i="1" s="1"/>
  <c r="AO321" i="1" s="1"/>
  <c r="AU321" i="1" s="1"/>
  <c r="BA321" i="1" s="1"/>
  <c r="BG321" i="1" s="1"/>
  <c r="BO321" i="1" s="1"/>
  <c r="BQ321" i="1" s="1"/>
  <c r="L321" i="1"/>
  <c r="R321" i="1" s="1"/>
  <c r="X321" i="1" s="1"/>
  <c r="AD321" i="1" s="1"/>
  <c r="AH321" i="1" s="1"/>
  <c r="AN321" i="1" s="1"/>
  <c r="AT321" i="1" s="1"/>
  <c r="AZ321" i="1" s="1"/>
  <c r="BF321" i="1" s="1"/>
  <c r="BL321" i="1" s="1"/>
  <c r="BN321" i="1" s="1"/>
  <c r="BX320" i="1"/>
  <c r="BU320" i="1"/>
  <c r="BK320" i="1"/>
  <c r="BJ320" i="1"/>
  <c r="BI320" i="1"/>
  <c r="BE320" i="1"/>
  <c r="BD320" i="1"/>
  <c r="BC320" i="1"/>
  <c r="AY320" i="1"/>
  <c r="AX320" i="1"/>
  <c r="AW320" i="1"/>
  <c r="AS320" i="1"/>
  <c r="AR320" i="1"/>
  <c r="AQ320" i="1"/>
  <c r="AM320" i="1"/>
  <c r="AL320" i="1"/>
  <c r="AK320" i="1"/>
  <c r="AG320" i="1"/>
  <c r="AC320" i="1"/>
  <c r="AB320" i="1"/>
  <c r="AA320" i="1"/>
  <c r="W320" i="1"/>
  <c r="V320" i="1"/>
  <c r="U320" i="1"/>
  <c r="Q320" i="1"/>
  <c r="P320" i="1"/>
  <c r="O320" i="1"/>
  <c r="K320" i="1"/>
  <c r="J320" i="1"/>
  <c r="I320" i="1"/>
  <c r="H320" i="1"/>
  <c r="G320" i="1"/>
  <c r="F320" i="1"/>
  <c r="BX319" i="1"/>
  <c r="N319" i="1"/>
  <c r="T319" i="1" s="1"/>
  <c r="Z319" i="1" s="1"/>
  <c r="AF319" i="1" s="1"/>
  <c r="AJ319" i="1" s="1"/>
  <c r="AP319" i="1" s="1"/>
  <c r="AV319" i="1" s="1"/>
  <c r="BB319" i="1" s="1"/>
  <c r="BH319" i="1" s="1"/>
  <c r="BR319" i="1" s="1"/>
  <c r="BT319" i="1" s="1"/>
  <c r="M319" i="1"/>
  <c r="S319" i="1" s="1"/>
  <c r="Y319" i="1" s="1"/>
  <c r="AE319" i="1" s="1"/>
  <c r="AI319" i="1" s="1"/>
  <c r="AO319" i="1" s="1"/>
  <c r="AU319" i="1" s="1"/>
  <c r="BA319" i="1" s="1"/>
  <c r="BG319" i="1" s="1"/>
  <c r="BO319" i="1" s="1"/>
  <c r="BQ319" i="1" s="1"/>
  <c r="L319" i="1"/>
  <c r="R319" i="1" s="1"/>
  <c r="X319" i="1" s="1"/>
  <c r="AD319" i="1" s="1"/>
  <c r="AH319" i="1" s="1"/>
  <c r="AN319" i="1" s="1"/>
  <c r="AT319" i="1" s="1"/>
  <c r="AZ319" i="1" s="1"/>
  <c r="BF319" i="1" s="1"/>
  <c r="BL319" i="1" s="1"/>
  <c r="BN319" i="1" s="1"/>
  <c r="BX318" i="1"/>
  <c r="BU318" i="1"/>
  <c r="BK318" i="1"/>
  <c r="BJ318" i="1"/>
  <c r="BI318" i="1"/>
  <c r="BE318" i="1"/>
  <c r="BD318" i="1"/>
  <c r="BC318" i="1"/>
  <c r="AY318" i="1"/>
  <c r="AX318" i="1"/>
  <c r="AW318" i="1"/>
  <c r="AS318" i="1"/>
  <c r="AR318" i="1"/>
  <c r="AQ318" i="1"/>
  <c r="AM318" i="1"/>
  <c r="AL318" i="1"/>
  <c r="AK318" i="1"/>
  <c r="AG318" i="1"/>
  <c r="AC318" i="1"/>
  <c r="AB318" i="1"/>
  <c r="AA318" i="1"/>
  <c r="W318" i="1"/>
  <c r="V318" i="1"/>
  <c r="U318" i="1"/>
  <c r="Q318" i="1"/>
  <c r="P318" i="1"/>
  <c r="O318" i="1"/>
  <c r="K318" i="1"/>
  <c r="J318" i="1"/>
  <c r="I318" i="1"/>
  <c r="H318" i="1"/>
  <c r="G318" i="1"/>
  <c r="F318" i="1"/>
  <c r="BX317" i="1"/>
  <c r="BX316" i="1"/>
  <c r="N316" i="1"/>
  <c r="T316" i="1" s="1"/>
  <c r="Z316" i="1" s="1"/>
  <c r="AF316" i="1" s="1"/>
  <c r="AJ316" i="1" s="1"/>
  <c r="AP316" i="1" s="1"/>
  <c r="AV316" i="1" s="1"/>
  <c r="BB316" i="1" s="1"/>
  <c r="BH316" i="1" s="1"/>
  <c r="BR316" i="1" s="1"/>
  <c r="BT316" i="1" s="1"/>
  <c r="M316" i="1"/>
  <c r="S316" i="1" s="1"/>
  <c r="Y316" i="1" s="1"/>
  <c r="AE316" i="1" s="1"/>
  <c r="AI316" i="1" s="1"/>
  <c r="AO316" i="1" s="1"/>
  <c r="AU316" i="1" s="1"/>
  <c r="BA316" i="1" s="1"/>
  <c r="BG316" i="1" s="1"/>
  <c r="BO316" i="1" s="1"/>
  <c r="BQ316" i="1" s="1"/>
  <c r="L316" i="1"/>
  <c r="R316" i="1" s="1"/>
  <c r="X316" i="1" s="1"/>
  <c r="AD316" i="1" s="1"/>
  <c r="AH316" i="1" s="1"/>
  <c r="AN316" i="1" s="1"/>
  <c r="AT316" i="1" s="1"/>
  <c r="AZ316" i="1" s="1"/>
  <c r="BF316" i="1" s="1"/>
  <c r="BL316" i="1" s="1"/>
  <c r="BN316" i="1" s="1"/>
  <c r="BX315" i="1"/>
  <c r="BU315" i="1"/>
  <c r="BK315" i="1"/>
  <c r="BJ315" i="1"/>
  <c r="BI315" i="1"/>
  <c r="BE315" i="1"/>
  <c r="BD315" i="1"/>
  <c r="BC315" i="1"/>
  <c r="AY315" i="1"/>
  <c r="AX315" i="1"/>
  <c r="AW315" i="1"/>
  <c r="AS315" i="1"/>
  <c r="AR315" i="1"/>
  <c r="AQ315" i="1"/>
  <c r="AM315" i="1"/>
  <c r="AL315" i="1"/>
  <c r="AK315" i="1"/>
  <c r="AG315" i="1"/>
  <c r="AC315" i="1"/>
  <c r="AB315" i="1"/>
  <c r="AA315" i="1"/>
  <c r="W315" i="1"/>
  <c r="V315" i="1"/>
  <c r="U315" i="1"/>
  <c r="Q315" i="1"/>
  <c r="P315" i="1"/>
  <c r="O315" i="1"/>
  <c r="K315" i="1"/>
  <c r="J315" i="1"/>
  <c r="I315" i="1"/>
  <c r="H315" i="1"/>
  <c r="G315" i="1"/>
  <c r="F315" i="1"/>
  <c r="BX314" i="1"/>
  <c r="N314" i="1"/>
  <c r="T314" i="1" s="1"/>
  <c r="Z314" i="1" s="1"/>
  <c r="AF314" i="1" s="1"/>
  <c r="AJ314" i="1" s="1"/>
  <c r="AP314" i="1" s="1"/>
  <c r="AV314" i="1" s="1"/>
  <c r="BB314" i="1" s="1"/>
  <c r="BH314" i="1" s="1"/>
  <c r="BR314" i="1" s="1"/>
  <c r="BT314" i="1" s="1"/>
  <c r="M314" i="1"/>
  <c r="S314" i="1" s="1"/>
  <c r="Y314" i="1" s="1"/>
  <c r="AE314" i="1" s="1"/>
  <c r="AI314" i="1" s="1"/>
  <c r="AO314" i="1" s="1"/>
  <c r="AU314" i="1" s="1"/>
  <c r="BA314" i="1" s="1"/>
  <c r="BG314" i="1" s="1"/>
  <c r="BO314" i="1" s="1"/>
  <c r="BQ314" i="1" s="1"/>
  <c r="L314" i="1"/>
  <c r="R314" i="1" s="1"/>
  <c r="X314" i="1" s="1"/>
  <c r="AD314" i="1" s="1"/>
  <c r="AH314" i="1" s="1"/>
  <c r="AN314" i="1" s="1"/>
  <c r="AT314" i="1" s="1"/>
  <c r="AZ314" i="1" s="1"/>
  <c r="BF314" i="1" s="1"/>
  <c r="BL314" i="1" s="1"/>
  <c r="BN314" i="1" s="1"/>
  <c r="BX313" i="1"/>
  <c r="BU313" i="1"/>
  <c r="BK313" i="1"/>
  <c r="BJ313" i="1"/>
  <c r="BI313" i="1"/>
  <c r="BE313" i="1"/>
  <c r="BD313" i="1"/>
  <c r="BC313" i="1"/>
  <c r="AY313" i="1"/>
  <c r="AX313" i="1"/>
  <c r="AW313" i="1"/>
  <c r="AS313" i="1"/>
  <c r="AR313" i="1"/>
  <c r="AQ313" i="1"/>
  <c r="AM313" i="1"/>
  <c r="AL313" i="1"/>
  <c r="AK313" i="1"/>
  <c r="AG313" i="1"/>
  <c r="AC313" i="1"/>
  <c r="AB313" i="1"/>
  <c r="AA313" i="1"/>
  <c r="W313" i="1"/>
  <c r="V313" i="1"/>
  <c r="U313" i="1"/>
  <c r="Q313" i="1"/>
  <c r="P313" i="1"/>
  <c r="O313" i="1"/>
  <c r="K313" i="1"/>
  <c r="J313" i="1"/>
  <c r="I313" i="1"/>
  <c r="H313" i="1"/>
  <c r="G313" i="1"/>
  <c r="F313" i="1"/>
  <c r="BX312" i="1"/>
  <c r="BX311" i="1"/>
  <c r="BX310" i="1"/>
  <c r="N310" i="1"/>
  <c r="T310" i="1" s="1"/>
  <c r="Z310" i="1" s="1"/>
  <c r="AF310" i="1" s="1"/>
  <c r="AJ310" i="1" s="1"/>
  <c r="AP310" i="1" s="1"/>
  <c r="AV310" i="1" s="1"/>
  <c r="BB310" i="1" s="1"/>
  <c r="BH310" i="1" s="1"/>
  <c r="BR310" i="1" s="1"/>
  <c r="BT310" i="1" s="1"/>
  <c r="M310" i="1"/>
  <c r="S310" i="1" s="1"/>
  <c r="Y310" i="1" s="1"/>
  <c r="AE310" i="1" s="1"/>
  <c r="AI310" i="1" s="1"/>
  <c r="AO310" i="1" s="1"/>
  <c r="AU310" i="1" s="1"/>
  <c r="BA310" i="1" s="1"/>
  <c r="BG310" i="1" s="1"/>
  <c r="BO310" i="1" s="1"/>
  <c r="BQ310" i="1" s="1"/>
  <c r="L310" i="1"/>
  <c r="R310" i="1" s="1"/>
  <c r="X310" i="1" s="1"/>
  <c r="AD310" i="1" s="1"/>
  <c r="AH310" i="1" s="1"/>
  <c r="AN310" i="1" s="1"/>
  <c r="AT310" i="1" s="1"/>
  <c r="AZ310" i="1" s="1"/>
  <c r="BF310" i="1" s="1"/>
  <c r="BL310" i="1" s="1"/>
  <c r="BN310" i="1" s="1"/>
  <c r="BX309" i="1"/>
  <c r="BU309" i="1"/>
  <c r="BU308" i="1" s="1"/>
  <c r="BK309" i="1"/>
  <c r="BJ309" i="1"/>
  <c r="BJ308" i="1" s="1"/>
  <c r="BI309" i="1"/>
  <c r="BI308" i="1" s="1"/>
  <c r="BE309" i="1"/>
  <c r="BE308" i="1" s="1"/>
  <c r="BD309" i="1"/>
  <c r="BD308" i="1" s="1"/>
  <c r="BC309" i="1"/>
  <c r="BC308" i="1" s="1"/>
  <c r="AY309" i="1"/>
  <c r="AY308" i="1" s="1"/>
  <c r="AX309" i="1"/>
  <c r="AX308" i="1" s="1"/>
  <c r="AW309" i="1"/>
  <c r="AW308" i="1" s="1"/>
  <c r="AS309" i="1"/>
  <c r="AS308" i="1" s="1"/>
  <c r="AR309" i="1"/>
  <c r="AR308" i="1" s="1"/>
  <c r="AQ309" i="1"/>
  <c r="AQ308" i="1" s="1"/>
  <c r="AM309" i="1"/>
  <c r="AM308" i="1" s="1"/>
  <c r="AL309" i="1"/>
  <c r="AL308" i="1" s="1"/>
  <c r="AK309" i="1"/>
  <c r="AK308" i="1" s="1"/>
  <c r="AG309" i="1"/>
  <c r="AG308" i="1" s="1"/>
  <c r="AC309" i="1"/>
  <c r="AC308" i="1" s="1"/>
  <c r="AB309" i="1"/>
  <c r="AB308" i="1" s="1"/>
  <c r="AA309" i="1"/>
  <c r="AA308" i="1" s="1"/>
  <c r="W309" i="1"/>
  <c r="W308" i="1" s="1"/>
  <c r="V309" i="1"/>
  <c r="V308" i="1" s="1"/>
  <c r="U309" i="1"/>
  <c r="U308" i="1" s="1"/>
  <c r="Q309" i="1"/>
  <c r="Q308" i="1" s="1"/>
  <c r="P309" i="1"/>
  <c r="P308" i="1" s="1"/>
  <c r="O309" i="1"/>
  <c r="O308" i="1" s="1"/>
  <c r="K309" i="1"/>
  <c r="K308" i="1" s="1"/>
  <c r="J309" i="1"/>
  <c r="J308" i="1" s="1"/>
  <c r="I309" i="1"/>
  <c r="I308" i="1" s="1"/>
  <c r="H309" i="1"/>
  <c r="H308" i="1" s="1"/>
  <c r="G309" i="1"/>
  <c r="F309" i="1"/>
  <c r="BX308" i="1"/>
  <c r="BK308" i="1"/>
  <c r="BX307" i="1"/>
  <c r="N307" i="1"/>
  <c r="T307" i="1" s="1"/>
  <c r="Z307" i="1" s="1"/>
  <c r="AF307" i="1" s="1"/>
  <c r="AJ307" i="1" s="1"/>
  <c r="AP307" i="1" s="1"/>
  <c r="AV307" i="1" s="1"/>
  <c r="BB307" i="1" s="1"/>
  <c r="BH307" i="1" s="1"/>
  <c r="BR307" i="1" s="1"/>
  <c r="BT307" i="1" s="1"/>
  <c r="M307" i="1"/>
  <c r="S307" i="1" s="1"/>
  <c r="Y307" i="1" s="1"/>
  <c r="AE307" i="1" s="1"/>
  <c r="AI307" i="1" s="1"/>
  <c r="AO307" i="1" s="1"/>
  <c r="AU307" i="1" s="1"/>
  <c r="BA307" i="1" s="1"/>
  <c r="BG307" i="1" s="1"/>
  <c r="BO307" i="1" s="1"/>
  <c r="BQ307" i="1" s="1"/>
  <c r="L307" i="1"/>
  <c r="R307" i="1" s="1"/>
  <c r="X307" i="1" s="1"/>
  <c r="AD307" i="1" s="1"/>
  <c r="AH307" i="1" s="1"/>
  <c r="AN307" i="1" s="1"/>
  <c r="AT307" i="1" s="1"/>
  <c r="AZ307" i="1" s="1"/>
  <c r="BF307" i="1" s="1"/>
  <c r="BL307" i="1" s="1"/>
  <c r="BN307" i="1" s="1"/>
  <c r="BX306" i="1"/>
  <c r="BU306" i="1"/>
  <c r="BU305" i="1" s="1"/>
  <c r="BK306" i="1"/>
  <c r="BK305" i="1" s="1"/>
  <c r="BJ306" i="1"/>
  <c r="BJ305" i="1" s="1"/>
  <c r="BI306" i="1"/>
  <c r="BI305" i="1" s="1"/>
  <c r="BE306" i="1"/>
  <c r="BE305" i="1" s="1"/>
  <c r="BD306" i="1"/>
  <c r="BD305" i="1" s="1"/>
  <c r="BC306" i="1"/>
  <c r="BC305" i="1" s="1"/>
  <c r="AY306" i="1"/>
  <c r="AY305" i="1" s="1"/>
  <c r="AX306" i="1"/>
  <c r="AX305" i="1" s="1"/>
  <c r="AW306" i="1"/>
  <c r="AW305" i="1" s="1"/>
  <c r="AS306" i="1"/>
  <c r="AS305" i="1" s="1"/>
  <c r="AR306" i="1"/>
  <c r="AR305" i="1" s="1"/>
  <c r="AQ306" i="1"/>
  <c r="AQ305" i="1" s="1"/>
  <c r="AM306" i="1"/>
  <c r="AM305" i="1" s="1"/>
  <c r="AL306" i="1"/>
  <c r="AL305" i="1" s="1"/>
  <c r="AK306" i="1"/>
  <c r="AK305" i="1" s="1"/>
  <c r="AG306" i="1"/>
  <c r="AG305" i="1" s="1"/>
  <c r="AC306" i="1"/>
  <c r="AC305" i="1" s="1"/>
  <c r="AB306" i="1"/>
  <c r="AB305" i="1" s="1"/>
  <c r="AA306" i="1"/>
  <c r="AA305" i="1" s="1"/>
  <c r="W306" i="1"/>
  <c r="W305" i="1" s="1"/>
  <c r="V306" i="1"/>
  <c r="V305" i="1" s="1"/>
  <c r="U306" i="1"/>
  <c r="U305" i="1" s="1"/>
  <c r="Q306" i="1"/>
  <c r="Q305" i="1" s="1"/>
  <c r="P306" i="1"/>
  <c r="P305" i="1" s="1"/>
  <c r="O306" i="1"/>
  <c r="O305" i="1" s="1"/>
  <c r="K306" i="1"/>
  <c r="K305" i="1" s="1"/>
  <c r="J306" i="1"/>
  <c r="J305" i="1" s="1"/>
  <c r="I306" i="1"/>
  <c r="I305" i="1" s="1"/>
  <c r="H306" i="1"/>
  <c r="H305" i="1" s="1"/>
  <c r="G306" i="1"/>
  <c r="G305" i="1" s="1"/>
  <c r="F306" i="1"/>
  <c r="BX305" i="1"/>
  <c r="BX304" i="1"/>
  <c r="N304" i="1"/>
  <c r="T304" i="1" s="1"/>
  <c r="Z304" i="1" s="1"/>
  <c r="AF304" i="1" s="1"/>
  <c r="AJ304" i="1" s="1"/>
  <c r="AP304" i="1" s="1"/>
  <c r="AV304" i="1" s="1"/>
  <c r="BB304" i="1" s="1"/>
  <c r="BH304" i="1" s="1"/>
  <c r="BR304" i="1" s="1"/>
  <c r="BT304" i="1" s="1"/>
  <c r="M304" i="1"/>
  <c r="S304" i="1" s="1"/>
  <c r="Y304" i="1" s="1"/>
  <c r="AE304" i="1" s="1"/>
  <c r="AI304" i="1" s="1"/>
  <c r="AO304" i="1" s="1"/>
  <c r="AU304" i="1" s="1"/>
  <c r="BA304" i="1" s="1"/>
  <c r="BG304" i="1" s="1"/>
  <c r="BO304" i="1" s="1"/>
  <c r="BQ304" i="1" s="1"/>
  <c r="L304" i="1"/>
  <c r="R304" i="1" s="1"/>
  <c r="X304" i="1" s="1"/>
  <c r="AD304" i="1" s="1"/>
  <c r="AH304" i="1" s="1"/>
  <c r="AN304" i="1" s="1"/>
  <c r="AT304" i="1" s="1"/>
  <c r="AZ304" i="1" s="1"/>
  <c r="BF304" i="1" s="1"/>
  <c r="BL304" i="1" s="1"/>
  <c r="BN304" i="1" s="1"/>
  <c r="BX303" i="1"/>
  <c r="BU303" i="1"/>
  <c r="BK303" i="1"/>
  <c r="BJ303" i="1"/>
  <c r="BI303" i="1"/>
  <c r="BE303" i="1"/>
  <c r="BD303" i="1"/>
  <c r="BC303" i="1"/>
  <c r="AY303" i="1"/>
  <c r="AX303" i="1"/>
  <c r="AW303" i="1"/>
  <c r="AS303" i="1"/>
  <c r="AR303" i="1"/>
  <c r="AQ303" i="1"/>
  <c r="AM303" i="1"/>
  <c r="AL303" i="1"/>
  <c r="AK303" i="1"/>
  <c r="AG303" i="1"/>
  <c r="AC303" i="1"/>
  <c r="AB303" i="1"/>
  <c r="AA303" i="1"/>
  <c r="W303" i="1"/>
  <c r="V303" i="1"/>
  <c r="U303" i="1"/>
  <c r="Q303" i="1"/>
  <c r="P303" i="1"/>
  <c r="O303" i="1"/>
  <c r="K303" i="1"/>
  <c r="J303" i="1"/>
  <c r="I303" i="1"/>
  <c r="H303" i="1"/>
  <c r="G303" i="1"/>
  <c r="F303" i="1"/>
  <c r="BX302" i="1"/>
  <c r="N302" i="1"/>
  <c r="T302" i="1" s="1"/>
  <c r="Z302" i="1" s="1"/>
  <c r="AF302" i="1" s="1"/>
  <c r="AJ302" i="1" s="1"/>
  <c r="AP302" i="1" s="1"/>
  <c r="AV302" i="1" s="1"/>
  <c r="BB302" i="1" s="1"/>
  <c r="BH302" i="1" s="1"/>
  <c r="BR302" i="1" s="1"/>
  <c r="BT302" i="1" s="1"/>
  <c r="M302" i="1"/>
  <c r="S302" i="1" s="1"/>
  <c r="Y302" i="1" s="1"/>
  <c r="AE302" i="1" s="1"/>
  <c r="AI302" i="1" s="1"/>
  <c r="AO302" i="1" s="1"/>
  <c r="AU302" i="1" s="1"/>
  <c r="BA302" i="1" s="1"/>
  <c r="BG302" i="1" s="1"/>
  <c r="BO302" i="1" s="1"/>
  <c r="BQ302" i="1" s="1"/>
  <c r="L302" i="1"/>
  <c r="R302" i="1" s="1"/>
  <c r="X302" i="1" s="1"/>
  <c r="AD302" i="1" s="1"/>
  <c r="AH302" i="1" s="1"/>
  <c r="AN302" i="1" s="1"/>
  <c r="AT302" i="1" s="1"/>
  <c r="AZ302" i="1" s="1"/>
  <c r="BF302" i="1" s="1"/>
  <c r="BL302" i="1" s="1"/>
  <c r="BN302" i="1" s="1"/>
  <c r="BX301" i="1"/>
  <c r="BU301" i="1"/>
  <c r="BK301" i="1"/>
  <c r="BJ301" i="1"/>
  <c r="BI301" i="1"/>
  <c r="BE301" i="1"/>
  <c r="BD301" i="1"/>
  <c r="BC301" i="1"/>
  <c r="AY301" i="1"/>
  <c r="AX301" i="1"/>
  <c r="AW301" i="1"/>
  <c r="AS301" i="1"/>
  <c r="AR301" i="1"/>
  <c r="AQ301" i="1"/>
  <c r="AM301" i="1"/>
  <c r="AL301" i="1"/>
  <c r="AK301" i="1"/>
  <c r="AG301" i="1"/>
  <c r="AC301" i="1"/>
  <c r="AB301" i="1"/>
  <c r="AA301" i="1"/>
  <c r="W301" i="1"/>
  <c r="V301" i="1"/>
  <c r="U301" i="1"/>
  <c r="Q301" i="1"/>
  <c r="P301" i="1"/>
  <c r="O301" i="1"/>
  <c r="K301" i="1"/>
  <c r="J301" i="1"/>
  <c r="I301" i="1"/>
  <c r="H301" i="1"/>
  <c r="G301" i="1"/>
  <c r="F301" i="1"/>
  <c r="BX300" i="1"/>
  <c r="N300" i="1"/>
  <c r="T300" i="1" s="1"/>
  <c r="Z300" i="1" s="1"/>
  <c r="AF300" i="1" s="1"/>
  <c r="AJ300" i="1" s="1"/>
  <c r="AP300" i="1" s="1"/>
  <c r="AV300" i="1" s="1"/>
  <c r="BB300" i="1" s="1"/>
  <c r="BH300" i="1" s="1"/>
  <c r="BR300" i="1" s="1"/>
  <c r="BT300" i="1" s="1"/>
  <c r="M300" i="1"/>
  <c r="S300" i="1" s="1"/>
  <c r="Y300" i="1" s="1"/>
  <c r="AE300" i="1" s="1"/>
  <c r="AI300" i="1" s="1"/>
  <c r="AO300" i="1" s="1"/>
  <c r="AU300" i="1" s="1"/>
  <c r="BA300" i="1" s="1"/>
  <c r="BG300" i="1" s="1"/>
  <c r="BO300" i="1" s="1"/>
  <c r="BQ300" i="1" s="1"/>
  <c r="L300" i="1"/>
  <c r="R300" i="1" s="1"/>
  <c r="X300" i="1" s="1"/>
  <c r="AD300" i="1" s="1"/>
  <c r="AH300" i="1" s="1"/>
  <c r="AN300" i="1" s="1"/>
  <c r="AT300" i="1" s="1"/>
  <c r="AZ300" i="1" s="1"/>
  <c r="BF300" i="1" s="1"/>
  <c r="BL300" i="1" s="1"/>
  <c r="BN300" i="1" s="1"/>
  <c r="BX299" i="1"/>
  <c r="BU299" i="1"/>
  <c r="BK299" i="1"/>
  <c r="BJ299" i="1"/>
  <c r="BI299" i="1"/>
  <c r="BE299" i="1"/>
  <c r="BD299" i="1"/>
  <c r="BC299" i="1"/>
  <c r="AY299" i="1"/>
  <c r="AX299" i="1"/>
  <c r="AW299" i="1"/>
  <c r="AS299" i="1"/>
  <c r="AR299" i="1"/>
  <c r="AQ299" i="1"/>
  <c r="AM299" i="1"/>
  <c r="AL299" i="1"/>
  <c r="AK299" i="1"/>
  <c r="AG299" i="1"/>
  <c r="AC299" i="1"/>
  <c r="AB299" i="1"/>
  <c r="AA299" i="1"/>
  <c r="W299" i="1"/>
  <c r="V299" i="1"/>
  <c r="U299" i="1"/>
  <c r="Q299" i="1"/>
  <c r="P299" i="1"/>
  <c r="O299" i="1"/>
  <c r="K299" i="1"/>
  <c r="J299" i="1"/>
  <c r="I299" i="1"/>
  <c r="H299" i="1"/>
  <c r="G299" i="1"/>
  <c r="F299" i="1"/>
  <c r="BX298" i="1"/>
  <c r="BX297" i="1"/>
  <c r="N297" i="1"/>
  <c r="T297" i="1" s="1"/>
  <c r="Z297" i="1" s="1"/>
  <c r="AF297" i="1" s="1"/>
  <c r="AJ297" i="1" s="1"/>
  <c r="AP297" i="1" s="1"/>
  <c r="AV297" i="1" s="1"/>
  <c r="BB297" i="1" s="1"/>
  <c r="BH297" i="1" s="1"/>
  <c r="BR297" i="1" s="1"/>
  <c r="BT297" i="1" s="1"/>
  <c r="M297" i="1"/>
  <c r="S297" i="1" s="1"/>
  <c r="Y297" i="1" s="1"/>
  <c r="AE297" i="1" s="1"/>
  <c r="AI297" i="1" s="1"/>
  <c r="AO297" i="1" s="1"/>
  <c r="AU297" i="1" s="1"/>
  <c r="BA297" i="1" s="1"/>
  <c r="BG297" i="1" s="1"/>
  <c r="BO297" i="1" s="1"/>
  <c r="BQ297" i="1" s="1"/>
  <c r="L297" i="1"/>
  <c r="R297" i="1" s="1"/>
  <c r="X297" i="1" s="1"/>
  <c r="AD297" i="1" s="1"/>
  <c r="AH297" i="1" s="1"/>
  <c r="AN297" i="1" s="1"/>
  <c r="AT297" i="1" s="1"/>
  <c r="AZ297" i="1" s="1"/>
  <c r="BF297" i="1" s="1"/>
  <c r="BL297" i="1" s="1"/>
  <c r="BN297" i="1" s="1"/>
  <c r="BX296" i="1"/>
  <c r="BU296" i="1"/>
  <c r="BU295" i="1" s="1"/>
  <c r="BK296" i="1"/>
  <c r="BK295" i="1" s="1"/>
  <c r="BJ296" i="1"/>
  <c r="BJ295" i="1" s="1"/>
  <c r="BI296" i="1"/>
  <c r="BI295" i="1" s="1"/>
  <c r="BE296" i="1"/>
  <c r="BE295" i="1" s="1"/>
  <c r="BD296" i="1"/>
  <c r="BD295" i="1" s="1"/>
  <c r="BC296" i="1"/>
  <c r="BC295" i="1" s="1"/>
  <c r="AY296" i="1"/>
  <c r="AY295" i="1" s="1"/>
  <c r="AX296" i="1"/>
  <c r="AX295" i="1" s="1"/>
  <c r="AW296" i="1"/>
  <c r="AW295" i="1" s="1"/>
  <c r="AS296" i="1"/>
  <c r="AS295" i="1" s="1"/>
  <c r="AR296" i="1"/>
  <c r="AR295" i="1" s="1"/>
  <c r="AQ296" i="1"/>
  <c r="AQ295" i="1" s="1"/>
  <c r="AM296" i="1"/>
  <c r="AM295" i="1" s="1"/>
  <c r="AL296" i="1"/>
  <c r="AL295" i="1" s="1"/>
  <c r="AK296" i="1"/>
  <c r="AK295" i="1" s="1"/>
  <c r="AG296" i="1"/>
  <c r="AG295" i="1" s="1"/>
  <c r="AC296" i="1"/>
  <c r="AC295" i="1" s="1"/>
  <c r="AB296" i="1"/>
  <c r="AB295" i="1" s="1"/>
  <c r="AA296" i="1"/>
  <c r="AA295" i="1" s="1"/>
  <c r="W296" i="1"/>
  <c r="W295" i="1" s="1"/>
  <c r="V296" i="1"/>
  <c r="V295" i="1" s="1"/>
  <c r="U296" i="1"/>
  <c r="U295" i="1" s="1"/>
  <c r="Q296" i="1"/>
  <c r="Q295" i="1" s="1"/>
  <c r="P296" i="1"/>
  <c r="P295" i="1" s="1"/>
  <c r="O296" i="1"/>
  <c r="O295" i="1" s="1"/>
  <c r="K296" i="1"/>
  <c r="K295" i="1" s="1"/>
  <c r="J296" i="1"/>
  <c r="J295" i="1" s="1"/>
  <c r="I296" i="1"/>
  <c r="H296" i="1"/>
  <c r="G296" i="1"/>
  <c r="F296" i="1"/>
  <c r="F295" i="1" s="1"/>
  <c r="BX295" i="1"/>
  <c r="BX294" i="1"/>
  <c r="N294" i="1"/>
  <c r="T294" i="1" s="1"/>
  <c r="Z294" i="1" s="1"/>
  <c r="AF294" i="1" s="1"/>
  <c r="AJ294" i="1" s="1"/>
  <c r="AP294" i="1" s="1"/>
  <c r="AV294" i="1" s="1"/>
  <c r="BB294" i="1" s="1"/>
  <c r="BH294" i="1" s="1"/>
  <c r="BR294" i="1" s="1"/>
  <c r="BT294" i="1" s="1"/>
  <c r="M294" i="1"/>
  <c r="S294" i="1" s="1"/>
  <c r="Y294" i="1" s="1"/>
  <c r="AE294" i="1" s="1"/>
  <c r="AI294" i="1" s="1"/>
  <c r="AO294" i="1" s="1"/>
  <c r="AU294" i="1" s="1"/>
  <c r="BA294" i="1" s="1"/>
  <c r="BG294" i="1" s="1"/>
  <c r="BO294" i="1" s="1"/>
  <c r="BQ294" i="1" s="1"/>
  <c r="L294" i="1"/>
  <c r="R294" i="1" s="1"/>
  <c r="X294" i="1" s="1"/>
  <c r="AD294" i="1" s="1"/>
  <c r="AH294" i="1" s="1"/>
  <c r="AN294" i="1" s="1"/>
  <c r="AT294" i="1" s="1"/>
  <c r="AZ294" i="1" s="1"/>
  <c r="BF294" i="1" s="1"/>
  <c r="BL294" i="1" s="1"/>
  <c r="BN294" i="1" s="1"/>
  <c r="BX293" i="1"/>
  <c r="BU293" i="1"/>
  <c r="BU292" i="1" s="1"/>
  <c r="BK293" i="1"/>
  <c r="BK292" i="1" s="1"/>
  <c r="BJ293" i="1"/>
  <c r="BJ292" i="1" s="1"/>
  <c r="BI293" i="1"/>
  <c r="BI292" i="1" s="1"/>
  <c r="BE293" i="1"/>
  <c r="BE292" i="1" s="1"/>
  <c r="BD293" i="1"/>
  <c r="BD292" i="1" s="1"/>
  <c r="BC293" i="1"/>
  <c r="BC292" i="1" s="1"/>
  <c r="AY293" i="1"/>
  <c r="AY292" i="1" s="1"/>
  <c r="AX293" i="1"/>
  <c r="AX292" i="1" s="1"/>
  <c r="AW293" i="1"/>
  <c r="AW292" i="1" s="1"/>
  <c r="AS293" i="1"/>
  <c r="AS292" i="1" s="1"/>
  <c r="AR293" i="1"/>
  <c r="AR292" i="1" s="1"/>
  <c r="AQ293" i="1"/>
  <c r="AQ292" i="1" s="1"/>
  <c r="AM293" i="1"/>
  <c r="AM292" i="1" s="1"/>
  <c r="AL293" i="1"/>
  <c r="AL292" i="1" s="1"/>
  <c r="AK293" i="1"/>
  <c r="AK292" i="1" s="1"/>
  <c r="AG293" i="1"/>
  <c r="AG292" i="1" s="1"/>
  <c r="AC293" i="1"/>
  <c r="AC292" i="1" s="1"/>
  <c r="AB293" i="1"/>
  <c r="AB292" i="1" s="1"/>
  <c r="AA293" i="1"/>
  <c r="AA292" i="1" s="1"/>
  <c r="W293" i="1"/>
  <c r="W292" i="1" s="1"/>
  <c r="V293" i="1"/>
  <c r="V292" i="1" s="1"/>
  <c r="U293" i="1"/>
  <c r="U292" i="1" s="1"/>
  <c r="Q293" i="1"/>
  <c r="Q292" i="1" s="1"/>
  <c r="P293" i="1"/>
  <c r="P292" i="1" s="1"/>
  <c r="O293" i="1"/>
  <c r="O292" i="1" s="1"/>
  <c r="K293" i="1"/>
  <c r="K292" i="1" s="1"/>
  <c r="J293" i="1"/>
  <c r="J292" i="1" s="1"/>
  <c r="I293" i="1"/>
  <c r="I292" i="1" s="1"/>
  <c r="H293" i="1"/>
  <c r="G293" i="1"/>
  <c r="F293" i="1"/>
  <c r="BX292" i="1"/>
  <c r="BX291" i="1"/>
  <c r="N291" i="1"/>
  <c r="T291" i="1" s="1"/>
  <c r="Z291" i="1" s="1"/>
  <c r="AF291" i="1" s="1"/>
  <c r="AJ291" i="1" s="1"/>
  <c r="AP291" i="1" s="1"/>
  <c r="AV291" i="1" s="1"/>
  <c r="BB291" i="1" s="1"/>
  <c r="BH291" i="1" s="1"/>
  <c r="BR291" i="1" s="1"/>
  <c r="BT291" i="1" s="1"/>
  <c r="M291" i="1"/>
  <c r="S291" i="1" s="1"/>
  <c r="Y291" i="1" s="1"/>
  <c r="AE291" i="1" s="1"/>
  <c r="AI291" i="1" s="1"/>
  <c r="AO291" i="1" s="1"/>
  <c r="AU291" i="1" s="1"/>
  <c r="BA291" i="1" s="1"/>
  <c r="BG291" i="1" s="1"/>
  <c r="BO291" i="1" s="1"/>
  <c r="BQ291" i="1" s="1"/>
  <c r="L291" i="1"/>
  <c r="R291" i="1" s="1"/>
  <c r="X291" i="1" s="1"/>
  <c r="AD291" i="1" s="1"/>
  <c r="AH291" i="1" s="1"/>
  <c r="AN291" i="1" s="1"/>
  <c r="AT291" i="1" s="1"/>
  <c r="AZ291" i="1" s="1"/>
  <c r="BF291" i="1" s="1"/>
  <c r="BL291" i="1" s="1"/>
  <c r="BN291" i="1" s="1"/>
  <c r="BX290" i="1"/>
  <c r="BU290" i="1"/>
  <c r="BU289" i="1" s="1"/>
  <c r="BK290" i="1"/>
  <c r="BK289" i="1" s="1"/>
  <c r="BJ290" i="1"/>
  <c r="BJ289" i="1" s="1"/>
  <c r="BI290" i="1"/>
  <c r="BI289" i="1" s="1"/>
  <c r="BE290" i="1"/>
  <c r="BE289" i="1" s="1"/>
  <c r="BD290" i="1"/>
  <c r="BD289" i="1" s="1"/>
  <c r="BC290" i="1"/>
  <c r="BC289" i="1" s="1"/>
  <c r="AY290" i="1"/>
  <c r="AY289" i="1" s="1"/>
  <c r="AX290" i="1"/>
  <c r="AX289" i="1" s="1"/>
  <c r="AW290" i="1"/>
  <c r="AW289" i="1" s="1"/>
  <c r="AS290" i="1"/>
  <c r="AS289" i="1" s="1"/>
  <c r="AR290" i="1"/>
  <c r="AR289" i="1" s="1"/>
  <c r="AQ290" i="1"/>
  <c r="AQ289" i="1" s="1"/>
  <c r="AM290" i="1"/>
  <c r="AM289" i="1" s="1"/>
  <c r="AL290" i="1"/>
  <c r="AL289" i="1" s="1"/>
  <c r="AK290" i="1"/>
  <c r="AK289" i="1" s="1"/>
  <c r="AG290" i="1"/>
  <c r="AG289" i="1" s="1"/>
  <c r="AC290" i="1"/>
  <c r="AC289" i="1" s="1"/>
  <c r="AB290" i="1"/>
  <c r="AB289" i="1" s="1"/>
  <c r="AA290" i="1"/>
  <c r="AA289" i="1" s="1"/>
  <c r="W290" i="1"/>
  <c r="W289" i="1" s="1"/>
  <c r="V290" i="1"/>
  <c r="V289" i="1" s="1"/>
  <c r="U290" i="1"/>
  <c r="U289" i="1" s="1"/>
  <c r="Q290" i="1"/>
  <c r="Q289" i="1" s="1"/>
  <c r="P290" i="1"/>
  <c r="P289" i="1" s="1"/>
  <c r="O290" i="1"/>
  <c r="O289" i="1" s="1"/>
  <c r="K290" i="1"/>
  <c r="K289" i="1" s="1"/>
  <c r="J290" i="1"/>
  <c r="J289" i="1" s="1"/>
  <c r="I290" i="1"/>
  <c r="H290" i="1"/>
  <c r="G290" i="1"/>
  <c r="F290" i="1"/>
  <c r="F289" i="1" s="1"/>
  <c r="BX289" i="1"/>
  <c r="BX288" i="1"/>
  <c r="BX287" i="1"/>
  <c r="N287" i="1"/>
  <c r="T287" i="1" s="1"/>
  <c r="Z287" i="1" s="1"/>
  <c r="AF287" i="1" s="1"/>
  <c r="AJ287" i="1" s="1"/>
  <c r="AP287" i="1" s="1"/>
  <c r="AV287" i="1" s="1"/>
  <c r="BB287" i="1" s="1"/>
  <c r="BH287" i="1" s="1"/>
  <c r="BR287" i="1" s="1"/>
  <c r="BT287" i="1" s="1"/>
  <c r="M287" i="1"/>
  <c r="S287" i="1" s="1"/>
  <c r="Y287" i="1" s="1"/>
  <c r="AE287" i="1" s="1"/>
  <c r="AI287" i="1" s="1"/>
  <c r="AO287" i="1" s="1"/>
  <c r="AU287" i="1" s="1"/>
  <c r="BA287" i="1" s="1"/>
  <c r="BG287" i="1" s="1"/>
  <c r="BO287" i="1" s="1"/>
  <c r="BQ287" i="1" s="1"/>
  <c r="L287" i="1"/>
  <c r="R287" i="1" s="1"/>
  <c r="X287" i="1" s="1"/>
  <c r="AD287" i="1" s="1"/>
  <c r="AH287" i="1" s="1"/>
  <c r="AN287" i="1" s="1"/>
  <c r="AT287" i="1" s="1"/>
  <c r="AZ287" i="1" s="1"/>
  <c r="BF287" i="1" s="1"/>
  <c r="BL287" i="1" s="1"/>
  <c r="BN287" i="1" s="1"/>
  <c r="BX286" i="1"/>
  <c r="BU286" i="1"/>
  <c r="BU285" i="1" s="1"/>
  <c r="BK286" i="1"/>
  <c r="BK285" i="1" s="1"/>
  <c r="BJ286" i="1"/>
  <c r="BJ285" i="1" s="1"/>
  <c r="BI286" i="1"/>
  <c r="BI285" i="1" s="1"/>
  <c r="BE286" i="1"/>
  <c r="BE285" i="1" s="1"/>
  <c r="BD286" i="1"/>
  <c r="BD285" i="1" s="1"/>
  <c r="BC286" i="1"/>
  <c r="BC285" i="1" s="1"/>
  <c r="AY286" i="1"/>
  <c r="AY285" i="1" s="1"/>
  <c r="AX286" i="1"/>
  <c r="AX285" i="1" s="1"/>
  <c r="AW286" i="1"/>
  <c r="AW285" i="1" s="1"/>
  <c r="AS286" i="1"/>
  <c r="AS285" i="1" s="1"/>
  <c r="AR286" i="1"/>
  <c r="AR285" i="1" s="1"/>
  <c r="AQ286" i="1"/>
  <c r="AQ285" i="1" s="1"/>
  <c r="AM286" i="1"/>
  <c r="AM285" i="1" s="1"/>
  <c r="AL286" i="1"/>
  <c r="AL285" i="1" s="1"/>
  <c r="AK286" i="1"/>
  <c r="AK285" i="1" s="1"/>
  <c r="AG286" i="1"/>
  <c r="AG285" i="1" s="1"/>
  <c r="AC286" i="1"/>
  <c r="AC285" i="1" s="1"/>
  <c r="AB286" i="1"/>
  <c r="AB285" i="1" s="1"/>
  <c r="AA286" i="1"/>
  <c r="AA285" i="1" s="1"/>
  <c r="W286" i="1"/>
  <c r="W285" i="1" s="1"/>
  <c r="V286" i="1"/>
  <c r="V285" i="1" s="1"/>
  <c r="U286" i="1"/>
  <c r="U285" i="1" s="1"/>
  <c r="Q286" i="1"/>
  <c r="Q285" i="1" s="1"/>
  <c r="P286" i="1"/>
  <c r="P285" i="1" s="1"/>
  <c r="O286" i="1"/>
  <c r="O285" i="1" s="1"/>
  <c r="K286" i="1"/>
  <c r="K285" i="1" s="1"/>
  <c r="J286" i="1"/>
  <c r="J285" i="1" s="1"/>
  <c r="I286" i="1"/>
  <c r="H286" i="1"/>
  <c r="G286" i="1"/>
  <c r="F286" i="1"/>
  <c r="F285" i="1" s="1"/>
  <c r="BX285" i="1"/>
  <c r="BX284" i="1"/>
  <c r="N284" i="1"/>
  <c r="T284" i="1" s="1"/>
  <c r="Z284" i="1" s="1"/>
  <c r="AF284" i="1" s="1"/>
  <c r="AJ284" i="1" s="1"/>
  <c r="AP284" i="1" s="1"/>
  <c r="AV284" i="1" s="1"/>
  <c r="BB284" i="1" s="1"/>
  <c r="BH284" i="1" s="1"/>
  <c r="BR284" i="1" s="1"/>
  <c r="BT284" i="1" s="1"/>
  <c r="M284" i="1"/>
  <c r="S284" i="1" s="1"/>
  <c r="Y284" i="1" s="1"/>
  <c r="AE284" i="1" s="1"/>
  <c r="AI284" i="1" s="1"/>
  <c r="AO284" i="1" s="1"/>
  <c r="AU284" i="1" s="1"/>
  <c r="BA284" i="1" s="1"/>
  <c r="BG284" i="1" s="1"/>
  <c r="BO284" i="1" s="1"/>
  <c r="BQ284" i="1" s="1"/>
  <c r="L284" i="1"/>
  <c r="R284" i="1" s="1"/>
  <c r="X284" i="1" s="1"/>
  <c r="AD284" i="1" s="1"/>
  <c r="AH284" i="1" s="1"/>
  <c r="AN284" i="1" s="1"/>
  <c r="AT284" i="1" s="1"/>
  <c r="AZ284" i="1" s="1"/>
  <c r="BF284" i="1" s="1"/>
  <c r="BL284" i="1" s="1"/>
  <c r="BN284" i="1" s="1"/>
  <c r="BX283" i="1"/>
  <c r="N283" i="1"/>
  <c r="T283" i="1" s="1"/>
  <c r="Z283" i="1" s="1"/>
  <c r="AF283" i="1" s="1"/>
  <c r="AJ283" i="1" s="1"/>
  <c r="AP283" i="1" s="1"/>
  <c r="AV283" i="1" s="1"/>
  <c r="BB283" i="1" s="1"/>
  <c r="BH283" i="1" s="1"/>
  <c r="BR283" i="1" s="1"/>
  <c r="BT283" i="1" s="1"/>
  <c r="M283" i="1"/>
  <c r="S283" i="1" s="1"/>
  <c r="Y283" i="1" s="1"/>
  <c r="AE283" i="1" s="1"/>
  <c r="AI283" i="1" s="1"/>
  <c r="AO283" i="1" s="1"/>
  <c r="AU283" i="1" s="1"/>
  <c r="BA283" i="1" s="1"/>
  <c r="BG283" i="1" s="1"/>
  <c r="BO283" i="1" s="1"/>
  <c r="BQ283" i="1" s="1"/>
  <c r="L283" i="1"/>
  <c r="R283" i="1" s="1"/>
  <c r="X283" i="1" s="1"/>
  <c r="AD283" i="1" s="1"/>
  <c r="AH283" i="1" s="1"/>
  <c r="AN283" i="1" s="1"/>
  <c r="AT283" i="1" s="1"/>
  <c r="AZ283" i="1" s="1"/>
  <c r="BF283" i="1" s="1"/>
  <c r="BL283" i="1" s="1"/>
  <c r="BN283" i="1" s="1"/>
  <c r="BX282" i="1"/>
  <c r="BU282" i="1"/>
  <c r="BU281" i="1" s="1"/>
  <c r="BK282" i="1"/>
  <c r="BJ282" i="1"/>
  <c r="BI282" i="1"/>
  <c r="BI281" i="1" s="1"/>
  <c r="BE282" i="1"/>
  <c r="BE281" i="1" s="1"/>
  <c r="BD282" i="1"/>
  <c r="BD281" i="1" s="1"/>
  <c r="BC282" i="1"/>
  <c r="BC281" i="1" s="1"/>
  <c r="AY282" i="1"/>
  <c r="AY281" i="1" s="1"/>
  <c r="AX282" i="1"/>
  <c r="AX281" i="1" s="1"/>
  <c r="AW282" i="1"/>
  <c r="AW281" i="1" s="1"/>
  <c r="AS282" i="1"/>
  <c r="AS281" i="1" s="1"/>
  <c r="AR282" i="1"/>
  <c r="AR281" i="1" s="1"/>
  <c r="AQ282" i="1"/>
  <c r="AQ281" i="1" s="1"/>
  <c r="AM282" i="1"/>
  <c r="AM281" i="1" s="1"/>
  <c r="AL282" i="1"/>
  <c r="AL281" i="1" s="1"/>
  <c r="AK282" i="1"/>
  <c r="AK281" i="1" s="1"/>
  <c r="AG282" i="1"/>
  <c r="AG281" i="1" s="1"/>
  <c r="AC282" i="1"/>
  <c r="AC281" i="1" s="1"/>
  <c r="AB282" i="1"/>
  <c r="AB281" i="1" s="1"/>
  <c r="AA282" i="1"/>
  <c r="AA281" i="1" s="1"/>
  <c r="W282" i="1"/>
  <c r="W281" i="1" s="1"/>
  <c r="V282" i="1"/>
  <c r="V281" i="1" s="1"/>
  <c r="U282" i="1"/>
  <c r="U281" i="1" s="1"/>
  <c r="Q282" i="1"/>
  <c r="Q281" i="1" s="1"/>
  <c r="P282" i="1"/>
  <c r="P281" i="1" s="1"/>
  <c r="O282" i="1"/>
  <c r="O281" i="1" s="1"/>
  <c r="K282" i="1"/>
  <c r="K281" i="1" s="1"/>
  <c r="J282" i="1"/>
  <c r="J281" i="1" s="1"/>
  <c r="I282" i="1"/>
  <c r="I281" i="1" s="1"/>
  <c r="H282" i="1"/>
  <c r="H281" i="1" s="1"/>
  <c r="G282" i="1"/>
  <c r="F282" i="1"/>
  <c r="F281" i="1" s="1"/>
  <c r="BX281" i="1"/>
  <c r="BK281" i="1"/>
  <c r="BJ281" i="1"/>
  <c r="BX280" i="1"/>
  <c r="N280" i="1"/>
  <c r="T280" i="1" s="1"/>
  <c r="Z280" i="1" s="1"/>
  <c r="AF280" i="1" s="1"/>
  <c r="AJ280" i="1" s="1"/>
  <c r="AP280" i="1" s="1"/>
  <c r="AV280" i="1" s="1"/>
  <c r="BB280" i="1" s="1"/>
  <c r="BH280" i="1" s="1"/>
  <c r="BR280" i="1" s="1"/>
  <c r="BT280" i="1" s="1"/>
  <c r="M280" i="1"/>
  <c r="S280" i="1" s="1"/>
  <c r="Y280" i="1" s="1"/>
  <c r="AE280" i="1" s="1"/>
  <c r="AI280" i="1" s="1"/>
  <c r="AO280" i="1" s="1"/>
  <c r="AU280" i="1" s="1"/>
  <c r="BA280" i="1" s="1"/>
  <c r="BG280" i="1" s="1"/>
  <c r="BO280" i="1" s="1"/>
  <c r="BQ280" i="1" s="1"/>
  <c r="L280" i="1"/>
  <c r="R280" i="1" s="1"/>
  <c r="X280" i="1" s="1"/>
  <c r="AD280" i="1" s="1"/>
  <c r="AH280" i="1" s="1"/>
  <c r="AN280" i="1" s="1"/>
  <c r="AT280" i="1" s="1"/>
  <c r="AZ280" i="1" s="1"/>
  <c r="BF280" i="1" s="1"/>
  <c r="BL280" i="1" s="1"/>
  <c r="BN280" i="1" s="1"/>
  <c r="BX279" i="1"/>
  <c r="BU279" i="1"/>
  <c r="BU278" i="1" s="1"/>
  <c r="BK279" i="1"/>
  <c r="BK278" i="1" s="1"/>
  <c r="BJ279" i="1"/>
  <c r="BJ278" i="1" s="1"/>
  <c r="BI279" i="1"/>
  <c r="BI278" i="1" s="1"/>
  <c r="BE279" i="1"/>
  <c r="BE278" i="1" s="1"/>
  <c r="BD279" i="1"/>
  <c r="BD278" i="1" s="1"/>
  <c r="BC279" i="1"/>
  <c r="BC278" i="1" s="1"/>
  <c r="AY279" i="1"/>
  <c r="AY278" i="1" s="1"/>
  <c r="AX279" i="1"/>
  <c r="AX278" i="1" s="1"/>
  <c r="AW279" i="1"/>
  <c r="AW278" i="1" s="1"/>
  <c r="AS279" i="1"/>
  <c r="AS278" i="1" s="1"/>
  <c r="AR279" i="1"/>
  <c r="AR278" i="1" s="1"/>
  <c r="AQ279" i="1"/>
  <c r="AQ278" i="1" s="1"/>
  <c r="AM279" i="1"/>
  <c r="AM278" i="1" s="1"/>
  <c r="AL279" i="1"/>
  <c r="AL278" i="1" s="1"/>
  <c r="AK279" i="1"/>
  <c r="AK278" i="1" s="1"/>
  <c r="AG279" i="1"/>
  <c r="AG278" i="1" s="1"/>
  <c r="AC279" i="1"/>
  <c r="AC278" i="1" s="1"/>
  <c r="AB279" i="1"/>
  <c r="AB278" i="1" s="1"/>
  <c r="AA279" i="1"/>
  <c r="AA278" i="1" s="1"/>
  <c r="W279" i="1"/>
  <c r="W278" i="1" s="1"/>
  <c r="V279" i="1"/>
  <c r="V278" i="1" s="1"/>
  <c r="U279" i="1"/>
  <c r="U278" i="1" s="1"/>
  <c r="Q279" i="1"/>
  <c r="Q278" i="1" s="1"/>
  <c r="P279" i="1"/>
  <c r="P278" i="1" s="1"/>
  <c r="O279" i="1"/>
  <c r="O278" i="1" s="1"/>
  <c r="K279" i="1"/>
  <c r="K278" i="1" s="1"/>
  <c r="J279" i="1"/>
  <c r="J278" i="1" s="1"/>
  <c r="I279" i="1"/>
  <c r="I278" i="1" s="1"/>
  <c r="H279" i="1"/>
  <c r="H278" i="1" s="1"/>
  <c r="G279" i="1"/>
  <c r="G278" i="1" s="1"/>
  <c r="F279" i="1"/>
  <c r="BX278" i="1"/>
  <c r="BX277" i="1"/>
  <c r="N277" i="1"/>
  <c r="T277" i="1" s="1"/>
  <c r="Z277" i="1" s="1"/>
  <c r="AF277" i="1" s="1"/>
  <c r="AJ277" i="1" s="1"/>
  <c r="AP277" i="1" s="1"/>
  <c r="AV277" i="1" s="1"/>
  <c r="BB277" i="1" s="1"/>
  <c r="BH277" i="1" s="1"/>
  <c r="BR277" i="1" s="1"/>
  <c r="BT277" i="1" s="1"/>
  <c r="M277" i="1"/>
  <c r="S277" i="1" s="1"/>
  <c r="Y277" i="1" s="1"/>
  <c r="AE277" i="1" s="1"/>
  <c r="AI277" i="1" s="1"/>
  <c r="AO277" i="1" s="1"/>
  <c r="AU277" i="1" s="1"/>
  <c r="BA277" i="1" s="1"/>
  <c r="BG277" i="1" s="1"/>
  <c r="BO277" i="1" s="1"/>
  <c r="BQ277" i="1" s="1"/>
  <c r="L277" i="1"/>
  <c r="R277" i="1" s="1"/>
  <c r="X277" i="1" s="1"/>
  <c r="AD277" i="1" s="1"/>
  <c r="AH277" i="1" s="1"/>
  <c r="AN277" i="1" s="1"/>
  <c r="AT277" i="1" s="1"/>
  <c r="AZ277" i="1" s="1"/>
  <c r="BF277" i="1" s="1"/>
  <c r="BL277" i="1" s="1"/>
  <c r="BN277" i="1" s="1"/>
  <c r="BX276" i="1"/>
  <c r="N276" i="1"/>
  <c r="T276" i="1" s="1"/>
  <c r="Z276" i="1" s="1"/>
  <c r="AF276" i="1" s="1"/>
  <c r="AJ276" i="1" s="1"/>
  <c r="AP276" i="1" s="1"/>
  <c r="AV276" i="1" s="1"/>
  <c r="BB276" i="1" s="1"/>
  <c r="BH276" i="1" s="1"/>
  <c r="BR276" i="1" s="1"/>
  <c r="BT276" i="1" s="1"/>
  <c r="M276" i="1"/>
  <c r="S276" i="1" s="1"/>
  <c r="Y276" i="1" s="1"/>
  <c r="AE276" i="1" s="1"/>
  <c r="AI276" i="1" s="1"/>
  <c r="AO276" i="1" s="1"/>
  <c r="AU276" i="1" s="1"/>
  <c r="BA276" i="1" s="1"/>
  <c r="BG276" i="1" s="1"/>
  <c r="BO276" i="1" s="1"/>
  <c r="BQ276" i="1" s="1"/>
  <c r="L276" i="1"/>
  <c r="R276" i="1" s="1"/>
  <c r="X276" i="1" s="1"/>
  <c r="AD276" i="1" s="1"/>
  <c r="AH276" i="1" s="1"/>
  <c r="AN276" i="1" s="1"/>
  <c r="AT276" i="1" s="1"/>
  <c r="AZ276" i="1" s="1"/>
  <c r="BF276" i="1" s="1"/>
  <c r="BL276" i="1" s="1"/>
  <c r="BN276" i="1" s="1"/>
  <c r="BX275" i="1"/>
  <c r="BU275" i="1"/>
  <c r="BK275" i="1"/>
  <c r="BJ275" i="1"/>
  <c r="BI275" i="1"/>
  <c r="BE275" i="1"/>
  <c r="BD275" i="1"/>
  <c r="BC275" i="1"/>
  <c r="AY275" i="1"/>
  <c r="AX275" i="1"/>
  <c r="AW275" i="1"/>
  <c r="AS275" i="1"/>
  <c r="AR275" i="1"/>
  <c r="AQ275" i="1"/>
  <c r="AM275" i="1"/>
  <c r="AL275" i="1"/>
  <c r="AK275" i="1"/>
  <c r="AG275" i="1"/>
  <c r="AC275" i="1"/>
  <c r="AB275" i="1"/>
  <c r="AA275" i="1"/>
  <c r="W275" i="1"/>
  <c r="V275" i="1"/>
  <c r="U275" i="1"/>
  <c r="Q275" i="1"/>
  <c r="P275" i="1"/>
  <c r="O275" i="1"/>
  <c r="K275" i="1"/>
  <c r="J275" i="1"/>
  <c r="I275" i="1"/>
  <c r="H275" i="1"/>
  <c r="G275" i="1"/>
  <c r="F275" i="1"/>
  <c r="BX274" i="1"/>
  <c r="N274" i="1"/>
  <c r="T274" i="1" s="1"/>
  <c r="Z274" i="1" s="1"/>
  <c r="AF274" i="1" s="1"/>
  <c r="AJ274" i="1" s="1"/>
  <c r="AP274" i="1" s="1"/>
  <c r="AV274" i="1" s="1"/>
  <c r="BB274" i="1" s="1"/>
  <c r="BH274" i="1" s="1"/>
  <c r="BR274" i="1" s="1"/>
  <c r="BT274" i="1" s="1"/>
  <c r="M274" i="1"/>
  <c r="S274" i="1" s="1"/>
  <c r="Y274" i="1" s="1"/>
  <c r="AE274" i="1" s="1"/>
  <c r="AI274" i="1" s="1"/>
  <c r="AO274" i="1" s="1"/>
  <c r="AU274" i="1" s="1"/>
  <c r="BA274" i="1" s="1"/>
  <c r="BG274" i="1" s="1"/>
  <c r="BO274" i="1" s="1"/>
  <c r="BQ274" i="1" s="1"/>
  <c r="L274" i="1"/>
  <c r="R274" i="1" s="1"/>
  <c r="X274" i="1" s="1"/>
  <c r="AD274" i="1" s="1"/>
  <c r="AH274" i="1" s="1"/>
  <c r="AN274" i="1" s="1"/>
  <c r="AT274" i="1" s="1"/>
  <c r="AZ274" i="1" s="1"/>
  <c r="BF274" i="1" s="1"/>
  <c r="BL274" i="1" s="1"/>
  <c r="BN274" i="1" s="1"/>
  <c r="BX273" i="1"/>
  <c r="BU273" i="1"/>
  <c r="BK273" i="1"/>
  <c r="BJ273" i="1"/>
  <c r="BI273" i="1"/>
  <c r="BE273" i="1"/>
  <c r="BD273" i="1"/>
  <c r="BC273" i="1"/>
  <c r="AY273" i="1"/>
  <c r="AX273" i="1"/>
  <c r="AW273" i="1"/>
  <c r="AS273" i="1"/>
  <c r="AR273" i="1"/>
  <c r="AQ273" i="1"/>
  <c r="AM273" i="1"/>
  <c r="AL273" i="1"/>
  <c r="AK273" i="1"/>
  <c r="AG273" i="1"/>
  <c r="AC273" i="1"/>
  <c r="AB273" i="1"/>
  <c r="AA273" i="1"/>
  <c r="W273" i="1"/>
  <c r="V273" i="1"/>
  <c r="U273" i="1"/>
  <c r="Q273" i="1"/>
  <c r="P273" i="1"/>
  <c r="O273" i="1"/>
  <c r="K273" i="1"/>
  <c r="J273" i="1"/>
  <c r="I273" i="1"/>
  <c r="H273" i="1"/>
  <c r="G273" i="1"/>
  <c r="F273" i="1"/>
  <c r="BX272" i="1"/>
  <c r="N272" i="1"/>
  <c r="T272" i="1" s="1"/>
  <c r="Z272" i="1" s="1"/>
  <c r="AF272" i="1" s="1"/>
  <c r="AJ272" i="1" s="1"/>
  <c r="AP272" i="1" s="1"/>
  <c r="AV272" i="1" s="1"/>
  <c r="BB272" i="1" s="1"/>
  <c r="BH272" i="1" s="1"/>
  <c r="BR272" i="1" s="1"/>
  <c r="BT272" i="1" s="1"/>
  <c r="M272" i="1"/>
  <c r="S272" i="1" s="1"/>
  <c r="Y272" i="1" s="1"/>
  <c r="AE272" i="1" s="1"/>
  <c r="AI272" i="1" s="1"/>
  <c r="AO272" i="1" s="1"/>
  <c r="AU272" i="1" s="1"/>
  <c r="BA272" i="1" s="1"/>
  <c r="BG272" i="1" s="1"/>
  <c r="BO272" i="1" s="1"/>
  <c r="BQ272" i="1" s="1"/>
  <c r="L272" i="1"/>
  <c r="R272" i="1" s="1"/>
  <c r="X272" i="1" s="1"/>
  <c r="AD272" i="1" s="1"/>
  <c r="AH272" i="1" s="1"/>
  <c r="AN272" i="1" s="1"/>
  <c r="AT272" i="1" s="1"/>
  <c r="AZ272" i="1" s="1"/>
  <c r="BF272" i="1" s="1"/>
  <c r="BL272" i="1" s="1"/>
  <c r="BN272" i="1" s="1"/>
  <c r="BX271" i="1"/>
  <c r="BU271" i="1"/>
  <c r="BK271" i="1"/>
  <c r="BJ271" i="1"/>
  <c r="BI271" i="1"/>
  <c r="BE271" i="1"/>
  <c r="BD271" i="1"/>
  <c r="BC271" i="1"/>
  <c r="AY271" i="1"/>
  <c r="AX271" i="1"/>
  <c r="AW271" i="1"/>
  <c r="AS271" i="1"/>
  <c r="AR271" i="1"/>
  <c r="AQ271" i="1"/>
  <c r="AM271" i="1"/>
  <c r="AL271" i="1"/>
  <c r="AK271" i="1"/>
  <c r="AG271" i="1"/>
  <c r="AC271" i="1"/>
  <c r="AB271" i="1"/>
  <c r="AA271" i="1"/>
  <c r="W271" i="1"/>
  <c r="V271" i="1"/>
  <c r="U271" i="1"/>
  <c r="Q271" i="1"/>
  <c r="P271" i="1"/>
  <c r="O271" i="1"/>
  <c r="K271" i="1"/>
  <c r="J271" i="1"/>
  <c r="I271" i="1"/>
  <c r="H271" i="1"/>
  <c r="G271" i="1"/>
  <c r="F271" i="1"/>
  <c r="BX270" i="1"/>
  <c r="BX269" i="1"/>
  <c r="AW269" i="1"/>
  <c r="N269" i="1"/>
  <c r="T269" i="1" s="1"/>
  <c r="Z269" i="1" s="1"/>
  <c r="AF269" i="1" s="1"/>
  <c r="AJ269" i="1" s="1"/>
  <c r="AP269" i="1" s="1"/>
  <c r="AV269" i="1" s="1"/>
  <c r="BB269" i="1" s="1"/>
  <c r="BH269" i="1" s="1"/>
  <c r="BR269" i="1" s="1"/>
  <c r="BT269" i="1" s="1"/>
  <c r="M269" i="1"/>
  <c r="S269" i="1" s="1"/>
  <c r="Y269" i="1" s="1"/>
  <c r="AE269" i="1" s="1"/>
  <c r="AI269" i="1" s="1"/>
  <c r="AO269" i="1" s="1"/>
  <c r="AU269" i="1" s="1"/>
  <c r="BA269" i="1" s="1"/>
  <c r="BG269" i="1" s="1"/>
  <c r="BO269" i="1" s="1"/>
  <c r="BQ269" i="1" s="1"/>
  <c r="L269" i="1"/>
  <c r="R269" i="1" s="1"/>
  <c r="X269" i="1" s="1"/>
  <c r="AD269" i="1" s="1"/>
  <c r="AH269" i="1" s="1"/>
  <c r="AN269" i="1" s="1"/>
  <c r="AT269" i="1" s="1"/>
  <c r="BX268" i="1"/>
  <c r="BU268" i="1"/>
  <c r="BU267" i="1" s="1"/>
  <c r="BK268" i="1"/>
  <c r="BK267" i="1" s="1"/>
  <c r="BJ268" i="1"/>
  <c r="BJ267" i="1" s="1"/>
  <c r="BI268" i="1"/>
  <c r="BI267" i="1" s="1"/>
  <c r="BE268" i="1"/>
  <c r="BE267" i="1" s="1"/>
  <c r="BD268" i="1"/>
  <c r="BD267" i="1" s="1"/>
  <c r="BC268" i="1"/>
  <c r="BC267" i="1" s="1"/>
  <c r="AY268" i="1"/>
  <c r="AY267" i="1" s="1"/>
  <c r="AX268" i="1"/>
  <c r="AX267" i="1" s="1"/>
  <c r="AW268" i="1"/>
  <c r="AW267" i="1" s="1"/>
  <c r="AS268" i="1"/>
  <c r="AS267" i="1" s="1"/>
  <c r="AR268" i="1"/>
  <c r="AR267" i="1" s="1"/>
  <c r="AQ268" i="1"/>
  <c r="AQ267" i="1" s="1"/>
  <c r="AM268" i="1"/>
  <c r="AM267" i="1" s="1"/>
  <c r="AL268" i="1"/>
  <c r="AL267" i="1" s="1"/>
  <c r="AK268" i="1"/>
  <c r="AK267" i="1" s="1"/>
  <c r="AG268" i="1"/>
  <c r="AG267" i="1" s="1"/>
  <c r="AC268" i="1"/>
  <c r="AC267" i="1" s="1"/>
  <c r="AB268" i="1"/>
  <c r="AB267" i="1" s="1"/>
  <c r="AA268" i="1"/>
  <c r="AA267" i="1" s="1"/>
  <c r="W268" i="1"/>
  <c r="W267" i="1" s="1"/>
  <c r="V268" i="1"/>
  <c r="V267" i="1" s="1"/>
  <c r="U268" i="1"/>
  <c r="U267" i="1" s="1"/>
  <c r="Q268" i="1"/>
  <c r="Q267" i="1" s="1"/>
  <c r="P268" i="1"/>
  <c r="P267" i="1" s="1"/>
  <c r="O268" i="1"/>
  <c r="O267" i="1" s="1"/>
  <c r="K268" i="1"/>
  <c r="K267" i="1" s="1"/>
  <c r="J268" i="1"/>
  <c r="J267" i="1" s="1"/>
  <c r="I268" i="1"/>
  <c r="I267" i="1" s="1"/>
  <c r="H268" i="1"/>
  <c r="G268" i="1"/>
  <c r="F268" i="1"/>
  <c r="F267" i="1" s="1"/>
  <c r="BX267" i="1"/>
  <c r="BX266" i="1"/>
  <c r="BX265" i="1"/>
  <c r="N265" i="1"/>
  <c r="T265" i="1" s="1"/>
  <c r="Z265" i="1" s="1"/>
  <c r="AF265" i="1" s="1"/>
  <c r="AJ265" i="1" s="1"/>
  <c r="AP265" i="1" s="1"/>
  <c r="AV265" i="1" s="1"/>
  <c r="BB265" i="1" s="1"/>
  <c r="BH265" i="1" s="1"/>
  <c r="BR265" i="1" s="1"/>
  <c r="BT265" i="1" s="1"/>
  <c r="M265" i="1"/>
  <c r="S265" i="1" s="1"/>
  <c r="Y265" i="1" s="1"/>
  <c r="AE265" i="1" s="1"/>
  <c r="AI265" i="1" s="1"/>
  <c r="AO265" i="1" s="1"/>
  <c r="AU265" i="1" s="1"/>
  <c r="BA265" i="1" s="1"/>
  <c r="BG265" i="1" s="1"/>
  <c r="BO265" i="1" s="1"/>
  <c r="BQ265" i="1" s="1"/>
  <c r="L265" i="1"/>
  <c r="R265" i="1" s="1"/>
  <c r="X265" i="1" s="1"/>
  <c r="AD265" i="1" s="1"/>
  <c r="AH265" i="1" s="1"/>
  <c r="AN265" i="1" s="1"/>
  <c r="AT265" i="1" s="1"/>
  <c r="AZ265" i="1" s="1"/>
  <c r="BF265" i="1" s="1"/>
  <c r="BL265" i="1" s="1"/>
  <c r="BN265" i="1" s="1"/>
  <c r="BX264" i="1"/>
  <c r="AW264" i="1"/>
  <c r="AW263" i="1" s="1"/>
  <c r="N264" i="1"/>
  <c r="T264" i="1" s="1"/>
  <c r="Z264" i="1" s="1"/>
  <c r="AF264" i="1" s="1"/>
  <c r="AJ264" i="1" s="1"/>
  <c r="AP264" i="1" s="1"/>
  <c r="AV264" i="1" s="1"/>
  <c r="BB264" i="1" s="1"/>
  <c r="BH264" i="1" s="1"/>
  <c r="BR264" i="1" s="1"/>
  <c r="BT264" i="1" s="1"/>
  <c r="M264" i="1"/>
  <c r="S264" i="1" s="1"/>
  <c r="Y264" i="1" s="1"/>
  <c r="AE264" i="1" s="1"/>
  <c r="AI264" i="1" s="1"/>
  <c r="AO264" i="1" s="1"/>
  <c r="AU264" i="1" s="1"/>
  <c r="BA264" i="1" s="1"/>
  <c r="BG264" i="1" s="1"/>
  <c r="BO264" i="1" s="1"/>
  <c r="BQ264" i="1" s="1"/>
  <c r="L264" i="1"/>
  <c r="R264" i="1" s="1"/>
  <c r="X264" i="1" s="1"/>
  <c r="AD264" i="1" s="1"/>
  <c r="AH264" i="1" s="1"/>
  <c r="AN264" i="1" s="1"/>
  <c r="AT264" i="1" s="1"/>
  <c r="BX263" i="1"/>
  <c r="BU263" i="1"/>
  <c r="BK263" i="1"/>
  <c r="BJ263" i="1"/>
  <c r="BI263" i="1"/>
  <c r="BE263" i="1"/>
  <c r="BD263" i="1"/>
  <c r="BC263" i="1"/>
  <c r="AY263" i="1"/>
  <c r="AX263" i="1"/>
  <c r="AS263" i="1"/>
  <c r="AS260" i="1" s="1"/>
  <c r="AR263" i="1"/>
  <c r="AR260" i="1" s="1"/>
  <c r="AQ263" i="1"/>
  <c r="AM263" i="1"/>
  <c r="AM260" i="1" s="1"/>
  <c r="AL263" i="1"/>
  <c r="AL260" i="1" s="1"/>
  <c r="AK263" i="1"/>
  <c r="AK260" i="1" s="1"/>
  <c r="AG263" i="1"/>
  <c r="AG260" i="1" s="1"/>
  <c r="AC263" i="1"/>
  <c r="AC260" i="1" s="1"/>
  <c r="AB263" i="1"/>
  <c r="AB260" i="1" s="1"/>
  <c r="AA263" i="1"/>
  <c r="AA260" i="1" s="1"/>
  <c r="W263" i="1"/>
  <c r="W260" i="1" s="1"/>
  <c r="V263" i="1"/>
  <c r="V260" i="1" s="1"/>
  <c r="U263" i="1"/>
  <c r="U260" i="1" s="1"/>
  <c r="Q263" i="1"/>
  <c r="Q260" i="1" s="1"/>
  <c r="P263" i="1"/>
  <c r="P260" i="1" s="1"/>
  <c r="O263" i="1"/>
  <c r="O260" i="1" s="1"/>
  <c r="K263" i="1"/>
  <c r="K260" i="1" s="1"/>
  <c r="J263" i="1"/>
  <c r="J260" i="1" s="1"/>
  <c r="I263" i="1"/>
  <c r="I260" i="1" s="1"/>
  <c r="H263" i="1"/>
  <c r="H260" i="1" s="1"/>
  <c r="G263" i="1"/>
  <c r="F263" i="1"/>
  <c r="BX262" i="1"/>
  <c r="BB262" i="1"/>
  <c r="BH262" i="1" s="1"/>
  <c r="BR262" i="1" s="1"/>
  <c r="BA262" i="1"/>
  <c r="BG262" i="1" s="1"/>
  <c r="BO262" i="1" s="1"/>
  <c r="AZ262" i="1"/>
  <c r="BF262" i="1" s="1"/>
  <c r="BL262" i="1" s="1"/>
  <c r="BX261" i="1"/>
  <c r="BU261" i="1"/>
  <c r="BK261" i="1"/>
  <c r="BK260" i="1" s="1"/>
  <c r="BJ261" i="1"/>
  <c r="BI261" i="1"/>
  <c r="BE261" i="1"/>
  <c r="BD261" i="1"/>
  <c r="BD260" i="1" s="1"/>
  <c r="BC261" i="1"/>
  <c r="AY261" i="1"/>
  <c r="BB261" i="1" s="1"/>
  <c r="AX261" i="1"/>
  <c r="BA261" i="1" s="1"/>
  <c r="AW261" i="1"/>
  <c r="AZ261" i="1" s="1"/>
  <c r="BX260" i="1"/>
  <c r="AQ260" i="1"/>
  <c r="BX259" i="1"/>
  <c r="N259" i="1"/>
  <c r="T259" i="1" s="1"/>
  <c r="Z259" i="1" s="1"/>
  <c r="AF259" i="1" s="1"/>
  <c r="AJ259" i="1" s="1"/>
  <c r="AP259" i="1" s="1"/>
  <c r="AV259" i="1" s="1"/>
  <c r="BB259" i="1" s="1"/>
  <c r="BH259" i="1" s="1"/>
  <c r="BR259" i="1" s="1"/>
  <c r="BT259" i="1" s="1"/>
  <c r="M259" i="1"/>
  <c r="S259" i="1" s="1"/>
  <c r="Y259" i="1" s="1"/>
  <c r="AE259" i="1" s="1"/>
  <c r="AI259" i="1" s="1"/>
  <c r="AO259" i="1" s="1"/>
  <c r="AU259" i="1" s="1"/>
  <c r="BA259" i="1" s="1"/>
  <c r="BG259" i="1" s="1"/>
  <c r="BO259" i="1" s="1"/>
  <c r="BQ259" i="1" s="1"/>
  <c r="L259" i="1"/>
  <c r="R259" i="1" s="1"/>
  <c r="X259" i="1" s="1"/>
  <c r="AD259" i="1" s="1"/>
  <c r="AH259" i="1" s="1"/>
  <c r="AN259" i="1" s="1"/>
  <c r="AT259" i="1" s="1"/>
  <c r="AZ259" i="1" s="1"/>
  <c r="BF259" i="1" s="1"/>
  <c r="BL259" i="1" s="1"/>
  <c r="BN259" i="1" s="1"/>
  <c r="BX258" i="1"/>
  <c r="N258" i="1"/>
  <c r="T258" i="1" s="1"/>
  <c r="Z258" i="1" s="1"/>
  <c r="AF258" i="1" s="1"/>
  <c r="AJ258" i="1" s="1"/>
  <c r="AP258" i="1" s="1"/>
  <c r="AV258" i="1" s="1"/>
  <c r="BB258" i="1" s="1"/>
  <c r="BH258" i="1" s="1"/>
  <c r="BR258" i="1" s="1"/>
  <c r="BT258" i="1" s="1"/>
  <c r="M258" i="1"/>
  <c r="S258" i="1" s="1"/>
  <c r="Y258" i="1" s="1"/>
  <c r="AE258" i="1" s="1"/>
  <c r="AI258" i="1" s="1"/>
  <c r="AO258" i="1" s="1"/>
  <c r="AU258" i="1" s="1"/>
  <c r="BA258" i="1" s="1"/>
  <c r="BG258" i="1" s="1"/>
  <c r="BO258" i="1" s="1"/>
  <c r="BQ258" i="1" s="1"/>
  <c r="L258" i="1"/>
  <c r="R258" i="1" s="1"/>
  <c r="X258" i="1" s="1"/>
  <c r="AD258" i="1" s="1"/>
  <c r="AH258" i="1" s="1"/>
  <c r="AN258" i="1" s="1"/>
  <c r="AT258" i="1" s="1"/>
  <c r="AZ258" i="1" s="1"/>
  <c r="BF258" i="1" s="1"/>
  <c r="BL258" i="1" s="1"/>
  <c r="BN258" i="1" s="1"/>
  <c r="BX257" i="1"/>
  <c r="BU257" i="1"/>
  <c r="BU256" i="1" s="1"/>
  <c r="BK257" i="1"/>
  <c r="BK256" i="1" s="1"/>
  <c r="BJ257" i="1"/>
  <c r="BJ256" i="1" s="1"/>
  <c r="BI257" i="1"/>
  <c r="BI256" i="1" s="1"/>
  <c r="BE257" i="1"/>
  <c r="BE256" i="1" s="1"/>
  <c r="BD257" i="1"/>
  <c r="BD256" i="1" s="1"/>
  <c r="BC257" i="1"/>
  <c r="BC256" i="1" s="1"/>
  <c r="AY257" i="1"/>
  <c r="AY256" i="1" s="1"/>
  <c r="AX257" i="1"/>
  <c r="AX256" i="1" s="1"/>
  <c r="AW257" i="1"/>
  <c r="AW256" i="1" s="1"/>
  <c r="AS257" i="1"/>
  <c r="AS256" i="1" s="1"/>
  <c r="AR257" i="1"/>
  <c r="AR256" i="1" s="1"/>
  <c r="AQ257" i="1"/>
  <c r="AQ256" i="1" s="1"/>
  <c r="AM257" i="1"/>
  <c r="AM256" i="1" s="1"/>
  <c r="AL257" i="1"/>
  <c r="AL256" i="1" s="1"/>
  <c r="AK257" i="1"/>
  <c r="AK256" i="1" s="1"/>
  <c r="AG257" i="1"/>
  <c r="AG256" i="1" s="1"/>
  <c r="AC257" i="1"/>
  <c r="AC256" i="1" s="1"/>
  <c r="AB257" i="1"/>
  <c r="AB256" i="1" s="1"/>
  <c r="AA257" i="1"/>
  <c r="AA256" i="1" s="1"/>
  <c r="W257" i="1"/>
  <c r="W256" i="1" s="1"/>
  <c r="V257" i="1"/>
  <c r="V256" i="1" s="1"/>
  <c r="U257" i="1"/>
  <c r="U256" i="1" s="1"/>
  <c r="Q257" i="1"/>
  <c r="Q256" i="1" s="1"/>
  <c r="P257" i="1"/>
  <c r="P256" i="1" s="1"/>
  <c r="O257" i="1"/>
  <c r="O256" i="1" s="1"/>
  <c r="K257" i="1"/>
  <c r="K256" i="1" s="1"/>
  <c r="J257" i="1"/>
  <c r="J256" i="1" s="1"/>
  <c r="I257" i="1"/>
  <c r="I256" i="1" s="1"/>
  <c r="H257" i="1"/>
  <c r="G257" i="1"/>
  <c r="G256" i="1" s="1"/>
  <c r="F257" i="1"/>
  <c r="BX256" i="1"/>
  <c r="BX255" i="1"/>
  <c r="N255" i="1"/>
  <c r="T255" i="1" s="1"/>
  <c r="Z255" i="1" s="1"/>
  <c r="AF255" i="1" s="1"/>
  <c r="AJ255" i="1" s="1"/>
  <c r="AP255" i="1" s="1"/>
  <c r="AV255" i="1" s="1"/>
  <c r="BB255" i="1" s="1"/>
  <c r="BH255" i="1" s="1"/>
  <c r="BR255" i="1" s="1"/>
  <c r="BT255" i="1" s="1"/>
  <c r="M255" i="1"/>
  <c r="S255" i="1" s="1"/>
  <c r="Y255" i="1" s="1"/>
  <c r="AE255" i="1" s="1"/>
  <c r="AI255" i="1" s="1"/>
  <c r="AO255" i="1" s="1"/>
  <c r="AU255" i="1" s="1"/>
  <c r="BA255" i="1" s="1"/>
  <c r="BG255" i="1" s="1"/>
  <c r="BO255" i="1" s="1"/>
  <c r="BQ255" i="1" s="1"/>
  <c r="L255" i="1"/>
  <c r="R255" i="1" s="1"/>
  <c r="X255" i="1" s="1"/>
  <c r="AD255" i="1" s="1"/>
  <c r="AH255" i="1" s="1"/>
  <c r="AN255" i="1" s="1"/>
  <c r="AT255" i="1" s="1"/>
  <c r="AZ255" i="1" s="1"/>
  <c r="BF255" i="1" s="1"/>
  <c r="BL255" i="1" s="1"/>
  <c r="BN255" i="1" s="1"/>
  <c r="BX254" i="1"/>
  <c r="BU254" i="1"/>
  <c r="BU253" i="1" s="1"/>
  <c r="BK254" i="1"/>
  <c r="BK253" i="1" s="1"/>
  <c r="BJ254" i="1"/>
  <c r="BJ253" i="1" s="1"/>
  <c r="BI254" i="1"/>
  <c r="BI253" i="1" s="1"/>
  <c r="BE254" i="1"/>
  <c r="BE253" i="1" s="1"/>
  <c r="BD254" i="1"/>
  <c r="BD253" i="1" s="1"/>
  <c r="BC254" i="1"/>
  <c r="BC253" i="1" s="1"/>
  <c r="AY254" i="1"/>
  <c r="AY253" i="1" s="1"/>
  <c r="AX254" i="1"/>
  <c r="AX253" i="1" s="1"/>
  <c r="AW254" i="1"/>
  <c r="AW253" i="1" s="1"/>
  <c r="AS254" i="1"/>
  <c r="AS253" i="1" s="1"/>
  <c r="AR254" i="1"/>
  <c r="AR253" i="1" s="1"/>
  <c r="AQ254" i="1"/>
  <c r="AQ253" i="1" s="1"/>
  <c r="AM254" i="1"/>
  <c r="AM253" i="1" s="1"/>
  <c r="AL254" i="1"/>
  <c r="AL253" i="1" s="1"/>
  <c r="AK254" i="1"/>
  <c r="AK253" i="1" s="1"/>
  <c r="AG254" i="1"/>
  <c r="AG253" i="1" s="1"/>
  <c r="AC254" i="1"/>
  <c r="AC253" i="1" s="1"/>
  <c r="AB254" i="1"/>
  <c r="AB253" i="1" s="1"/>
  <c r="AA254" i="1"/>
  <c r="AA253" i="1" s="1"/>
  <c r="W254" i="1"/>
  <c r="W253" i="1" s="1"/>
  <c r="V254" i="1"/>
  <c r="V253" i="1" s="1"/>
  <c r="U254" i="1"/>
  <c r="U253" i="1" s="1"/>
  <c r="Q254" i="1"/>
  <c r="Q253" i="1" s="1"/>
  <c r="P254" i="1"/>
  <c r="P253" i="1" s="1"/>
  <c r="O254" i="1"/>
  <c r="O253" i="1" s="1"/>
  <c r="K254" i="1"/>
  <c r="K253" i="1" s="1"/>
  <c r="J254" i="1"/>
  <c r="J253" i="1" s="1"/>
  <c r="I254" i="1"/>
  <c r="I253" i="1" s="1"/>
  <c r="H254" i="1"/>
  <c r="H253" i="1" s="1"/>
  <c r="G254" i="1"/>
  <c r="G253" i="1" s="1"/>
  <c r="F254" i="1"/>
  <c r="BX253" i="1"/>
  <c r="BX252" i="1"/>
  <c r="BX251" i="1"/>
  <c r="N251" i="1"/>
  <c r="T251" i="1" s="1"/>
  <c r="Z251" i="1" s="1"/>
  <c r="AF251" i="1" s="1"/>
  <c r="AJ251" i="1" s="1"/>
  <c r="AP251" i="1" s="1"/>
  <c r="AV251" i="1" s="1"/>
  <c r="BB251" i="1" s="1"/>
  <c r="BH251" i="1" s="1"/>
  <c r="BR251" i="1" s="1"/>
  <c r="BT251" i="1" s="1"/>
  <c r="M251" i="1"/>
  <c r="S251" i="1" s="1"/>
  <c r="Y251" i="1" s="1"/>
  <c r="AE251" i="1" s="1"/>
  <c r="AI251" i="1" s="1"/>
  <c r="AO251" i="1" s="1"/>
  <c r="AU251" i="1" s="1"/>
  <c r="BA251" i="1" s="1"/>
  <c r="BG251" i="1" s="1"/>
  <c r="BO251" i="1" s="1"/>
  <c r="BQ251" i="1" s="1"/>
  <c r="L251" i="1"/>
  <c r="R251" i="1" s="1"/>
  <c r="X251" i="1" s="1"/>
  <c r="AD251" i="1" s="1"/>
  <c r="AH251" i="1" s="1"/>
  <c r="AN251" i="1" s="1"/>
  <c r="AT251" i="1" s="1"/>
  <c r="AZ251" i="1" s="1"/>
  <c r="BF251" i="1" s="1"/>
  <c r="BL251" i="1" s="1"/>
  <c r="BN251" i="1" s="1"/>
  <c r="BX250" i="1"/>
  <c r="BU250" i="1"/>
  <c r="BU249" i="1" s="1"/>
  <c r="BK250" i="1"/>
  <c r="BK249" i="1" s="1"/>
  <c r="BJ250" i="1"/>
  <c r="BJ249" i="1" s="1"/>
  <c r="BI250" i="1"/>
  <c r="BI249" i="1" s="1"/>
  <c r="BE250" i="1"/>
  <c r="BE249" i="1" s="1"/>
  <c r="BD250" i="1"/>
  <c r="BD249" i="1" s="1"/>
  <c r="BC250" i="1"/>
  <c r="BC249" i="1" s="1"/>
  <c r="AY250" i="1"/>
  <c r="AY249" i="1" s="1"/>
  <c r="AX250" i="1"/>
  <c r="AX249" i="1" s="1"/>
  <c r="AW250" i="1"/>
  <c r="AW249" i="1" s="1"/>
  <c r="AS250" i="1"/>
  <c r="AS249" i="1" s="1"/>
  <c r="AR250" i="1"/>
  <c r="AR249" i="1" s="1"/>
  <c r="AQ250" i="1"/>
  <c r="AQ249" i="1" s="1"/>
  <c r="AM250" i="1"/>
  <c r="AM249" i="1" s="1"/>
  <c r="AL250" i="1"/>
  <c r="AL249" i="1" s="1"/>
  <c r="AK250" i="1"/>
  <c r="AK249" i="1" s="1"/>
  <c r="AG250" i="1"/>
  <c r="AG249" i="1" s="1"/>
  <c r="AC250" i="1"/>
  <c r="AC249" i="1" s="1"/>
  <c r="AB250" i="1"/>
  <c r="AB249" i="1" s="1"/>
  <c r="AA250" i="1"/>
  <c r="AA249" i="1" s="1"/>
  <c r="W250" i="1"/>
  <c r="W249" i="1" s="1"/>
  <c r="V250" i="1"/>
  <c r="V249" i="1" s="1"/>
  <c r="U250" i="1"/>
  <c r="U249" i="1" s="1"/>
  <c r="Q250" i="1"/>
  <c r="Q249" i="1" s="1"/>
  <c r="P250" i="1"/>
  <c r="P249" i="1" s="1"/>
  <c r="O250" i="1"/>
  <c r="O249" i="1" s="1"/>
  <c r="K250" i="1"/>
  <c r="K249" i="1" s="1"/>
  <c r="J250" i="1"/>
  <c r="J249" i="1" s="1"/>
  <c r="I250" i="1"/>
  <c r="I249" i="1" s="1"/>
  <c r="H250" i="1"/>
  <c r="G250" i="1"/>
  <c r="G249" i="1" s="1"/>
  <c r="F250" i="1"/>
  <c r="F249" i="1" s="1"/>
  <c r="BX249" i="1"/>
  <c r="BX248" i="1"/>
  <c r="N248" i="1"/>
  <c r="T248" i="1" s="1"/>
  <c r="Z248" i="1" s="1"/>
  <c r="AF248" i="1" s="1"/>
  <c r="AJ248" i="1" s="1"/>
  <c r="AP248" i="1" s="1"/>
  <c r="AV248" i="1" s="1"/>
  <c r="BB248" i="1" s="1"/>
  <c r="BH248" i="1" s="1"/>
  <c r="BR248" i="1" s="1"/>
  <c r="BT248" i="1" s="1"/>
  <c r="M248" i="1"/>
  <c r="S248" i="1" s="1"/>
  <c r="Y248" i="1" s="1"/>
  <c r="AE248" i="1" s="1"/>
  <c r="AI248" i="1" s="1"/>
  <c r="AO248" i="1" s="1"/>
  <c r="AU248" i="1" s="1"/>
  <c r="BA248" i="1" s="1"/>
  <c r="BG248" i="1" s="1"/>
  <c r="BO248" i="1" s="1"/>
  <c r="BQ248" i="1" s="1"/>
  <c r="L248" i="1"/>
  <c r="R248" i="1" s="1"/>
  <c r="X248" i="1" s="1"/>
  <c r="AD248" i="1" s="1"/>
  <c r="AH248" i="1" s="1"/>
  <c r="AN248" i="1" s="1"/>
  <c r="AT248" i="1" s="1"/>
  <c r="AZ248" i="1" s="1"/>
  <c r="BF248" i="1" s="1"/>
  <c r="BL248" i="1" s="1"/>
  <c r="BN248" i="1" s="1"/>
  <c r="BX247" i="1"/>
  <c r="BU247" i="1"/>
  <c r="BU246" i="1" s="1"/>
  <c r="BK247" i="1"/>
  <c r="BK246" i="1" s="1"/>
  <c r="BJ247" i="1"/>
  <c r="BJ246" i="1" s="1"/>
  <c r="BI247" i="1"/>
  <c r="BI246" i="1" s="1"/>
  <c r="BE247" i="1"/>
  <c r="BE246" i="1" s="1"/>
  <c r="BD247" i="1"/>
  <c r="BD246" i="1" s="1"/>
  <c r="BC247" i="1"/>
  <c r="BC246" i="1" s="1"/>
  <c r="AY247" i="1"/>
  <c r="AY246" i="1" s="1"/>
  <c r="AX247" i="1"/>
  <c r="AX246" i="1" s="1"/>
  <c r="AW247" i="1"/>
  <c r="AW246" i="1" s="1"/>
  <c r="AS247" i="1"/>
  <c r="AS246" i="1" s="1"/>
  <c r="AR247" i="1"/>
  <c r="AR246" i="1" s="1"/>
  <c r="AQ247" i="1"/>
  <c r="AQ246" i="1" s="1"/>
  <c r="AM247" i="1"/>
  <c r="AM246" i="1" s="1"/>
  <c r="AL247" i="1"/>
  <c r="AL246" i="1" s="1"/>
  <c r="AK247" i="1"/>
  <c r="AK246" i="1" s="1"/>
  <c r="AG247" i="1"/>
  <c r="AG246" i="1" s="1"/>
  <c r="AC247" i="1"/>
  <c r="AC246" i="1" s="1"/>
  <c r="AB247" i="1"/>
  <c r="AB246" i="1" s="1"/>
  <c r="AA247" i="1"/>
  <c r="AA246" i="1" s="1"/>
  <c r="W247" i="1"/>
  <c r="W246" i="1" s="1"/>
  <c r="V247" i="1"/>
  <c r="V246" i="1" s="1"/>
  <c r="U247" i="1"/>
  <c r="U246" i="1" s="1"/>
  <c r="Q247" i="1"/>
  <c r="Q246" i="1" s="1"/>
  <c r="P247" i="1"/>
  <c r="P246" i="1" s="1"/>
  <c r="O247" i="1"/>
  <c r="O246" i="1" s="1"/>
  <c r="K247" i="1"/>
  <c r="K246" i="1" s="1"/>
  <c r="J247" i="1"/>
  <c r="J246" i="1" s="1"/>
  <c r="I247" i="1"/>
  <c r="I246" i="1" s="1"/>
  <c r="H247" i="1"/>
  <c r="H246" i="1" s="1"/>
  <c r="G247" i="1"/>
  <c r="G246" i="1" s="1"/>
  <c r="F247" i="1"/>
  <c r="F246" i="1" s="1"/>
  <c r="BX246" i="1"/>
  <c r="BX245" i="1"/>
  <c r="T245" i="1"/>
  <c r="Z245" i="1" s="1"/>
  <c r="AF245" i="1" s="1"/>
  <c r="AJ245" i="1" s="1"/>
  <c r="AP245" i="1" s="1"/>
  <c r="AV245" i="1" s="1"/>
  <c r="BB245" i="1" s="1"/>
  <c r="BH245" i="1" s="1"/>
  <c r="BR245" i="1" s="1"/>
  <c r="BT245" i="1" s="1"/>
  <c r="S245" i="1"/>
  <c r="Y245" i="1" s="1"/>
  <c r="AE245" i="1" s="1"/>
  <c r="AI245" i="1" s="1"/>
  <c r="AO245" i="1" s="1"/>
  <c r="AU245" i="1" s="1"/>
  <c r="BA245" i="1" s="1"/>
  <c r="BG245" i="1" s="1"/>
  <c r="BO245" i="1" s="1"/>
  <c r="BQ245" i="1" s="1"/>
  <c r="R245" i="1"/>
  <c r="X245" i="1" s="1"/>
  <c r="AD245" i="1" s="1"/>
  <c r="AH245" i="1" s="1"/>
  <c r="AN245" i="1" s="1"/>
  <c r="AT245" i="1" s="1"/>
  <c r="AZ245" i="1" s="1"/>
  <c r="BF245" i="1" s="1"/>
  <c r="BL245" i="1" s="1"/>
  <c r="BN245" i="1" s="1"/>
  <c r="BX244" i="1"/>
  <c r="BU244" i="1"/>
  <c r="BU243" i="1" s="1"/>
  <c r="BK244" i="1"/>
  <c r="BK243" i="1" s="1"/>
  <c r="BJ244" i="1"/>
  <c r="BJ243" i="1" s="1"/>
  <c r="BI244" i="1"/>
  <c r="BE244" i="1"/>
  <c r="BE243" i="1" s="1"/>
  <c r="BD244" i="1"/>
  <c r="BD243" i="1" s="1"/>
  <c r="BC244" i="1"/>
  <c r="BC243" i="1" s="1"/>
  <c r="AY244" i="1"/>
  <c r="AY243" i="1" s="1"/>
  <c r="AX244" i="1"/>
  <c r="AX243" i="1" s="1"/>
  <c r="AW244" i="1"/>
  <c r="AW243" i="1" s="1"/>
  <c r="AS244" i="1"/>
  <c r="AS243" i="1" s="1"/>
  <c r="AR244" i="1"/>
  <c r="AR243" i="1" s="1"/>
  <c r="AQ244" i="1"/>
  <c r="AQ243" i="1" s="1"/>
  <c r="AM244" i="1"/>
  <c r="AM243" i="1" s="1"/>
  <c r="AL244" i="1"/>
  <c r="AL243" i="1" s="1"/>
  <c r="AK244" i="1"/>
  <c r="AK243" i="1" s="1"/>
  <c r="AG244" i="1"/>
  <c r="AG243" i="1" s="1"/>
  <c r="AC244" i="1"/>
  <c r="AC243" i="1" s="1"/>
  <c r="AB244" i="1"/>
  <c r="AB243" i="1" s="1"/>
  <c r="AA244" i="1"/>
  <c r="AA243" i="1" s="1"/>
  <c r="W244" i="1"/>
  <c r="W243" i="1" s="1"/>
  <c r="V244" i="1"/>
  <c r="V243" i="1" s="1"/>
  <c r="U244" i="1"/>
  <c r="U243" i="1" s="1"/>
  <c r="Q244" i="1"/>
  <c r="T244" i="1" s="1"/>
  <c r="P244" i="1"/>
  <c r="S244" i="1" s="1"/>
  <c r="O244" i="1"/>
  <c r="R244" i="1" s="1"/>
  <c r="BX243" i="1"/>
  <c r="BI243" i="1"/>
  <c r="BX242" i="1"/>
  <c r="AW242" i="1"/>
  <c r="AW241" i="1" s="1"/>
  <c r="AW240" i="1" s="1"/>
  <c r="N242" i="1"/>
  <c r="T242" i="1" s="1"/>
  <c r="Z242" i="1" s="1"/>
  <c r="AF242" i="1" s="1"/>
  <c r="AJ242" i="1" s="1"/>
  <c r="AP242" i="1" s="1"/>
  <c r="AV242" i="1" s="1"/>
  <c r="BB242" i="1" s="1"/>
  <c r="BH242" i="1" s="1"/>
  <c r="BR242" i="1" s="1"/>
  <c r="BT242" i="1" s="1"/>
  <c r="M242" i="1"/>
  <c r="S242" i="1" s="1"/>
  <c r="Y242" i="1" s="1"/>
  <c r="AE242" i="1" s="1"/>
  <c r="AI242" i="1" s="1"/>
  <c r="AO242" i="1" s="1"/>
  <c r="AU242" i="1" s="1"/>
  <c r="BA242" i="1" s="1"/>
  <c r="BG242" i="1" s="1"/>
  <c r="BO242" i="1" s="1"/>
  <c r="BQ242" i="1" s="1"/>
  <c r="L242" i="1"/>
  <c r="R242" i="1" s="1"/>
  <c r="X242" i="1" s="1"/>
  <c r="AD242" i="1" s="1"/>
  <c r="AH242" i="1" s="1"/>
  <c r="AN242" i="1" s="1"/>
  <c r="AT242" i="1" s="1"/>
  <c r="BX241" i="1"/>
  <c r="BU241" i="1"/>
  <c r="BU240" i="1" s="1"/>
  <c r="BK241" i="1"/>
  <c r="BK240" i="1" s="1"/>
  <c r="BJ241" i="1"/>
  <c r="BJ240" i="1" s="1"/>
  <c r="BI241" i="1"/>
  <c r="BI240" i="1" s="1"/>
  <c r="BE241" i="1"/>
  <c r="BE240" i="1" s="1"/>
  <c r="BD241" i="1"/>
  <c r="BD240" i="1" s="1"/>
  <c r="BC241" i="1"/>
  <c r="BC240" i="1" s="1"/>
  <c r="AY241" i="1"/>
  <c r="AY240" i="1" s="1"/>
  <c r="AX241" i="1"/>
  <c r="AX240" i="1" s="1"/>
  <c r="AS241" i="1"/>
  <c r="AS240" i="1" s="1"/>
  <c r="AR241" i="1"/>
  <c r="AR240" i="1" s="1"/>
  <c r="AQ241" i="1"/>
  <c r="AQ240" i="1" s="1"/>
  <c r="AM241" i="1"/>
  <c r="AM240" i="1" s="1"/>
  <c r="AL241" i="1"/>
  <c r="AL240" i="1" s="1"/>
  <c r="AK241" i="1"/>
  <c r="AK240" i="1" s="1"/>
  <c r="AG241" i="1"/>
  <c r="AG240" i="1" s="1"/>
  <c r="AC241" i="1"/>
  <c r="AC240" i="1" s="1"/>
  <c r="AB241" i="1"/>
  <c r="AB240" i="1" s="1"/>
  <c r="AA241" i="1"/>
  <c r="AA240" i="1" s="1"/>
  <c r="W241" i="1"/>
  <c r="W240" i="1" s="1"/>
  <c r="V241" i="1"/>
  <c r="V240" i="1" s="1"/>
  <c r="U241" i="1"/>
  <c r="U240" i="1" s="1"/>
  <c r="Q241" i="1"/>
  <c r="Q240" i="1" s="1"/>
  <c r="P241" i="1"/>
  <c r="P240" i="1" s="1"/>
  <c r="O241" i="1"/>
  <c r="O240" i="1" s="1"/>
  <c r="K241" i="1"/>
  <c r="K240" i="1" s="1"/>
  <c r="J241" i="1"/>
  <c r="J240" i="1" s="1"/>
  <c r="I241" i="1"/>
  <c r="I240" i="1" s="1"/>
  <c r="H241" i="1"/>
  <c r="H240" i="1" s="1"/>
  <c r="G241" i="1"/>
  <c r="F241" i="1"/>
  <c r="F240" i="1" s="1"/>
  <c r="BX240" i="1"/>
  <c r="BX239" i="1"/>
  <c r="N239" i="1"/>
  <c r="T239" i="1" s="1"/>
  <c r="Z239" i="1" s="1"/>
  <c r="AF239" i="1" s="1"/>
  <c r="AJ239" i="1" s="1"/>
  <c r="AP239" i="1" s="1"/>
  <c r="AV239" i="1" s="1"/>
  <c r="BB239" i="1" s="1"/>
  <c r="BH239" i="1" s="1"/>
  <c r="BR239" i="1" s="1"/>
  <c r="BT239" i="1" s="1"/>
  <c r="M239" i="1"/>
  <c r="S239" i="1" s="1"/>
  <c r="Y239" i="1" s="1"/>
  <c r="AE239" i="1" s="1"/>
  <c r="AI239" i="1" s="1"/>
  <c r="AO239" i="1" s="1"/>
  <c r="AU239" i="1" s="1"/>
  <c r="BA239" i="1" s="1"/>
  <c r="BG239" i="1" s="1"/>
  <c r="BO239" i="1" s="1"/>
  <c r="BQ239" i="1" s="1"/>
  <c r="L239" i="1"/>
  <c r="R239" i="1" s="1"/>
  <c r="X239" i="1" s="1"/>
  <c r="AD239" i="1" s="1"/>
  <c r="AH239" i="1" s="1"/>
  <c r="AN239" i="1" s="1"/>
  <c r="AT239" i="1" s="1"/>
  <c r="AZ239" i="1" s="1"/>
  <c r="BF239" i="1" s="1"/>
  <c r="BL239" i="1" s="1"/>
  <c r="BN239" i="1" s="1"/>
  <c r="BX238" i="1"/>
  <c r="BU238" i="1"/>
  <c r="BU237" i="1" s="1"/>
  <c r="BK238" i="1"/>
  <c r="BJ238" i="1"/>
  <c r="BI238" i="1"/>
  <c r="BI237" i="1" s="1"/>
  <c r="BE238" i="1"/>
  <c r="BE237" i="1" s="1"/>
  <c r="BD238" i="1"/>
  <c r="BD237" i="1" s="1"/>
  <c r="BC238" i="1"/>
  <c r="BC237" i="1" s="1"/>
  <c r="AY238" i="1"/>
  <c r="AY237" i="1" s="1"/>
  <c r="AX238" i="1"/>
  <c r="AX237" i="1" s="1"/>
  <c r="AW238" i="1"/>
  <c r="AW237" i="1" s="1"/>
  <c r="AS238" i="1"/>
  <c r="AS237" i="1" s="1"/>
  <c r="AR238" i="1"/>
  <c r="AR237" i="1" s="1"/>
  <c r="AQ238" i="1"/>
  <c r="AQ237" i="1" s="1"/>
  <c r="AM238" i="1"/>
  <c r="AM237" i="1" s="1"/>
  <c r="AL238" i="1"/>
  <c r="AL237" i="1" s="1"/>
  <c r="AK238" i="1"/>
  <c r="AK237" i="1" s="1"/>
  <c r="AG238" i="1"/>
  <c r="AG237" i="1" s="1"/>
  <c r="AC238" i="1"/>
  <c r="AC237" i="1" s="1"/>
  <c r="AB238" i="1"/>
  <c r="AB237" i="1" s="1"/>
  <c r="AA238" i="1"/>
  <c r="AA237" i="1" s="1"/>
  <c r="W238" i="1"/>
  <c r="W237" i="1" s="1"/>
  <c r="V238" i="1"/>
  <c r="V237" i="1" s="1"/>
  <c r="U238" i="1"/>
  <c r="U237" i="1" s="1"/>
  <c r="Q238" i="1"/>
  <c r="Q237" i="1" s="1"/>
  <c r="P238" i="1"/>
  <c r="P237" i="1" s="1"/>
  <c r="O238" i="1"/>
  <c r="O237" i="1" s="1"/>
  <c r="K238" i="1"/>
  <c r="K237" i="1" s="1"/>
  <c r="J238" i="1"/>
  <c r="J237" i="1" s="1"/>
  <c r="I238" i="1"/>
  <c r="I237" i="1" s="1"/>
  <c r="H238" i="1"/>
  <c r="H237" i="1" s="1"/>
  <c r="G238" i="1"/>
  <c r="G237" i="1" s="1"/>
  <c r="F238" i="1"/>
  <c r="BX237" i="1"/>
  <c r="BK237" i="1"/>
  <c r="BJ237" i="1"/>
  <c r="BX236" i="1"/>
  <c r="BX235" i="1"/>
  <c r="N235" i="1"/>
  <c r="T235" i="1" s="1"/>
  <c r="Z235" i="1" s="1"/>
  <c r="AF235" i="1" s="1"/>
  <c r="AJ235" i="1" s="1"/>
  <c r="AP235" i="1" s="1"/>
  <c r="AV235" i="1" s="1"/>
  <c r="BB235" i="1" s="1"/>
  <c r="BH235" i="1" s="1"/>
  <c r="BR235" i="1" s="1"/>
  <c r="BT235" i="1" s="1"/>
  <c r="M235" i="1"/>
  <c r="S235" i="1" s="1"/>
  <c r="Y235" i="1" s="1"/>
  <c r="AE235" i="1" s="1"/>
  <c r="AI235" i="1" s="1"/>
  <c r="AO235" i="1" s="1"/>
  <c r="AU235" i="1" s="1"/>
  <c r="BA235" i="1" s="1"/>
  <c r="BG235" i="1" s="1"/>
  <c r="BO235" i="1" s="1"/>
  <c r="BQ235" i="1" s="1"/>
  <c r="L235" i="1"/>
  <c r="R235" i="1" s="1"/>
  <c r="X235" i="1" s="1"/>
  <c r="AD235" i="1" s="1"/>
  <c r="AH235" i="1" s="1"/>
  <c r="AN235" i="1" s="1"/>
  <c r="AT235" i="1" s="1"/>
  <c r="AZ235" i="1" s="1"/>
  <c r="BF235" i="1" s="1"/>
  <c r="BL235" i="1" s="1"/>
  <c r="BN235" i="1" s="1"/>
  <c r="BX234" i="1"/>
  <c r="BU234" i="1"/>
  <c r="BU233" i="1" s="1"/>
  <c r="BK234" i="1"/>
  <c r="BK233" i="1" s="1"/>
  <c r="BJ234" i="1"/>
  <c r="BJ233" i="1" s="1"/>
  <c r="BI234" i="1"/>
  <c r="BI233" i="1" s="1"/>
  <c r="BE234" i="1"/>
  <c r="BE233" i="1" s="1"/>
  <c r="BD234" i="1"/>
  <c r="BD233" i="1" s="1"/>
  <c r="BC234" i="1"/>
  <c r="BC233" i="1" s="1"/>
  <c r="AY234" i="1"/>
  <c r="AY233" i="1" s="1"/>
  <c r="AX234" i="1"/>
  <c r="AX233" i="1" s="1"/>
  <c r="AW234" i="1"/>
  <c r="AW233" i="1" s="1"/>
  <c r="AS234" i="1"/>
  <c r="AS233" i="1" s="1"/>
  <c r="AR234" i="1"/>
  <c r="AR233" i="1" s="1"/>
  <c r="AQ234" i="1"/>
  <c r="AQ233" i="1" s="1"/>
  <c r="AM234" i="1"/>
  <c r="AM233" i="1" s="1"/>
  <c r="AL234" i="1"/>
  <c r="AL233" i="1" s="1"/>
  <c r="AK234" i="1"/>
  <c r="AK233" i="1" s="1"/>
  <c r="AG234" i="1"/>
  <c r="AG233" i="1" s="1"/>
  <c r="AC234" i="1"/>
  <c r="AC233" i="1" s="1"/>
  <c r="AB234" i="1"/>
  <c r="AB233" i="1" s="1"/>
  <c r="AA234" i="1"/>
  <c r="AA233" i="1" s="1"/>
  <c r="W234" i="1"/>
  <c r="W233" i="1" s="1"/>
  <c r="V234" i="1"/>
  <c r="V233" i="1" s="1"/>
  <c r="U234" i="1"/>
  <c r="U233" i="1" s="1"/>
  <c r="Q234" i="1"/>
  <c r="Q233" i="1" s="1"/>
  <c r="P234" i="1"/>
  <c r="P233" i="1" s="1"/>
  <c r="O234" i="1"/>
  <c r="O233" i="1" s="1"/>
  <c r="K234" i="1"/>
  <c r="K233" i="1" s="1"/>
  <c r="J234" i="1"/>
  <c r="I234" i="1"/>
  <c r="I233" i="1" s="1"/>
  <c r="H234" i="1"/>
  <c r="G234" i="1"/>
  <c r="G233" i="1" s="1"/>
  <c r="F234" i="1"/>
  <c r="F233" i="1" s="1"/>
  <c r="BX233" i="1"/>
  <c r="BX232" i="1"/>
  <c r="BI232" i="1"/>
  <c r="BI231" i="1" s="1"/>
  <c r="AW232" i="1"/>
  <c r="AK232" i="1"/>
  <c r="AA232" i="1"/>
  <c r="AA231" i="1" s="1"/>
  <c r="N232" i="1"/>
  <c r="T232" i="1" s="1"/>
  <c r="Z232" i="1" s="1"/>
  <c r="AF232" i="1" s="1"/>
  <c r="AJ232" i="1" s="1"/>
  <c r="AP232" i="1" s="1"/>
  <c r="AV232" i="1" s="1"/>
  <c r="BB232" i="1" s="1"/>
  <c r="BH232" i="1" s="1"/>
  <c r="BR232" i="1" s="1"/>
  <c r="BT232" i="1" s="1"/>
  <c r="M232" i="1"/>
  <c r="S232" i="1" s="1"/>
  <c r="Y232" i="1" s="1"/>
  <c r="AE232" i="1" s="1"/>
  <c r="AI232" i="1" s="1"/>
  <c r="AO232" i="1" s="1"/>
  <c r="AU232" i="1" s="1"/>
  <c r="BA232" i="1" s="1"/>
  <c r="BG232" i="1" s="1"/>
  <c r="BO232" i="1" s="1"/>
  <c r="BQ232" i="1" s="1"/>
  <c r="L232" i="1"/>
  <c r="R232" i="1" s="1"/>
  <c r="X232" i="1" s="1"/>
  <c r="BX231" i="1"/>
  <c r="BU231" i="1"/>
  <c r="BK231" i="1"/>
  <c r="BJ231" i="1"/>
  <c r="BE231" i="1"/>
  <c r="BD231" i="1"/>
  <c r="BC231" i="1"/>
  <c r="AY231" i="1"/>
  <c r="AX231" i="1"/>
  <c r="AW231" i="1"/>
  <c r="AS231" i="1"/>
  <c r="AR231" i="1"/>
  <c r="AQ231" i="1"/>
  <c r="AM231" i="1"/>
  <c r="AL231" i="1"/>
  <c r="AK231" i="1"/>
  <c r="AG231" i="1"/>
  <c r="AC231" i="1"/>
  <c r="AB231" i="1"/>
  <c r="W231" i="1"/>
  <c r="V231" i="1"/>
  <c r="U231" i="1"/>
  <c r="Q231" i="1"/>
  <c r="P231" i="1"/>
  <c r="O231" i="1"/>
  <c r="K231" i="1"/>
  <c r="J231" i="1"/>
  <c r="I231" i="1"/>
  <c r="H231" i="1"/>
  <c r="G231" i="1"/>
  <c r="F231" i="1"/>
  <c r="BX230" i="1"/>
  <c r="N230" i="1"/>
  <c r="T230" i="1" s="1"/>
  <c r="Z230" i="1" s="1"/>
  <c r="AF230" i="1" s="1"/>
  <c r="AJ230" i="1" s="1"/>
  <c r="AP230" i="1" s="1"/>
  <c r="AV230" i="1" s="1"/>
  <c r="BB230" i="1" s="1"/>
  <c r="BH230" i="1" s="1"/>
  <c r="BR230" i="1" s="1"/>
  <c r="BT230" i="1" s="1"/>
  <c r="M230" i="1"/>
  <c r="S230" i="1" s="1"/>
  <c r="Y230" i="1" s="1"/>
  <c r="AE230" i="1" s="1"/>
  <c r="AI230" i="1" s="1"/>
  <c r="AO230" i="1" s="1"/>
  <c r="AU230" i="1" s="1"/>
  <c r="BA230" i="1" s="1"/>
  <c r="BG230" i="1" s="1"/>
  <c r="BO230" i="1" s="1"/>
  <c r="BQ230" i="1" s="1"/>
  <c r="L230" i="1"/>
  <c r="R230" i="1" s="1"/>
  <c r="X230" i="1" s="1"/>
  <c r="AD230" i="1" s="1"/>
  <c r="AH230" i="1" s="1"/>
  <c r="AN230" i="1" s="1"/>
  <c r="AT230" i="1" s="1"/>
  <c r="AZ230" i="1" s="1"/>
  <c r="BF230" i="1" s="1"/>
  <c r="BL230" i="1" s="1"/>
  <c r="BN230" i="1" s="1"/>
  <c r="BX229" i="1"/>
  <c r="BU229" i="1"/>
  <c r="BK229" i="1"/>
  <c r="BJ229" i="1"/>
  <c r="BI229" i="1"/>
  <c r="BE229" i="1"/>
  <c r="BD229" i="1"/>
  <c r="BC229" i="1"/>
  <c r="AY229" i="1"/>
  <c r="AX229" i="1"/>
  <c r="AW229" i="1"/>
  <c r="AS229" i="1"/>
  <c r="AR229" i="1"/>
  <c r="AQ229" i="1"/>
  <c r="AM229" i="1"/>
  <c r="AL229" i="1"/>
  <c r="AK229" i="1"/>
  <c r="AG229" i="1"/>
  <c r="AC229" i="1"/>
  <c r="AB229" i="1"/>
  <c r="AA229" i="1"/>
  <c r="W229" i="1"/>
  <c r="V229" i="1"/>
  <c r="U229" i="1"/>
  <c r="Q229" i="1"/>
  <c r="P229" i="1"/>
  <c r="O229" i="1"/>
  <c r="K229" i="1"/>
  <c r="J229" i="1"/>
  <c r="I229" i="1"/>
  <c r="H229" i="1"/>
  <c r="G229" i="1"/>
  <c r="F229" i="1"/>
  <c r="BX228" i="1"/>
  <c r="O228" i="1"/>
  <c r="N228" i="1"/>
  <c r="T228" i="1" s="1"/>
  <c r="Z228" i="1" s="1"/>
  <c r="AF228" i="1" s="1"/>
  <c r="AJ228" i="1" s="1"/>
  <c r="AP228" i="1" s="1"/>
  <c r="AV228" i="1" s="1"/>
  <c r="BB228" i="1" s="1"/>
  <c r="BH228" i="1" s="1"/>
  <c r="BR228" i="1" s="1"/>
  <c r="BT228" i="1" s="1"/>
  <c r="M228" i="1"/>
  <c r="S228" i="1" s="1"/>
  <c r="Y228" i="1" s="1"/>
  <c r="AE228" i="1" s="1"/>
  <c r="AI228" i="1" s="1"/>
  <c r="AO228" i="1" s="1"/>
  <c r="AU228" i="1" s="1"/>
  <c r="BA228" i="1" s="1"/>
  <c r="BG228" i="1" s="1"/>
  <c r="BO228" i="1" s="1"/>
  <c r="BQ228" i="1" s="1"/>
  <c r="L228" i="1"/>
  <c r="R228" i="1" s="1"/>
  <c r="X228" i="1" s="1"/>
  <c r="AD228" i="1" s="1"/>
  <c r="AH228" i="1" s="1"/>
  <c r="AN228" i="1" s="1"/>
  <c r="AT228" i="1" s="1"/>
  <c r="AZ228" i="1" s="1"/>
  <c r="BF228" i="1" s="1"/>
  <c r="BL228" i="1" s="1"/>
  <c r="BN228" i="1" s="1"/>
  <c r="BX227" i="1"/>
  <c r="BU227" i="1"/>
  <c r="BK227" i="1"/>
  <c r="BJ227" i="1"/>
  <c r="BI227" i="1"/>
  <c r="BE227" i="1"/>
  <c r="BD227" i="1"/>
  <c r="BC227" i="1"/>
  <c r="AY227" i="1"/>
  <c r="AX227" i="1"/>
  <c r="AW227" i="1"/>
  <c r="AS227" i="1"/>
  <c r="AR227" i="1"/>
  <c r="AQ227" i="1"/>
  <c r="AM227" i="1"/>
  <c r="AL227" i="1"/>
  <c r="AK227" i="1"/>
  <c r="AG227" i="1"/>
  <c r="AC227" i="1"/>
  <c r="AB227" i="1"/>
  <c r="AA227" i="1"/>
  <c r="W227" i="1"/>
  <c r="V227" i="1"/>
  <c r="U227" i="1"/>
  <c r="Q227" i="1"/>
  <c r="P227" i="1"/>
  <c r="O227" i="1"/>
  <c r="K227" i="1"/>
  <c r="J227" i="1"/>
  <c r="I227" i="1"/>
  <c r="H227" i="1"/>
  <c r="G227" i="1"/>
  <c r="F227" i="1"/>
  <c r="BX226" i="1"/>
  <c r="BX225" i="1"/>
  <c r="N225" i="1"/>
  <c r="T225" i="1" s="1"/>
  <c r="Z225" i="1" s="1"/>
  <c r="AF225" i="1" s="1"/>
  <c r="AJ225" i="1" s="1"/>
  <c r="AP225" i="1" s="1"/>
  <c r="AV225" i="1" s="1"/>
  <c r="BB225" i="1" s="1"/>
  <c r="BH225" i="1" s="1"/>
  <c r="BR225" i="1" s="1"/>
  <c r="BT225" i="1" s="1"/>
  <c r="M225" i="1"/>
  <c r="S225" i="1" s="1"/>
  <c r="Y225" i="1" s="1"/>
  <c r="AE225" i="1" s="1"/>
  <c r="AI225" i="1" s="1"/>
  <c r="AO225" i="1" s="1"/>
  <c r="AU225" i="1" s="1"/>
  <c r="BA225" i="1" s="1"/>
  <c r="BG225" i="1" s="1"/>
  <c r="BO225" i="1" s="1"/>
  <c r="BQ225" i="1" s="1"/>
  <c r="L225" i="1"/>
  <c r="R225" i="1" s="1"/>
  <c r="X225" i="1" s="1"/>
  <c r="AD225" i="1" s="1"/>
  <c r="AH225" i="1" s="1"/>
  <c r="AN225" i="1" s="1"/>
  <c r="AT225" i="1" s="1"/>
  <c r="AZ225" i="1" s="1"/>
  <c r="BF225" i="1" s="1"/>
  <c r="BL225" i="1" s="1"/>
  <c r="BN225" i="1" s="1"/>
  <c r="BX224" i="1"/>
  <c r="BU224" i="1"/>
  <c r="BU223" i="1" s="1"/>
  <c r="BK224" i="1"/>
  <c r="BK223" i="1" s="1"/>
  <c r="BJ224" i="1"/>
  <c r="BJ223" i="1" s="1"/>
  <c r="BI224" i="1"/>
  <c r="BI223" i="1" s="1"/>
  <c r="BE224" i="1"/>
  <c r="BE223" i="1" s="1"/>
  <c r="BD224" i="1"/>
  <c r="BD223" i="1" s="1"/>
  <c r="BC224" i="1"/>
  <c r="BC223" i="1" s="1"/>
  <c r="AY224" i="1"/>
  <c r="AY223" i="1" s="1"/>
  <c r="AX224" i="1"/>
  <c r="AX223" i="1" s="1"/>
  <c r="AW224" i="1"/>
  <c r="AW223" i="1" s="1"/>
  <c r="AS224" i="1"/>
  <c r="AS223" i="1" s="1"/>
  <c r="AR224" i="1"/>
  <c r="AR223" i="1" s="1"/>
  <c r="AQ224" i="1"/>
  <c r="AQ223" i="1" s="1"/>
  <c r="AM224" i="1"/>
  <c r="AM223" i="1" s="1"/>
  <c r="AL224" i="1"/>
  <c r="AL223" i="1" s="1"/>
  <c r="AK224" i="1"/>
  <c r="AK223" i="1" s="1"/>
  <c r="AG224" i="1"/>
  <c r="AG223" i="1" s="1"/>
  <c r="AC224" i="1"/>
  <c r="AC223" i="1" s="1"/>
  <c r="AB224" i="1"/>
  <c r="AB223" i="1" s="1"/>
  <c r="AA224" i="1"/>
  <c r="AA223" i="1" s="1"/>
  <c r="W224" i="1"/>
  <c r="W223" i="1" s="1"/>
  <c r="V224" i="1"/>
  <c r="V223" i="1" s="1"/>
  <c r="U224" i="1"/>
  <c r="U223" i="1" s="1"/>
  <c r="Q224" i="1"/>
  <c r="Q223" i="1" s="1"/>
  <c r="P224" i="1"/>
  <c r="P223" i="1" s="1"/>
  <c r="O224" i="1"/>
  <c r="O223" i="1" s="1"/>
  <c r="K224" i="1"/>
  <c r="K223" i="1" s="1"/>
  <c r="J224" i="1"/>
  <c r="J223" i="1" s="1"/>
  <c r="I224" i="1"/>
  <c r="I223" i="1" s="1"/>
  <c r="H224" i="1"/>
  <c r="G224" i="1"/>
  <c r="G223" i="1" s="1"/>
  <c r="F224" i="1"/>
  <c r="BX223" i="1"/>
  <c r="BX222" i="1"/>
  <c r="BX221" i="1"/>
  <c r="BX220" i="1"/>
  <c r="N220" i="1"/>
  <c r="T220" i="1" s="1"/>
  <c r="Z220" i="1" s="1"/>
  <c r="AF220" i="1" s="1"/>
  <c r="AJ220" i="1" s="1"/>
  <c r="AP220" i="1" s="1"/>
  <c r="AV220" i="1" s="1"/>
  <c r="BB220" i="1" s="1"/>
  <c r="BH220" i="1" s="1"/>
  <c r="BR220" i="1" s="1"/>
  <c r="BT220" i="1" s="1"/>
  <c r="M220" i="1"/>
  <c r="S220" i="1" s="1"/>
  <c r="Y220" i="1" s="1"/>
  <c r="AE220" i="1" s="1"/>
  <c r="AI220" i="1" s="1"/>
  <c r="AO220" i="1" s="1"/>
  <c r="AU220" i="1" s="1"/>
  <c r="BA220" i="1" s="1"/>
  <c r="BG220" i="1" s="1"/>
  <c r="BO220" i="1" s="1"/>
  <c r="BQ220" i="1" s="1"/>
  <c r="L220" i="1"/>
  <c r="R220" i="1" s="1"/>
  <c r="X220" i="1" s="1"/>
  <c r="AD220" i="1" s="1"/>
  <c r="AH220" i="1" s="1"/>
  <c r="AN220" i="1" s="1"/>
  <c r="AT220" i="1" s="1"/>
  <c r="AZ220" i="1" s="1"/>
  <c r="BF220" i="1" s="1"/>
  <c r="BL220" i="1" s="1"/>
  <c r="BN220" i="1" s="1"/>
  <c r="BX219" i="1"/>
  <c r="BU219" i="1"/>
  <c r="BU218" i="1" s="1"/>
  <c r="BK219" i="1"/>
  <c r="BK218" i="1" s="1"/>
  <c r="BJ219" i="1"/>
  <c r="BJ218" i="1" s="1"/>
  <c r="BI219" i="1"/>
  <c r="BI218" i="1" s="1"/>
  <c r="BE219" i="1"/>
  <c r="BE218" i="1" s="1"/>
  <c r="BD219" i="1"/>
  <c r="BD218" i="1" s="1"/>
  <c r="BC219" i="1"/>
  <c r="BC218" i="1" s="1"/>
  <c r="AY219" i="1"/>
  <c r="AY218" i="1" s="1"/>
  <c r="AX219" i="1"/>
  <c r="AX218" i="1" s="1"/>
  <c r="AW219" i="1"/>
  <c r="AW218" i="1" s="1"/>
  <c r="AS219" i="1"/>
  <c r="AS218" i="1" s="1"/>
  <c r="AR219" i="1"/>
  <c r="AR218" i="1" s="1"/>
  <c r="AQ219" i="1"/>
  <c r="AQ218" i="1" s="1"/>
  <c r="AM219" i="1"/>
  <c r="AM218" i="1" s="1"/>
  <c r="AL219" i="1"/>
  <c r="AL218" i="1" s="1"/>
  <c r="AK219" i="1"/>
  <c r="AK218" i="1" s="1"/>
  <c r="AG219" i="1"/>
  <c r="AG218" i="1" s="1"/>
  <c r="AC219" i="1"/>
  <c r="AC218" i="1" s="1"/>
  <c r="AB219" i="1"/>
  <c r="AB218" i="1" s="1"/>
  <c r="AA219" i="1"/>
  <c r="AA218" i="1" s="1"/>
  <c r="W219" i="1"/>
  <c r="W218" i="1" s="1"/>
  <c r="W214" i="1" s="1"/>
  <c r="W213" i="1" s="1"/>
  <c r="V219" i="1"/>
  <c r="V218" i="1" s="1"/>
  <c r="V214" i="1" s="1"/>
  <c r="V213" i="1" s="1"/>
  <c r="U219" i="1"/>
  <c r="U218" i="1" s="1"/>
  <c r="U214" i="1" s="1"/>
  <c r="U213" i="1" s="1"/>
  <c r="Q219" i="1"/>
  <c r="Q218" i="1" s="1"/>
  <c r="P219" i="1"/>
  <c r="P218" i="1" s="1"/>
  <c r="O219" i="1"/>
  <c r="O218" i="1" s="1"/>
  <c r="K219" i="1"/>
  <c r="K218" i="1" s="1"/>
  <c r="K214" i="1" s="1"/>
  <c r="K213" i="1" s="1"/>
  <c r="J219" i="1"/>
  <c r="J218" i="1" s="1"/>
  <c r="I219" i="1"/>
  <c r="I218" i="1" s="1"/>
  <c r="I214" i="1" s="1"/>
  <c r="I213" i="1" s="1"/>
  <c r="H219" i="1"/>
  <c r="G219" i="1"/>
  <c r="G218" i="1" s="1"/>
  <c r="G214" i="1" s="1"/>
  <c r="G213" i="1" s="1"/>
  <c r="F219" i="1"/>
  <c r="F218" i="1" s="1"/>
  <c r="BX218" i="1"/>
  <c r="BX217" i="1"/>
  <c r="T217" i="1"/>
  <c r="Z217" i="1" s="1"/>
  <c r="AF217" i="1" s="1"/>
  <c r="AJ217" i="1" s="1"/>
  <c r="AP217" i="1" s="1"/>
  <c r="AV217" i="1" s="1"/>
  <c r="BB217" i="1" s="1"/>
  <c r="BH217" i="1" s="1"/>
  <c r="BR217" i="1" s="1"/>
  <c r="S217" i="1"/>
  <c r="Y217" i="1" s="1"/>
  <c r="AE217" i="1" s="1"/>
  <c r="AI217" i="1" s="1"/>
  <c r="AO217" i="1" s="1"/>
  <c r="AU217" i="1" s="1"/>
  <c r="BA217" i="1" s="1"/>
  <c r="BG217" i="1" s="1"/>
  <c r="BO217" i="1" s="1"/>
  <c r="R217" i="1"/>
  <c r="X217" i="1" s="1"/>
  <c r="AD217" i="1" s="1"/>
  <c r="AH217" i="1" s="1"/>
  <c r="AN217" i="1" s="1"/>
  <c r="AT217" i="1" s="1"/>
  <c r="AZ217" i="1" s="1"/>
  <c r="BF217" i="1" s="1"/>
  <c r="BL217" i="1" s="1"/>
  <c r="BX216" i="1"/>
  <c r="BU216" i="1"/>
  <c r="BU215" i="1" s="1"/>
  <c r="BK216" i="1"/>
  <c r="BK215" i="1" s="1"/>
  <c r="BJ216" i="1"/>
  <c r="BJ215" i="1" s="1"/>
  <c r="BI216" i="1"/>
  <c r="BI215" i="1" s="1"/>
  <c r="BE216" i="1"/>
  <c r="BE215" i="1" s="1"/>
  <c r="BD216" i="1"/>
  <c r="BD215" i="1" s="1"/>
  <c r="BC216" i="1"/>
  <c r="BC215" i="1" s="1"/>
  <c r="AY216" i="1"/>
  <c r="AY215" i="1" s="1"/>
  <c r="AX216" i="1"/>
  <c r="AX215" i="1" s="1"/>
  <c r="AW216" i="1"/>
  <c r="AW215" i="1" s="1"/>
  <c r="AS216" i="1"/>
  <c r="AS215" i="1" s="1"/>
  <c r="AR216" i="1"/>
  <c r="AR215" i="1" s="1"/>
  <c r="AQ216" i="1"/>
  <c r="AQ215" i="1" s="1"/>
  <c r="AM216" i="1"/>
  <c r="AM215" i="1" s="1"/>
  <c r="AL216" i="1"/>
  <c r="AL215" i="1" s="1"/>
  <c r="AK216" i="1"/>
  <c r="AK215" i="1" s="1"/>
  <c r="AG216" i="1"/>
  <c r="AG215" i="1" s="1"/>
  <c r="AC216" i="1"/>
  <c r="AC215" i="1" s="1"/>
  <c r="AB216" i="1"/>
  <c r="AB215" i="1" s="1"/>
  <c r="AA216" i="1"/>
  <c r="AA215" i="1" s="1"/>
  <c r="Q216" i="1"/>
  <c r="Q215" i="1" s="1"/>
  <c r="T215" i="1" s="1"/>
  <c r="Z215" i="1" s="1"/>
  <c r="P216" i="1"/>
  <c r="P215" i="1" s="1"/>
  <c r="S215" i="1" s="1"/>
  <c r="Y215" i="1" s="1"/>
  <c r="O216" i="1"/>
  <c r="R216" i="1" s="1"/>
  <c r="X216" i="1" s="1"/>
  <c r="BX215" i="1"/>
  <c r="BX214" i="1"/>
  <c r="BX213" i="1"/>
  <c r="BX212" i="1"/>
  <c r="BX211" i="1"/>
  <c r="N211" i="1"/>
  <c r="T211" i="1" s="1"/>
  <c r="Z211" i="1" s="1"/>
  <c r="AF211" i="1" s="1"/>
  <c r="AJ211" i="1" s="1"/>
  <c r="AP211" i="1" s="1"/>
  <c r="AV211" i="1" s="1"/>
  <c r="BB211" i="1" s="1"/>
  <c r="BH211" i="1" s="1"/>
  <c r="BR211" i="1" s="1"/>
  <c r="BT211" i="1" s="1"/>
  <c r="M211" i="1"/>
  <c r="S211" i="1" s="1"/>
  <c r="Y211" i="1" s="1"/>
  <c r="AE211" i="1" s="1"/>
  <c r="AI211" i="1" s="1"/>
  <c r="AO211" i="1" s="1"/>
  <c r="AU211" i="1" s="1"/>
  <c r="BA211" i="1" s="1"/>
  <c r="BG211" i="1" s="1"/>
  <c r="BO211" i="1" s="1"/>
  <c r="BQ211" i="1" s="1"/>
  <c r="L211" i="1"/>
  <c r="R211" i="1" s="1"/>
  <c r="X211" i="1" s="1"/>
  <c r="AD211" i="1" s="1"/>
  <c r="AH211" i="1" s="1"/>
  <c r="AN211" i="1" s="1"/>
  <c r="AT211" i="1" s="1"/>
  <c r="AZ211" i="1" s="1"/>
  <c r="BF211" i="1" s="1"/>
  <c r="BL211" i="1" s="1"/>
  <c r="BN211" i="1" s="1"/>
  <c r="BX210" i="1"/>
  <c r="BU210" i="1"/>
  <c r="BK210" i="1"/>
  <c r="BJ210" i="1"/>
  <c r="BI210" i="1"/>
  <c r="BE210" i="1"/>
  <c r="BD210" i="1"/>
  <c r="BC210" i="1"/>
  <c r="AY210" i="1"/>
  <c r="AX210" i="1"/>
  <c r="AW210" i="1"/>
  <c r="AS210" i="1"/>
  <c r="AR210" i="1"/>
  <c r="AQ210" i="1"/>
  <c r="AM210" i="1"/>
  <c r="AL210" i="1"/>
  <c r="AK210" i="1"/>
  <c r="AG210" i="1"/>
  <c r="AC210" i="1"/>
  <c r="AB210" i="1"/>
  <c r="AA210" i="1"/>
  <c r="W210" i="1"/>
  <c r="V210" i="1"/>
  <c r="U210" i="1"/>
  <c r="Q210" i="1"/>
  <c r="P210" i="1"/>
  <c r="O210" i="1"/>
  <c r="K210" i="1"/>
  <c r="J210" i="1"/>
  <c r="I210" i="1"/>
  <c r="H210" i="1"/>
  <c r="G210" i="1"/>
  <c r="F210" i="1"/>
  <c r="BX209" i="1"/>
  <c r="N209" i="1"/>
  <c r="T209" i="1" s="1"/>
  <c r="Z209" i="1" s="1"/>
  <c r="AF209" i="1" s="1"/>
  <c r="AJ209" i="1" s="1"/>
  <c r="AP209" i="1" s="1"/>
  <c r="AV209" i="1" s="1"/>
  <c r="BB209" i="1" s="1"/>
  <c r="BH209" i="1" s="1"/>
  <c r="BR209" i="1" s="1"/>
  <c r="BT209" i="1" s="1"/>
  <c r="M209" i="1"/>
  <c r="S209" i="1" s="1"/>
  <c r="Y209" i="1" s="1"/>
  <c r="AE209" i="1" s="1"/>
  <c r="AI209" i="1" s="1"/>
  <c r="AO209" i="1" s="1"/>
  <c r="AU209" i="1" s="1"/>
  <c r="BA209" i="1" s="1"/>
  <c r="BG209" i="1" s="1"/>
  <c r="BO209" i="1" s="1"/>
  <c r="BQ209" i="1" s="1"/>
  <c r="L209" i="1"/>
  <c r="R209" i="1" s="1"/>
  <c r="X209" i="1" s="1"/>
  <c r="AD209" i="1" s="1"/>
  <c r="AH209" i="1" s="1"/>
  <c r="AN209" i="1" s="1"/>
  <c r="AT209" i="1" s="1"/>
  <c r="AZ209" i="1" s="1"/>
  <c r="BF209" i="1" s="1"/>
  <c r="BL209" i="1" s="1"/>
  <c r="BN209" i="1" s="1"/>
  <c r="BX208" i="1"/>
  <c r="BU208" i="1"/>
  <c r="BK208" i="1"/>
  <c r="BJ208" i="1"/>
  <c r="BI208" i="1"/>
  <c r="BE208" i="1"/>
  <c r="BD208" i="1"/>
  <c r="BC208" i="1"/>
  <c r="AY208" i="1"/>
  <c r="AX208" i="1"/>
  <c r="AW208" i="1"/>
  <c r="AS208" i="1"/>
  <c r="AR208" i="1"/>
  <c r="AQ208" i="1"/>
  <c r="AM208" i="1"/>
  <c r="AL208" i="1"/>
  <c r="AK208" i="1"/>
  <c r="AG208" i="1"/>
  <c r="AC208" i="1"/>
  <c r="AB208" i="1"/>
  <c r="AA208" i="1"/>
  <c r="W208" i="1"/>
  <c r="V208" i="1"/>
  <c r="U208" i="1"/>
  <c r="Q208" i="1"/>
  <c r="P208" i="1"/>
  <c r="O208" i="1"/>
  <c r="K208" i="1"/>
  <c r="J208" i="1"/>
  <c r="I208" i="1"/>
  <c r="H208" i="1"/>
  <c r="G208" i="1"/>
  <c r="F208" i="1"/>
  <c r="BX207" i="1"/>
  <c r="BX206" i="1"/>
  <c r="BX205" i="1"/>
  <c r="N205" i="1"/>
  <c r="T205" i="1" s="1"/>
  <c r="Z205" i="1" s="1"/>
  <c r="AF205" i="1" s="1"/>
  <c r="AJ205" i="1" s="1"/>
  <c r="AP205" i="1" s="1"/>
  <c r="AV205" i="1" s="1"/>
  <c r="BB205" i="1" s="1"/>
  <c r="BH205" i="1" s="1"/>
  <c r="BR205" i="1" s="1"/>
  <c r="BT205" i="1" s="1"/>
  <c r="M205" i="1"/>
  <c r="S205" i="1" s="1"/>
  <c r="Y205" i="1" s="1"/>
  <c r="AE205" i="1" s="1"/>
  <c r="AI205" i="1" s="1"/>
  <c r="AO205" i="1" s="1"/>
  <c r="AU205" i="1" s="1"/>
  <c r="BA205" i="1" s="1"/>
  <c r="BG205" i="1" s="1"/>
  <c r="BO205" i="1" s="1"/>
  <c r="BQ205" i="1" s="1"/>
  <c r="L205" i="1"/>
  <c r="R205" i="1" s="1"/>
  <c r="X205" i="1" s="1"/>
  <c r="AD205" i="1" s="1"/>
  <c r="AH205" i="1" s="1"/>
  <c r="AN205" i="1" s="1"/>
  <c r="AT205" i="1" s="1"/>
  <c r="AZ205" i="1" s="1"/>
  <c r="BF205" i="1" s="1"/>
  <c r="BL205" i="1" s="1"/>
  <c r="BN205" i="1" s="1"/>
  <c r="BX204" i="1"/>
  <c r="BU204" i="1"/>
  <c r="BU203" i="1" s="1"/>
  <c r="BK204" i="1"/>
  <c r="BK203" i="1" s="1"/>
  <c r="BJ204" i="1"/>
  <c r="BJ203" i="1" s="1"/>
  <c r="BI204" i="1"/>
  <c r="BI203" i="1" s="1"/>
  <c r="BE204" i="1"/>
  <c r="BE203" i="1" s="1"/>
  <c r="BD204" i="1"/>
  <c r="BD203" i="1" s="1"/>
  <c r="BC204" i="1"/>
  <c r="BC203" i="1" s="1"/>
  <c r="AY204" i="1"/>
  <c r="AY203" i="1" s="1"/>
  <c r="AX204" i="1"/>
  <c r="AX203" i="1" s="1"/>
  <c r="AW204" i="1"/>
  <c r="AW203" i="1" s="1"/>
  <c r="AS204" i="1"/>
  <c r="AS203" i="1" s="1"/>
  <c r="AR204" i="1"/>
  <c r="AR203" i="1" s="1"/>
  <c r="AQ204" i="1"/>
  <c r="AQ203" i="1" s="1"/>
  <c r="AM204" i="1"/>
  <c r="AM203" i="1" s="1"/>
  <c r="AL204" i="1"/>
  <c r="AL203" i="1" s="1"/>
  <c r="AK204" i="1"/>
  <c r="AK203" i="1" s="1"/>
  <c r="AG204" i="1"/>
  <c r="AG203" i="1" s="1"/>
  <c r="AC204" i="1"/>
  <c r="AC203" i="1" s="1"/>
  <c r="AB204" i="1"/>
  <c r="AB203" i="1" s="1"/>
  <c r="AA204" i="1"/>
  <c r="AA203" i="1" s="1"/>
  <c r="W204" i="1"/>
  <c r="W203" i="1" s="1"/>
  <c r="V204" i="1"/>
  <c r="V203" i="1" s="1"/>
  <c r="U204" i="1"/>
  <c r="U203" i="1" s="1"/>
  <c r="Q204" i="1"/>
  <c r="Q203" i="1" s="1"/>
  <c r="P204" i="1"/>
  <c r="P203" i="1" s="1"/>
  <c r="O204" i="1"/>
  <c r="O203" i="1" s="1"/>
  <c r="K204" i="1"/>
  <c r="K203" i="1" s="1"/>
  <c r="J204" i="1"/>
  <c r="J203" i="1" s="1"/>
  <c r="I204" i="1"/>
  <c r="I203" i="1" s="1"/>
  <c r="H204" i="1"/>
  <c r="H203" i="1" s="1"/>
  <c r="G204" i="1"/>
  <c r="F204" i="1"/>
  <c r="F203" i="1" s="1"/>
  <c r="BX203" i="1"/>
  <c r="BX202" i="1"/>
  <c r="N202" i="1"/>
  <c r="T202" i="1" s="1"/>
  <c r="Z202" i="1" s="1"/>
  <c r="AF202" i="1" s="1"/>
  <c r="AJ202" i="1" s="1"/>
  <c r="AP202" i="1" s="1"/>
  <c r="AV202" i="1" s="1"/>
  <c r="BB202" i="1" s="1"/>
  <c r="BH202" i="1" s="1"/>
  <c r="BR202" i="1" s="1"/>
  <c r="BT202" i="1" s="1"/>
  <c r="M202" i="1"/>
  <c r="S202" i="1" s="1"/>
  <c r="Y202" i="1" s="1"/>
  <c r="AE202" i="1" s="1"/>
  <c r="AI202" i="1" s="1"/>
  <c r="AO202" i="1" s="1"/>
  <c r="AU202" i="1" s="1"/>
  <c r="BA202" i="1" s="1"/>
  <c r="BG202" i="1" s="1"/>
  <c r="BO202" i="1" s="1"/>
  <c r="BQ202" i="1" s="1"/>
  <c r="L202" i="1"/>
  <c r="R202" i="1" s="1"/>
  <c r="X202" i="1" s="1"/>
  <c r="AD202" i="1" s="1"/>
  <c r="AH202" i="1" s="1"/>
  <c r="AN202" i="1" s="1"/>
  <c r="AT202" i="1" s="1"/>
  <c r="AZ202" i="1" s="1"/>
  <c r="BF202" i="1" s="1"/>
  <c r="BL202" i="1" s="1"/>
  <c r="BN202" i="1" s="1"/>
  <c r="BX201" i="1"/>
  <c r="BU201" i="1"/>
  <c r="BU200" i="1" s="1"/>
  <c r="BK201" i="1"/>
  <c r="BJ201" i="1"/>
  <c r="BJ200" i="1" s="1"/>
  <c r="BI201" i="1"/>
  <c r="BI200" i="1" s="1"/>
  <c r="BE201" i="1"/>
  <c r="BE200" i="1" s="1"/>
  <c r="BD201" i="1"/>
  <c r="BD200" i="1" s="1"/>
  <c r="BC201" i="1"/>
  <c r="AY201" i="1"/>
  <c r="AX201" i="1"/>
  <c r="AX200" i="1" s="1"/>
  <c r="AW201" i="1"/>
  <c r="AW200" i="1" s="1"/>
  <c r="AS201" i="1"/>
  <c r="AS200" i="1" s="1"/>
  <c r="AR201" i="1"/>
  <c r="AR200" i="1" s="1"/>
  <c r="AQ201" i="1"/>
  <c r="AQ200" i="1" s="1"/>
  <c r="AM201" i="1"/>
  <c r="AM200" i="1" s="1"/>
  <c r="AL201" i="1"/>
  <c r="AL200" i="1" s="1"/>
  <c r="AK201" i="1"/>
  <c r="AK200" i="1" s="1"/>
  <c r="AG201" i="1"/>
  <c r="AG200" i="1" s="1"/>
  <c r="AC201" i="1"/>
  <c r="AC200" i="1" s="1"/>
  <c r="AB201" i="1"/>
  <c r="AB200" i="1" s="1"/>
  <c r="AA201" i="1"/>
  <c r="AA200" i="1" s="1"/>
  <c r="W201" i="1"/>
  <c r="W200" i="1" s="1"/>
  <c r="V201" i="1"/>
  <c r="V200" i="1" s="1"/>
  <c r="U201" i="1"/>
  <c r="U200" i="1" s="1"/>
  <c r="Q201" i="1"/>
  <c r="Q200" i="1" s="1"/>
  <c r="P201" i="1"/>
  <c r="P200" i="1" s="1"/>
  <c r="O201" i="1"/>
  <c r="O200" i="1" s="1"/>
  <c r="K201" i="1"/>
  <c r="K200" i="1" s="1"/>
  <c r="J201" i="1"/>
  <c r="J200" i="1" s="1"/>
  <c r="I201" i="1"/>
  <c r="I200" i="1" s="1"/>
  <c r="H201" i="1"/>
  <c r="G201" i="1"/>
  <c r="G200" i="1" s="1"/>
  <c r="F201" i="1"/>
  <c r="BX200" i="1"/>
  <c r="BK200" i="1"/>
  <c r="BC200" i="1"/>
  <c r="AY200" i="1"/>
  <c r="BX199" i="1"/>
  <c r="N199" i="1"/>
  <c r="T199" i="1" s="1"/>
  <c r="Z199" i="1" s="1"/>
  <c r="AF199" i="1" s="1"/>
  <c r="AJ199" i="1" s="1"/>
  <c r="AP199" i="1" s="1"/>
  <c r="AV199" i="1" s="1"/>
  <c r="BB199" i="1" s="1"/>
  <c r="BH199" i="1" s="1"/>
  <c r="BR199" i="1" s="1"/>
  <c r="BT199" i="1" s="1"/>
  <c r="M199" i="1"/>
  <c r="S199" i="1" s="1"/>
  <c r="Y199" i="1" s="1"/>
  <c r="AE199" i="1" s="1"/>
  <c r="AI199" i="1" s="1"/>
  <c r="AO199" i="1" s="1"/>
  <c r="AU199" i="1" s="1"/>
  <c r="BA199" i="1" s="1"/>
  <c r="BG199" i="1" s="1"/>
  <c r="BO199" i="1" s="1"/>
  <c r="BQ199" i="1" s="1"/>
  <c r="L199" i="1"/>
  <c r="R199" i="1" s="1"/>
  <c r="X199" i="1" s="1"/>
  <c r="AD199" i="1" s="1"/>
  <c r="AH199" i="1" s="1"/>
  <c r="AN199" i="1" s="1"/>
  <c r="AT199" i="1" s="1"/>
  <c r="AZ199" i="1" s="1"/>
  <c r="BF199" i="1" s="1"/>
  <c r="BL199" i="1" s="1"/>
  <c r="BN199" i="1" s="1"/>
  <c r="BX198" i="1"/>
  <c r="N198" i="1"/>
  <c r="T198" i="1" s="1"/>
  <c r="Z198" i="1" s="1"/>
  <c r="AF198" i="1" s="1"/>
  <c r="AJ198" i="1" s="1"/>
  <c r="AP198" i="1" s="1"/>
  <c r="AV198" i="1" s="1"/>
  <c r="BB198" i="1" s="1"/>
  <c r="BH198" i="1" s="1"/>
  <c r="BR198" i="1" s="1"/>
  <c r="BT198" i="1" s="1"/>
  <c r="M198" i="1"/>
  <c r="S198" i="1" s="1"/>
  <c r="Y198" i="1" s="1"/>
  <c r="AE198" i="1" s="1"/>
  <c r="AI198" i="1" s="1"/>
  <c r="AO198" i="1" s="1"/>
  <c r="AU198" i="1" s="1"/>
  <c r="BA198" i="1" s="1"/>
  <c r="BG198" i="1" s="1"/>
  <c r="BO198" i="1" s="1"/>
  <c r="BQ198" i="1" s="1"/>
  <c r="L198" i="1"/>
  <c r="R198" i="1" s="1"/>
  <c r="X198" i="1" s="1"/>
  <c r="AD198" i="1" s="1"/>
  <c r="AH198" i="1" s="1"/>
  <c r="AN198" i="1" s="1"/>
  <c r="AT198" i="1" s="1"/>
  <c r="AZ198" i="1" s="1"/>
  <c r="BF198" i="1" s="1"/>
  <c r="BL198" i="1" s="1"/>
  <c r="BN198" i="1" s="1"/>
  <c r="BX197" i="1"/>
  <c r="BU197" i="1"/>
  <c r="BU196" i="1" s="1"/>
  <c r="BK197" i="1"/>
  <c r="BK196" i="1" s="1"/>
  <c r="BJ197" i="1"/>
  <c r="BJ196" i="1" s="1"/>
  <c r="BI197" i="1"/>
  <c r="BI196" i="1" s="1"/>
  <c r="BE197" i="1"/>
  <c r="BE196" i="1" s="1"/>
  <c r="BD197" i="1"/>
  <c r="BD196" i="1" s="1"/>
  <c r="BC197" i="1"/>
  <c r="BC196" i="1" s="1"/>
  <c r="AY197" i="1"/>
  <c r="AY196" i="1" s="1"/>
  <c r="AX197" i="1"/>
  <c r="AX196" i="1" s="1"/>
  <c r="AW197" i="1"/>
  <c r="AW196" i="1" s="1"/>
  <c r="AS197" i="1"/>
  <c r="AS196" i="1" s="1"/>
  <c r="AR197" i="1"/>
  <c r="AR196" i="1" s="1"/>
  <c r="AQ197" i="1"/>
  <c r="AQ196" i="1" s="1"/>
  <c r="AM197" i="1"/>
  <c r="AM196" i="1" s="1"/>
  <c r="AL197" i="1"/>
  <c r="AL196" i="1" s="1"/>
  <c r="AK197" i="1"/>
  <c r="AK196" i="1" s="1"/>
  <c r="AG197" i="1"/>
  <c r="AG196" i="1" s="1"/>
  <c r="AC197" i="1"/>
  <c r="AC196" i="1" s="1"/>
  <c r="AB197" i="1"/>
  <c r="AB196" i="1" s="1"/>
  <c r="AA197" i="1"/>
  <c r="AA196" i="1" s="1"/>
  <c r="W197" i="1"/>
  <c r="W196" i="1" s="1"/>
  <c r="V197" i="1"/>
  <c r="V196" i="1" s="1"/>
  <c r="U197" i="1"/>
  <c r="U196" i="1" s="1"/>
  <c r="Q197" i="1"/>
  <c r="Q196" i="1" s="1"/>
  <c r="P197" i="1"/>
  <c r="P196" i="1" s="1"/>
  <c r="O197" i="1"/>
  <c r="O196" i="1" s="1"/>
  <c r="K197" i="1"/>
  <c r="K196" i="1" s="1"/>
  <c r="J197" i="1"/>
  <c r="I197" i="1"/>
  <c r="I196" i="1" s="1"/>
  <c r="H197" i="1"/>
  <c r="G197" i="1"/>
  <c r="G196" i="1" s="1"/>
  <c r="F197" i="1"/>
  <c r="F196" i="1" s="1"/>
  <c r="BX196" i="1"/>
  <c r="BX195" i="1"/>
  <c r="BX194" i="1"/>
  <c r="N194" i="1"/>
  <c r="T194" i="1" s="1"/>
  <c r="Z194" i="1" s="1"/>
  <c r="AF194" i="1" s="1"/>
  <c r="AJ194" i="1" s="1"/>
  <c r="AP194" i="1" s="1"/>
  <c r="AV194" i="1" s="1"/>
  <c r="BB194" i="1" s="1"/>
  <c r="BH194" i="1" s="1"/>
  <c r="BR194" i="1" s="1"/>
  <c r="BT194" i="1" s="1"/>
  <c r="M194" i="1"/>
  <c r="S194" i="1" s="1"/>
  <c r="Y194" i="1" s="1"/>
  <c r="AE194" i="1" s="1"/>
  <c r="AI194" i="1" s="1"/>
  <c r="AO194" i="1" s="1"/>
  <c r="AU194" i="1" s="1"/>
  <c r="BA194" i="1" s="1"/>
  <c r="BG194" i="1" s="1"/>
  <c r="BO194" i="1" s="1"/>
  <c r="BQ194" i="1" s="1"/>
  <c r="L194" i="1"/>
  <c r="R194" i="1" s="1"/>
  <c r="X194" i="1" s="1"/>
  <c r="AD194" i="1" s="1"/>
  <c r="AH194" i="1" s="1"/>
  <c r="AN194" i="1" s="1"/>
  <c r="AT194" i="1" s="1"/>
  <c r="AZ194" i="1" s="1"/>
  <c r="BF194" i="1" s="1"/>
  <c r="BL194" i="1" s="1"/>
  <c r="BN194" i="1" s="1"/>
  <c r="BX193" i="1"/>
  <c r="BU193" i="1"/>
  <c r="BU192" i="1" s="1"/>
  <c r="BK193" i="1"/>
  <c r="BK192" i="1" s="1"/>
  <c r="BJ193" i="1"/>
  <c r="BJ192" i="1" s="1"/>
  <c r="BI193" i="1"/>
  <c r="BI192" i="1" s="1"/>
  <c r="BE193" i="1"/>
  <c r="BE192" i="1" s="1"/>
  <c r="BD193" i="1"/>
  <c r="BD192" i="1" s="1"/>
  <c r="BC193" i="1"/>
  <c r="BC192" i="1" s="1"/>
  <c r="AY193" i="1"/>
  <c r="AY192" i="1" s="1"/>
  <c r="AX193" i="1"/>
  <c r="AX192" i="1" s="1"/>
  <c r="AW193" i="1"/>
  <c r="AW192" i="1" s="1"/>
  <c r="AS193" i="1"/>
  <c r="AS192" i="1" s="1"/>
  <c r="AR193" i="1"/>
  <c r="AR192" i="1" s="1"/>
  <c r="AQ193" i="1"/>
  <c r="AQ192" i="1" s="1"/>
  <c r="AM193" i="1"/>
  <c r="AM192" i="1" s="1"/>
  <c r="AL193" i="1"/>
  <c r="AL192" i="1" s="1"/>
  <c r="AK193" i="1"/>
  <c r="AK192" i="1" s="1"/>
  <c r="AG193" i="1"/>
  <c r="AG192" i="1" s="1"/>
  <c r="AC193" i="1"/>
  <c r="AC192" i="1" s="1"/>
  <c r="AB193" i="1"/>
  <c r="AB192" i="1" s="1"/>
  <c r="AA193" i="1"/>
  <c r="AA192" i="1" s="1"/>
  <c r="W193" i="1"/>
  <c r="W192" i="1" s="1"/>
  <c r="V193" i="1"/>
  <c r="V192" i="1" s="1"/>
  <c r="U193" i="1"/>
  <c r="U192" i="1" s="1"/>
  <c r="Q193" i="1"/>
  <c r="Q192" i="1" s="1"/>
  <c r="P193" i="1"/>
  <c r="P192" i="1" s="1"/>
  <c r="O193" i="1"/>
  <c r="O192" i="1" s="1"/>
  <c r="K193" i="1"/>
  <c r="K192" i="1" s="1"/>
  <c r="J193" i="1"/>
  <c r="J192" i="1" s="1"/>
  <c r="I193" i="1"/>
  <c r="H193" i="1"/>
  <c r="G193" i="1"/>
  <c r="G192" i="1" s="1"/>
  <c r="F193" i="1"/>
  <c r="F192" i="1" s="1"/>
  <c r="BX192" i="1"/>
  <c r="BX191" i="1"/>
  <c r="N191" i="1"/>
  <c r="T191" i="1" s="1"/>
  <c r="Z191" i="1" s="1"/>
  <c r="AF191" i="1" s="1"/>
  <c r="AJ191" i="1" s="1"/>
  <c r="AP191" i="1" s="1"/>
  <c r="AV191" i="1" s="1"/>
  <c r="BB191" i="1" s="1"/>
  <c r="BH191" i="1" s="1"/>
  <c r="BR191" i="1" s="1"/>
  <c r="BT191" i="1" s="1"/>
  <c r="M191" i="1"/>
  <c r="S191" i="1" s="1"/>
  <c r="Y191" i="1" s="1"/>
  <c r="AE191" i="1" s="1"/>
  <c r="AI191" i="1" s="1"/>
  <c r="AO191" i="1" s="1"/>
  <c r="AU191" i="1" s="1"/>
  <c r="BA191" i="1" s="1"/>
  <c r="BG191" i="1" s="1"/>
  <c r="BO191" i="1" s="1"/>
  <c r="BQ191" i="1" s="1"/>
  <c r="L191" i="1"/>
  <c r="R191" i="1" s="1"/>
  <c r="X191" i="1" s="1"/>
  <c r="AD191" i="1" s="1"/>
  <c r="AH191" i="1" s="1"/>
  <c r="AN191" i="1" s="1"/>
  <c r="AT191" i="1" s="1"/>
  <c r="AZ191" i="1" s="1"/>
  <c r="BF191" i="1" s="1"/>
  <c r="BL191" i="1" s="1"/>
  <c r="BN191" i="1" s="1"/>
  <c r="BX190" i="1"/>
  <c r="BU190" i="1"/>
  <c r="BU189" i="1" s="1"/>
  <c r="BK190" i="1"/>
  <c r="BJ190" i="1"/>
  <c r="BI190" i="1"/>
  <c r="BI189" i="1" s="1"/>
  <c r="BE190" i="1"/>
  <c r="BE189" i="1" s="1"/>
  <c r="BD190" i="1"/>
  <c r="BD189" i="1" s="1"/>
  <c r="BC190" i="1"/>
  <c r="BC189" i="1" s="1"/>
  <c r="AY190" i="1"/>
  <c r="AX190" i="1"/>
  <c r="AX189" i="1" s="1"/>
  <c r="AW190" i="1"/>
  <c r="AW189" i="1" s="1"/>
  <c r="AS190" i="1"/>
  <c r="AS189" i="1" s="1"/>
  <c r="AR190" i="1"/>
  <c r="AR189" i="1" s="1"/>
  <c r="AQ190" i="1"/>
  <c r="AQ189" i="1" s="1"/>
  <c r="AM190" i="1"/>
  <c r="AM189" i="1" s="1"/>
  <c r="AL190" i="1"/>
  <c r="AL189" i="1" s="1"/>
  <c r="AK190" i="1"/>
  <c r="AK189" i="1" s="1"/>
  <c r="AG190" i="1"/>
  <c r="AG189" i="1" s="1"/>
  <c r="AC190" i="1"/>
  <c r="AC189" i="1" s="1"/>
  <c r="AB190" i="1"/>
  <c r="AB189" i="1" s="1"/>
  <c r="AA190" i="1"/>
  <c r="AA189" i="1" s="1"/>
  <c r="W190" i="1"/>
  <c r="W189" i="1" s="1"/>
  <c r="V190" i="1"/>
  <c r="V189" i="1" s="1"/>
  <c r="U190" i="1"/>
  <c r="U189" i="1" s="1"/>
  <c r="Q190" i="1"/>
  <c r="Q189" i="1" s="1"/>
  <c r="P190" i="1"/>
  <c r="P189" i="1" s="1"/>
  <c r="O190" i="1"/>
  <c r="O189" i="1" s="1"/>
  <c r="K190" i="1"/>
  <c r="K189" i="1" s="1"/>
  <c r="J190" i="1"/>
  <c r="J189" i="1" s="1"/>
  <c r="I190" i="1"/>
  <c r="I189" i="1" s="1"/>
  <c r="H190" i="1"/>
  <c r="G190" i="1"/>
  <c r="G189" i="1" s="1"/>
  <c r="F190" i="1"/>
  <c r="F189" i="1" s="1"/>
  <c r="BX189" i="1"/>
  <c r="BK189" i="1"/>
  <c r="BJ189" i="1"/>
  <c r="AY189" i="1"/>
  <c r="BX188" i="1"/>
  <c r="N188" i="1"/>
  <c r="T188" i="1" s="1"/>
  <c r="Z188" i="1" s="1"/>
  <c r="AF188" i="1" s="1"/>
  <c r="AJ188" i="1" s="1"/>
  <c r="AP188" i="1" s="1"/>
  <c r="AV188" i="1" s="1"/>
  <c r="BB188" i="1" s="1"/>
  <c r="BH188" i="1" s="1"/>
  <c r="BR188" i="1" s="1"/>
  <c r="BT188" i="1" s="1"/>
  <c r="M188" i="1"/>
  <c r="S188" i="1" s="1"/>
  <c r="Y188" i="1" s="1"/>
  <c r="AE188" i="1" s="1"/>
  <c r="AI188" i="1" s="1"/>
  <c r="AO188" i="1" s="1"/>
  <c r="AU188" i="1" s="1"/>
  <c r="BA188" i="1" s="1"/>
  <c r="BG188" i="1" s="1"/>
  <c r="BO188" i="1" s="1"/>
  <c r="BQ188" i="1" s="1"/>
  <c r="L188" i="1"/>
  <c r="R188" i="1" s="1"/>
  <c r="X188" i="1" s="1"/>
  <c r="AD188" i="1" s="1"/>
  <c r="AH188" i="1" s="1"/>
  <c r="AN188" i="1" s="1"/>
  <c r="AT188" i="1" s="1"/>
  <c r="AZ188" i="1" s="1"/>
  <c r="BF188" i="1" s="1"/>
  <c r="BL188" i="1" s="1"/>
  <c r="BN188" i="1" s="1"/>
  <c r="BX187" i="1"/>
  <c r="BU187" i="1"/>
  <c r="BK187" i="1"/>
  <c r="BJ187" i="1"/>
  <c r="BI187" i="1"/>
  <c r="BE187" i="1"/>
  <c r="BD187" i="1"/>
  <c r="BC187" i="1"/>
  <c r="AY187" i="1"/>
  <c r="AX187" i="1"/>
  <c r="AW187" i="1"/>
  <c r="AS187" i="1"/>
  <c r="AR187" i="1"/>
  <c r="AQ187" i="1"/>
  <c r="AM187" i="1"/>
  <c r="AL187" i="1"/>
  <c r="AK187" i="1"/>
  <c r="AG187" i="1"/>
  <c r="AC187" i="1"/>
  <c r="AB187" i="1"/>
  <c r="AA187" i="1"/>
  <c r="W187" i="1"/>
  <c r="V187" i="1"/>
  <c r="U187" i="1"/>
  <c r="Q187" i="1"/>
  <c r="P187" i="1"/>
  <c r="O187" i="1"/>
  <c r="K187" i="1"/>
  <c r="J187" i="1"/>
  <c r="I187" i="1"/>
  <c r="H187" i="1"/>
  <c r="G187" i="1"/>
  <c r="F187" i="1"/>
  <c r="BX186" i="1"/>
  <c r="BI186" i="1"/>
  <c r="BI185" i="1" s="1"/>
  <c r="AK186" i="1"/>
  <c r="AK185" i="1" s="1"/>
  <c r="AA186" i="1"/>
  <c r="AA185" i="1" s="1"/>
  <c r="AA184" i="1" s="1"/>
  <c r="N186" i="1"/>
  <c r="T186" i="1" s="1"/>
  <c r="Z186" i="1" s="1"/>
  <c r="AF186" i="1" s="1"/>
  <c r="AJ186" i="1" s="1"/>
  <c r="AP186" i="1" s="1"/>
  <c r="AV186" i="1" s="1"/>
  <c r="BB186" i="1" s="1"/>
  <c r="BH186" i="1" s="1"/>
  <c r="BR186" i="1" s="1"/>
  <c r="BT186" i="1" s="1"/>
  <c r="M186" i="1"/>
  <c r="S186" i="1" s="1"/>
  <c r="Y186" i="1" s="1"/>
  <c r="AE186" i="1" s="1"/>
  <c r="AI186" i="1" s="1"/>
  <c r="AO186" i="1" s="1"/>
  <c r="AU186" i="1" s="1"/>
  <c r="BA186" i="1" s="1"/>
  <c r="BG186" i="1" s="1"/>
  <c r="BO186" i="1" s="1"/>
  <c r="BQ186" i="1" s="1"/>
  <c r="L186" i="1"/>
  <c r="R186" i="1" s="1"/>
  <c r="X186" i="1" s="1"/>
  <c r="BX185" i="1"/>
  <c r="BU185" i="1"/>
  <c r="BU184" i="1" s="1"/>
  <c r="BK185" i="1"/>
  <c r="BJ185" i="1"/>
  <c r="BJ184" i="1" s="1"/>
  <c r="BE185" i="1"/>
  <c r="BD185" i="1"/>
  <c r="BC185" i="1"/>
  <c r="AY185" i="1"/>
  <c r="AX185" i="1"/>
  <c r="AW185" i="1"/>
  <c r="AS185" i="1"/>
  <c r="AR185" i="1"/>
  <c r="AQ185" i="1"/>
  <c r="AM185" i="1"/>
  <c r="AL185" i="1"/>
  <c r="AG185" i="1"/>
  <c r="AC185" i="1"/>
  <c r="AB185" i="1"/>
  <c r="W185" i="1"/>
  <c r="V185" i="1"/>
  <c r="U185" i="1"/>
  <c r="Q185" i="1"/>
  <c r="P185" i="1"/>
  <c r="O185" i="1"/>
  <c r="K185" i="1"/>
  <c r="J185" i="1"/>
  <c r="I185" i="1"/>
  <c r="H185" i="1"/>
  <c r="G185" i="1"/>
  <c r="F185" i="1"/>
  <c r="BX184" i="1"/>
  <c r="BX183" i="1"/>
  <c r="N183" i="1"/>
  <c r="T183" i="1" s="1"/>
  <c r="Z183" i="1" s="1"/>
  <c r="AF183" i="1" s="1"/>
  <c r="AJ183" i="1" s="1"/>
  <c r="AP183" i="1" s="1"/>
  <c r="AV183" i="1" s="1"/>
  <c r="BB183" i="1" s="1"/>
  <c r="BH183" i="1" s="1"/>
  <c r="BR183" i="1" s="1"/>
  <c r="BT183" i="1" s="1"/>
  <c r="M183" i="1"/>
  <c r="S183" i="1" s="1"/>
  <c r="Y183" i="1" s="1"/>
  <c r="AE183" i="1" s="1"/>
  <c r="AI183" i="1" s="1"/>
  <c r="AO183" i="1" s="1"/>
  <c r="AU183" i="1" s="1"/>
  <c r="BA183" i="1" s="1"/>
  <c r="BG183" i="1" s="1"/>
  <c r="BO183" i="1" s="1"/>
  <c r="BQ183" i="1" s="1"/>
  <c r="L183" i="1"/>
  <c r="R183" i="1" s="1"/>
  <c r="X183" i="1" s="1"/>
  <c r="AD183" i="1" s="1"/>
  <c r="AH183" i="1" s="1"/>
  <c r="AN183" i="1" s="1"/>
  <c r="AT183" i="1" s="1"/>
  <c r="AZ183" i="1" s="1"/>
  <c r="BF183" i="1" s="1"/>
  <c r="BL183" i="1" s="1"/>
  <c r="BN183" i="1" s="1"/>
  <c r="BX182" i="1"/>
  <c r="BU182" i="1"/>
  <c r="BU181" i="1" s="1"/>
  <c r="BK182" i="1"/>
  <c r="BJ182" i="1"/>
  <c r="BI182" i="1"/>
  <c r="BI181" i="1" s="1"/>
  <c r="BE182" i="1"/>
  <c r="BE181" i="1" s="1"/>
  <c r="BD182" i="1"/>
  <c r="BD181" i="1" s="1"/>
  <c r="BC182" i="1"/>
  <c r="BC181" i="1" s="1"/>
  <c r="AY182" i="1"/>
  <c r="AX182" i="1"/>
  <c r="AX181" i="1" s="1"/>
  <c r="AW182" i="1"/>
  <c r="AW181" i="1" s="1"/>
  <c r="AS182" i="1"/>
  <c r="AS181" i="1" s="1"/>
  <c r="AR182" i="1"/>
  <c r="AR181" i="1" s="1"/>
  <c r="AQ182" i="1"/>
  <c r="AQ181" i="1" s="1"/>
  <c r="AM182" i="1"/>
  <c r="AM181" i="1" s="1"/>
  <c r="AL182" i="1"/>
  <c r="AL181" i="1" s="1"/>
  <c r="AK182" i="1"/>
  <c r="AK181" i="1" s="1"/>
  <c r="AG182" i="1"/>
  <c r="AG181" i="1" s="1"/>
  <c r="AC182" i="1"/>
  <c r="AC181" i="1" s="1"/>
  <c r="AB182" i="1"/>
  <c r="AB181" i="1" s="1"/>
  <c r="AA182" i="1"/>
  <c r="AA181" i="1" s="1"/>
  <c r="W182" i="1"/>
  <c r="W181" i="1" s="1"/>
  <c r="V182" i="1"/>
  <c r="V181" i="1" s="1"/>
  <c r="U182" i="1"/>
  <c r="U181" i="1" s="1"/>
  <c r="Q182" i="1"/>
  <c r="Q181" i="1" s="1"/>
  <c r="P182" i="1"/>
  <c r="P181" i="1" s="1"/>
  <c r="O182" i="1"/>
  <c r="O181" i="1" s="1"/>
  <c r="K182" i="1"/>
  <c r="K181" i="1" s="1"/>
  <c r="J182" i="1"/>
  <c r="J181" i="1" s="1"/>
  <c r="I182" i="1"/>
  <c r="I181" i="1" s="1"/>
  <c r="H182" i="1"/>
  <c r="G182" i="1"/>
  <c r="G181" i="1" s="1"/>
  <c r="F182" i="1"/>
  <c r="F181" i="1" s="1"/>
  <c r="BX181" i="1"/>
  <c r="BK181" i="1"/>
  <c r="BJ181" i="1"/>
  <c r="AY181" i="1"/>
  <c r="BX180" i="1"/>
  <c r="BI180" i="1"/>
  <c r="N180" i="1"/>
  <c r="T180" i="1" s="1"/>
  <c r="Z180" i="1" s="1"/>
  <c r="AF180" i="1" s="1"/>
  <c r="AJ180" i="1" s="1"/>
  <c r="AP180" i="1" s="1"/>
  <c r="AV180" i="1" s="1"/>
  <c r="BB180" i="1" s="1"/>
  <c r="BH180" i="1" s="1"/>
  <c r="BR180" i="1" s="1"/>
  <c r="BT180" i="1" s="1"/>
  <c r="M180" i="1"/>
  <c r="S180" i="1" s="1"/>
  <c r="Y180" i="1" s="1"/>
  <c r="AE180" i="1" s="1"/>
  <c r="AI180" i="1" s="1"/>
  <c r="AO180" i="1" s="1"/>
  <c r="AU180" i="1" s="1"/>
  <c r="BA180" i="1" s="1"/>
  <c r="BG180" i="1" s="1"/>
  <c r="BO180" i="1" s="1"/>
  <c r="BQ180" i="1" s="1"/>
  <c r="L180" i="1"/>
  <c r="R180" i="1" s="1"/>
  <c r="X180" i="1" s="1"/>
  <c r="AD180" i="1" s="1"/>
  <c r="AH180" i="1" s="1"/>
  <c r="AN180" i="1" s="1"/>
  <c r="AT180" i="1" s="1"/>
  <c r="AZ180" i="1" s="1"/>
  <c r="BF180" i="1" s="1"/>
  <c r="BX179" i="1"/>
  <c r="BU179" i="1"/>
  <c r="BK179" i="1"/>
  <c r="BJ179" i="1"/>
  <c r="BI179" i="1"/>
  <c r="BE179" i="1"/>
  <c r="BD179" i="1"/>
  <c r="BC179" i="1"/>
  <c r="AY179" i="1"/>
  <c r="AX179" i="1"/>
  <c r="AW179" i="1"/>
  <c r="AS179" i="1"/>
  <c r="AR179" i="1"/>
  <c r="AQ179" i="1"/>
  <c r="AM179" i="1"/>
  <c r="AL179" i="1"/>
  <c r="AK179" i="1"/>
  <c r="AG179" i="1"/>
  <c r="AC179" i="1"/>
  <c r="AB179" i="1"/>
  <c r="AA179" i="1"/>
  <c r="W179" i="1"/>
  <c r="V179" i="1"/>
  <c r="U179" i="1"/>
  <c r="Q179" i="1"/>
  <c r="P179" i="1"/>
  <c r="O179" i="1"/>
  <c r="K179" i="1"/>
  <c r="J179" i="1"/>
  <c r="I179" i="1"/>
  <c r="H179" i="1"/>
  <c r="G179" i="1"/>
  <c r="F179" i="1"/>
  <c r="BX178" i="1"/>
  <c r="BI178" i="1"/>
  <c r="BI177" i="1" s="1"/>
  <c r="N178" i="1"/>
  <c r="T178" i="1" s="1"/>
  <c r="Z178" i="1" s="1"/>
  <c r="AF178" i="1" s="1"/>
  <c r="AJ178" i="1" s="1"/>
  <c r="AP178" i="1" s="1"/>
  <c r="AV178" i="1" s="1"/>
  <c r="BB178" i="1" s="1"/>
  <c r="BH178" i="1" s="1"/>
  <c r="BR178" i="1" s="1"/>
  <c r="BT178" i="1" s="1"/>
  <c r="M178" i="1"/>
  <c r="S178" i="1" s="1"/>
  <c r="Y178" i="1" s="1"/>
  <c r="AE178" i="1" s="1"/>
  <c r="AI178" i="1" s="1"/>
  <c r="AO178" i="1" s="1"/>
  <c r="AU178" i="1" s="1"/>
  <c r="BA178" i="1" s="1"/>
  <c r="BG178" i="1" s="1"/>
  <c r="BO178" i="1" s="1"/>
  <c r="BQ178" i="1" s="1"/>
  <c r="L178" i="1"/>
  <c r="R178" i="1" s="1"/>
  <c r="X178" i="1" s="1"/>
  <c r="AD178" i="1" s="1"/>
  <c r="AH178" i="1" s="1"/>
  <c r="AN178" i="1" s="1"/>
  <c r="AT178" i="1" s="1"/>
  <c r="AZ178" i="1" s="1"/>
  <c r="BF178" i="1" s="1"/>
  <c r="BL178" i="1" s="1"/>
  <c r="BN178" i="1" s="1"/>
  <c r="BX177" i="1"/>
  <c r="BU177" i="1"/>
  <c r="BK177" i="1"/>
  <c r="BJ177" i="1"/>
  <c r="BE177" i="1"/>
  <c r="BD177" i="1"/>
  <c r="BC177" i="1"/>
  <c r="AY177" i="1"/>
  <c r="AX177" i="1"/>
  <c r="AW177" i="1"/>
  <c r="AS177" i="1"/>
  <c r="AR177" i="1"/>
  <c r="AQ177" i="1"/>
  <c r="AM177" i="1"/>
  <c r="AL177" i="1"/>
  <c r="AK177" i="1"/>
  <c r="AG177" i="1"/>
  <c r="AC177" i="1"/>
  <c r="AB177" i="1"/>
  <c r="AA177" i="1"/>
  <c r="W177" i="1"/>
  <c r="V177" i="1"/>
  <c r="U177" i="1"/>
  <c r="Q177" i="1"/>
  <c r="P177" i="1"/>
  <c r="O177" i="1"/>
  <c r="K177" i="1"/>
  <c r="J177" i="1"/>
  <c r="I177" i="1"/>
  <c r="H177" i="1"/>
  <c r="G177" i="1"/>
  <c r="F177" i="1"/>
  <c r="BX176" i="1"/>
  <c r="BX175" i="1"/>
  <c r="N175" i="1"/>
  <c r="T175" i="1" s="1"/>
  <c r="Z175" i="1" s="1"/>
  <c r="AF175" i="1" s="1"/>
  <c r="AJ175" i="1" s="1"/>
  <c r="AP175" i="1" s="1"/>
  <c r="AV175" i="1" s="1"/>
  <c r="BB175" i="1" s="1"/>
  <c r="BH175" i="1" s="1"/>
  <c r="BR175" i="1" s="1"/>
  <c r="BT175" i="1" s="1"/>
  <c r="M175" i="1"/>
  <c r="S175" i="1" s="1"/>
  <c r="Y175" i="1" s="1"/>
  <c r="AE175" i="1" s="1"/>
  <c r="AI175" i="1" s="1"/>
  <c r="AO175" i="1" s="1"/>
  <c r="AU175" i="1" s="1"/>
  <c r="BA175" i="1" s="1"/>
  <c r="BG175" i="1" s="1"/>
  <c r="BO175" i="1" s="1"/>
  <c r="BQ175" i="1" s="1"/>
  <c r="L175" i="1"/>
  <c r="R175" i="1" s="1"/>
  <c r="X175" i="1" s="1"/>
  <c r="AD175" i="1" s="1"/>
  <c r="AH175" i="1" s="1"/>
  <c r="AN175" i="1" s="1"/>
  <c r="AT175" i="1" s="1"/>
  <c r="AZ175" i="1" s="1"/>
  <c r="BF175" i="1" s="1"/>
  <c r="BL175" i="1" s="1"/>
  <c r="BN175" i="1" s="1"/>
  <c r="BX174" i="1"/>
  <c r="BU174" i="1"/>
  <c r="BU173" i="1" s="1"/>
  <c r="BK174" i="1"/>
  <c r="BK173" i="1" s="1"/>
  <c r="BJ174" i="1"/>
  <c r="BJ173" i="1" s="1"/>
  <c r="BI174" i="1"/>
  <c r="BI173" i="1" s="1"/>
  <c r="BE174" i="1"/>
  <c r="BE173" i="1" s="1"/>
  <c r="BD174" i="1"/>
  <c r="BD173" i="1" s="1"/>
  <c r="BC174" i="1"/>
  <c r="BC173" i="1" s="1"/>
  <c r="AY174" i="1"/>
  <c r="AY173" i="1" s="1"/>
  <c r="AX174" i="1"/>
  <c r="AX173" i="1" s="1"/>
  <c r="AW174" i="1"/>
  <c r="AW173" i="1" s="1"/>
  <c r="AS174" i="1"/>
  <c r="AS173" i="1" s="1"/>
  <c r="AR174" i="1"/>
  <c r="AR173" i="1" s="1"/>
  <c r="AQ174" i="1"/>
  <c r="AQ173" i="1" s="1"/>
  <c r="AM174" i="1"/>
  <c r="AM173" i="1" s="1"/>
  <c r="AL174" i="1"/>
  <c r="AL173" i="1" s="1"/>
  <c r="AK174" i="1"/>
  <c r="AK173" i="1" s="1"/>
  <c r="AG174" i="1"/>
  <c r="AG173" i="1" s="1"/>
  <c r="AC174" i="1"/>
  <c r="AC173" i="1" s="1"/>
  <c r="AB174" i="1"/>
  <c r="AB173" i="1" s="1"/>
  <c r="AA174" i="1"/>
  <c r="AA173" i="1" s="1"/>
  <c r="W174" i="1"/>
  <c r="W173" i="1" s="1"/>
  <c r="V174" i="1"/>
  <c r="V173" i="1" s="1"/>
  <c r="U174" i="1"/>
  <c r="U173" i="1" s="1"/>
  <c r="Q174" i="1"/>
  <c r="Q173" i="1" s="1"/>
  <c r="P174" i="1"/>
  <c r="P173" i="1" s="1"/>
  <c r="O174" i="1"/>
  <c r="O173" i="1" s="1"/>
  <c r="K174" i="1"/>
  <c r="K173" i="1" s="1"/>
  <c r="J174" i="1"/>
  <c r="J173" i="1" s="1"/>
  <c r="I174" i="1"/>
  <c r="I173" i="1" s="1"/>
  <c r="H174" i="1"/>
  <c r="G174" i="1"/>
  <c r="G173" i="1" s="1"/>
  <c r="F174" i="1"/>
  <c r="BX173" i="1"/>
  <c r="BX172" i="1"/>
  <c r="N172" i="1"/>
  <c r="T172" i="1" s="1"/>
  <c r="Z172" i="1" s="1"/>
  <c r="AF172" i="1" s="1"/>
  <c r="AJ172" i="1" s="1"/>
  <c r="AP172" i="1" s="1"/>
  <c r="AV172" i="1" s="1"/>
  <c r="BB172" i="1" s="1"/>
  <c r="BH172" i="1" s="1"/>
  <c r="BR172" i="1" s="1"/>
  <c r="BT172" i="1" s="1"/>
  <c r="M172" i="1"/>
  <c r="S172" i="1" s="1"/>
  <c r="Y172" i="1" s="1"/>
  <c r="AE172" i="1" s="1"/>
  <c r="AI172" i="1" s="1"/>
  <c r="AO172" i="1" s="1"/>
  <c r="AU172" i="1" s="1"/>
  <c r="BA172" i="1" s="1"/>
  <c r="BG172" i="1" s="1"/>
  <c r="BO172" i="1" s="1"/>
  <c r="BQ172" i="1" s="1"/>
  <c r="L172" i="1"/>
  <c r="R172" i="1" s="1"/>
  <c r="X172" i="1" s="1"/>
  <c r="AD172" i="1" s="1"/>
  <c r="AH172" i="1" s="1"/>
  <c r="AN172" i="1" s="1"/>
  <c r="AT172" i="1" s="1"/>
  <c r="AZ172" i="1" s="1"/>
  <c r="BF172" i="1" s="1"/>
  <c r="BL172" i="1" s="1"/>
  <c r="BN172" i="1" s="1"/>
  <c r="BX171" i="1"/>
  <c r="N171" i="1"/>
  <c r="T171" i="1" s="1"/>
  <c r="Z171" i="1" s="1"/>
  <c r="AF171" i="1" s="1"/>
  <c r="AJ171" i="1" s="1"/>
  <c r="AP171" i="1" s="1"/>
  <c r="AV171" i="1" s="1"/>
  <c r="BB171" i="1" s="1"/>
  <c r="BH171" i="1" s="1"/>
  <c r="BR171" i="1" s="1"/>
  <c r="BT171" i="1" s="1"/>
  <c r="M171" i="1"/>
  <c r="S171" i="1" s="1"/>
  <c r="Y171" i="1" s="1"/>
  <c r="AE171" i="1" s="1"/>
  <c r="AI171" i="1" s="1"/>
  <c r="AO171" i="1" s="1"/>
  <c r="AU171" i="1" s="1"/>
  <c r="BA171" i="1" s="1"/>
  <c r="BG171" i="1" s="1"/>
  <c r="BO171" i="1" s="1"/>
  <c r="BQ171" i="1" s="1"/>
  <c r="L171" i="1"/>
  <c r="R171" i="1" s="1"/>
  <c r="X171" i="1" s="1"/>
  <c r="AD171" i="1" s="1"/>
  <c r="AH171" i="1" s="1"/>
  <c r="AN171" i="1" s="1"/>
  <c r="AT171" i="1" s="1"/>
  <c r="AZ171" i="1" s="1"/>
  <c r="BF171" i="1" s="1"/>
  <c r="BL171" i="1" s="1"/>
  <c r="BN171" i="1" s="1"/>
  <c r="BX170" i="1"/>
  <c r="BU170" i="1"/>
  <c r="BK170" i="1"/>
  <c r="BJ170" i="1"/>
  <c r="BI170" i="1"/>
  <c r="BE170" i="1"/>
  <c r="BD170" i="1"/>
  <c r="BC170" i="1"/>
  <c r="AY170" i="1"/>
  <c r="AX170" i="1"/>
  <c r="AW170" i="1"/>
  <c r="AS170" i="1"/>
  <c r="AR170" i="1"/>
  <c r="AQ170" i="1"/>
  <c r="AM170" i="1"/>
  <c r="AL170" i="1"/>
  <c r="AK170" i="1"/>
  <c r="AG170" i="1"/>
  <c r="AC170" i="1"/>
  <c r="AB170" i="1"/>
  <c r="AA170" i="1"/>
  <c r="W170" i="1"/>
  <c r="V170" i="1"/>
  <c r="U170" i="1"/>
  <c r="Q170" i="1"/>
  <c r="P170" i="1"/>
  <c r="O170" i="1"/>
  <c r="K170" i="1"/>
  <c r="J170" i="1"/>
  <c r="I170" i="1"/>
  <c r="H170" i="1"/>
  <c r="G170" i="1"/>
  <c r="F170" i="1"/>
  <c r="BX169" i="1"/>
  <c r="H169" i="1"/>
  <c r="N169" i="1" s="1"/>
  <c r="T169" i="1" s="1"/>
  <c r="Z169" i="1" s="1"/>
  <c r="AF169" i="1" s="1"/>
  <c r="AJ169" i="1" s="1"/>
  <c r="AP169" i="1" s="1"/>
  <c r="AV169" i="1" s="1"/>
  <c r="BB169" i="1" s="1"/>
  <c r="BH169" i="1" s="1"/>
  <c r="BR169" i="1" s="1"/>
  <c r="BT169" i="1" s="1"/>
  <c r="G169" i="1"/>
  <c r="M169" i="1" s="1"/>
  <c r="S169" i="1" s="1"/>
  <c r="Y169" i="1" s="1"/>
  <c r="AE169" i="1" s="1"/>
  <c r="AI169" i="1" s="1"/>
  <c r="AO169" i="1" s="1"/>
  <c r="AU169" i="1" s="1"/>
  <c r="BA169" i="1" s="1"/>
  <c r="BG169" i="1" s="1"/>
  <c r="BO169" i="1" s="1"/>
  <c r="BQ169" i="1" s="1"/>
  <c r="F169" i="1"/>
  <c r="L169" i="1" s="1"/>
  <c r="R169" i="1" s="1"/>
  <c r="X169" i="1" s="1"/>
  <c r="AD169" i="1" s="1"/>
  <c r="AH169" i="1" s="1"/>
  <c r="AN169" i="1" s="1"/>
  <c r="AT169" i="1" s="1"/>
  <c r="AZ169" i="1" s="1"/>
  <c r="BF169" i="1" s="1"/>
  <c r="BL169" i="1" s="1"/>
  <c r="BN169" i="1" s="1"/>
  <c r="BX168" i="1"/>
  <c r="N168" i="1"/>
  <c r="T168" i="1" s="1"/>
  <c r="Z168" i="1" s="1"/>
  <c r="AF168" i="1" s="1"/>
  <c r="AJ168" i="1" s="1"/>
  <c r="AP168" i="1" s="1"/>
  <c r="AV168" i="1" s="1"/>
  <c r="BB168" i="1" s="1"/>
  <c r="BH168" i="1" s="1"/>
  <c r="BR168" i="1" s="1"/>
  <c r="BT168" i="1" s="1"/>
  <c r="M168" i="1"/>
  <c r="S168" i="1" s="1"/>
  <c r="Y168" i="1" s="1"/>
  <c r="AE168" i="1" s="1"/>
  <c r="AI168" i="1" s="1"/>
  <c r="AO168" i="1" s="1"/>
  <c r="AU168" i="1" s="1"/>
  <c r="BA168" i="1" s="1"/>
  <c r="BG168" i="1" s="1"/>
  <c r="BO168" i="1" s="1"/>
  <c r="BQ168" i="1" s="1"/>
  <c r="L168" i="1"/>
  <c r="R168" i="1" s="1"/>
  <c r="X168" i="1" s="1"/>
  <c r="AD168" i="1" s="1"/>
  <c r="AH168" i="1" s="1"/>
  <c r="AN168" i="1" s="1"/>
  <c r="AT168" i="1" s="1"/>
  <c r="AZ168" i="1" s="1"/>
  <c r="BF168" i="1" s="1"/>
  <c r="BL168" i="1" s="1"/>
  <c r="BN168" i="1" s="1"/>
  <c r="BX167" i="1"/>
  <c r="BU167" i="1"/>
  <c r="BK167" i="1"/>
  <c r="BJ167" i="1"/>
  <c r="BI167" i="1"/>
  <c r="BE167" i="1"/>
  <c r="BD167" i="1"/>
  <c r="BC167" i="1"/>
  <c r="AY167" i="1"/>
  <c r="AX167" i="1"/>
  <c r="AW167" i="1"/>
  <c r="AS167" i="1"/>
  <c r="AR167" i="1"/>
  <c r="AQ167" i="1"/>
  <c r="AM167" i="1"/>
  <c r="AL167" i="1"/>
  <c r="AK167" i="1"/>
  <c r="AG167" i="1"/>
  <c r="AC167" i="1"/>
  <c r="AB167" i="1"/>
  <c r="AA167" i="1"/>
  <c r="W167" i="1"/>
  <c r="V167" i="1"/>
  <c r="U167" i="1"/>
  <c r="Q167" i="1"/>
  <c r="P167" i="1"/>
  <c r="O167" i="1"/>
  <c r="K167" i="1"/>
  <c r="J167" i="1"/>
  <c r="I167" i="1"/>
  <c r="H167" i="1"/>
  <c r="G167" i="1"/>
  <c r="BX166" i="1"/>
  <c r="Q166" i="1"/>
  <c r="Q164" i="1" s="1"/>
  <c r="P166" i="1"/>
  <c r="P164" i="1" s="1"/>
  <c r="O166" i="1"/>
  <c r="O164" i="1" s="1"/>
  <c r="H166" i="1"/>
  <c r="N166" i="1" s="1"/>
  <c r="G166" i="1"/>
  <c r="G164" i="1" s="1"/>
  <c r="F166" i="1"/>
  <c r="F164" i="1" s="1"/>
  <c r="BX165" i="1"/>
  <c r="N165" i="1"/>
  <c r="T165" i="1" s="1"/>
  <c r="Z165" i="1" s="1"/>
  <c r="AF165" i="1" s="1"/>
  <c r="AJ165" i="1" s="1"/>
  <c r="AP165" i="1" s="1"/>
  <c r="AV165" i="1" s="1"/>
  <c r="BB165" i="1" s="1"/>
  <c r="BH165" i="1" s="1"/>
  <c r="BR165" i="1" s="1"/>
  <c r="BT165" i="1" s="1"/>
  <c r="M165" i="1"/>
  <c r="S165" i="1" s="1"/>
  <c r="Y165" i="1" s="1"/>
  <c r="AE165" i="1" s="1"/>
  <c r="AI165" i="1" s="1"/>
  <c r="AO165" i="1" s="1"/>
  <c r="AU165" i="1" s="1"/>
  <c r="BA165" i="1" s="1"/>
  <c r="BG165" i="1" s="1"/>
  <c r="BO165" i="1" s="1"/>
  <c r="BQ165" i="1" s="1"/>
  <c r="L165" i="1"/>
  <c r="R165" i="1" s="1"/>
  <c r="X165" i="1" s="1"/>
  <c r="AD165" i="1" s="1"/>
  <c r="AH165" i="1" s="1"/>
  <c r="AN165" i="1" s="1"/>
  <c r="AT165" i="1" s="1"/>
  <c r="AZ165" i="1" s="1"/>
  <c r="BF165" i="1" s="1"/>
  <c r="BL165" i="1" s="1"/>
  <c r="BN165" i="1" s="1"/>
  <c r="BX164" i="1"/>
  <c r="BU164" i="1"/>
  <c r="BK164" i="1"/>
  <c r="BJ164" i="1"/>
  <c r="BI164" i="1"/>
  <c r="BE164" i="1"/>
  <c r="BD164" i="1"/>
  <c r="BC164" i="1"/>
  <c r="AY164" i="1"/>
  <c r="AX164" i="1"/>
  <c r="AW164" i="1"/>
  <c r="AS164" i="1"/>
  <c r="AR164" i="1"/>
  <c r="AQ164" i="1"/>
  <c r="AM164" i="1"/>
  <c r="AL164" i="1"/>
  <c r="AK164" i="1"/>
  <c r="AG164" i="1"/>
  <c r="AC164" i="1"/>
  <c r="AB164" i="1"/>
  <c r="AA164" i="1"/>
  <c r="W164" i="1"/>
  <c r="V164" i="1"/>
  <c r="U164" i="1"/>
  <c r="K164" i="1"/>
  <c r="J164" i="1"/>
  <c r="I164" i="1"/>
  <c r="BX163" i="1"/>
  <c r="BX162" i="1"/>
  <c r="BX161" i="1"/>
  <c r="BX160" i="1"/>
  <c r="N160" i="1"/>
  <c r="T160" i="1" s="1"/>
  <c r="Z160" i="1" s="1"/>
  <c r="AF160" i="1" s="1"/>
  <c r="AJ160" i="1" s="1"/>
  <c r="AP160" i="1" s="1"/>
  <c r="AV160" i="1" s="1"/>
  <c r="BB160" i="1" s="1"/>
  <c r="BH160" i="1" s="1"/>
  <c r="BR160" i="1" s="1"/>
  <c r="BT160" i="1" s="1"/>
  <c r="M160" i="1"/>
  <c r="S160" i="1" s="1"/>
  <c r="Y160" i="1" s="1"/>
  <c r="AE160" i="1" s="1"/>
  <c r="AI160" i="1" s="1"/>
  <c r="AO160" i="1" s="1"/>
  <c r="AU160" i="1" s="1"/>
  <c r="BA160" i="1" s="1"/>
  <c r="BG160" i="1" s="1"/>
  <c r="BO160" i="1" s="1"/>
  <c r="BQ160" i="1" s="1"/>
  <c r="L160" i="1"/>
  <c r="R160" i="1" s="1"/>
  <c r="X160" i="1" s="1"/>
  <c r="AD160" i="1" s="1"/>
  <c r="AH160" i="1" s="1"/>
  <c r="AN160" i="1" s="1"/>
  <c r="AT160" i="1" s="1"/>
  <c r="AZ160" i="1" s="1"/>
  <c r="BF160" i="1" s="1"/>
  <c r="BL160" i="1" s="1"/>
  <c r="BN160" i="1" s="1"/>
  <c r="BX159" i="1"/>
  <c r="BU159" i="1"/>
  <c r="BU158" i="1" s="1"/>
  <c r="BU157" i="1" s="1"/>
  <c r="BK159" i="1"/>
  <c r="BK158" i="1" s="1"/>
  <c r="BK157" i="1" s="1"/>
  <c r="BJ159" i="1"/>
  <c r="BJ158" i="1" s="1"/>
  <c r="BJ157" i="1" s="1"/>
  <c r="BI159" i="1"/>
  <c r="BI158" i="1" s="1"/>
  <c r="BI157" i="1" s="1"/>
  <c r="BE159" i="1"/>
  <c r="BE158" i="1" s="1"/>
  <c r="BE157" i="1" s="1"/>
  <c r="BD159" i="1"/>
  <c r="BC159" i="1"/>
  <c r="BC158" i="1" s="1"/>
  <c r="BC157" i="1" s="1"/>
  <c r="AY159" i="1"/>
  <c r="AY158" i="1" s="1"/>
  <c r="AY157" i="1" s="1"/>
  <c r="AX159" i="1"/>
  <c r="AX158" i="1" s="1"/>
  <c r="AX157" i="1" s="1"/>
  <c r="AW159" i="1"/>
  <c r="AW158" i="1" s="1"/>
  <c r="AW157" i="1" s="1"/>
  <c r="AS159" i="1"/>
  <c r="AS158" i="1" s="1"/>
  <c r="AS157" i="1" s="1"/>
  <c r="AR159" i="1"/>
  <c r="AR158" i="1" s="1"/>
  <c r="AR157" i="1" s="1"/>
  <c r="AQ159" i="1"/>
  <c r="AQ158" i="1" s="1"/>
  <c r="AQ157" i="1" s="1"/>
  <c r="AM159" i="1"/>
  <c r="AM158" i="1" s="1"/>
  <c r="AM157" i="1" s="1"/>
  <c r="AL159" i="1"/>
  <c r="AL158" i="1" s="1"/>
  <c r="AL157" i="1" s="1"/>
  <c r="AK159" i="1"/>
  <c r="AK158" i="1" s="1"/>
  <c r="AK157" i="1" s="1"/>
  <c r="AG159" i="1"/>
  <c r="AG158" i="1" s="1"/>
  <c r="AG157" i="1" s="1"/>
  <c r="AC159" i="1"/>
  <c r="AC158" i="1" s="1"/>
  <c r="AC157" i="1" s="1"/>
  <c r="AB159" i="1"/>
  <c r="AA159" i="1"/>
  <c r="AA158" i="1" s="1"/>
  <c r="AA157" i="1" s="1"/>
  <c r="W159" i="1"/>
  <c r="W158" i="1" s="1"/>
  <c r="W157" i="1" s="1"/>
  <c r="V159" i="1"/>
  <c r="V158" i="1" s="1"/>
  <c r="V157" i="1" s="1"/>
  <c r="U159" i="1"/>
  <c r="U158" i="1" s="1"/>
  <c r="U157" i="1" s="1"/>
  <c r="Q159" i="1"/>
  <c r="Q158" i="1" s="1"/>
  <c r="Q157" i="1" s="1"/>
  <c r="P159" i="1"/>
  <c r="P158" i="1" s="1"/>
  <c r="P157" i="1" s="1"/>
  <c r="O159" i="1"/>
  <c r="O158" i="1" s="1"/>
  <c r="O157" i="1" s="1"/>
  <c r="K159" i="1"/>
  <c r="K158" i="1" s="1"/>
  <c r="J159" i="1"/>
  <c r="J158" i="1" s="1"/>
  <c r="J157" i="1" s="1"/>
  <c r="I159" i="1"/>
  <c r="H159" i="1"/>
  <c r="H158" i="1" s="1"/>
  <c r="H157" i="1" s="1"/>
  <c r="G159" i="1"/>
  <c r="F159" i="1"/>
  <c r="F158" i="1" s="1"/>
  <c r="BX158" i="1"/>
  <c r="BD158" i="1"/>
  <c r="BD157" i="1" s="1"/>
  <c r="AB158" i="1"/>
  <c r="AB157" i="1" s="1"/>
  <c r="BX157" i="1"/>
  <c r="BX156" i="1"/>
  <c r="N156" i="1"/>
  <c r="T156" i="1" s="1"/>
  <c r="Z156" i="1" s="1"/>
  <c r="AF156" i="1" s="1"/>
  <c r="AJ156" i="1" s="1"/>
  <c r="AP156" i="1" s="1"/>
  <c r="AV156" i="1" s="1"/>
  <c r="BB156" i="1" s="1"/>
  <c r="BH156" i="1" s="1"/>
  <c r="BR156" i="1" s="1"/>
  <c r="BT156" i="1" s="1"/>
  <c r="M156" i="1"/>
  <c r="S156" i="1" s="1"/>
  <c r="Y156" i="1" s="1"/>
  <c r="AE156" i="1" s="1"/>
  <c r="AI156" i="1" s="1"/>
  <c r="AO156" i="1" s="1"/>
  <c r="AU156" i="1" s="1"/>
  <c r="BA156" i="1" s="1"/>
  <c r="BG156" i="1" s="1"/>
  <c r="BO156" i="1" s="1"/>
  <c r="BQ156" i="1" s="1"/>
  <c r="L156" i="1"/>
  <c r="R156" i="1" s="1"/>
  <c r="X156" i="1" s="1"/>
  <c r="AD156" i="1" s="1"/>
  <c r="AH156" i="1" s="1"/>
  <c r="AN156" i="1" s="1"/>
  <c r="AT156" i="1" s="1"/>
  <c r="AZ156" i="1" s="1"/>
  <c r="BF156" i="1" s="1"/>
  <c r="BL156" i="1" s="1"/>
  <c r="BN156" i="1" s="1"/>
  <c r="BX155" i="1"/>
  <c r="BU155" i="1"/>
  <c r="BU154" i="1" s="1"/>
  <c r="BK155" i="1"/>
  <c r="BK154" i="1" s="1"/>
  <c r="BJ155" i="1"/>
  <c r="BJ154" i="1" s="1"/>
  <c r="BI155" i="1"/>
  <c r="BI154" i="1" s="1"/>
  <c r="BE155" i="1"/>
  <c r="BE154" i="1" s="1"/>
  <c r="BD155" i="1"/>
  <c r="BD154" i="1" s="1"/>
  <c r="BC155" i="1"/>
  <c r="BC154" i="1" s="1"/>
  <c r="AY155" i="1"/>
  <c r="AY154" i="1" s="1"/>
  <c r="AX155" i="1"/>
  <c r="AX154" i="1" s="1"/>
  <c r="AW155" i="1"/>
  <c r="AW154" i="1" s="1"/>
  <c r="AS155" i="1"/>
  <c r="AS154" i="1" s="1"/>
  <c r="AR155" i="1"/>
  <c r="AR154" i="1" s="1"/>
  <c r="AQ155" i="1"/>
  <c r="AQ154" i="1" s="1"/>
  <c r="AM155" i="1"/>
  <c r="AM154" i="1" s="1"/>
  <c r="AL155" i="1"/>
  <c r="AL154" i="1" s="1"/>
  <c r="AK155" i="1"/>
  <c r="AK154" i="1" s="1"/>
  <c r="AG155" i="1"/>
  <c r="AG154" i="1" s="1"/>
  <c r="AC155" i="1"/>
  <c r="AC154" i="1" s="1"/>
  <c r="AB155" i="1"/>
  <c r="AB154" i="1" s="1"/>
  <c r="AA155" i="1"/>
  <c r="AA154" i="1" s="1"/>
  <c r="W155" i="1"/>
  <c r="W154" i="1" s="1"/>
  <c r="V155" i="1"/>
  <c r="V154" i="1" s="1"/>
  <c r="U155" i="1"/>
  <c r="U154" i="1" s="1"/>
  <c r="Q155" i="1"/>
  <c r="Q154" i="1" s="1"/>
  <c r="P155" i="1"/>
  <c r="P154" i="1" s="1"/>
  <c r="O155" i="1"/>
  <c r="O154" i="1" s="1"/>
  <c r="K155" i="1"/>
  <c r="K154" i="1" s="1"/>
  <c r="J155" i="1"/>
  <c r="J154" i="1" s="1"/>
  <c r="I155" i="1"/>
  <c r="I154" i="1" s="1"/>
  <c r="H155" i="1"/>
  <c r="H154" i="1" s="1"/>
  <c r="G155" i="1"/>
  <c r="F155" i="1"/>
  <c r="BX154" i="1"/>
  <c r="BX153" i="1"/>
  <c r="N153" i="1"/>
  <c r="T153" i="1" s="1"/>
  <c r="Z153" i="1" s="1"/>
  <c r="AF153" i="1" s="1"/>
  <c r="AJ153" i="1" s="1"/>
  <c r="AP153" i="1" s="1"/>
  <c r="AV153" i="1" s="1"/>
  <c r="BB153" i="1" s="1"/>
  <c r="BH153" i="1" s="1"/>
  <c r="BR153" i="1" s="1"/>
  <c r="BT153" i="1" s="1"/>
  <c r="M153" i="1"/>
  <c r="S153" i="1" s="1"/>
  <c r="Y153" i="1" s="1"/>
  <c r="AE153" i="1" s="1"/>
  <c r="AI153" i="1" s="1"/>
  <c r="AO153" i="1" s="1"/>
  <c r="AU153" i="1" s="1"/>
  <c r="BA153" i="1" s="1"/>
  <c r="BG153" i="1" s="1"/>
  <c r="BO153" i="1" s="1"/>
  <c r="BQ153" i="1" s="1"/>
  <c r="L153" i="1"/>
  <c r="R153" i="1" s="1"/>
  <c r="X153" i="1" s="1"/>
  <c r="AD153" i="1" s="1"/>
  <c r="AH153" i="1" s="1"/>
  <c r="AN153" i="1" s="1"/>
  <c r="AT153" i="1" s="1"/>
  <c r="AZ153" i="1" s="1"/>
  <c r="BF153" i="1" s="1"/>
  <c r="BL153" i="1" s="1"/>
  <c r="BN153" i="1" s="1"/>
  <c r="BX152" i="1"/>
  <c r="BU152" i="1"/>
  <c r="BU151" i="1" s="1"/>
  <c r="BK152" i="1"/>
  <c r="BK151" i="1" s="1"/>
  <c r="BJ152" i="1"/>
  <c r="BJ151" i="1" s="1"/>
  <c r="BI152" i="1"/>
  <c r="BI151" i="1" s="1"/>
  <c r="BE152" i="1"/>
  <c r="BE151" i="1" s="1"/>
  <c r="BD152" i="1"/>
  <c r="BD151" i="1" s="1"/>
  <c r="BC152" i="1"/>
  <c r="BC151" i="1" s="1"/>
  <c r="AY152" i="1"/>
  <c r="AY151" i="1" s="1"/>
  <c r="AX152" i="1"/>
  <c r="AX151" i="1" s="1"/>
  <c r="AW152" i="1"/>
  <c r="AW151" i="1" s="1"/>
  <c r="AS152" i="1"/>
  <c r="AS151" i="1" s="1"/>
  <c r="AR152" i="1"/>
  <c r="AR151" i="1" s="1"/>
  <c r="AQ152" i="1"/>
  <c r="AQ151" i="1" s="1"/>
  <c r="AM152" i="1"/>
  <c r="AM151" i="1" s="1"/>
  <c r="AL152" i="1"/>
  <c r="AL151" i="1" s="1"/>
  <c r="AK152" i="1"/>
  <c r="AK151" i="1" s="1"/>
  <c r="AG152" i="1"/>
  <c r="AG151" i="1" s="1"/>
  <c r="AC152" i="1"/>
  <c r="AC151" i="1" s="1"/>
  <c r="AB152" i="1"/>
  <c r="AB151" i="1" s="1"/>
  <c r="AA152" i="1"/>
  <c r="AA151" i="1" s="1"/>
  <c r="W152" i="1"/>
  <c r="W151" i="1" s="1"/>
  <c r="V152" i="1"/>
  <c r="V151" i="1" s="1"/>
  <c r="U152" i="1"/>
  <c r="U151" i="1" s="1"/>
  <c r="Q152" i="1"/>
  <c r="Q151" i="1" s="1"/>
  <c r="P152" i="1"/>
  <c r="P151" i="1" s="1"/>
  <c r="O152" i="1"/>
  <c r="O151" i="1" s="1"/>
  <c r="K152" i="1"/>
  <c r="K151" i="1" s="1"/>
  <c r="J152" i="1"/>
  <c r="J151" i="1" s="1"/>
  <c r="I152" i="1"/>
  <c r="I151" i="1" s="1"/>
  <c r="H152" i="1"/>
  <c r="G152" i="1"/>
  <c r="F152" i="1"/>
  <c r="F151" i="1" s="1"/>
  <c r="BX151" i="1"/>
  <c r="BX150" i="1"/>
  <c r="N150" i="1"/>
  <c r="T150" i="1" s="1"/>
  <c r="Z150" i="1" s="1"/>
  <c r="AF150" i="1" s="1"/>
  <c r="AJ150" i="1" s="1"/>
  <c r="AP150" i="1" s="1"/>
  <c r="AV150" i="1" s="1"/>
  <c r="BB150" i="1" s="1"/>
  <c r="BH150" i="1" s="1"/>
  <c r="BR150" i="1" s="1"/>
  <c r="BT150" i="1" s="1"/>
  <c r="M150" i="1"/>
  <c r="S150" i="1" s="1"/>
  <c r="Y150" i="1" s="1"/>
  <c r="AE150" i="1" s="1"/>
  <c r="AI150" i="1" s="1"/>
  <c r="AO150" i="1" s="1"/>
  <c r="AU150" i="1" s="1"/>
  <c r="BA150" i="1" s="1"/>
  <c r="BG150" i="1" s="1"/>
  <c r="BO150" i="1" s="1"/>
  <c r="BQ150" i="1" s="1"/>
  <c r="L150" i="1"/>
  <c r="R150" i="1" s="1"/>
  <c r="X150" i="1" s="1"/>
  <c r="AD150" i="1" s="1"/>
  <c r="AH150" i="1" s="1"/>
  <c r="AN150" i="1" s="1"/>
  <c r="AT150" i="1" s="1"/>
  <c r="AZ150" i="1" s="1"/>
  <c r="BF150" i="1" s="1"/>
  <c r="BL150" i="1" s="1"/>
  <c r="BN150" i="1" s="1"/>
  <c r="BX149" i="1"/>
  <c r="BU149" i="1"/>
  <c r="BU148" i="1" s="1"/>
  <c r="BK149" i="1"/>
  <c r="BJ149" i="1"/>
  <c r="BJ148" i="1" s="1"/>
  <c r="BI149" i="1"/>
  <c r="BI148" i="1" s="1"/>
  <c r="BE149" i="1"/>
  <c r="BE148" i="1" s="1"/>
  <c r="BD149" i="1"/>
  <c r="BD148" i="1" s="1"/>
  <c r="BC149" i="1"/>
  <c r="BC148" i="1" s="1"/>
  <c r="AY149" i="1"/>
  <c r="AY148" i="1" s="1"/>
  <c r="AX149" i="1"/>
  <c r="AX148" i="1" s="1"/>
  <c r="AW149" i="1"/>
  <c r="AW148" i="1" s="1"/>
  <c r="AS149" i="1"/>
  <c r="AS148" i="1" s="1"/>
  <c r="AR149" i="1"/>
  <c r="AR148" i="1" s="1"/>
  <c r="AQ149" i="1"/>
  <c r="AQ148" i="1" s="1"/>
  <c r="AM149" i="1"/>
  <c r="AM148" i="1" s="1"/>
  <c r="AL149" i="1"/>
  <c r="AL148" i="1" s="1"/>
  <c r="AK149" i="1"/>
  <c r="AK148" i="1" s="1"/>
  <c r="AG149" i="1"/>
  <c r="AG148" i="1" s="1"/>
  <c r="AC149" i="1"/>
  <c r="AC148" i="1" s="1"/>
  <c r="AB149" i="1"/>
  <c r="AB148" i="1" s="1"/>
  <c r="AA149" i="1"/>
  <c r="AA148" i="1" s="1"/>
  <c r="W149" i="1"/>
  <c r="W148" i="1" s="1"/>
  <c r="V149" i="1"/>
  <c r="V148" i="1" s="1"/>
  <c r="U149" i="1"/>
  <c r="U148" i="1" s="1"/>
  <c r="Q149" i="1"/>
  <c r="Q148" i="1" s="1"/>
  <c r="P149" i="1"/>
  <c r="P148" i="1" s="1"/>
  <c r="O149" i="1"/>
  <c r="O148" i="1" s="1"/>
  <c r="K149" i="1"/>
  <c r="K148" i="1" s="1"/>
  <c r="J149" i="1"/>
  <c r="J148" i="1" s="1"/>
  <c r="I149" i="1"/>
  <c r="I148" i="1" s="1"/>
  <c r="H149" i="1"/>
  <c r="G149" i="1"/>
  <c r="F149" i="1"/>
  <c r="F148" i="1" s="1"/>
  <c r="BX148" i="1"/>
  <c r="BK148" i="1"/>
  <c r="BX147" i="1"/>
  <c r="T147" i="1"/>
  <c r="Z147" i="1" s="1"/>
  <c r="AF147" i="1" s="1"/>
  <c r="AJ147" i="1" s="1"/>
  <c r="AP147" i="1" s="1"/>
  <c r="AV147" i="1" s="1"/>
  <c r="BB147" i="1" s="1"/>
  <c r="BH147" i="1" s="1"/>
  <c r="BR147" i="1" s="1"/>
  <c r="BT147" i="1" s="1"/>
  <c r="S147" i="1"/>
  <c r="Y147" i="1" s="1"/>
  <c r="AE147" i="1" s="1"/>
  <c r="AI147" i="1" s="1"/>
  <c r="AO147" i="1" s="1"/>
  <c r="AU147" i="1" s="1"/>
  <c r="BA147" i="1" s="1"/>
  <c r="BG147" i="1" s="1"/>
  <c r="BO147" i="1" s="1"/>
  <c r="BQ147" i="1" s="1"/>
  <c r="R147" i="1"/>
  <c r="X147" i="1" s="1"/>
  <c r="AD147" i="1" s="1"/>
  <c r="AH147" i="1" s="1"/>
  <c r="AN147" i="1" s="1"/>
  <c r="AT147" i="1" s="1"/>
  <c r="AZ147" i="1" s="1"/>
  <c r="BF147" i="1" s="1"/>
  <c r="BL147" i="1" s="1"/>
  <c r="BN147" i="1" s="1"/>
  <c r="BX146" i="1"/>
  <c r="BU146" i="1"/>
  <c r="BU145" i="1" s="1"/>
  <c r="BK146" i="1"/>
  <c r="BK145" i="1" s="1"/>
  <c r="BJ146" i="1"/>
  <c r="BJ145" i="1" s="1"/>
  <c r="BI146" i="1"/>
  <c r="BI145" i="1" s="1"/>
  <c r="BE146" i="1"/>
  <c r="BE145" i="1" s="1"/>
  <c r="BD146" i="1"/>
  <c r="BD145" i="1" s="1"/>
  <c r="BC146" i="1"/>
  <c r="BC145" i="1" s="1"/>
  <c r="AY146" i="1"/>
  <c r="AY145" i="1" s="1"/>
  <c r="AX146" i="1"/>
  <c r="AX145" i="1" s="1"/>
  <c r="AW146" i="1"/>
  <c r="AW145" i="1" s="1"/>
  <c r="AS146" i="1"/>
  <c r="AS145" i="1" s="1"/>
  <c r="AR146" i="1"/>
  <c r="AR145" i="1" s="1"/>
  <c r="AQ146" i="1"/>
  <c r="AQ145" i="1" s="1"/>
  <c r="AM146" i="1"/>
  <c r="AM145" i="1" s="1"/>
  <c r="AL146" i="1"/>
  <c r="AL145" i="1" s="1"/>
  <c r="AK146" i="1"/>
  <c r="AK145" i="1" s="1"/>
  <c r="AG146" i="1"/>
  <c r="AG145" i="1" s="1"/>
  <c r="AC146" i="1"/>
  <c r="AC145" i="1" s="1"/>
  <c r="AB146" i="1"/>
  <c r="AB145" i="1" s="1"/>
  <c r="AA146" i="1"/>
  <c r="AA145" i="1" s="1"/>
  <c r="W146" i="1"/>
  <c r="W145" i="1" s="1"/>
  <c r="V146" i="1"/>
  <c r="V145" i="1" s="1"/>
  <c r="U146" i="1"/>
  <c r="U145" i="1" s="1"/>
  <c r="Q146" i="1"/>
  <c r="T146" i="1" s="1"/>
  <c r="P146" i="1"/>
  <c r="S146" i="1" s="1"/>
  <c r="O146" i="1"/>
  <c r="O145" i="1" s="1"/>
  <c r="R145" i="1" s="1"/>
  <c r="BX145" i="1"/>
  <c r="BX144" i="1"/>
  <c r="T144" i="1"/>
  <c r="Z144" i="1" s="1"/>
  <c r="AF144" i="1" s="1"/>
  <c r="AJ144" i="1" s="1"/>
  <c r="AP144" i="1" s="1"/>
  <c r="AV144" i="1" s="1"/>
  <c r="BB144" i="1" s="1"/>
  <c r="BH144" i="1" s="1"/>
  <c r="BR144" i="1" s="1"/>
  <c r="BT144" i="1" s="1"/>
  <c r="S144" i="1"/>
  <c r="Y144" i="1" s="1"/>
  <c r="AE144" i="1" s="1"/>
  <c r="AI144" i="1" s="1"/>
  <c r="AO144" i="1" s="1"/>
  <c r="AU144" i="1" s="1"/>
  <c r="BA144" i="1" s="1"/>
  <c r="BG144" i="1" s="1"/>
  <c r="BO144" i="1" s="1"/>
  <c r="BQ144" i="1" s="1"/>
  <c r="R144" i="1"/>
  <c r="X144" i="1" s="1"/>
  <c r="AD144" i="1" s="1"/>
  <c r="AH144" i="1" s="1"/>
  <c r="AN144" i="1" s="1"/>
  <c r="AT144" i="1" s="1"/>
  <c r="AZ144" i="1" s="1"/>
  <c r="BF144" i="1" s="1"/>
  <c r="BL144" i="1" s="1"/>
  <c r="BN144" i="1" s="1"/>
  <c r="BX143" i="1"/>
  <c r="BU143" i="1"/>
  <c r="BU142" i="1" s="1"/>
  <c r="BK143" i="1"/>
  <c r="BK142" i="1" s="1"/>
  <c r="BJ143" i="1"/>
  <c r="BJ142" i="1" s="1"/>
  <c r="BI143" i="1"/>
  <c r="BI142" i="1" s="1"/>
  <c r="BE143" i="1"/>
  <c r="BE142" i="1" s="1"/>
  <c r="BD143" i="1"/>
  <c r="BD142" i="1" s="1"/>
  <c r="BC143" i="1"/>
  <c r="BC142" i="1" s="1"/>
  <c r="AY143" i="1"/>
  <c r="AY142" i="1" s="1"/>
  <c r="AX143" i="1"/>
  <c r="AX142" i="1" s="1"/>
  <c r="AW143" i="1"/>
  <c r="AW142" i="1" s="1"/>
  <c r="AS143" i="1"/>
  <c r="AS142" i="1" s="1"/>
  <c r="AR143" i="1"/>
  <c r="AR142" i="1" s="1"/>
  <c r="AQ143" i="1"/>
  <c r="AQ142" i="1" s="1"/>
  <c r="AM143" i="1"/>
  <c r="AM142" i="1" s="1"/>
  <c r="AL143" i="1"/>
  <c r="AL142" i="1" s="1"/>
  <c r="AK143" i="1"/>
  <c r="AK142" i="1" s="1"/>
  <c r="AG143" i="1"/>
  <c r="AG142" i="1" s="1"/>
  <c r="AC143" i="1"/>
  <c r="AC142" i="1" s="1"/>
  <c r="AB143" i="1"/>
  <c r="AB142" i="1" s="1"/>
  <c r="AA143" i="1"/>
  <c r="AA142" i="1" s="1"/>
  <c r="W143" i="1"/>
  <c r="W142" i="1" s="1"/>
  <c r="V143" i="1"/>
  <c r="V142" i="1" s="1"/>
  <c r="U143" i="1"/>
  <c r="U142" i="1" s="1"/>
  <c r="Q143" i="1"/>
  <c r="T143" i="1" s="1"/>
  <c r="P143" i="1"/>
  <c r="S143" i="1" s="1"/>
  <c r="O143" i="1"/>
  <c r="O142" i="1" s="1"/>
  <c r="R142" i="1" s="1"/>
  <c r="BX142" i="1"/>
  <c r="BX141" i="1"/>
  <c r="T141" i="1"/>
  <c r="Z141" i="1" s="1"/>
  <c r="AF141" i="1" s="1"/>
  <c r="AJ141" i="1" s="1"/>
  <c r="AP141" i="1" s="1"/>
  <c r="AV141" i="1" s="1"/>
  <c r="BB141" i="1" s="1"/>
  <c r="BH141" i="1" s="1"/>
  <c r="BR141" i="1" s="1"/>
  <c r="BT141" i="1" s="1"/>
  <c r="S141" i="1"/>
  <c r="Y141" i="1" s="1"/>
  <c r="AE141" i="1" s="1"/>
  <c r="AI141" i="1" s="1"/>
  <c r="AO141" i="1" s="1"/>
  <c r="AU141" i="1" s="1"/>
  <c r="BA141" i="1" s="1"/>
  <c r="BG141" i="1" s="1"/>
  <c r="BO141" i="1" s="1"/>
  <c r="BQ141" i="1" s="1"/>
  <c r="R141" i="1"/>
  <c r="X141" i="1" s="1"/>
  <c r="AD141" i="1" s="1"/>
  <c r="AH141" i="1" s="1"/>
  <c r="AN141" i="1" s="1"/>
  <c r="AT141" i="1" s="1"/>
  <c r="AZ141" i="1" s="1"/>
  <c r="BF141" i="1" s="1"/>
  <c r="BL141" i="1" s="1"/>
  <c r="BN141" i="1" s="1"/>
  <c r="BX140" i="1"/>
  <c r="BU140" i="1"/>
  <c r="BU139" i="1" s="1"/>
  <c r="BK140" i="1"/>
  <c r="BK139" i="1" s="1"/>
  <c r="BJ140" i="1"/>
  <c r="BJ139" i="1" s="1"/>
  <c r="BI140" i="1"/>
  <c r="BI139" i="1" s="1"/>
  <c r="BE140" i="1"/>
  <c r="BE139" i="1" s="1"/>
  <c r="BD140" i="1"/>
  <c r="BD139" i="1" s="1"/>
  <c r="BC140" i="1"/>
  <c r="BC139" i="1" s="1"/>
  <c r="AY140" i="1"/>
  <c r="AY139" i="1" s="1"/>
  <c r="AX140" i="1"/>
  <c r="AX139" i="1" s="1"/>
  <c r="AW140" i="1"/>
  <c r="AW139" i="1" s="1"/>
  <c r="AS140" i="1"/>
  <c r="AS139" i="1" s="1"/>
  <c r="AR140" i="1"/>
  <c r="AR139" i="1" s="1"/>
  <c r="AQ140" i="1"/>
  <c r="AQ139" i="1" s="1"/>
  <c r="AM140" i="1"/>
  <c r="AM139" i="1" s="1"/>
  <c r="AL140" i="1"/>
  <c r="AL139" i="1" s="1"/>
  <c r="AK140" i="1"/>
  <c r="AK139" i="1" s="1"/>
  <c r="AG140" i="1"/>
  <c r="AG139" i="1" s="1"/>
  <c r="AC140" i="1"/>
  <c r="AC139" i="1" s="1"/>
  <c r="AB140" i="1"/>
  <c r="AB139" i="1" s="1"/>
  <c r="AA140" i="1"/>
  <c r="AA139" i="1" s="1"/>
  <c r="W140" i="1"/>
  <c r="W139" i="1" s="1"/>
  <c r="V140" i="1"/>
  <c r="V139" i="1" s="1"/>
  <c r="U140" i="1"/>
  <c r="U139" i="1" s="1"/>
  <c r="Q140" i="1"/>
  <c r="T140" i="1" s="1"/>
  <c r="P140" i="1"/>
  <c r="P139" i="1" s="1"/>
  <c r="S139" i="1" s="1"/>
  <c r="O140" i="1"/>
  <c r="O139" i="1" s="1"/>
  <c r="R139" i="1" s="1"/>
  <c r="BX139" i="1"/>
  <c r="BX138" i="1"/>
  <c r="BI138" i="1"/>
  <c r="BI137" i="1" s="1"/>
  <c r="BI136" i="1" s="1"/>
  <c r="N138" i="1"/>
  <c r="T138" i="1" s="1"/>
  <c r="Z138" i="1" s="1"/>
  <c r="AF138" i="1" s="1"/>
  <c r="AJ138" i="1" s="1"/>
  <c r="AP138" i="1" s="1"/>
  <c r="AV138" i="1" s="1"/>
  <c r="BB138" i="1" s="1"/>
  <c r="BH138" i="1" s="1"/>
  <c r="BR138" i="1" s="1"/>
  <c r="BT138" i="1" s="1"/>
  <c r="M138" i="1"/>
  <c r="S138" i="1" s="1"/>
  <c r="Y138" i="1" s="1"/>
  <c r="AE138" i="1" s="1"/>
  <c r="AI138" i="1" s="1"/>
  <c r="AO138" i="1" s="1"/>
  <c r="AU138" i="1" s="1"/>
  <c r="BA138" i="1" s="1"/>
  <c r="BG138" i="1" s="1"/>
  <c r="BO138" i="1" s="1"/>
  <c r="BQ138" i="1" s="1"/>
  <c r="L138" i="1"/>
  <c r="R138" i="1" s="1"/>
  <c r="X138" i="1" s="1"/>
  <c r="AD138" i="1" s="1"/>
  <c r="AH138" i="1" s="1"/>
  <c r="AN138" i="1" s="1"/>
  <c r="AT138" i="1" s="1"/>
  <c r="AZ138" i="1" s="1"/>
  <c r="BF138" i="1" s="1"/>
  <c r="BX137" i="1"/>
  <c r="BU137" i="1"/>
  <c r="BU136" i="1" s="1"/>
  <c r="BK137" i="1"/>
  <c r="BK136" i="1" s="1"/>
  <c r="BJ137" i="1"/>
  <c r="BJ136" i="1" s="1"/>
  <c r="BE137" i="1"/>
  <c r="BE136" i="1" s="1"/>
  <c r="BD137" i="1"/>
  <c r="BC137" i="1"/>
  <c r="BC136" i="1" s="1"/>
  <c r="AY137" i="1"/>
  <c r="AY136" i="1" s="1"/>
  <c r="AX137" i="1"/>
  <c r="AX136" i="1" s="1"/>
  <c r="AW137" i="1"/>
  <c r="AW136" i="1" s="1"/>
  <c r="AS137" i="1"/>
  <c r="AS136" i="1" s="1"/>
  <c r="AR137" i="1"/>
  <c r="AR136" i="1" s="1"/>
  <c r="AQ137" i="1"/>
  <c r="AQ136" i="1" s="1"/>
  <c r="AM137" i="1"/>
  <c r="AM136" i="1" s="1"/>
  <c r="AL137" i="1"/>
  <c r="AL136" i="1" s="1"/>
  <c r="AK137" i="1"/>
  <c r="AK136" i="1" s="1"/>
  <c r="AG137" i="1"/>
  <c r="AG136" i="1" s="1"/>
  <c r="AC137" i="1"/>
  <c r="AC136" i="1" s="1"/>
  <c r="AB137" i="1"/>
  <c r="AB136" i="1" s="1"/>
  <c r="AA137" i="1"/>
  <c r="AA136" i="1" s="1"/>
  <c r="W137" i="1"/>
  <c r="W136" i="1" s="1"/>
  <c r="V137" i="1"/>
  <c r="V136" i="1" s="1"/>
  <c r="U137" i="1"/>
  <c r="U136" i="1" s="1"/>
  <c r="Q137" i="1"/>
  <c r="Q136" i="1" s="1"/>
  <c r="P137" i="1"/>
  <c r="P136" i="1" s="1"/>
  <c r="O137" i="1"/>
  <c r="O136" i="1" s="1"/>
  <c r="K137" i="1"/>
  <c r="K136" i="1" s="1"/>
  <c r="J137" i="1"/>
  <c r="J136" i="1" s="1"/>
  <c r="I137" i="1"/>
  <c r="I136" i="1" s="1"/>
  <c r="H137" i="1"/>
  <c r="H136" i="1" s="1"/>
  <c r="G137" i="1"/>
  <c r="F137" i="1"/>
  <c r="BX136" i="1"/>
  <c r="BD136" i="1"/>
  <c r="BX135" i="1"/>
  <c r="N135" i="1"/>
  <c r="T135" i="1" s="1"/>
  <c r="Z135" i="1" s="1"/>
  <c r="AF135" i="1" s="1"/>
  <c r="AJ135" i="1" s="1"/>
  <c r="AP135" i="1" s="1"/>
  <c r="AV135" i="1" s="1"/>
  <c r="BB135" i="1" s="1"/>
  <c r="BH135" i="1" s="1"/>
  <c r="BR135" i="1" s="1"/>
  <c r="BT135" i="1" s="1"/>
  <c r="M135" i="1"/>
  <c r="S135" i="1" s="1"/>
  <c r="Y135" i="1" s="1"/>
  <c r="AE135" i="1" s="1"/>
  <c r="AI135" i="1" s="1"/>
  <c r="AO135" i="1" s="1"/>
  <c r="AU135" i="1" s="1"/>
  <c r="BA135" i="1" s="1"/>
  <c r="BG135" i="1" s="1"/>
  <c r="BO135" i="1" s="1"/>
  <c r="BQ135" i="1" s="1"/>
  <c r="L135" i="1"/>
  <c r="R135" i="1" s="1"/>
  <c r="X135" i="1" s="1"/>
  <c r="AD135" i="1" s="1"/>
  <c r="AH135" i="1" s="1"/>
  <c r="AN135" i="1" s="1"/>
  <c r="AT135" i="1" s="1"/>
  <c r="AZ135" i="1" s="1"/>
  <c r="BF135" i="1" s="1"/>
  <c r="BL135" i="1" s="1"/>
  <c r="BN135" i="1" s="1"/>
  <c r="BX134" i="1"/>
  <c r="BU134" i="1"/>
  <c r="BU133" i="1" s="1"/>
  <c r="BK134" i="1"/>
  <c r="BK133" i="1" s="1"/>
  <c r="BJ134" i="1"/>
  <c r="BJ133" i="1" s="1"/>
  <c r="BI134" i="1"/>
  <c r="BI133" i="1" s="1"/>
  <c r="BE134" i="1"/>
  <c r="BE133" i="1" s="1"/>
  <c r="BD134" i="1"/>
  <c r="BD133" i="1" s="1"/>
  <c r="BC134" i="1"/>
  <c r="BC133" i="1" s="1"/>
  <c r="AY134" i="1"/>
  <c r="AY133" i="1" s="1"/>
  <c r="AX134" i="1"/>
  <c r="AX133" i="1" s="1"/>
  <c r="AW134" i="1"/>
  <c r="AW133" i="1" s="1"/>
  <c r="AS134" i="1"/>
  <c r="AS133" i="1" s="1"/>
  <c r="AR134" i="1"/>
  <c r="AR133" i="1" s="1"/>
  <c r="AQ134" i="1"/>
  <c r="AQ133" i="1" s="1"/>
  <c r="AM134" i="1"/>
  <c r="AM133" i="1" s="1"/>
  <c r="AL134" i="1"/>
  <c r="AL133" i="1" s="1"/>
  <c r="AK134" i="1"/>
  <c r="AK133" i="1" s="1"/>
  <c r="AG134" i="1"/>
  <c r="AG133" i="1" s="1"/>
  <c r="AC134" i="1"/>
  <c r="AC133" i="1" s="1"/>
  <c r="AB134" i="1"/>
  <c r="AB133" i="1" s="1"/>
  <c r="AA134" i="1"/>
  <c r="AA133" i="1" s="1"/>
  <c r="W134" i="1"/>
  <c r="W133" i="1" s="1"/>
  <c r="V134" i="1"/>
  <c r="U134" i="1"/>
  <c r="U133" i="1" s="1"/>
  <c r="Q134" i="1"/>
  <c r="Q133" i="1" s="1"/>
  <c r="P134" i="1"/>
  <c r="P133" i="1" s="1"/>
  <c r="O134" i="1"/>
  <c r="O133" i="1" s="1"/>
  <c r="K134" i="1"/>
  <c r="K133" i="1" s="1"/>
  <c r="J134" i="1"/>
  <c r="J133" i="1" s="1"/>
  <c r="I134" i="1"/>
  <c r="I133" i="1" s="1"/>
  <c r="H134" i="1"/>
  <c r="G134" i="1"/>
  <c r="F134" i="1"/>
  <c r="F133" i="1" s="1"/>
  <c r="BX133" i="1"/>
  <c r="V133" i="1"/>
  <c r="BX132" i="1"/>
  <c r="N132" i="1"/>
  <c r="T132" i="1" s="1"/>
  <c r="Z132" i="1" s="1"/>
  <c r="AF132" i="1" s="1"/>
  <c r="AJ132" i="1" s="1"/>
  <c r="AP132" i="1" s="1"/>
  <c r="AV132" i="1" s="1"/>
  <c r="BB132" i="1" s="1"/>
  <c r="BH132" i="1" s="1"/>
  <c r="BR132" i="1" s="1"/>
  <c r="BT132" i="1" s="1"/>
  <c r="M132" i="1"/>
  <c r="S132" i="1" s="1"/>
  <c r="Y132" i="1" s="1"/>
  <c r="AE132" i="1" s="1"/>
  <c r="AI132" i="1" s="1"/>
  <c r="AO132" i="1" s="1"/>
  <c r="AU132" i="1" s="1"/>
  <c r="BA132" i="1" s="1"/>
  <c r="BG132" i="1" s="1"/>
  <c r="BO132" i="1" s="1"/>
  <c r="BQ132" i="1" s="1"/>
  <c r="L132" i="1"/>
  <c r="R132" i="1" s="1"/>
  <c r="X132" i="1" s="1"/>
  <c r="AD132" i="1" s="1"/>
  <c r="AH132" i="1" s="1"/>
  <c r="AN132" i="1" s="1"/>
  <c r="AT132" i="1" s="1"/>
  <c r="AZ132" i="1" s="1"/>
  <c r="BF132" i="1" s="1"/>
  <c r="BL132" i="1" s="1"/>
  <c r="BN132" i="1" s="1"/>
  <c r="BX131" i="1"/>
  <c r="BU131" i="1"/>
  <c r="BU130" i="1" s="1"/>
  <c r="BK131" i="1"/>
  <c r="BJ131" i="1"/>
  <c r="BJ130" i="1" s="1"/>
  <c r="BI131" i="1"/>
  <c r="BI130" i="1" s="1"/>
  <c r="BE131" i="1"/>
  <c r="BE130" i="1" s="1"/>
  <c r="BD131" i="1"/>
  <c r="BD130" i="1" s="1"/>
  <c r="BC131" i="1"/>
  <c r="BC130" i="1" s="1"/>
  <c r="AY131" i="1"/>
  <c r="AY130" i="1" s="1"/>
  <c r="AX131" i="1"/>
  <c r="AX130" i="1" s="1"/>
  <c r="AW131" i="1"/>
  <c r="AW130" i="1" s="1"/>
  <c r="AS131" i="1"/>
  <c r="AS130" i="1" s="1"/>
  <c r="AR131" i="1"/>
  <c r="AR130" i="1" s="1"/>
  <c r="AQ131" i="1"/>
  <c r="AQ130" i="1" s="1"/>
  <c r="AM131" i="1"/>
  <c r="AM130" i="1" s="1"/>
  <c r="AL131" i="1"/>
  <c r="AL130" i="1" s="1"/>
  <c r="AK131" i="1"/>
  <c r="AK130" i="1" s="1"/>
  <c r="AG131" i="1"/>
  <c r="AG130" i="1" s="1"/>
  <c r="AC131" i="1"/>
  <c r="AC130" i="1" s="1"/>
  <c r="AB131" i="1"/>
  <c r="AB130" i="1" s="1"/>
  <c r="AA131" i="1"/>
  <c r="AA130" i="1" s="1"/>
  <c r="W131" i="1"/>
  <c r="W130" i="1" s="1"/>
  <c r="V131" i="1"/>
  <c r="V130" i="1" s="1"/>
  <c r="U131" i="1"/>
  <c r="U130" i="1" s="1"/>
  <c r="Q131" i="1"/>
  <c r="Q130" i="1" s="1"/>
  <c r="P131" i="1"/>
  <c r="P130" i="1" s="1"/>
  <c r="O131" i="1"/>
  <c r="O130" i="1" s="1"/>
  <c r="K131" i="1"/>
  <c r="J131" i="1"/>
  <c r="J130" i="1" s="1"/>
  <c r="I131" i="1"/>
  <c r="I130" i="1" s="1"/>
  <c r="H131" i="1"/>
  <c r="G131" i="1"/>
  <c r="G130" i="1" s="1"/>
  <c r="F131" i="1"/>
  <c r="F130" i="1" s="1"/>
  <c r="BX130" i="1"/>
  <c r="BK130" i="1"/>
  <c r="K130" i="1"/>
  <c r="BX129" i="1"/>
  <c r="N129" i="1"/>
  <c r="T129" i="1" s="1"/>
  <c r="Z129" i="1" s="1"/>
  <c r="AF129" i="1" s="1"/>
  <c r="AJ129" i="1" s="1"/>
  <c r="AP129" i="1" s="1"/>
  <c r="AV129" i="1" s="1"/>
  <c r="BB129" i="1" s="1"/>
  <c r="BH129" i="1" s="1"/>
  <c r="BR129" i="1" s="1"/>
  <c r="BT129" i="1" s="1"/>
  <c r="M129" i="1"/>
  <c r="S129" i="1" s="1"/>
  <c r="Y129" i="1" s="1"/>
  <c r="AE129" i="1" s="1"/>
  <c r="AI129" i="1" s="1"/>
  <c r="AO129" i="1" s="1"/>
  <c r="AU129" i="1" s="1"/>
  <c r="BA129" i="1" s="1"/>
  <c r="BG129" i="1" s="1"/>
  <c r="BO129" i="1" s="1"/>
  <c r="BQ129" i="1" s="1"/>
  <c r="L129" i="1"/>
  <c r="R129" i="1" s="1"/>
  <c r="X129" i="1" s="1"/>
  <c r="AD129" i="1" s="1"/>
  <c r="AH129" i="1" s="1"/>
  <c r="AN129" i="1" s="1"/>
  <c r="AT129" i="1" s="1"/>
  <c r="AZ129" i="1" s="1"/>
  <c r="BF129" i="1" s="1"/>
  <c r="BL129" i="1" s="1"/>
  <c r="BN129" i="1" s="1"/>
  <c r="BX128" i="1"/>
  <c r="BU128" i="1"/>
  <c r="BU127" i="1" s="1"/>
  <c r="BK128" i="1"/>
  <c r="BK127" i="1" s="1"/>
  <c r="BJ128" i="1"/>
  <c r="BJ127" i="1" s="1"/>
  <c r="BI128" i="1"/>
  <c r="BI127" i="1" s="1"/>
  <c r="BE128" i="1"/>
  <c r="BE127" i="1" s="1"/>
  <c r="BD128" i="1"/>
  <c r="BC128" i="1"/>
  <c r="BC127" i="1" s="1"/>
  <c r="AY128" i="1"/>
  <c r="AY127" i="1" s="1"/>
  <c r="AX128" i="1"/>
  <c r="AX127" i="1" s="1"/>
  <c r="AW128" i="1"/>
  <c r="AW127" i="1" s="1"/>
  <c r="AS128" i="1"/>
  <c r="AS127" i="1" s="1"/>
  <c r="AR128" i="1"/>
  <c r="AR127" i="1" s="1"/>
  <c r="AQ128" i="1"/>
  <c r="AQ127" i="1" s="1"/>
  <c r="AM128" i="1"/>
  <c r="AM127" i="1" s="1"/>
  <c r="AL128" i="1"/>
  <c r="AL127" i="1" s="1"/>
  <c r="AK128" i="1"/>
  <c r="AK127" i="1" s="1"/>
  <c r="AG128" i="1"/>
  <c r="AG127" i="1" s="1"/>
  <c r="AC128" i="1"/>
  <c r="AC127" i="1" s="1"/>
  <c r="AB128" i="1"/>
  <c r="AB127" i="1" s="1"/>
  <c r="AA128" i="1"/>
  <c r="AA127" i="1" s="1"/>
  <c r="W128" i="1"/>
  <c r="W127" i="1" s="1"/>
  <c r="V128" i="1"/>
  <c r="V127" i="1" s="1"/>
  <c r="U128" i="1"/>
  <c r="U127" i="1" s="1"/>
  <c r="Q128" i="1"/>
  <c r="Q127" i="1" s="1"/>
  <c r="P128" i="1"/>
  <c r="P127" i="1" s="1"/>
  <c r="O128" i="1"/>
  <c r="O127" i="1" s="1"/>
  <c r="K128" i="1"/>
  <c r="K127" i="1" s="1"/>
  <c r="J128" i="1"/>
  <c r="J127" i="1" s="1"/>
  <c r="I128" i="1"/>
  <c r="I127" i="1" s="1"/>
  <c r="H128" i="1"/>
  <c r="H127" i="1" s="1"/>
  <c r="G128" i="1"/>
  <c r="G127" i="1" s="1"/>
  <c r="F128" i="1"/>
  <c r="BX127" i="1"/>
  <c r="BD127" i="1"/>
  <c r="BX126" i="1"/>
  <c r="N126" i="1"/>
  <c r="T126" i="1" s="1"/>
  <c r="Z126" i="1" s="1"/>
  <c r="AF126" i="1" s="1"/>
  <c r="AJ126" i="1" s="1"/>
  <c r="AP126" i="1" s="1"/>
  <c r="AV126" i="1" s="1"/>
  <c r="BB126" i="1" s="1"/>
  <c r="BH126" i="1" s="1"/>
  <c r="BR126" i="1" s="1"/>
  <c r="BT126" i="1" s="1"/>
  <c r="M126" i="1"/>
  <c r="S126" i="1" s="1"/>
  <c r="Y126" i="1" s="1"/>
  <c r="AE126" i="1" s="1"/>
  <c r="AI126" i="1" s="1"/>
  <c r="AO126" i="1" s="1"/>
  <c r="AU126" i="1" s="1"/>
  <c r="BA126" i="1" s="1"/>
  <c r="BG126" i="1" s="1"/>
  <c r="BO126" i="1" s="1"/>
  <c r="BQ126" i="1" s="1"/>
  <c r="L126" i="1"/>
  <c r="R126" i="1" s="1"/>
  <c r="X126" i="1" s="1"/>
  <c r="AD126" i="1" s="1"/>
  <c r="AH126" i="1" s="1"/>
  <c r="AN126" i="1" s="1"/>
  <c r="AT126" i="1" s="1"/>
  <c r="AZ126" i="1" s="1"/>
  <c r="BF126" i="1" s="1"/>
  <c r="BL126" i="1" s="1"/>
  <c r="BN126" i="1" s="1"/>
  <c r="BX125" i="1"/>
  <c r="BU125" i="1"/>
  <c r="BU124" i="1" s="1"/>
  <c r="BK125" i="1"/>
  <c r="BK124" i="1" s="1"/>
  <c r="BJ125" i="1"/>
  <c r="BJ124" i="1" s="1"/>
  <c r="BI125" i="1"/>
  <c r="BI124" i="1" s="1"/>
  <c r="BE125" i="1"/>
  <c r="BE124" i="1" s="1"/>
  <c r="BD125" i="1"/>
  <c r="BD124" i="1" s="1"/>
  <c r="BC125" i="1"/>
  <c r="BC124" i="1" s="1"/>
  <c r="AY125" i="1"/>
  <c r="AY124" i="1" s="1"/>
  <c r="AX125" i="1"/>
  <c r="AX124" i="1" s="1"/>
  <c r="AW125" i="1"/>
  <c r="AW124" i="1" s="1"/>
  <c r="AS125" i="1"/>
  <c r="AS124" i="1" s="1"/>
  <c r="AR125" i="1"/>
  <c r="AR124" i="1" s="1"/>
  <c r="AQ125" i="1"/>
  <c r="AQ124" i="1" s="1"/>
  <c r="AM125" i="1"/>
  <c r="AM124" i="1" s="1"/>
  <c r="AL125" i="1"/>
  <c r="AL124" i="1" s="1"/>
  <c r="AK125" i="1"/>
  <c r="AK124" i="1" s="1"/>
  <c r="AG125" i="1"/>
  <c r="AG124" i="1" s="1"/>
  <c r="AC125" i="1"/>
  <c r="AC124" i="1" s="1"/>
  <c r="AB125" i="1"/>
  <c r="AB124" i="1" s="1"/>
  <c r="AA125" i="1"/>
  <c r="AA124" i="1" s="1"/>
  <c r="W125" i="1"/>
  <c r="W124" i="1" s="1"/>
  <c r="V125" i="1"/>
  <c r="V124" i="1" s="1"/>
  <c r="U125" i="1"/>
  <c r="U124" i="1" s="1"/>
  <c r="Q125" i="1"/>
  <c r="Q124" i="1" s="1"/>
  <c r="P125" i="1"/>
  <c r="P124" i="1" s="1"/>
  <c r="O125" i="1"/>
  <c r="O124" i="1" s="1"/>
  <c r="K125" i="1"/>
  <c r="K124" i="1" s="1"/>
  <c r="J125" i="1"/>
  <c r="J124" i="1" s="1"/>
  <c r="I125" i="1"/>
  <c r="I124" i="1" s="1"/>
  <c r="H125" i="1"/>
  <c r="H124" i="1" s="1"/>
  <c r="G125" i="1"/>
  <c r="F125" i="1"/>
  <c r="BX124" i="1"/>
  <c r="BX123" i="1"/>
  <c r="N123" i="1"/>
  <c r="T123" i="1" s="1"/>
  <c r="Z123" i="1" s="1"/>
  <c r="AF123" i="1" s="1"/>
  <c r="AJ123" i="1" s="1"/>
  <c r="AP123" i="1" s="1"/>
  <c r="AV123" i="1" s="1"/>
  <c r="BB123" i="1" s="1"/>
  <c r="BH123" i="1" s="1"/>
  <c r="BR123" i="1" s="1"/>
  <c r="BT123" i="1" s="1"/>
  <c r="M123" i="1"/>
  <c r="S123" i="1" s="1"/>
  <c r="Y123" i="1" s="1"/>
  <c r="AE123" i="1" s="1"/>
  <c r="AI123" i="1" s="1"/>
  <c r="AO123" i="1" s="1"/>
  <c r="AU123" i="1" s="1"/>
  <c r="BA123" i="1" s="1"/>
  <c r="BG123" i="1" s="1"/>
  <c r="BO123" i="1" s="1"/>
  <c r="BQ123" i="1" s="1"/>
  <c r="L123" i="1"/>
  <c r="R123" i="1" s="1"/>
  <c r="X123" i="1" s="1"/>
  <c r="AD123" i="1" s="1"/>
  <c r="AH123" i="1" s="1"/>
  <c r="AN123" i="1" s="1"/>
  <c r="AT123" i="1" s="1"/>
  <c r="AZ123" i="1" s="1"/>
  <c r="BF123" i="1" s="1"/>
  <c r="BL123" i="1" s="1"/>
  <c r="BN123" i="1" s="1"/>
  <c r="BX122" i="1"/>
  <c r="BU122" i="1"/>
  <c r="BU121" i="1" s="1"/>
  <c r="BK122" i="1"/>
  <c r="BK121" i="1" s="1"/>
  <c r="BJ122" i="1"/>
  <c r="BJ121" i="1" s="1"/>
  <c r="BI122" i="1"/>
  <c r="BI121" i="1" s="1"/>
  <c r="BE122" i="1"/>
  <c r="BE121" i="1" s="1"/>
  <c r="BD122" i="1"/>
  <c r="BD121" i="1" s="1"/>
  <c r="BC122" i="1"/>
  <c r="BC121" i="1" s="1"/>
  <c r="AY122" i="1"/>
  <c r="AY121" i="1" s="1"/>
  <c r="AX122" i="1"/>
  <c r="AX121" i="1" s="1"/>
  <c r="AW122" i="1"/>
  <c r="AW121" i="1" s="1"/>
  <c r="AS122" i="1"/>
  <c r="AS121" i="1" s="1"/>
  <c r="AR122" i="1"/>
  <c r="AR121" i="1" s="1"/>
  <c r="AQ122" i="1"/>
  <c r="AQ121" i="1" s="1"/>
  <c r="AM122" i="1"/>
  <c r="AM121" i="1" s="1"/>
  <c r="AL122" i="1"/>
  <c r="AL121" i="1" s="1"/>
  <c r="AK122" i="1"/>
  <c r="AK121" i="1" s="1"/>
  <c r="AG122" i="1"/>
  <c r="AG121" i="1" s="1"/>
  <c r="AC122" i="1"/>
  <c r="AC121" i="1" s="1"/>
  <c r="AB122" i="1"/>
  <c r="AB121" i="1" s="1"/>
  <c r="AA122" i="1"/>
  <c r="AA121" i="1" s="1"/>
  <c r="W122" i="1"/>
  <c r="W121" i="1" s="1"/>
  <c r="V122" i="1"/>
  <c r="U122" i="1"/>
  <c r="U121" i="1" s="1"/>
  <c r="Q122" i="1"/>
  <c r="Q121" i="1" s="1"/>
  <c r="P122" i="1"/>
  <c r="P121" i="1" s="1"/>
  <c r="O122" i="1"/>
  <c r="O121" i="1" s="1"/>
  <c r="K122" i="1"/>
  <c r="K121" i="1" s="1"/>
  <c r="J122" i="1"/>
  <c r="J121" i="1" s="1"/>
  <c r="I122" i="1"/>
  <c r="I121" i="1" s="1"/>
  <c r="H122" i="1"/>
  <c r="G122" i="1"/>
  <c r="F122" i="1"/>
  <c r="BX121" i="1"/>
  <c r="V121" i="1"/>
  <c r="BX120" i="1"/>
  <c r="N120" i="1"/>
  <c r="T120" i="1" s="1"/>
  <c r="Z120" i="1" s="1"/>
  <c r="AF120" i="1" s="1"/>
  <c r="AJ120" i="1" s="1"/>
  <c r="AP120" i="1" s="1"/>
  <c r="AV120" i="1" s="1"/>
  <c r="BB120" i="1" s="1"/>
  <c r="BH120" i="1" s="1"/>
  <c r="BR120" i="1" s="1"/>
  <c r="BT120" i="1" s="1"/>
  <c r="M120" i="1"/>
  <c r="S120" i="1" s="1"/>
  <c r="Y120" i="1" s="1"/>
  <c r="AE120" i="1" s="1"/>
  <c r="AI120" i="1" s="1"/>
  <c r="AO120" i="1" s="1"/>
  <c r="AU120" i="1" s="1"/>
  <c r="BA120" i="1" s="1"/>
  <c r="BG120" i="1" s="1"/>
  <c r="BO120" i="1" s="1"/>
  <c r="BQ120" i="1" s="1"/>
  <c r="L120" i="1"/>
  <c r="R120" i="1" s="1"/>
  <c r="X120" i="1" s="1"/>
  <c r="AD120" i="1" s="1"/>
  <c r="AH120" i="1" s="1"/>
  <c r="AN120" i="1" s="1"/>
  <c r="AT120" i="1" s="1"/>
  <c r="AZ120" i="1" s="1"/>
  <c r="BF120" i="1" s="1"/>
  <c r="BL120" i="1" s="1"/>
  <c r="BN120" i="1" s="1"/>
  <c r="BX119" i="1"/>
  <c r="BU119" i="1"/>
  <c r="BU118" i="1" s="1"/>
  <c r="BK119" i="1"/>
  <c r="BJ119" i="1"/>
  <c r="BJ118" i="1" s="1"/>
  <c r="BI119" i="1"/>
  <c r="BI118" i="1" s="1"/>
  <c r="BE119" i="1"/>
  <c r="BE118" i="1" s="1"/>
  <c r="BD119" i="1"/>
  <c r="BD118" i="1" s="1"/>
  <c r="BC119" i="1"/>
  <c r="BC118" i="1" s="1"/>
  <c r="AY119" i="1"/>
  <c r="AY118" i="1" s="1"/>
  <c r="AX119" i="1"/>
  <c r="AX118" i="1" s="1"/>
  <c r="AW119" i="1"/>
  <c r="AW118" i="1" s="1"/>
  <c r="AS119" i="1"/>
  <c r="AS118" i="1" s="1"/>
  <c r="AR119" i="1"/>
  <c r="AR118" i="1" s="1"/>
  <c r="AQ119" i="1"/>
  <c r="AQ118" i="1" s="1"/>
  <c r="AM119" i="1"/>
  <c r="AM118" i="1" s="1"/>
  <c r="AL119" i="1"/>
  <c r="AL118" i="1" s="1"/>
  <c r="AK119" i="1"/>
  <c r="AK118" i="1" s="1"/>
  <c r="AG119" i="1"/>
  <c r="AG118" i="1" s="1"/>
  <c r="AC119" i="1"/>
  <c r="AC118" i="1" s="1"/>
  <c r="AB119" i="1"/>
  <c r="AB118" i="1" s="1"/>
  <c r="AA119" i="1"/>
  <c r="AA118" i="1" s="1"/>
  <c r="W119" i="1"/>
  <c r="W118" i="1" s="1"/>
  <c r="V119" i="1"/>
  <c r="V118" i="1" s="1"/>
  <c r="U119" i="1"/>
  <c r="U118" i="1" s="1"/>
  <c r="Q119" i="1"/>
  <c r="Q118" i="1" s="1"/>
  <c r="P119" i="1"/>
  <c r="P118" i="1" s="1"/>
  <c r="O119" i="1"/>
  <c r="O118" i="1" s="1"/>
  <c r="K119" i="1"/>
  <c r="K118" i="1" s="1"/>
  <c r="J119" i="1"/>
  <c r="J118" i="1" s="1"/>
  <c r="I119" i="1"/>
  <c r="I118" i="1" s="1"/>
  <c r="H119" i="1"/>
  <c r="G119" i="1"/>
  <c r="G118" i="1" s="1"/>
  <c r="F119" i="1"/>
  <c r="F118" i="1" s="1"/>
  <c r="BX118" i="1"/>
  <c r="BK118" i="1"/>
  <c r="BX117" i="1"/>
  <c r="N117" i="1"/>
  <c r="T117" i="1" s="1"/>
  <c r="Z117" i="1" s="1"/>
  <c r="AF117" i="1" s="1"/>
  <c r="AJ117" i="1" s="1"/>
  <c r="AP117" i="1" s="1"/>
  <c r="AV117" i="1" s="1"/>
  <c r="BB117" i="1" s="1"/>
  <c r="BH117" i="1" s="1"/>
  <c r="BR117" i="1" s="1"/>
  <c r="BT117" i="1" s="1"/>
  <c r="M117" i="1"/>
  <c r="S117" i="1" s="1"/>
  <c r="Y117" i="1" s="1"/>
  <c r="AE117" i="1" s="1"/>
  <c r="AI117" i="1" s="1"/>
  <c r="AO117" i="1" s="1"/>
  <c r="AU117" i="1" s="1"/>
  <c r="BA117" i="1" s="1"/>
  <c r="BG117" i="1" s="1"/>
  <c r="BO117" i="1" s="1"/>
  <c r="BQ117" i="1" s="1"/>
  <c r="L117" i="1"/>
  <c r="R117" i="1" s="1"/>
  <c r="X117" i="1" s="1"/>
  <c r="AD117" i="1" s="1"/>
  <c r="AH117" i="1" s="1"/>
  <c r="AN117" i="1" s="1"/>
  <c r="AT117" i="1" s="1"/>
  <c r="AZ117" i="1" s="1"/>
  <c r="BF117" i="1" s="1"/>
  <c r="BL117" i="1" s="1"/>
  <c r="BN117" i="1" s="1"/>
  <c r="BX116" i="1"/>
  <c r="BU116" i="1"/>
  <c r="BU115" i="1" s="1"/>
  <c r="BK116" i="1"/>
  <c r="BK115" i="1" s="1"/>
  <c r="BJ116" i="1"/>
  <c r="BJ115" i="1" s="1"/>
  <c r="BI116" i="1"/>
  <c r="BI115" i="1" s="1"/>
  <c r="BE116" i="1"/>
  <c r="BE115" i="1" s="1"/>
  <c r="BD116" i="1"/>
  <c r="BD115" i="1" s="1"/>
  <c r="BC116" i="1"/>
  <c r="BC115" i="1" s="1"/>
  <c r="AY116" i="1"/>
  <c r="AY115" i="1" s="1"/>
  <c r="AX116" i="1"/>
  <c r="AX115" i="1" s="1"/>
  <c r="AW116" i="1"/>
  <c r="AW115" i="1" s="1"/>
  <c r="AS116" i="1"/>
  <c r="AS115" i="1" s="1"/>
  <c r="AR116" i="1"/>
  <c r="AR115" i="1" s="1"/>
  <c r="AQ116" i="1"/>
  <c r="AQ115" i="1" s="1"/>
  <c r="AM116" i="1"/>
  <c r="AM115" i="1" s="1"/>
  <c r="AL116" i="1"/>
  <c r="AL115" i="1" s="1"/>
  <c r="AK116" i="1"/>
  <c r="AK115" i="1" s="1"/>
  <c r="AG116" i="1"/>
  <c r="AG115" i="1" s="1"/>
  <c r="AC116" i="1"/>
  <c r="AC115" i="1" s="1"/>
  <c r="AB116" i="1"/>
  <c r="AB115" i="1" s="1"/>
  <c r="AA116" i="1"/>
  <c r="AA115" i="1" s="1"/>
  <c r="W116" i="1"/>
  <c r="W115" i="1" s="1"/>
  <c r="V116" i="1"/>
  <c r="V115" i="1" s="1"/>
  <c r="U116" i="1"/>
  <c r="U115" i="1" s="1"/>
  <c r="Q116" i="1"/>
  <c r="Q115" i="1" s="1"/>
  <c r="P116" i="1"/>
  <c r="P115" i="1" s="1"/>
  <c r="O116" i="1"/>
  <c r="O115" i="1" s="1"/>
  <c r="K116" i="1"/>
  <c r="K115" i="1" s="1"/>
  <c r="J116" i="1"/>
  <c r="J115" i="1" s="1"/>
  <c r="I116" i="1"/>
  <c r="I115" i="1" s="1"/>
  <c r="H116" i="1"/>
  <c r="G116" i="1"/>
  <c r="G115" i="1" s="1"/>
  <c r="F116" i="1"/>
  <c r="BX115" i="1"/>
  <c r="BX114" i="1"/>
  <c r="N114" i="1"/>
  <c r="T114" i="1" s="1"/>
  <c r="Z114" i="1" s="1"/>
  <c r="AF114" i="1" s="1"/>
  <c r="AJ114" i="1" s="1"/>
  <c r="AP114" i="1" s="1"/>
  <c r="AV114" i="1" s="1"/>
  <c r="BB114" i="1" s="1"/>
  <c r="BH114" i="1" s="1"/>
  <c r="BR114" i="1" s="1"/>
  <c r="BT114" i="1" s="1"/>
  <c r="M114" i="1"/>
  <c r="S114" i="1" s="1"/>
  <c r="Y114" i="1" s="1"/>
  <c r="AE114" i="1" s="1"/>
  <c r="AI114" i="1" s="1"/>
  <c r="AO114" i="1" s="1"/>
  <c r="AU114" i="1" s="1"/>
  <c r="BA114" i="1" s="1"/>
  <c r="BG114" i="1" s="1"/>
  <c r="BO114" i="1" s="1"/>
  <c r="BQ114" i="1" s="1"/>
  <c r="L114" i="1"/>
  <c r="R114" i="1" s="1"/>
  <c r="X114" i="1" s="1"/>
  <c r="AD114" i="1" s="1"/>
  <c r="AH114" i="1" s="1"/>
  <c r="AN114" i="1" s="1"/>
  <c r="AT114" i="1" s="1"/>
  <c r="AZ114" i="1" s="1"/>
  <c r="BF114" i="1" s="1"/>
  <c r="BL114" i="1" s="1"/>
  <c r="BN114" i="1" s="1"/>
  <c r="BX113" i="1"/>
  <c r="BU113" i="1"/>
  <c r="BU112" i="1" s="1"/>
  <c r="BK113" i="1"/>
  <c r="BK112" i="1" s="1"/>
  <c r="BJ113" i="1"/>
  <c r="BJ112" i="1" s="1"/>
  <c r="BI113" i="1"/>
  <c r="BI112" i="1" s="1"/>
  <c r="BE113" i="1"/>
  <c r="BE112" i="1" s="1"/>
  <c r="BD113" i="1"/>
  <c r="BD112" i="1" s="1"/>
  <c r="BC113" i="1"/>
  <c r="BC112" i="1" s="1"/>
  <c r="AY113" i="1"/>
  <c r="AY112" i="1" s="1"/>
  <c r="AX113" i="1"/>
  <c r="AX112" i="1" s="1"/>
  <c r="AW113" i="1"/>
  <c r="AW112" i="1" s="1"/>
  <c r="AS113" i="1"/>
  <c r="AS112" i="1" s="1"/>
  <c r="AR113" i="1"/>
  <c r="AR112" i="1" s="1"/>
  <c r="AQ113" i="1"/>
  <c r="AQ112" i="1" s="1"/>
  <c r="AM113" i="1"/>
  <c r="AM112" i="1" s="1"/>
  <c r="AL113" i="1"/>
  <c r="AL112" i="1" s="1"/>
  <c r="AK113" i="1"/>
  <c r="AK112" i="1" s="1"/>
  <c r="AG113" i="1"/>
  <c r="AG112" i="1" s="1"/>
  <c r="AC113" i="1"/>
  <c r="AC112" i="1" s="1"/>
  <c r="AB113" i="1"/>
  <c r="AB112" i="1" s="1"/>
  <c r="AA113" i="1"/>
  <c r="AA112" i="1" s="1"/>
  <c r="W113" i="1"/>
  <c r="W112" i="1" s="1"/>
  <c r="V113" i="1"/>
  <c r="V112" i="1" s="1"/>
  <c r="U113" i="1"/>
  <c r="U112" i="1" s="1"/>
  <c r="Q113" i="1"/>
  <c r="Q112" i="1" s="1"/>
  <c r="P113" i="1"/>
  <c r="P112" i="1" s="1"/>
  <c r="O113" i="1"/>
  <c r="O112" i="1" s="1"/>
  <c r="K113" i="1"/>
  <c r="K112" i="1" s="1"/>
  <c r="J113" i="1"/>
  <c r="J112" i="1" s="1"/>
  <c r="I113" i="1"/>
  <c r="I112" i="1" s="1"/>
  <c r="H113" i="1"/>
  <c r="G113" i="1"/>
  <c r="F113" i="1"/>
  <c r="BX112" i="1"/>
  <c r="BX111" i="1"/>
  <c r="N111" i="1"/>
  <c r="T111" i="1" s="1"/>
  <c r="Z111" i="1" s="1"/>
  <c r="AF111" i="1" s="1"/>
  <c r="AJ111" i="1" s="1"/>
  <c r="AP111" i="1" s="1"/>
  <c r="AV111" i="1" s="1"/>
  <c r="BB111" i="1" s="1"/>
  <c r="BH111" i="1" s="1"/>
  <c r="BR111" i="1" s="1"/>
  <c r="M111" i="1"/>
  <c r="S111" i="1" s="1"/>
  <c r="Y111" i="1" s="1"/>
  <c r="AE111" i="1" s="1"/>
  <c r="AI111" i="1" s="1"/>
  <c r="AO111" i="1" s="1"/>
  <c r="AU111" i="1" s="1"/>
  <c r="BA111" i="1" s="1"/>
  <c r="BG111" i="1" s="1"/>
  <c r="BO111" i="1" s="1"/>
  <c r="L111" i="1"/>
  <c r="R111" i="1" s="1"/>
  <c r="X111" i="1" s="1"/>
  <c r="AD111" i="1" s="1"/>
  <c r="AH111" i="1" s="1"/>
  <c r="AN111" i="1" s="1"/>
  <c r="AT111" i="1" s="1"/>
  <c r="AZ111" i="1" s="1"/>
  <c r="BF111" i="1" s="1"/>
  <c r="BL111" i="1" s="1"/>
  <c r="BX110" i="1"/>
  <c r="BU110" i="1"/>
  <c r="BU109" i="1" s="1"/>
  <c r="BK110" i="1"/>
  <c r="BK109" i="1" s="1"/>
  <c r="BJ110" i="1"/>
  <c r="BJ109" i="1" s="1"/>
  <c r="BI110" i="1"/>
  <c r="BI109" i="1" s="1"/>
  <c r="BE110" i="1"/>
  <c r="BE109" i="1" s="1"/>
  <c r="BD110" i="1"/>
  <c r="BD109" i="1" s="1"/>
  <c r="BC110" i="1"/>
  <c r="BC109" i="1" s="1"/>
  <c r="AY110" i="1"/>
  <c r="AY109" i="1" s="1"/>
  <c r="AX110" i="1"/>
  <c r="AX109" i="1" s="1"/>
  <c r="AW110" i="1"/>
  <c r="AW109" i="1" s="1"/>
  <c r="AS110" i="1"/>
  <c r="AS109" i="1" s="1"/>
  <c r="AR110" i="1"/>
  <c r="AR109" i="1" s="1"/>
  <c r="AQ110" i="1"/>
  <c r="AQ109" i="1" s="1"/>
  <c r="AM110" i="1"/>
  <c r="AM109" i="1" s="1"/>
  <c r="AL110" i="1"/>
  <c r="AL109" i="1" s="1"/>
  <c r="AK110" i="1"/>
  <c r="AK109" i="1" s="1"/>
  <c r="AG110" i="1"/>
  <c r="AG109" i="1" s="1"/>
  <c r="AC110" i="1"/>
  <c r="AC109" i="1" s="1"/>
  <c r="AB110" i="1"/>
  <c r="AB109" i="1" s="1"/>
  <c r="AA110" i="1"/>
  <c r="AA109" i="1" s="1"/>
  <c r="W110" i="1"/>
  <c r="W109" i="1" s="1"/>
  <c r="V110" i="1"/>
  <c r="V109" i="1" s="1"/>
  <c r="U110" i="1"/>
  <c r="U109" i="1" s="1"/>
  <c r="Q110" i="1"/>
  <c r="Q109" i="1" s="1"/>
  <c r="P110" i="1"/>
  <c r="P109" i="1" s="1"/>
  <c r="O110" i="1"/>
  <c r="O109" i="1" s="1"/>
  <c r="K110" i="1"/>
  <c r="K109" i="1" s="1"/>
  <c r="J110" i="1"/>
  <c r="J109" i="1" s="1"/>
  <c r="I110" i="1"/>
  <c r="H110" i="1"/>
  <c r="G110" i="1"/>
  <c r="F110" i="1"/>
  <c r="F109" i="1" s="1"/>
  <c r="BX109" i="1"/>
  <c r="BX108" i="1"/>
  <c r="BX107" i="1"/>
  <c r="BX106" i="1"/>
  <c r="BX105" i="1"/>
  <c r="N105" i="1"/>
  <c r="T105" i="1" s="1"/>
  <c r="Z105" i="1" s="1"/>
  <c r="AF105" i="1" s="1"/>
  <c r="AJ105" i="1" s="1"/>
  <c r="AP105" i="1" s="1"/>
  <c r="AV105" i="1" s="1"/>
  <c r="BB105" i="1" s="1"/>
  <c r="BH105" i="1" s="1"/>
  <c r="BR105" i="1" s="1"/>
  <c r="BT105" i="1" s="1"/>
  <c r="M105" i="1"/>
  <c r="S105" i="1" s="1"/>
  <c r="Y105" i="1" s="1"/>
  <c r="AE105" i="1" s="1"/>
  <c r="AI105" i="1" s="1"/>
  <c r="AO105" i="1" s="1"/>
  <c r="AU105" i="1" s="1"/>
  <c r="BA105" i="1" s="1"/>
  <c r="BG105" i="1" s="1"/>
  <c r="BO105" i="1" s="1"/>
  <c r="BQ105" i="1" s="1"/>
  <c r="L105" i="1"/>
  <c r="R105" i="1" s="1"/>
  <c r="X105" i="1" s="1"/>
  <c r="AD105" i="1" s="1"/>
  <c r="AH105" i="1" s="1"/>
  <c r="AN105" i="1" s="1"/>
  <c r="AT105" i="1" s="1"/>
  <c r="AZ105" i="1" s="1"/>
  <c r="BF105" i="1" s="1"/>
  <c r="BL105" i="1" s="1"/>
  <c r="BN105" i="1" s="1"/>
  <c r="BX104" i="1"/>
  <c r="N104" i="1"/>
  <c r="T104" i="1" s="1"/>
  <c r="Z104" i="1" s="1"/>
  <c r="AF104" i="1" s="1"/>
  <c r="AJ104" i="1" s="1"/>
  <c r="AP104" i="1" s="1"/>
  <c r="AV104" i="1" s="1"/>
  <c r="BB104" i="1" s="1"/>
  <c r="BH104" i="1" s="1"/>
  <c r="BR104" i="1" s="1"/>
  <c r="BT104" i="1" s="1"/>
  <c r="M104" i="1"/>
  <c r="S104" i="1" s="1"/>
  <c r="Y104" i="1" s="1"/>
  <c r="AE104" i="1" s="1"/>
  <c r="AI104" i="1" s="1"/>
  <c r="AO104" i="1" s="1"/>
  <c r="AU104" i="1" s="1"/>
  <c r="BA104" i="1" s="1"/>
  <c r="BG104" i="1" s="1"/>
  <c r="BO104" i="1" s="1"/>
  <c r="BQ104" i="1" s="1"/>
  <c r="L104" i="1"/>
  <c r="R104" i="1" s="1"/>
  <c r="X104" i="1" s="1"/>
  <c r="AD104" i="1" s="1"/>
  <c r="AH104" i="1" s="1"/>
  <c r="AN104" i="1" s="1"/>
  <c r="AT104" i="1" s="1"/>
  <c r="AZ104" i="1" s="1"/>
  <c r="BF104" i="1" s="1"/>
  <c r="BL104" i="1" s="1"/>
  <c r="BN104" i="1" s="1"/>
  <c r="BX103" i="1"/>
  <c r="N103" i="1"/>
  <c r="T103" i="1" s="1"/>
  <c r="Z103" i="1" s="1"/>
  <c r="AF103" i="1" s="1"/>
  <c r="AJ103" i="1" s="1"/>
  <c r="AP103" i="1" s="1"/>
  <c r="AV103" i="1" s="1"/>
  <c r="BB103" i="1" s="1"/>
  <c r="BH103" i="1" s="1"/>
  <c r="BR103" i="1" s="1"/>
  <c r="BT103" i="1" s="1"/>
  <c r="M103" i="1"/>
  <c r="S103" i="1" s="1"/>
  <c r="Y103" i="1" s="1"/>
  <c r="AE103" i="1" s="1"/>
  <c r="AI103" i="1" s="1"/>
  <c r="AO103" i="1" s="1"/>
  <c r="AU103" i="1" s="1"/>
  <c r="BA103" i="1" s="1"/>
  <c r="BG103" i="1" s="1"/>
  <c r="BO103" i="1" s="1"/>
  <c r="BQ103" i="1" s="1"/>
  <c r="L103" i="1"/>
  <c r="R103" i="1" s="1"/>
  <c r="X103" i="1" s="1"/>
  <c r="AD103" i="1" s="1"/>
  <c r="AH103" i="1" s="1"/>
  <c r="AN103" i="1" s="1"/>
  <c r="AT103" i="1" s="1"/>
  <c r="AZ103" i="1" s="1"/>
  <c r="BF103" i="1" s="1"/>
  <c r="BL103" i="1" s="1"/>
  <c r="BN103" i="1" s="1"/>
  <c r="BX102" i="1"/>
  <c r="BU102" i="1"/>
  <c r="BU101" i="1" s="1"/>
  <c r="BK102" i="1"/>
  <c r="BK101" i="1" s="1"/>
  <c r="BJ102" i="1"/>
  <c r="BJ101" i="1" s="1"/>
  <c r="BI102" i="1"/>
  <c r="BI101" i="1" s="1"/>
  <c r="BE102" i="1"/>
  <c r="BE101" i="1" s="1"/>
  <c r="BD102" i="1"/>
  <c r="BD101" i="1" s="1"/>
  <c r="BC102" i="1"/>
  <c r="BC101" i="1" s="1"/>
  <c r="AY102" i="1"/>
  <c r="AY101" i="1" s="1"/>
  <c r="AX102" i="1"/>
  <c r="AX101" i="1" s="1"/>
  <c r="AW102" i="1"/>
  <c r="AW101" i="1" s="1"/>
  <c r="AS102" i="1"/>
  <c r="AS101" i="1" s="1"/>
  <c r="AR102" i="1"/>
  <c r="AR101" i="1" s="1"/>
  <c r="AQ102" i="1"/>
  <c r="AQ101" i="1" s="1"/>
  <c r="AM102" i="1"/>
  <c r="AM101" i="1" s="1"/>
  <c r="AL102" i="1"/>
  <c r="AL101" i="1" s="1"/>
  <c r="AK102" i="1"/>
  <c r="AK101" i="1" s="1"/>
  <c r="AG102" i="1"/>
  <c r="AG101" i="1" s="1"/>
  <c r="AC102" i="1"/>
  <c r="AC101" i="1" s="1"/>
  <c r="AB102" i="1"/>
  <c r="AB101" i="1" s="1"/>
  <c r="AA102" i="1"/>
  <c r="AA101" i="1" s="1"/>
  <c r="W102" i="1"/>
  <c r="W101" i="1" s="1"/>
  <c r="V102" i="1"/>
  <c r="V101" i="1" s="1"/>
  <c r="U102" i="1"/>
  <c r="U101" i="1" s="1"/>
  <c r="Q102" i="1"/>
  <c r="Q101" i="1" s="1"/>
  <c r="P102" i="1"/>
  <c r="P101" i="1" s="1"/>
  <c r="O102" i="1"/>
  <c r="O101" i="1" s="1"/>
  <c r="K102" i="1"/>
  <c r="K101" i="1" s="1"/>
  <c r="J102" i="1"/>
  <c r="J101" i="1" s="1"/>
  <c r="I102" i="1"/>
  <c r="I101" i="1" s="1"/>
  <c r="H102" i="1"/>
  <c r="G102" i="1"/>
  <c r="F102" i="1"/>
  <c r="F101" i="1" s="1"/>
  <c r="BX101" i="1"/>
  <c r="BX100" i="1"/>
  <c r="N100" i="1"/>
  <c r="T100" i="1" s="1"/>
  <c r="Z100" i="1" s="1"/>
  <c r="AF100" i="1" s="1"/>
  <c r="AJ100" i="1" s="1"/>
  <c r="AP100" i="1" s="1"/>
  <c r="AV100" i="1" s="1"/>
  <c r="BB100" i="1" s="1"/>
  <c r="BH100" i="1" s="1"/>
  <c r="BR100" i="1" s="1"/>
  <c r="BT100" i="1" s="1"/>
  <c r="M100" i="1"/>
  <c r="S100" i="1" s="1"/>
  <c r="Y100" i="1" s="1"/>
  <c r="AE100" i="1" s="1"/>
  <c r="AI100" i="1" s="1"/>
  <c r="AO100" i="1" s="1"/>
  <c r="AU100" i="1" s="1"/>
  <c r="BA100" i="1" s="1"/>
  <c r="BG100" i="1" s="1"/>
  <c r="BO100" i="1" s="1"/>
  <c r="BQ100" i="1" s="1"/>
  <c r="L100" i="1"/>
  <c r="R100" i="1" s="1"/>
  <c r="X100" i="1" s="1"/>
  <c r="AD100" i="1" s="1"/>
  <c r="AH100" i="1" s="1"/>
  <c r="AN100" i="1" s="1"/>
  <c r="AT100" i="1" s="1"/>
  <c r="AZ100" i="1" s="1"/>
  <c r="BF100" i="1" s="1"/>
  <c r="BL100" i="1" s="1"/>
  <c r="BN100" i="1" s="1"/>
  <c r="BX99" i="1"/>
  <c r="BU99" i="1"/>
  <c r="BU98" i="1" s="1"/>
  <c r="BK99" i="1"/>
  <c r="BJ99" i="1"/>
  <c r="BJ98" i="1" s="1"/>
  <c r="BI99" i="1"/>
  <c r="BI98" i="1" s="1"/>
  <c r="BE99" i="1"/>
  <c r="BE98" i="1" s="1"/>
  <c r="BD99" i="1"/>
  <c r="BD98" i="1" s="1"/>
  <c r="BC99" i="1"/>
  <c r="BC98" i="1" s="1"/>
  <c r="AY99" i="1"/>
  <c r="AY98" i="1" s="1"/>
  <c r="AX99" i="1"/>
  <c r="AX98" i="1" s="1"/>
  <c r="AW99" i="1"/>
  <c r="AW98" i="1" s="1"/>
  <c r="AS99" i="1"/>
  <c r="AS98" i="1" s="1"/>
  <c r="AR99" i="1"/>
  <c r="AR98" i="1" s="1"/>
  <c r="AQ99" i="1"/>
  <c r="AQ98" i="1" s="1"/>
  <c r="AM99" i="1"/>
  <c r="AM98" i="1" s="1"/>
  <c r="AL99" i="1"/>
  <c r="AL98" i="1" s="1"/>
  <c r="AK99" i="1"/>
  <c r="AK98" i="1" s="1"/>
  <c r="AG99" i="1"/>
  <c r="AG98" i="1" s="1"/>
  <c r="AC99" i="1"/>
  <c r="AC98" i="1" s="1"/>
  <c r="AB99" i="1"/>
  <c r="AB98" i="1" s="1"/>
  <c r="AA99" i="1"/>
  <c r="AA98" i="1" s="1"/>
  <c r="W99" i="1"/>
  <c r="W98" i="1" s="1"/>
  <c r="V99" i="1"/>
  <c r="V98" i="1" s="1"/>
  <c r="U99" i="1"/>
  <c r="U98" i="1" s="1"/>
  <c r="Q99" i="1"/>
  <c r="Q98" i="1" s="1"/>
  <c r="P99" i="1"/>
  <c r="P98" i="1" s="1"/>
  <c r="O99" i="1"/>
  <c r="O98" i="1" s="1"/>
  <c r="K99" i="1"/>
  <c r="K98" i="1" s="1"/>
  <c r="J99" i="1"/>
  <c r="J98" i="1" s="1"/>
  <c r="I99" i="1"/>
  <c r="I98" i="1" s="1"/>
  <c r="H99" i="1"/>
  <c r="G99" i="1"/>
  <c r="G98" i="1" s="1"/>
  <c r="F99" i="1"/>
  <c r="F98" i="1" s="1"/>
  <c r="BX98" i="1"/>
  <c r="BK98" i="1"/>
  <c r="BX97" i="1"/>
  <c r="N97" i="1"/>
  <c r="T97" i="1" s="1"/>
  <c r="Z97" i="1" s="1"/>
  <c r="AF97" i="1" s="1"/>
  <c r="AJ97" i="1" s="1"/>
  <c r="AP97" i="1" s="1"/>
  <c r="AV97" i="1" s="1"/>
  <c r="BB97" i="1" s="1"/>
  <c r="BH97" i="1" s="1"/>
  <c r="BR97" i="1" s="1"/>
  <c r="BT97" i="1" s="1"/>
  <c r="M97" i="1"/>
  <c r="S97" i="1" s="1"/>
  <c r="Y97" i="1" s="1"/>
  <c r="AE97" i="1" s="1"/>
  <c r="AI97" i="1" s="1"/>
  <c r="AO97" i="1" s="1"/>
  <c r="AU97" i="1" s="1"/>
  <c r="BA97" i="1" s="1"/>
  <c r="BG97" i="1" s="1"/>
  <c r="BO97" i="1" s="1"/>
  <c r="BQ97" i="1" s="1"/>
  <c r="L97" i="1"/>
  <c r="R97" i="1" s="1"/>
  <c r="X97" i="1" s="1"/>
  <c r="AD97" i="1" s="1"/>
  <c r="AH97" i="1" s="1"/>
  <c r="AN97" i="1" s="1"/>
  <c r="AT97" i="1" s="1"/>
  <c r="AZ97" i="1" s="1"/>
  <c r="BF97" i="1" s="1"/>
  <c r="BL97" i="1" s="1"/>
  <c r="BN97" i="1" s="1"/>
  <c r="BX96" i="1"/>
  <c r="BU96" i="1"/>
  <c r="BU95" i="1" s="1"/>
  <c r="BK96" i="1"/>
  <c r="BK95" i="1" s="1"/>
  <c r="BJ96" i="1"/>
  <c r="BJ95" i="1" s="1"/>
  <c r="BI96" i="1"/>
  <c r="BI95" i="1" s="1"/>
  <c r="BE96" i="1"/>
  <c r="BE95" i="1" s="1"/>
  <c r="BD96" i="1"/>
  <c r="BD95" i="1" s="1"/>
  <c r="BC96" i="1"/>
  <c r="BC95" i="1" s="1"/>
  <c r="AY96" i="1"/>
  <c r="AY95" i="1" s="1"/>
  <c r="AX96" i="1"/>
  <c r="AX95" i="1" s="1"/>
  <c r="AW96" i="1"/>
  <c r="AW95" i="1" s="1"/>
  <c r="AS96" i="1"/>
  <c r="AS95" i="1" s="1"/>
  <c r="AR96" i="1"/>
  <c r="AR95" i="1" s="1"/>
  <c r="AQ96" i="1"/>
  <c r="AQ95" i="1" s="1"/>
  <c r="AM96" i="1"/>
  <c r="AM95" i="1" s="1"/>
  <c r="AL96" i="1"/>
  <c r="AL95" i="1" s="1"/>
  <c r="AK96" i="1"/>
  <c r="AK95" i="1" s="1"/>
  <c r="AG96" i="1"/>
  <c r="AG95" i="1" s="1"/>
  <c r="AC96" i="1"/>
  <c r="AC95" i="1" s="1"/>
  <c r="AB96" i="1"/>
  <c r="AB95" i="1" s="1"/>
  <c r="AA96" i="1"/>
  <c r="AA95" i="1" s="1"/>
  <c r="W96" i="1"/>
  <c r="W95" i="1" s="1"/>
  <c r="V96" i="1"/>
  <c r="V95" i="1" s="1"/>
  <c r="U96" i="1"/>
  <c r="U95" i="1" s="1"/>
  <c r="Q96" i="1"/>
  <c r="Q95" i="1" s="1"/>
  <c r="P96" i="1"/>
  <c r="P95" i="1" s="1"/>
  <c r="O96" i="1"/>
  <c r="O95" i="1" s="1"/>
  <c r="K96" i="1"/>
  <c r="K95" i="1" s="1"/>
  <c r="J96" i="1"/>
  <c r="J95" i="1" s="1"/>
  <c r="I96" i="1"/>
  <c r="I95" i="1" s="1"/>
  <c r="H96" i="1"/>
  <c r="H95" i="1" s="1"/>
  <c r="G96" i="1"/>
  <c r="G95" i="1" s="1"/>
  <c r="F96" i="1"/>
  <c r="BX95" i="1"/>
  <c r="BX94" i="1"/>
  <c r="N94" i="1"/>
  <c r="T94" i="1" s="1"/>
  <c r="Z94" i="1" s="1"/>
  <c r="AF94" i="1" s="1"/>
  <c r="AJ94" i="1" s="1"/>
  <c r="AP94" i="1" s="1"/>
  <c r="AV94" i="1" s="1"/>
  <c r="BB94" i="1" s="1"/>
  <c r="BH94" i="1" s="1"/>
  <c r="BR94" i="1" s="1"/>
  <c r="BT94" i="1" s="1"/>
  <c r="M94" i="1"/>
  <c r="S94" i="1" s="1"/>
  <c r="Y94" i="1" s="1"/>
  <c r="AE94" i="1" s="1"/>
  <c r="AI94" i="1" s="1"/>
  <c r="AO94" i="1" s="1"/>
  <c r="AU94" i="1" s="1"/>
  <c r="BA94" i="1" s="1"/>
  <c r="BG94" i="1" s="1"/>
  <c r="BO94" i="1" s="1"/>
  <c r="BQ94" i="1" s="1"/>
  <c r="L94" i="1"/>
  <c r="R94" i="1" s="1"/>
  <c r="X94" i="1" s="1"/>
  <c r="AD94" i="1" s="1"/>
  <c r="AH94" i="1" s="1"/>
  <c r="AN94" i="1" s="1"/>
  <c r="AT94" i="1" s="1"/>
  <c r="AZ94" i="1" s="1"/>
  <c r="BF94" i="1" s="1"/>
  <c r="BL94" i="1" s="1"/>
  <c r="BN94" i="1" s="1"/>
  <c r="BX93" i="1"/>
  <c r="BU93" i="1"/>
  <c r="BU92" i="1" s="1"/>
  <c r="BK93" i="1"/>
  <c r="BK92" i="1" s="1"/>
  <c r="BJ93" i="1"/>
  <c r="BJ92" i="1" s="1"/>
  <c r="BI93" i="1"/>
  <c r="BI92" i="1" s="1"/>
  <c r="BE93" i="1"/>
  <c r="BE92" i="1" s="1"/>
  <c r="BD93" i="1"/>
  <c r="BD92" i="1" s="1"/>
  <c r="BC93" i="1"/>
  <c r="BC92" i="1" s="1"/>
  <c r="AY93" i="1"/>
  <c r="AY92" i="1" s="1"/>
  <c r="AX93" i="1"/>
  <c r="AX92" i="1" s="1"/>
  <c r="AW93" i="1"/>
  <c r="AW92" i="1" s="1"/>
  <c r="AS93" i="1"/>
  <c r="AS92" i="1" s="1"/>
  <c r="AR93" i="1"/>
  <c r="AR92" i="1" s="1"/>
  <c r="AQ93" i="1"/>
  <c r="AQ92" i="1" s="1"/>
  <c r="AM93" i="1"/>
  <c r="AM92" i="1" s="1"/>
  <c r="AL93" i="1"/>
  <c r="AL92" i="1" s="1"/>
  <c r="AK93" i="1"/>
  <c r="AK92" i="1" s="1"/>
  <c r="AG93" i="1"/>
  <c r="AG92" i="1" s="1"/>
  <c r="AC93" i="1"/>
  <c r="AC92" i="1" s="1"/>
  <c r="AB93" i="1"/>
  <c r="AB92" i="1" s="1"/>
  <c r="AA93" i="1"/>
  <c r="AA92" i="1" s="1"/>
  <c r="W93" i="1"/>
  <c r="W92" i="1" s="1"/>
  <c r="V93" i="1"/>
  <c r="V92" i="1" s="1"/>
  <c r="U93" i="1"/>
  <c r="U92" i="1" s="1"/>
  <c r="Q93" i="1"/>
  <c r="Q92" i="1" s="1"/>
  <c r="P93" i="1"/>
  <c r="P92" i="1" s="1"/>
  <c r="O93" i="1"/>
  <c r="O92" i="1" s="1"/>
  <c r="K93" i="1"/>
  <c r="K92" i="1" s="1"/>
  <c r="J93" i="1"/>
  <c r="J92" i="1" s="1"/>
  <c r="I93" i="1"/>
  <c r="I92" i="1" s="1"/>
  <c r="H93" i="1"/>
  <c r="H92" i="1" s="1"/>
  <c r="G93" i="1"/>
  <c r="F93" i="1"/>
  <c r="BX92" i="1"/>
  <c r="BX91" i="1"/>
  <c r="N91" i="1"/>
  <c r="T91" i="1" s="1"/>
  <c r="Z91" i="1" s="1"/>
  <c r="AF91" i="1" s="1"/>
  <c r="AJ91" i="1" s="1"/>
  <c r="AP91" i="1" s="1"/>
  <c r="AV91" i="1" s="1"/>
  <c r="BB91" i="1" s="1"/>
  <c r="BH91" i="1" s="1"/>
  <c r="BR91" i="1" s="1"/>
  <c r="BT91" i="1" s="1"/>
  <c r="M91" i="1"/>
  <c r="S91" i="1" s="1"/>
  <c r="Y91" i="1" s="1"/>
  <c r="AE91" i="1" s="1"/>
  <c r="AI91" i="1" s="1"/>
  <c r="AO91" i="1" s="1"/>
  <c r="AU91" i="1" s="1"/>
  <c r="BA91" i="1" s="1"/>
  <c r="BG91" i="1" s="1"/>
  <c r="BO91" i="1" s="1"/>
  <c r="BQ91" i="1" s="1"/>
  <c r="L91" i="1"/>
  <c r="R91" i="1" s="1"/>
  <c r="X91" i="1" s="1"/>
  <c r="AD91" i="1" s="1"/>
  <c r="AH91" i="1" s="1"/>
  <c r="AN91" i="1" s="1"/>
  <c r="AT91" i="1" s="1"/>
  <c r="AZ91" i="1" s="1"/>
  <c r="BF91" i="1" s="1"/>
  <c r="BL91" i="1" s="1"/>
  <c r="BN91" i="1" s="1"/>
  <c r="BX90" i="1"/>
  <c r="BU90" i="1"/>
  <c r="BU89" i="1" s="1"/>
  <c r="BK90" i="1"/>
  <c r="BK89" i="1" s="1"/>
  <c r="BJ90" i="1"/>
  <c r="BJ89" i="1" s="1"/>
  <c r="BI90" i="1"/>
  <c r="BI89" i="1" s="1"/>
  <c r="BE90" i="1"/>
  <c r="BE89" i="1" s="1"/>
  <c r="BD90" i="1"/>
  <c r="BD89" i="1" s="1"/>
  <c r="BC90" i="1"/>
  <c r="BC89" i="1" s="1"/>
  <c r="AY90" i="1"/>
  <c r="AY89" i="1" s="1"/>
  <c r="AX90" i="1"/>
  <c r="AX89" i="1" s="1"/>
  <c r="AW90" i="1"/>
  <c r="AW89" i="1" s="1"/>
  <c r="AS90" i="1"/>
  <c r="AS89" i="1" s="1"/>
  <c r="AR90" i="1"/>
  <c r="AR89" i="1" s="1"/>
  <c r="AQ90" i="1"/>
  <c r="AQ89" i="1" s="1"/>
  <c r="AM90" i="1"/>
  <c r="AM89" i="1" s="1"/>
  <c r="AL90" i="1"/>
  <c r="AL89" i="1" s="1"/>
  <c r="AK90" i="1"/>
  <c r="AK89" i="1" s="1"/>
  <c r="AG90" i="1"/>
  <c r="AG89" i="1" s="1"/>
  <c r="AC90" i="1"/>
  <c r="AC89" i="1" s="1"/>
  <c r="AB90" i="1"/>
  <c r="AB89" i="1" s="1"/>
  <c r="AA90" i="1"/>
  <c r="AA89" i="1" s="1"/>
  <c r="W90" i="1"/>
  <c r="W89" i="1" s="1"/>
  <c r="V90" i="1"/>
  <c r="V89" i="1" s="1"/>
  <c r="U90" i="1"/>
  <c r="U89" i="1" s="1"/>
  <c r="Q90" i="1"/>
  <c r="Q89" i="1" s="1"/>
  <c r="P90" i="1"/>
  <c r="P89" i="1" s="1"/>
  <c r="O90" i="1"/>
  <c r="O89" i="1" s="1"/>
  <c r="K90" i="1"/>
  <c r="K89" i="1" s="1"/>
  <c r="J90" i="1"/>
  <c r="J89" i="1" s="1"/>
  <c r="I90" i="1"/>
  <c r="I89" i="1" s="1"/>
  <c r="H90" i="1"/>
  <c r="G90" i="1"/>
  <c r="F90" i="1"/>
  <c r="F89" i="1" s="1"/>
  <c r="BX89" i="1"/>
  <c r="BX88" i="1"/>
  <c r="N88" i="1"/>
  <c r="T88" i="1" s="1"/>
  <c r="Z88" i="1" s="1"/>
  <c r="AF88" i="1" s="1"/>
  <c r="AJ88" i="1" s="1"/>
  <c r="AP88" i="1" s="1"/>
  <c r="AV88" i="1" s="1"/>
  <c r="BB88" i="1" s="1"/>
  <c r="BH88" i="1" s="1"/>
  <c r="BR88" i="1" s="1"/>
  <c r="BT88" i="1" s="1"/>
  <c r="M88" i="1"/>
  <c r="S88" i="1" s="1"/>
  <c r="Y88" i="1" s="1"/>
  <c r="AE88" i="1" s="1"/>
  <c r="AI88" i="1" s="1"/>
  <c r="AO88" i="1" s="1"/>
  <c r="AU88" i="1" s="1"/>
  <c r="BA88" i="1" s="1"/>
  <c r="BG88" i="1" s="1"/>
  <c r="BO88" i="1" s="1"/>
  <c r="BQ88" i="1" s="1"/>
  <c r="L88" i="1"/>
  <c r="R88" i="1" s="1"/>
  <c r="X88" i="1" s="1"/>
  <c r="AD88" i="1" s="1"/>
  <c r="AH88" i="1" s="1"/>
  <c r="AN88" i="1" s="1"/>
  <c r="AT88" i="1" s="1"/>
  <c r="AZ88" i="1" s="1"/>
  <c r="BF88" i="1" s="1"/>
  <c r="BL88" i="1" s="1"/>
  <c r="BN88" i="1" s="1"/>
  <c r="BX87" i="1"/>
  <c r="BU87" i="1"/>
  <c r="BU86" i="1" s="1"/>
  <c r="BK87" i="1"/>
  <c r="BK86" i="1" s="1"/>
  <c r="BJ87" i="1"/>
  <c r="BJ86" i="1" s="1"/>
  <c r="BI87" i="1"/>
  <c r="BI86" i="1" s="1"/>
  <c r="BE87" i="1"/>
  <c r="BE86" i="1" s="1"/>
  <c r="BD87" i="1"/>
  <c r="BD86" i="1" s="1"/>
  <c r="BC87" i="1"/>
  <c r="BC86" i="1" s="1"/>
  <c r="AY87" i="1"/>
  <c r="AY86" i="1" s="1"/>
  <c r="AX87" i="1"/>
  <c r="AX86" i="1" s="1"/>
  <c r="AW87" i="1"/>
  <c r="AW86" i="1" s="1"/>
  <c r="AS87" i="1"/>
  <c r="AS86" i="1" s="1"/>
  <c r="AR87" i="1"/>
  <c r="AR86" i="1" s="1"/>
  <c r="AQ87" i="1"/>
  <c r="AQ86" i="1" s="1"/>
  <c r="AM87" i="1"/>
  <c r="AM86" i="1" s="1"/>
  <c r="AL87" i="1"/>
  <c r="AL86" i="1" s="1"/>
  <c r="AK87" i="1"/>
  <c r="AK86" i="1" s="1"/>
  <c r="AG87" i="1"/>
  <c r="AG86" i="1" s="1"/>
  <c r="AC87" i="1"/>
  <c r="AC86" i="1" s="1"/>
  <c r="AB87" i="1"/>
  <c r="AB86" i="1" s="1"/>
  <c r="AA87" i="1"/>
  <c r="AA86" i="1" s="1"/>
  <c r="W87" i="1"/>
  <c r="W86" i="1" s="1"/>
  <c r="V87" i="1"/>
  <c r="V86" i="1" s="1"/>
  <c r="U87" i="1"/>
  <c r="U86" i="1" s="1"/>
  <c r="Q87" i="1"/>
  <c r="Q86" i="1" s="1"/>
  <c r="P87" i="1"/>
  <c r="P86" i="1" s="1"/>
  <c r="O87" i="1"/>
  <c r="O86" i="1" s="1"/>
  <c r="K87" i="1"/>
  <c r="K86" i="1" s="1"/>
  <c r="J87" i="1"/>
  <c r="J86" i="1" s="1"/>
  <c r="I87" i="1"/>
  <c r="I86" i="1" s="1"/>
  <c r="H87" i="1"/>
  <c r="G87" i="1"/>
  <c r="G86" i="1" s="1"/>
  <c r="F87" i="1"/>
  <c r="F86" i="1" s="1"/>
  <c r="BX86" i="1"/>
  <c r="BX85" i="1"/>
  <c r="N85" i="1"/>
  <c r="T85" i="1" s="1"/>
  <c r="Z85" i="1" s="1"/>
  <c r="AF85" i="1" s="1"/>
  <c r="AJ85" i="1" s="1"/>
  <c r="AP85" i="1" s="1"/>
  <c r="AV85" i="1" s="1"/>
  <c r="BB85" i="1" s="1"/>
  <c r="BH85" i="1" s="1"/>
  <c r="BR85" i="1" s="1"/>
  <c r="BT85" i="1" s="1"/>
  <c r="M85" i="1"/>
  <c r="S85" i="1" s="1"/>
  <c r="Y85" i="1" s="1"/>
  <c r="AE85" i="1" s="1"/>
  <c r="AI85" i="1" s="1"/>
  <c r="AO85" i="1" s="1"/>
  <c r="AU85" i="1" s="1"/>
  <c r="BA85" i="1" s="1"/>
  <c r="BG85" i="1" s="1"/>
  <c r="BO85" i="1" s="1"/>
  <c r="BQ85" i="1" s="1"/>
  <c r="L85" i="1"/>
  <c r="R85" i="1" s="1"/>
  <c r="X85" i="1" s="1"/>
  <c r="AD85" i="1" s="1"/>
  <c r="AH85" i="1" s="1"/>
  <c r="AN85" i="1" s="1"/>
  <c r="AT85" i="1" s="1"/>
  <c r="AZ85" i="1" s="1"/>
  <c r="BF85" i="1" s="1"/>
  <c r="BL85" i="1" s="1"/>
  <c r="BN85" i="1" s="1"/>
  <c r="BX84" i="1"/>
  <c r="BU84" i="1"/>
  <c r="BU83" i="1" s="1"/>
  <c r="BK84" i="1"/>
  <c r="BJ84" i="1"/>
  <c r="BJ83" i="1" s="1"/>
  <c r="BI84" i="1"/>
  <c r="BI83" i="1" s="1"/>
  <c r="BE84" i="1"/>
  <c r="BE83" i="1" s="1"/>
  <c r="BD84" i="1"/>
  <c r="BD83" i="1" s="1"/>
  <c r="BC84" i="1"/>
  <c r="AY84" i="1"/>
  <c r="AX84" i="1"/>
  <c r="AX83" i="1" s="1"/>
  <c r="AW84" i="1"/>
  <c r="AW83" i="1" s="1"/>
  <c r="AS84" i="1"/>
  <c r="AS83" i="1" s="1"/>
  <c r="AR84" i="1"/>
  <c r="AR83" i="1" s="1"/>
  <c r="AQ84" i="1"/>
  <c r="AQ83" i="1" s="1"/>
  <c r="AM84" i="1"/>
  <c r="AM83" i="1" s="1"/>
  <c r="AL84" i="1"/>
  <c r="AL83" i="1" s="1"/>
  <c r="AK84" i="1"/>
  <c r="AK83" i="1" s="1"/>
  <c r="AG84" i="1"/>
  <c r="AG83" i="1" s="1"/>
  <c r="AC84" i="1"/>
  <c r="AC83" i="1" s="1"/>
  <c r="AB84" i="1"/>
  <c r="AB83" i="1" s="1"/>
  <c r="AA84" i="1"/>
  <c r="AA83" i="1" s="1"/>
  <c r="W84" i="1"/>
  <c r="W83" i="1" s="1"/>
  <c r="V84" i="1"/>
  <c r="V83" i="1" s="1"/>
  <c r="U84" i="1"/>
  <c r="U83" i="1" s="1"/>
  <c r="Q84" i="1"/>
  <c r="Q83" i="1" s="1"/>
  <c r="P84" i="1"/>
  <c r="P83" i="1" s="1"/>
  <c r="O84" i="1"/>
  <c r="O83" i="1" s="1"/>
  <c r="K84" i="1"/>
  <c r="K83" i="1" s="1"/>
  <c r="J84" i="1"/>
  <c r="J83" i="1" s="1"/>
  <c r="I84" i="1"/>
  <c r="I83" i="1" s="1"/>
  <c r="H84" i="1"/>
  <c r="H83" i="1" s="1"/>
  <c r="G84" i="1"/>
  <c r="G83" i="1" s="1"/>
  <c r="F84" i="1"/>
  <c r="BX83" i="1"/>
  <c r="BK83" i="1"/>
  <c r="BC83" i="1"/>
  <c r="AY83" i="1"/>
  <c r="BX82" i="1"/>
  <c r="N82" i="1"/>
  <c r="T82" i="1" s="1"/>
  <c r="Z82" i="1" s="1"/>
  <c r="AF82" i="1" s="1"/>
  <c r="AJ82" i="1" s="1"/>
  <c r="AP82" i="1" s="1"/>
  <c r="AV82" i="1" s="1"/>
  <c r="BB82" i="1" s="1"/>
  <c r="BH82" i="1" s="1"/>
  <c r="BR82" i="1" s="1"/>
  <c r="BT82" i="1" s="1"/>
  <c r="M82" i="1"/>
  <c r="S82" i="1" s="1"/>
  <c r="Y82" i="1" s="1"/>
  <c r="AE82" i="1" s="1"/>
  <c r="AI82" i="1" s="1"/>
  <c r="AO82" i="1" s="1"/>
  <c r="AU82" i="1" s="1"/>
  <c r="BA82" i="1" s="1"/>
  <c r="BG82" i="1" s="1"/>
  <c r="BO82" i="1" s="1"/>
  <c r="BQ82" i="1" s="1"/>
  <c r="L82" i="1"/>
  <c r="R82" i="1" s="1"/>
  <c r="X82" i="1" s="1"/>
  <c r="AD82" i="1" s="1"/>
  <c r="AH82" i="1" s="1"/>
  <c r="AN82" i="1" s="1"/>
  <c r="AT82" i="1" s="1"/>
  <c r="AZ82" i="1" s="1"/>
  <c r="BF82" i="1" s="1"/>
  <c r="BL82" i="1" s="1"/>
  <c r="BN82" i="1" s="1"/>
  <c r="BX81" i="1"/>
  <c r="BU81" i="1"/>
  <c r="BU80" i="1" s="1"/>
  <c r="BK81" i="1"/>
  <c r="BK80" i="1" s="1"/>
  <c r="BJ81" i="1"/>
  <c r="BJ80" i="1" s="1"/>
  <c r="BI81" i="1"/>
  <c r="BI80" i="1" s="1"/>
  <c r="BE81" i="1"/>
  <c r="BE80" i="1" s="1"/>
  <c r="BD81" i="1"/>
  <c r="BD80" i="1" s="1"/>
  <c r="BC81" i="1"/>
  <c r="BC80" i="1" s="1"/>
  <c r="AY81" i="1"/>
  <c r="AY80" i="1" s="1"/>
  <c r="AX81" i="1"/>
  <c r="AX80" i="1" s="1"/>
  <c r="AW81" i="1"/>
  <c r="AS81" i="1"/>
  <c r="AR81" i="1"/>
  <c r="AQ81" i="1"/>
  <c r="AQ80" i="1" s="1"/>
  <c r="AM81" i="1"/>
  <c r="AM80" i="1" s="1"/>
  <c r="AL81" i="1"/>
  <c r="AL80" i="1" s="1"/>
  <c r="AK81" i="1"/>
  <c r="AK80" i="1" s="1"/>
  <c r="AG81" i="1"/>
  <c r="AG80" i="1" s="1"/>
  <c r="AC81" i="1"/>
  <c r="AC80" i="1" s="1"/>
  <c r="AB81" i="1"/>
  <c r="AB80" i="1" s="1"/>
  <c r="AA81" i="1"/>
  <c r="AA80" i="1" s="1"/>
  <c r="W81" i="1"/>
  <c r="W80" i="1" s="1"/>
  <c r="V81" i="1"/>
  <c r="V80" i="1" s="1"/>
  <c r="U81" i="1"/>
  <c r="U80" i="1" s="1"/>
  <c r="Q81" i="1"/>
  <c r="Q80" i="1" s="1"/>
  <c r="P81" i="1"/>
  <c r="P80" i="1" s="1"/>
  <c r="O81" i="1"/>
  <c r="O80" i="1" s="1"/>
  <c r="K81" i="1"/>
  <c r="K80" i="1" s="1"/>
  <c r="J81" i="1"/>
  <c r="J80" i="1" s="1"/>
  <c r="I81" i="1"/>
  <c r="I80" i="1" s="1"/>
  <c r="H81" i="1"/>
  <c r="H80" i="1" s="1"/>
  <c r="G81" i="1"/>
  <c r="F81" i="1"/>
  <c r="BX80" i="1"/>
  <c r="AW80" i="1"/>
  <c r="AS80" i="1"/>
  <c r="AR80" i="1"/>
  <c r="BX79" i="1"/>
  <c r="N79" i="1"/>
  <c r="T79" i="1" s="1"/>
  <c r="Z79" i="1" s="1"/>
  <c r="AF79" i="1" s="1"/>
  <c r="AJ79" i="1" s="1"/>
  <c r="AP79" i="1" s="1"/>
  <c r="AV79" i="1" s="1"/>
  <c r="BB79" i="1" s="1"/>
  <c r="BH79" i="1" s="1"/>
  <c r="BR79" i="1" s="1"/>
  <c r="BT79" i="1" s="1"/>
  <c r="M79" i="1"/>
  <c r="S79" i="1" s="1"/>
  <c r="Y79" i="1" s="1"/>
  <c r="AE79" i="1" s="1"/>
  <c r="AI79" i="1" s="1"/>
  <c r="AO79" i="1" s="1"/>
  <c r="AU79" i="1" s="1"/>
  <c r="BA79" i="1" s="1"/>
  <c r="BG79" i="1" s="1"/>
  <c r="BO79" i="1" s="1"/>
  <c r="BQ79" i="1" s="1"/>
  <c r="L79" i="1"/>
  <c r="R79" i="1" s="1"/>
  <c r="X79" i="1" s="1"/>
  <c r="AD79" i="1" s="1"/>
  <c r="AH79" i="1" s="1"/>
  <c r="AN79" i="1" s="1"/>
  <c r="AT79" i="1" s="1"/>
  <c r="AZ79" i="1" s="1"/>
  <c r="BF79" i="1" s="1"/>
  <c r="BL79" i="1" s="1"/>
  <c r="BN79" i="1" s="1"/>
  <c r="BX78" i="1"/>
  <c r="BU78" i="1"/>
  <c r="BU77" i="1" s="1"/>
  <c r="BK78" i="1"/>
  <c r="BK77" i="1" s="1"/>
  <c r="BJ78" i="1"/>
  <c r="BJ77" i="1" s="1"/>
  <c r="BI78" i="1"/>
  <c r="BI77" i="1" s="1"/>
  <c r="BE78" i="1"/>
  <c r="BE77" i="1" s="1"/>
  <c r="BD78" i="1"/>
  <c r="BD77" i="1" s="1"/>
  <c r="BC78" i="1"/>
  <c r="BC77" i="1" s="1"/>
  <c r="AY78" i="1"/>
  <c r="AY77" i="1" s="1"/>
  <c r="AX78" i="1"/>
  <c r="AX77" i="1" s="1"/>
  <c r="AW78" i="1"/>
  <c r="AW77" i="1" s="1"/>
  <c r="AS78" i="1"/>
  <c r="AS77" i="1" s="1"/>
  <c r="AR78" i="1"/>
  <c r="AR77" i="1" s="1"/>
  <c r="AQ78" i="1"/>
  <c r="AQ77" i="1" s="1"/>
  <c r="AM78" i="1"/>
  <c r="AM77" i="1" s="1"/>
  <c r="AL78" i="1"/>
  <c r="AL77" i="1" s="1"/>
  <c r="AK78" i="1"/>
  <c r="AK77" i="1" s="1"/>
  <c r="AG78" i="1"/>
  <c r="AG77" i="1" s="1"/>
  <c r="AC78" i="1"/>
  <c r="AB78" i="1"/>
  <c r="AB77" i="1" s="1"/>
  <c r="AA78" i="1"/>
  <c r="AA77" i="1" s="1"/>
  <c r="W78" i="1"/>
  <c r="W77" i="1" s="1"/>
  <c r="V78" i="1"/>
  <c r="V77" i="1" s="1"/>
  <c r="U78" i="1"/>
  <c r="U77" i="1" s="1"/>
  <c r="Q78" i="1"/>
  <c r="Q77" i="1" s="1"/>
  <c r="P78" i="1"/>
  <c r="P77" i="1" s="1"/>
  <c r="O78" i="1"/>
  <c r="O77" i="1" s="1"/>
  <c r="K78" i="1"/>
  <c r="K77" i="1" s="1"/>
  <c r="J78" i="1"/>
  <c r="J77" i="1" s="1"/>
  <c r="I78" i="1"/>
  <c r="I77" i="1" s="1"/>
  <c r="H78" i="1"/>
  <c r="G78" i="1"/>
  <c r="F78" i="1"/>
  <c r="F77" i="1" s="1"/>
  <c r="BX77" i="1"/>
  <c r="AC77" i="1"/>
  <c r="BX76" i="1"/>
  <c r="H76" i="1"/>
  <c r="N76" i="1" s="1"/>
  <c r="T76" i="1" s="1"/>
  <c r="Z76" i="1" s="1"/>
  <c r="AF76" i="1" s="1"/>
  <c r="AJ76" i="1" s="1"/>
  <c r="AP76" i="1" s="1"/>
  <c r="AV76" i="1" s="1"/>
  <c r="BB76" i="1" s="1"/>
  <c r="BH76" i="1" s="1"/>
  <c r="BR76" i="1" s="1"/>
  <c r="BT76" i="1" s="1"/>
  <c r="G76" i="1"/>
  <c r="M76" i="1" s="1"/>
  <c r="S76" i="1" s="1"/>
  <c r="Y76" i="1" s="1"/>
  <c r="AE76" i="1" s="1"/>
  <c r="AI76" i="1" s="1"/>
  <c r="AO76" i="1" s="1"/>
  <c r="AU76" i="1" s="1"/>
  <c r="BA76" i="1" s="1"/>
  <c r="BG76" i="1" s="1"/>
  <c r="BO76" i="1" s="1"/>
  <c r="BQ76" i="1" s="1"/>
  <c r="F76" i="1"/>
  <c r="L76" i="1" s="1"/>
  <c r="R76" i="1" s="1"/>
  <c r="X76" i="1" s="1"/>
  <c r="AD76" i="1" s="1"/>
  <c r="AH76" i="1" s="1"/>
  <c r="AN76" i="1" s="1"/>
  <c r="AT76" i="1" s="1"/>
  <c r="AZ76" i="1" s="1"/>
  <c r="BF76" i="1" s="1"/>
  <c r="BL76" i="1" s="1"/>
  <c r="BN76" i="1" s="1"/>
  <c r="BX75" i="1"/>
  <c r="BU75" i="1"/>
  <c r="BU74" i="1" s="1"/>
  <c r="BK75" i="1"/>
  <c r="BK74" i="1" s="1"/>
  <c r="BJ75" i="1"/>
  <c r="BJ74" i="1" s="1"/>
  <c r="BI75" i="1"/>
  <c r="BI74" i="1" s="1"/>
  <c r="BE75" i="1"/>
  <c r="BE74" i="1" s="1"/>
  <c r="BD75" i="1"/>
  <c r="BD74" i="1" s="1"/>
  <c r="BC75" i="1"/>
  <c r="BC74" i="1" s="1"/>
  <c r="AY75" i="1"/>
  <c r="AY74" i="1" s="1"/>
  <c r="AX75" i="1"/>
  <c r="AX74" i="1" s="1"/>
  <c r="AW75" i="1"/>
  <c r="AW74" i="1" s="1"/>
  <c r="AS75" i="1"/>
  <c r="AS74" i="1" s="1"/>
  <c r="AR75" i="1"/>
  <c r="AR74" i="1" s="1"/>
  <c r="AQ75" i="1"/>
  <c r="AQ74" i="1" s="1"/>
  <c r="AM75" i="1"/>
  <c r="AM74" i="1" s="1"/>
  <c r="AL75" i="1"/>
  <c r="AL74" i="1" s="1"/>
  <c r="AK75" i="1"/>
  <c r="AK74" i="1" s="1"/>
  <c r="AG75" i="1"/>
  <c r="AG74" i="1" s="1"/>
  <c r="AC75" i="1"/>
  <c r="AC74" i="1" s="1"/>
  <c r="AB75" i="1"/>
  <c r="AB74" i="1" s="1"/>
  <c r="AA75" i="1"/>
  <c r="AA74" i="1" s="1"/>
  <c r="W75" i="1"/>
  <c r="W74" i="1" s="1"/>
  <c r="V75" i="1"/>
  <c r="V74" i="1" s="1"/>
  <c r="U75" i="1"/>
  <c r="U74" i="1" s="1"/>
  <c r="Q75" i="1"/>
  <c r="Q74" i="1" s="1"/>
  <c r="P75" i="1"/>
  <c r="P74" i="1" s="1"/>
  <c r="O75" i="1"/>
  <c r="O74" i="1" s="1"/>
  <c r="K75" i="1"/>
  <c r="K74" i="1" s="1"/>
  <c r="J75" i="1"/>
  <c r="J74" i="1" s="1"/>
  <c r="I75" i="1"/>
  <c r="I74" i="1" s="1"/>
  <c r="G75" i="1"/>
  <c r="BX74" i="1"/>
  <c r="BX73" i="1"/>
  <c r="N73" i="1"/>
  <c r="T73" i="1" s="1"/>
  <c r="Z73" i="1" s="1"/>
  <c r="AF73" i="1" s="1"/>
  <c r="AJ73" i="1" s="1"/>
  <c r="AP73" i="1" s="1"/>
  <c r="AV73" i="1" s="1"/>
  <c r="BB73" i="1" s="1"/>
  <c r="BH73" i="1" s="1"/>
  <c r="BR73" i="1" s="1"/>
  <c r="BT73" i="1" s="1"/>
  <c r="M73" i="1"/>
  <c r="S73" i="1" s="1"/>
  <c r="Y73" i="1" s="1"/>
  <c r="AE73" i="1" s="1"/>
  <c r="AI73" i="1" s="1"/>
  <c r="AO73" i="1" s="1"/>
  <c r="AU73" i="1" s="1"/>
  <c r="BA73" i="1" s="1"/>
  <c r="BG73" i="1" s="1"/>
  <c r="BO73" i="1" s="1"/>
  <c r="BQ73" i="1" s="1"/>
  <c r="L73" i="1"/>
  <c r="R73" i="1" s="1"/>
  <c r="X73" i="1" s="1"/>
  <c r="AD73" i="1" s="1"/>
  <c r="AH73" i="1" s="1"/>
  <c r="AN73" i="1" s="1"/>
  <c r="AT73" i="1" s="1"/>
  <c r="AZ73" i="1" s="1"/>
  <c r="BF73" i="1" s="1"/>
  <c r="BL73" i="1" s="1"/>
  <c r="BN73" i="1" s="1"/>
  <c r="BX72" i="1"/>
  <c r="BU72" i="1"/>
  <c r="BU71" i="1" s="1"/>
  <c r="BK72" i="1"/>
  <c r="BK71" i="1" s="1"/>
  <c r="BJ72" i="1"/>
  <c r="BJ71" i="1" s="1"/>
  <c r="BI72" i="1"/>
  <c r="BI71" i="1" s="1"/>
  <c r="BE72" i="1"/>
  <c r="BE71" i="1" s="1"/>
  <c r="BD72" i="1"/>
  <c r="BD71" i="1" s="1"/>
  <c r="BC72" i="1"/>
  <c r="BC71" i="1" s="1"/>
  <c r="AY72" i="1"/>
  <c r="AY71" i="1" s="1"/>
  <c r="AX72" i="1"/>
  <c r="AX71" i="1" s="1"/>
  <c r="AW72" i="1"/>
  <c r="AW71" i="1" s="1"/>
  <c r="AS72" i="1"/>
  <c r="AS71" i="1" s="1"/>
  <c r="AR72" i="1"/>
  <c r="AR71" i="1" s="1"/>
  <c r="AQ72" i="1"/>
  <c r="AQ71" i="1" s="1"/>
  <c r="AM72" i="1"/>
  <c r="AM71" i="1" s="1"/>
  <c r="AL72" i="1"/>
  <c r="AL71" i="1" s="1"/>
  <c r="AK72" i="1"/>
  <c r="AK71" i="1" s="1"/>
  <c r="AG72" i="1"/>
  <c r="AG71" i="1" s="1"/>
  <c r="AC72" i="1"/>
  <c r="AC71" i="1" s="1"/>
  <c r="AB72" i="1"/>
  <c r="AB71" i="1" s="1"/>
  <c r="AA72" i="1"/>
  <c r="AA71" i="1" s="1"/>
  <c r="W72" i="1"/>
  <c r="W71" i="1" s="1"/>
  <c r="V72" i="1"/>
  <c r="V71" i="1" s="1"/>
  <c r="U72" i="1"/>
  <c r="U71" i="1" s="1"/>
  <c r="Q72" i="1"/>
  <c r="Q71" i="1" s="1"/>
  <c r="P72" i="1"/>
  <c r="P71" i="1" s="1"/>
  <c r="O72" i="1"/>
  <c r="O71" i="1" s="1"/>
  <c r="K72" i="1"/>
  <c r="K71" i="1" s="1"/>
  <c r="J72" i="1"/>
  <c r="I72" i="1"/>
  <c r="I71" i="1" s="1"/>
  <c r="H72" i="1"/>
  <c r="G72" i="1"/>
  <c r="G71" i="1" s="1"/>
  <c r="F72" i="1"/>
  <c r="BX71" i="1"/>
  <c r="BX70" i="1"/>
  <c r="N70" i="1"/>
  <c r="T70" i="1" s="1"/>
  <c r="Z70" i="1" s="1"/>
  <c r="AF70" i="1" s="1"/>
  <c r="AJ70" i="1" s="1"/>
  <c r="AP70" i="1" s="1"/>
  <c r="AV70" i="1" s="1"/>
  <c r="BB70" i="1" s="1"/>
  <c r="BH70" i="1" s="1"/>
  <c r="BR70" i="1" s="1"/>
  <c r="BT70" i="1" s="1"/>
  <c r="M70" i="1"/>
  <c r="S70" i="1" s="1"/>
  <c r="Y70" i="1" s="1"/>
  <c r="AE70" i="1" s="1"/>
  <c r="AI70" i="1" s="1"/>
  <c r="AO70" i="1" s="1"/>
  <c r="AU70" i="1" s="1"/>
  <c r="BA70" i="1" s="1"/>
  <c r="BG70" i="1" s="1"/>
  <c r="BO70" i="1" s="1"/>
  <c r="BQ70" i="1" s="1"/>
  <c r="L70" i="1"/>
  <c r="R70" i="1" s="1"/>
  <c r="X70" i="1" s="1"/>
  <c r="AD70" i="1" s="1"/>
  <c r="AH70" i="1" s="1"/>
  <c r="AN70" i="1" s="1"/>
  <c r="AT70" i="1" s="1"/>
  <c r="AZ70" i="1" s="1"/>
  <c r="BF70" i="1" s="1"/>
  <c r="BL70" i="1" s="1"/>
  <c r="BN70" i="1" s="1"/>
  <c r="BX69" i="1"/>
  <c r="N69" i="1"/>
  <c r="T69" i="1" s="1"/>
  <c r="Z69" i="1" s="1"/>
  <c r="AF69" i="1" s="1"/>
  <c r="AJ69" i="1" s="1"/>
  <c r="AP69" i="1" s="1"/>
  <c r="AV69" i="1" s="1"/>
  <c r="BB69" i="1" s="1"/>
  <c r="BH69" i="1" s="1"/>
  <c r="BR69" i="1" s="1"/>
  <c r="BT69" i="1" s="1"/>
  <c r="M69" i="1"/>
  <c r="S69" i="1" s="1"/>
  <c r="Y69" i="1" s="1"/>
  <c r="AE69" i="1" s="1"/>
  <c r="AI69" i="1" s="1"/>
  <c r="AO69" i="1" s="1"/>
  <c r="AU69" i="1" s="1"/>
  <c r="BA69" i="1" s="1"/>
  <c r="BG69" i="1" s="1"/>
  <c r="BO69" i="1" s="1"/>
  <c r="BQ69" i="1" s="1"/>
  <c r="L69" i="1"/>
  <c r="R69" i="1" s="1"/>
  <c r="X69" i="1" s="1"/>
  <c r="AD69" i="1" s="1"/>
  <c r="AH69" i="1" s="1"/>
  <c r="AN69" i="1" s="1"/>
  <c r="AT69" i="1" s="1"/>
  <c r="AZ69" i="1" s="1"/>
  <c r="BF69" i="1" s="1"/>
  <c r="BL69" i="1" s="1"/>
  <c r="BN69" i="1" s="1"/>
  <c r="BX68" i="1"/>
  <c r="N68" i="1"/>
  <c r="T68" i="1" s="1"/>
  <c r="Z68" i="1" s="1"/>
  <c r="AF68" i="1" s="1"/>
  <c r="AJ68" i="1" s="1"/>
  <c r="AP68" i="1" s="1"/>
  <c r="AV68" i="1" s="1"/>
  <c r="BB68" i="1" s="1"/>
  <c r="BH68" i="1" s="1"/>
  <c r="BR68" i="1" s="1"/>
  <c r="BT68" i="1" s="1"/>
  <c r="M68" i="1"/>
  <c r="S68" i="1" s="1"/>
  <c r="Y68" i="1" s="1"/>
  <c r="AE68" i="1" s="1"/>
  <c r="AI68" i="1" s="1"/>
  <c r="AO68" i="1" s="1"/>
  <c r="AU68" i="1" s="1"/>
  <c r="BA68" i="1" s="1"/>
  <c r="BG68" i="1" s="1"/>
  <c r="BO68" i="1" s="1"/>
  <c r="BQ68" i="1" s="1"/>
  <c r="L68" i="1"/>
  <c r="R68" i="1" s="1"/>
  <c r="X68" i="1" s="1"/>
  <c r="AD68" i="1" s="1"/>
  <c r="AH68" i="1" s="1"/>
  <c r="AN68" i="1" s="1"/>
  <c r="AT68" i="1" s="1"/>
  <c r="AZ68" i="1" s="1"/>
  <c r="BF68" i="1" s="1"/>
  <c r="BL68" i="1" s="1"/>
  <c r="BN68" i="1" s="1"/>
  <c r="BX67" i="1"/>
  <c r="N67" i="1"/>
  <c r="T67" i="1" s="1"/>
  <c r="Z67" i="1" s="1"/>
  <c r="AF67" i="1" s="1"/>
  <c r="AJ67" i="1" s="1"/>
  <c r="AP67" i="1" s="1"/>
  <c r="AV67" i="1" s="1"/>
  <c r="BB67" i="1" s="1"/>
  <c r="BH67" i="1" s="1"/>
  <c r="BR67" i="1" s="1"/>
  <c r="BT67" i="1" s="1"/>
  <c r="M67" i="1"/>
  <c r="S67" i="1" s="1"/>
  <c r="Y67" i="1" s="1"/>
  <c r="AE67" i="1" s="1"/>
  <c r="AI67" i="1" s="1"/>
  <c r="AO67" i="1" s="1"/>
  <c r="AU67" i="1" s="1"/>
  <c r="BA67" i="1" s="1"/>
  <c r="BG67" i="1" s="1"/>
  <c r="BO67" i="1" s="1"/>
  <c r="BQ67" i="1" s="1"/>
  <c r="L67" i="1"/>
  <c r="R67" i="1" s="1"/>
  <c r="X67" i="1" s="1"/>
  <c r="AD67" i="1" s="1"/>
  <c r="AH67" i="1" s="1"/>
  <c r="AN67" i="1" s="1"/>
  <c r="AT67" i="1" s="1"/>
  <c r="AZ67" i="1" s="1"/>
  <c r="BF67" i="1" s="1"/>
  <c r="BL67" i="1" s="1"/>
  <c r="BN67" i="1" s="1"/>
  <c r="BX66" i="1"/>
  <c r="BU66" i="1"/>
  <c r="BK66" i="1"/>
  <c r="BJ66" i="1"/>
  <c r="BI66" i="1"/>
  <c r="BE66" i="1"/>
  <c r="BD66" i="1"/>
  <c r="BC66" i="1"/>
  <c r="AY66" i="1"/>
  <c r="AX66" i="1"/>
  <c r="AW66" i="1"/>
  <c r="AS66" i="1"/>
  <c r="AR66" i="1"/>
  <c r="AQ66" i="1"/>
  <c r="AM66" i="1"/>
  <c r="AL66" i="1"/>
  <c r="AK66" i="1"/>
  <c r="AG66" i="1"/>
  <c r="AC66" i="1"/>
  <c r="AB66" i="1"/>
  <c r="AA66" i="1"/>
  <c r="W66" i="1"/>
  <c r="V66" i="1"/>
  <c r="U66" i="1"/>
  <c r="Q66" i="1"/>
  <c r="P66" i="1"/>
  <c r="O66" i="1"/>
  <c r="K66" i="1"/>
  <c r="J66" i="1"/>
  <c r="I66" i="1"/>
  <c r="H66" i="1"/>
  <c r="G66" i="1"/>
  <c r="F66" i="1"/>
  <c r="BX65" i="1"/>
  <c r="N65" i="1"/>
  <c r="T65" i="1" s="1"/>
  <c r="Z65" i="1" s="1"/>
  <c r="AF65" i="1" s="1"/>
  <c r="AJ65" i="1" s="1"/>
  <c r="AP65" i="1" s="1"/>
  <c r="AV65" i="1" s="1"/>
  <c r="BB65" i="1" s="1"/>
  <c r="BH65" i="1" s="1"/>
  <c r="BR65" i="1" s="1"/>
  <c r="BT65" i="1" s="1"/>
  <c r="M65" i="1"/>
  <c r="S65" i="1" s="1"/>
  <c r="Y65" i="1" s="1"/>
  <c r="AE65" i="1" s="1"/>
  <c r="AI65" i="1" s="1"/>
  <c r="AO65" i="1" s="1"/>
  <c r="AU65" i="1" s="1"/>
  <c r="BA65" i="1" s="1"/>
  <c r="BG65" i="1" s="1"/>
  <c r="BO65" i="1" s="1"/>
  <c r="BQ65" i="1" s="1"/>
  <c r="L65" i="1"/>
  <c r="R65" i="1" s="1"/>
  <c r="X65" i="1" s="1"/>
  <c r="AD65" i="1" s="1"/>
  <c r="AH65" i="1" s="1"/>
  <c r="AN65" i="1" s="1"/>
  <c r="AT65" i="1" s="1"/>
  <c r="AZ65" i="1" s="1"/>
  <c r="BF65" i="1" s="1"/>
  <c r="BL65" i="1" s="1"/>
  <c r="BN65" i="1" s="1"/>
  <c r="BX64" i="1"/>
  <c r="BU64" i="1"/>
  <c r="BK64" i="1"/>
  <c r="BJ64" i="1"/>
  <c r="BI64" i="1"/>
  <c r="BE64" i="1"/>
  <c r="BD64" i="1"/>
  <c r="BC64" i="1"/>
  <c r="AY64" i="1"/>
  <c r="AX64" i="1"/>
  <c r="AW64" i="1"/>
  <c r="AS64" i="1"/>
  <c r="AR64" i="1"/>
  <c r="AQ64" i="1"/>
  <c r="AM64" i="1"/>
  <c r="AL64" i="1"/>
  <c r="AK64" i="1"/>
  <c r="AG64" i="1"/>
  <c r="AC64" i="1"/>
  <c r="AB64" i="1"/>
  <c r="AA64" i="1"/>
  <c r="W64" i="1"/>
  <c r="V64" i="1"/>
  <c r="U64" i="1"/>
  <c r="Q64" i="1"/>
  <c r="P64" i="1"/>
  <c r="O64" i="1"/>
  <c r="K64" i="1"/>
  <c r="J64" i="1"/>
  <c r="I64" i="1"/>
  <c r="H64" i="1"/>
  <c r="G64" i="1"/>
  <c r="F64" i="1"/>
  <c r="BX63" i="1"/>
  <c r="BX62" i="1"/>
  <c r="N62" i="1"/>
  <c r="T62" i="1" s="1"/>
  <c r="Z62" i="1" s="1"/>
  <c r="AF62" i="1" s="1"/>
  <c r="AJ62" i="1" s="1"/>
  <c r="AP62" i="1" s="1"/>
  <c r="AV62" i="1" s="1"/>
  <c r="BB62" i="1" s="1"/>
  <c r="BH62" i="1" s="1"/>
  <c r="BR62" i="1" s="1"/>
  <c r="BT62" i="1" s="1"/>
  <c r="M62" i="1"/>
  <c r="S62" i="1" s="1"/>
  <c r="Y62" i="1" s="1"/>
  <c r="AE62" i="1" s="1"/>
  <c r="AI62" i="1" s="1"/>
  <c r="AO62" i="1" s="1"/>
  <c r="AU62" i="1" s="1"/>
  <c r="BA62" i="1" s="1"/>
  <c r="BG62" i="1" s="1"/>
  <c r="BO62" i="1" s="1"/>
  <c r="BQ62" i="1" s="1"/>
  <c r="L62" i="1"/>
  <c r="R62" i="1" s="1"/>
  <c r="X62" i="1" s="1"/>
  <c r="AD62" i="1" s="1"/>
  <c r="AH62" i="1" s="1"/>
  <c r="AN62" i="1" s="1"/>
  <c r="AT62" i="1" s="1"/>
  <c r="AZ62" i="1" s="1"/>
  <c r="BF62" i="1" s="1"/>
  <c r="BL62" i="1" s="1"/>
  <c r="BN62" i="1" s="1"/>
  <c r="BX61" i="1"/>
  <c r="BU61" i="1"/>
  <c r="BK61" i="1"/>
  <c r="BJ61" i="1"/>
  <c r="BI61" i="1"/>
  <c r="BE61" i="1"/>
  <c r="BD61" i="1"/>
  <c r="BC61" i="1"/>
  <c r="AY61" i="1"/>
  <c r="AX61" i="1"/>
  <c r="AW61" i="1"/>
  <c r="AS61" i="1"/>
  <c r="AR61" i="1"/>
  <c r="AQ61" i="1"/>
  <c r="AM61" i="1"/>
  <c r="AL61" i="1"/>
  <c r="AK61" i="1"/>
  <c r="AG61" i="1"/>
  <c r="AC61" i="1"/>
  <c r="AB61" i="1"/>
  <c r="AA61" i="1"/>
  <c r="W61" i="1"/>
  <c r="V61" i="1"/>
  <c r="U61" i="1"/>
  <c r="Q61" i="1"/>
  <c r="P61" i="1"/>
  <c r="O61" i="1"/>
  <c r="K61" i="1"/>
  <c r="J61" i="1"/>
  <c r="I61" i="1"/>
  <c r="H61" i="1"/>
  <c r="G61" i="1"/>
  <c r="F61" i="1"/>
  <c r="BX60" i="1"/>
  <c r="BI60" i="1"/>
  <c r="BI59" i="1" s="1"/>
  <c r="AK60" i="1"/>
  <c r="AA60" i="1"/>
  <c r="AA59" i="1" s="1"/>
  <c r="N60" i="1"/>
  <c r="T60" i="1" s="1"/>
  <c r="Z60" i="1" s="1"/>
  <c r="AF60" i="1" s="1"/>
  <c r="AJ60" i="1" s="1"/>
  <c r="AP60" i="1" s="1"/>
  <c r="AV60" i="1" s="1"/>
  <c r="BB60" i="1" s="1"/>
  <c r="BH60" i="1" s="1"/>
  <c r="BR60" i="1" s="1"/>
  <c r="BT60" i="1" s="1"/>
  <c r="M60" i="1"/>
  <c r="S60" i="1" s="1"/>
  <c r="Y60" i="1" s="1"/>
  <c r="AE60" i="1" s="1"/>
  <c r="AI60" i="1" s="1"/>
  <c r="AO60" i="1" s="1"/>
  <c r="AU60" i="1" s="1"/>
  <c r="BA60" i="1" s="1"/>
  <c r="BG60" i="1" s="1"/>
  <c r="BO60" i="1" s="1"/>
  <c r="BQ60" i="1" s="1"/>
  <c r="L60" i="1"/>
  <c r="R60" i="1" s="1"/>
  <c r="X60" i="1" s="1"/>
  <c r="BX59" i="1"/>
  <c r="BU59" i="1"/>
  <c r="BK59" i="1"/>
  <c r="BJ59" i="1"/>
  <c r="BJ58" i="1" s="1"/>
  <c r="BE59" i="1"/>
  <c r="BD59" i="1"/>
  <c r="BC59" i="1"/>
  <c r="AY59" i="1"/>
  <c r="AX59" i="1"/>
  <c r="AW59" i="1"/>
  <c r="AS59" i="1"/>
  <c r="AR59" i="1"/>
  <c r="AQ59" i="1"/>
  <c r="AM59" i="1"/>
  <c r="AL59" i="1"/>
  <c r="AK59" i="1"/>
  <c r="AG59" i="1"/>
  <c r="AC59" i="1"/>
  <c r="AB59" i="1"/>
  <c r="W59" i="1"/>
  <c r="V59" i="1"/>
  <c r="U59" i="1"/>
  <c r="Q59" i="1"/>
  <c r="P59" i="1"/>
  <c r="O59" i="1"/>
  <c r="K59" i="1"/>
  <c r="J59" i="1"/>
  <c r="I59" i="1"/>
  <c r="H59" i="1"/>
  <c r="G59" i="1"/>
  <c r="F59" i="1"/>
  <c r="BX58" i="1"/>
  <c r="BX57" i="1"/>
  <c r="BX56" i="1"/>
  <c r="BX55" i="1"/>
  <c r="N55" i="1"/>
  <c r="T55" i="1" s="1"/>
  <c r="Z55" i="1" s="1"/>
  <c r="AF55" i="1" s="1"/>
  <c r="AJ55" i="1" s="1"/>
  <c r="AP55" i="1" s="1"/>
  <c r="AV55" i="1" s="1"/>
  <c r="BB55" i="1" s="1"/>
  <c r="BH55" i="1" s="1"/>
  <c r="BR55" i="1" s="1"/>
  <c r="BT55" i="1" s="1"/>
  <c r="M55" i="1"/>
  <c r="S55" i="1" s="1"/>
  <c r="Y55" i="1" s="1"/>
  <c r="AE55" i="1" s="1"/>
  <c r="AI55" i="1" s="1"/>
  <c r="AO55" i="1" s="1"/>
  <c r="AU55" i="1" s="1"/>
  <c r="BA55" i="1" s="1"/>
  <c r="BG55" i="1" s="1"/>
  <c r="BO55" i="1" s="1"/>
  <c r="BQ55" i="1" s="1"/>
  <c r="L55" i="1"/>
  <c r="R55" i="1" s="1"/>
  <c r="X55" i="1" s="1"/>
  <c r="AD55" i="1" s="1"/>
  <c r="AH55" i="1" s="1"/>
  <c r="AN55" i="1" s="1"/>
  <c r="AT55" i="1" s="1"/>
  <c r="AZ55" i="1" s="1"/>
  <c r="BF55" i="1" s="1"/>
  <c r="BL55" i="1" s="1"/>
  <c r="BN55" i="1" s="1"/>
  <c r="BX54" i="1"/>
  <c r="BU54" i="1"/>
  <c r="BU53" i="1" s="1"/>
  <c r="BK54" i="1"/>
  <c r="BK53" i="1" s="1"/>
  <c r="BJ54" i="1"/>
  <c r="BJ53" i="1" s="1"/>
  <c r="BI54" i="1"/>
  <c r="BI53" i="1" s="1"/>
  <c r="BE54" i="1"/>
  <c r="BE53" i="1" s="1"/>
  <c r="BD54" i="1"/>
  <c r="BD53" i="1" s="1"/>
  <c r="BC54" i="1"/>
  <c r="BC53" i="1" s="1"/>
  <c r="AY54" i="1"/>
  <c r="AY53" i="1" s="1"/>
  <c r="AX54" i="1"/>
  <c r="AX53" i="1" s="1"/>
  <c r="AW54" i="1"/>
  <c r="AW53" i="1" s="1"/>
  <c r="AS54" i="1"/>
  <c r="AS53" i="1" s="1"/>
  <c r="AR54" i="1"/>
  <c r="AR53" i="1" s="1"/>
  <c r="AQ54" i="1"/>
  <c r="AQ53" i="1" s="1"/>
  <c r="AM54" i="1"/>
  <c r="AM53" i="1" s="1"/>
  <c r="AL54" i="1"/>
  <c r="AL53" i="1" s="1"/>
  <c r="AK54" i="1"/>
  <c r="AK53" i="1" s="1"/>
  <c r="AG54" i="1"/>
  <c r="AG53" i="1" s="1"/>
  <c r="AC54" i="1"/>
  <c r="AC53" i="1" s="1"/>
  <c r="AB54" i="1"/>
  <c r="AB53" i="1" s="1"/>
  <c r="AA54" i="1"/>
  <c r="AA53" i="1" s="1"/>
  <c r="W54" i="1"/>
  <c r="W53" i="1" s="1"/>
  <c r="V54" i="1"/>
  <c r="V53" i="1" s="1"/>
  <c r="U54" i="1"/>
  <c r="U53" i="1" s="1"/>
  <c r="Q54" i="1"/>
  <c r="Q53" i="1" s="1"/>
  <c r="P54" i="1"/>
  <c r="P53" i="1" s="1"/>
  <c r="O54" i="1"/>
  <c r="O53" i="1" s="1"/>
  <c r="K54" i="1"/>
  <c r="K53" i="1" s="1"/>
  <c r="J54" i="1"/>
  <c r="J53" i="1" s="1"/>
  <c r="I54" i="1"/>
  <c r="I53" i="1" s="1"/>
  <c r="H54" i="1"/>
  <c r="H53" i="1" s="1"/>
  <c r="G54" i="1"/>
  <c r="G53" i="1" s="1"/>
  <c r="F54" i="1"/>
  <c r="BX53" i="1"/>
  <c r="BR52" i="1"/>
  <c r="BT52" i="1" s="1"/>
  <c r="BO52" i="1"/>
  <c r="BQ52" i="1" s="1"/>
  <c r="BI52" i="1"/>
  <c r="BL52" i="1" s="1"/>
  <c r="BN52" i="1" s="1"/>
  <c r="BU51" i="1"/>
  <c r="BU50" i="1" s="1"/>
  <c r="BK51" i="1"/>
  <c r="BK50" i="1" s="1"/>
  <c r="BR50" i="1" s="1"/>
  <c r="BJ51" i="1"/>
  <c r="BO51" i="1" s="1"/>
  <c r="BI51" i="1"/>
  <c r="BL51" i="1" s="1"/>
  <c r="BR49" i="1"/>
  <c r="BT49" i="1" s="1"/>
  <c r="BO49" i="1"/>
  <c r="BQ49" i="1" s="1"/>
  <c r="BI49" i="1"/>
  <c r="BL49" i="1" s="1"/>
  <c r="BN49" i="1" s="1"/>
  <c r="BU48" i="1"/>
  <c r="BU47" i="1" s="1"/>
  <c r="BK48" i="1"/>
  <c r="BR48" i="1" s="1"/>
  <c r="BT48" i="1" s="1"/>
  <c r="BJ48" i="1"/>
  <c r="BO48" i="1" s="1"/>
  <c r="BR46" i="1"/>
  <c r="BT46" i="1" s="1"/>
  <c r="BO46" i="1"/>
  <c r="BQ46" i="1" s="1"/>
  <c r="BL46" i="1"/>
  <c r="BN46" i="1" s="1"/>
  <c r="BU45" i="1"/>
  <c r="BU44" i="1" s="1"/>
  <c r="BK45" i="1"/>
  <c r="BK44" i="1" s="1"/>
  <c r="BR44" i="1" s="1"/>
  <c r="BJ45" i="1"/>
  <c r="BJ44" i="1" s="1"/>
  <c r="BO44" i="1" s="1"/>
  <c r="BI45" i="1"/>
  <c r="BL45" i="1" s="1"/>
  <c r="BR43" i="1"/>
  <c r="BT43" i="1" s="1"/>
  <c r="BO43" i="1"/>
  <c r="BQ43" i="1" s="1"/>
  <c r="BI43" i="1"/>
  <c r="BL43" i="1" s="1"/>
  <c r="BN43" i="1" s="1"/>
  <c r="BU42" i="1"/>
  <c r="BU41" i="1" s="1"/>
  <c r="BK42" i="1"/>
  <c r="BR42" i="1" s="1"/>
  <c r="BT42" i="1" s="1"/>
  <c r="BJ42" i="1"/>
  <c r="BO42" i="1" s="1"/>
  <c r="BQ42" i="1" s="1"/>
  <c r="BX40" i="1"/>
  <c r="BI40" i="1"/>
  <c r="N40" i="1"/>
  <c r="T40" i="1" s="1"/>
  <c r="Z40" i="1" s="1"/>
  <c r="AF40" i="1" s="1"/>
  <c r="AJ40" i="1" s="1"/>
  <c r="AP40" i="1" s="1"/>
  <c r="AV40" i="1" s="1"/>
  <c r="BB40" i="1" s="1"/>
  <c r="BH40" i="1" s="1"/>
  <c r="BR40" i="1" s="1"/>
  <c r="BT40" i="1" s="1"/>
  <c r="M40" i="1"/>
  <c r="S40" i="1" s="1"/>
  <c r="Y40" i="1" s="1"/>
  <c r="AE40" i="1" s="1"/>
  <c r="AI40" i="1" s="1"/>
  <c r="AO40" i="1" s="1"/>
  <c r="AU40" i="1" s="1"/>
  <c r="BA40" i="1" s="1"/>
  <c r="BG40" i="1" s="1"/>
  <c r="BO40" i="1" s="1"/>
  <c r="BQ40" i="1" s="1"/>
  <c r="L40" i="1"/>
  <c r="R40" i="1" s="1"/>
  <c r="X40" i="1" s="1"/>
  <c r="AD40" i="1" s="1"/>
  <c r="AH40" i="1" s="1"/>
  <c r="AN40" i="1" s="1"/>
  <c r="AT40" i="1" s="1"/>
  <c r="AZ40" i="1" s="1"/>
  <c r="BF40" i="1" s="1"/>
  <c r="BX39" i="1"/>
  <c r="BU39" i="1"/>
  <c r="BU38" i="1" s="1"/>
  <c r="BK39" i="1"/>
  <c r="BK38" i="1" s="1"/>
  <c r="BJ39" i="1"/>
  <c r="BJ38" i="1" s="1"/>
  <c r="BI39" i="1"/>
  <c r="BI38" i="1" s="1"/>
  <c r="BE39" i="1"/>
  <c r="BE38" i="1" s="1"/>
  <c r="BD39" i="1"/>
  <c r="BD38" i="1" s="1"/>
  <c r="BC39" i="1"/>
  <c r="BC38" i="1" s="1"/>
  <c r="AY39" i="1"/>
  <c r="AY38" i="1" s="1"/>
  <c r="AX39" i="1"/>
  <c r="AX38" i="1" s="1"/>
  <c r="AW39" i="1"/>
  <c r="AW38" i="1" s="1"/>
  <c r="AS39" i="1"/>
  <c r="AS38" i="1" s="1"/>
  <c r="AR39" i="1"/>
  <c r="AR38" i="1" s="1"/>
  <c r="AQ39" i="1"/>
  <c r="AQ38" i="1" s="1"/>
  <c r="AM39" i="1"/>
  <c r="AM38" i="1" s="1"/>
  <c r="AL39" i="1"/>
  <c r="AL38" i="1" s="1"/>
  <c r="AK39" i="1"/>
  <c r="AK38" i="1" s="1"/>
  <c r="AG39" i="1"/>
  <c r="AG38" i="1" s="1"/>
  <c r="AC39" i="1"/>
  <c r="AC38" i="1" s="1"/>
  <c r="AB39" i="1"/>
  <c r="AB38" i="1" s="1"/>
  <c r="AA39" i="1"/>
  <c r="AA38" i="1" s="1"/>
  <c r="W39" i="1"/>
  <c r="W38" i="1" s="1"/>
  <c r="V39" i="1"/>
  <c r="V38" i="1" s="1"/>
  <c r="U39" i="1"/>
  <c r="U38" i="1" s="1"/>
  <c r="Q39" i="1"/>
  <c r="Q38" i="1" s="1"/>
  <c r="P39" i="1"/>
  <c r="P38" i="1" s="1"/>
  <c r="O39" i="1"/>
  <c r="O38" i="1" s="1"/>
  <c r="K39" i="1"/>
  <c r="K38" i="1" s="1"/>
  <c r="J39" i="1"/>
  <c r="J38" i="1" s="1"/>
  <c r="I39" i="1"/>
  <c r="I38" i="1" s="1"/>
  <c r="H39" i="1"/>
  <c r="G39" i="1"/>
  <c r="G38" i="1" s="1"/>
  <c r="F39" i="1"/>
  <c r="BX38" i="1"/>
  <c r="BX37" i="1"/>
  <c r="N37" i="1"/>
  <c r="T37" i="1" s="1"/>
  <c r="Z37" i="1" s="1"/>
  <c r="AF37" i="1" s="1"/>
  <c r="AJ37" i="1" s="1"/>
  <c r="AP37" i="1" s="1"/>
  <c r="AV37" i="1" s="1"/>
  <c r="BB37" i="1" s="1"/>
  <c r="BH37" i="1" s="1"/>
  <c r="BR37" i="1" s="1"/>
  <c r="BT37" i="1" s="1"/>
  <c r="M37" i="1"/>
  <c r="S37" i="1" s="1"/>
  <c r="Y37" i="1" s="1"/>
  <c r="AE37" i="1" s="1"/>
  <c r="AI37" i="1" s="1"/>
  <c r="AO37" i="1" s="1"/>
  <c r="AU37" i="1" s="1"/>
  <c r="BA37" i="1" s="1"/>
  <c r="BG37" i="1" s="1"/>
  <c r="BO37" i="1" s="1"/>
  <c r="BQ37" i="1" s="1"/>
  <c r="L37" i="1"/>
  <c r="R37" i="1" s="1"/>
  <c r="X37" i="1" s="1"/>
  <c r="AD37" i="1" s="1"/>
  <c r="AH37" i="1" s="1"/>
  <c r="AN37" i="1" s="1"/>
  <c r="AT37" i="1" s="1"/>
  <c r="AZ37" i="1" s="1"/>
  <c r="BF37" i="1" s="1"/>
  <c r="BL37" i="1" s="1"/>
  <c r="BN37" i="1" s="1"/>
  <c r="BX36" i="1"/>
  <c r="BU36" i="1"/>
  <c r="BU35" i="1" s="1"/>
  <c r="BK36" i="1"/>
  <c r="BK35" i="1" s="1"/>
  <c r="BJ36" i="1"/>
  <c r="BJ35" i="1" s="1"/>
  <c r="BI36" i="1"/>
  <c r="BI35" i="1" s="1"/>
  <c r="BE36" i="1"/>
  <c r="BE35" i="1" s="1"/>
  <c r="BD36" i="1"/>
  <c r="BC36" i="1"/>
  <c r="BC35" i="1" s="1"/>
  <c r="AY36" i="1"/>
  <c r="AY35" i="1" s="1"/>
  <c r="AX36" i="1"/>
  <c r="AX35" i="1" s="1"/>
  <c r="AW36" i="1"/>
  <c r="AW35" i="1" s="1"/>
  <c r="AS36" i="1"/>
  <c r="AS35" i="1" s="1"/>
  <c r="AR36" i="1"/>
  <c r="AR35" i="1" s="1"/>
  <c r="AQ36" i="1"/>
  <c r="AQ35" i="1" s="1"/>
  <c r="AM36" i="1"/>
  <c r="AM35" i="1" s="1"/>
  <c r="AL36" i="1"/>
  <c r="AL35" i="1" s="1"/>
  <c r="AK36" i="1"/>
  <c r="AK35" i="1" s="1"/>
  <c r="AG36" i="1"/>
  <c r="AG35" i="1" s="1"/>
  <c r="AC36" i="1"/>
  <c r="AC35" i="1" s="1"/>
  <c r="AB36" i="1"/>
  <c r="AB35" i="1" s="1"/>
  <c r="AA36" i="1"/>
  <c r="AA35" i="1" s="1"/>
  <c r="W36" i="1"/>
  <c r="W35" i="1" s="1"/>
  <c r="V36" i="1"/>
  <c r="V35" i="1" s="1"/>
  <c r="U36" i="1"/>
  <c r="U35" i="1" s="1"/>
  <c r="Q36" i="1"/>
  <c r="Q35" i="1" s="1"/>
  <c r="P36" i="1"/>
  <c r="P35" i="1" s="1"/>
  <c r="O36" i="1"/>
  <c r="O35" i="1" s="1"/>
  <c r="K36" i="1"/>
  <c r="K35" i="1" s="1"/>
  <c r="J36" i="1"/>
  <c r="J35" i="1" s="1"/>
  <c r="I36" i="1"/>
  <c r="I35" i="1" s="1"/>
  <c r="H36" i="1"/>
  <c r="G36" i="1"/>
  <c r="F36" i="1"/>
  <c r="BX35" i="1"/>
  <c r="BD35" i="1"/>
  <c r="BX34" i="1"/>
  <c r="BX33" i="1"/>
  <c r="N33" i="1"/>
  <c r="T33" i="1" s="1"/>
  <c r="Z33" i="1" s="1"/>
  <c r="AF33" i="1" s="1"/>
  <c r="AJ33" i="1" s="1"/>
  <c r="AP33" i="1" s="1"/>
  <c r="AV33" i="1" s="1"/>
  <c r="BB33" i="1" s="1"/>
  <c r="BH33" i="1" s="1"/>
  <c r="BR33" i="1" s="1"/>
  <c r="BT33" i="1" s="1"/>
  <c r="M33" i="1"/>
  <c r="S33" i="1" s="1"/>
  <c r="Y33" i="1" s="1"/>
  <c r="AE33" i="1" s="1"/>
  <c r="AI33" i="1" s="1"/>
  <c r="AO33" i="1" s="1"/>
  <c r="AU33" i="1" s="1"/>
  <c r="BA33" i="1" s="1"/>
  <c r="BG33" i="1" s="1"/>
  <c r="BO33" i="1" s="1"/>
  <c r="BQ33" i="1" s="1"/>
  <c r="L33" i="1"/>
  <c r="R33" i="1" s="1"/>
  <c r="X33" i="1" s="1"/>
  <c r="AD33" i="1" s="1"/>
  <c r="AH33" i="1" s="1"/>
  <c r="AN33" i="1" s="1"/>
  <c r="AT33" i="1" s="1"/>
  <c r="AZ33" i="1" s="1"/>
  <c r="BF33" i="1" s="1"/>
  <c r="BL33" i="1" s="1"/>
  <c r="BN33" i="1" s="1"/>
  <c r="BX32" i="1"/>
  <c r="BU32" i="1"/>
  <c r="BU31" i="1" s="1"/>
  <c r="BK32" i="1"/>
  <c r="BK31" i="1" s="1"/>
  <c r="BJ32" i="1"/>
  <c r="BJ31" i="1" s="1"/>
  <c r="BI32" i="1"/>
  <c r="BI31" i="1" s="1"/>
  <c r="BE32" i="1"/>
  <c r="BE31" i="1" s="1"/>
  <c r="BD32" i="1"/>
  <c r="BD31" i="1" s="1"/>
  <c r="BC32" i="1"/>
  <c r="BC31" i="1" s="1"/>
  <c r="AY32" i="1"/>
  <c r="AY31" i="1" s="1"/>
  <c r="AX32" i="1"/>
  <c r="AX31" i="1" s="1"/>
  <c r="AW32" i="1"/>
  <c r="AW31" i="1" s="1"/>
  <c r="AS32" i="1"/>
  <c r="AS31" i="1" s="1"/>
  <c r="AR32" i="1"/>
  <c r="AR31" i="1" s="1"/>
  <c r="AQ32" i="1"/>
  <c r="AQ31" i="1" s="1"/>
  <c r="AM32" i="1"/>
  <c r="AM31" i="1" s="1"/>
  <c r="AL32" i="1"/>
  <c r="AL31" i="1" s="1"/>
  <c r="AK32" i="1"/>
  <c r="AK31" i="1" s="1"/>
  <c r="AG32" i="1"/>
  <c r="AG31" i="1" s="1"/>
  <c r="AC32" i="1"/>
  <c r="AC31" i="1" s="1"/>
  <c r="AB32" i="1"/>
  <c r="AB31" i="1" s="1"/>
  <c r="AA32" i="1"/>
  <c r="AA31" i="1" s="1"/>
  <c r="W32" i="1"/>
  <c r="W31" i="1" s="1"/>
  <c r="V32" i="1"/>
  <c r="V31" i="1" s="1"/>
  <c r="U32" i="1"/>
  <c r="U31" i="1" s="1"/>
  <c r="Q32" i="1"/>
  <c r="Q31" i="1" s="1"/>
  <c r="P32" i="1"/>
  <c r="P31" i="1" s="1"/>
  <c r="O32" i="1"/>
  <c r="O31" i="1" s="1"/>
  <c r="K32" i="1"/>
  <c r="K31" i="1" s="1"/>
  <c r="J32" i="1"/>
  <c r="J31" i="1" s="1"/>
  <c r="I32" i="1"/>
  <c r="I31" i="1" s="1"/>
  <c r="H32" i="1"/>
  <c r="G32" i="1"/>
  <c r="F32" i="1"/>
  <c r="BX31" i="1"/>
  <c r="BX30" i="1"/>
  <c r="N30" i="1"/>
  <c r="T30" i="1" s="1"/>
  <c r="Z30" i="1" s="1"/>
  <c r="AF30" i="1" s="1"/>
  <c r="AJ30" i="1" s="1"/>
  <c r="AP30" i="1" s="1"/>
  <c r="AV30" i="1" s="1"/>
  <c r="BB30" i="1" s="1"/>
  <c r="BH30" i="1" s="1"/>
  <c r="BR30" i="1" s="1"/>
  <c r="BT30" i="1" s="1"/>
  <c r="M30" i="1"/>
  <c r="S30" i="1" s="1"/>
  <c r="Y30" i="1" s="1"/>
  <c r="AE30" i="1" s="1"/>
  <c r="AI30" i="1" s="1"/>
  <c r="AO30" i="1" s="1"/>
  <c r="AU30" i="1" s="1"/>
  <c r="BA30" i="1" s="1"/>
  <c r="BG30" i="1" s="1"/>
  <c r="BO30" i="1" s="1"/>
  <c r="BQ30" i="1" s="1"/>
  <c r="L30" i="1"/>
  <c r="R30" i="1" s="1"/>
  <c r="X30" i="1" s="1"/>
  <c r="AD30" i="1" s="1"/>
  <c r="AH30" i="1" s="1"/>
  <c r="AN30" i="1" s="1"/>
  <c r="AT30" i="1" s="1"/>
  <c r="AZ30" i="1" s="1"/>
  <c r="BF30" i="1" s="1"/>
  <c r="BL30" i="1" s="1"/>
  <c r="BN30" i="1" s="1"/>
  <c r="BX29" i="1"/>
  <c r="BU29" i="1"/>
  <c r="BU28" i="1" s="1"/>
  <c r="BK29" i="1"/>
  <c r="BJ29" i="1"/>
  <c r="BI29" i="1"/>
  <c r="BI28" i="1" s="1"/>
  <c r="BE29" i="1"/>
  <c r="BE28" i="1" s="1"/>
  <c r="BD29" i="1"/>
  <c r="BD28" i="1" s="1"/>
  <c r="BC29" i="1"/>
  <c r="BC28" i="1" s="1"/>
  <c r="AY29" i="1"/>
  <c r="AY28" i="1" s="1"/>
  <c r="AX29" i="1"/>
  <c r="AX28" i="1" s="1"/>
  <c r="AW29" i="1"/>
  <c r="AW28" i="1" s="1"/>
  <c r="AS29" i="1"/>
  <c r="AS28" i="1" s="1"/>
  <c r="AR29" i="1"/>
  <c r="AR28" i="1" s="1"/>
  <c r="AQ29" i="1"/>
  <c r="AQ28" i="1" s="1"/>
  <c r="AM29" i="1"/>
  <c r="AM28" i="1" s="1"/>
  <c r="AL29" i="1"/>
  <c r="AL28" i="1" s="1"/>
  <c r="AK29" i="1"/>
  <c r="AK28" i="1" s="1"/>
  <c r="AG29" i="1"/>
  <c r="AG28" i="1" s="1"/>
  <c r="AC29" i="1"/>
  <c r="AC28" i="1" s="1"/>
  <c r="AB29" i="1"/>
  <c r="AB28" i="1" s="1"/>
  <c r="AA29" i="1"/>
  <c r="AA28" i="1" s="1"/>
  <c r="W29" i="1"/>
  <c r="W28" i="1" s="1"/>
  <c r="V29" i="1"/>
  <c r="V28" i="1" s="1"/>
  <c r="U29" i="1"/>
  <c r="U28" i="1" s="1"/>
  <c r="Q29" i="1"/>
  <c r="Q28" i="1" s="1"/>
  <c r="P29" i="1"/>
  <c r="P28" i="1" s="1"/>
  <c r="O29" i="1"/>
  <c r="O28" i="1" s="1"/>
  <c r="K29" i="1"/>
  <c r="K28" i="1" s="1"/>
  <c r="J29" i="1"/>
  <c r="J28" i="1" s="1"/>
  <c r="I29" i="1"/>
  <c r="I28" i="1" s="1"/>
  <c r="H29" i="1"/>
  <c r="G29" i="1"/>
  <c r="G28" i="1" s="1"/>
  <c r="F29" i="1"/>
  <c r="F28" i="1" s="1"/>
  <c r="BX28" i="1"/>
  <c r="BK28" i="1"/>
  <c r="BJ28" i="1"/>
  <c r="BX27" i="1"/>
  <c r="O27" i="1"/>
  <c r="O26" i="1" s="1"/>
  <c r="O25" i="1" s="1"/>
  <c r="N27" i="1"/>
  <c r="T27" i="1" s="1"/>
  <c r="Z27" i="1" s="1"/>
  <c r="AF27" i="1" s="1"/>
  <c r="AJ27" i="1" s="1"/>
  <c r="AP27" i="1" s="1"/>
  <c r="AV27" i="1" s="1"/>
  <c r="BB27" i="1" s="1"/>
  <c r="BH27" i="1" s="1"/>
  <c r="BR27" i="1" s="1"/>
  <c r="BT27" i="1" s="1"/>
  <c r="M27" i="1"/>
  <c r="S27" i="1" s="1"/>
  <c r="Y27" i="1" s="1"/>
  <c r="AE27" i="1" s="1"/>
  <c r="AI27" i="1" s="1"/>
  <c r="AO27" i="1" s="1"/>
  <c r="AU27" i="1" s="1"/>
  <c r="BA27" i="1" s="1"/>
  <c r="BG27" i="1" s="1"/>
  <c r="BO27" i="1" s="1"/>
  <c r="BQ27" i="1" s="1"/>
  <c r="L27" i="1"/>
  <c r="BX26" i="1"/>
  <c r="BU26" i="1"/>
  <c r="BU25" i="1" s="1"/>
  <c r="BK26" i="1"/>
  <c r="BK25" i="1" s="1"/>
  <c r="BJ26" i="1"/>
  <c r="BJ25" i="1" s="1"/>
  <c r="BI26" i="1"/>
  <c r="BI25" i="1" s="1"/>
  <c r="BE26" i="1"/>
  <c r="BE25" i="1" s="1"/>
  <c r="BD26" i="1"/>
  <c r="BD25" i="1" s="1"/>
  <c r="BC26" i="1"/>
  <c r="BC25" i="1" s="1"/>
  <c r="AY26" i="1"/>
  <c r="AY25" i="1" s="1"/>
  <c r="AX26" i="1"/>
  <c r="AX25" i="1" s="1"/>
  <c r="AW26" i="1"/>
  <c r="AW25" i="1" s="1"/>
  <c r="AS26" i="1"/>
  <c r="AS25" i="1" s="1"/>
  <c r="AR26" i="1"/>
  <c r="AR25" i="1" s="1"/>
  <c r="AQ26" i="1"/>
  <c r="AQ25" i="1" s="1"/>
  <c r="AM26" i="1"/>
  <c r="AM25" i="1" s="1"/>
  <c r="AL26" i="1"/>
  <c r="AL25" i="1" s="1"/>
  <c r="AK26" i="1"/>
  <c r="AK25" i="1" s="1"/>
  <c r="AG26" i="1"/>
  <c r="AG25" i="1" s="1"/>
  <c r="AC26" i="1"/>
  <c r="AC25" i="1" s="1"/>
  <c r="AB26" i="1"/>
  <c r="AB25" i="1" s="1"/>
  <c r="AA26" i="1"/>
  <c r="AA25" i="1" s="1"/>
  <c r="W26" i="1"/>
  <c r="W25" i="1" s="1"/>
  <c r="V26" i="1"/>
  <c r="V25" i="1" s="1"/>
  <c r="U26" i="1"/>
  <c r="U25" i="1" s="1"/>
  <c r="Q26" i="1"/>
  <c r="Q25" i="1" s="1"/>
  <c r="P26" i="1"/>
  <c r="P25" i="1" s="1"/>
  <c r="K26" i="1"/>
  <c r="K25" i="1" s="1"/>
  <c r="J26" i="1"/>
  <c r="I26" i="1"/>
  <c r="I25" i="1" s="1"/>
  <c r="H26" i="1"/>
  <c r="G26" i="1"/>
  <c r="G25" i="1" s="1"/>
  <c r="F26" i="1"/>
  <c r="BX25" i="1"/>
  <c r="BX24" i="1"/>
  <c r="BJ24" i="1"/>
  <c r="BJ23" i="1" s="1"/>
  <c r="BJ22" i="1" s="1"/>
  <c r="BI24" i="1"/>
  <c r="O24" i="1"/>
  <c r="O23" i="1" s="1"/>
  <c r="O22" i="1" s="1"/>
  <c r="N24" i="1"/>
  <c r="T24" i="1" s="1"/>
  <c r="Z24" i="1" s="1"/>
  <c r="AF24" i="1" s="1"/>
  <c r="AJ24" i="1" s="1"/>
  <c r="AP24" i="1" s="1"/>
  <c r="AV24" i="1" s="1"/>
  <c r="BB24" i="1" s="1"/>
  <c r="BH24" i="1" s="1"/>
  <c r="BR24" i="1" s="1"/>
  <c r="BT24" i="1" s="1"/>
  <c r="M24" i="1"/>
  <c r="S24" i="1" s="1"/>
  <c r="Y24" i="1" s="1"/>
  <c r="AE24" i="1" s="1"/>
  <c r="AI24" i="1" s="1"/>
  <c r="AO24" i="1" s="1"/>
  <c r="AU24" i="1" s="1"/>
  <c r="BA24" i="1" s="1"/>
  <c r="BG24" i="1" s="1"/>
  <c r="BO24" i="1" s="1"/>
  <c r="BQ24" i="1" s="1"/>
  <c r="F24" i="1"/>
  <c r="L24" i="1" s="1"/>
  <c r="BX23" i="1"/>
  <c r="BU23" i="1"/>
  <c r="BU22" i="1" s="1"/>
  <c r="BK23" i="1"/>
  <c r="BK22" i="1" s="1"/>
  <c r="BI23" i="1"/>
  <c r="BI22" i="1" s="1"/>
  <c r="BE23" i="1"/>
  <c r="BE22" i="1" s="1"/>
  <c r="BD23" i="1"/>
  <c r="BD22" i="1" s="1"/>
  <c r="BC23" i="1"/>
  <c r="BC22" i="1" s="1"/>
  <c r="AY23" i="1"/>
  <c r="AY22" i="1" s="1"/>
  <c r="AX23" i="1"/>
  <c r="AX22" i="1" s="1"/>
  <c r="AW23" i="1"/>
  <c r="AW22" i="1" s="1"/>
  <c r="AS23" i="1"/>
  <c r="AS22" i="1" s="1"/>
  <c r="AR23" i="1"/>
  <c r="AR22" i="1" s="1"/>
  <c r="AQ23" i="1"/>
  <c r="AQ22" i="1" s="1"/>
  <c r="AM23" i="1"/>
  <c r="AM22" i="1" s="1"/>
  <c r="AL23" i="1"/>
  <c r="AL22" i="1" s="1"/>
  <c r="AK23" i="1"/>
  <c r="AK22" i="1" s="1"/>
  <c r="AG23" i="1"/>
  <c r="AG22" i="1" s="1"/>
  <c r="AC23" i="1"/>
  <c r="AC22" i="1" s="1"/>
  <c r="AB23" i="1"/>
  <c r="AB22" i="1" s="1"/>
  <c r="AA23" i="1"/>
  <c r="AA22" i="1" s="1"/>
  <c r="W23" i="1"/>
  <c r="W22" i="1" s="1"/>
  <c r="V23" i="1"/>
  <c r="V22" i="1" s="1"/>
  <c r="U23" i="1"/>
  <c r="U22" i="1" s="1"/>
  <c r="Q23" i="1"/>
  <c r="Q22" i="1" s="1"/>
  <c r="P23" i="1"/>
  <c r="P22" i="1" s="1"/>
  <c r="K23" i="1"/>
  <c r="J23" i="1"/>
  <c r="J22" i="1" s="1"/>
  <c r="I23" i="1"/>
  <c r="I22" i="1" s="1"/>
  <c r="H23" i="1"/>
  <c r="H22" i="1" s="1"/>
  <c r="G23" i="1"/>
  <c r="BX22" i="1"/>
  <c r="BX21" i="1"/>
  <c r="N21" i="1"/>
  <c r="T21" i="1" s="1"/>
  <c r="Z21" i="1" s="1"/>
  <c r="AF21" i="1" s="1"/>
  <c r="AJ21" i="1" s="1"/>
  <c r="AP21" i="1" s="1"/>
  <c r="AV21" i="1" s="1"/>
  <c r="BB21" i="1" s="1"/>
  <c r="BH21" i="1" s="1"/>
  <c r="BR21" i="1" s="1"/>
  <c r="BT21" i="1" s="1"/>
  <c r="M21" i="1"/>
  <c r="S21" i="1" s="1"/>
  <c r="Y21" i="1" s="1"/>
  <c r="AE21" i="1" s="1"/>
  <c r="AI21" i="1" s="1"/>
  <c r="AO21" i="1" s="1"/>
  <c r="AU21" i="1" s="1"/>
  <c r="BA21" i="1" s="1"/>
  <c r="BG21" i="1" s="1"/>
  <c r="BO21" i="1" s="1"/>
  <c r="BQ21" i="1" s="1"/>
  <c r="F21" i="1"/>
  <c r="L21" i="1" s="1"/>
  <c r="R21" i="1" s="1"/>
  <c r="X21" i="1" s="1"/>
  <c r="AD21" i="1" s="1"/>
  <c r="AH21" i="1" s="1"/>
  <c r="AN21" i="1" s="1"/>
  <c r="AT21" i="1" s="1"/>
  <c r="AZ21" i="1" s="1"/>
  <c r="BF21" i="1" s="1"/>
  <c r="BL21" i="1" s="1"/>
  <c r="BN21" i="1" s="1"/>
  <c r="BX20" i="1"/>
  <c r="BU20" i="1"/>
  <c r="BU19" i="1" s="1"/>
  <c r="BK20" i="1"/>
  <c r="BK19" i="1" s="1"/>
  <c r="BJ20" i="1"/>
  <c r="BJ19" i="1" s="1"/>
  <c r="BI20" i="1"/>
  <c r="BI19" i="1" s="1"/>
  <c r="BE20" i="1"/>
  <c r="BE19" i="1" s="1"/>
  <c r="BD20" i="1"/>
  <c r="BD19" i="1" s="1"/>
  <c r="BC20" i="1"/>
  <c r="BC19" i="1" s="1"/>
  <c r="AY20" i="1"/>
  <c r="AY19" i="1" s="1"/>
  <c r="AX20" i="1"/>
  <c r="AX19" i="1" s="1"/>
  <c r="AW20" i="1"/>
  <c r="AW19" i="1" s="1"/>
  <c r="AS20" i="1"/>
  <c r="AS19" i="1" s="1"/>
  <c r="AR20" i="1"/>
  <c r="AR19" i="1" s="1"/>
  <c r="AQ20" i="1"/>
  <c r="AQ19" i="1" s="1"/>
  <c r="AM20" i="1"/>
  <c r="AM19" i="1" s="1"/>
  <c r="AL20" i="1"/>
  <c r="AL19" i="1" s="1"/>
  <c r="AK20" i="1"/>
  <c r="AK19" i="1" s="1"/>
  <c r="AG20" i="1"/>
  <c r="AG19" i="1" s="1"/>
  <c r="AC20" i="1"/>
  <c r="AC19" i="1" s="1"/>
  <c r="AB20" i="1"/>
  <c r="AB19" i="1" s="1"/>
  <c r="AA20" i="1"/>
  <c r="AA19" i="1" s="1"/>
  <c r="W20" i="1"/>
  <c r="W19" i="1" s="1"/>
  <c r="V20" i="1"/>
  <c r="V19" i="1" s="1"/>
  <c r="U20" i="1"/>
  <c r="U19" i="1" s="1"/>
  <c r="Q20" i="1"/>
  <c r="Q19" i="1" s="1"/>
  <c r="P20" i="1"/>
  <c r="P19" i="1" s="1"/>
  <c r="O20" i="1"/>
  <c r="O19" i="1" s="1"/>
  <c r="K20" i="1"/>
  <c r="K19" i="1" s="1"/>
  <c r="J20" i="1"/>
  <c r="J19" i="1" s="1"/>
  <c r="I20" i="1"/>
  <c r="I19" i="1" s="1"/>
  <c r="H20" i="1"/>
  <c r="G20" i="1"/>
  <c r="G19" i="1" s="1"/>
  <c r="BX19" i="1"/>
  <c r="BX18" i="1"/>
  <c r="BX17" i="1"/>
  <c r="BX16" i="1"/>
  <c r="BN51" i="1" l="1"/>
  <c r="BN1175" i="1"/>
  <c r="BQ1166" i="1"/>
  <c r="BT1160" i="1"/>
  <c r="BN1169" i="1"/>
  <c r="BQ51" i="1"/>
  <c r="BT1163" i="1"/>
  <c r="BT1169" i="1"/>
  <c r="BT50" i="1"/>
  <c r="AA1451" i="1"/>
  <c r="AY1451" i="1"/>
  <c r="AY1444" i="1" s="1"/>
  <c r="BQ1163" i="1"/>
  <c r="I1451" i="1"/>
  <c r="I1444" i="1" s="1"/>
  <c r="W1451" i="1"/>
  <c r="AQ1451" i="1"/>
  <c r="AQ1444" i="1" s="1"/>
  <c r="BU1451" i="1"/>
  <c r="BD810" i="1"/>
  <c r="BD809" i="1" s="1"/>
  <c r="BM1158" i="1"/>
  <c r="BN1158" i="1" s="1"/>
  <c r="BN1159" i="1"/>
  <c r="BS1171" i="1"/>
  <c r="BT1171" i="1" s="1"/>
  <c r="AM163" i="1"/>
  <c r="AW163" i="1"/>
  <c r="BK163" i="1"/>
  <c r="K163" i="1"/>
  <c r="BP1171" i="1"/>
  <c r="BQ1171" i="1" s="1"/>
  <c r="BT1162" i="1"/>
  <c r="BQ1159" i="1"/>
  <c r="BQ1160" i="1"/>
  <c r="BN45" i="1"/>
  <c r="BQ44" i="1"/>
  <c r="AA936" i="1"/>
  <c r="AD936" i="1" s="1"/>
  <c r="AH936" i="1" s="1"/>
  <c r="AN936" i="1" s="1"/>
  <c r="AT936" i="1" s="1"/>
  <c r="AZ936" i="1" s="1"/>
  <c r="BF936" i="1" s="1"/>
  <c r="BL936" i="1" s="1"/>
  <c r="BN936" i="1" s="1"/>
  <c r="AU937" i="1"/>
  <c r="BA937" i="1" s="1"/>
  <c r="BG937" i="1" s="1"/>
  <c r="BO937" i="1" s="1"/>
  <c r="BQ937" i="1" s="1"/>
  <c r="V802" i="1"/>
  <c r="V801" i="1" s="1"/>
  <c r="AC802" i="1"/>
  <c r="AC801" i="1" s="1"/>
  <c r="AS897" i="1"/>
  <c r="BC897" i="1"/>
  <c r="U905" i="1"/>
  <c r="AB905" i="1"/>
  <c r="AS905" i="1"/>
  <c r="BC905" i="1"/>
  <c r="G337" i="1"/>
  <c r="K337" i="1"/>
  <c r="AL337" i="1"/>
  <c r="F392" i="1"/>
  <c r="L392" i="1" s="1"/>
  <c r="R392" i="1" s="1"/>
  <c r="X392" i="1" s="1"/>
  <c r="AD392" i="1" s="1"/>
  <c r="AH392" i="1" s="1"/>
  <c r="AN392" i="1" s="1"/>
  <c r="AT392" i="1" s="1"/>
  <c r="AZ392" i="1" s="1"/>
  <c r="BF392" i="1" s="1"/>
  <c r="BL392" i="1" s="1"/>
  <c r="BN392" i="1" s="1"/>
  <c r="BL827" i="1"/>
  <c r="BN827" i="1" s="1"/>
  <c r="M880" i="1"/>
  <c r="S880" i="1" s="1"/>
  <c r="Y880" i="1" s="1"/>
  <c r="AE880" i="1" s="1"/>
  <c r="AI880" i="1" s="1"/>
  <c r="AO880" i="1" s="1"/>
  <c r="AU880" i="1" s="1"/>
  <c r="BA880" i="1" s="1"/>
  <c r="BG880" i="1" s="1"/>
  <c r="BO880" i="1" s="1"/>
  <c r="BQ880" i="1" s="1"/>
  <c r="AL892" i="1"/>
  <c r="BJ892" i="1"/>
  <c r="O895" i="1"/>
  <c r="AA910" i="1"/>
  <c r="AN989" i="1"/>
  <c r="AT989" i="1" s="1"/>
  <c r="AZ989" i="1" s="1"/>
  <c r="BF989" i="1" s="1"/>
  <c r="BL989" i="1" s="1"/>
  <c r="BN989" i="1" s="1"/>
  <c r="AZ1214" i="1"/>
  <c r="BF1214" i="1" s="1"/>
  <c r="BL1214" i="1" s="1"/>
  <c r="BN1214" i="1" s="1"/>
  <c r="M256" i="1"/>
  <c r="W1045" i="1"/>
  <c r="AB564" i="1"/>
  <c r="AE564" i="1" s="1"/>
  <c r="AI564" i="1" s="1"/>
  <c r="AO564" i="1" s="1"/>
  <c r="AU564" i="1" s="1"/>
  <c r="BA564" i="1" s="1"/>
  <c r="BG564" i="1" s="1"/>
  <c r="BO564" i="1" s="1"/>
  <c r="BQ564" i="1" s="1"/>
  <c r="I1113" i="1"/>
  <c r="I1112" i="1" s="1"/>
  <c r="L1112" i="1" s="1"/>
  <c r="R1112" i="1" s="1"/>
  <c r="X1112" i="1" s="1"/>
  <c r="AD1112" i="1" s="1"/>
  <c r="AH1112" i="1" s="1"/>
  <c r="AN1112" i="1" s="1"/>
  <c r="AT1112" i="1" s="1"/>
  <c r="AZ1112" i="1" s="1"/>
  <c r="BF1112" i="1" s="1"/>
  <c r="BL1112" i="1" s="1"/>
  <c r="BN1112" i="1" s="1"/>
  <c r="BU1099" i="1"/>
  <c r="P782" i="1"/>
  <c r="W782" i="1"/>
  <c r="AG782" i="1"/>
  <c r="AQ782" i="1"/>
  <c r="BC832" i="1"/>
  <c r="BC831" i="1" s="1"/>
  <c r="AQ1045" i="1"/>
  <c r="AX1045" i="1"/>
  <c r="BU1045" i="1"/>
  <c r="BI1075" i="1"/>
  <c r="BI1074" i="1" s="1"/>
  <c r="N1051" i="1"/>
  <c r="T1051" i="1" s="1"/>
  <c r="Z1051" i="1" s="1"/>
  <c r="AF1051" i="1" s="1"/>
  <c r="AJ1051" i="1" s="1"/>
  <c r="AP1051" i="1" s="1"/>
  <c r="AV1051" i="1" s="1"/>
  <c r="BB1051" i="1" s="1"/>
  <c r="BH1051" i="1" s="1"/>
  <c r="BR1051" i="1" s="1"/>
  <c r="BT1051" i="1" s="1"/>
  <c r="N1076" i="1"/>
  <c r="T1076" i="1" s="1"/>
  <c r="Z1076" i="1" s="1"/>
  <c r="AF1076" i="1" s="1"/>
  <c r="AJ1076" i="1" s="1"/>
  <c r="AP1076" i="1" s="1"/>
  <c r="AV1076" i="1" s="1"/>
  <c r="BB1076" i="1" s="1"/>
  <c r="BH1076" i="1" s="1"/>
  <c r="BR1076" i="1" s="1"/>
  <c r="BT1076" i="1" s="1"/>
  <c r="O317" i="1"/>
  <c r="AC317" i="1"/>
  <c r="AW317" i="1"/>
  <c r="BK317" i="1"/>
  <c r="M296" i="1"/>
  <c r="BK381" i="1"/>
  <c r="BK376" i="1" s="1"/>
  <c r="BC457" i="1"/>
  <c r="BI184" i="1"/>
  <c r="AQ252" i="1"/>
  <c r="BP961" i="1"/>
  <c r="BP1099" i="1"/>
  <c r="BP1092" i="1" s="1"/>
  <c r="BP1137" i="1"/>
  <c r="BP1320" i="1"/>
  <c r="BP1313" i="1" s="1"/>
  <c r="BP1436" i="1"/>
  <c r="BP1435" i="1" s="1"/>
  <c r="BP1564" i="1"/>
  <c r="BP1686" i="1"/>
  <c r="BP1685" i="1" s="1"/>
  <c r="BS176" i="1"/>
  <c r="U843" i="1"/>
  <c r="U838" i="1" s="1"/>
  <c r="AB843" i="1"/>
  <c r="AB838" i="1" s="1"/>
  <c r="BC843" i="1"/>
  <c r="BC838" i="1" s="1"/>
  <c r="BM1500" i="1"/>
  <c r="BM1499" i="1" s="1"/>
  <c r="BM1640" i="1"/>
  <c r="BP1060" i="1"/>
  <c r="BP1059" i="1" s="1"/>
  <c r="AK772" i="1"/>
  <c r="BI772" i="1"/>
  <c r="W930" i="1"/>
  <c r="W929" i="1" s="1"/>
  <c r="BC1045" i="1"/>
  <c r="BS892" i="1"/>
  <c r="BS1399" i="1"/>
  <c r="O226" i="1"/>
  <c r="O222" i="1" s="1"/>
  <c r="BS664" i="1"/>
  <c r="BS260" i="1"/>
  <c r="BS252" i="1" s="1"/>
  <c r="BC298" i="1"/>
  <c r="BC288" i="1" s="1"/>
  <c r="BS381" i="1"/>
  <c r="BS376" i="1" s="1"/>
  <c r="BS452" i="1"/>
  <c r="M268" i="1"/>
  <c r="S268" i="1" s="1"/>
  <c r="Y268" i="1" s="1"/>
  <c r="AE268" i="1" s="1"/>
  <c r="AI268" i="1" s="1"/>
  <c r="AO268" i="1" s="1"/>
  <c r="AU268" i="1" s="1"/>
  <c r="BA268" i="1" s="1"/>
  <c r="BG268" i="1" s="1"/>
  <c r="BO268" i="1" s="1"/>
  <c r="BQ268" i="1" s="1"/>
  <c r="Q716" i="1"/>
  <c r="AA716" i="1"/>
  <c r="AK716" i="1"/>
  <c r="AY716" i="1"/>
  <c r="BI716" i="1"/>
  <c r="O325" i="1"/>
  <c r="V325" i="1"/>
  <c r="V324" i="1" s="1"/>
  <c r="AC325" i="1"/>
  <c r="AC324" i="1" s="1"/>
  <c r="AM325" i="1"/>
  <c r="AM324" i="1" s="1"/>
  <c r="AW325" i="1"/>
  <c r="AW324" i="1" s="1"/>
  <c r="BD325" i="1"/>
  <c r="BD324" i="1" s="1"/>
  <c r="I355" i="1"/>
  <c r="L355" i="1" s="1"/>
  <c r="R355" i="1" s="1"/>
  <c r="X355" i="1" s="1"/>
  <c r="AD355" i="1" s="1"/>
  <c r="AH355" i="1" s="1"/>
  <c r="AN355" i="1" s="1"/>
  <c r="AT355" i="1" s="1"/>
  <c r="AZ355" i="1" s="1"/>
  <c r="BF355" i="1" s="1"/>
  <c r="BL355" i="1" s="1"/>
  <c r="BN355" i="1" s="1"/>
  <c r="I457" i="1"/>
  <c r="P457" i="1"/>
  <c r="W457" i="1"/>
  <c r="AG457" i="1"/>
  <c r="AQ457" i="1"/>
  <c r="AX457" i="1"/>
  <c r="BE457" i="1"/>
  <c r="BU457" i="1"/>
  <c r="K465" i="1"/>
  <c r="AS465" i="1"/>
  <c r="O493" i="1"/>
  <c r="V493" i="1"/>
  <c r="AC493" i="1"/>
  <c r="AM493" i="1"/>
  <c r="AW493" i="1"/>
  <c r="BD493" i="1"/>
  <c r="BK493" i="1"/>
  <c r="BT44" i="1"/>
  <c r="BS1243" i="1"/>
  <c r="BS1239" i="1" s="1"/>
  <c r="BS1329" i="1"/>
  <c r="BS1328" i="1" s="1"/>
  <c r="AS695" i="1"/>
  <c r="AQ176" i="1"/>
  <c r="N275" i="1"/>
  <c r="T275" i="1" s="1"/>
  <c r="Z275" i="1" s="1"/>
  <c r="AF275" i="1" s="1"/>
  <c r="AJ275" i="1" s="1"/>
  <c r="AP275" i="1" s="1"/>
  <c r="AV275" i="1" s="1"/>
  <c r="BB275" i="1" s="1"/>
  <c r="BH275" i="1" s="1"/>
  <c r="BR275" i="1" s="1"/>
  <c r="BT275" i="1" s="1"/>
  <c r="M278" i="1"/>
  <c r="S278" i="1" s="1"/>
  <c r="Y278" i="1" s="1"/>
  <c r="AE278" i="1" s="1"/>
  <c r="AI278" i="1" s="1"/>
  <c r="AO278" i="1" s="1"/>
  <c r="AU278" i="1" s="1"/>
  <c r="BA278" i="1" s="1"/>
  <c r="BG278" i="1" s="1"/>
  <c r="BO278" i="1" s="1"/>
  <c r="BQ278" i="1" s="1"/>
  <c r="BT364" i="1"/>
  <c r="BJ470" i="1"/>
  <c r="V843" i="1"/>
  <c r="V838" i="1" s="1"/>
  <c r="BD892" i="1"/>
  <c r="N1389" i="1"/>
  <c r="T1389" i="1" s="1"/>
  <c r="Z1389" i="1" s="1"/>
  <c r="AF1389" i="1" s="1"/>
  <c r="AJ1389" i="1" s="1"/>
  <c r="AP1389" i="1" s="1"/>
  <c r="AV1389" i="1" s="1"/>
  <c r="BB1389" i="1" s="1"/>
  <c r="BH1389" i="1" s="1"/>
  <c r="BR1389" i="1" s="1"/>
  <c r="BT1389" i="1" s="1"/>
  <c r="V1426" i="1"/>
  <c r="V1425" i="1" s="1"/>
  <c r="V1424" i="1" s="1"/>
  <c r="AW1426" i="1"/>
  <c r="AW1425" i="1" s="1"/>
  <c r="AW1424" i="1" s="1"/>
  <c r="BD1426" i="1"/>
  <c r="BD1425" i="1" s="1"/>
  <c r="BD1424" i="1" s="1"/>
  <c r="BK1426" i="1"/>
  <c r="BK1425" i="1" s="1"/>
  <c r="BK1424" i="1" s="1"/>
  <c r="Y1429" i="1"/>
  <c r="AE1429" i="1" s="1"/>
  <c r="AI1429" i="1" s="1"/>
  <c r="AO1429" i="1" s="1"/>
  <c r="AU1429" i="1" s="1"/>
  <c r="BA1429" i="1" s="1"/>
  <c r="BG1429" i="1" s="1"/>
  <c r="BO1429" i="1" s="1"/>
  <c r="BP1264" i="1"/>
  <c r="BS532" i="1"/>
  <c r="BS1451" i="1"/>
  <c r="BS1444" i="1" s="1"/>
  <c r="AC905" i="1"/>
  <c r="AW905" i="1"/>
  <c r="BD1264" i="1"/>
  <c r="AM1218" i="1"/>
  <c r="AP1218" i="1" s="1"/>
  <c r="AV1218" i="1" s="1"/>
  <c r="BB1218" i="1" s="1"/>
  <c r="BH1218" i="1" s="1"/>
  <c r="BR1218" i="1" s="1"/>
  <c r="BT1218" i="1" s="1"/>
  <c r="BQ48" i="1"/>
  <c r="AX195" i="1"/>
  <c r="BC537" i="1"/>
  <c r="N751" i="1"/>
  <c r="T751" i="1" s="1"/>
  <c r="Z751" i="1" s="1"/>
  <c r="AF751" i="1" s="1"/>
  <c r="AJ751" i="1" s="1"/>
  <c r="AP751" i="1" s="1"/>
  <c r="AV751" i="1" s="1"/>
  <c r="BB751" i="1" s="1"/>
  <c r="BH751" i="1" s="1"/>
  <c r="BR751" i="1" s="1"/>
  <c r="BT751" i="1" s="1"/>
  <c r="I772" i="1"/>
  <c r="Q1123" i="1"/>
  <c r="AA1123" i="1"/>
  <c r="AK1123" i="1"/>
  <c r="AR1123" i="1"/>
  <c r="BI1123" i="1"/>
  <c r="AY1329" i="1"/>
  <c r="AY1328" i="1" s="1"/>
  <c r="AB1408" i="1"/>
  <c r="O1494" i="1"/>
  <c r="O1493" i="1" s="1"/>
  <c r="V1494" i="1"/>
  <c r="V1493" i="1" s="1"/>
  <c r="AC1494" i="1"/>
  <c r="AC1493" i="1" s="1"/>
  <c r="AM1494" i="1"/>
  <c r="AM1493" i="1" s="1"/>
  <c r="AW1494" i="1"/>
  <c r="AW1493" i="1" s="1"/>
  <c r="BD1494" i="1"/>
  <c r="BD1493" i="1" s="1"/>
  <c r="BK1494" i="1"/>
  <c r="BK1493" i="1" s="1"/>
  <c r="BS298" i="1"/>
  <c r="BS288" i="1" s="1"/>
  <c r="BS1350" i="1"/>
  <c r="BS1349" i="1" s="1"/>
  <c r="BS1361" i="1"/>
  <c r="BS1360" i="1" s="1"/>
  <c r="BK312" i="1"/>
  <c r="AG317" i="1"/>
  <c r="BE317" i="1"/>
  <c r="BU317" i="1"/>
  <c r="AG686" i="1"/>
  <c r="BM63" i="1"/>
  <c r="BM270" i="1"/>
  <c r="BM266" i="1" s="1"/>
  <c r="BM1329" i="1"/>
  <c r="BM1328" i="1" s="1"/>
  <c r="BP63" i="1"/>
  <c r="BP1426" i="1"/>
  <c r="BP1425" i="1" s="1"/>
  <c r="BP1424" i="1" s="1"/>
  <c r="BS214" i="1"/>
  <c r="BS213" i="1" s="1"/>
  <c r="BS790" i="1"/>
  <c r="BS789" i="1" s="1"/>
  <c r="BS975" i="1"/>
  <c r="BS968" i="1" s="1"/>
  <c r="BK406" i="1"/>
  <c r="BK399" i="1" s="1"/>
  <c r="BM1295" i="1"/>
  <c r="BM1291" i="1" s="1"/>
  <c r="BP501" i="1"/>
  <c r="BP832" i="1"/>
  <c r="BP831" i="1" s="1"/>
  <c r="BP1678" i="1"/>
  <c r="BP1677" i="1" s="1"/>
  <c r="BS317" i="1"/>
  <c r="BS1257" i="1"/>
  <c r="BS1500" i="1"/>
  <c r="BS1499" i="1" s="1"/>
  <c r="AM750" i="1"/>
  <c r="M1078" i="1"/>
  <c r="S1078" i="1" s="1"/>
  <c r="Y1078" i="1" s="1"/>
  <c r="AE1078" i="1" s="1"/>
  <c r="AI1078" i="1" s="1"/>
  <c r="AO1078" i="1" s="1"/>
  <c r="AU1078" i="1" s="1"/>
  <c r="BA1078" i="1" s="1"/>
  <c r="BG1078" i="1" s="1"/>
  <c r="BO1078" i="1" s="1"/>
  <c r="BQ1078" i="1" s="1"/>
  <c r="BM184" i="1"/>
  <c r="BM337" i="1"/>
  <c r="BM548" i="1"/>
  <c r="BM741" i="1"/>
  <c r="BM782" i="1"/>
  <c r="BM950" i="1"/>
  <c r="BS488" i="1"/>
  <c r="BS705" i="1"/>
  <c r="BS1480" i="1"/>
  <c r="BJ852" i="1"/>
  <c r="BJ851" i="1" s="1"/>
  <c r="BS163" i="1"/>
  <c r="G1128" i="1"/>
  <c r="K1128" i="1"/>
  <c r="AL1128" i="1"/>
  <c r="BJ1128" i="1"/>
  <c r="M1389" i="1"/>
  <c r="S1389" i="1" s="1"/>
  <c r="Y1389" i="1" s="1"/>
  <c r="AE1389" i="1" s="1"/>
  <c r="AI1389" i="1" s="1"/>
  <c r="AO1389" i="1" s="1"/>
  <c r="AU1389" i="1" s="1"/>
  <c r="BA1389" i="1" s="1"/>
  <c r="BG1389" i="1" s="1"/>
  <c r="BO1389" i="1" s="1"/>
  <c r="BQ1389" i="1" s="1"/>
  <c r="AQ1717" i="1"/>
  <c r="AQ1716" i="1" s="1"/>
  <c r="AQ1715" i="1" s="1"/>
  <c r="BM381" i="1"/>
  <c r="BM376" i="1" s="1"/>
  <c r="BM1665" i="1"/>
  <c r="BM1664" i="1" s="1"/>
  <c r="BM1659" i="1" s="1"/>
  <c r="BP705" i="1"/>
  <c r="BP1045" i="1"/>
  <c r="BS741" i="1"/>
  <c r="BS1610" i="1"/>
  <c r="BD270" i="1"/>
  <c r="BD266" i="1" s="1"/>
  <c r="G317" i="1"/>
  <c r="K317" i="1"/>
  <c r="U317" i="1"/>
  <c r="AB317" i="1"/>
  <c r="AL317" i="1"/>
  <c r="AS317" i="1"/>
  <c r="BC317" i="1"/>
  <c r="BJ317" i="1"/>
  <c r="N345" i="1"/>
  <c r="T345" i="1" s="1"/>
  <c r="Z345" i="1" s="1"/>
  <c r="AF345" i="1" s="1"/>
  <c r="AJ345" i="1" s="1"/>
  <c r="AP345" i="1" s="1"/>
  <c r="AV345" i="1" s="1"/>
  <c r="BB345" i="1" s="1"/>
  <c r="BH345" i="1" s="1"/>
  <c r="BR345" i="1" s="1"/>
  <c r="BT345" i="1" s="1"/>
  <c r="M395" i="1"/>
  <c r="S395" i="1" s="1"/>
  <c r="Y395" i="1" s="1"/>
  <c r="AE395" i="1" s="1"/>
  <c r="AI395" i="1" s="1"/>
  <c r="AO395" i="1" s="1"/>
  <c r="AU395" i="1" s="1"/>
  <c r="BA395" i="1" s="1"/>
  <c r="BG395" i="1" s="1"/>
  <c r="BO395" i="1" s="1"/>
  <c r="N438" i="1"/>
  <c r="T438" i="1" s="1"/>
  <c r="Z438" i="1" s="1"/>
  <c r="AF438" i="1" s="1"/>
  <c r="AJ438" i="1" s="1"/>
  <c r="AP438" i="1" s="1"/>
  <c r="AV438" i="1" s="1"/>
  <c r="BB438" i="1" s="1"/>
  <c r="BH438" i="1" s="1"/>
  <c r="BR438" i="1" s="1"/>
  <c r="BT438" i="1" s="1"/>
  <c r="I452" i="1"/>
  <c r="P452" i="1"/>
  <c r="W452" i="1"/>
  <c r="AG452" i="1"/>
  <c r="AQ452" i="1"/>
  <c r="AX452" i="1"/>
  <c r="BE452" i="1"/>
  <c r="BU452" i="1"/>
  <c r="I548" i="1"/>
  <c r="P548" i="1"/>
  <c r="W548" i="1"/>
  <c r="AG559" i="1"/>
  <c r="AG554" i="1" s="1"/>
  <c r="AX559" i="1"/>
  <c r="AX554" i="1" s="1"/>
  <c r="BE559" i="1"/>
  <c r="BE554" i="1" s="1"/>
  <c r="M622" i="1"/>
  <c r="S622" i="1" s="1"/>
  <c r="Y622" i="1" s="1"/>
  <c r="AE622" i="1" s="1"/>
  <c r="AI622" i="1" s="1"/>
  <c r="AO622" i="1" s="1"/>
  <c r="AU622" i="1" s="1"/>
  <c r="BA622" i="1" s="1"/>
  <c r="BG622" i="1" s="1"/>
  <c r="BO622" i="1" s="1"/>
  <c r="BQ622" i="1" s="1"/>
  <c r="M811" i="1"/>
  <c r="S811" i="1" s="1"/>
  <c r="Y811" i="1" s="1"/>
  <c r="AE811" i="1" s="1"/>
  <c r="AI811" i="1" s="1"/>
  <c r="AO811" i="1" s="1"/>
  <c r="AU811" i="1" s="1"/>
  <c r="BA811" i="1" s="1"/>
  <c r="BG811" i="1" s="1"/>
  <c r="BO811" i="1" s="1"/>
  <c r="BQ811" i="1" s="1"/>
  <c r="BM1045" i="1"/>
  <c r="AK58" i="1"/>
  <c r="AR58" i="1"/>
  <c r="AY58" i="1"/>
  <c r="AD216" i="1"/>
  <c r="AH216" i="1" s="1"/>
  <c r="AN216" i="1" s="1"/>
  <c r="AT216" i="1" s="1"/>
  <c r="AZ216" i="1" s="1"/>
  <c r="BF216" i="1" s="1"/>
  <c r="BL216" i="1" s="1"/>
  <c r="AG252" i="1"/>
  <c r="V359" i="1"/>
  <c r="V358" i="1" s="1"/>
  <c r="AC359" i="1"/>
  <c r="AC358" i="1" s="1"/>
  <c r="AW750" i="1"/>
  <c r="BD750" i="1"/>
  <c r="BE897" i="1"/>
  <c r="BD1508" i="1"/>
  <c r="BP777" i="1"/>
  <c r="M149" i="1"/>
  <c r="S149" i="1" s="1"/>
  <c r="Y149" i="1" s="1"/>
  <c r="AE149" i="1" s="1"/>
  <c r="AI149" i="1" s="1"/>
  <c r="AO149" i="1" s="1"/>
  <c r="AU149" i="1" s="1"/>
  <c r="BA149" i="1" s="1"/>
  <c r="BG149" i="1" s="1"/>
  <c r="BO149" i="1" s="1"/>
  <c r="BQ149" i="1" s="1"/>
  <c r="H312" i="1"/>
  <c r="O312" i="1"/>
  <c r="O311" i="1" s="1"/>
  <c r="AC312" i="1"/>
  <c r="AC311" i="1" s="1"/>
  <c r="AM312" i="1"/>
  <c r="AW312" i="1"/>
  <c r="AR325" i="1"/>
  <c r="AR324" i="1" s="1"/>
  <c r="J337" i="1"/>
  <c r="Q337" i="1"/>
  <c r="AA337" i="1"/>
  <c r="AK337" i="1"/>
  <c r="AR337" i="1"/>
  <c r="AY337" i="1"/>
  <c r="BI337" i="1"/>
  <c r="K342" i="1"/>
  <c r="Q372" i="1"/>
  <c r="T372" i="1" s="1"/>
  <c r="Z372" i="1" s="1"/>
  <c r="AF372" i="1" s="1"/>
  <c r="AJ372" i="1" s="1"/>
  <c r="AP372" i="1" s="1"/>
  <c r="AV372" i="1" s="1"/>
  <c r="BB372" i="1" s="1"/>
  <c r="BH372" i="1" s="1"/>
  <c r="BR372" i="1" s="1"/>
  <c r="BT372" i="1" s="1"/>
  <c r="BC452" i="1"/>
  <c r="BC451" i="1" s="1"/>
  <c r="AA465" i="1"/>
  <c r="AY465" i="1"/>
  <c r="F470" i="1"/>
  <c r="J470" i="1"/>
  <c r="H488" i="1"/>
  <c r="Q501" i="1"/>
  <c r="AA501" i="1"/>
  <c r="AK501" i="1"/>
  <c r="AR501" i="1"/>
  <c r="AY501" i="1"/>
  <c r="BI501" i="1"/>
  <c r="F532" i="1"/>
  <c r="J532" i="1"/>
  <c r="Q532" i="1"/>
  <c r="AA532" i="1"/>
  <c r="AK532" i="1"/>
  <c r="AR532" i="1"/>
  <c r="AY532" i="1"/>
  <c r="BI532" i="1"/>
  <c r="M549" i="1"/>
  <c r="S549" i="1" s="1"/>
  <c r="Y549" i="1" s="1"/>
  <c r="AE549" i="1" s="1"/>
  <c r="AI549" i="1" s="1"/>
  <c r="AO549" i="1" s="1"/>
  <c r="AU549" i="1" s="1"/>
  <c r="BA549" i="1" s="1"/>
  <c r="BG549" i="1" s="1"/>
  <c r="BO549" i="1" s="1"/>
  <c r="BQ549" i="1" s="1"/>
  <c r="Q548" i="1"/>
  <c r="AY548" i="1"/>
  <c r="N554" i="1"/>
  <c r="T554" i="1" s="1"/>
  <c r="Z554" i="1" s="1"/>
  <c r="N578" i="1"/>
  <c r="T578" i="1" s="1"/>
  <c r="Z578" i="1" s="1"/>
  <c r="AF578" i="1" s="1"/>
  <c r="AJ578" i="1" s="1"/>
  <c r="AP578" i="1" s="1"/>
  <c r="AV578" i="1" s="1"/>
  <c r="BB578" i="1" s="1"/>
  <c r="BH578" i="1" s="1"/>
  <c r="BR578" i="1" s="1"/>
  <c r="F843" i="1"/>
  <c r="F838" i="1" s="1"/>
  <c r="M155" i="1"/>
  <c r="S155" i="1" s="1"/>
  <c r="Y155" i="1" s="1"/>
  <c r="AE155" i="1" s="1"/>
  <c r="AI155" i="1" s="1"/>
  <c r="AO155" i="1" s="1"/>
  <c r="AU155" i="1" s="1"/>
  <c r="BA155" i="1" s="1"/>
  <c r="BG155" i="1" s="1"/>
  <c r="BO155" i="1" s="1"/>
  <c r="BQ155" i="1" s="1"/>
  <c r="AR207" i="1"/>
  <c r="AR206" i="1" s="1"/>
  <c r="N224" i="1"/>
  <c r="T224" i="1" s="1"/>
  <c r="Z224" i="1" s="1"/>
  <c r="AF224" i="1" s="1"/>
  <c r="AJ224" i="1" s="1"/>
  <c r="AP224" i="1" s="1"/>
  <c r="AV224" i="1" s="1"/>
  <c r="BB224" i="1" s="1"/>
  <c r="BH224" i="1" s="1"/>
  <c r="BR224" i="1" s="1"/>
  <c r="BT224" i="1" s="1"/>
  <c r="P226" i="1"/>
  <c r="P222" i="1" s="1"/>
  <c r="W226" i="1"/>
  <c r="W222" i="1" s="1"/>
  <c r="AG226" i="1"/>
  <c r="AG222" i="1" s="1"/>
  <c r="AQ226" i="1"/>
  <c r="AQ222" i="1" s="1"/>
  <c r="AX226" i="1"/>
  <c r="AX222" i="1" s="1"/>
  <c r="BE226" i="1"/>
  <c r="BE222" i="1" s="1"/>
  <c r="BU226" i="1"/>
  <c r="BU222" i="1" s="1"/>
  <c r="V270" i="1"/>
  <c r="V266" i="1" s="1"/>
  <c r="M331" i="1"/>
  <c r="S331" i="1" s="1"/>
  <c r="Y331" i="1" s="1"/>
  <c r="AE331" i="1" s="1"/>
  <c r="AI331" i="1" s="1"/>
  <c r="AO331" i="1" s="1"/>
  <c r="AU331" i="1" s="1"/>
  <c r="BA331" i="1" s="1"/>
  <c r="BG331" i="1" s="1"/>
  <c r="BO331" i="1" s="1"/>
  <c r="BQ331" i="1" s="1"/>
  <c r="V631" i="1"/>
  <c r="AC631" i="1"/>
  <c r="AW631" i="1"/>
  <c r="BD631" i="1"/>
  <c r="Z1041" i="1"/>
  <c r="AF1041" i="1" s="1"/>
  <c r="AJ1041" i="1" s="1"/>
  <c r="AP1041" i="1" s="1"/>
  <c r="AV1041" i="1" s="1"/>
  <c r="BB1041" i="1" s="1"/>
  <c r="BH1041" i="1" s="1"/>
  <c r="BR1041" i="1" s="1"/>
  <c r="BT1041" i="1" s="1"/>
  <c r="Z1207" i="1"/>
  <c r="AF1207" i="1" s="1"/>
  <c r="AJ1207" i="1" s="1"/>
  <c r="AP1207" i="1" s="1"/>
  <c r="AV1207" i="1" s="1"/>
  <c r="BB1207" i="1" s="1"/>
  <c r="BH1207" i="1" s="1"/>
  <c r="BR1207" i="1" s="1"/>
  <c r="BT1207" i="1" s="1"/>
  <c r="AX1295" i="1"/>
  <c r="AX1291" i="1" s="1"/>
  <c r="BJ1436" i="1"/>
  <c r="BJ1435" i="1" s="1"/>
  <c r="AB1469" i="1"/>
  <c r="BM226" i="1"/>
  <c r="BM222" i="1" s="1"/>
  <c r="BM452" i="1"/>
  <c r="BM488" i="1"/>
  <c r="BM532" i="1"/>
  <c r="BM987" i="1"/>
  <c r="BM986" i="1" s="1"/>
  <c r="BM1264" i="1"/>
  <c r="BM1413" i="1"/>
  <c r="BM1480" i="1"/>
  <c r="BM1654" i="1"/>
  <c r="BM1653" i="1" s="1"/>
  <c r="BM1648" i="1" s="1"/>
  <c r="BP207" i="1"/>
  <c r="BP206" i="1" s="1"/>
  <c r="BP750" i="1"/>
  <c r="BP802" i="1"/>
  <c r="BP801" i="1" s="1"/>
  <c r="BP1461" i="1"/>
  <c r="BP1460" i="1" s="1"/>
  <c r="BP1665" i="1"/>
  <c r="BP1664" i="1" s="1"/>
  <c r="BP1659" i="1" s="1"/>
  <c r="BS207" i="1"/>
  <c r="BS206" i="1" s="1"/>
  <c r="BS810" i="1"/>
  <c r="BS809" i="1" s="1"/>
  <c r="BS1099" i="1"/>
  <c r="BS1092" i="1" s="1"/>
  <c r="BS1336" i="1"/>
  <c r="BS1335" i="1" s="1"/>
  <c r="BS1533" i="1"/>
  <c r="BS1696" i="1"/>
  <c r="BS1695" i="1" s="1"/>
  <c r="BS1717" i="1"/>
  <c r="BS1716" i="1" s="1"/>
  <c r="BS1715" i="1" s="1"/>
  <c r="AK252" i="1"/>
  <c r="I252" i="1"/>
  <c r="W252" i="1"/>
  <c r="I359" i="1"/>
  <c r="I358" i="1" s="1"/>
  <c r="P621" i="1"/>
  <c r="AG621" i="1"/>
  <c r="AB1075" i="1"/>
  <c r="AB1074" i="1" s="1"/>
  <c r="AS1075" i="1"/>
  <c r="AS1074" i="1" s="1"/>
  <c r="Q1485" i="1"/>
  <c r="AW1665" i="1"/>
  <c r="AW1664" i="1" s="1"/>
  <c r="AW1659" i="1" s="1"/>
  <c r="BM163" i="1"/>
  <c r="BM176" i="1"/>
  <c r="BM457" i="1"/>
  <c r="BM493" i="1"/>
  <c r="BM537" i="1"/>
  <c r="BM559" i="1"/>
  <c r="BM554" i="1" s="1"/>
  <c r="BM802" i="1"/>
  <c r="BM801" i="1" s="1"/>
  <c r="BP325" i="1"/>
  <c r="BP324" i="1" s="1"/>
  <c r="BP457" i="1"/>
  <c r="BP493" i="1"/>
  <c r="BP548" i="1"/>
  <c r="BP621" i="1"/>
  <c r="BP672" i="1"/>
  <c r="BP930" i="1"/>
  <c r="BP929" i="1" s="1"/>
  <c r="BP1640" i="1"/>
  <c r="BP1654" i="1"/>
  <c r="BP1653" i="1" s="1"/>
  <c r="BP1648" i="1" s="1"/>
  <c r="BS58" i="1"/>
  <c r="BS559" i="1"/>
  <c r="BS554" i="1" s="1"/>
  <c r="BS647" i="1"/>
  <c r="BS646" i="1" s="1"/>
  <c r="BS672" i="1"/>
  <c r="BS777" i="1"/>
  <c r="BS852" i="1"/>
  <c r="BS851" i="1" s="1"/>
  <c r="BS1060" i="1"/>
  <c r="BS1059" i="1" s="1"/>
  <c r="BS1075" i="1"/>
  <c r="BS1074" i="1" s="1"/>
  <c r="BS1413" i="1"/>
  <c r="BS1508" i="1"/>
  <c r="BS1640" i="1"/>
  <c r="BS1654" i="1"/>
  <c r="BS1653" i="1" s="1"/>
  <c r="BS1648" i="1" s="1"/>
  <c r="BS1706" i="1"/>
  <c r="BS1705" i="1" s="1"/>
  <c r="BS1704" i="1" s="1"/>
  <c r="Y146" i="1"/>
  <c r="AE146" i="1" s="1"/>
  <c r="AI146" i="1" s="1"/>
  <c r="AO146" i="1" s="1"/>
  <c r="AU146" i="1" s="1"/>
  <c r="BA146" i="1" s="1"/>
  <c r="BG146" i="1" s="1"/>
  <c r="BO146" i="1" s="1"/>
  <c r="BQ146" i="1" s="1"/>
  <c r="W163" i="1"/>
  <c r="AQ163" i="1"/>
  <c r="BU163" i="1"/>
  <c r="H176" i="1"/>
  <c r="O176" i="1"/>
  <c r="AC176" i="1"/>
  <c r="AM176" i="1"/>
  <c r="AW176" i="1"/>
  <c r="BD176" i="1"/>
  <c r="AR184" i="1"/>
  <c r="AY184" i="1"/>
  <c r="AX207" i="1"/>
  <c r="AX206" i="1" s="1"/>
  <c r="P312" i="1"/>
  <c r="W312" i="1"/>
  <c r="AG312" i="1"/>
  <c r="AG311" i="1" s="1"/>
  <c r="AQ312" i="1"/>
  <c r="AX312" i="1"/>
  <c r="BE312" i="1"/>
  <c r="BU312" i="1"/>
  <c r="Q325" i="1"/>
  <c r="Q324" i="1" s="1"/>
  <c r="AA325" i="1"/>
  <c r="AA324" i="1" s="1"/>
  <c r="AK325" i="1"/>
  <c r="AK324" i="1" s="1"/>
  <c r="AY325" i="1"/>
  <c r="AY324" i="1" s="1"/>
  <c r="BI325" i="1"/>
  <c r="BI324" i="1" s="1"/>
  <c r="L367" i="1"/>
  <c r="R367" i="1" s="1"/>
  <c r="X367" i="1" s="1"/>
  <c r="AD367" i="1" s="1"/>
  <c r="AH367" i="1" s="1"/>
  <c r="AN367" i="1" s="1"/>
  <c r="AT367" i="1" s="1"/>
  <c r="AZ367" i="1" s="1"/>
  <c r="BF367" i="1" s="1"/>
  <c r="BL367" i="1" s="1"/>
  <c r="BC406" i="1"/>
  <c r="BC399" i="1" s="1"/>
  <c r="J452" i="1"/>
  <c r="Q452" i="1"/>
  <c r="AA452" i="1"/>
  <c r="AK452" i="1"/>
  <c r="AR452" i="1"/>
  <c r="AY452" i="1"/>
  <c r="BI452" i="1"/>
  <c r="J457" i="1"/>
  <c r="P543" i="1"/>
  <c r="W543" i="1"/>
  <c r="AX543" i="1"/>
  <c r="BE543" i="1"/>
  <c r="AR802" i="1"/>
  <c r="AR801" i="1" s="1"/>
  <c r="V1045" i="1"/>
  <c r="P1050" i="1"/>
  <c r="W1050" i="1"/>
  <c r="BU1050" i="1"/>
  <c r="BU1044" i="1" s="1"/>
  <c r="P1075" i="1"/>
  <c r="P1074" i="1" s="1"/>
  <c r="AK1128" i="1"/>
  <c r="F1386" i="1"/>
  <c r="J1386" i="1"/>
  <c r="Q1386" i="1"/>
  <c r="AR1386" i="1"/>
  <c r="F1480" i="1"/>
  <c r="AA1480" i="1"/>
  <c r="AR1480" i="1"/>
  <c r="AY1480" i="1"/>
  <c r="U1485" i="1"/>
  <c r="AB1485" i="1"/>
  <c r="AS1485" i="1"/>
  <c r="BC1485" i="1"/>
  <c r="BM325" i="1"/>
  <c r="BM324" i="1" s="1"/>
  <c r="BM832" i="1"/>
  <c r="BM831" i="1" s="1"/>
  <c r="BM1123" i="1"/>
  <c r="BM1508" i="1"/>
  <c r="BP543" i="1"/>
  <c r="BP716" i="1"/>
  <c r="BP741" i="1"/>
  <c r="BP772" i="1"/>
  <c r="BP782" i="1"/>
  <c r="BP897" i="1"/>
  <c r="BP1494" i="1"/>
  <c r="BP1493" i="1" s="1"/>
  <c r="BP1515" i="1"/>
  <c r="BS470" i="1"/>
  <c r="BS537" i="1"/>
  <c r="BS631" i="1"/>
  <c r="BS695" i="1"/>
  <c r="BS716" i="1"/>
  <c r="BS930" i="1"/>
  <c r="BS929" i="1" s="1"/>
  <c r="BS987" i="1"/>
  <c r="BS986" i="1" s="1"/>
  <c r="BS1123" i="1"/>
  <c r="BS351" i="1"/>
  <c r="BS350" i="1" s="1"/>
  <c r="BS457" i="1"/>
  <c r="BS772" i="1"/>
  <c r="BS782" i="1"/>
  <c r="BS843" i="1"/>
  <c r="BS838" i="1" s="1"/>
  <c r="BS905" i="1"/>
  <c r="BS1128" i="1"/>
  <c r="BS1283" i="1"/>
  <c r="BS1375" i="1"/>
  <c r="BS1374" i="1" s="1"/>
  <c r="BS1436" i="1"/>
  <c r="BS1435" i="1" s="1"/>
  <c r="BS1494" i="1"/>
  <c r="BS1493" i="1" s="1"/>
  <c r="N116" i="1"/>
  <c r="T116" i="1" s="1"/>
  <c r="Z116" i="1" s="1"/>
  <c r="AF116" i="1" s="1"/>
  <c r="AJ116" i="1" s="1"/>
  <c r="AP116" i="1" s="1"/>
  <c r="AV116" i="1" s="1"/>
  <c r="BB116" i="1" s="1"/>
  <c r="BH116" i="1" s="1"/>
  <c r="BR116" i="1" s="1"/>
  <c r="BT116" i="1" s="1"/>
  <c r="AL184" i="1"/>
  <c r="AS184" i="1"/>
  <c r="M326" i="1"/>
  <c r="S326" i="1" s="1"/>
  <c r="Y326" i="1" s="1"/>
  <c r="AE326" i="1" s="1"/>
  <c r="AI326" i="1" s="1"/>
  <c r="AO326" i="1" s="1"/>
  <c r="AU326" i="1" s="1"/>
  <c r="BA326" i="1" s="1"/>
  <c r="BG326" i="1" s="1"/>
  <c r="BO326" i="1" s="1"/>
  <c r="BQ326" i="1" s="1"/>
  <c r="AB184" i="1"/>
  <c r="AA214" i="1"/>
  <c r="AA213" i="1" s="1"/>
  <c r="J359" i="1"/>
  <c r="J358" i="1" s="1"/>
  <c r="K406" i="1"/>
  <c r="K399" i="1" s="1"/>
  <c r="U406" i="1"/>
  <c r="U399" i="1" s="1"/>
  <c r="BJ406" i="1"/>
  <c r="BJ399" i="1" s="1"/>
  <c r="AL34" i="1"/>
  <c r="K184" i="1"/>
  <c r="U184" i="1"/>
  <c r="K270" i="1"/>
  <c r="K266" i="1" s="1"/>
  <c r="U270" i="1"/>
  <c r="U266" i="1" s="1"/>
  <c r="AB270" i="1"/>
  <c r="AB266" i="1" s="1"/>
  <c r="AL270" i="1"/>
  <c r="AL266" i="1" s="1"/>
  <c r="AS270" i="1"/>
  <c r="AS266" i="1" s="1"/>
  <c r="BC270" i="1"/>
  <c r="BC266" i="1" s="1"/>
  <c r="BJ270" i="1"/>
  <c r="BJ266" i="1" s="1"/>
  <c r="P317" i="1"/>
  <c r="W317" i="1"/>
  <c r="AQ317" i="1"/>
  <c r="AX317" i="1"/>
  <c r="I325" i="1"/>
  <c r="I324" i="1" s="1"/>
  <c r="AX337" i="1"/>
  <c r="BE337" i="1"/>
  <c r="BU337" i="1"/>
  <c r="BK1717" i="1"/>
  <c r="BK1716" i="1" s="1"/>
  <c r="BK1715" i="1" s="1"/>
  <c r="M978" i="1"/>
  <c r="S978" i="1" s="1"/>
  <c r="Y978" i="1" s="1"/>
  <c r="AE978" i="1" s="1"/>
  <c r="AI978" i="1" s="1"/>
  <c r="AO978" i="1" s="1"/>
  <c r="AU978" i="1" s="1"/>
  <c r="BA978" i="1" s="1"/>
  <c r="BG978" i="1" s="1"/>
  <c r="BO978" i="1" s="1"/>
  <c r="BQ978" i="1" s="1"/>
  <c r="X1042" i="1"/>
  <c r="AD1042" i="1" s="1"/>
  <c r="AH1042" i="1" s="1"/>
  <c r="AN1042" i="1" s="1"/>
  <c r="AT1042" i="1" s="1"/>
  <c r="AZ1042" i="1" s="1"/>
  <c r="BF1042" i="1" s="1"/>
  <c r="BL1042" i="1" s="1"/>
  <c r="BN1042" i="1" s="1"/>
  <c r="N1138" i="1"/>
  <c r="N1368" i="1"/>
  <c r="T1368" i="1" s="1"/>
  <c r="Z1368" i="1" s="1"/>
  <c r="AF1368" i="1" s="1"/>
  <c r="AJ1368" i="1" s="1"/>
  <c r="AP1368" i="1" s="1"/>
  <c r="AV1368" i="1" s="1"/>
  <c r="BB1368" i="1" s="1"/>
  <c r="BH1368" i="1" s="1"/>
  <c r="BR1368" i="1" s="1"/>
  <c r="BT1368" i="1" s="1"/>
  <c r="M1520" i="1"/>
  <c r="S1520" i="1" s="1"/>
  <c r="Y1520" i="1" s="1"/>
  <c r="AE1520" i="1" s="1"/>
  <c r="AI1520" i="1" s="1"/>
  <c r="AO1520" i="1" s="1"/>
  <c r="AU1520" i="1" s="1"/>
  <c r="BA1520" i="1" s="1"/>
  <c r="BG1520" i="1" s="1"/>
  <c r="BO1520" i="1" s="1"/>
  <c r="BQ1520" i="1" s="1"/>
  <c r="L1720" i="1"/>
  <c r="R1720" i="1" s="1"/>
  <c r="X1720" i="1" s="1"/>
  <c r="AD1720" i="1" s="1"/>
  <c r="AH1720" i="1" s="1"/>
  <c r="AN1720" i="1" s="1"/>
  <c r="AT1720" i="1" s="1"/>
  <c r="AZ1720" i="1" s="1"/>
  <c r="BF1720" i="1" s="1"/>
  <c r="BL1720" i="1" s="1"/>
  <c r="BN1720" i="1" s="1"/>
  <c r="BM521" i="1"/>
  <c r="BM664" i="1"/>
  <c r="BM892" i="1"/>
  <c r="AW432" i="1"/>
  <c r="BD432" i="1"/>
  <c r="BK432" i="1"/>
  <c r="Q772" i="1"/>
  <c r="AA867" i="1"/>
  <c r="AA857" i="1" s="1"/>
  <c r="I1239" i="1"/>
  <c r="AL1243" i="1"/>
  <c r="AL1239" i="1" s="1"/>
  <c r="BJ1243" i="1"/>
  <c r="BJ1239" i="1" s="1"/>
  <c r="P1313" i="1"/>
  <c r="U1426" i="1"/>
  <c r="U1425" i="1" s="1"/>
  <c r="U1424" i="1" s="1"/>
  <c r="AA1461" i="1"/>
  <c r="AA1460" i="1" s="1"/>
  <c r="AY1461" i="1"/>
  <c r="AY1460" i="1" s="1"/>
  <c r="BI1461" i="1"/>
  <c r="BI1460" i="1" s="1"/>
  <c r="BJ1480" i="1"/>
  <c r="O1508" i="1"/>
  <c r="O1507" i="1" s="1"/>
  <c r="V1508" i="1"/>
  <c r="AC1508" i="1"/>
  <c r="AM1508" i="1"/>
  <c r="AW1508" i="1"/>
  <c r="K1523" i="1"/>
  <c r="AL1678" i="1"/>
  <c r="AL1677" i="1" s="1"/>
  <c r="AY1686" i="1"/>
  <c r="AY1685" i="1" s="1"/>
  <c r="O1717" i="1"/>
  <c r="O1716" i="1" s="1"/>
  <c r="O1715" i="1" s="1"/>
  <c r="V1717" i="1"/>
  <c r="V1716" i="1" s="1"/>
  <c r="V1715" i="1" s="1"/>
  <c r="AC1717" i="1"/>
  <c r="AC1716" i="1" s="1"/>
  <c r="AC1715" i="1" s="1"/>
  <c r="AM1717" i="1"/>
  <c r="AM1716" i="1" s="1"/>
  <c r="AM1715" i="1" s="1"/>
  <c r="AW1717" i="1"/>
  <c r="AW1716" i="1" s="1"/>
  <c r="AW1715" i="1" s="1"/>
  <c r="BD1717" i="1"/>
  <c r="BD1716" i="1" s="1"/>
  <c r="BD1715" i="1" s="1"/>
  <c r="BM58" i="1"/>
  <c r="BM57" i="1" s="1"/>
  <c r="BM56" i="1" s="1"/>
  <c r="BM501" i="1"/>
  <c r="BM695" i="1"/>
  <c r="P465" i="1"/>
  <c r="AQ465" i="1"/>
  <c r="BU465" i="1"/>
  <c r="AR488" i="1"/>
  <c r="K493" i="1"/>
  <c r="U493" i="1"/>
  <c r="AB493" i="1"/>
  <c r="O501" i="1"/>
  <c r="K532" i="1"/>
  <c r="U532" i="1"/>
  <c r="AB532" i="1"/>
  <c r="AL532" i="1"/>
  <c r="AS532" i="1"/>
  <c r="BC532" i="1"/>
  <c r="BJ532" i="1"/>
  <c r="AM559" i="1"/>
  <c r="AM554" i="1" s="1"/>
  <c r="AW559" i="1"/>
  <c r="AW554" i="1" s="1"/>
  <c r="BD559" i="1"/>
  <c r="BD554" i="1" s="1"/>
  <c r="BK559" i="1"/>
  <c r="BK554" i="1" s="1"/>
  <c r="H695" i="1"/>
  <c r="BE716" i="1"/>
  <c r="Q782" i="1"/>
  <c r="AA782" i="1"/>
  <c r="AK782" i="1"/>
  <c r="AR782" i="1"/>
  <c r="AY782" i="1"/>
  <c r="O832" i="1"/>
  <c r="O831" i="1" s="1"/>
  <c r="AC832" i="1"/>
  <c r="AC831" i="1" s="1"/>
  <c r="AM832" i="1"/>
  <c r="AM831" i="1" s="1"/>
  <c r="AW832" i="1"/>
  <c r="AW831" i="1" s="1"/>
  <c r="BD832" i="1"/>
  <c r="BD831" i="1" s="1"/>
  <c r="BK832" i="1"/>
  <c r="BK831" i="1" s="1"/>
  <c r="G832" i="1"/>
  <c r="G831" i="1" s="1"/>
  <c r="O930" i="1"/>
  <c r="O929" i="1" s="1"/>
  <c r="AC930" i="1"/>
  <c r="AC929" i="1" s="1"/>
  <c r="AM930" i="1"/>
  <c r="AM929" i="1" s="1"/>
  <c r="AW930" i="1"/>
  <c r="AW929" i="1" s="1"/>
  <c r="BD930" i="1"/>
  <c r="BD929" i="1" s="1"/>
  <c r="BK930" i="1"/>
  <c r="BK929" i="1" s="1"/>
  <c r="AC1243" i="1"/>
  <c r="AC1239" i="1" s="1"/>
  <c r="BJ1264" i="1"/>
  <c r="O1329" i="1"/>
  <c r="O1328" i="1" s="1"/>
  <c r="V1329" i="1"/>
  <c r="V1328" i="1" s="1"/>
  <c r="V1436" i="1"/>
  <c r="V1435" i="1" s="1"/>
  <c r="AC1436" i="1"/>
  <c r="AC1435" i="1" s="1"/>
  <c r="AM1436" i="1"/>
  <c r="AM1435" i="1" s="1"/>
  <c r="U1461" i="1"/>
  <c r="AL1494" i="1"/>
  <c r="AL1493" i="1" s="1"/>
  <c r="BJ1494" i="1"/>
  <c r="BJ1493" i="1" s="1"/>
  <c r="W1654" i="1"/>
  <c r="W1653" i="1" s="1"/>
  <c r="W1648" i="1" s="1"/>
  <c r="AC1665" i="1"/>
  <c r="AC1664" i="1" s="1"/>
  <c r="AC1659" i="1" s="1"/>
  <c r="BM207" i="1"/>
  <c r="BM206" i="1" s="1"/>
  <c r="BM351" i="1"/>
  <c r="BM350" i="1" s="1"/>
  <c r="BM406" i="1"/>
  <c r="BM399" i="1" s="1"/>
  <c r="BM750" i="1"/>
  <c r="BM777" i="1"/>
  <c r="BM897" i="1"/>
  <c r="BM930" i="1"/>
  <c r="BM929" i="1" s="1"/>
  <c r="BM961" i="1"/>
  <c r="BM1060" i="1"/>
  <c r="BM1059" i="1" s="1"/>
  <c r="BM1283" i="1"/>
  <c r="BM1408" i="1"/>
  <c r="BM1436" i="1"/>
  <c r="BM1435" i="1" s="1"/>
  <c r="BM1515" i="1"/>
  <c r="BP58" i="1"/>
  <c r="BP57" i="1" s="1"/>
  <c r="BP56" i="1" s="1"/>
  <c r="BP184" i="1"/>
  <c r="BP226" i="1"/>
  <c r="BP222" i="1" s="1"/>
  <c r="BP312" i="1"/>
  <c r="BP406" i="1"/>
  <c r="BP399" i="1" s="1"/>
  <c r="BP452" i="1"/>
  <c r="BP451" i="1" s="1"/>
  <c r="BP488" i="1"/>
  <c r="BP537" i="1"/>
  <c r="BP631" i="1"/>
  <c r="BP950" i="1"/>
  <c r="BP1075" i="1"/>
  <c r="BP1074" i="1" s="1"/>
  <c r="BP1123" i="1"/>
  <c r="BP1283" i="1"/>
  <c r="BP1295" i="1"/>
  <c r="BP1291" i="1" s="1"/>
  <c r="BP1329" i="1"/>
  <c r="BP1328" i="1" s="1"/>
  <c r="BP1413" i="1"/>
  <c r="BP1451" i="1"/>
  <c r="BP1444" i="1" s="1"/>
  <c r="BP1706" i="1"/>
  <c r="BP1705" i="1" s="1"/>
  <c r="BP1704" i="1" s="1"/>
  <c r="BP1717" i="1"/>
  <c r="BP1716" i="1" s="1"/>
  <c r="BP1715" i="1" s="1"/>
  <c r="BS63" i="1"/>
  <c r="BS108" i="1"/>
  <c r="BS107" i="1" s="1"/>
  <c r="BS312" i="1"/>
  <c r="BS359" i="1"/>
  <c r="BS358" i="1" s="1"/>
  <c r="BS406" i="1"/>
  <c r="BS399" i="1" s="1"/>
  <c r="BS465" i="1"/>
  <c r="BS493" i="1"/>
  <c r="BS543" i="1"/>
  <c r="BS802" i="1"/>
  <c r="BS801" i="1" s="1"/>
  <c r="BS910" i="1"/>
  <c r="BS950" i="1"/>
  <c r="BS1045" i="1"/>
  <c r="BS1050" i="1"/>
  <c r="BS1248" i="1"/>
  <c r="BS1295" i="1"/>
  <c r="BS1291" i="1" s="1"/>
  <c r="BS1386" i="1"/>
  <c r="BS1408" i="1"/>
  <c r="BS1485" i="1"/>
  <c r="BS1515" i="1"/>
  <c r="BS1665" i="1"/>
  <c r="BS1664" i="1" s="1"/>
  <c r="BS1659" i="1" s="1"/>
  <c r="BS1678" i="1"/>
  <c r="BS1677" i="1" s="1"/>
  <c r="BM1485" i="1"/>
  <c r="BP337" i="1"/>
  <c r="BP521" i="1"/>
  <c r="BP790" i="1"/>
  <c r="BP789" i="1" s="1"/>
  <c r="BP1485" i="1"/>
  <c r="BS184" i="1"/>
  <c r="BS325" i="1"/>
  <c r="BS324" i="1" s="1"/>
  <c r="BS337" i="1"/>
  <c r="BS750" i="1"/>
  <c r="BS897" i="1"/>
  <c r="BS961" i="1"/>
  <c r="BS1264" i="1"/>
  <c r="BS1320" i="1"/>
  <c r="BS1313" i="1" s="1"/>
  <c r="BS1461" i="1"/>
  <c r="BS1460" i="1" s="1"/>
  <c r="BS1564" i="1"/>
  <c r="BS1621" i="1"/>
  <c r="BM1099" i="1"/>
  <c r="BM1092" i="1" s="1"/>
  <c r="BM1243" i="1"/>
  <c r="BM1239" i="1" s="1"/>
  <c r="BM1375" i="1"/>
  <c r="BM1374" i="1" s="1"/>
  <c r="BM1386" i="1"/>
  <c r="BM1533" i="1"/>
  <c r="BM1686" i="1"/>
  <c r="BM1685" i="1" s="1"/>
  <c r="BP317" i="1"/>
  <c r="BP342" i="1"/>
  <c r="BP975" i="1"/>
  <c r="BP968" i="1" s="1"/>
  <c r="BP1257" i="1"/>
  <c r="BP1386" i="1"/>
  <c r="BP1480" i="1"/>
  <c r="BS226" i="1"/>
  <c r="BS222" i="1" s="1"/>
  <c r="BS270" i="1"/>
  <c r="BS266" i="1" s="1"/>
  <c r="BS342" i="1"/>
  <c r="BS501" i="1"/>
  <c r="BS521" i="1"/>
  <c r="BS548" i="1"/>
  <c r="BS621" i="1"/>
  <c r="BS604" i="1" s="1"/>
  <c r="BS686" i="1"/>
  <c r="BS832" i="1"/>
  <c r="BS831" i="1" s="1"/>
  <c r="BS1137" i="1"/>
  <c r="BS1426" i="1"/>
  <c r="BS1425" i="1" s="1"/>
  <c r="BS1424" i="1" s="1"/>
  <c r="BS1686" i="1"/>
  <c r="BS1685" i="1" s="1"/>
  <c r="BS1178" i="1"/>
  <c r="BS18" i="1"/>
  <c r="BS236" i="1"/>
  <c r="BS432" i="1"/>
  <c r="BS587" i="1"/>
  <c r="BS586" i="1" s="1"/>
  <c r="BS823" i="1"/>
  <c r="BS1300" i="1"/>
  <c r="BS1523" i="1"/>
  <c r="BS195" i="1"/>
  <c r="BP214" i="1"/>
  <c r="BP213" i="1" s="1"/>
  <c r="BS1469" i="1"/>
  <c r="BS34" i="1"/>
  <c r="BS567" i="1"/>
  <c r="BS566" i="1" s="1"/>
  <c r="N710" i="1"/>
  <c r="T710" i="1" s="1"/>
  <c r="Z710" i="1" s="1"/>
  <c r="AF710" i="1" s="1"/>
  <c r="AJ710" i="1" s="1"/>
  <c r="AP710" i="1" s="1"/>
  <c r="AV710" i="1" s="1"/>
  <c r="BB710" i="1" s="1"/>
  <c r="BH710" i="1" s="1"/>
  <c r="BR710" i="1" s="1"/>
  <c r="BT710" i="1" s="1"/>
  <c r="BS857" i="1"/>
  <c r="BS1022" i="1"/>
  <c r="BM18" i="1"/>
  <c r="L273" i="1"/>
  <c r="R273" i="1" s="1"/>
  <c r="X273" i="1" s="1"/>
  <c r="AD273" i="1" s="1"/>
  <c r="AH273" i="1" s="1"/>
  <c r="AN273" i="1" s="1"/>
  <c r="AT273" i="1" s="1"/>
  <c r="AZ273" i="1" s="1"/>
  <c r="BF273" i="1" s="1"/>
  <c r="BL273" i="1" s="1"/>
  <c r="BN273" i="1" s="1"/>
  <c r="AQ432" i="1"/>
  <c r="BK501" i="1"/>
  <c r="BU559" i="1"/>
  <c r="BU554" i="1" s="1"/>
  <c r="AC790" i="1"/>
  <c r="AC789" i="1" s="1"/>
  <c r="L833" i="1"/>
  <c r="R833" i="1" s="1"/>
  <c r="X833" i="1" s="1"/>
  <c r="AD833" i="1" s="1"/>
  <c r="AH833" i="1" s="1"/>
  <c r="AN833" i="1" s="1"/>
  <c r="AT833" i="1" s="1"/>
  <c r="AZ833" i="1" s="1"/>
  <c r="BF833" i="1" s="1"/>
  <c r="BL833" i="1" s="1"/>
  <c r="BN833" i="1" s="1"/>
  <c r="L865" i="1"/>
  <c r="R865" i="1" s="1"/>
  <c r="X865" i="1" s="1"/>
  <c r="AD865" i="1" s="1"/>
  <c r="AH865" i="1" s="1"/>
  <c r="AN865" i="1" s="1"/>
  <c r="AT865" i="1" s="1"/>
  <c r="AZ865" i="1" s="1"/>
  <c r="BF865" i="1" s="1"/>
  <c r="BL865" i="1" s="1"/>
  <c r="BN865" i="1" s="1"/>
  <c r="BC1515" i="1"/>
  <c r="AX1696" i="1"/>
  <c r="AX1695" i="1" s="1"/>
  <c r="BM359" i="1"/>
  <c r="BM358" i="1" s="1"/>
  <c r="T353" i="1"/>
  <c r="Z353" i="1" s="1"/>
  <c r="AF353" i="1" s="1"/>
  <c r="AJ353" i="1" s="1"/>
  <c r="AP353" i="1" s="1"/>
  <c r="AV353" i="1" s="1"/>
  <c r="BB353" i="1" s="1"/>
  <c r="BH353" i="1" s="1"/>
  <c r="BR353" i="1" s="1"/>
  <c r="L448" i="1"/>
  <c r="R448" i="1" s="1"/>
  <c r="X448" i="1" s="1"/>
  <c r="AD448" i="1" s="1"/>
  <c r="AH448" i="1" s="1"/>
  <c r="AN448" i="1" s="1"/>
  <c r="AT448" i="1" s="1"/>
  <c r="AZ448" i="1" s="1"/>
  <c r="BF448" i="1" s="1"/>
  <c r="BL448" i="1" s="1"/>
  <c r="BN448" i="1" s="1"/>
  <c r="AW802" i="1"/>
  <c r="AW801" i="1" s="1"/>
  <c r="BD802" i="1"/>
  <c r="BD801" i="1" s="1"/>
  <c r="BK802" i="1"/>
  <c r="BK801" i="1" s="1"/>
  <c r="L878" i="1"/>
  <c r="R878" i="1" s="1"/>
  <c r="X878" i="1" s="1"/>
  <c r="AD878" i="1" s="1"/>
  <c r="AH878" i="1" s="1"/>
  <c r="AN878" i="1" s="1"/>
  <c r="AT878" i="1" s="1"/>
  <c r="AZ878" i="1" s="1"/>
  <c r="BF878" i="1" s="1"/>
  <c r="BL878" i="1" s="1"/>
  <c r="BN878" i="1" s="1"/>
  <c r="BI1283" i="1"/>
  <c r="BM108" i="1"/>
  <c r="BM107" i="1" s="1"/>
  <c r="BE184" i="1"/>
  <c r="J352" i="1"/>
  <c r="M352" i="1" s="1"/>
  <c r="S352" i="1" s="1"/>
  <c r="Y352" i="1" s="1"/>
  <c r="AE352" i="1" s="1"/>
  <c r="AI352" i="1" s="1"/>
  <c r="AO352" i="1" s="1"/>
  <c r="AU352" i="1" s="1"/>
  <c r="BA352" i="1" s="1"/>
  <c r="BG352" i="1" s="1"/>
  <c r="BO352" i="1" s="1"/>
  <c r="U537" i="1"/>
  <c r="M731" i="1"/>
  <c r="S731" i="1" s="1"/>
  <c r="Y731" i="1" s="1"/>
  <c r="AE731" i="1" s="1"/>
  <c r="AI731" i="1" s="1"/>
  <c r="AO731" i="1" s="1"/>
  <c r="AU731" i="1" s="1"/>
  <c r="BA731" i="1" s="1"/>
  <c r="BG731" i="1" s="1"/>
  <c r="BO731" i="1" s="1"/>
  <c r="BQ731" i="1" s="1"/>
  <c r="AX782" i="1"/>
  <c r="BE782" i="1"/>
  <c r="BU782" i="1"/>
  <c r="BM34" i="1"/>
  <c r="BM195" i="1"/>
  <c r="F23" i="1"/>
  <c r="U63" i="1"/>
  <c r="AB63" i="1"/>
  <c r="AL63" i="1"/>
  <c r="AS63" i="1"/>
  <c r="BC63" i="1"/>
  <c r="BJ63" i="1"/>
  <c r="BJ57" i="1" s="1"/>
  <c r="BJ56" i="1" s="1"/>
  <c r="O432" i="1"/>
  <c r="AC432" i="1"/>
  <c r="M455" i="1"/>
  <c r="S455" i="1" s="1"/>
  <c r="Y455" i="1" s="1"/>
  <c r="AE455" i="1" s="1"/>
  <c r="AI455" i="1" s="1"/>
  <c r="AO455" i="1" s="1"/>
  <c r="AU455" i="1" s="1"/>
  <c r="BA455" i="1" s="1"/>
  <c r="BG455" i="1" s="1"/>
  <c r="BO455" i="1" s="1"/>
  <c r="BQ455" i="1" s="1"/>
  <c r="M1513" i="1"/>
  <c r="S1513" i="1" s="1"/>
  <c r="Y1513" i="1" s="1"/>
  <c r="AE1513" i="1" s="1"/>
  <c r="AI1513" i="1" s="1"/>
  <c r="AO1513" i="1" s="1"/>
  <c r="AU1513" i="1" s="1"/>
  <c r="BA1513" i="1" s="1"/>
  <c r="BG1513" i="1" s="1"/>
  <c r="BO1513" i="1" s="1"/>
  <c r="BQ1513" i="1" s="1"/>
  <c r="U1686" i="1"/>
  <c r="U1685" i="1" s="1"/>
  <c r="BM260" i="1"/>
  <c r="BM252" i="1" s="1"/>
  <c r="BM317" i="1"/>
  <c r="BM465" i="1"/>
  <c r="BM543" i="1"/>
  <c r="BM631" i="1"/>
  <c r="BM647" i="1"/>
  <c r="BM790" i="1"/>
  <c r="BM789" i="1" s="1"/>
  <c r="BM852" i="1"/>
  <c r="BM851" i="1" s="1"/>
  <c r="BM905" i="1"/>
  <c r="BM975" i="1"/>
  <c r="BM968" i="1" s="1"/>
  <c r="BM1075" i="1"/>
  <c r="BM1074" i="1" s="1"/>
  <c r="BM1128" i="1"/>
  <c r="BM1350" i="1"/>
  <c r="BM1349" i="1" s="1"/>
  <c r="BM1361" i="1"/>
  <c r="BM1360" i="1" s="1"/>
  <c r="BM1399" i="1"/>
  <c r="BM1451" i="1"/>
  <c r="BM1444" i="1" s="1"/>
  <c r="BM1461" i="1"/>
  <c r="BM1460" i="1" s="1"/>
  <c r="BM1494" i="1"/>
  <c r="BM1493" i="1" s="1"/>
  <c r="BM1564" i="1"/>
  <c r="BM1610" i="1"/>
  <c r="BM1706" i="1"/>
  <c r="BM1705" i="1" s="1"/>
  <c r="BM1704" i="1" s="1"/>
  <c r="BP163" i="1"/>
  <c r="BP176" i="1"/>
  <c r="BP270" i="1"/>
  <c r="BP266" i="1" s="1"/>
  <c r="BP381" i="1"/>
  <c r="BP376" i="1" s="1"/>
  <c r="BP465" i="1"/>
  <c r="BP686" i="1"/>
  <c r="BP852" i="1"/>
  <c r="BP851" i="1" s="1"/>
  <c r="BP910" i="1"/>
  <c r="BP987" i="1"/>
  <c r="BP986" i="1" s="1"/>
  <c r="BP1375" i="1"/>
  <c r="BP1374" i="1" s="1"/>
  <c r="BP1408" i="1"/>
  <c r="BP1500" i="1"/>
  <c r="BP1499" i="1" s="1"/>
  <c r="BP1533" i="1"/>
  <c r="BP1696" i="1"/>
  <c r="BP1695" i="1" s="1"/>
  <c r="BM312" i="1"/>
  <c r="BM342" i="1"/>
  <c r="BM621" i="1"/>
  <c r="BM705" i="1"/>
  <c r="BM716" i="1"/>
  <c r="BM772" i="1"/>
  <c r="BM810" i="1"/>
  <c r="BM809" i="1" s="1"/>
  <c r="BM1426" i="1"/>
  <c r="BM1425" i="1" s="1"/>
  <c r="BM1424" i="1" s="1"/>
  <c r="BM1621" i="1"/>
  <c r="BM1696" i="1"/>
  <c r="BM1695" i="1" s="1"/>
  <c r="BM857" i="1"/>
  <c r="BM1248" i="1"/>
  <c r="BM1336" i="1"/>
  <c r="BM1335" i="1" s="1"/>
  <c r="BP260" i="1"/>
  <c r="BP252" i="1" s="1"/>
  <c r="BP298" i="1"/>
  <c r="BP288" i="1" s="1"/>
  <c r="BP532" i="1"/>
  <c r="BP647" i="1"/>
  <c r="BP892" i="1"/>
  <c r="BP1399" i="1"/>
  <c r="BM236" i="1"/>
  <c r="BM298" i="1"/>
  <c r="BM288" i="1" s="1"/>
  <c r="BM432" i="1"/>
  <c r="BM470" i="1"/>
  <c r="BM672" i="1"/>
  <c r="BM686" i="1"/>
  <c r="BM843" i="1"/>
  <c r="BM838" i="1" s="1"/>
  <c r="BM910" i="1"/>
  <c r="BM1050" i="1"/>
  <c r="BM1137" i="1"/>
  <c r="BM1136" i="1" s="1"/>
  <c r="BM1257" i="1"/>
  <c r="BM1320" i="1"/>
  <c r="BM1313" i="1" s="1"/>
  <c r="BM1678" i="1"/>
  <c r="BM1677" i="1" s="1"/>
  <c r="BM1717" i="1"/>
  <c r="BM1716" i="1" s="1"/>
  <c r="BM1715" i="1" s="1"/>
  <c r="BP470" i="1"/>
  <c r="BP664" i="1"/>
  <c r="BP810" i="1"/>
  <c r="BP809" i="1" s="1"/>
  <c r="BP905" i="1"/>
  <c r="BP1050" i="1"/>
  <c r="BP1243" i="1"/>
  <c r="BP1239" i="1" s="1"/>
  <c r="BP1350" i="1"/>
  <c r="BP1349" i="1" s="1"/>
  <c r="BP1361" i="1"/>
  <c r="BP1360" i="1" s="1"/>
  <c r="BP1508" i="1"/>
  <c r="BP1610" i="1"/>
  <c r="BP1621" i="1"/>
  <c r="BP359" i="1"/>
  <c r="BP358" i="1" s="1"/>
  <c r="BU351" i="1"/>
  <c r="BU350" i="1" s="1"/>
  <c r="BP823" i="1"/>
  <c r="BP351" i="1"/>
  <c r="BP350" i="1" s="1"/>
  <c r="BU195" i="1"/>
  <c r="BU432" i="1"/>
  <c r="BP18" i="1"/>
  <c r="BP236" i="1"/>
  <c r="BP108" i="1"/>
  <c r="BP107" i="1" s="1"/>
  <c r="BP1022" i="1"/>
  <c r="BP1469" i="1"/>
  <c r="BP843" i="1"/>
  <c r="BP838" i="1" s="1"/>
  <c r="BP195" i="1"/>
  <c r="BP1336" i="1"/>
  <c r="BP1335" i="1" s="1"/>
  <c r="BP1248" i="1"/>
  <c r="BP34" i="1"/>
  <c r="BP432" i="1"/>
  <c r="BP567" i="1"/>
  <c r="BP566" i="1" s="1"/>
  <c r="BP559" i="1"/>
  <c r="BP554" i="1" s="1"/>
  <c r="N66" i="1"/>
  <c r="T66" i="1" s="1"/>
  <c r="Z66" i="1" s="1"/>
  <c r="AF66" i="1" s="1"/>
  <c r="AJ66" i="1" s="1"/>
  <c r="AP66" i="1" s="1"/>
  <c r="AV66" i="1" s="1"/>
  <c r="BB66" i="1" s="1"/>
  <c r="BH66" i="1" s="1"/>
  <c r="BR66" i="1" s="1"/>
  <c r="BT66" i="1" s="1"/>
  <c r="BP695" i="1"/>
  <c r="BP1128" i="1"/>
  <c r="BP1523" i="1"/>
  <c r="BP587" i="1"/>
  <c r="BP586" i="1" s="1"/>
  <c r="BP1178" i="1"/>
  <c r="G63" i="1"/>
  <c r="BP857" i="1"/>
  <c r="BP1300" i="1"/>
  <c r="BM567" i="1"/>
  <c r="BM566" i="1" s="1"/>
  <c r="BM214" i="1"/>
  <c r="BM213" i="1" s="1"/>
  <c r="BM587" i="1"/>
  <c r="BM586" i="1" s="1"/>
  <c r="BM823" i="1"/>
  <c r="BM1178" i="1"/>
  <c r="BM1469" i="1"/>
  <c r="J501" i="1"/>
  <c r="BM1022" i="1"/>
  <c r="BM1300" i="1"/>
  <c r="BM1523" i="1"/>
  <c r="AR176" i="1"/>
  <c r="I184" i="1"/>
  <c r="P184" i="1"/>
  <c r="W184" i="1"/>
  <c r="R589" i="1"/>
  <c r="X589" i="1" s="1"/>
  <c r="AD589" i="1" s="1"/>
  <c r="AH589" i="1" s="1"/>
  <c r="AN589" i="1" s="1"/>
  <c r="AT589" i="1" s="1"/>
  <c r="AZ589" i="1" s="1"/>
  <c r="BF589" i="1" s="1"/>
  <c r="BL589" i="1" s="1"/>
  <c r="BN589" i="1" s="1"/>
  <c r="O588" i="1"/>
  <c r="R588" i="1" s="1"/>
  <c r="X588" i="1" s="1"/>
  <c r="AD588" i="1" s="1"/>
  <c r="AH588" i="1" s="1"/>
  <c r="AN588" i="1" s="1"/>
  <c r="AT588" i="1" s="1"/>
  <c r="AZ588" i="1" s="1"/>
  <c r="BF588" i="1" s="1"/>
  <c r="BL588" i="1" s="1"/>
  <c r="BN588" i="1" s="1"/>
  <c r="Q406" i="1"/>
  <c r="Q399" i="1" s="1"/>
  <c r="O465" i="1"/>
  <c r="AC465" i="1"/>
  <c r="BD465" i="1"/>
  <c r="I488" i="1"/>
  <c r="P488" i="1"/>
  <c r="I493" i="1"/>
  <c r="W493" i="1"/>
  <c r="AG493" i="1"/>
  <c r="BE493" i="1"/>
  <c r="AC501" i="1"/>
  <c r="AW501" i="1"/>
  <c r="H115" i="1"/>
  <c r="N115" i="1" s="1"/>
  <c r="T115" i="1" s="1"/>
  <c r="Z115" i="1" s="1"/>
  <c r="AF115" i="1" s="1"/>
  <c r="AJ115" i="1" s="1"/>
  <c r="AP115" i="1" s="1"/>
  <c r="AV115" i="1" s="1"/>
  <c r="BB115" i="1" s="1"/>
  <c r="BH115" i="1" s="1"/>
  <c r="BR115" i="1" s="1"/>
  <c r="BT115" i="1" s="1"/>
  <c r="U58" i="1"/>
  <c r="AC58" i="1"/>
  <c r="AM58" i="1"/>
  <c r="AW58" i="1"/>
  <c r="BD58" i="1"/>
  <c r="M110" i="1"/>
  <c r="S110" i="1" s="1"/>
  <c r="Y110" i="1" s="1"/>
  <c r="AE110" i="1" s="1"/>
  <c r="AI110" i="1" s="1"/>
  <c r="AO110" i="1" s="1"/>
  <c r="AU110" i="1" s="1"/>
  <c r="BA110" i="1" s="1"/>
  <c r="BG110" i="1" s="1"/>
  <c r="BO110" i="1" s="1"/>
  <c r="N113" i="1"/>
  <c r="T113" i="1" s="1"/>
  <c r="Z113" i="1" s="1"/>
  <c r="AF113" i="1" s="1"/>
  <c r="AJ113" i="1" s="1"/>
  <c r="AP113" i="1" s="1"/>
  <c r="AV113" i="1" s="1"/>
  <c r="BB113" i="1" s="1"/>
  <c r="BH113" i="1" s="1"/>
  <c r="BR113" i="1" s="1"/>
  <c r="BT113" i="1" s="1"/>
  <c r="P145" i="1"/>
  <c r="S145" i="1" s="1"/>
  <c r="Y145" i="1" s="1"/>
  <c r="AE145" i="1" s="1"/>
  <c r="AI145" i="1" s="1"/>
  <c r="AO145" i="1" s="1"/>
  <c r="AU145" i="1" s="1"/>
  <c r="BA145" i="1" s="1"/>
  <c r="BG145" i="1" s="1"/>
  <c r="BO145" i="1" s="1"/>
  <c r="BQ145" i="1" s="1"/>
  <c r="AA163" i="1"/>
  <c r="M167" i="1"/>
  <c r="S167" i="1" s="1"/>
  <c r="Y167" i="1" s="1"/>
  <c r="AE167" i="1" s="1"/>
  <c r="AI167" i="1" s="1"/>
  <c r="AO167" i="1" s="1"/>
  <c r="AU167" i="1" s="1"/>
  <c r="BA167" i="1" s="1"/>
  <c r="BG167" i="1" s="1"/>
  <c r="BO167" i="1" s="1"/>
  <c r="BQ167" i="1" s="1"/>
  <c r="AQ184" i="1"/>
  <c r="AX184" i="1"/>
  <c r="U452" i="1"/>
  <c r="AX34" i="1"/>
  <c r="Q145" i="1"/>
  <c r="T145" i="1" s="1"/>
  <c r="Z145" i="1" s="1"/>
  <c r="AF145" i="1" s="1"/>
  <c r="AJ145" i="1" s="1"/>
  <c r="AP145" i="1" s="1"/>
  <c r="AV145" i="1" s="1"/>
  <c r="BB145" i="1" s="1"/>
  <c r="BH145" i="1" s="1"/>
  <c r="BR145" i="1" s="1"/>
  <c r="BT145" i="1" s="1"/>
  <c r="H164" i="1"/>
  <c r="N164" i="1" s="1"/>
  <c r="T164" i="1" s="1"/>
  <c r="Z164" i="1" s="1"/>
  <c r="AF164" i="1" s="1"/>
  <c r="AJ164" i="1" s="1"/>
  <c r="AP164" i="1" s="1"/>
  <c r="AV164" i="1" s="1"/>
  <c r="BB164" i="1" s="1"/>
  <c r="BH164" i="1" s="1"/>
  <c r="BR164" i="1" s="1"/>
  <c r="BT164" i="1" s="1"/>
  <c r="AG184" i="1"/>
  <c r="L502" i="1"/>
  <c r="R502" i="1" s="1"/>
  <c r="X502" i="1" s="1"/>
  <c r="AD502" i="1" s="1"/>
  <c r="AH502" i="1" s="1"/>
  <c r="AN502" i="1" s="1"/>
  <c r="AT502" i="1" s="1"/>
  <c r="AZ502" i="1" s="1"/>
  <c r="BF502" i="1" s="1"/>
  <c r="BL502" i="1" s="1"/>
  <c r="BN502" i="1" s="1"/>
  <c r="M524" i="1"/>
  <c r="S524" i="1" s="1"/>
  <c r="Y524" i="1" s="1"/>
  <c r="AE524" i="1" s="1"/>
  <c r="AI524" i="1" s="1"/>
  <c r="AO524" i="1" s="1"/>
  <c r="AU524" i="1" s="1"/>
  <c r="BA524" i="1" s="1"/>
  <c r="BG524" i="1" s="1"/>
  <c r="BO524" i="1" s="1"/>
  <c r="BQ524" i="1" s="1"/>
  <c r="N530" i="1"/>
  <c r="T530" i="1" s="1"/>
  <c r="Z530" i="1" s="1"/>
  <c r="AF530" i="1" s="1"/>
  <c r="AJ530" i="1" s="1"/>
  <c r="AP530" i="1" s="1"/>
  <c r="AV530" i="1" s="1"/>
  <c r="BB530" i="1" s="1"/>
  <c r="BH530" i="1" s="1"/>
  <c r="BR530" i="1" s="1"/>
  <c r="BT530" i="1" s="1"/>
  <c r="M513" i="1"/>
  <c r="S513" i="1" s="1"/>
  <c r="Y513" i="1" s="1"/>
  <c r="AE513" i="1" s="1"/>
  <c r="AI513" i="1" s="1"/>
  <c r="AO513" i="1" s="1"/>
  <c r="AU513" i="1" s="1"/>
  <c r="BA513" i="1" s="1"/>
  <c r="BG513" i="1" s="1"/>
  <c r="BO513" i="1" s="1"/>
  <c r="G537" i="1"/>
  <c r="K537" i="1"/>
  <c r="AB537" i="1"/>
  <c r="AL537" i="1"/>
  <c r="AS537" i="1"/>
  <c r="BJ537" i="1"/>
  <c r="F548" i="1"/>
  <c r="AA548" i="1"/>
  <c r="AK548" i="1"/>
  <c r="BI548" i="1"/>
  <c r="J631" i="1"/>
  <c r="AY672" i="1"/>
  <c r="J741" i="1"/>
  <c r="AR750" i="1"/>
  <c r="AY750" i="1"/>
  <c r="J772" i="1"/>
  <c r="AA772" i="1"/>
  <c r="AY772" i="1"/>
  <c r="H790" i="1"/>
  <c r="H789" i="1" s="1"/>
  <c r="Q832" i="1"/>
  <c r="Q831" i="1" s="1"/>
  <c r="AA832" i="1"/>
  <c r="AA831" i="1" s="1"/>
  <c r="AK832" i="1"/>
  <c r="AK831" i="1" s="1"/>
  <c r="AR832" i="1"/>
  <c r="AR831" i="1" s="1"/>
  <c r="AY832" i="1"/>
  <c r="AY831" i="1" s="1"/>
  <c r="AZ960" i="1"/>
  <c r="BF960" i="1" s="1"/>
  <c r="BL960" i="1" s="1"/>
  <c r="BN960" i="1" s="1"/>
  <c r="AB1295" i="1"/>
  <c r="AB1291" i="1" s="1"/>
  <c r="AL1295" i="1"/>
  <c r="AL1291" i="1" s="1"/>
  <c r="BC1295" i="1"/>
  <c r="BC1291" i="1" s="1"/>
  <c r="AW1436" i="1"/>
  <c r="BH1602" i="1"/>
  <c r="BR1602" i="1" s="1"/>
  <c r="BT1602" i="1" s="1"/>
  <c r="K1686" i="1"/>
  <c r="K1685" i="1" s="1"/>
  <c r="O543" i="1"/>
  <c r="V543" i="1"/>
  <c r="AC543" i="1"/>
  <c r="AM543" i="1"/>
  <c r="AW543" i="1"/>
  <c r="BD543" i="1"/>
  <c r="AS559" i="1"/>
  <c r="AS554" i="1" s="1"/>
  <c r="BJ559" i="1"/>
  <c r="BJ554" i="1" s="1"/>
  <c r="U621" i="1"/>
  <c r="BJ621" i="1"/>
  <c r="BI686" i="1"/>
  <c r="K832" i="1"/>
  <c r="K831" i="1" s="1"/>
  <c r="U832" i="1"/>
  <c r="U831" i="1" s="1"/>
  <c r="AF898" i="1"/>
  <c r="AJ898" i="1" s="1"/>
  <c r="AP898" i="1" s="1"/>
  <c r="AV898" i="1" s="1"/>
  <c r="BB898" i="1" s="1"/>
  <c r="BH898" i="1" s="1"/>
  <c r="BR898" i="1" s="1"/>
  <c r="BT898" i="1" s="1"/>
  <c r="Q950" i="1"/>
  <c r="AC950" i="1"/>
  <c r="L1026" i="1"/>
  <c r="R1026" i="1" s="1"/>
  <c r="X1026" i="1" s="1"/>
  <c r="AD1026" i="1" s="1"/>
  <c r="AH1026" i="1" s="1"/>
  <c r="AN1026" i="1" s="1"/>
  <c r="AT1026" i="1" s="1"/>
  <c r="AZ1026" i="1" s="1"/>
  <c r="BF1026" i="1" s="1"/>
  <c r="BL1026" i="1" s="1"/>
  <c r="BN1026" i="1" s="1"/>
  <c r="G1099" i="1"/>
  <c r="L1243" i="1"/>
  <c r="Q1243" i="1"/>
  <c r="Q1239" i="1" s="1"/>
  <c r="BK1320" i="1"/>
  <c r="BK1313" i="1" s="1"/>
  <c r="L1332" i="1"/>
  <c r="R1332" i="1" s="1"/>
  <c r="X1332" i="1" s="1"/>
  <c r="AD1332" i="1" s="1"/>
  <c r="AH1332" i="1" s="1"/>
  <c r="AN1332" i="1" s="1"/>
  <c r="AT1332" i="1" s="1"/>
  <c r="AZ1332" i="1" s="1"/>
  <c r="BF1332" i="1" s="1"/>
  <c r="BL1332" i="1" s="1"/>
  <c r="BN1332" i="1" s="1"/>
  <c r="Q1610" i="1"/>
  <c r="AA1610" i="1"/>
  <c r="AK1610" i="1"/>
  <c r="AR1610" i="1"/>
  <c r="AY1610" i="1"/>
  <c r="BI1610" i="1"/>
  <c r="K1654" i="1"/>
  <c r="K1653" i="1" s="1"/>
  <c r="K1648" i="1" s="1"/>
  <c r="BC1654" i="1"/>
  <c r="BC1653" i="1" s="1"/>
  <c r="BC1648" i="1" s="1"/>
  <c r="W1678" i="1"/>
  <c r="W1677" i="1" s="1"/>
  <c r="AG1678" i="1"/>
  <c r="AG1677" i="1" s="1"/>
  <c r="AQ1678" i="1"/>
  <c r="AQ1677" i="1" s="1"/>
  <c r="AX1678" i="1"/>
  <c r="AX1677" i="1" s="1"/>
  <c r="BE1678" i="1"/>
  <c r="BE1677" i="1" s="1"/>
  <c r="BU1678" i="1"/>
  <c r="BU1677" i="1" s="1"/>
  <c r="U1717" i="1"/>
  <c r="U1716" i="1" s="1"/>
  <c r="U1715" i="1" s="1"/>
  <c r="Q1717" i="1"/>
  <c r="Q1716" i="1" s="1"/>
  <c r="Q1715" i="1" s="1"/>
  <c r="AY1717" i="1"/>
  <c r="AY1716" i="1" s="1"/>
  <c r="AY1715" i="1" s="1"/>
  <c r="I1717" i="1"/>
  <c r="I1716" i="1" s="1"/>
  <c r="I1715" i="1" s="1"/>
  <c r="Y895" i="1"/>
  <c r="AE895" i="1" s="1"/>
  <c r="AI895" i="1" s="1"/>
  <c r="AO895" i="1" s="1"/>
  <c r="AU895" i="1" s="1"/>
  <c r="BA895" i="1" s="1"/>
  <c r="BG895" i="1" s="1"/>
  <c r="BO895" i="1" s="1"/>
  <c r="BQ895" i="1" s="1"/>
  <c r="J950" i="1"/>
  <c r="I1060" i="1"/>
  <c r="BE1060" i="1"/>
  <c r="BE1059" i="1" s="1"/>
  <c r="P1123" i="1"/>
  <c r="AW1283" i="1"/>
  <c r="M1567" i="1"/>
  <c r="S1567" i="1" s="1"/>
  <c r="Y1567" i="1" s="1"/>
  <c r="AE1567" i="1" s="1"/>
  <c r="AI1567" i="1" s="1"/>
  <c r="AO1567" i="1" s="1"/>
  <c r="AU1567" i="1" s="1"/>
  <c r="BA1567" i="1" s="1"/>
  <c r="BG1567" i="1" s="1"/>
  <c r="BO1567" i="1" s="1"/>
  <c r="BQ1567" i="1" s="1"/>
  <c r="BL602" i="1"/>
  <c r="BN602" i="1" s="1"/>
  <c r="F647" i="1"/>
  <c r="AL705" i="1"/>
  <c r="W750" i="1"/>
  <c r="AQ750" i="1"/>
  <c r="BE750" i="1"/>
  <c r="BI782" i="1"/>
  <c r="N813" i="1"/>
  <c r="T813" i="1" s="1"/>
  <c r="Z813" i="1" s="1"/>
  <c r="AF813" i="1" s="1"/>
  <c r="AJ813" i="1" s="1"/>
  <c r="AP813" i="1" s="1"/>
  <c r="AV813" i="1" s="1"/>
  <c r="BB813" i="1" s="1"/>
  <c r="BH813" i="1" s="1"/>
  <c r="BR813" i="1" s="1"/>
  <c r="BT813" i="1" s="1"/>
  <c r="O823" i="1"/>
  <c r="V823" i="1"/>
  <c r="AM823" i="1"/>
  <c r="BD823" i="1"/>
  <c r="BK823" i="1"/>
  <c r="AY857" i="1"/>
  <c r="AM1654" i="1"/>
  <c r="AM1653" i="1" s="1"/>
  <c r="AM1648" i="1" s="1"/>
  <c r="R146" i="1"/>
  <c r="X146" i="1" s="1"/>
  <c r="AD146" i="1" s="1"/>
  <c r="AH146" i="1" s="1"/>
  <c r="AN146" i="1" s="1"/>
  <c r="AT146" i="1" s="1"/>
  <c r="AZ146" i="1" s="1"/>
  <c r="BF146" i="1" s="1"/>
  <c r="BL146" i="1" s="1"/>
  <c r="BN146" i="1" s="1"/>
  <c r="AZ269" i="1"/>
  <c r="BF269" i="1" s="1"/>
  <c r="BL269" i="1" s="1"/>
  <c r="BN269" i="1" s="1"/>
  <c r="N296" i="1"/>
  <c r="T296" i="1" s="1"/>
  <c r="Z296" i="1" s="1"/>
  <c r="AF296" i="1" s="1"/>
  <c r="AJ296" i="1" s="1"/>
  <c r="AP296" i="1" s="1"/>
  <c r="AV296" i="1" s="1"/>
  <c r="BB296" i="1" s="1"/>
  <c r="BH296" i="1" s="1"/>
  <c r="BR296" i="1" s="1"/>
  <c r="BT296" i="1" s="1"/>
  <c r="N301" i="1"/>
  <c r="T301" i="1" s="1"/>
  <c r="Z301" i="1" s="1"/>
  <c r="AF301" i="1" s="1"/>
  <c r="AJ301" i="1" s="1"/>
  <c r="AP301" i="1" s="1"/>
  <c r="AV301" i="1" s="1"/>
  <c r="BB301" i="1" s="1"/>
  <c r="BH301" i="1" s="1"/>
  <c r="BR301" i="1" s="1"/>
  <c r="BT301" i="1" s="1"/>
  <c r="M303" i="1"/>
  <c r="S303" i="1" s="1"/>
  <c r="Y303" i="1" s="1"/>
  <c r="AE303" i="1" s="1"/>
  <c r="AI303" i="1" s="1"/>
  <c r="AO303" i="1" s="1"/>
  <c r="AU303" i="1" s="1"/>
  <c r="BA303" i="1" s="1"/>
  <c r="BG303" i="1" s="1"/>
  <c r="BO303" i="1" s="1"/>
  <c r="BQ303" i="1" s="1"/>
  <c r="M403" i="1"/>
  <c r="S403" i="1" s="1"/>
  <c r="Y403" i="1" s="1"/>
  <c r="AE403" i="1" s="1"/>
  <c r="AI403" i="1" s="1"/>
  <c r="AO403" i="1" s="1"/>
  <c r="AU403" i="1" s="1"/>
  <c r="BA403" i="1" s="1"/>
  <c r="BG403" i="1" s="1"/>
  <c r="BO403" i="1" s="1"/>
  <c r="BQ403" i="1" s="1"/>
  <c r="AB406" i="1"/>
  <c r="W63" i="1"/>
  <c r="F207" i="1"/>
  <c r="F206" i="1" s="1"/>
  <c r="R27" i="1"/>
  <c r="X27" i="1" s="1"/>
  <c r="AD27" i="1" s="1"/>
  <c r="AH27" i="1" s="1"/>
  <c r="AN27" i="1" s="1"/>
  <c r="AT27" i="1" s="1"/>
  <c r="AZ27" i="1" s="1"/>
  <c r="BF27" i="1" s="1"/>
  <c r="BL27" i="1" s="1"/>
  <c r="BN27" i="1" s="1"/>
  <c r="Q142" i="1"/>
  <c r="T142" i="1" s="1"/>
  <c r="Z142" i="1" s="1"/>
  <c r="AF142" i="1" s="1"/>
  <c r="AJ142" i="1" s="1"/>
  <c r="AP142" i="1" s="1"/>
  <c r="AV142" i="1" s="1"/>
  <c r="BB142" i="1" s="1"/>
  <c r="BH142" i="1" s="1"/>
  <c r="BR142" i="1" s="1"/>
  <c r="BT142" i="1" s="1"/>
  <c r="AM351" i="1"/>
  <c r="AM350" i="1" s="1"/>
  <c r="N410" i="1"/>
  <c r="T410" i="1" s="1"/>
  <c r="Z410" i="1" s="1"/>
  <c r="AF410" i="1" s="1"/>
  <c r="AJ410" i="1" s="1"/>
  <c r="AP410" i="1" s="1"/>
  <c r="AV410" i="1" s="1"/>
  <c r="BB410" i="1" s="1"/>
  <c r="BH410" i="1" s="1"/>
  <c r="BR410" i="1" s="1"/>
  <c r="BT410" i="1" s="1"/>
  <c r="BG415" i="1"/>
  <c r="BO415" i="1" s="1"/>
  <c r="BQ415" i="1" s="1"/>
  <c r="AH421" i="1"/>
  <c r="AN421" i="1" s="1"/>
  <c r="AT421" i="1" s="1"/>
  <c r="AZ421" i="1" s="1"/>
  <c r="BF421" i="1" s="1"/>
  <c r="BL421" i="1" s="1"/>
  <c r="BN421" i="1" s="1"/>
  <c r="AB176" i="1"/>
  <c r="BG382" i="1"/>
  <c r="BO382" i="1" s="1"/>
  <c r="BQ382" i="1" s="1"/>
  <c r="N404" i="1"/>
  <c r="T404" i="1" s="1"/>
  <c r="Z404" i="1" s="1"/>
  <c r="AF404" i="1" s="1"/>
  <c r="AJ404" i="1" s="1"/>
  <c r="AP404" i="1" s="1"/>
  <c r="AV404" i="1" s="1"/>
  <c r="BB404" i="1" s="1"/>
  <c r="BH404" i="1" s="1"/>
  <c r="BR404" i="1" s="1"/>
  <c r="BT404" i="1" s="1"/>
  <c r="L407" i="1"/>
  <c r="R407" i="1" s="1"/>
  <c r="X407" i="1" s="1"/>
  <c r="AD407" i="1" s="1"/>
  <c r="AH407" i="1" s="1"/>
  <c r="AN407" i="1" s="1"/>
  <c r="AT407" i="1" s="1"/>
  <c r="AZ407" i="1" s="1"/>
  <c r="BF407" i="1" s="1"/>
  <c r="BL407" i="1" s="1"/>
  <c r="BN407" i="1" s="1"/>
  <c r="AA406" i="1"/>
  <c r="N519" i="1"/>
  <c r="T519" i="1" s="1"/>
  <c r="Z519" i="1" s="1"/>
  <c r="AF519" i="1" s="1"/>
  <c r="AJ519" i="1" s="1"/>
  <c r="AP519" i="1" s="1"/>
  <c r="AV519" i="1" s="1"/>
  <c r="BB519" i="1" s="1"/>
  <c r="BH519" i="1" s="1"/>
  <c r="BR519" i="1" s="1"/>
  <c r="BT519" i="1" s="1"/>
  <c r="M626" i="1"/>
  <c r="S626" i="1" s="1"/>
  <c r="Y626" i="1" s="1"/>
  <c r="AE626" i="1" s="1"/>
  <c r="AI626" i="1" s="1"/>
  <c r="AO626" i="1" s="1"/>
  <c r="AU626" i="1" s="1"/>
  <c r="BA626" i="1" s="1"/>
  <c r="BG626" i="1" s="1"/>
  <c r="BO626" i="1" s="1"/>
  <c r="BQ626" i="1" s="1"/>
  <c r="M680" i="1"/>
  <c r="S680" i="1" s="1"/>
  <c r="Y680" i="1" s="1"/>
  <c r="AE680" i="1" s="1"/>
  <c r="AI680" i="1" s="1"/>
  <c r="AO680" i="1" s="1"/>
  <c r="AU680" i="1" s="1"/>
  <c r="BA680" i="1" s="1"/>
  <c r="BG680" i="1" s="1"/>
  <c r="BO680" i="1" s="1"/>
  <c r="BQ680" i="1" s="1"/>
  <c r="AW695" i="1"/>
  <c r="AS832" i="1"/>
  <c r="AS831" i="1" s="1"/>
  <c r="R841" i="1"/>
  <c r="X841" i="1" s="1"/>
  <c r="AD841" i="1" s="1"/>
  <c r="AH841" i="1" s="1"/>
  <c r="AN841" i="1" s="1"/>
  <c r="AT841" i="1" s="1"/>
  <c r="AZ841" i="1" s="1"/>
  <c r="BF841" i="1" s="1"/>
  <c r="BL841" i="1" s="1"/>
  <c r="BN841" i="1" s="1"/>
  <c r="Z908" i="1"/>
  <c r="AF908" i="1" s="1"/>
  <c r="AJ908" i="1" s="1"/>
  <c r="AP908" i="1" s="1"/>
  <c r="AV908" i="1" s="1"/>
  <c r="BB908" i="1" s="1"/>
  <c r="BH908" i="1" s="1"/>
  <c r="BR908" i="1" s="1"/>
  <c r="BT908" i="1" s="1"/>
  <c r="N927" i="1"/>
  <c r="T927" i="1" s="1"/>
  <c r="Z927" i="1" s="1"/>
  <c r="AF927" i="1" s="1"/>
  <c r="AJ927" i="1" s="1"/>
  <c r="AP927" i="1" s="1"/>
  <c r="AV927" i="1" s="1"/>
  <c r="BB927" i="1" s="1"/>
  <c r="BH927" i="1" s="1"/>
  <c r="BR927" i="1" s="1"/>
  <c r="BT927" i="1" s="1"/>
  <c r="M1131" i="1"/>
  <c r="S1131" i="1" s="1"/>
  <c r="Y1131" i="1" s="1"/>
  <c r="AE1131" i="1" s="1"/>
  <c r="AI1131" i="1" s="1"/>
  <c r="AO1131" i="1" s="1"/>
  <c r="AU1131" i="1" s="1"/>
  <c r="BA1131" i="1" s="1"/>
  <c r="BG1131" i="1" s="1"/>
  <c r="BO1131" i="1" s="1"/>
  <c r="BQ1131" i="1" s="1"/>
  <c r="Z1151" i="1"/>
  <c r="AF1151" i="1" s="1"/>
  <c r="AJ1151" i="1" s="1"/>
  <c r="AP1151" i="1" s="1"/>
  <c r="AV1151" i="1" s="1"/>
  <c r="BB1151" i="1" s="1"/>
  <c r="BH1151" i="1" s="1"/>
  <c r="BR1151" i="1" s="1"/>
  <c r="AU1215" i="1"/>
  <c r="BA1215" i="1" s="1"/>
  <c r="BG1215" i="1" s="1"/>
  <c r="BO1215" i="1" s="1"/>
  <c r="BQ1215" i="1" s="1"/>
  <c r="M1353" i="1"/>
  <c r="S1353" i="1" s="1"/>
  <c r="Y1353" i="1" s="1"/>
  <c r="AE1353" i="1" s="1"/>
  <c r="AI1353" i="1" s="1"/>
  <c r="AO1353" i="1" s="1"/>
  <c r="AU1353" i="1" s="1"/>
  <c r="BA1353" i="1" s="1"/>
  <c r="BG1353" i="1" s="1"/>
  <c r="BO1353" i="1" s="1"/>
  <c r="BQ1353" i="1" s="1"/>
  <c r="N1416" i="1"/>
  <c r="T1416" i="1" s="1"/>
  <c r="Z1416" i="1" s="1"/>
  <c r="AF1416" i="1" s="1"/>
  <c r="AJ1416" i="1" s="1"/>
  <c r="AP1416" i="1" s="1"/>
  <c r="AV1416" i="1" s="1"/>
  <c r="BB1416" i="1" s="1"/>
  <c r="BH1416" i="1" s="1"/>
  <c r="BR1416" i="1" s="1"/>
  <c r="BT1416" i="1" s="1"/>
  <c r="BK1413" i="1"/>
  <c r="M1432" i="1"/>
  <c r="S1432" i="1" s="1"/>
  <c r="Y1432" i="1" s="1"/>
  <c r="AE1432" i="1" s="1"/>
  <c r="AI1432" i="1" s="1"/>
  <c r="AO1432" i="1" s="1"/>
  <c r="AU1432" i="1" s="1"/>
  <c r="BA1432" i="1" s="1"/>
  <c r="BG1432" i="1" s="1"/>
  <c r="BO1432" i="1" s="1"/>
  <c r="BQ1432" i="1" s="1"/>
  <c r="Z1439" i="1"/>
  <c r="AF1439" i="1" s="1"/>
  <c r="AJ1439" i="1" s="1"/>
  <c r="AP1439" i="1" s="1"/>
  <c r="AV1439" i="1" s="1"/>
  <c r="BB1439" i="1" s="1"/>
  <c r="BH1439" i="1" s="1"/>
  <c r="BR1439" i="1" s="1"/>
  <c r="BT1439" i="1" s="1"/>
  <c r="BU1515" i="1"/>
  <c r="U1564" i="1"/>
  <c r="AS1564" i="1"/>
  <c r="AW1610" i="1"/>
  <c r="K1665" i="1"/>
  <c r="K1664" i="1" s="1"/>
  <c r="K1659" i="1" s="1"/>
  <c r="U1665" i="1"/>
  <c r="U1664" i="1" s="1"/>
  <c r="U1659" i="1" s="1"/>
  <c r="AL1665" i="1"/>
  <c r="AL1664" i="1" s="1"/>
  <c r="AL1659" i="1" s="1"/>
  <c r="AS1665" i="1"/>
  <c r="AS1664" i="1" s="1"/>
  <c r="AS1659" i="1" s="1"/>
  <c r="BC1665" i="1"/>
  <c r="BC1664" i="1" s="1"/>
  <c r="BC1659" i="1" s="1"/>
  <c r="BJ1665" i="1"/>
  <c r="BJ1664" i="1" s="1"/>
  <c r="BJ1659" i="1" s="1"/>
  <c r="L1668" i="1"/>
  <c r="R1668" i="1" s="1"/>
  <c r="X1668" i="1" s="1"/>
  <c r="AD1668" i="1" s="1"/>
  <c r="AH1668" i="1" s="1"/>
  <c r="AN1668" i="1" s="1"/>
  <c r="AT1668" i="1" s="1"/>
  <c r="AZ1668" i="1" s="1"/>
  <c r="BF1668" i="1" s="1"/>
  <c r="BL1668" i="1" s="1"/>
  <c r="BN1668" i="1" s="1"/>
  <c r="BE1665" i="1"/>
  <c r="BE1664" i="1" s="1"/>
  <c r="BE1659" i="1" s="1"/>
  <c r="L1687" i="1"/>
  <c r="R1687" i="1" s="1"/>
  <c r="X1687" i="1" s="1"/>
  <c r="AD1687" i="1" s="1"/>
  <c r="AH1687" i="1" s="1"/>
  <c r="AN1687" i="1" s="1"/>
  <c r="AT1687" i="1" s="1"/>
  <c r="AZ1687" i="1" s="1"/>
  <c r="BF1687" i="1" s="1"/>
  <c r="BL1687" i="1" s="1"/>
  <c r="BN1687" i="1" s="1"/>
  <c r="V1696" i="1"/>
  <c r="V1695" i="1" s="1"/>
  <c r="BD1696" i="1"/>
  <c r="BD1695" i="1" s="1"/>
  <c r="AL452" i="1"/>
  <c r="BK465" i="1"/>
  <c r="L476" i="1"/>
  <c r="R476" i="1" s="1"/>
  <c r="X476" i="1" s="1"/>
  <c r="AD476" i="1" s="1"/>
  <c r="AH476" i="1" s="1"/>
  <c r="AN476" i="1" s="1"/>
  <c r="AT476" i="1" s="1"/>
  <c r="AZ476" i="1" s="1"/>
  <c r="BF476" i="1" s="1"/>
  <c r="BL476" i="1" s="1"/>
  <c r="BN476" i="1" s="1"/>
  <c r="Y569" i="1"/>
  <c r="AE569" i="1" s="1"/>
  <c r="AI569" i="1" s="1"/>
  <c r="AO569" i="1" s="1"/>
  <c r="AU569" i="1" s="1"/>
  <c r="BA569" i="1" s="1"/>
  <c r="BG569" i="1" s="1"/>
  <c r="BO569" i="1" s="1"/>
  <c r="BQ569" i="1" s="1"/>
  <c r="P631" i="1"/>
  <c r="BC664" i="1"/>
  <c r="N773" i="1"/>
  <c r="T773" i="1" s="1"/>
  <c r="Z773" i="1" s="1"/>
  <c r="AF773" i="1" s="1"/>
  <c r="AJ773" i="1" s="1"/>
  <c r="AP773" i="1" s="1"/>
  <c r="AV773" i="1" s="1"/>
  <c r="BB773" i="1" s="1"/>
  <c r="BH773" i="1" s="1"/>
  <c r="BR773" i="1" s="1"/>
  <c r="BT773" i="1" s="1"/>
  <c r="AD792" i="1"/>
  <c r="AH792" i="1" s="1"/>
  <c r="AN792" i="1" s="1"/>
  <c r="AT792" i="1" s="1"/>
  <c r="AZ792" i="1" s="1"/>
  <c r="BF792" i="1" s="1"/>
  <c r="BL792" i="1" s="1"/>
  <c r="BN792" i="1" s="1"/>
  <c r="AA823" i="1"/>
  <c r="K840" i="1"/>
  <c r="N840" i="1" s="1"/>
  <c r="T840" i="1" s="1"/>
  <c r="Z840" i="1" s="1"/>
  <c r="AF840" i="1" s="1"/>
  <c r="AJ840" i="1" s="1"/>
  <c r="AP840" i="1" s="1"/>
  <c r="AV840" i="1" s="1"/>
  <c r="BB840" i="1" s="1"/>
  <c r="BH840" i="1" s="1"/>
  <c r="BR840" i="1" s="1"/>
  <c r="BT840" i="1" s="1"/>
  <c r="X896" i="1"/>
  <c r="AD896" i="1" s="1"/>
  <c r="AH896" i="1" s="1"/>
  <c r="AN896" i="1" s="1"/>
  <c r="AT896" i="1" s="1"/>
  <c r="AZ896" i="1" s="1"/>
  <c r="BF896" i="1" s="1"/>
  <c r="BL896" i="1" s="1"/>
  <c r="BN896" i="1" s="1"/>
  <c r="AC897" i="1"/>
  <c r="AW897" i="1"/>
  <c r="BL924" i="1"/>
  <c r="BN924" i="1" s="1"/>
  <c r="M1002" i="1"/>
  <c r="S1002" i="1" s="1"/>
  <c r="Y1002" i="1" s="1"/>
  <c r="AE1002" i="1" s="1"/>
  <c r="AI1002" i="1" s="1"/>
  <c r="AO1002" i="1" s="1"/>
  <c r="AU1002" i="1" s="1"/>
  <c r="BA1002" i="1" s="1"/>
  <c r="BG1002" i="1" s="1"/>
  <c r="BO1002" i="1" s="1"/>
  <c r="BQ1002" i="1" s="1"/>
  <c r="M1104" i="1"/>
  <c r="S1104" i="1" s="1"/>
  <c r="Y1104" i="1" s="1"/>
  <c r="AE1104" i="1" s="1"/>
  <c r="AI1104" i="1" s="1"/>
  <c r="AO1104" i="1" s="1"/>
  <c r="AU1104" i="1" s="1"/>
  <c r="BA1104" i="1" s="1"/>
  <c r="BG1104" i="1" s="1"/>
  <c r="BO1104" i="1" s="1"/>
  <c r="N1240" i="1"/>
  <c r="T1240" i="1" s="1"/>
  <c r="Z1240" i="1" s="1"/>
  <c r="AF1240" i="1" s="1"/>
  <c r="AJ1240" i="1" s="1"/>
  <c r="AP1240" i="1" s="1"/>
  <c r="AV1240" i="1" s="1"/>
  <c r="BB1240" i="1" s="1"/>
  <c r="BH1240" i="1" s="1"/>
  <c r="BR1240" i="1" s="1"/>
  <c r="BT1240" i="1" s="1"/>
  <c r="U1264" i="1"/>
  <c r="AB1264" i="1"/>
  <c r="AL1264" i="1"/>
  <c r="AS1264" i="1"/>
  <c r="F1268" i="1"/>
  <c r="L1268" i="1" s="1"/>
  <c r="R1268" i="1" s="1"/>
  <c r="X1268" i="1" s="1"/>
  <c r="AD1268" i="1" s="1"/>
  <c r="AH1268" i="1" s="1"/>
  <c r="AN1268" i="1" s="1"/>
  <c r="AT1268" i="1" s="1"/>
  <c r="AZ1268" i="1" s="1"/>
  <c r="BF1268" i="1" s="1"/>
  <c r="BL1268" i="1" s="1"/>
  <c r="BN1268" i="1" s="1"/>
  <c r="V1283" i="1"/>
  <c r="AC1283" i="1"/>
  <c r="AM1283" i="1"/>
  <c r="BK1283" i="1"/>
  <c r="BU1329" i="1"/>
  <c r="BU1328" i="1" s="1"/>
  <c r="M1364" i="1"/>
  <c r="S1364" i="1" s="1"/>
  <c r="Y1364" i="1" s="1"/>
  <c r="AE1364" i="1" s="1"/>
  <c r="AI1364" i="1" s="1"/>
  <c r="AO1364" i="1" s="1"/>
  <c r="AU1364" i="1" s="1"/>
  <c r="BA1364" i="1" s="1"/>
  <c r="BG1364" i="1" s="1"/>
  <c r="BO1364" i="1" s="1"/>
  <c r="BQ1364" i="1" s="1"/>
  <c r="V432" i="1"/>
  <c r="AM432" i="1"/>
  <c r="W465" i="1"/>
  <c r="AG465" i="1"/>
  <c r="AX465" i="1"/>
  <c r="BE465" i="1"/>
  <c r="AX470" i="1"/>
  <c r="BK543" i="1"/>
  <c r="L624" i="1"/>
  <c r="R624" i="1" s="1"/>
  <c r="X624" i="1" s="1"/>
  <c r="AD624" i="1" s="1"/>
  <c r="AH624" i="1" s="1"/>
  <c r="AN624" i="1" s="1"/>
  <c r="AT624" i="1" s="1"/>
  <c r="AZ624" i="1" s="1"/>
  <c r="BF624" i="1" s="1"/>
  <c r="BL624" i="1" s="1"/>
  <c r="BN624" i="1" s="1"/>
  <c r="AW790" i="1"/>
  <c r="AW789" i="1" s="1"/>
  <c r="BD790" i="1"/>
  <c r="BD789" i="1" s="1"/>
  <c r="G961" i="1"/>
  <c r="AS961" i="1"/>
  <c r="L996" i="1"/>
  <c r="R996" i="1" s="1"/>
  <c r="X996" i="1" s="1"/>
  <c r="AD996" i="1" s="1"/>
  <c r="AH996" i="1" s="1"/>
  <c r="AN996" i="1" s="1"/>
  <c r="AT996" i="1" s="1"/>
  <c r="AZ996" i="1" s="1"/>
  <c r="BF996" i="1" s="1"/>
  <c r="BL996" i="1" s="1"/>
  <c r="BN996" i="1" s="1"/>
  <c r="U1413" i="1"/>
  <c r="AL1413" i="1"/>
  <c r="AS1413" i="1"/>
  <c r="BC1413" i="1"/>
  <c r="U1451" i="1"/>
  <c r="U1444" i="1" s="1"/>
  <c r="AC1461" i="1"/>
  <c r="AC1460" i="1" s="1"/>
  <c r="BF1602" i="1"/>
  <c r="BL1602" i="1" s="1"/>
  <c r="BN1602" i="1" s="1"/>
  <c r="AL777" i="1"/>
  <c r="BC782" i="1"/>
  <c r="BJ782" i="1"/>
  <c r="V790" i="1"/>
  <c r="M1055" i="1"/>
  <c r="S1055" i="1" s="1"/>
  <c r="Y1055" i="1" s="1"/>
  <c r="AE1055" i="1" s="1"/>
  <c r="AI1055" i="1" s="1"/>
  <c r="AO1055" i="1" s="1"/>
  <c r="AU1055" i="1" s="1"/>
  <c r="BA1055" i="1" s="1"/>
  <c r="BG1055" i="1" s="1"/>
  <c r="BO1055" i="1" s="1"/>
  <c r="BQ1055" i="1" s="1"/>
  <c r="L1185" i="1"/>
  <c r="R1185" i="1" s="1"/>
  <c r="X1185" i="1" s="1"/>
  <c r="AD1185" i="1" s="1"/>
  <c r="AH1185" i="1" s="1"/>
  <c r="AN1185" i="1" s="1"/>
  <c r="AT1185" i="1" s="1"/>
  <c r="AZ1185" i="1" s="1"/>
  <c r="BF1185" i="1" s="1"/>
  <c r="BL1185" i="1" s="1"/>
  <c r="BN1185" i="1" s="1"/>
  <c r="Y1207" i="1"/>
  <c r="AE1207" i="1" s="1"/>
  <c r="AI1207" i="1" s="1"/>
  <c r="AO1207" i="1" s="1"/>
  <c r="AU1207" i="1" s="1"/>
  <c r="BA1207" i="1" s="1"/>
  <c r="BG1207" i="1" s="1"/>
  <c r="BO1207" i="1" s="1"/>
  <c r="BQ1207" i="1" s="1"/>
  <c r="AM1485" i="1"/>
  <c r="N1511" i="1"/>
  <c r="T1511" i="1" s="1"/>
  <c r="Z1511" i="1" s="1"/>
  <c r="AF1511" i="1" s="1"/>
  <c r="AJ1511" i="1" s="1"/>
  <c r="AP1511" i="1" s="1"/>
  <c r="AV1511" i="1" s="1"/>
  <c r="BB1511" i="1" s="1"/>
  <c r="BH1511" i="1" s="1"/>
  <c r="BR1511" i="1" s="1"/>
  <c r="BT1511" i="1" s="1"/>
  <c r="BG1602" i="1"/>
  <c r="BO1602" i="1" s="1"/>
  <c r="BQ1602" i="1" s="1"/>
  <c r="Q1640" i="1"/>
  <c r="AA1640" i="1"/>
  <c r="AK1640" i="1"/>
  <c r="AR1640" i="1"/>
  <c r="AY1640" i="1"/>
  <c r="BI1640" i="1"/>
  <c r="AB1696" i="1"/>
  <c r="AB1695" i="1" s="1"/>
  <c r="AL1696" i="1"/>
  <c r="AL1695" i="1" s="1"/>
  <c r="BC1696" i="1"/>
  <c r="BC1695" i="1" s="1"/>
  <c r="BJ1696" i="1"/>
  <c r="BJ1695" i="1" s="1"/>
  <c r="P1696" i="1"/>
  <c r="P1695" i="1" s="1"/>
  <c r="L1707" i="1"/>
  <c r="R1707" i="1" s="1"/>
  <c r="X1707" i="1" s="1"/>
  <c r="AD1707" i="1" s="1"/>
  <c r="AH1707" i="1" s="1"/>
  <c r="AN1707" i="1" s="1"/>
  <c r="AT1707" i="1" s="1"/>
  <c r="AZ1707" i="1" s="1"/>
  <c r="BF1707" i="1" s="1"/>
  <c r="BL1707" i="1" s="1"/>
  <c r="BN1707" i="1" s="1"/>
  <c r="Q1706" i="1"/>
  <c r="Q1705" i="1" s="1"/>
  <c r="Q1704" i="1" s="1"/>
  <c r="AA1706" i="1"/>
  <c r="AA1705" i="1" s="1"/>
  <c r="AA1704" i="1" s="1"/>
  <c r="AK1706" i="1"/>
  <c r="AK1705" i="1" s="1"/>
  <c r="AK1704" i="1" s="1"/>
  <c r="AR1706" i="1"/>
  <c r="AR1705" i="1" s="1"/>
  <c r="AR1704" i="1" s="1"/>
  <c r="AY1706" i="1"/>
  <c r="AY1705" i="1" s="1"/>
  <c r="AY1704" i="1" s="1"/>
  <c r="O1706" i="1"/>
  <c r="O1705" i="1" s="1"/>
  <c r="O1704" i="1" s="1"/>
  <c r="AC1706" i="1"/>
  <c r="AC1705" i="1" s="1"/>
  <c r="AC1704" i="1" s="1"/>
  <c r="AM1706" i="1"/>
  <c r="AM1705" i="1" s="1"/>
  <c r="AM1704" i="1" s="1"/>
  <c r="F325" i="1"/>
  <c r="N466" i="1"/>
  <c r="T466" i="1" s="1"/>
  <c r="Z466" i="1" s="1"/>
  <c r="AF466" i="1" s="1"/>
  <c r="AJ466" i="1" s="1"/>
  <c r="AP466" i="1" s="1"/>
  <c r="AV466" i="1" s="1"/>
  <c r="BB466" i="1" s="1"/>
  <c r="BH466" i="1" s="1"/>
  <c r="BR466" i="1" s="1"/>
  <c r="BT466" i="1" s="1"/>
  <c r="M489" i="1"/>
  <c r="S489" i="1" s="1"/>
  <c r="Y489" i="1" s="1"/>
  <c r="AE489" i="1" s="1"/>
  <c r="AI489" i="1" s="1"/>
  <c r="AO489" i="1" s="1"/>
  <c r="AU489" i="1" s="1"/>
  <c r="BA489" i="1" s="1"/>
  <c r="BG489" i="1" s="1"/>
  <c r="BO489" i="1" s="1"/>
  <c r="BQ489" i="1" s="1"/>
  <c r="F488" i="1"/>
  <c r="I631" i="1"/>
  <c r="AX647" i="1"/>
  <c r="Q664" i="1"/>
  <c r="AA664" i="1"/>
  <c r="AK664" i="1"/>
  <c r="AR664" i="1"/>
  <c r="AY664" i="1"/>
  <c r="BI664" i="1"/>
  <c r="L673" i="1"/>
  <c r="R673" i="1" s="1"/>
  <c r="X673" i="1" s="1"/>
  <c r="AD673" i="1" s="1"/>
  <c r="AH673" i="1" s="1"/>
  <c r="AN673" i="1" s="1"/>
  <c r="AT673" i="1" s="1"/>
  <c r="AZ673" i="1" s="1"/>
  <c r="BF673" i="1" s="1"/>
  <c r="BL673" i="1" s="1"/>
  <c r="BN673" i="1" s="1"/>
  <c r="AA63" i="1"/>
  <c r="L110" i="1"/>
  <c r="R110" i="1" s="1"/>
  <c r="X110" i="1" s="1"/>
  <c r="AD110" i="1" s="1"/>
  <c r="AH110" i="1" s="1"/>
  <c r="AN110" i="1" s="1"/>
  <c r="AT110" i="1" s="1"/>
  <c r="AZ110" i="1" s="1"/>
  <c r="BF110" i="1" s="1"/>
  <c r="BL110" i="1" s="1"/>
  <c r="M125" i="1"/>
  <c r="S125" i="1" s="1"/>
  <c r="Y125" i="1" s="1"/>
  <c r="AE125" i="1" s="1"/>
  <c r="AI125" i="1" s="1"/>
  <c r="AO125" i="1" s="1"/>
  <c r="AU125" i="1" s="1"/>
  <c r="BA125" i="1" s="1"/>
  <c r="BG125" i="1" s="1"/>
  <c r="BO125" i="1" s="1"/>
  <c r="BQ125" i="1" s="1"/>
  <c r="K176" i="1"/>
  <c r="U176" i="1"/>
  <c r="M229" i="1"/>
  <c r="S229" i="1" s="1"/>
  <c r="Y229" i="1" s="1"/>
  <c r="AE229" i="1" s="1"/>
  <c r="AI229" i="1" s="1"/>
  <c r="AO229" i="1" s="1"/>
  <c r="AU229" i="1" s="1"/>
  <c r="BA229" i="1" s="1"/>
  <c r="BG229" i="1" s="1"/>
  <c r="BO229" i="1" s="1"/>
  <c r="BQ229" i="1" s="1"/>
  <c r="M293" i="1"/>
  <c r="S293" i="1" s="1"/>
  <c r="Y293" i="1" s="1"/>
  <c r="AE293" i="1" s="1"/>
  <c r="AI293" i="1" s="1"/>
  <c r="AO293" i="1" s="1"/>
  <c r="AU293" i="1" s="1"/>
  <c r="BA293" i="1" s="1"/>
  <c r="BG293" i="1" s="1"/>
  <c r="BO293" i="1" s="1"/>
  <c r="BQ293" i="1" s="1"/>
  <c r="M334" i="1"/>
  <c r="S334" i="1" s="1"/>
  <c r="Y334" i="1" s="1"/>
  <c r="AE334" i="1" s="1"/>
  <c r="AI334" i="1" s="1"/>
  <c r="AO334" i="1" s="1"/>
  <c r="AU334" i="1" s="1"/>
  <c r="BA334" i="1" s="1"/>
  <c r="BG334" i="1" s="1"/>
  <c r="BO334" i="1" s="1"/>
  <c r="BQ334" i="1" s="1"/>
  <c r="AC351" i="1"/>
  <c r="AC350" i="1" s="1"/>
  <c r="K355" i="1"/>
  <c r="BK363" i="1"/>
  <c r="BR363" i="1" s="1"/>
  <c r="BT363" i="1" s="1"/>
  <c r="M388" i="1"/>
  <c r="S388" i="1" s="1"/>
  <c r="Y388" i="1" s="1"/>
  <c r="AE388" i="1" s="1"/>
  <c r="AI388" i="1" s="1"/>
  <c r="AO388" i="1" s="1"/>
  <c r="AU388" i="1" s="1"/>
  <c r="BA388" i="1" s="1"/>
  <c r="BG388" i="1" s="1"/>
  <c r="BO388" i="1" s="1"/>
  <c r="BQ388" i="1" s="1"/>
  <c r="L412" i="1"/>
  <c r="R412" i="1" s="1"/>
  <c r="X412" i="1" s="1"/>
  <c r="AD412" i="1" s="1"/>
  <c r="AH412" i="1" s="1"/>
  <c r="AN412" i="1" s="1"/>
  <c r="AT412" i="1" s="1"/>
  <c r="AZ412" i="1" s="1"/>
  <c r="BF412" i="1" s="1"/>
  <c r="BL412" i="1" s="1"/>
  <c r="BN412" i="1" s="1"/>
  <c r="AC420" i="1"/>
  <c r="AF420" i="1" s="1"/>
  <c r="AJ420" i="1" s="1"/>
  <c r="AP420" i="1" s="1"/>
  <c r="AV420" i="1" s="1"/>
  <c r="BB420" i="1" s="1"/>
  <c r="BH420" i="1" s="1"/>
  <c r="BR420" i="1" s="1"/>
  <c r="BT420" i="1" s="1"/>
  <c r="V488" i="1"/>
  <c r="AC488" i="1"/>
  <c r="AW488" i="1"/>
  <c r="BD488" i="1"/>
  <c r="M494" i="1"/>
  <c r="S494" i="1" s="1"/>
  <c r="Y494" i="1" s="1"/>
  <c r="AE494" i="1" s="1"/>
  <c r="AI494" i="1" s="1"/>
  <c r="AO494" i="1" s="1"/>
  <c r="AU494" i="1" s="1"/>
  <c r="BA494" i="1" s="1"/>
  <c r="BG494" i="1" s="1"/>
  <c r="BO494" i="1" s="1"/>
  <c r="BQ494" i="1" s="1"/>
  <c r="G501" i="1"/>
  <c r="K501" i="1"/>
  <c r="U501" i="1"/>
  <c r="AB501" i="1"/>
  <c r="AL501" i="1"/>
  <c r="AS501" i="1"/>
  <c r="BC501" i="1"/>
  <c r="BJ501" i="1"/>
  <c r="M522" i="1"/>
  <c r="S522" i="1" s="1"/>
  <c r="Y522" i="1" s="1"/>
  <c r="AE522" i="1" s="1"/>
  <c r="AI522" i="1" s="1"/>
  <c r="AO522" i="1" s="1"/>
  <c r="AU522" i="1" s="1"/>
  <c r="BA522" i="1" s="1"/>
  <c r="BG522" i="1" s="1"/>
  <c r="BO522" i="1" s="1"/>
  <c r="BQ522" i="1" s="1"/>
  <c r="L544" i="1"/>
  <c r="R544" i="1" s="1"/>
  <c r="X544" i="1" s="1"/>
  <c r="AD544" i="1" s="1"/>
  <c r="AH544" i="1" s="1"/>
  <c r="AN544" i="1" s="1"/>
  <c r="AT544" i="1" s="1"/>
  <c r="AZ544" i="1" s="1"/>
  <c r="BF544" i="1" s="1"/>
  <c r="BL544" i="1" s="1"/>
  <c r="BN544" i="1" s="1"/>
  <c r="AC563" i="1"/>
  <c r="AF563" i="1" s="1"/>
  <c r="AJ563" i="1" s="1"/>
  <c r="AP563" i="1" s="1"/>
  <c r="AV563" i="1" s="1"/>
  <c r="BB563" i="1" s="1"/>
  <c r="BH563" i="1" s="1"/>
  <c r="BR563" i="1" s="1"/>
  <c r="BT563" i="1" s="1"/>
  <c r="L584" i="1"/>
  <c r="R584" i="1" s="1"/>
  <c r="X584" i="1" s="1"/>
  <c r="AD584" i="1" s="1"/>
  <c r="AH584" i="1" s="1"/>
  <c r="AN584" i="1" s="1"/>
  <c r="AT584" i="1" s="1"/>
  <c r="AZ584" i="1" s="1"/>
  <c r="BF584" i="1" s="1"/>
  <c r="BL584" i="1" s="1"/>
  <c r="BN584" i="1" s="1"/>
  <c r="I58" i="1"/>
  <c r="P58" i="1"/>
  <c r="W58" i="1"/>
  <c r="AE215" i="1"/>
  <c r="AI215" i="1" s="1"/>
  <c r="AO215" i="1" s="1"/>
  <c r="AU215" i="1" s="1"/>
  <c r="BA215" i="1" s="1"/>
  <c r="BG215" i="1" s="1"/>
  <c r="BO215" i="1" s="1"/>
  <c r="N219" i="1"/>
  <c r="T219" i="1" s="1"/>
  <c r="Z219" i="1" s="1"/>
  <c r="AF219" i="1" s="1"/>
  <c r="AJ219" i="1" s="1"/>
  <c r="AP219" i="1" s="1"/>
  <c r="AV219" i="1" s="1"/>
  <c r="BB219" i="1" s="1"/>
  <c r="BH219" i="1" s="1"/>
  <c r="BR219" i="1" s="1"/>
  <c r="BT219" i="1" s="1"/>
  <c r="S356" i="1"/>
  <c r="Y356" i="1" s="1"/>
  <c r="AE356" i="1" s="1"/>
  <c r="AI356" i="1" s="1"/>
  <c r="AO356" i="1" s="1"/>
  <c r="AU356" i="1" s="1"/>
  <c r="BA356" i="1" s="1"/>
  <c r="BG356" i="1" s="1"/>
  <c r="BO356" i="1" s="1"/>
  <c r="BQ356" i="1" s="1"/>
  <c r="U432" i="1"/>
  <c r="M577" i="1"/>
  <c r="S577" i="1" s="1"/>
  <c r="Y577" i="1" s="1"/>
  <c r="AE577" i="1" s="1"/>
  <c r="AI577" i="1" s="1"/>
  <c r="AO577" i="1" s="1"/>
  <c r="AU577" i="1" s="1"/>
  <c r="BA577" i="1" s="1"/>
  <c r="BG577" i="1" s="1"/>
  <c r="BO577" i="1" s="1"/>
  <c r="L640" i="1"/>
  <c r="R640" i="1" s="1"/>
  <c r="BU63" i="1"/>
  <c r="L137" i="1"/>
  <c r="R137" i="1" s="1"/>
  <c r="X137" i="1" s="1"/>
  <c r="AD137" i="1" s="1"/>
  <c r="AH137" i="1" s="1"/>
  <c r="AN137" i="1" s="1"/>
  <c r="AT137" i="1" s="1"/>
  <c r="AZ137" i="1" s="1"/>
  <c r="BF137" i="1" s="1"/>
  <c r="BL137" i="1" s="1"/>
  <c r="BN137" i="1" s="1"/>
  <c r="BL138" i="1"/>
  <c r="BN138" i="1" s="1"/>
  <c r="P142" i="1"/>
  <c r="S142" i="1" s="1"/>
  <c r="Y142" i="1" s="1"/>
  <c r="AE142" i="1" s="1"/>
  <c r="AI142" i="1" s="1"/>
  <c r="AO142" i="1" s="1"/>
  <c r="AU142" i="1" s="1"/>
  <c r="BA142" i="1" s="1"/>
  <c r="BG142" i="1" s="1"/>
  <c r="BO142" i="1" s="1"/>
  <c r="BQ142" i="1" s="1"/>
  <c r="Z143" i="1"/>
  <c r="AF143" i="1" s="1"/>
  <c r="AJ143" i="1" s="1"/>
  <c r="AP143" i="1" s="1"/>
  <c r="AV143" i="1" s="1"/>
  <c r="BB143" i="1" s="1"/>
  <c r="BH143" i="1" s="1"/>
  <c r="BR143" i="1" s="1"/>
  <c r="BT143" i="1" s="1"/>
  <c r="L224" i="1"/>
  <c r="R224" i="1" s="1"/>
  <c r="X224" i="1" s="1"/>
  <c r="AD224" i="1" s="1"/>
  <c r="AH224" i="1" s="1"/>
  <c r="AN224" i="1" s="1"/>
  <c r="AT224" i="1" s="1"/>
  <c r="AZ224" i="1" s="1"/>
  <c r="BF224" i="1" s="1"/>
  <c r="BL224" i="1" s="1"/>
  <c r="BN224" i="1" s="1"/>
  <c r="N231" i="1"/>
  <c r="T231" i="1" s="1"/>
  <c r="Z231" i="1" s="1"/>
  <c r="AF231" i="1" s="1"/>
  <c r="AJ231" i="1" s="1"/>
  <c r="AP231" i="1" s="1"/>
  <c r="AV231" i="1" s="1"/>
  <c r="BB231" i="1" s="1"/>
  <c r="BH231" i="1" s="1"/>
  <c r="BR231" i="1" s="1"/>
  <c r="BT231" i="1" s="1"/>
  <c r="K352" i="1"/>
  <c r="N352" i="1" s="1"/>
  <c r="T352" i="1" s="1"/>
  <c r="Z352" i="1" s="1"/>
  <c r="AF352" i="1" s="1"/>
  <c r="AJ352" i="1" s="1"/>
  <c r="AP352" i="1" s="1"/>
  <c r="AV352" i="1" s="1"/>
  <c r="BB352" i="1" s="1"/>
  <c r="BH352" i="1" s="1"/>
  <c r="BR352" i="1" s="1"/>
  <c r="N447" i="1"/>
  <c r="T447" i="1" s="1"/>
  <c r="Z447" i="1" s="1"/>
  <c r="AF447" i="1" s="1"/>
  <c r="AJ447" i="1" s="1"/>
  <c r="AP447" i="1" s="1"/>
  <c r="AV447" i="1" s="1"/>
  <c r="BB447" i="1" s="1"/>
  <c r="BH447" i="1" s="1"/>
  <c r="BR447" i="1" s="1"/>
  <c r="BT447" i="1" s="1"/>
  <c r="AC560" i="1"/>
  <c r="AF560" i="1" s="1"/>
  <c r="AJ560" i="1" s="1"/>
  <c r="AP560" i="1" s="1"/>
  <c r="AV560" i="1" s="1"/>
  <c r="BB560" i="1" s="1"/>
  <c r="BH560" i="1" s="1"/>
  <c r="BR560" i="1" s="1"/>
  <c r="J621" i="1"/>
  <c r="Q621" i="1"/>
  <c r="AK621" i="1"/>
  <c r="BI621" i="1"/>
  <c r="N626" i="1"/>
  <c r="T626" i="1" s="1"/>
  <c r="Z626" i="1" s="1"/>
  <c r="AF626" i="1" s="1"/>
  <c r="AJ626" i="1" s="1"/>
  <c r="AP626" i="1" s="1"/>
  <c r="AV626" i="1" s="1"/>
  <c r="BB626" i="1" s="1"/>
  <c r="BH626" i="1" s="1"/>
  <c r="BR626" i="1" s="1"/>
  <c r="BT626" i="1" s="1"/>
  <c r="N632" i="1"/>
  <c r="T632" i="1" s="1"/>
  <c r="Z632" i="1" s="1"/>
  <c r="AF632" i="1" s="1"/>
  <c r="AJ632" i="1" s="1"/>
  <c r="AP632" i="1" s="1"/>
  <c r="AV632" i="1" s="1"/>
  <c r="BB632" i="1" s="1"/>
  <c r="BH632" i="1" s="1"/>
  <c r="BR632" i="1" s="1"/>
  <c r="BT632" i="1" s="1"/>
  <c r="N667" i="1"/>
  <c r="T667" i="1" s="1"/>
  <c r="Z667" i="1" s="1"/>
  <c r="AF667" i="1" s="1"/>
  <c r="AJ667" i="1" s="1"/>
  <c r="AP667" i="1" s="1"/>
  <c r="AV667" i="1" s="1"/>
  <c r="BB667" i="1" s="1"/>
  <c r="BH667" i="1" s="1"/>
  <c r="BR667" i="1" s="1"/>
  <c r="BT667" i="1" s="1"/>
  <c r="N673" i="1"/>
  <c r="T673" i="1" s="1"/>
  <c r="Z673" i="1" s="1"/>
  <c r="AF673" i="1" s="1"/>
  <c r="AJ673" i="1" s="1"/>
  <c r="AP673" i="1" s="1"/>
  <c r="AV673" i="1" s="1"/>
  <c r="BB673" i="1" s="1"/>
  <c r="BH673" i="1" s="1"/>
  <c r="BR673" i="1" s="1"/>
  <c r="BT673" i="1" s="1"/>
  <c r="O672" i="1"/>
  <c r="AM672" i="1"/>
  <c r="BD672" i="1"/>
  <c r="BK672" i="1"/>
  <c r="K716" i="1"/>
  <c r="U716" i="1"/>
  <c r="AL716" i="1"/>
  <c r="AS716" i="1"/>
  <c r="BC716" i="1"/>
  <c r="BJ716" i="1"/>
  <c r="N835" i="1"/>
  <c r="T835" i="1" s="1"/>
  <c r="Z835" i="1" s="1"/>
  <c r="AF835" i="1" s="1"/>
  <c r="AJ835" i="1" s="1"/>
  <c r="AP835" i="1" s="1"/>
  <c r="AV835" i="1" s="1"/>
  <c r="BB835" i="1" s="1"/>
  <c r="BH835" i="1" s="1"/>
  <c r="BR835" i="1" s="1"/>
  <c r="BT835" i="1" s="1"/>
  <c r="AM857" i="1"/>
  <c r="AH870" i="1"/>
  <c r="AN870" i="1" s="1"/>
  <c r="AT870" i="1" s="1"/>
  <c r="AZ870" i="1" s="1"/>
  <c r="BF870" i="1" s="1"/>
  <c r="BL870" i="1" s="1"/>
  <c r="BN870" i="1" s="1"/>
  <c r="P892" i="1"/>
  <c r="S892" i="1" s="1"/>
  <c r="AM897" i="1"/>
  <c r="P905" i="1"/>
  <c r="S905" i="1" s="1"/>
  <c r="W905" i="1"/>
  <c r="AG905" i="1"/>
  <c r="BE905" i="1"/>
  <c r="O910" i="1"/>
  <c r="R910" i="1" s="1"/>
  <c r="AW910" i="1"/>
  <c r="BD910" i="1"/>
  <c r="BK910" i="1"/>
  <c r="R946" i="1"/>
  <c r="X946" i="1" s="1"/>
  <c r="AD946" i="1" s="1"/>
  <c r="AH946" i="1" s="1"/>
  <c r="AN946" i="1" s="1"/>
  <c r="AT946" i="1" s="1"/>
  <c r="AZ946" i="1" s="1"/>
  <c r="BF946" i="1" s="1"/>
  <c r="BL946" i="1" s="1"/>
  <c r="BN946" i="1" s="1"/>
  <c r="L953" i="1"/>
  <c r="R953" i="1" s="1"/>
  <c r="X953" i="1" s="1"/>
  <c r="AD953" i="1" s="1"/>
  <c r="AH953" i="1" s="1"/>
  <c r="AN953" i="1" s="1"/>
  <c r="AT953" i="1" s="1"/>
  <c r="AZ953" i="1" s="1"/>
  <c r="BF953" i="1" s="1"/>
  <c r="BL953" i="1" s="1"/>
  <c r="BN953" i="1" s="1"/>
  <c r="AV981" i="1"/>
  <c r="BB981" i="1" s="1"/>
  <c r="BH981" i="1" s="1"/>
  <c r="BR981" i="1" s="1"/>
  <c r="BT981" i="1" s="1"/>
  <c r="T1042" i="1"/>
  <c r="Z1042" i="1" s="1"/>
  <c r="AF1042" i="1" s="1"/>
  <c r="AJ1042" i="1" s="1"/>
  <c r="AP1042" i="1" s="1"/>
  <c r="AV1042" i="1" s="1"/>
  <c r="BB1042" i="1" s="1"/>
  <c r="BH1042" i="1" s="1"/>
  <c r="BR1042" i="1" s="1"/>
  <c r="BT1042" i="1" s="1"/>
  <c r="F1045" i="1"/>
  <c r="AA1045" i="1"/>
  <c r="AR1045" i="1"/>
  <c r="AY1045" i="1"/>
  <c r="BL1095" i="1"/>
  <c r="BN1095" i="1" s="1"/>
  <c r="M1100" i="1"/>
  <c r="S1100" i="1" s="1"/>
  <c r="Y1100" i="1" s="1"/>
  <c r="AE1100" i="1" s="1"/>
  <c r="AI1100" i="1" s="1"/>
  <c r="AO1100" i="1" s="1"/>
  <c r="AU1100" i="1" s="1"/>
  <c r="BA1100" i="1" s="1"/>
  <c r="BG1100" i="1" s="1"/>
  <c r="BO1100" i="1" s="1"/>
  <c r="BQ1100" i="1" s="1"/>
  <c r="G1123" i="1"/>
  <c r="K1123" i="1"/>
  <c r="G1137" i="1"/>
  <c r="G1136" i="1" s="1"/>
  <c r="AL1137" i="1"/>
  <c r="AL1136" i="1" s="1"/>
  <c r="BJ1137" i="1"/>
  <c r="BJ1136" i="1" s="1"/>
  <c r="X1141" i="1"/>
  <c r="AD1141" i="1" s="1"/>
  <c r="AH1141" i="1" s="1"/>
  <c r="AN1141" i="1" s="1"/>
  <c r="AT1141" i="1" s="1"/>
  <c r="AZ1141" i="1" s="1"/>
  <c r="BF1141" i="1" s="1"/>
  <c r="BL1141" i="1" s="1"/>
  <c r="BN1141" i="1" s="1"/>
  <c r="P1206" i="1"/>
  <c r="S1206" i="1" s="1"/>
  <c r="Y1206" i="1" s="1"/>
  <c r="AE1206" i="1" s="1"/>
  <c r="AI1206" i="1" s="1"/>
  <c r="AO1206" i="1" s="1"/>
  <c r="AU1206" i="1" s="1"/>
  <c r="BA1206" i="1" s="1"/>
  <c r="BG1206" i="1" s="1"/>
  <c r="BO1206" i="1" s="1"/>
  <c r="BQ1206" i="1" s="1"/>
  <c r="BB1252" i="1"/>
  <c r="BH1252" i="1" s="1"/>
  <c r="BR1252" i="1" s="1"/>
  <c r="BT1252" i="1" s="1"/>
  <c r="K1257" i="1"/>
  <c r="M1271" i="1"/>
  <c r="S1271" i="1" s="1"/>
  <c r="Y1271" i="1" s="1"/>
  <c r="AE1271" i="1" s="1"/>
  <c r="AI1271" i="1" s="1"/>
  <c r="AO1271" i="1" s="1"/>
  <c r="AU1271" i="1" s="1"/>
  <c r="BA1271" i="1" s="1"/>
  <c r="BG1271" i="1" s="1"/>
  <c r="BO1271" i="1" s="1"/>
  <c r="BQ1271" i="1" s="1"/>
  <c r="AN1319" i="1"/>
  <c r="AT1319" i="1" s="1"/>
  <c r="AZ1319" i="1" s="1"/>
  <c r="BF1319" i="1" s="1"/>
  <c r="BL1319" i="1" s="1"/>
  <c r="BN1319" i="1" s="1"/>
  <c r="BU1320" i="1"/>
  <c r="BU1313" i="1" s="1"/>
  <c r="AK1336" i="1"/>
  <c r="AK1335" i="1" s="1"/>
  <c r="AK790" i="1"/>
  <c r="AK789" i="1" s="1"/>
  <c r="AR790" i="1"/>
  <c r="AR789" i="1" s="1"/>
  <c r="BI790" i="1"/>
  <c r="BI789" i="1" s="1"/>
  <c r="AA790" i="1"/>
  <c r="AA789" i="1" s="1"/>
  <c r="U810" i="1"/>
  <c r="U809" i="1" s="1"/>
  <c r="AL810" i="1"/>
  <c r="AL809" i="1" s="1"/>
  <c r="AS810" i="1"/>
  <c r="AS809" i="1" s="1"/>
  <c r="BJ810" i="1"/>
  <c r="BJ809" i="1" s="1"/>
  <c r="L813" i="1"/>
  <c r="R813" i="1" s="1"/>
  <c r="X813" i="1" s="1"/>
  <c r="AD813" i="1" s="1"/>
  <c r="AH813" i="1" s="1"/>
  <c r="AN813" i="1" s="1"/>
  <c r="AT813" i="1" s="1"/>
  <c r="AZ813" i="1" s="1"/>
  <c r="BF813" i="1" s="1"/>
  <c r="BL813" i="1" s="1"/>
  <c r="BN813" i="1" s="1"/>
  <c r="F823" i="1"/>
  <c r="BI832" i="1"/>
  <c r="BI831" i="1" s="1"/>
  <c r="AW843" i="1"/>
  <c r="AW838" i="1" s="1"/>
  <c r="AP876" i="1"/>
  <c r="AV876" i="1" s="1"/>
  <c r="BB876" i="1" s="1"/>
  <c r="BH876" i="1" s="1"/>
  <c r="BR876" i="1" s="1"/>
  <c r="BT876" i="1" s="1"/>
  <c r="AK905" i="1"/>
  <c r="BI905" i="1"/>
  <c r="AK930" i="1"/>
  <c r="AK929" i="1" s="1"/>
  <c r="BI930" i="1"/>
  <c r="BI929" i="1" s="1"/>
  <c r="AO946" i="1"/>
  <c r="AU946" i="1" s="1"/>
  <c r="BA946" i="1" s="1"/>
  <c r="BG946" i="1" s="1"/>
  <c r="BO946" i="1" s="1"/>
  <c r="BQ946" i="1" s="1"/>
  <c r="P950" i="1"/>
  <c r="AG950" i="1"/>
  <c r="K1045" i="1"/>
  <c r="AC1075" i="1"/>
  <c r="AC1074" i="1" s="1"/>
  <c r="BK1075" i="1"/>
  <c r="BK1074" i="1" s="1"/>
  <c r="O1123" i="1"/>
  <c r="W1137" i="1"/>
  <c r="W1136" i="1" s="1"/>
  <c r="AW1336" i="1"/>
  <c r="AW1335" i="1" s="1"/>
  <c r="O772" i="1"/>
  <c r="V772" i="1"/>
  <c r="AC772" i="1"/>
  <c r="AM772" i="1"/>
  <c r="AW772" i="1"/>
  <c r="BK772" i="1"/>
  <c r="P777" i="1"/>
  <c r="W777" i="1"/>
  <c r="AQ777" i="1"/>
  <c r="AX777" i="1"/>
  <c r="BU777" i="1"/>
  <c r="G782" i="1"/>
  <c r="U782" i="1"/>
  <c r="AB782" i="1"/>
  <c r="AL782" i="1"/>
  <c r="AS782" i="1"/>
  <c r="Q790" i="1"/>
  <c r="Q789" i="1" s="1"/>
  <c r="AR823" i="1"/>
  <c r="AB832" i="1"/>
  <c r="AB831" i="1" s="1"/>
  <c r="AL832" i="1"/>
  <c r="AL831" i="1" s="1"/>
  <c r="BJ832" i="1"/>
  <c r="BJ831" i="1" s="1"/>
  <c r="P843" i="1"/>
  <c r="P838" i="1" s="1"/>
  <c r="W843" i="1"/>
  <c r="W838" i="1" s="1"/>
  <c r="AG843" i="1"/>
  <c r="AG838" i="1" s="1"/>
  <c r="AQ843" i="1"/>
  <c r="AQ838" i="1" s="1"/>
  <c r="BE843" i="1"/>
  <c r="BE838" i="1" s="1"/>
  <c r="I950" i="1"/>
  <c r="Q961" i="1"/>
  <c r="AA961" i="1"/>
  <c r="AK961" i="1"/>
  <c r="AY961" i="1"/>
  <c r="BI961" i="1"/>
  <c r="AL980" i="1"/>
  <c r="AO980" i="1" s="1"/>
  <c r="AU980" i="1" s="1"/>
  <c r="BA980" i="1" s="1"/>
  <c r="BG980" i="1" s="1"/>
  <c r="BO980" i="1" s="1"/>
  <c r="BQ980" i="1" s="1"/>
  <c r="N1346" i="1"/>
  <c r="T1346" i="1" s="1"/>
  <c r="Z1346" i="1" s="1"/>
  <c r="AF1346" i="1" s="1"/>
  <c r="AJ1346" i="1" s="1"/>
  <c r="AP1346" i="1" s="1"/>
  <c r="AV1346" i="1" s="1"/>
  <c r="BB1346" i="1" s="1"/>
  <c r="BH1346" i="1" s="1"/>
  <c r="BR1346" i="1" s="1"/>
  <c r="BT1346" i="1" s="1"/>
  <c r="N1048" i="1"/>
  <c r="T1048" i="1" s="1"/>
  <c r="Z1048" i="1" s="1"/>
  <c r="AF1048" i="1" s="1"/>
  <c r="AJ1048" i="1" s="1"/>
  <c r="AP1048" i="1" s="1"/>
  <c r="AV1048" i="1" s="1"/>
  <c r="BB1048" i="1" s="1"/>
  <c r="BH1048" i="1" s="1"/>
  <c r="BR1048" i="1" s="1"/>
  <c r="BT1048" i="1" s="1"/>
  <c r="BK1045" i="1"/>
  <c r="R1107" i="1"/>
  <c r="X1107" i="1" s="1"/>
  <c r="AD1107" i="1" s="1"/>
  <c r="AH1107" i="1" s="1"/>
  <c r="AN1107" i="1" s="1"/>
  <c r="AT1107" i="1" s="1"/>
  <c r="AZ1107" i="1" s="1"/>
  <c r="BF1107" i="1" s="1"/>
  <c r="BL1107" i="1" s="1"/>
  <c r="BN1107" i="1" s="1"/>
  <c r="M1117" i="1"/>
  <c r="S1117" i="1" s="1"/>
  <c r="Y1117" i="1" s="1"/>
  <c r="AE1117" i="1" s="1"/>
  <c r="AI1117" i="1" s="1"/>
  <c r="AO1117" i="1" s="1"/>
  <c r="AU1117" i="1" s="1"/>
  <c r="BA1117" i="1" s="1"/>
  <c r="BG1117" i="1" s="1"/>
  <c r="BO1117" i="1" s="1"/>
  <c r="BQ1117" i="1" s="1"/>
  <c r="AF1120" i="1"/>
  <c r="AJ1120" i="1" s="1"/>
  <c r="AP1120" i="1" s="1"/>
  <c r="AV1120" i="1" s="1"/>
  <c r="BB1120" i="1" s="1"/>
  <c r="BH1120" i="1" s="1"/>
  <c r="BR1120" i="1" s="1"/>
  <c r="BT1120" i="1" s="1"/>
  <c r="U1243" i="1"/>
  <c r="U1239" i="1" s="1"/>
  <c r="N1262" i="1"/>
  <c r="T1262" i="1" s="1"/>
  <c r="Z1262" i="1" s="1"/>
  <c r="AF1262" i="1" s="1"/>
  <c r="AJ1262" i="1" s="1"/>
  <c r="AP1262" i="1" s="1"/>
  <c r="AV1262" i="1" s="1"/>
  <c r="BB1262" i="1" s="1"/>
  <c r="BH1262" i="1" s="1"/>
  <c r="BR1262" i="1" s="1"/>
  <c r="BT1262" i="1" s="1"/>
  <c r="V1257" i="1"/>
  <c r="Y1284" i="1"/>
  <c r="AE1284" i="1" s="1"/>
  <c r="AI1284" i="1" s="1"/>
  <c r="AO1284" i="1" s="1"/>
  <c r="AU1284" i="1" s="1"/>
  <c r="BA1284" i="1" s="1"/>
  <c r="BG1284" i="1" s="1"/>
  <c r="BO1284" i="1" s="1"/>
  <c r="W1283" i="1"/>
  <c r="AQ1283" i="1"/>
  <c r="BU1283" i="1"/>
  <c r="M1314" i="1"/>
  <c r="BF1321" i="1"/>
  <c r="BL1321" i="1" s="1"/>
  <c r="BN1321" i="1" s="1"/>
  <c r="BJ1320" i="1"/>
  <c r="BJ1313" i="1" s="1"/>
  <c r="L1325" i="1"/>
  <c r="R1325" i="1" s="1"/>
  <c r="X1325" i="1" s="1"/>
  <c r="AD1325" i="1" s="1"/>
  <c r="AH1325" i="1" s="1"/>
  <c r="AN1325" i="1" s="1"/>
  <c r="AT1325" i="1" s="1"/>
  <c r="AZ1325" i="1" s="1"/>
  <c r="BF1325" i="1" s="1"/>
  <c r="BL1325" i="1" s="1"/>
  <c r="BN1325" i="1" s="1"/>
  <c r="Y1337" i="1"/>
  <c r="AE1337" i="1" s="1"/>
  <c r="AI1337" i="1" s="1"/>
  <c r="L1341" i="1"/>
  <c r="R1341" i="1" s="1"/>
  <c r="X1341" i="1" s="1"/>
  <c r="AD1341" i="1" s="1"/>
  <c r="AH1341" i="1" s="1"/>
  <c r="AN1341" i="1" s="1"/>
  <c r="AT1341" i="1" s="1"/>
  <c r="AZ1341" i="1" s="1"/>
  <c r="BF1341" i="1" s="1"/>
  <c r="BL1341" i="1" s="1"/>
  <c r="BN1341" i="1" s="1"/>
  <c r="AS1336" i="1"/>
  <c r="AS1335" i="1" s="1"/>
  <c r="BJ1336" i="1"/>
  <c r="BJ1335" i="1" s="1"/>
  <c r="R1342" i="1"/>
  <c r="X1342" i="1" s="1"/>
  <c r="AD1342" i="1" s="1"/>
  <c r="AH1342" i="1" s="1"/>
  <c r="AN1342" i="1" s="1"/>
  <c r="AT1342" i="1" s="1"/>
  <c r="AZ1342" i="1" s="1"/>
  <c r="BF1342" i="1" s="1"/>
  <c r="BL1342" i="1" s="1"/>
  <c r="BN1342" i="1" s="1"/>
  <c r="N1359" i="1"/>
  <c r="T1359" i="1" s="1"/>
  <c r="Z1359" i="1" s="1"/>
  <c r="AF1359" i="1" s="1"/>
  <c r="AJ1359" i="1" s="1"/>
  <c r="AP1359" i="1" s="1"/>
  <c r="AV1359" i="1" s="1"/>
  <c r="BB1359" i="1" s="1"/>
  <c r="BH1359" i="1" s="1"/>
  <c r="BR1359" i="1" s="1"/>
  <c r="BT1359" i="1" s="1"/>
  <c r="I1396" i="1"/>
  <c r="L1396" i="1" s="1"/>
  <c r="R1396" i="1" s="1"/>
  <c r="X1396" i="1" s="1"/>
  <c r="AD1396" i="1" s="1"/>
  <c r="AH1396" i="1" s="1"/>
  <c r="AN1396" i="1" s="1"/>
  <c r="AT1396" i="1" s="1"/>
  <c r="AZ1396" i="1" s="1"/>
  <c r="BF1396" i="1" s="1"/>
  <c r="BL1396" i="1" s="1"/>
  <c r="BN1396" i="1" s="1"/>
  <c r="T1397" i="1"/>
  <c r="Z1397" i="1" s="1"/>
  <c r="AF1397" i="1" s="1"/>
  <c r="AJ1397" i="1" s="1"/>
  <c r="AP1397" i="1" s="1"/>
  <c r="AV1397" i="1" s="1"/>
  <c r="BB1397" i="1" s="1"/>
  <c r="BH1397" i="1" s="1"/>
  <c r="BR1397" i="1" s="1"/>
  <c r="BT1397" i="1" s="1"/>
  <c r="W1413" i="1"/>
  <c r="AK1426" i="1"/>
  <c r="AK1425" i="1" s="1"/>
  <c r="AK1424" i="1" s="1"/>
  <c r="BI1426" i="1"/>
  <c r="BI1425" i="1" s="1"/>
  <c r="BI1424" i="1" s="1"/>
  <c r="BK1436" i="1"/>
  <c r="BK1435" i="1" s="1"/>
  <c r="M1454" i="1"/>
  <c r="S1454" i="1" s="1"/>
  <c r="Y1454" i="1" s="1"/>
  <c r="AE1454" i="1" s="1"/>
  <c r="AI1454" i="1" s="1"/>
  <c r="AO1454" i="1" s="1"/>
  <c r="AU1454" i="1" s="1"/>
  <c r="BA1454" i="1" s="1"/>
  <c r="BG1454" i="1" s="1"/>
  <c r="BO1454" i="1" s="1"/>
  <c r="BQ1454" i="1" s="1"/>
  <c r="O1461" i="1"/>
  <c r="O1460" i="1" s="1"/>
  <c r="AM1461" i="1"/>
  <c r="AM1460" i="1" s="1"/>
  <c r="P1469" i="1"/>
  <c r="N1483" i="1"/>
  <c r="AX1500" i="1"/>
  <c r="AX1499" i="1" s="1"/>
  <c r="V1500" i="1"/>
  <c r="V1499" i="1" s="1"/>
  <c r="M1505" i="1"/>
  <c r="S1505" i="1" s="1"/>
  <c r="Y1505" i="1" s="1"/>
  <c r="AE1505" i="1" s="1"/>
  <c r="AI1505" i="1" s="1"/>
  <c r="AO1505" i="1" s="1"/>
  <c r="AU1505" i="1" s="1"/>
  <c r="BA1505" i="1" s="1"/>
  <c r="BG1505" i="1" s="1"/>
  <c r="BO1505" i="1" s="1"/>
  <c r="BQ1505" i="1" s="1"/>
  <c r="AA1515" i="1"/>
  <c r="AR1515" i="1"/>
  <c r="AY1515" i="1"/>
  <c r="M1575" i="1"/>
  <c r="S1575" i="1" s="1"/>
  <c r="Y1575" i="1" s="1"/>
  <c r="AE1575" i="1" s="1"/>
  <c r="AI1575" i="1" s="1"/>
  <c r="AO1575" i="1" s="1"/>
  <c r="AU1575" i="1" s="1"/>
  <c r="BA1575" i="1" s="1"/>
  <c r="BG1575" i="1" s="1"/>
  <c r="BO1575" i="1" s="1"/>
  <c r="BQ1575" i="1" s="1"/>
  <c r="BL1576" i="1"/>
  <c r="BN1576" i="1" s="1"/>
  <c r="L1590" i="1"/>
  <c r="R1590" i="1" s="1"/>
  <c r="X1590" i="1" s="1"/>
  <c r="AD1590" i="1" s="1"/>
  <c r="AH1590" i="1" s="1"/>
  <c r="AN1590" i="1" s="1"/>
  <c r="AT1590" i="1" s="1"/>
  <c r="AZ1590" i="1" s="1"/>
  <c r="BF1590" i="1" s="1"/>
  <c r="BL1590" i="1" s="1"/>
  <c r="BN1590" i="1" s="1"/>
  <c r="AV1599" i="1"/>
  <c r="BB1599" i="1" s="1"/>
  <c r="BH1599" i="1" s="1"/>
  <c r="BR1599" i="1" s="1"/>
  <c r="BT1599" i="1" s="1"/>
  <c r="O1610" i="1"/>
  <c r="I1640" i="1"/>
  <c r="W1640" i="1"/>
  <c r="AG1640" i="1"/>
  <c r="AQ1640" i="1"/>
  <c r="BE1640" i="1"/>
  <c r="BU1640" i="1"/>
  <c r="U1640" i="1"/>
  <c r="AS1640" i="1"/>
  <c r="BC1640" i="1"/>
  <c r="AC1678" i="1"/>
  <c r="AC1677" i="1" s="1"/>
  <c r="AM1678" i="1"/>
  <c r="AM1677" i="1" s="1"/>
  <c r="AW1678" i="1"/>
  <c r="AW1677" i="1" s="1"/>
  <c r="BK1678" i="1"/>
  <c r="BK1677" i="1" s="1"/>
  <c r="AB1686" i="1"/>
  <c r="AB1685" i="1" s="1"/>
  <c r="AL1686" i="1"/>
  <c r="AL1685" i="1" s="1"/>
  <c r="AS1686" i="1"/>
  <c r="AS1685" i="1" s="1"/>
  <c r="BJ1686" i="1"/>
  <c r="BJ1685" i="1" s="1"/>
  <c r="AG1717" i="1"/>
  <c r="AG1716" i="1" s="1"/>
  <c r="AG1715" i="1" s="1"/>
  <c r="V1350" i="1"/>
  <c r="V1349" i="1" s="1"/>
  <c r="V1386" i="1"/>
  <c r="R1397" i="1"/>
  <c r="X1397" i="1" s="1"/>
  <c r="AD1397" i="1" s="1"/>
  <c r="AH1397" i="1" s="1"/>
  <c r="AN1397" i="1" s="1"/>
  <c r="AT1397" i="1" s="1"/>
  <c r="AZ1397" i="1" s="1"/>
  <c r="BF1397" i="1" s="1"/>
  <c r="BL1397" i="1" s="1"/>
  <c r="BN1397" i="1" s="1"/>
  <c r="AB1426" i="1"/>
  <c r="AB1425" i="1" s="1"/>
  <c r="AB1424" i="1" s="1"/>
  <c r="AS1426" i="1"/>
  <c r="AS1425" i="1" s="1"/>
  <c r="AS1424" i="1" s="1"/>
  <c r="X1429" i="1"/>
  <c r="AD1429" i="1" s="1"/>
  <c r="AH1429" i="1" s="1"/>
  <c r="AN1429" i="1" s="1"/>
  <c r="AT1429" i="1" s="1"/>
  <c r="AZ1429" i="1" s="1"/>
  <c r="BF1429" i="1" s="1"/>
  <c r="BL1429" i="1" s="1"/>
  <c r="N1437" i="1"/>
  <c r="T1437" i="1" s="1"/>
  <c r="Z1437" i="1" s="1"/>
  <c r="AF1437" i="1" s="1"/>
  <c r="AJ1437" i="1" s="1"/>
  <c r="AP1437" i="1" s="1"/>
  <c r="AV1437" i="1" s="1"/>
  <c r="BB1437" i="1" s="1"/>
  <c r="BH1437" i="1" s="1"/>
  <c r="BR1437" i="1" s="1"/>
  <c r="BT1437" i="1" s="1"/>
  <c r="M1471" i="1"/>
  <c r="S1471" i="1" s="1"/>
  <c r="Y1471" i="1" s="1"/>
  <c r="AE1471" i="1" s="1"/>
  <c r="AI1471" i="1" s="1"/>
  <c r="AO1471" i="1" s="1"/>
  <c r="AU1471" i="1" s="1"/>
  <c r="BA1471" i="1" s="1"/>
  <c r="BG1471" i="1" s="1"/>
  <c r="BO1471" i="1" s="1"/>
  <c r="BQ1471" i="1" s="1"/>
  <c r="AR1564" i="1"/>
  <c r="L1581" i="1"/>
  <c r="R1581" i="1" s="1"/>
  <c r="X1581" i="1" s="1"/>
  <c r="AD1581" i="1" s="1"/>
  <c r="AH1581" i="1" s="1"/>
  <c r="AN1581" i="1" s="1"/>
  <c r="AT1581" i="1" s="1"/>
  <c r="AZ1581" i="1" s="1"/>
  <c r="BF1581" i="1" s="1"/>
  <c r="BL1581" i="1" s="1"/>
  <c r="BN1581" i="1" s="1"/>
  <c r="I1610" i="1"/>
  <c r="N1629" i="1"/>
  <c r="T1629" i="1" s="1"/>
  <c r="Z1629" i="1" s="1"/>
  <c r="AF1629" i="1" s="1"/>
  <c r="AJ1629" i="1" s="1"/>
  <c r="AP1629" i="1" s="1"/>
  <c r="AV1629" i="1" s="1"/>
  <c r="BB1629" i="1" s="1"/>
  <c r="BH1629" i="1" s="1"/>
  <c r="BR1629" i="1" s="1"/>
  <c r="BT1629" i="1" s="1"/>
  <c r="T1689" i="1"/>
  <c r="Z1689" i="1" s="1"/>
  <c r="AF1689" i="1" s="1"/>
  <c r="AJ1689" i="1" s="1"/>
  <c r="AP1689" i="1" s="1"/>
  <c r="AV1689" i="1" s="1"/>
  <c r="BB1689" i="1" s="1"/>
  <c r="BH1689" i="1" s="1"/>
  <c r="BR1689" i="1" s="1"/>
  <c r="BT1689" i="1" s="1"/>
  <c r="X1539" i="1"/>
  <c r="AD1539" i="1" s="1"/>
  <c r="AH1539" i="1" s="1"/>
  <c r="AN1539" i="1" s="1"/>
  <c r="AT1539" i="1" s="1"/>
  <c r="AZ1539" i="1" s="1"/>
  <c r="BF1539" i="1" s="1"/>
  <c r="BL1539" i="1" s="1"/>
  <c r="BN1539" i="1" s="1"/>
  <c r="AK1598" i="1"/>
  <c r="AN1598" i="1" s="1"/>
  <c r="AT1598" i="1" s="1"/>
  <c r="AZ1598" i="1" s="1"/>
  <c r="BF1598" i="1" s="1"/>
  <c r="BL1598" i="1" s="1"/>
  <c r="BN1598" i="1" s="1"/>
  <c r="AY1601" i="1"/>
  <c r="BB1601" i="1" s="1"/>
  <c r="BH1601" i="1" s="1"/>
  <c r="BR1601" i="1" s="1"/>
  <c r="BT1601" i="1" s="1"/>
  <c r="L1638" i="1"/>
  <c r="R1638" i="1" s="1"/>
  <c r="X1638" i="1" s="1"/>
  <c r="AD1638" i="1" s="1"/>
  <c r="AH1638" i="1" s="1"/>
  <c r="AN1638" i="1" s="1"/>
  <c r="AT1638" i="1" s="1"/>
  <c r="AZ1638" i="1" s="1"/>
  <c r="BF1638" i="1" s="1"/>
  <c r="BL1638" i="1" s="1"/>
  <c r="BN1638" i="1" s="1"/>
  <c r="I1678" i="1"/>
  <c r="I1677" i="1" s="1"/>
  <c r="R1680" i="1"/>
  <c r="X1680" i="1" s="1"/>
  <c r="AD1680" i="1" s="1"/>
  <c r="AH1680" i="1" s="1"/>
  <c r="AN1680" i="1" s="1"/>
  <c r="AT1680" i="1" s="1"/>
  <c r="AZ1680" i="1" s="1"/>
  <c r="BF1680" i="1" s="1"/>
  <c r="BL1680" i="1" s="1"/>
  <c r="BN1680" i="1" s="1"/>
  <c r="P1678" i="1"/>
  <c r="P1677" i="1" s="1"/>
  <c r="L1683" i="1"/>
  <c r="R1683" i="1" s="1"/>
  <c r="X1683" i="1" s="1"/>
  <c r="AD1683" i="1" s="1"/>
  <c r="AH1683" i="1" s="1"/>
  <c r="AN1683" i="1" s="1"/>
  <c r="AT1683" i="1" s="1"/>
  <c r="AZ1683" i="1" s="1"/>
  <c r="BF1683" i="1" s="1"/>
  <c r="BL1683" i="1" s="1"/>
  <c r="BN1683" i="1" s="1"/>
  <c r="BI1678" i="1"/>
  <c r="BI1677" i="1" s="1"/>
  <c r="F1686" i="1"/>
  <c r="F1685" i="1" s="1"/>
  <c r="AD60" i="1"/>
  <c r="AH60" i="1" s="1"/>
  <c r="AN60" i="1" s="1"/>
  <c r="AT60" i="1" s="1"/>
  <c r="AZ60" i="1" s="1"/>
  <c r="BF60" i="1" s="1"/>
  <c r="BL60" i="1" s="1"/>
  <c r="BN60" i="1" s="1"/>
  <c r="M61" i="1"/>
  <c r="S61" i="1" s="1"/>
  <c r="Y61" i="1" s="1"/>
  <c r="AE61" i="1" s="1"/>
  <c r="AI61" i="1" s="1"/>
  <c r="AO61" i="1" s="1"/>
  <c r="AU61" i="1" s="1"/>
  <c r="BA61" i="1" s="1"/>
  <c r="BG61" i="1" s="1"/>
  <c r="BO61" i="1" s="1"/>
  <c r="BQ61" i="1" s="1"/>
  <c r="M134" i="1"/>
  <c r="S134" i="1" s="1"/>
  <c r="Y134" i="1" s="1"/>
  <c r="AE134" i="1" s="1"/>
  <c r="AI134" i="1" s="1"/>
  <c r="AO134" i="1" s="1"/>
  <c r="AU134" i="1" s="1"/>
  <c r="BA134" i="1" s="1"/>
  <c r="BG134" i="1" s="1"/>
  <c r="BO134" i="1" s="1"/>
  <c r="BQ134" i="1" s="1"/>
  <c r="Z140" i="1"/>
  <c r="AF140" i="1" s="1"/>
  <c r="AJ140" i="1" s="1"/>
  <c r="AP140" i="1" s="1"/>
  <c r="AV140" i="1" s="1"/>
  <c r="BB140" i="1" s="1"/>
  <c r="BH140" i="1" s="1"/>
  <c r="BR140" i="1" s="1"/>
  <c r="BT140" i="1" s="1"/>
  <c r="G148" i="1"/>
  <c r="M148" i="1" s="1"/>
  <c r="S148" i="1" s="1"/>
  <c r="Y148" i="1" s="1"/>
  <c r="AE148" i="1" s="1"/>
  <c r="AI148" i="1" s="1"/>
  <c r="AO148" i="1" s="1"/>
  <c r="AU148" i="1" s="1"/>
  <c r="BA148" i="1" s="1"/>
  <c r="BG148" i="1" s="1"/>
  <c r="BO148" i="1" s="1"/>
  <c r="BQ148" i="1" s="1"/>
  <c r="BL180" i="1"/>
  <c r="BN180" i="1" s="1"/>
  <c r="X244" i="1"/>
  <c r="AD244" i="1" s="1"/>
  <c r="AH244" i="1" s="1"/>
  <c r="AN244" i="1" s="1"/>
  <c r="AT244" i="1" s="1"/>
  <c r="AZ244" i="1" s="1"/>
  <c r="BF244" i="1" s="1"/>
  <c r="BL244" i="1" s="1"/>
  <c r="BN244" i="1" s="1"/>
  <c r="AY260" i="1"/>
  <c r="AY252" i="1" s="1"/>
  <c r="BI260" i="1"/>
  <c r="BI252" i="1" s="1"/>
  <c r="AW260" i="1"/>
  <c r="AW252" i="1" s="1"/>
  <c r="M282" i="1"/>
  <c r="S282" i="1" s="1"/>
  <c r="Y282" i="1" s="1"/>
  <c r="AE282" i="1" s="1"/>
  <c r="AI282" i="1" s="1"/>
  <c r="AO282" i="1" s="1"/>
  <c r="AU282" i="1" s="1"/>
  <c r="BA282" i="1" s="1"/>
  <c r="BG282" i="1" s="1"/>
  <c r="BO282" i="1" s="1"/>
  <c r="BQ282" i="1" s="1"/>
  <c r="G295" i="1"/>
  <c r="M295" i="1" s="1"/>
  <c r="S295" i="1" s="1"/>
  <c r="Y295" i="1" s="1"/>
  <c r="AE295" i="1" s="1"/>
  <c r="AI295" i="1" s="1"/>
  <c r="AO295" i="1" s="1"/>
  <c r="AU295" i="1" s="1"/>
  <c r="BA295" i="1" s="1"/>
  <c r="BG295" i="1" s="1"/>
  <c r="BO295" i="1" s="1"/>
  <c r="BQ295" i="1" s="1"/>
  <c r="N320" i="1"/>
  <c r="T320" i="1" s="1"/>
  <c r="Z320" i="1" s="1"/>
  <c r="AF320" i="1" s="1"/>
  <c r="AJ320" i="1" s="1"/>
  <c r="AP320" i="1" s="1"/>
  <c r="AV320" i="1" s="1"/>
  <c r="BB320" i="1" s="1"/>
  <c r="BH320" i="1" s="1"/>
  <c r="BR320" i="1" s="1"/>
  <c r="BT320" i="1" s="1"/>
  <c r="Y143" i="1"/>
  <c r="AE143" i="1" s="1"/>
  <c r="AI143" i="1" s="1"/>
  <c r="AO143" i="1" s="1"/>
  <c r="AU143" i="1" s="1"/>
  <c r="BA143" i="1" s="1"/>
  <c r="BG143" i="1" s="1"/>
  <c r="BO143" i="1" s="1"/>
  <c r="BQ143" i="1" s="1"/>
  <c r="T166" i="1"/>
  <c r="Z166" i="1" s="1"/>
  <c r="AF166" i="1" s="1"/>
  <c r="AJ166" i="1" s="1"/>
  <c r="AP166" i="1" s="1"/>
  <c r="AV166" i="1" s="1"/>
  <c r="BB166" i="1" s="1"/>
  <c r="BH166" i="1" s="1"/>
  <c r="BR166" i="1" s="1"/>
  <c r="BT166" i="1" s="1"/>
  <c r="BI176" i="1"/>
  <c r="N179" i="1"/>
  <c r="T179" i="1" s="1"/>
  <c r="Z179" i="1" s="1"/>
  <c r="AF179" i="1" s="1"/>
  <c r="AJ179" i="1" s="1"/>
  <c r="AP179" i="1" s="1"/>
  <c r="AV179" i="1" s="1"/>
  <c r="BB179" i="1" s="1"/>
  <c r="BH179" i="1" s="1"/>
  <c r="BR179" i="1" s="1"/>
  <c r="BT179" i="1" s="1"/>
  <c r="J184" i="1"/>
  <c r="L193" i="1"/>
  <c r="R193" i="1" s="1"/>
  <c r="X193" i="1" s="1"/>
  <c r="AD193" i="1" s="1"/>
  <c r="AH193" i="1" s="1"/>
  <c r="AN193" i="1" s="1"/>
  <c r="AT193" i="1" s="1"/>
  <c r="AZ193" i="1" s="1"/>
  <c r="BF193" i="1" s="1"/>
  <c r="BL193" i="1" s="1"/>
  <c r="BN193" i="1" s="1"/>
  <c r="S256" i="1"/>
  <c r="Y256" i="1" s="1"/>
  <c r="AE256" i="1" s="1"/>
  <c r="AI256" i="1" s="1"/>
  <c r="AO256" i="1" s="1"/>
  <c r="AU256" i="1" s="1"/>
  <c r="BA256" i="1" s="1"/>
  <c r="BG256" i="1" s="1"/>
  <c r="BO256" i="1" s="1"/>
  <c r="BQ256" i="1" s="1"/>
  <c r="M286" i="1"/>
  <c r="S286" i="1" s="1"/>
  <c r="Y286" i="1" s="1"/>
  <c r="AE286" i="1" s="1"/>
  <c r="AI286" i="1" s="1"/>
  <c r="AO286" i="1" s="1"/>
  <c r="AU286" i="1" s="1"/>
  <c r="BA286" i="1" s="1"/>
  <c r="BG286" i="1" s="1"/>
  <c r="BO286" i="1" s="1"/>
  <c r="BQ286" i="1" s="1"/>
  <c r="N290" i="1"/>
  <c r="T290" i="1" s="1"/>
  <c r="Z290" i="1" s="1"/>
  <c r="AF290" i="1" s="1"/>
  <c r="AJ290" i="1" s="1"/>
  <c r="AP290" i="1" s="1"/>
  <c r="AV290" i="1" s="1"/>
  <c r="BB290" i="1" s="1"/>
  <c r="BH290" i="1" s="1"/>
  <c r="BR290" i="1" s="1"/>
  <c r="BT290" i="1" s="1"/>
  <c r="L318" i="1"/>
  <c r="R318" i="1" s="1"/>
  <c r="X318" i="1" s="1"/>
  <c r="AD318" i="1" s="1"/>
  <c r="AH318" i="1" s="1"/>
  <c r="AN318" i="1" s="1"/>
  <c r="AT318" i="1" s="1"/>
  <c r="AZ318" i="1" s="1"/>
  <c r="BF318" i="1" s="1"/>
  <c r="BL318" i="1" s="1"/>
  <c r="BN318" i="1" s="1"/>
  <c r="N338" i="1"/>
  <c r="T338" i="1" s="1"/>
  <c r="Z338" i="1" s="1"/>
  <c r="AF338" i="1" s="1"/>
  <c r="AJ338" i="1" s="1"/>
  <c r="AP338" i="1" s="1"/>
  <c r="AV338" i="1" s="1"/>
  <c r="BB338" i="1" s="1"/>
  <c r="BH338" i="1" s="1"/>
  <c r="BR338" i="1" s="1"/>
  <c r="BT338" i="1" s="1"/>
  <c r="M340" i="1"/>
  <c r="S340" i="1" s="1"/>
  <c r="Y340" i="1" s="1"/>
  <c r="AE340" i="1" s="1"/>
  <c r="AI340" i="1" s="1"/>
  <c r="AO340" i="1" s="1"/>
  <c r="AU340" i="1" s="1"/>
  <c r="BA340" i="1" s="1"/>
  <c r="BG340" i="1" s="1"/>
  <c r="BO340" i="1" s="1"/>
  <c r="BQ340" i="1" s="1"/>
  <c r="AG58" i="1"/>
  <c r="BE58" i="1"/>
  <c r="M118" i="1"/>
  <c r="S118" i="1" s="1"/>
  <c r="Y118" i="1" s="1"/>
  <c r="AE118" i="1" s="1"/>
  <c r="AI118" i="1" s="1"/>
  <c r="AO118" i="1" s="1"/>
  <c r="AU118" i="1" s="1"/>
  <c r="BA118" i="1" s="1"/>
  <c r="BG118" i="1" s="1"/>
  <c r="BO118" i="1" s="1"/>
  <c r="BQ118" i="1" s="1"/>
  <c r="L122" i="1"/>
  <c r="R122" i="1" s="1"/>
  <c r="X122" i="1" s="1"/>
  <c r="AD122" i="1" s="1"/>
  <c r="AH122" i="1" s="1"/>
  <c r="AN122" i="1" s="1"/>
  <c r="AT122" i="1" s="1"/>
  <c r="AZ122" i="1" s="1"/>
  <c r="BF122" i="1" s="1"/>
  <c r="BL122" i="1" s="1"/>
  <c r="BN122" i="1" s="1"/>
  <c r="BU176" i="1"/>
  <c r="O270" i="1"/>
  <c r="O266" i="1" s="1"/>
  <c r="AC270" i="1"/>
  <c r="AC266" i="1" s="1"/>
  <c r="AM270" i="1"/>
  <c r="AM266" i="1" s="1"/>
  <c r="AW270" i="1"/>
  <c r="AW266" i="1" s="1"/>
  <c r="BK270" i="1"/>
  <c r="J317" i="1"/>
  <c r="P337" i="1"/>
  <c r="W337" i="1"/>
  <c r="AG337" i="1"/>
  <c r="AQ337" i="1"/>
  <c r="N340" i="1"/>
  <c r="T340" i="1" s="1"/>
  <c r="Z340" i="1" s="1"/>
  <c r="AF340" i="1" s="1"/>
  <c r="AJ340" i="1" s="1"/>
  <c r="AP340" i="1" s="1"/>
  <c r="AV340" i="1" s="1"/>
  <c r="BB340" i="1" s="1"/>
  <c r="BH340" i="1" s="1"/>
  <c r="BR340" i="1" s="1"/>
  <c r="BT340" i="1" s="1"/>
  <c r="L170" i="1"/>
  <c r="R170" i="1" s="1"/>
  <c r="X170" i="1" s="1"/>
  <c r="AD170" i="1" s="1"/>
  <c r="AH170" i="1" s="1"/>
  <c r="AN170" i="1" s="1"/>
  <c r="AT170" i="1" s="1"/>
  <c r="AZ170" i="1" s="1"/>
  <c r="BF170" i="1" s="1"/>
  <c r="BL170" i="1" s="1"/>
  <c r="BN170" i="1" s="1"/>
  <c r="AY163" i="1"/>
  <c r="N174" i="1"/>
  <c r="T174" i="1" s="1"/>
  <c r="Z174" i="1" s="1"/>
  <c r="AF174" i="1" s="1"/>
  <c r="AJ174" i="1" s="1"/>
  <c r="AP174" i="1" s="1"/>
  <c r="AV174" i="1" s="1"/>
  <c r="BB174" i="1" s="1"/>
  <c r="BH174" i="1" s="1"/>
  <c r="BR174" i="1" s="1"/>
  <c r="BT174" i="1" s="1"/>
  <c r="M177" i="1"/>
  <c r="S177" i="1" s="1"/>
  <c r="Y177" i="1" s="1"/>
  <c r="AE177" i="1" s="1"/>
  <c r="AI177" i="1" s="1"/>
  <c r="AO177" i="1" s="1"/>
  <c r="AU177" i="1" s="1"/>
  <c r="BA177" i="1" s="1"/>
  <c r="BG177" i="1" s="1"/>
  <c r="BO177" i="1" s="1"/>
  <c r="BQ177" i="1" s="1"/>
  <c r="K226" i="1"/>
  <c r="K222" i="1" s="1"/>
  <c r="AL226" i="1"/>
  <c r="AL222" i="1" s="1"/>
  <c r="BJ226" i="1"/>
  <c r="BJ222" i="1" s="1"/>
  <c r="L231" i="1"/>
  <c r="R231" i="1" s="1"/>
  <c r="X231" i="1" s="1"/>
  <c r="AD231" i="1" s="1"/>
  <c r="AH231" i="1" s="1"/>
  <c r="AN231" i="1" s="1"/>
  <c r="AT231" i="1" s="1"/>
  <c r="AZ231" i="1" s="1"/>
  <c r="BF231" i="1" s="1"/>
  <c r="BL231" i="1" s="1"/>
  <c r="BN231" i="1" s="1"/>
  <c r="J226" i="1"/>
  <c r="AA226" i="1"/>
  <c r="AA222" i="1" s="1"/>
  <c r="AY226" i="1"/>
  <c r="AY222" i="1" s="1"/>
  <c r="M234" i="1"/>
  <c r="S234" i="1" s="1"/>
  <c r="Y234" i="1" s="1"/>
  <c r="AE234" i="1" s="1"/>
  <c r="AI234" i="1" s="1"/>
  <c r="AO234" i="1" s="1"/>
  <c r="AU234" i="1" s="1"/>
  <c r="BA234" i="1" s="1"/>
  <c r="BG234" i="1" s="1"/>
  <c r="BO234" i="1" s="1"/>
  <c r="BQ234" i="1" s="1"/>
  <c r="AZ242" i="1"/>
  <c r="BF242" i="1" s="1"/>
  <c r="BL242" i="1" s="1"/>
  <c r="BN242" i="1" s="1"/>
  <c r="U298" i="1"/>
  <c r="U288" i="1" s="1"/>
  <c r="BF415" i="1"/>
  <c r="BL415" i="1" s="1"/>
  <c r="BN415" i="1" s="1"/>
  <c r="AA432" i="1"/>
  <c r="AK432" i="1"/>
  <c r="BI432" i="1"/>
  <c r="J488" i="1"/>
  <c r="AA488" i="1"/>
  <c r="AY488" i="1"/>
  <c r="I501" i="1"/>
  <c r="W501" i="1"/>
  <c r="AQ501" i="1"/>
  <c r="BU501" i="1"/>
  <c r="J548" i="1"/>
  <c r="AR548" i="1"/>
  <c r="V567" i="1"/>
  <c r="V566" i="1" s="1"/>
  <c r="BD567" i="1"/>
  <c r="BD566" i="1" s="1"/>
  <c r="J567" i="1"/>
  <c r="J566" i="1" s="1"/>
  <c r="AL631" i="1"/>
  <c r="BJ631" i="1"/>
  <c r="L677" i="1"/>
  <c r="R677" i="1" s="1"/>
  <c r="X677" i="1" s="1"/>
  <c r="AD677" i="1" s="1"/>
  <c r="AH677" i="1" s="1"/>
  <c r="AN677" i="1" s="1"/>
  <c r="AT677" i="1" s="1"/>
  <c r="AZ677" i="1" s="1"/>
  <c r="BF677" i="1" s="1"/>
  <c r="BL677" i="1" s="1"/>
  <c r="BN677" i="1" s="1"/>
  <c r="Q686" i="1"/>
  <c r="AK686" i="1"/>
  <c r="N691" i="1"/>
  <c r="T691" i="1" s="1"/>
  <c r="Z691" i="1" s="1"/>
  <c r="AF691" i="1" s="1"/>
  <c r="AJ691" i="1" s="1"/>
  <c r="AP691" i="1" s="1"/>
  <c r="AV691" i="1" s="1"/>
  <c r="BB691" i="1" s="1"/>
  <c r="BH691" i="1" s="1"/>
  <c r="BR691" i="1" s="1"/>
  <c r="BT691" i="1" s="1"/>
  <c r="L698" i="1"/>
  <c r="R698" i="1" s="1"/>
  <c r="X698" i="1" s="1"/>
  <c r="AD698" i="1" s="1"/>
  <c r="AH698" i="1" s="1"/>
  <c r="AN698" i="1" s="1"/>
  <c r="AT698" i="1" s="1"/>
  <c r="AZ698" i="1" s="1"/>
  <c r="BF698" i="1" s="1"/>
  <c r="BL698" i="1" s="1"/>
  <c r="BN698" i="1" s="1"/>
  <c r="L735" i="1"/>
  <c r="R735" i="1" s="1"/>
  <c r="X735" i="1" s="1"/>
  <c r="AD735" i="1" s="1"/>
  <c r="AH735" i="1" s="1"/>
  <c r="AN735" i="1" s="1"/>
  <c r="AT735" i="1" s="1"/>
  <c r="AZ735" i="1" s="1"/>
  <c r="BF735" i="1" s="1"/>
  <c r="BL735" i="1" s="1"/>
  <c r="BN735" i="1" s="1"/>
  <c r="M751" i="1"/>
  <c r="S751" i="1" s="1"/>
  <c r="Y751" i="1" s="1"/>
  <c r="AE751" i="1" s="1"/>
  <c r="AI751" i="1" s="1"/>
  <c r="AO751" i="1" s="1"/>
  <c r="AU751" i="1" s="1"/>
  <c r="BA751" i="1" s="1"/>
  <c r="BG751" i="1" s="1"/>
  <c r="BO751" i="1" s="1"/>
  <c r="BQ751" i="1" s="1"/>
  <c r="I790" i="1"/>
  <c r="AG790" i="1"/>
  <c r="AG789" i="1" s="1"/>
  <c r="BE790" i="1"/>
  <c r="BE789" i="1" s="1"/>
  <c r="AS910" i="1"/>
  <c r="V950" i="1"/>
  <c r="AW950" i="1"/>
  <c r="BD950" i="1"/>
  <c r="I961" i="1"/>
  <c r="BU975" i="1"/>
  <c r="BU968" i="1" s="1"/>
  <c r="N993" i="1"/>
  <c r="T993" i="1" s="1"/>
  <c r="Z993" i="1" s="1"/>
  <c r="AF993" i="1" s="1"/>
  <c r="AJ993" i="1" s="1"/>
  <c r="AP993" i="1" s="1"/>
  <c r="AV993" i="1" s="1"/>
  <c r="BB993" i="1" s="1"/>
  <c r="BH993" i="1" s="1"/>
  <c r="BR993" i="1" s="1"/>
  <c r="BT993" i="1" s="1"/>
  <c r="M1048" i="1"/>
  <c r="S1048" i="1" s="1"/>
  <c r="Y1048" i="1" s="1"/>
  <c r="AE1048" i="1" s="1"/>
  <c r="AI1048" i="1" s="1"/>
  <c r="AO1048" i="1" s="1"/>
  <c r="AU1048" i="1" s="1"/>
  <c r="BA1048" i="1" s="1"/>
  <c r="BG1048" i="1" s="1"/>
  <c r="BO1048" i="1" s="1"/>
  <c r="BQ1048" i="1" s="1"/>
  <c r="U337" i="1"/>
  <c r="AB337" i="1"/>
  <c r="AS337" i="1"/>
  <c r="BC337" i="1"/>
  <c r="BJ337" i="1"/>
  <c r="U457" i="1"/>
  <c r="AL457" i="1"/>
  <c r="M473" i="1"/>
  <c r="S473" i="1" s="1"/>
  <c r="Y473" i="1" s="1"/>
  <c r="AE473" i="1" s="1"/>
  <c r="AI473" i="1" s="1"/>
  <c r="AO473" i="1" s="1"/>
  <c r="AU473" i="1" s="1"/>
  <c r="BA473" i="1" s="1"/>
  <c r="BG473" i="1" s="1"/>
  <c r="BO473" i="1" s="1"/>
  <c r="BQ473" i="1" s="1"/>
  <c r="AB470" i="1"/>
  <c r="AL470" i="1"/>
  <c r="N516" i="1"/>
  <c r="T516" i="1" s="1"/>
  <c r="Z516" i="1" s="1"/>
  <c r="AF516" i="1" s="1"/>
  <c r="AJ516" i="1" s="1"/>
  <c r="AP516" i="1" s="1"/>
  <c r="AV516" i="1" s="1"/>
  <c r="BB516" i="1" s="1"/>
  <c r="BH516" i="1" s="1"/>
  <c r="BR516" i="1" s="1"/>
  <c r="BT516" i="1" s="1"/>
  <c r="L530" i="1"/>
  <c r="R530" i="1" s="1"/>
  <c r="X530" i="1" s="1"/>
  <c r="AD530" i="1" s="1"/>
  <c r="AH530" i="1" s="1"/>
  <c r="AN530" i="1" s="1"/>
  <c r="AT530" i="1" s="1"/>
  <c r="AZ530" i="1" s="1"/>
  <c r="BF530" i="1" s="1"/>
  <c r="BL530" i="1" s="1"/>
  <c r="BN530" i="1" s="1"/>
  <c r="N682" i="1"/>
  <c r="T682" i="1" s="1"/>
  <c r="Z682" i="1" s="1"/>
  <c r="AF682" i="1" s="1"/>
  <c r="AJ682" i="1" s="1"/>
  <c r="AP682" i="1" s="1"/>
  <c r="AV682" i="1" s="1"/>
  <c r="BB682" i="1" s="1"/>
  <c r="BH682" i="1" s="1"/>
  <c r="BR682" i="1" s="1"/>
  <c r="BT682" i="1" s="1"/>
  <c r="N687" i="1"/>
  <c r="T687" i="1" s="1"/>
  <c r="Z687" i="1" s="1"/>
  <c r="AF687" i="1" s="1"/>
  <c r="AJ687" i="1" s="1"/>
  <c r="AP687" i="1" s="1"/>
  <c r="AV687" i="1" s="1"/>
  <c r="BB687" i="1" s="1"/>
  <c r="BH687" i="1" s="1"/>
  <c r="BR687" i="1" s="1"/>
  <c r="BT687" i="1" s="1"/>
  <c r="AC716" i="1"/>
  <c r="AW716" i="1"/>
  <c r="AK737" i="1"/>
  <c r="AN737" i="1" s="1"/>
  <c r="AT737" i="1" s="1"/>
  <c r="AZ737" i="1" s="1"/>
  <c r="BF737" i="1" s="1"/>
  <c r="BL737" i="1" s="1"/>
  <c r="BN737" i="1" s="1"/>
  <c r="K741" i="1"/>
  <c r="AL741" i="1"/>
  <c r="M775" i="1"/>
  <c r="S775" i="1" s="1"/>
  <c r="Y775" i="1" s="1"/>
  <c r="AE775" i="1" s="1"/>
  <c r="AI775" i="1" s="1"/>
  <c r="AO775" i="1" s="1"/>
  <c r="AU775" i="1" s="1"/>
  <c r="BA775" i="1" s="1"/>
  <c r="BG775" i="1" s="1"/>
  <c r="BO775" i="1" s="1"/>
  <c r="BQ775" i="1" s="1"/>
  <c r="U772" i="1"/>
  <c r="AS772" i="1"/>
  <c r="N778" i="1"/>
  <c r="T778" i="1" s="1"/>
  <c r="Z778" i="1" s="1"/>
  <c r="AF778" i="1" s="1"/>
  <c r="AJ778" i="1" s="1"/>
  <c r="AP778" i="1" s="1"/>
  <c r="AV778" i="1" s="1"/>
  <c r="BB778" i="1" s="1"/>
  <c r="BH778" i="1" s="1"/>
  <c r="BR778" i="1" s="1"/>
  <c r="BT778" i="1" s="1"/>
  <c r="M783" i="1"/>
  <c r="S783" i="1" s="1"/>
  <c r="Y783" i="1" s="1"/>
  <c r="AE783" i="1" s="1"/>
  <c r="AI783" i="1" s="1"/>
  <c r="AO783" i="1" s="1"/>
  <c r="AU783" i="1" s="1"/>
  <c r="BA783" i="1" s="1"/>
  <c r="BG783" i="1" s="1"/>
  <c r="BO783" i="1" s="1"/>
  <c r="BQ783" i="1" s="1"/>
  <c r="N785" i="1"/>
  <c r="T785" i="1" s="1"/>
  <c r="Z785" i="1" s="1"/>
  <c r="AF785" i="1" s="1"/>
  <c r="AJ785" i="1" s="1"/>
  <c r="AP785" i="1" s="1"/>
  <c r="AV785" i="1" s="1"/>
  <c r="BB785" i="1" s="1"/>
  <c r="BH785" i="1" s="1"/>
  <c r="BR785" i="1" s="1"/>
  <c r="BT785" i="1" s="1"/>
  <c r="J802" i="1"/>
  <c r="J801" i="1" s="1"/>
  <c r="AK802" i="1"/>
  <c r="AK801" i="1" s="1"/>
  <c r="BI802" i="1"/>
  <c r="BI801" i="1" s="1"/>
  <c r="N825" i="1"/>
  <c r="T825" i="1" s="1"/>
  <c r="Z825" i="1" s="1"/>
  <c r="AF825" i="1" s="1"/>
  <c r="AJ825" i="1" s="1"/>
  <c r="AP825" i="1" s="1"/>
  <c r="AV825" i="1" s="1"/>
  <c r="BB825" i="1" s="1"/>
  <c r="BH825" i="1" s="1"/>
  <c r="BR825" i="1" s="1"/>
  <c r="BT825" i="1" s="1"/>
  <c r="AW823" i="1"/>
  <c r="N859" i="1"/>
  <c r="T859" i="1" s="1"/>
  <c r="Z859" i="1" s="1"/>
  <c r="AF859" i="1" s="1"/>
  <c r="AJ859" i="1" s="1"/>
  <c r="AP859" i="1" s="1"/>
  <c r="AV859" i="1" s="1"/>
  <c r="BB859" i="1" s="1"/>
  <c r="BH859" i="1" s="1"/>
  <c r="BR859" i="1" s="1"/>
  <c r="BT859" i="1" s="1"/>
  <c r="L889" i="1"/>
  <c r="R889" i="1" s="1"/>
  <c r="X889" i="1" s="1"/>
  <c r="AD889" i="1" s="1"/>
  <c r="AH889" i="1" s="1"/>
  <c r="AN889" i="1" s="1"/>
  <c r="AT889" i="1" s="1"/>
  <c r="AZ889" i="1" s="1"/>
  <c r="BF889" i="1" s="1"/>
  <c r="BL889" i="1" s="1"/>
  <c r="BN889" i="1" s="1"/>
  <c r="I930" i="1"/>
  <c r="I929" i="1" s="1"/>
  <c r="P930" i="1"/>
  <c r="P929" i="1" s="1"/>
  <c r="AG930" i="1"/>
  <c r="AG929" i="1" s="1"/>
  <c r="AQ930" i="1"/>
  <c r="AQ929" i="1" s="1"/>
  <c r="BE930" i="1"/>
  <c r="BE929" i="1" s="1"/>
  <c r="BU930" i="1"/>
  <c r="BU929" i="1" s="1"/>
  <c r="G975" i="1"/>
  <c r="F984" i="1"/>
  <c r="L984" i="1" s="1"/>
  <c r="R984" i="1" s="1"/>
  <c r="X984" i="1" s="1"/>
  <c r="AD984" i="1" s="1"/>
  <c r="AH984" i="1" s="1"/>
  <c r="AN984" i="1" s="1"/>
  <c r="AT984" i="1" s="1"/>
  <c r="AZ984" i="1" s="1"/>
  <c r="BF984" i="1" s="1"/>
  <c r="BL984" i="1" s="1"/>
  <c r="BN984" i="1" s="1"/>
  <c r="AC1050" i="1"/>
  <c r="L424" i="1"/>
  <c r="R424" i="1" s="1"/>
  <c r="X424" i="1" s="1"/>
  <c r="AD424" i="1" s="1"/>
  <c r="AH424" i="1" s="1"/>
  <c r="AN424" i="1" s="1"/>
  <c r="AT424" i="1" s="1"/>
  <c r="AZ424" i="1" s="1"/>
  <c r="BF424" i="1" s="1"/>
  <c r="BL424" i="1" s="1"/>
  <c r="BN424" i="1" s="1"/>
  <c r="V470" i="1"/>
  <c r="Q493" i="1"/>
  <c r="AR493" i="1"/>
  <c r="AG543" i="1"/>
  <c r="AQ543" i="1"/>
  <c r="BU543" i="1"/>
  <c r="L581" i="1"/>
  <c r="R581" i="1" s="1"/>
  <c r="X581" i="1" s="1"/>
  <c r="AD581" i="1" s="1"/>
  <c r="AH581" i="1" s="1"/>
  <c r="AN581" i="1" s="1"/>
  <c r="AT581" i="1" s="1"/>
  <c r="AZ581" i="1" s="1"/>
  <c r="BF581" i="1" s="1"/>
  <c r="BL581" i="1" s="1"/>
  <c r="BN581" i="1" s="1"/>
  <c r="M580" i="1"/>
  <c r="S580" i="1" s="1"/>
  <c r="Y580" i="1" s="1"/>
  <c r="AE580" i="1" s="1"/>
  <c r="AI580" i="1" s="1"/>
  <c r="AO580" i="1" s="1"/>
  <c r="AU580" i="1" s="1"/>
  <c r="BA580" i="1" s="1"/>
  <c r="BG580" i="1" s="1"/>
  <c r="BO580" i="1" s="1"/>
  <c r="BQ580" i="1" s="1"/>
  <c r="BH592" i="1"/>
  <c r="BR592" i="1" s="1"/>
  <c r="BT592" i="1" s="1"/>
  <c r="N616" i="1"/>
  <c r="T616" i="1" s="1"/>
  <c r="Z616" i="1" s="1"/>
  <c r="AF616" i="1" s="1"/>
  <c r="AJ616" i="1" s="1"/>
  <c r="AP616" i="1" s="1"/>
  <c r="AV616" i="1" s="1"/>
  <c r="BB616" i="1" s="1"/>
  <c r="BH616" i="1" s="1"/>
  <c r="BR616" i="1" s="1"/>
  <c r="BT616" i="1" s="1"/>
  <c r="L655" i="1"/>
  <c r="R655" i="1" s="1"/>
  <c r="X655" i="1" s="1"/>
  <c r="AD655" i="1" s="1"/>
  <c r="AH655" i="1" s="1"/>
  <c r="AN655" i="1" s="1"/>
  <c r="AT655" i="1" s="1"/>
  <c r="AZ655" i="1" s="1"/>
  <c r="BF655" i="1" s="1"/>
  <c r="BL655" i="1" s="1"/>
  <c r="BN655" i="1" s="1"/>
  <c r="L661" i="1"/>
  <c r="R661" i="1" s="1"/>
  <c r="X661" i="1" s="1"/>
  <c r="AD661" i="1" s="1"/>
  <c r="AH661" i="1" s="1"/>
  <c r="AN661" i="1" s="1"/>
  <c r="AT661" i="1" s="1"/>
  <c r="AZ661" i="1" s="1"/>
  <c r="BF661" i="1" s="1"/>
  <c r="BL661" i="1" s="1"/>
  <c r="BN661" i="1" s="1"/>
  <c r="M853" i="1"/>
  <c r="S853" i="1" s="1"/>
  <c r="Y853" i="1" s="1"/>
  <c r="AE853" i="1" s="1"/>
  <c r="AI853" i="1" s="1"/>
  <c r="AO853" i="1" s="1"/>
  <c r="AU853" i="1" s="1"/>
  <c r="BA853" i="1" s="1"/>
  <c r="BG853" i="1" s="1"/>
  <c r="BO853" i="1" s="1"/>
  <c r="BQ853" i="1" s="1"/>
  <c r="F877" i="1"/>
  <c r="L877" i="1" s="1"/>
  <c r="R877" i="1" s="1"/>
  <c r="X877" i="1" s="1"/>
  <c r="AD877" i="1" s="1"/>
  <c r="AH877" i="1" s="1"/>
  <c r="AN877" i="1" s="1"/>
  <c r="AT877" i="1" s="1"/>
  <c r="AZ877" i="1" s="1"/>
  <c r="BF877" i="1" s="1"/>
  <c r="BL877" i="1" s="1"/>
  <c r="BN877" i="1" s="1"/>
  <c r="AR342" i="1"/>
  <c r="AR336" i="1" s="1"/>
  <c r="BI381" i="1"/>
  <c r="BI376" i="1" s="1"/>
  <c r="L388" i="1"/>
  <c r="R388" i="1" s="1"/>
  <c r="X388" i="1" s="1"/>
  <c r="AD388" i="1" s="1"/>
  <c r="AH388" i="1" s="1"/>
  <c r="AN388" i="1" s="1"/>
  <c r="AT388" i="1" s="1"/>
  <c r="AZ388" i="1" s="1"/>
  <c r="BF388" i="1" s="1"/>
  <c r="BL388" i="1" s="1"/>
  <c r="BN388" i="1" s="1"/>
  <c r="R394" i="1"/>
  <c r="X394" i="1" s="1"/>
  <c r="AD394" i="1" s="1"/>
  <c r="AH394" i="1" s="1"/>
  <c r="AN394" i="1" s="1"/>
  <c r="AT394" i="1" s="1"/>
  <c r="AZ394" i="1" s="1"/>
  <c r="BF394" i="1" s="1"/>
  <c r="BL394" i="1" s="1"/>
  <c r="BN394" i="1" s="1"/>
  <c r="L401" i="1"/>
  <c r="R401" i="1" s="1"/>
  <c r="X401" i="1" s="1"/>
  <c r="AD401" i="1" s="1"/>
  <c r="AH401" i="1" s="1"/>
  <c r="AN401" i="1" s="1"/>
  <c r="AT401" i="1" s="1"/>
  <c r="AZ401" i="1" s="1"/>
  <c r="BF401" i="1" s="1"/>
  <c r="BL401" i="1" s="1"/>
  <c r="BN401" i="1" s="1"/>
  <c r="L468" i="1"/>
  <c r="R468" i="1" s="1"/>
  <c r="X468" i="1" s="1"/>
  <c r="AD468" i="1" s="1"/>
  <c r="AH468" i="1" s="1"/>
  <c r="AN468" i="1" s="1"/>
  <c r="AT468" i="1" s="1"/>
  <c r="AZ468" i="1" s="1"/>
  <c r="BF468" i="1" s="1"/>
  <c r="BL468" i="1" s="1"/>
  <c r="BN468" i="1" s="1"/>
  <c r="N504" i="1"/>
  <c r="T504" i="1" s="1"/>
  <c r="Z504" i="1" s="1"/>
  <c r="AF504" i="1" s="1"/>
  <c r="AJ504" i="1" s="1"/>
  <c r="AP504" i="1" s="1"/>
  <c r="AV504" i="1" s="1"/>
  <c r="BB504" i="1" s="1"/>
  <c r="BH504" i="1" s="1"/>
  <c r="BR504" i="1" s="1"/>
  <c r="BT504" i="1" s="1"/>
  <c r="L526" i="1"/>
  <c r="R526" i="1" s="1"/>
  <c r="X526" i="1" s="1"/>
  <c r="AD526" i="1" s="1"/>
  <c r="AH526" i="1" s="1"/>
  <c r="AN526" i="1" s="1"/>
  <c r="AT526" i="1" s="1"/>
  <c r="AZ526" i="1" s="1"/>
  <c r="BF526" i="1" s="1"/>
  <c r="BL526" i="1" s="1"/>
  <c r="BN526" i="1" s="1"/>
  <c r="L615" i="1"/>
  <c r="R615" i="1" s="1"/>
  <c r="X615" i="1" s="1"/>
  <c r="AD615" i="1" s="1"/>
  <c r="AH615" i="1" s="1"/>
  <c r="AN615" i="1" s="1"/>
  <c r="AT615" i="1" s="1"/>
  <c r="AZ615" i="1" s="1"/>
  <c r="BF615" i="1" s="1"/>
  <c r="BL615" i="1" s="1"/>
  <c r="BN615" i="1" s="1"/>
  <c r="AR621" i="1"/>
  <c r="L650" i="1"/>
  <c r="R650" i="1" s="1"/>
  <c r="X650" i="1" s="1"/>
  <c r="AD650" i="1" s="1"/>
  <c r="AH650" i="1" s="1"/>
  <c r="AN650" i="1" s="1"/>
  <c r="AT650" i="1" s="1"/>
  <c r="AZ650" i="1" s="1"/>
  <c r="BF650" i="1" s="1"/>
  <c r="BL650" i="1" s="1"/>
  <c r="BN650" i="1" s="1"/>
  <c r="U664" i="1"/>
  <c r="N803" i="1"/>
  <c r="T803" i="1" s="1"/>
  <c r="Z803" i="1" s="1"/>
  <c r="AF803" i="1" s="1"/>
  <c r="AJ803" i="1" s="1"/>
  <c r="AP803" i="1" s="1"/>
  <c r="AV803" i="1" s="1"/>
  <c r="BB803" i="1" s="1"/>
  <c r="BH803" i="1" s="1"/>
  <c r="BR803" i="1" s="1"/>
  <c r="BT803" i="1" s="1"/>
  <c r="V892" i="1"/>
  <c r="Y908" i="1"/>
  <c r="AE908" i="1" s="1"/>
  <c r="AI908" i="1" s="1"/>
  <c r="AO908" i="1" s="1"/>
  <c r="AU908" i="1" s="1"/>
  <c r="BA908" i="1" s="1"/>
  <c r="BG908" i="1" s="1"/>
  <c r="BO908" i="1" s="1"/>
  <c r="BQ908" i="1" s="1"/>
  <c r="AG910" i="1"/>
  <c r="AQ910" i="1"/>
  <c r="BE910" i="1"/>
  <c r="BU910" i="1"/>
  <c r="H926" i="1"/>
  <c r="H925" i="1" s="1"/>
  <c r="N925" i="1" s="1"/>
  <c r="T925" i="1" s="1"/>
  <c r="Z925" i="1" s="1"/>
  <c r="AF925" i="1" s="1"/>
  <c r="AJ925" i="1" s="1"/>
  <c r="AP925" i="1" s="1"/>
  <c r="AV925" i="1" s="1"/>
  <c r="BB925" i="1" s="1"/>
  <c r="BH925" i="1" s="1"/>
  <c r="BR925" i="1" s="1"/>
  <c r="BT925" i="1" s="1"/>
  <c r="R952" i="1"/>
  <c r="X952" i="1" s="1"/>
  <c r="AD952" i="1" s="1"/>
  <c r="AH952" i="1" s="1"/>
  <c r="AN952" i="1" s="1"/>
  <c r="AT952" i="1" s="1"/>
  <c r="AZ952" i="1" s="1"/>
  <c r="BF952" i="1" s="1"/>
  <c r="BL952" i="1" s="1"/>
  <c r="BN952" i="1" s="1"/>
  <c r="N962" i="1"/>
  <c r="T962" i="1" s="1"/>
  <c r="Z962" i="1" s="1"/>
  <c r="AF962" i="1" s="1"/>
  <c r="AJ962" i="1" s="1"/>
  <c r="AP962" i="1" s="1"/>
  <c r="AV962" i="1" s="1"/>
  <c r="BB962" i="1" s="1"/>
  <c r="BH962" i="1" s="1"/>
  <c r="BR962" i="1" s="1"/>
  <c r="BT962" i="1" s="1"/>
  <c r="L964" i="1"/>
  <c r="R964" i="1" s="1"/>
  <c r="X964" i="1" s="1"/>
  <c r="AD964" i="1" s="1"/>
  <c r="AH964" i="1" s="1"/>
  <c r="AN964" i="1" s="1"/>
  <c r="AT964" i="1" s="1"/>
  <c r="AZ964" i="1" s="1"/>
  <c r="BF964" i="1" s="1"/>
  <c r="BL964" i="1" s="1"/>
  <c r="BN964" i="1" s="1"/>
  <c r="AW976" i="1"/>
  <c r="AZ976" i="1" s="1"/>
  <c r="BF976" i="1" s="1"/>
  <c r="BL976" i="1" s="1"/>
  <c r="BN976" i="1" s="1"/>
  <c r="BK975" i="1"/>
  <c r="BK968" i="1" s="1"/>
  <c r="P987" i="1"/>
  <c r="W987" i="1"/>
  <c r="W986" i="1" s="1"/>
  <c r="AG987" i="1"/>
  <c r="AG986" i="1" s="1"/>
  <c r="AQ987" i="1"/>
  <c r="AQ986" i="1" s="1"/>
  <c r="BE987" i="1"/>
  <c r="BE986" i="1" s="1"/>
  <c r="BU987" i="1"/>
  <c r="BU986" i="1" s="1"/>
  <c r="R1017" i="1"/>
  <c r="X1017" i="1" s="1"/>
  <c r="AD1017" i="1" s="1"/>
  <c r="AH1017" i="1" s="1"/>
  <c r="AN1017" i="1" s="1"/>
  <c r="AT1017" i="1" s="1"/>
  <c r="AZ1017" i="1" s="1"/>
  <c r="BF1017" i="1" s="1"/>
  <c r="BL1017" i="1" s="1"/>
  <c r="BN1017" i="1" s="1"/>
  <c r="M1038" i="1"/>
  <c r="S1038" i="1" s="1"/>
  <c r="Y1038" i="1" s="1"/>
  <c r="AE1038" i="1" s="1"/>
  <c r="AI1038" i="1" s="1"/>
  <c r="AO1038" i="1" s="1"/>
  <c r="AU1038" i="1" s="1"/>
  <c r="BA1038" i="1" s="1"/>
  <c r="BG1038" i="1" s="1"/>
  <c r="BO1038" i="1" s="1"/>
  <c r="BQ1038" i="1" s="1"/>
  <c r="M1051" i="1"/>
  <c r="S1051" i="1" s="1"/>
  <c r="Y1051" i="1" s="1"/>
  <c r="AE1051" i="1" s="1"/>
  <c r="AI1051" i="1" s="1"/>
  <c r="AO1051" i="1" s="1"/>
  <c r="AU1051" i="1" s="1"/>
  <c r="BA1051" i="1" s="1"/>
  <c r="BG1051" i="1" s="1"/>
  <c r="BO1051" i="1" s="1"/>
  <c r="BQ1051" i="1" s="1"/>
  <c r="AM1123" i="1"/>
  <c r="BE1243" i="1"/>
  <c r="BE1239" i="1" s="1"/>
  <c r="BE1248" i="1"/>
  <c r="AT1253" i="1"/>
  <c r="AZ1253" i="1" s="1"/>
  <c r="BF1253" i="1" s="1"/>
  <c r="BL1253" i="1" s="1"/>
  <c r="BN1253" i="1" s="1"/>
  <c r="H1268" i="1"/>
  <c r="H1264" i="1" s="1"/>
  <c r="V1295" i="1"/>
  <c r="V1291" i="1" s="1"/>
  <c r="AC1295" i="1"/>
  <c r="AC1291" i="1" s="1"/>
  <c r="BD1295" i="1"/>
  <c r="BD1291" i="1" s="1"/>
  <c r="AA1329" i="1"/>
  <c r="AA1328" i="1" s="1"/>
  <c r="AK1329" i="1"/>
  <c r="AK1328" i="1" s="1"/>
  <c r="AR1329" i="1"/>
  <c r="AR1328" i="1" s="1"/>
  <c r="BI1329" i="1"/>
  <c r="BI1328" i="1" s="1"/>
  <c r="I1350" i="1"/>
  <c r="I1349" i="1" s="1"/>
  <c r="P1350" i="1"/>
  <c r="P1349" i="1" s="1"/>
  <c r="AG1350" i="1"/>
  <c r="AG1349" i="1" s="1"/>
  <c r="AX1350" i="1"/>
  <c r="AX1349" i="1" s="1"/>
  <c r="BE1350" i="1"/>
  <c r="BE1349" i="1" s="1"/>
  <c r="M1352" i="1"/>
  <c r="S1352" i="1" s="1"/>
  <c r="Y1352" i="1" s="1"/>
  <c r="AE1352" i="1" s="1"/>
  <c r="AI1352" i="1" s="1"/>
  <c r="AO1352" i="1" s="1"/>
  <c r="AU1352" i="1" s="1"/>
  <c r="BA1352" i="1" s="1"/>
  <c r="BG1352" i="1" s="1"/>
  <c r="BO1352" i="1" s="1"/>
  <c r="BQ1352" i="1" s="1"/>
  <c r="BJ1350" i="1"/>
  <c r="BJ1349" i="1" s="1"/>
  <c r="AR1350" i="1"/>
  <c r="AR1349" i="1" s="1"/>
  <c r="M1362" i="1"/>
  <c r="S1362" i="1" s="1"/>
  <c r="Y1362" i="1" s="1"/>
  <c r="AE1362" i="1" s="1"/>
  <c r="AI1362" i="1" s="1"/>
  <c r="AO1362" i="1" s="1"/>
  <c r="AU1362" i="1" s="1"/>
  <c r="BA1362" i="1" s="1"/>
  <c r="BG1362" i="1" s="1"/>
  <c r="BO1362" i="1" s="1"/>
  <c r="BQ1362" i="1" s="1"/>
  <c r="BJ1361" i="1"/>
  <c r="BJ1360" i="1" s="1"/>
  <c r="Q1375" i="1"/>
  <c r="Q1374" i="1" s="1"/>
  <c r="AW1386" i="1"/>
  <c r="K1396" i="1"/>
  <c r="N1396" i="1" s="1"/>
  <c r="T1396" i="1" s="1"/>
  <c r="Z1396" i="1" s="1"/>
  <c r="AF1396" i="1" s="1"/>
  <c r="AJ1396" i="1" s="1"/>
  <c r="AP1396" i="1" s="1"/>
  <c r="AV1396" i="1" s="1"/>
  <c r="BB1396" i="1" s="1"/>
  <c r="BH1396" i="1" s="1"/>
  <c r="BR1396" i="1" s="1"/>
  <c r="BT1396" i="1" s="1"/>
  <c r="AB1399" i="1"/>
  <c r="BJ1408" i="1"/>
  <c r="N1083" i="1"/>
  <c r="T1083" i="1" s="1"/>
  <c r="Z1083" i="1" s="1"/>
  <c r="AF1083" i="1" s="1"/>
  <c r="AJ1083" i="1" s="1"/>
  <c r="AP1083" i="1" s="1"/>
  <c r="AV1083" i="1" s="1"/>
  <c r="BB1083" i="1" s="1"/>
  <c r="BH1083" i="1" s="1"/>
  <c r="BR1083" i="1" s="1"/>
  <c r="BT1083" i="1" s="1"/>
  <c r="R1115" i="1"/>
  <c r="X1115" i="1" s="1"/>
  <c r="AD1115" i="1" s="1"/>
  <c r="AH1115" i="1" s="1"/>
  <c r="AN1115" i="1" s="1"/>
  <c r="AT1115" i="1" s="1"/>
  <c r="AZ1115" i="1" s="1"/>
  <c r="BF1115" i="1" s="1"/>
  <c r="BL1115" i="1" s="1"/>
  <c r="BN1115" i="1" s="1"/>
  <c r="P1138" i="1"/>
  <c r="X1149" i="1"/>
  <c r="AD1149" i="1" s="1"/>
  <c r="AH1149" i="1" s="1"/>
  <c r="AN1149" i="1" s="1"/>
  <c r="AT1149" i="1" s="1"/>
  <c r="AZ1149" i="1" s="1"/>
  <c r="BF1149" i="1" s="1"/>
  <c r="BL1149" i="1" s="1"/>
  <c r="BN1149" i="1" s="1"/>
  <c r="M1183" i="1"/>
  <c r="S1183" i="1" s="1"/>
  <c r="Y1183" i="1" s="1"/>
  <c r="AE1183" i="1" s="1"/>
  <c r="AI1183" i="1" s="1"/>
  <c r="AO1183" i="1" s="1"/>
  <c r="AU1183" i="1" s="1"/>
  <c r="BA1183" i="1" s="1"/>
  <c r="BG1183" i="1" s="1"/>
  <c r="BO1183" i="1" s="1"/>
  <c r="BQ1183" i="1" s="1"/>
  <c r="Y1204" i="1"/>
  <c r="AE1204" i="1" s="1"/>
  <c r="AI1204" i="1" s="1"/>
  <c r="AO1204" i="1" s="1"/>
  <c r="AU1204" i="1" s="1"/>
  <c r="BA1204" i="1" s="1"/>
  <c r="BG1204" i="1" s="1"/>
  <c r="BO1204" i="1" s="1"/>
  <c r="BQ1204" i="1" s="1"/>
  <c r="T1275" i="1"/>
  <c r="Z1275" i="1" s="1"/>
  <c r="AF1275" i="1" s="1"/>
  <c r="AJ1275" i="1" s="1"/>
  <c r="AP1275" i="1" s="1"/>
  <c r="AV1275" i="1" s="1"/>
  <c r="BB1275" i="1" s="1"/>
  <c r="BH1275" i="1" s="1"/>
  <c r="BR1275" i="1" s="1"/>
  <c r="BT1275" i="1" s="1"/>
  <c r="L1281" i="1"/>
  <c r="R1281" i="1" s="1"/>
  <c r="X1281" i="1" s="1"/>
  <c r="AD1281" i="1" s="1"/>
  <c r="AH1281" i="1" s="1"/>
  <c r="AN1281" i="1" s="1"/>
  <c r="AT1281" i="1" s="1"/>
  <c r="AZ1281" i="1" s="1"/>
  <c r="BF1281" i="1" s="1"/>
  <c r="BL1281" i="1" s="1"/>
  <c r="BN1281" i="1" s="1"/>
  <c r="AA1283" i="1"/>
  <c r="AY1283" i="1"/>
  <c r="M1310" i="1"/>
  <c r="S1310" i="1" s="1"/>
  <c r="Y1310" i="1" s="1"/>
  <c r="AE1310" i="1" s="1"/>
  <c r="AI1310" i="1" s="1"/>
  <c r="AO1310" i="1" s="1"/>
  <c r="AU1310" i="1" s="1"/>
  <c r="BA1310" i="1" s="1"/>
  <c r="BG1310" i="1" s="1"/>
  <c r="BO1310" i="1" s="1"/>
  <c r="BQ1310" i="1" s="1"/>
  <c r="K1329" i="1"/>
  <c r="K1328" i="1" s="1"/>
  <c r="AC1336" i="1"/>
  <c r="AC1335" i="1" s="1"/>
  <c r="H1361" i="1"/>
  <c r="AC1361" i="1"/>
  <c r="AM1361" i="1"/>
  <c r="AM1360" i="1" s="1"/>
  <c r="AW1361" i="1"/>
  <c r="AW1360" i="1" s="1"/>
  <c r="BD1361" i="1"/>
  <c r="BD1360" i="1" s="1"/>
  <c r="BK1361" i="1"/>
  <c r="R1365" i="1"/>
  <c r="X1365" i="1" s="1"/>
  <c r="AD1365" i="1" s="1"/>
  <c r="AH1365" i="1" s="1"/>
  <c r="AN1365" i="1" s="1"/>
  <c r="AT1365" i="1" s="1"/>
  <c r="AZ1365" i="1" s="1"/>
  <c r="BF1365" i="1" s="1"/>
  <c r="BL1365" i="1" s="1"/>
  <c r="BN1365" i="1" s="1"/>
  <c r="N1394" i="1"/>
  <c r="T1394" i="1" s="1"/>
  <c r="Z1394" i="1" s="1"/>
  <c r="AF1394" i="1" s="1"/>
  <c r="AJ1394" i="1" s="1"/>
  <c r="AP1394" i="1" s="1"/>
  <c r="AV1394" i="1" s="1"/>
  <c r="BB1394" i="1" s="1"/>
  <c r="BH1394" i="1" s="1"/>
  <c r="BR1394" i="1" s="1"/>
  <c r="BT1394" i="1" s="1"/>
  <c r="N1402" i="1"/>
  <c r="T1402" i="1" s="1"/>
  <c r="Z1402" i="1" s="1"/>
  <c r="AF1402" i="1" s="1"/>
  <c r="AJ1402" i="1" s="1"/>
  <c r="AP1402" i="1" s="1"/>
  <c r="AV1402" i="1" s="1"/>
  <c r="BB1402" i="1" s="1"/>
  <c r="BH1402" i="1" s="1"/>
  <c r="BR1402" i="1" s="1"/>
  <c r="BT1402" i="1" s="1"/>
  <c r="BD1399" i="1"/>
  <c r="M1414" i="1"/>
  <c r="S1414" i="1" s="1"/>
  <c r="Y1414" i="1" s="1"/>
  <c r="AE1414" i="1" s="1"/>
  <c r="AI1414" i="1" s="1"/>
  <c r="AO1414" i="1" s="1"/>
  <c r="AU1414" i="1" s="1"/>
  <c r="BA1414" i="1" s="1"/>
  <c r="BG1414" i="1" s="1"/>
  <c r="BO1414" i="1" s="1"/>
  <c r="BQ1414" i="1" s="1"/>
  <c r="L1416" i="1"/>
  <c r="R1416" i="1" s="1"/>
  <c r="X1416" i="1" s="1"/>
  <c r="AD1416" i="1" s="1"/>
  <c r="AH1416" i="1" s="1"/>
  <c r="AN1416" i="1" s="1"/>
  <c r="AT1416" i="1" s="1"/>
  <c r="AZ1416" i="1" s="1"/>
  <c r="BF1416" i="1" s="1"/>
  <c r="BL1416" i="1" s="1"/>
  <c r="BN1416" i="1" s="1"/>
  <c r="BI1413" i="1"/>
  <c r="Y1427" i="1"/>
  <c r="AE1427" i="1" s="1"/>
  <c r="AI1427" i="1" s="1"/>
  <c r="AO1427" i="1" s="1"/>
  <c r="AU1427" i="1" s="1"/>
  <c r="BA1427" i="1" s="1"/>
  <c r="BG1427" i="1" s="1"/>
  <c r="BO1427" i="1" s="1"/>
  <c r="AQ1426" i="1"/>
  <c r="AQ1425" i="1" s="1"/>
  <c r="AQ1424" i="1" s="1"/>
  <c r="BE1426" i="1"/>
  <c r="BE1425" i="1" s="1"/>
  <c r="BE1424" i="1" s="1"/>
  <c r="BU1426" i="1"/>
  <c r="BU1425" i="1" s="1"/>
  <c r="BU1424" i="1" s="1"/>
  <c r="Z1429" i="1"/>
  <c r="AF1429" i="1" s="1"/>
  <c r="AJ1429" i="1" s="1"/>
  <c r="AP1429" i="1" s="1"/>
  <c r="AV1429" i="1" s="1"/>
  <c r="BB1429" i="1" s="1"/>
  <c r="BH1429" i="1" s="1"/>
  <c r="BR1429" i="1" s="1"/>
  <c r="L1078" i="1"/>
  <c r="R1078" i="1" s="1"/>
  <c r="X1078" i="1" s="1"/>
  <c r="AD1078" i="1" s="1"/>
  <c r="AH1078" i="1" s="1"/>
  <c r="AN1078" i="1" s="1"/>
  <c r="AT1078" i="1" s="1"/>
  <c r="AZ1078" i="1" s="1"/>
  <c r="BF1078" i="1" s="1"/>
  <c r="BL1078" i="1" s="1"/>
  <c r="BN1078" i="1" s="1"/>
  <c r="W1099" i="1"/>
  <c r="W1092" i="1" s="1"/>
  <c r="AQ1099" i="1"/>
  <c r="AQ1092" i="1" s="1"/>
  <c r="P1128" i="1"/>
  <c r="N1201" i="1"/>
  <c r="T1201" i="1" s="1"/>
  <c r="Z1201" i="1" s="1"/>
  <c r="AF1201" i="1" s="1"/>
  <c r="AJ1201" i="1" s="1"/>
  <c r="AP1201" i="1" s="1"/>
  <c r="AV1201" i="1" s="1"/>
  <c r="BB1201" i="1" s="1"/>
  <c r="BH1201" i="1" s="1"/>
  <c r="BR1201" i="1" s="1"/>
  <c r="BT1201" i="1" s="1"/>
  <c r="AA1209" i="1"/>
  <c r="Y1244" i="1"/>
  <c r="AE1244" i="1" s="1"/>
  <c r="AI1244" i="1" s="1"/>
  <c r="AO1244" i="1" s="1"/>
  <c r="AU1244" i="1" s="1"/>
  <c r="BA1244" i="1" s="1"/>
  <c r="BG1244" i="1" s="1"/>
  <c r="BO1244" i="1" s="1"/>
  <c r="BQ1244" i="1" s="1"/>
  <c r="AW1248" i="1"/>
  <c r="BD1248" i="1"/>
  <c r="BI1248" i="1"/>
  <c r="G1270" i="1"/>
  <c r="M1270" i="1" s="1"/>
  <c r="S1270" i="1" s="1"/>
  <c r="Y1270" i="1" s="1"/>
  <c r="AE1270" i="1" s="1"/>
  <c r="AI1270" i="1" s="1"/>
  <c r="AO1270" i="1" s="1"/>
  <c r="AU1270" i="1" s="1"/>
  <c r="BA1270" i="1" s="1"/>
  <c r="BG1270" i="1" s="1"/>
  <c r="BO1270" i="1" s="1"/>
  <c r="BQ1270" i="1" s="1"/>
  <c r="AV1278" i="1"/>
  <c r="BB1278" i="1" s="1"/>
  <c r="AL1283" i="1"/>
  <c r="BC1283" i="1"/>
  <c r="BJ1283" i="1"/>
  <c r="AA1295" i="1"/>
  <c r="AK1295" i="1"/>
  <c r="AK1291" i="1" s="1"/>
  <c r="AR1295" i="1"/>
  <c r="AR1291" i="1" s="1"/>
  <c r="AY1295" i="1"/>
  <c r="AY1291" i="1" s="1"/>
  <c r="BI1295" i="1"/>
  <c r="L1308" i="1"/>
  <c r="R1308" i="1" s="1"/>
  <c r="X1308" i="1" s="1"/>
  <c r="AD1308" i="1" s="1"/>
  <c r="AH1308" i="1" s="1"/>
  <c r="AN1308" i="1" s="1"/>
  <c r="AT1308" i="1" s="1"/>
  <c r="AZ1308" i="1" s="1"/>
  <c r="BF1308" i="1" s="1"/>
  <c r="BL1308" i="1" s="1"/>
  <c r="BN1308" i="1" s="1"/>
  <c r="Q1313" i="1"/>
  <c r="S1338" i="1"/>
  <c r="Y1338" i="1" s="1"/>
  <c r="AE1338" i="1" s="1"/>
  <c r="AI1338" i="1" s="1"/>
  <c r="AO1338" i="1" s="1"/>
  <c r="AU1338" i="1" s="1"/>
  <c r="BA1338" i="1" s="1"/>
  <c r="BG1338" i="1" s="1"/>
  <c r="BO1338" i="1" s="1"/>
  <c r="BQ1338" i="1" s="1"/>
  <c r="N1364" i="1"/>
  <c r="T1364" i="1" s="1"/>
  <c r="V1375" i="1"/>
  <c r="V1374" i="1" s="1"/>
  <c r="M1391" i="1"/>
  <c r="S1391" i="1" s="1"/>
  <c r="Y1391" i="1" s="1"/>
  <c r="AE1391" i="1" s="1"/>
  <c r="AI1391" i="1" s="1"/>
  <c r="AO1391" i="1" s="1"/>
  <c r="AU1391" i="1" s="1"/>
  <c r="BA1391" i="1" s="1"/>
  <c r="BG1391" i="1" s="1"/>
  <c r="BO1391" i="1" s="1"/>
  <c r="BQ1391" i="1" s="1"/>
  <c r="F1408" i="1"/>
  <c r="AR1408" i="1"/>
  <c r="N1411" i="1"/>
  <c r="T1411" i="1" s="1"/>
  <c r="Z1411" i="1" s="1"/>
  <c r="AF1411" i="1" s="1"/>
  <c r="AJ1411" i="1" s="1"/>
  <c r="AP1411" i="1" s="1"/>
  <c r="AV1411" i="1" s="1"/>
  <c r="BB1411" i="1" s="1"/>
  <c r="BH1411" i="1" s="1"/>
  <c r="BR1411" i="1" s="1"/>
  <c r="BT1411" i="1" s="1"/>
  <c r="H1413" i="1"/>
  <c r="O1413" i="1"/>
  <c r="V1413" i="1"/>
  <c r="AC1413" i="1"/>
  <c r="AM1413" i="1"/>
  <c r="BD1413" i="1"/>
  <c r="L1432" i="1"/>
  <c r="R1432" i="1" s="1"/>
  <c r="X1432" i="1" s="1"/>
  <c r="AD1432" i="1" s="1"/>
  <c r="AH1432" i="1" s="1"/>
  <c r="AN1432" i="1" s="1"/>
  <c r="AT1432" i="1" s="1"/>
  <c r="AZ1432" i="1" s="1"/>
  <c r="BF1432" i="1" s="1"/>
  <c r="BL1432" i="1" s="1"/>
  <c r="BN1432" i="1" s="1"/>
  <c r="X1439" i="1"/>
  <c r="AD1439" i="1" s="1"/>
  <c r="AH1439" i="1" s="1"/>
  <c r="AN1439" i="1" s="1"/>
  <c r="AT1439" i="1" s="1"/>
  <c r="AZ1439" i="1" s="1"/>
  <c r="BF1439" i="1" s="1"/>
  <c r="BL1439" i="1" s="1"/>
  <c r="BN1439" i="1" s="1"/>
  <c r="R1438" i="1"/>
  <c r="X1438" i="1" s="1"/>
  <c r="AD1438" i="1" s="1"/>
  <c r="AH1438" i="1" s="1"/>
  <c r="AN1438" i="1" s="1"/>
  <c r="AT1438" i="1" s="1"/>
  <c r="AZ1438" i="1" s="1"/>
  <c r="BF1438" i="1" s="1"/>
  <c r="BL1438" i="1" s="1"/>
  <c r="BN1438" i="1" s="1"/>
  <c r="F1508" i="1"/>
  <c r="N1518" i="1"/>
  <c r="T1518" i="1" s="1"/>
  <c r="Z1518" i="1" s="1"/>
  <c r="AF1518" i="1" s="1"/>
  <c r="AJ1518" i="1" s="1"/>
  <c r="AP1518" i="1" s="1"/>
  <c r="AV1518" i="1" s="1"/>
  <c r="BB1518" i="1" s="1"/>
  <c r="BH1518" i="1" s="1"/>
  <c r="BR1518" i="1" s="1"/>
  <c r="BT1518" i="1" s="1"/>
  <c r="Y1534" i="1"/>
  <c r="AE1534" i="1" s="1"/>
  <c r="AI1534" i="1" s="1"/>
  <c r="AO1534" i="1" s="1"/>
  <c r="AU1534" i="1" s="1"/>
  <c r="BA1534" i="1" s="1"/>
  <c r="BG1534" i="1" s="1"/>
  <c r="BO1534" i="1" s="1"/>
  <c r="BQ1534" i="1" s="1"/>
  <c r="N1565" i="1"/>
  <c r="T1565" i="1" s="1"/>
  <c r="Z1565" i="1" s="1"/>
  <c r="AF1565" i="1" s="1"/>
  <c r="AJ1565" i="1" s="1"/>
  <c r="AP1565" i="1" s="1"/>
  <c r="AV1565" i="1" s="1"/>
  <c r="BB1565" i="1" s="1"/>
  <c r="BH1565" i="1" s="1"/>
  <c r="BR1565" i="1" s="1"/>
  <c r="BT1565" i="1" s="1"/>
  <c r="P1610" i="1"/>
  <c r="W1610" i="1"/>
  <c r="AG1610" i="1"/>
  <c r="AQ1610" i="1"/>
  <c r="BE1610" i="1"/>
  <c r="BU1610" i="1"/>
  <c r="AC1610" i="1"/>
  <c r="AM1610" i="1"/>
  <c r="AL1621" i="1"/>
  <c r="BJ1621" i="1"/>
  <c r="F1621" i="1"/>
  <c r="M1624" i="1"/>
  <c r="S1624" i="1" s="1"/>
  <c r="Y1624" i="1" s="1"/>
  <c r="AE1624" i="1" s="1"/>
  <c r="AI1624" i="1" s="1"/>
  <c r="AO1624" i="1" s="1"/>
  <c r="AU1624" i="1" s="1"/>
  <c r="BA1624" i="1" s="1"/>
  <c r="BG1624" i="1" s="1"/>
  <c r="BO1624" i="1" s="1"/>
  <c r="BQ1624" i="1" s="1"/>
  <c r="AX1621" i="1"/>
  <c r="O1640" i="1"/>
  <c r="L1643" i="1"/>
  <c r="R1643" i="1" s="1"/>
  <c r="X1643" i="1" s="1"/>
  <c r="AD1643" i="1" s="1"/>
  <c r="AH1643" i="1" s="1"/>
  <c r="AN1643" i="1" s="1"/>
  <c r="AT1643" i="1" s="1"/>
  <c r="AZ1643" i="1" s="1"/>
  <c r="BF1643" i="1" s="1"/>
  <c r="BL1643" i="1" s="1"/>
  <c r="BN1643" i="1" s="1"/>
  <c r="L1655" i="1"/>
  <c r="R1655" i="1" s="1"/>
  <c r="X1655" i="1" s="1"/>
  <c r="AD1655" i="1" s="1"/>
  <c r="AH1655" i="1" s="1"/>
  <c r="AN1655" i="1" s="1"/>
  <c r="AT1655" i="1" s="1"/>
  <c r="AZ1655" i="1" s="1"/>
  <c r="BF1655" i="1" s="1"/>
  <c r="BL1655" i="1" s="1"/>
  <c r="BN1655" i="1" s="1"/>
  <c r="Q1654" i="1"/>
  <c r="Q1653" i="1" s="1"/>
  <c r="Q1648" i="1" s="1"/>
  <c r="AA1654" i="1"/>
  <c r="AA1653" i="1" s="1"/>
  <c r="AA1648" i="1" s="1"/>
  <c r="AK1654" i="1"/>
  <c r="AK1653" i="1" s="1"/>
  <c r="AK1648" i="1" s="1"/>
  <c r="AR1654" i="1"/>
  <c r="AR1653" i="1" s="1"/>
  <c r="AR1648" i="1" s="1"/>
  <c r="AY1654" i="1"/>
  <c r="AY1653" i="1" s="1"/>
  <c r="AY1648" i="1" s="1"/>
  <c r="BI1654" i="1"/>
  <c r="BI1653" i="1" s="1"/>
  <c r="N1657" i="1"/>
  <c r="T1657" i="1" s="1"/>
  <c r="Z1657" i="1" s="1"/>
  <c r="AF1657" i="1" s="1"/>
  <c r="AJ1657" i="1" s="1"/>
  <c r="AP1657" i="1" s="1"/>
  <c r="AV1657" i="1" s="1"/>
  <c r="BB1657" i="1" s="1"/>
  <c r="BH1657" i="1" s="1"/>
  <c r="BR1657" i="1" s="1"/>
  <c r="BT1657" i="1" s="1"/>
  <c r="O1654" i="1"/>
  <c r="O1653" i="1" s="1"/>
  <c r="O1648" i="1" s="1"/>
  <c r="BK1654" i="1"/>
  <c r="BK1653" i="1" s="1"/>
  <c r="BK1648" i="1" s="1"/>
  <c r="J1686" i="1"/>
  <c r="J1685" i="1" s="1"/>
  <c r="Q1686" i="1"/>
  <c r="Q1685" i="1" s="1"/>
  <c r="AK1686" i="1"/>
  <c r="AK1685" i="1" s="1"/>
  <c r="AR1686" i="1"/>
  <c r="AR1685" i="1" s="1"/>
  <c r="BI1686" i="1"/>
  <c r="BI1685" i="1" s="1"/>
  <c r="I1686" i="1"/>
  <c r="I1685" i="1" s="1"/>
  <c r="AQ1686" i="1"/>
  <c r="AQ1685" i="1" s="1"/>
  <c r="AX1686" i="1"/>
  <c r="AX1685" i="1" s="1"/>
  <c r="O1686" i="1"/>
  <c r="O1685" i="1" s="1"/>
  <c r="V1686" i="1"/>
  <c r="V1685" i="1" s="1"/>
  <c r="BK1686" i="1"/>
  <c r="BK1685" i="1" s="1"/>
  <c r="AG1706" i="1"/>
  <c r="AG1705" i="1" s="1"/>
  <c r="AG1704" i="1" s="1"/>
  <c r="BE1706" i="1"/>
  <c r="BE1705" i="1" s="1"/>
  <c r="BE1704" i="1" s="1"/>
  <c r="BC1706" i="1"/>
  <c r="BC1705" i="1" s="1"/>
  <c r="BC1704" i="1" s="1"/>
  <c r="AL1436" i="1"/>
  <c r="AL1435" i="1" s="1"/>
  <c r="AS1461" i="1"/>
  <c r="AS1460" i="1" s="1"/>
  <c r="AM1469" i="1"/>
  <c r="V1480" i="1"/>
  <c r="W1485" i="1"/>
  <c r="AG1485" i="1"/>
  <c r="AQ1485" i="1"/>
  <c r="N1509" i="1"/>
  <c r="T1509" i="1" s="1"/>
  <c r="Z1509" i="1" s="1"/>
  <c r="AF1509" i="1" s="1"/>
  <c r="AJ1509" i="1" s="1"/>
  <c r="AP1509" i="1" s="1"/>
  <c r="AV1509" i="1" s="1"/>
  <c r="BB1509" i="1" s="1"/>
  <c r="BH1509" i="1" s="1"/>
  <c r="BR1509" i="1" s="1"/>
  <c r="BT1509" i="1" s="1"/>
  <c r="M1511" i="1"/>
  <c r="S1511" i="1" s="1"/>
  <c r="Y1511" i="1" s="1"/>
  <c r="AE1511" i="1" s="1"/>
  <c r="AI1511" i="1" s="1"/>
  <c r="AO1511" i="1" s="1"/>
  <c r="AU1511" i="1" s="1"/>
  <c r="BA1511" i="1" s="1"/>
  <c r="BG1511" i="1" s="1"/>
  <c r="BO1511" i="1" s="1"/>
  <c r="BQ1511" i="1" s="1"/>
  <c r="BJ1508" i="1"/>
  <c r="Z1534" i="1"/>
  <c r="AF1534" i="1" s="1"/>
  <c r="AJ1534" i="1" s="1"/>
  <c r="AP1534" i="1" s="1"/>
  <c r="AV1534" i="1" s="1"/>
  <c r="BB1534" i="1" s="1"/>
  <c r="BH1534" i="1" s="1"/>
  <c r="BR1534" i="1" s="1"/>
  <c r="BT1534" i="1" s="1"/>
  <c r="N1464" i="1"/>
  <c r="T1464" i="1" s="1"/>
  <c r="Z1464" i="1" s="1"/>
  <c r="AF1464" i="1" s="1"/>
  <c r="AJ1464" i="1" s="1"/>
  <c r="AP1464" i="1" s="1"/>
  <c r="AV1464" i="1" s="1"/>
  <c r="BB1464" i="1" s="1"/>
  <c r="BH1464" i="1" s="1"/>
  <c r="BR1464" i="1" s="1"/>
  <c r="BT1464" i="1" s="1"/>
  <c r="AW1461" i="1"/>
  <c r="AW1460" i="1" s="1"/>
  <c r="BK1461" i="1"/>
  <c r="BK1460" i="1" s="1"/>
  <c r="N1501" i="1"/>
  <c r="T1501" i="1" s="1"/>
  <c r="Z1501" i="1" s="1"/>
  <c r="AF1501" i="1" s="1"/>
  <c r="AJ1501" i="1" s="1"/>
  <c r="AP1501" i="1" s="1"/>
  <c r="AV1501" i="1" s="1"/>
  <c r="BB1501" i="1" s="1"/>
  <c r="BH1501" i="1" s="1"/>
  <c r="BR1501" i="1" s="1"/>
  <c r="BT1501" i="1" s="1"/>
  <c r="O1534" i="1"/>
  <c r="R1534" i="1" s="1"/>
  <c r="X1534" i="1" s="1"/>
  <c r="AD1534" i="1" s="1"/>
  <c r="AH1534" i="1" s="1"/>
  <c r="AN1534" i="1" s="1"/>
  <c r="AT1534" i="1" s="1"/>
  <c r="AZ1534" i="1" s="1"/>
  <c r="BF1534" i="1" s="1"/>
  <c r="BL1534" i="1" s="1"/>
  <c r="BN1534" i="1" s="1"/>
  <c r="M1632" i="1"/>
  <c r="S1632" i="1" s="1"/>
  <c r="Y1632" i="1" s="1"/>
  <c r="AE1632" i="1" s="1"/>
  <c r="AI1632" i="1" s="1"/>
  <c r="AO1632" i="1" s="1"/>
  <c r="AU1632" i="1" s="1"/>
  <c r="BA1632" i="1" s="1"/>
  <c r="BG1632" i="1" s="1"/>
  <c r="BO1632" i="1" s="1"/>
  <c r="BQ1632" i="1" s="1"/>
  <c r="L1651" i="1"/>
  <c r="R1651" i="1" s="1"/>
  <c r="X1651" i="1" s="1"/>
  <c r="AD1651" i="1" s="1"/>
  <c r="AH1651" i="1" s="1"/>
  <c r="AN1651" i="1" s="1"/>
  <c r="AT1651" i="1" s="1"/>
  <c r="AZ1651" i="1" s="1"/>
  <c r="BF1651" i="1" s="1"/>
  <c r="BL1651" i="1" s="1"/>
  <c r="BN1651" i="1" s="1"/>
  <c r="BI1648" i="1"/>
  <c r="M1661" i="1"/>
  <c r="S1661" i="1" s="1"/>
  <c r="Y1661" i="1" s="1"/>
  <c r="AE1661" i="1" s="1"/>
  <c r="AI1661" i="1" s="1"/>
  <c r="AO1661" i="1" s="1"/>
  <c r="AU1661" i="1" s="1"/>
  <c r="BA1661" i="1" s="1"/>
  <c r="BG1661" i="1" s="1"/>
  <c r="BO1661" i="1" s="1"/>
  <c r="BQ1661" i="1" s="1"/>
  <c r="S1680" i="1"/>
  <c r="Y1680" i="1" s="1"/>
  <c r="AE1680" i="1" s="1"/>
  <c r="AI1680" i="1" s="1"/>
  <c r="AO1680" i="1" s="1"/>
  <c r="AU1680" i="1" s="1"/>
  <c r="BA1680" i="1" s="1"/>
  <c r="BG1680" i="1" s="1"/>
  <c r="BO1680" i="1" s="1"/>
  <c r="BQ1680" i="1" s="1"/>
  <c r="Q1678" i="1"/>
  <c r="Q1677" i="1" s="1"/>
  <c r="N1681" i="1"/>
  <c r="T1681" i="1" s="1"/>
  <c r="Z1681" i="1" s="1"/>
  <c r="AF1681" i="1" s="1"/>
  <c r="AJ1681" i="1" s="1"/>
  <c r="AP1681" i="1" s="1"/>
  <c r="AV1681" i="1" s="1"/>
  <c r="BB1681" i="1" s="1"/>
  <c r="BH1681" i="1" s="1"/>
  <c r="BR1681" i="1" s="1"/>
  <c r="BT1681" i="1" s="1"/>
  <c r="M1683" i="1"/>
  <c r="S1683" i="1" s="1"/>
  <c r="Y1683" i="1" s="1"/>
  <c r="AE1683" i="1" s="1"/>
  <c r="AI1683" i="1" s="1"/>
  <c r="AO1683" i="1" s="1"/>
  <c r="AU1683" i="1" s="1"/>
  <c r="BA1683" i="1" s="1"/>
  <c r="BG1683" i="1" s="1"/>
  <c r="BO1683" i="1" s="1"/>
  <c r="BQ1683" i="1" s="1"/>
  <c r="U1678" i="1"/>
  <c r="U1677" i="1" s="1"/>
  <c r="AS1678" i="1"/>
  <c r="AS1677" i="1" s="1"/>
  <c r="R1689" i="1"/>
  <c r="X1689" i="1" s="1"/>
  <c r="AD1689" i="1" s="1"/>
  <c r="AH1689" i="1" s="1"/>
  <c r="AN1689" i="1" s="1"/>
  <c r="AT1689" i="1" s="1"/>
  <c r="AZ1689" i="1" s="1"/>
  <c r="BF1689" i="1" s="1"/>
  <c r="BL1689" i="1" s="1"/>
  <c r="BN1689" i="1" s="1"/>
  <c r="N1697" i="1"/>
  <c r="T1697" i="1" s="1"/>
  <c r="Z1697" i="1" s="1"/>
  <c r="AF1697" i="1" s="1"/>
  <c r="AJ1697" i="1" s="1"/>
  <c r="AP1697" i="1" s="1"/>
  <c r="AV1697" i="1" s="1"/>
  <c r="BB1697" i="1" s="1"/>
  <c r="BH1697" i="1" s="1"/>
  <c r="BR1697" i="1" s="1"/>
  <c r="BT1697" i="1" s="1"/>
  <c r="M1699" i="1"/>
  <c r="S1699" i="1" s="1"/>
  <c r="Y1699" i="1" s="1"/>
  <c r="AE1699" i="1" s="1"/>
  <c r="AI1699" i="1" s="1"/>
  <c r="AO1699" i="1" s="1"/>
  <c r="AU1699" i="1" s="1"/>
  <c r="BA1699" i="1" s="1"/>
  <c r="BG1699" i="1" s="1"/>
  <c r="BO1699" i="1" s="1"/>
  <c r="BQ1699" i="1" s="1"/>
  <c r="G1717" i="1"/>
  <c r="G1716" i="1" s="1"/>
  <c r="G1715" i="1" s="1"/>
  <c r="K1717" i="1"/>
  <c r="K1716" i="1" s="1"/>
  <c r="K1715" i="1" s="1"/>
  <c r="AL1717" i="1"/>
  <c r="AL1716" i="1" s="1"/>
  <c r="AL1715" i="1" s="1"/>
  <c r="AS1717" i="1"/>
  <c r="AS1716" i="1" s="1"/>
  <c r="AS1715" i="1" s="1"/>
  <c r="BC1717" i="1"/>
  <c r="BC1716" i="1" s="1"/>
  <c r="BC1715" i="1" s="1"/>
  <c r="BJ1717" i="1"/>
  <c r="BJ1716" i="1" s="1"/>
  <c r="BJ1715" i="1" s="1"/>
  <c r="L1722" i="1"/>
  <c r="R1722" i="1" s="1"/>
  <c r="X1722" i="1" s="1"/>
  <c r="AD1722" i="1" s="1"/>
  <c r="AH1722" i="1" s="1"/>
  <c r="AN1722" i="1" s="1"/>
  <c r="AT1722" i="1" s="1"/>
  <c r="AZ1722" i="1" s="1"/>
  <c r="BF1722" i="1" s="1"/>
  <c r="BL1722" i="1" s="1"/>
  <c r="BN1722" i="1" s="1"/>
  <c r="J1717" i="1"/>
  <c r="J1716" i="1" s="1"/>
  <c r="J1715" i="1" s="1"/>
  <c r="O1469" i="1"/>
  <c r="BK1533" i="1"/>
  <c r="K1610" i="1"/>
  <c r="U1610" i="1"/>
  <c r="AL1610" i="1"/>
  <c r="AS1610" i="1"/>
  <c r="BC1610" i="1"/>
  <c r="BJ1610" i="1"/>
  <c r="I1654" i="1"/>
  <c r="I1653" i="1" s="1"/>
  <c r="I1648" i="1" s="1"/>
  <c r="P1654" i="1"/>
  <c r="P1653" i="1" s="1"/>
  <c r="P1648" i="1" s="1"/>
  <c r="AG1654" i="1"/>
  <c r="AG1653" i="1" s="1"/>
  <c r="AG1648" i="1" s="1"/>
  <c r="AQ1654" i="1"/>
  <c r="AQ1653" i="1" s="1"/>
  <c r="AQ1648" i="1" s="1"/>
  <c r="BE1654" i="1"/>
  <c r="BE1653" i="1" s="1"/>
  <c r="BE1648" i="1" s="1"/>
  <c r="BU1654" i="1"/>
  <c r="BU1653" i="1" s="1"/>
  <c r="BU1648" i="1" s="1"/>
  <c r="N1690" i="1"/>
  <c r="T1690" i="1" s="1"/>
  <c r="Z1690" i="1" s="1"/>
  <c r="AF1690" i="1" s="1"/>
  <c r="AJ1690" i="1" s="1"/>
  <c r="AP1690" i="1" s="1"/>
  <c r="AV1690" i="1" s="1"/>
  <c r="BB1690" i="1" s="1"/>
  <c r="BH1690" i="1" s="1"/>
  <c r="BR1690" i="1" s="1"/>
  <c r="BT1690" i="1" s="1"/>
  <c r="L1709" i="1"/>
  <c r="R1709" i="1" s="1"/>
  <c r="X1709" i="1" s="1"/>
  <c r="AD1709" i="1" s="1"/>
  <c r="AH1709" i="1" s="1"/>
  <c r="AN1709" i="1" s="1"/>
  <c r="AT1709" i="1" s="1"/>
  <c r="AZ1709" i="1" s="1"/>
  <c r="BF1709" i="1" s="1"/>
  <c r="BL1709" i="1" s="1"/>
  <c r="BN1709" i="1" s="1"/>
  <c r="BL1710" i="1"/>
  <c r="BN1710" i="1" s="1"/>
  <c r="L1713" i="1"/>
  <c r="R1713" i="1" s="1"/>
  <c r="X1713" i="1" s="1"/>
  <c r="AD1713" i="1" s="1"/>
  <c r="AH1713" i="1" s="1"/>
  <c r="AN1713" i="1" s="1"/>
  <c r="AT1713" i="1" s="1"/>
  <c r="AZ1713" i="1" s="1"/>
  <c r="BF1713" i="1" s="1"/>
  <c r="BL1713" i="1" s="1"/>
  <c r="BN1713" i="1" s="1"/>
  <c r="P1717" i="1"/>
  <c r="P1716" i="1" s="1"/>
  <c r="P1715" i="1" s="1"/>
  <c r="W1717" i="1"/>
  <c r="W1716" i="1" s="1"/>
  <c r="W1715" i="1" s="1"/>
  <c r="AX1717" i="1"/>
  <c r="AX1716" i="1" s="1"/>
  <c r="AX1715" i="1" s="1"/>
  <c r="BE1717" i="1"/>
  <c r="BE1716" i="1" s="1"/>
  <c r="BE1715" i="1" s="1"/>
  <c r="BU1717" i="1"/>
  <c r="BU1716" i="1" s="1"/>
  <c r="BU1715" i="1" s="1"/>
  <c r="R24" i="1"/>
  <c r="X24" i="1" s="1"/>
  <c r="AD24" i="1" s="1"/>
  <c r="AH24" i="1" s="1"/>
  <c r="AN24" i="1" s="1"/>
  <c r="AT24" i="1" s="1"/>
  <c r="AZ24" i="1" s="1"/>
  <c r="BF24" i="1" s="1"/>
  <c r="BL24" i="1" s="1"/>
  <c r="BN24" i="1" s="1"/>
  <c r="N26" i="1"/>
  <c r="T26" i="1" s="1"/>
  <c r="Z26" i="1" s="1"/>
  <c r="AF26" i="1" s="1"/>
  <c r="AJ26" i="1" s="1"/>
  <c r="AP26" i="1" s="1"/>
  <c r="AV26" i="1" s="1"/>
  <c r="BB26" i="1" s="1"/>
  <c r="BH26" i="1" s="1"/>
  <c r="BR26" i="1" s="1"/>
  <c r="BT26" i="1" s="1"/>
  <c r="L32" i="1"/>
  <c r="R32" i="1" s="1"/>
  <c r="X32" i="1" s="1"/>
  <c r="AD32" i="1" s="1"/>
  <c r="AH32" i="1" s="1"/>
  <c r="AN32" i="1" s="1"/>
  <c r="AT32" i="1" s="1"/>
  <c r="AZ32" i="1" s="1"/>
  <c r="BF32" i="1" s="1"/>
  <c r="BL32" i="1" s="1"/>
  <c r="BN32" i="1" s="1"/>
  <c r="N39" i="1"/>
  <c r="T39" i="1" s="1"/>
  <c r="Z39" i="1" s="1"/>
  <c r="AF39" i="1" s="1"/>
  <c r="AJ39" i="1" s="1"/>
  <c r="AP39" i="1" s="1"/>
  <c r="AV39" i="1" s="1"/>
  <c r="BB39" i="1" s="1"/>
  <c r="BH39" i="1" s="1"/>
  <c r="BR39" i="1" s="1"/>
  <c r="BT39" i="1" s="1"/>
  <c r="M54" i="1"/>
  <c r="S54" i="1" s="1"/>
  <c r="Y54" i="1" s="1"/>
  <c r="AE54" i="1" s="1"/>
  <c r="AI54" i="1" s="1"/>
  <c r="AO54" i="1" s="1"/>
  <c r="AU54" i="1" s="1"/>
  <c r="BA54" i="1" s="1"/>
  <c r="BG54" i="1" s="1"/>
  <c r="BO54" i="1" s="1"/>
  <c r="BQ54" i="1" s="1"/>
  <c r="AB58" i="1"/>
  <c r="AL58" i="1"/>
  <c r="AS58" i="1"/>
  <c r="BC58" i="1"/>
  <c r="BI58" i="1"/>
  <c r="N64" i="1"/>
  <c r="T64" i="1" s="1"/>
  <c r="Z64" i="1" s="1"/>
  <c r="AF64" i="1" s="1"/>
  <c r="AJ64" i="1" s="1"/>
  <c r="AP64" i="1" s="1"/>
  <c r="AV64" i="1" s="1"/>
  <c r="BB64" i="1" s="1"/>
  <c r="BH64" i="1" s="1"/>
  <c r="BR64" i="1" s="1"/>
  <c r="BT64" i="1" s="1"/>
  <c r="O63" i="1"/>
  <c r="V63" i="1"/>
  <c r="AC63" i="1"/>
  <c r="AM63" i="1"/>
  <c r="AW63" i="1"/>
  <c r="BD63" i="1"/>
  <c r="BK63" i="1"/>
  <c r="L72" i="1"/>
  <c r="R72" i="1" s="1"/>
  <c r="X72" i="1" s="1"/>
  <c r="AD72" i="1" s="1"/>
  <c r="AH72" i="1" s="1"/>
  <c r="AN72" i="1" s="1"/>
  <c r="AT72" i="1" s="1"/>
  <c r="AZ72" i="1" s="1"/>
  <c r="BF72" i="1" s="1"/>
  <c r="BL72" i="1" s="1"/>
  <c r="BN72" i="1" s="1"/>
  <c r="M72" i="1"/>
  <c r="S72" i="1" s="1"/>
  <c r="Y72" i="1" s="1"/>
  <c r="AE72" i="1" s="1"/>
  <c r="AI72" i="1" s="1"/>
  <c r="AO72" i="1" s="1"/>
  <c r="AU72" i="1" s="1"/>
  <c r="BA72" i="1" s="1"/>
  <c r="BG72" i="1" s="1"/>
  <c r="BO72" i="1" s="1"/>
  <c r="BQ72" i="1" s="1"/>
  <c r="M81" i="1"/>
  <c r="S81" i="1" s="1"/>
  <c r="Y81" i="1" s="1"/>
  <c r="AE81" i="1" s="1"/>
  <c r="AI81" i="1" s="1"/>
  <c r="AO81" i="1" s="1"/>
  <c r="AU81" i="1" s="1"/>
  <c r="BA81" i="1" s="1"/>
  <c r="BG81" i="1" s="1"/>
  <c r="BO81" i="1" s="1"/>
  <c r="BQ81" i="1" s="1"/>
  <c r="M93" i="1"/>
  <c r="S93" i="1" s="1"/>
  <c r="Y93" i="1" s="1"/>
  <c r="AE93" i="1" s="1"/>
  <c r="AI93" i="1" s="1"/>
  <c r="AO93" i="1" s="1"/>
  <c r="AU93" i="1" s="1"/>
  <c r="BA93" i="1" s="1"/>
  <c r="BG93" i="1" s="1"/>
  <c r="BO93" i="1" s="1"/>
  <c r="BQ93" i="1" s="1"/>
  <c r="M115" i="1"/>
  <c r="S115" i="1" s="1"/>
  <c r="Y115" i="1" s="1"/>
  <c r="AE115" i="1" s="1"/>
  <c r="AI115" i="1" s="1"/>
  <c r="AO115" i="1" s="1"/>
  <c r="AU115" i="1" s="1"/>
  <c r="BA115" i="1" s="1"/>
  <c r="BG115" i="1" s="1"/>
  <c r="BO115" i="1" s="1"/>
  <c r="BQ115" i="1" s="1"/>
  <c r="S140" i="1"/>
  <c r="Y140" i="1" s="1"/>
  <c r="AE140" i="1" s="1"/>
  <c r="AI140" i="1" s="1"/>
  <c r="AO140" i="1" s="1"/>
  <c r="AU140" i="1" s="1"/>
  <c r="BA140" i="1" s="1"/>
  <c r="BG140" i="1" s="1"/>
  <c r="BO140" i="1" s="1"/>
  <c r="BQ140" i="1" s="1"/>
  <c r="AK163" i="1"/>
  <c r="AR163" i="1"/>
  <c r="BI163" i="1"/>
  <c r="Q163" i="1"/>
  <c r="M173" i="1"/>
  <c r="S173" i="1" s="1"/>
  <c r="Y173" i="1" s="1"/>
  <c r="AE173" i="1" s="1"/>
  <c r="AI173" i="1" s="1"/>
  <c r="AO173" i="1" s="1"/>
  <c r="AU173" i="1" s="1"/>
  <c r="BA173" i="1" s="1"/>
  <c r="BG173" i="1" s="1"/>
  <c r="BO173" i="1" s="1"/>
  <c r="BQ173" i="1" s="1"/>
  <c r="G176" i="1"/>
  <c r="N177" i="1"/>
  <c r="T177" i="1" s="1"/>
  <c r="Z177" i="1" s="1"/>
  <c r="AF177" i="1" s="1"/>
  <c r="AJ177" i="1" s="1"/>
  <c r="AP177" i="1" s="1"/>
  <c r="AV177" i="1" s="1"/>
  <c r="BB177" i="1" s="1"/>
  <c r="BH177" i="1" s="1"/>
  <c r="BR177" i="1" s="1"/>
  <c r="BT177" i="1" s="1"/>
  <c r="BK176" i="1"/>
  <c r="F184" i="1"/>
  <c r="Q184" i="1"/>
  <c r="AD186" i="1"/>
  <c r="AH186" i="1" s="1"/>
  <c r="AN186" i="1" s="1"/>
  <c r="AT186" i="1" s="1"/>
  <c r="AZ186" i="1" s="1"/>
  <c r="BF186" i="1" s="1"/>
  <c r="BL186" i="1" s="1"/>
  <c r="BN186" i="1" s="1"/>
  <c r="AK184" i="1"/>
  <c r="N210" i="1"/>
  <c r="T210" i="1" s="1"/>
  <c r="Z210" i="1" s="1"/>
  <c r="AF210" i="1" s="1"/>
  <c r="AJ210" i="1" s="1"/>
  <c r="AP210" i="1" s="1"/>
  <c r="AV210" i="1" s="1"/>
  <c r="BB210" i="1" s="1"/>
  <c r="BH210" i="1" s="1"/>
  <c r="BR210" i="1" s="1"/>
  <c r="BT210" i="1" s="1"/>
  <c r="V207" i="1"/>
  <c r="V206" i="1" s="1"/>
  <c r="AC207" i="1"/>
  <c r="AC206" i="1" s="1"/>
  <c r="AW207" i="1"/>
  <c r="AW206" i="1" s="1"/>
  <c r="H223" i="1"/>
  <c r="N223" i="1" s="1"/>
  <c r="T223" i="1" s="1"/>
  <c r="Z223" i="1" s="1"/>
  <c r="AF223" i="1" s="1"/>
  <c r="AJ223" i="1" s="1"/>
  <c r="AP223" i="1" s="1"/>
  <c r="AV223" i="1" s="1"/>
  <c r="BB223" i="1" s="1"/>
  <c r="BH223" i="1" s="1"/>
  <c r="BR223" i="1" s="1"/>
  <c r="BT223" i="1" s="1"/>
  <c r="O243" i="1"/>
  <c r="N257" i="1"/>
  <c r="T257" i="1" s="1"/>
  <c r="Z257" i="1" s="1"/>
  <c r="AF257" i="1" s="1"/>
  <c r="AJ257" i="1" s="1"/>
  <c r="AP257" i="1" s="1"/>
  <c r="AV257" i="1" s="1"/>
  <c r="BB257" i="1" s="1"/>
  <c r="BH257" i="1" s="1"/>
  <c r="BR257" i="1" s="1"/>
  <c r="BT257" i="1" s="1"/>
  <c r="BG261" i="1"/>
  <c r="BO261" i="1" s="1"/>
  <c r="BE260" i="1"/>
  <c r="BE252" i="1" s="1"/>
  <c r="BU260" i="1"/>
  <c r="BU252" i="1" s="1"/>
  <c r="N260" i="1"/>
  <c r="T260" i="1" s="1"/>
  <c r="Z260" i="1" s="1"/>
  <c r="AF260" i="1" s="1"/>
  <c r="AJ260" i="1" s="1"/>
  <c r="AP260" i="1" s="1"/>
  <c r="AV260" i="1" s="1"/>
  <c r="V252" i="1"/>
  <c r="AM252" i="1"/>
  <c r="N286" i="1"/>
  <c r="T286" i="1" s="1"/>
  <c r="Z286" i="1" s="1"/>
  <c r="AF286" i="1" s="1"/>
  <c r="AJ286" i="1" s="1"/>
  <c r="AP286" i="1" s="1"/>
  <c r="AV286" i="1" s="1"/>
  <c r="BB286" i="1" s="1"/>
  <c r="BH286" i="1" s="1"/>
  <c r="BR286" i="1" s="1"/>
  <c r="BT286" i="1" s="1"/>
  <c r="M28" i="1"/>
  <c r="S28" i="1" s="1"/>
  <c r="Y28" i="1" s="1"/>
  <c r="AE28" i="1" s="1"/>
  <c r="AI28" i="1" s="1"/>
  <c r="AO28" i="1" s="1"/>
  <c r="AU28" i="1" s="1"/>
  <c r="BA28" i="1" s="1"/>
  <c r="BG28" i="1" s="1"/>
  <c r="BO28" i="1" s="1"/>
  <c r="BQ28" i="1" s="1"/>
  <c r="BK47" i="1"/>
  <c r="BR47" i="1" s="1"/>
  <c r="BT47" i="1" s="1"/>
  <c r="M75" i="1"/>
  <c r="S75" i="1" s="1"/>
  <c r="Y75" i="1" s="1"/>
  <c r="AE75" i="1" s="1"/>
  <c r="AI75" i="1" s="1"/>
  <c r="AO75" i="1" s="1"/>
  <c r="AU75" i="1" s="1"/>
  <c r="BA75" i="1" s="1"/>
  <c r="BG75" i="1" s="1"/>
  <c r="BO75" i="1" s="1"/>
  <c r="BQ75" i="1" s="1"/>
  <c r="M166" i="1"/>
  <c r="S166" i="1" s="1"/>
  <c r="Y166" i="1" s="1"/>
  <c r="AE166" i="1" s="1"/>
  <c r="AI166" i="1" s="1"/>
  <c r="AO166" i="1" s="1"/>
  <c r="AU166" i="1" s="1"/>
  <c r="BA166" i="1" s="1"/>
  <c r="BG166" i="1" s="1"/>
  <c r="BO166" i="1" s="1"/>
  <c r="BQ166" i="1" s="1"/>
  <c r="M193" i="1"/>
  <c r="S193" i="1" s="1"/>
  <c r="Y193" i="1" s="1"/>
  <c r="AE193" i="1" s="1"/>
  <c r="AI193" i="1" s="1"/>
  <c r="AO193" i="1" s="1"/>
  <c r="AU193" i="1" s="1"/>
  <c r="BA193" i="1" s="1"/>
  <c r="BG193" i="1" s="1"/>
  <c r="BO193" i="1" s="1"/>
  <c r="BQ193" i="1" s="1"/>
  <c r="AS195" i="1"/>
  <c r="AL195" i="1"/>
  <c r="J207" i="1"/>
  <c r="J206" i="1" s="1"/>
  <c r="AA207" i="1"/>
  <c r="AA206" i="1" s="1"/>
  <c r="AY207" i="1"/>
  <c r="AY206" i="1" s="1"/>
  <c r="P207" i="1"/>
  <c r="P206" i="1" s="1"/>
  <c r="J233" i="1"/>
  <c r="M233" i="1" s="1"/>
  <c r="S233" i="1" s="1"/>
  <c r="Y233" i="1" s="1"/>
  <c r="AE233" i="1" s="1"/>
  <c r="AI233" i="1" s="1"/>
  <c r="AO233" i="1" s="1"/>
  <c r="AU233" i="1" s="1"/>
  <c r="BA233" i="1" s="1"/>
  <c r="BG233" i="1" s="1"/>
  <c r="BO233" i="1" s="1"/>
  <c r="BQ233" i="1" s="1"/>
  <c r="U236" i="1"/>
  <c r="AS236" i="1"/>
  <c r="AK236" i="1"/>
  <c r="P243" i="1"/>
  <c r="S243" i="1" s="1"/>
  <c r="Y243" i="1" s="1"/>
  <c r="AE243" i="1" s="1"/>
  <c r="AI243" i="1" s="1"/>
  <c r="AO243" i="1" s="1"/>
  <c r="AU243" i="1" s="1"/>
  <c r="BA243" i="1" s="1"/>
  <c r="BG243" i="1" s="1"/>
  <c r="BO243" i="1" s="1"/>
  <c r="BQ243" i="1" s="1"/>
  <c r="M246" i="1"/>
  <c r="S246" i="1" s="1"/>
  <c r="Y246" i="1" s="1"/>
  <c r="AE246" i="1" s="1"/>
  <c r="AI246" i="1" s="1"/>
  <c r="AO246" i="1" s="1"/>
  <c r="AU246" i="1" s="1"/>
  <c r="BA246" i="1" s="1"/>
  <c r="BG246" i="1" s="1"/>
  <c r="BO246" i="1" s="1"/>
  <c r="BQ246" i="1" s="1"/>
  <c r="BJ236" i="1"/>
  <c r="AB252" i="1"/>
  <c r="AS252" i="1"/>
  <c r="P270" i="1"/>
  <c r="P266" i="1" s="1"/>
  <c r="W270" i="1"/>
  <c r="W266" i="1" s="1"/>
  <c r="AG270" i="1"/>
  <c r="AG266" i="1" s="1"/>
  <c r="AQ270" i="1"/>
  <c r="AQ266" i="1" s="1"/>
  <c r="AX270" i="1"/>
  <c r="AX266" i="1" s="1"/>
  <c r="BE270" i="1"/>
  <c r="BE266" i="1" s="1"/>
  <c r="BU270" i="1"/>
  <c r="BU266" i="1" s="1"/>
  <c r="H270" i="1"/>
  <c r="M19" i="1"/>
  <c r="S19" i="1" s="1"/>
  <c r="Y19" i="1" s="1"/>
  <c r="AE19" i="1" s="1"/>
  <c r="AI19" i="1" s="1"/>
  <c r="AO19" i="1" s="1"/>
  <c r="AU19" i="1" s="1"/>
  <c r="BA19" i="1" s="1"/>
  <c r="BG19" i="1" s="1"/>
  <c r="BO19" i="1" s="1"/>
  <c r="BQ19" i="1" s="1"/>
  <c r="N23" i="1"/>
  <c r="T23" i="1" s="1"/>
  <c r="Z23" i="1" s="1"/>
  <c r="AF23" i="1" s="1"/>
  <c r="AJ23" i="1" s="1"/>
  <c r="AP23" i="1" s="1"/>
  <c r="AV23" i="1" s="1"/>
  <c r="BB23" i="1" s="1"/>
  <c r="BH23" i="1" s="1"/>
  <c r="BR23" i="1" s="1"/>
  <c r="BT23" i="1" s="1"/>
  <c r="L36" i="1"/>
  <c r="R36" i="1" s="1"/>
  <c r="X36" i="1" s="1"/>
  <c r="AD36" i="1" s="1"/>
  <c r="AH36" i="1" s="1"/>
  <c r="AN36" i="1" s="1"/>
  <c r="AT36" i="1" s="1"/>
  <c r="AZ36" i="1" s="1"/>
  <c r="BF36" i="1" s="1"/>
  <c r="BL36" i="1" s="1"/>
  <c r="BN36" i="1" s="1"/>
  <c r="L61" i="1"/>
  <c r="R61" i="1" s="1"/>
  <c r="X61" i="1" s="1"/>
  <c r="AD61" i="1" s="1"/>
  <c r="AH61" i="1" s="1"/>
  <c r="AN61" i="1" s="1"/>
  <c r="AT61" i="1" s="1"/>
  <c r="AZ61" i="1" s="1"/>
  <c r="BF61" i="1" s="1"/>
  <c r="BL61" i="1" s="1"/>
  <c r="BN61" i="1" s="1"/>
  <c r="Q63" i="1"/>
  <c r="AK63" i="1"/>
  <c r="AR63" i="1"/>
  <c r="AY63" i="1"/>
  <c r="BI63" i="1"/>
  <c r="AQ63" i="1"/>
  <c r="N72" i="1"/>
  <c r="T72" i="1" s="1"/>
  <c r="Z72" i="1" s="1"/>
  <c r="AF72" i="1" s="1"/>
  <c r="AJ72" i="1" s="1"/>
  <c r="AP72" i="1" s="1"/>
  <c r="AV72" i="1" s="1"/>
  <c r="BB72" i="1" s="1"/>
  <c r="BH72" i="1" s="1"/>
  <c r="BR72" i="1" s="1"/>
  <c r="BT72" i="1" s="1"/>
  <c r="N84" i="1"/>
  <c r="T84" i="1" s="1"/>
  <c r="Z84" i="1" s="1"/>
  <c r="AF84" i="1" s="1"/>
  <c r="AJ84" i="1" s="1"/>
  <c r="AP84" i="1" s="1"/>
  <c r="AV84" i="1" s="1"/>
  <c r="BB84" i="1" s="1"/>
  <c r="BH84" i="1" s="1"/>
  <c r="BR84" i="1" s="1"/>
  <c r="BT84" i="1" s="1"/>
  <c r="N128" i="1"/>
  <c r="T128" i="1" s="1"/>
  <c r="Z128" i="1" s="1"/>
  <c r="AF128" i="1" s="1"/>
  <c r="AJ128" i="1" s="1"/>
  <c r="AP128" i="1" s="1"/>
  <c r="AV128" i="1" s="1"/>
  <c r="BB128" i="1" s="1"/>
  <c r="BH128" i="1" s="1"/>
  <c r="BR128" i="1" s="1"/>
  <c r="BT128" i="1" s="1"/>
  <c r="Q139" i="1"/>
  <c r="T139" i="1" s="1"/>
  <c r="Z139" i="1" s="1"/>
  <c r="AF139" i="1" s="1"/>
  <c r="AJ139" i="1" s="1"/>
  <c r="AP139" i="1" s="1"/>
  <c r="AV139" i="1" s="1"/>
  <c r="BB139" i="1" s="1"/>
  <c r="BH139" i="1" s="1"/>
  <c r="BR139" i="1" s="1"/>
  <c r="BT139" i="1" s="1"/>
  <c r="L159" i="1"/>
  <c r="R159" i="1" s="1"/>
  <c r="X159" i="1" s="1"/>
  <c r="AD159" i="1" s="1"/>
  <c r="AH159" i="1" s="1"/>
  <c r="AN159" i="1" s="1"/>
  <c r="AT159" i="1" s="1"/>
  <c r="AZ159" i="1" s="1"/>
  <c r="BF159" i="1" s="1"/>
  <c r="BL159" i="1" s="1"/>
  <c r="BN159" i="1" s="1"/>
  <c r="W176" i="1"/>
  <c r="M192" i="1"/>
  <c r="S192" i="1" s="1"/>
  <c r="Y192" i="1" s="1"/>
  <c r="AE192" i="1" s="1"/>
  <c r="AI192" i="1" s="1"/>
  <c r="AO192" i="1" s="1"/>
  <c r="AU192" i="1" s="1"/>
  <c r="BA192" i="1" s="1"/>
  <c r="BG192" i="1" s="1"/>
  <c r="BO192" i="1" s="1"/>
  <c r="BQ192" i="1" s="1"/>
  <c r="AL207" i="1"/>
  <c r="AL206" i="1" s="1"/>
  <c r="M210" i="1"/>
  <c r="S210" i="1" s="1"/>
  <c r="Y210" i="1" s="1"/>
  <c r="AE210" i="1" s="1"/>
  <c r="AI210" i="1" s="1"/>
  <c r="AO210" i="1" s="1"/>
  <c r="AU210" i="1" s="1"/>
  <c r="BA210" i="1" s="1"/>
  <c r="BG210" i="1" s="1"/>
  <c r="BO210" i="1" s="1"/>
  <c r="BQ210" i="1" s="1"/>
  <c r="AC214" i="1"/>
  <c r="AC213" i="1" s="1"/>
  <c r="AW214" i="1"/>
  <c r="AW213" i="1" s="1"/>
  <c r="BD214" i="1"/>
  <c r="BD213" i="1" s="1"/>
  <c r="AB236" i="1"/>
  <c r="BC236" i="1"/>
  <c r="W236" i="1"/>
  <c r="AQ236" i="1"/>
  <c r="AX236" i="1"/>
  <c r="BE236" i="1"/>
  <c r="BI587" i="1"/>
  <c r="BI586" i="1" s="1"/>
  <c r="P252" i="1"/>
  <c r="L293" i="1"/>
  <c r="R293" i="1" s="1"/>
  <c r="X293" i="1" s="1"/>
  <c r="AD293" i="1" s="1"/>
  <c r="AH293" i="1" s="1"/>
  <c r="AN293" i="1" s="1"/>
  <c r="AT293" i="1" s="1"/>
  <c r="AZ293" i="1" s="1"/>
  <c r="BF293" i="1" s="1"/>
  <c r="BL293" i="1" s="1"/>
  <c r="BN293" i="1" s="1"/>
  <c r="M320" i="1"/>
  <c r="S320" i="1" s="1"/>
  <c r="Y320" i="1" s="1"/>
  <c r="AE320" i="1" s="1"/>
  <c r="AI320" i="1" s="1"/>
  <c r="AO320" i="1" s="1"/>
  <c r="AU320" i="1" s="1"/>
  <c r="BA320" i="1" s="1"/>
  <c r="BG320" i="1" s="1"/>
  <c r="BO320" i="1" s="1"/>
  <c r="BQ320" i="1" s="1"/>
  <c r="N328" i="1"/>
  <c r="T328" i="1" s="1"/>
  <c r="Z328" i="1" s="1"/>
  <c r="AF328" i="1" s="1"/>
  <c r="AJ328" i="1" s="1"/>
  <c r="AP328" i="1" s="1"/>
  <c r="AV328" i="1" s="1"/>
  <c r="BB328" i="1" s="1"/>
  <c r="BH328" i="1" s="1"/>
  <c r="BR328" i="1" s="1"/>
  <c r="BT328" i="1" s="1"/>
  <c r="L334" i="1"/>
  <c r="R334" i="1" s="1"/>
  <c r="X334" i="1" s="1"/>
  <c r="AD334" i="1" s="1"/>
  <c r="AH334" i="1" s="1"/>
  <c r="AN334" i="1" s="1"/>
  <c r="AT334" i="1" s="1"/>
  <c r="AZ334" i="1" s="1"/>
  <c r="BF334" i="1" s="1"/>
  <c r="BL334" i="1" s="1"/>
  <c r="BN334" i="1" s="1"/>
  <c r="AD335" i="1"/>
  <c r="AH335" i="1" s="1"/>
  <c r="AN335" i="1" s="1"/>
  <c r="AT335" i="1" s="1"/>
  <c r="AZ335" i="1" s="1"/>
  <c r="BF335" i="1" s="1"/>
  <c r="BL335" i="1" s="1"/>
  <c r="BN335" i="1" s="1"/>
  <c r="N343" i="1"/>
  <c r="T343" i="1" s="1"/>
  <c r="Z343" i="1" s="1"/>
  <c r="AF343" i="1" s="1"/>
  <c r="AJ343" i="1" s="1"/>
  <c r="AP343" i="1" s="1"/>
  <c r="AV343" i="1" s="1"/>
  <c r="BB343" i="1" s="1"/>
  <c r="BH343" i="1" s="1"/>
  <c r="BR343" i="1" s="1"/>
  <c r="BT343" i="1" s="1"/>
  <c r="M345" i="1"/>
  <c r="S345" i="1" s="1"/>
  <c r="Y345" i="1" s="1"/>
  <c r="AE345" i="1" s="1"/>
  <c r="AI345" i="1" s="1"/>
  <c r="AO345" i="1" s="1"/>
  <c r="AU345" i="1" s="1"/>
  <c r="BA345" i="1" s="1"/>
  <c r="BG345" i="1" s="1"/>
  <c r="BO345" i="1" s="1"/>
  <c r="BQ345" i="1" s="1"/>
  <c r="R346" i="1"/>
  <c r="X346" i="1" s="1"/>
  <c r="AD346" i="1" s="1"/>
  <c r="AH346" i="1" s="1"/>
  <c r="AN346" i="1" s="1"/>
  <c r="AT346" i="1" s="1"/>
  <c r="AZ346" i="1" s="1"/>
  <c r="BF346" i="1" s="1"/>
  <c r="BL346" i="1" s="1"/>
  <c r="BN346" i="1" s="1"/>
  <c r="AK351" i="1"/>
  <c r="AK350" i="1" s="1"/>
  <c r="O351" i="1"/>
  <c r="O350" i="1" s="1"/>
  <c r="AW351" i="1"/>
  <c r="AW350" i="1" s="1"/>
  <c r="BK351" i="1"/>
  <c r="BK350" i="1" s="1"/>
  <c r="J355" i="1"/>
  <c r="R357" i="1"/>
  <c r="X357" i="1" s="1"/>
  <c r="AD357" i="1" s="1"/>
  <c r="AH357" i="1" s="1"/>
  <c r="AN357" i="1" s="1"/>
  <c r="AT357" i="1" s="1"/>
  <c r="AZ357" i="1" s="1"/>
  <c r="BF357" i="1" s="1"/>
  <c r="BL357" i="1" s="1"/>
  <c r="BN357" i="1" s="1"/>
  <c r="V376" i="1"/>
  <c r="L384" i="1"/>
  <c r="R384" i="1" s="1"/>
  <c r="X384" i="1" s="1"/>
  <c r="AD384" i="1" s="1"/>
  <c r="AH384" i="1" s="1"/>
  <c r="AN384" i="1" s="1"/>
  <c r="AT384" i="1" s="1"/>
  <c r="AZ384" i="1" s="1"/>
  <c r="BF384" i="1" s="1"/>
  <c r="BL384" i="1" s="1"/>
  <c r="BN384" i="1" s="1"/>
  <c r="N396" i="1"/>
  <c r="T396" i="1" s="1"/>
  <c r="Z396" i="1" s="1"/>
  <c r="AF396" i="1" s="1"/>
  <c r="AJ396" i="1" s="1"/>
  <c r="AP396" i="1" s="1"/>
  <c r="AV396" i="1" s="1"/>
  <c r="BB396" i="1" s="1"/>
  <c r="BH396" i="1" s="1"/>
  <c r="BR396" i="1" s="1"/>
  <c r="F400" i="1"/>
  <c r="L400" i="1" s="1"/>
  <c r="R400" i="1" s="1"/>
  <c r="X400" i="1" s="1"/>
  <c r="AD400" i="1" s="1"/>
  <c r="AH400" i="1" s="1"/>
  <c r="AN400" i="1" s="1"/>
  <c r="AT400" i="1" s="1"/>
  <c r="AZ400" i="1" s="1"/>
  <c r="BF400" i="1" s="1"/>
  <c r="BL400" i="1" s="1"/>
  <c r="BN400" i="1" s="1"/>
  <c r="AL406" i="1"/>
  <c r="AL399" i="1" s="1"/>
  <c r="AS406" i="1"/>
  <c r="AS399" i="1" s="1"/>
  <c r="AZ414" i="1"/>
  <c r="BF414" i="1" s="1"/>
  <c r="BL414" i="1" s="1"/>
  <c r="BN414" i="1" s="1"/>
  <c r="H437" i="1"/>
  <c r="N437" i="1" s="1"/>
  <c r="T437" i="1" s="1"/>
  <c r="Z437" i="1" s="1"/>
  <c r="AF437" i="1" s="1"/>
  <c r="AJ437" i="1" s="1"/>
  <c r="AP437" i="1" s="1"/>
  <c r="AV437" i="1" s="1"/>
  <c r="BB437" i="1" s="1"/>
  <c r="BH437" i="1" s="1"/>
  <c r="BR437" i="1" s="1"/>
  <c r="BT437" i="1" s="1"/>
  <c r="F447" i="1"/>
  <c r="L447" i="1" s="1"/>
  <c r="R447" i="1" s="1"/>
  <c r="X447" i="1" s="1"/>
  <c r="AD447" i="1" s="1"/>
  <c r="AH447" i="1" s="1"/>
  <c r="AN447" i="1" s="1"/>
  <c r="AT447" i="1" s="1"/>
  <c r="AZ447" i="1" s="1"/>
  <c r="BF447" i="1" s="1"/>
  <c r="BL447" i="1" s="1"/>
  <c r="BN447" i="1" s="1"/>
  <c r="M485" i="1"/>
  <c r="S485" i="1" s="1"/>
  <c r="Y485" i="1" s="1"/>
  <c r="AE485" i="1" s="1"/>
  <c r="AI485" i="1" s="1"/>
  <c r="AO485" i="1" s="1"/>
  <c r="AU485" i="1" s="1"/>
  <c r="BA485" i="1" s="1"/>
  <c r="BG485" i="1" s="1"/>
  <c r="BO485" i="1" s="1"/>
  <c r="BQ485" i="1" s="1"/>
  <c r="AA493" i="1"/>
  <c r="AK493" i="1"/>
  <c r="AY493" i="1"/>
  <c r="BI493" i="1"/>
  <c r="R514" i="1"/>
  <c r="X514" i="1" s="1"/>
  <c r="AD514" i="1" s="1"/>
  <c r="AH514" i="1" s="1"/>
  <c r="AN514" i="1" s="1"/>
  <c r="AT514" i="1" s="1"/>
  <c r="AZ514" i="1" s="1"/>
  <c r="BF514" i="1" s="1"/>
  <c r="BL514" i="1" s="1"/>
  <c r="F543" i="1"/>
  <c r="J543" i="1"/>
  <c r="AV564" i="1"/>
  <c r="BB564" i="1" s="1"/>
  <c r="BH564" i="1" s="1"/>
  <c r="BR564" i="1" s="1"/>
  <c r="BT564" i="1" s="1"/>
  <c r="AE585" i="1"/>
  <c r="AI585" i="1" s="1"/>
  <c r="AO585" i="1" s="1"/>
  <c r="AU585" i="1" s="1"/>
  <c r="BA585" i="1" s="1"/>
  <c r="BG585" i="1" s="1"/>
  <c r="BO585" i="1" s="1"/>
  <c r="BQ585" i="1" s="1"/>
  <c r="AY591" i="1"/>
  <c r="BB591" i="1" s="1"/>
  <c r="BH591" i="1" s="1"/>
  <c r="BR591" i="1" s="1"/>
  <c r="BT591" i="1" s="1"/>
  <c r="BF592" i="1"/>
  <c r="BL592" i="1" s="1"/>
  <c r="BN592" i="1" s="1"/>
  <c r="X601" i="1"/>
  <c r="AD601" i="1" s="1"/>
  <c r="AH601" i="1" s="1"/>
  <c r="AN601" i="1" s="1"/>
  <c r="AT601" i="1" s="1"/>
  <c r="AZ601" i="1" s="1"/>
  <c r="BF601" i="1" s="1"/>
  <c r="BL601" i="1" s="1"/>
  <c r="BN601" i="1" s="1"/>
  <c r="H621" i="1"/>
  <c r="AC621" i="1"/>
  <c r="M640" i="1"/>
  <c r="S640" i="1" s="1"/>
  <c r="Y640" i="1" s="1"/>
  <c r="AE640" i="1" s="1"/>
  <c r="AI640" i="1" s="1"/>
  <c r="AO640" i="1" s="1"/>
  <c r="AU640" i="1" s="1"/>
  <c r="BA640" i="1" s="1"/>
  <c r="BG640" i="1" s="1"/>
  <c r="BO640" i="1" s="1"/>
  <c r="BQ640" i="1" s="1"/>
  <c r="F660" i="1"/>
  <c r="L660" i="1" s="1"/>
  <c r="R660" i="1" s="1"/>
  <c r="X660" i="1" s="1"/>
  <c r="AD660" i="1" s="1"/>
  <c r="AH660" i="1" s="1"/>
  <c r="AN660" i="1" s="1"/>
  <c r="AT660" i="1" s="1"/>
  <c r="AZ660" i="1" s="1"/>
  <c r="BF660" i="1" s="1"/>
  <c r="BL660" i="1" s="1"/>
  <c r="BN660" i="1" s="1"/>
  <c r="W664" i="1"/>
  <c r="AG664" i="1"/>
  <c r="AQ664" i="1"/>
  <c r="AX664" i="1"/>
  <c r="BE664" i="1"/>
  <c r="BU664" i="1"/>
  <c r="W672" i="1"/>
  <c r="W686" i="1"/>
  <c r="AQ686" i="1"/>
  <c r="AX686" i="1"/>
  <c r="BE686" i="1"/>
  <c r="BU686" i="1"/>
  <c r="M698" i="1"/>
  <c r="S698" i="1" s="1"/>
  <c r="Y698" i="1" s="1"/>
  <c r="AE698" i="1" s="1"/>
  <c r="AI698" i="1" s="1"/>
  <c r="AO698" i="1" s="1"/>
  <c r="AU698" i="1" s="1"/>
  <c r="BA698" i="1" s="1"/>
  <c r="BG698" i="1" s="1"/>
  <c r="BO698" i="1" s="1"/>
  <c r="BQ698" i="1" s="1"/>
  <c r="U695" i="1"/>
  <c r="AB695" i="1"/>
  <c r="N701" i="1"/>
  <c r="T701" i="1" s="1"/>
  <c r="Z701" i="1" s="1"/>
  <c r="AF701" i="1" s="1"/>
  <c r="AJ701" i="1" s="1"/>
  <c r="AP701" i="1" s="1"/>
  <c r="AV701" i="1" s="1"/>
  <c r="BB701" i="1" s="1"/>
  <c r="BH701" i="1" s="1"/>
  <c r="BR701" i="1" s="1"/>
  <c r="BT701" i="1" s="1"/>
  <c r="N708" i="1"/>
  <c r="T708" i="1" s="1"/>
  <c r="Z708" i="1" s="1"/>
  <c r="AF708" i="1" s="1"/>
  <c r="AJ708" i="1" s="1"/>
  <c r="AP708" i="1" s="1"/>
  <c r="AV708" i="1" s="1"/>
  <c r="BB708" i="1" s="1"/>
  <c r="BH708" i="1" s="1"/>
  <c r="BR708" i="1" s="1"/>
  <c r="BT708" i="1" s="1"/>
  <c r="L719" i="1"/>
  <c r="R719" i="1" s="1"/>
  <c r="X719" i="1" s="1"/>
  <c r="AD719" i="1" s="1"/>
  <c r="AH719" i="1" s="1"/>
  <c r="AN719" i="1" s="1"/>
  <c r="AT719" i="1" s="1"/>
  <c r="AZ719" i="1" s="1"/>
  <c r="BF719" i="1" s="1"/>
  <c r="BL719" i="1" s="1"/>
  <c r="BN719" i="1" s="1"/>
  <c r="G730" i="1"/>
  <c r="M730" i="1" s="1"/>
  <c r="S730" i="1" s="1"/>
  <c r="Y730" i="1" s="1"/>
  <c r="AE730" i="1" s="1"/>
  <c r="AI730" i="1" s="1"/>
  <c r="AO730" i="1" s="1"/>
  <c r="AU730" i="1" s="1"/>
  <c r="BA730" i="1" s="1"/>
  <c r="BG730" i="1" s="1"/>
  <c r="BO730" i="1" s="1"/>
  <c r="BQ730" i="1" s="1"/>
  <c r="G298" i="1"/>
  <c r="K298" i="1"/>
  <c r="K288" i="1" s="1"/>
  <c r="AB298" i="1"/>
  <c r="AB288" i="1" s="1"/>
  <c r="AL298" i="1"/>
  <c r="AL288" i="1" s="1"/>
  <c r="AS298" i="1"/>
  <c r="AS288" i="1" s="1"/>
  <c r="BJ298" i="1"/>
  <c r="BJ288" i="1" s="1"/>
  <c r="Q317" i="1"/>
  <c r="AA317" i="1"/>
  <c r="AK317" i="1"/>
  <c r="AR317" i="1"/>
  <c r="AY317" i="1"/>
  <c r="BI317" i="1"/>
  <c r="V317" i="1"/>
  <c r="AM317" i="1"/>
  <c r="BD317" i="1"/>
  <c r="AG351" i="1"/>
  <c r="AG350" i="1" s="1"/>
  <c r="AR359" i="1"/>
  <c r="AR358" i="1" s="1"/>
  <c r="R405" i="1"/>
  <c r="X405" i="1" s="1"/>
  <c r="AD405" i="1" s="1"/>
  <c r="AH405" i="1" s="1"/>
  <c r="AN405" i="1" s="1"/>
  <c r="AT405" i="1" s="1"/>
  <c r="AZ405" i="1" s="1"/>
  <c r="BF405" i="1" s="1"/>
  <c r="BL405" i="1" s="1"/>
  <c r="BN405" i="1" s="1"/>
  <c r="AM406" i="1"/>
  <c r="AM399" i="1" s="1"/>
  <c r="BA414" i="1"/>
  <c r="BG414" i="1" s="1"/>
  <c r="BO414" i="1" s="1"/>
  <c r="BQ414" i="1" s="1"/>
  <c r="G457" i="1"/>
  <c r="AB457" i="1"/>
  <c r="AS457" i="1"/>
  <c r="BJ457" i="1"/>
  <c r="J465" i="1"/>
  <c r="BC470" i="1"/>
  <c r="N484" i="1"/>
  <c r="T484" i="1" s="1"/>
  <c r="Z484" i="1" s="1"/>
  <c r="AF484" i="1" s="1"/>
  <c r="AJ484" i="1" s="1"/>
  <c r="AP484" i="1" s="1"/>
  <c r="AV484" i="1" s="1"/>
  <c r="BB484" i="1" s="1"/>
  <c r="BH484" i="1" s="1"/>
  <c r="BR484" i="1" s="1"/>
  <c r="BT484" i="1" s="1"/>
  <c r="AG548" i="1"/>
  <c r="AQ548" i="1"/>
  <c r="AX548" i="1"/>
  <c r="BE548" i="1"/>
  <c r="BU548" i="1"/>
  <c r="I587" i="1"/>
  <c r="I586" i="1" s="1"/>
  <c r="L606" i="1"/>
  <c r="R606" i="1" s="1"/>
  <c r="X606" i="1" s="1"/>
  <c r="AD606" i="1" s="1"/>
  <c r="AH606" i="1" s="1"/>
  <c r="AN606" i="1" s="1"/>
  <c r="AT606" i="1" s="1"/>
  <c r="AZ606" i="1" s="1"/>
  <c r="BF606" i="1" s="1"/>
  <c r="BL606" i="1" s="1"/>
  <c r="BN606" i="1" s="1"/>
  <c r="H615" i="1"/>
  <c r="N615" i="1" s="1"/>
  <c r="T615" i="1" s="1"/>
  <c r="Z615" i="1" s="1"/>
  <c r="AF615" i="1" s="1"/>
  <c r="AJ615" i="1" s="1"/>
  <c r="AP615" i="1" s="1"/>
  <c r="AV615" i="1" s="1"/>
  <c r="BB615" i="1" s="1"/>
  <c r="BH615" i="1" s="1"/>
  <c r="BR615" i="1" s="1"/>
  <c r="BT615" i="1" s="1"/>
  <c r="M616" i="1"/>
  <c r="S616" i="1" s="1"/>
  <c r="Y616" i="1" s="1"/>
  <c r="AE616" i="1" s="1"/>
  <c r="AI616" i="1" s="1"/>
  <c r="AO616" i="1" s="1"/>
  <c r="AU616" i="1" s="1"/>
  <c r="BA616" i="1" s="1"/>
  <c r="BG616" i="1" s="1"/>
  <c r="BO616" i="1" s="1"/>
  <c r="BQ616" i="1" s="1"/>
  <c r="I621" i="1"/>
  <c r="W621" i="1"/>
  <c r="AQ621" i="1"/>
  <c r="M632" i="1"/>
  <c r="S632" i="1" s="1"/>
  <c r="Y632" i="1" s="1"/>
  <c r="AE632" i="1" s="1"/>
  <c r="AI632" i="1" s="1"/>
  <c r="AO632" i="1" s="1"/>
  <c r="AU632" i="1" s="1"/>
  <c r="BA632" i="1" s="1"/>
  <c r="BG632" i="1" s="1"/>
  <c r="BO632" i="1" s="1"/>
  <c r="BQ632" i="1" s="1"/>
  <c r="N637" i="1"/>
  <c r="T637" i="1" s="1"/>
  <c r="Z637" i="1" s="1"/>
  <c r="AF637" i="1" s="1"/>
  <c r="AJ637" i="1" s="1"/>
  <c r="AP637" i="1" s="1"/>
  <c r="AV637" i="1" s="1"/>
  <c r="BB637" i="1" s="1"/>
  <c r="BH637" i="1" s="1"/>
  <c r="BR637" i="1" s="1"/>
  <c r="BT637" i="1" s="1"/>
  <c r="V647" i="1"/>
  <c r="M650" i="1"/>
  <c r="S650" i="1" s="1"/>
  <c r="Y650" i="1" s="1"/>
  <c r="AE650" i="1" s="1"/>
  <c r="AI650" i="1" s="1"/>
  <c r="AO650" i="1" s="1"/>
  <c r="AU650" i="1" s="1"/>
  <c r="BA650" i="1" s="1"/>
  <c r="BG650" i="1" s="1"/>
  <c r="BO650" i="1" s="1"/>
  <c r="BQ650" i="1" s="1"/>
  <c r="G664" i="1"/>
  <c r="K664" i="1"/>
  <c r="AB664" i="1"/>
  <c r="AS664" i="1"/>
  <c r="I695" i="1"/>
  <c r="W695" i="1"/>
  <c r="AG695" i="1"/>
  <c r="AQ695" i="1"/>
  <c r="AX695" i="1"/>
  <c r="BE695" i="1"/>
  <c r="BU695" i="1"/>
  <c r="BD695" i="1"/>
  <c r="L722" i="1"/>
  <c r="R722" i="1" s="1"/>
  <c r="X722" i="1" s="1"/>
  <c r="AD722" i="1" s="1"/>
  <c r="AH722" i="1" s="1"/>
  <c r="AN722" i="1" s="1"/>
  <c r="AT722" i="1" s="1"/>
  <c r="AZ722" i="1" s="1"/>
  <c r="BF722" i="1" s="1"/>
  <c r="BL722" i="1" s="1"/>
  <c r="BN722" i="1" s="1"/>
  <c r="AU738" i="1"/>
  <c r="BA738" i="1" s="1"/>
  <c r="BG738" i="1" s="1"/>
  <c r="BO738" i="1" s="1"/>
  <c r="BQ738" i="1" s="1"/>
  <c r="O298" i="1"/>
  <c r="O288" i="1" s="1"/>
  <c r="V298" i="1"/>
  <c r="V288" i="1" s="1"/>
  <c r="AC298" i="1"/>
  <c r="AC288" i="1" s="1"/>
  <c r="AM298" i="1"/>
  <c r="AM288" i="1" s="1"/>
  <c r="AW298" i="1"/>
  <c r="AW288" i="1" s="1"/>
  <c r="BD298" i="1"/>
  <c r="BD288" i="1" s="1"/>
  <c r="K312" i="1"/>
  <c r="U312" i="1"/>
  <c r="AB312" i="1"/>
  <c r="AL312" i="1"/>
  <c r="AS312" i="1"/>
  <c r="BC312" i="1"/>
  <c r="BJ312" i="1"/>
  <c r="K325" i="1"/>
  <c r="K324" i="1" s="1"/>
  <c r="U325" i="1"/>
  <c r="U324" i="1" s="1"/>
  <c r="AB325" i="1"/>
  <c r="AB324" i="1" s="1"/>
  <c r="AL325" i="1"/>
  <c r="AL324" i="1" s="1"/>
  <c r="AS325" i="1"/>
  <c r="AS324" i="1" s="1"/>
  <c r="BC325" i="1"/>
  <c r="BC324" i="1" s="1"/>
  <c r="BJ325" i="1"/>
  <c r="BJ324" i="1" s="1"/>
  <c r="M328" i="1"/>
  <c r="S328" i="1" s="1"/>
  <c r="Y328" i="1" s="1"/>
  <c r="AE328" i="1" s="1"/>
  <c r="AI328" i="1" s="1"/>
  <c r="AO328" i="1" s="1"/>
  <c r="AU328" i="1" s="1"/>
  <c r="BA328" i="1" s="1"/>
  <c r="BG328" i="1" s="1"/>
  <c r="BO328" i="1" s="1"/>
  <c r="BQ328" i="1" s="1"/>
  <c r="Q342" i="1"/>
  <c r="AA342" i="1"/>
  <c r="AK342" i="1"/>
  <c r="AY342" i="1"/>
  <c r="BI342" i="1"/>
  <c r="G342" i="1"/>
  <c r="G336" i="1" s="1"/>
  <c r="R356" i="1"/>
  <c r="X356" i="1" s="1"/>
  <c r="AD356" i="1" s="1"/>
  <c r="AH356" i="1" s="1"/>
  <c r="AN356" i="1" s="1"/>
  <c r="AT356" i="1" s="1"/>
  <c r="AZ356" i="1" s="1"/>
  <c r="BF356" i="1" s="1"/>
  <c r="BL356" i="1" s="1"/>
  <c r="BN356" i="1" s="1"/>
  <c r="Z361" i="1"/>
  <c r="AF361" i="1" s="1"/>
  <c r="AJ361" i="1" s="1"/>
  <c r="AP361" i="1" s="1"/>
  <c r="AV361" i="1" s="1"/>
  <c r="BB361" i="1" s="1"/>
  <c r="BH361" i="1" s="1"/>
  <c r="BR361" i="1" s="1"/>
  <c r="BT361" i="1" s="1"/>
  <c r="K359" i="1"/>
  <c r="K358" i="1" s="1"/>
  <c r="P372" i="1"/>
  <c r="S372" i="1" s="1"/>
  <c r="Y372" i="1" s="1"/>
  <c r="AE372" i="1" s="1"/>
  <c r="AI372" i="1" s="1"/>
  <c r="AO372" i="1" s="1"/>
  <c r="AU372" i="1" s="1"/>
  <c r="BA372" i="1" s="1"/>
  <c r="BG372" i="1" s="1"/>
  <c r="BO372" i="1" s="1"/>
  <c r="BQ372" i="1" s="1"/>
  <c r="H406" i="1"/>
  <c r="M418" i="1"/>
  <c r="S418" i="1" s="1"/>
  <c r="Y418" i="1" s="1"/>
  <c r="AE418" i="1" s="1"/>
  <c r="AI418" i="1" s="1"/>
  <c r="AO418" i="1" s="1"/>
  <c r="AU418" i="1" s="1"/>
  <c r="BA418" i="1" s="1"/>
  <c r="BG418" i="1" s="1"/>
  <c r="BO418" i="1" s="1"/>
  <c r="BQ418" i="1" s="1"/>
  <c r="H434" i="1"/>
  <c r="N434" i="1" s="1"/>
  <c r="T434" i="1" s="1"/>
  <c r="Z434" i="1" s="1"/>
  <c r="AF434" i="1" s="1"/>
  <c r="AJ434" i="1" s="1"/>
  <c r="AP434" i="1" s="1"/>
  <c r="AV434" i="1" s="1"/>
  <c r="BB434" i="1" s="1"/>
  <c r="BH434" i="1" s="1"/>
  <c r="BR434" i="1" s="1"/>
  <c r="BT434" i="1" s="1"/>
  <c r="G452" i="1"/>
  <c r="F475" i="1"/>
  <c r="L475" i="1" s="1"/>
  <c r="R475" i="1" s="1"/>
  <c r="X475" i="1" s="1"/>
  <c r="AD475" i="1" s="1"/>
  <c r="AH475" i="1" s="1"/>
  <c r="AN475" i="1" s="1"/>
  <c r="AT475" i="1" s="1"/>
  <c r="AZ475" i="1" s="1"/>
  <c r="BF475" i="1" s="1"/>
  <c r="BL475" i="1" s="1"/>
  <c r="BN475" i="1" s="1"/>
  <c r="U488" i="1"/>
  <c r="AB488" i="1"/>
  <c r="AL488" i="1"/>
  <c r="AS488" i="1"/>
  <c r="BJ488" i="1"/>
  <c r="AM501" i="1"/>
  <c r="BU521" i="1"/>
  <c r="O537" i="1"/>
  <c r="V537" i="1"/>
  <c r="AC537" i="1"/>
  <c r="AM537" i="1"/>
  <c r="AW537" i="1"/>
  <c r="BD537" i="1"/>
  <c r="BK537" i="1"/>
  <c r="AA564" i="1"/>
  <c r="AA563" i="1" s="1"/>
  <c r="AD563" i="1" s="1"/>
  <c r="AH563" i="1" s="1"/>
  <c r="AN563" i="1" s="1"/>
  <c r="AT563" i="1" s="1"/>
  <c r="AZ563" i="1" s="1"/>
  <c r="BF563" i="1" s="1"/>
  <c r="BL563" i="1" s="1"/>
  <c r="BN563" i="1" s="1"/>
  <c r="P568" i="1"/>
  <c r="F621" i="1"/>
  <c r="P647" i="1"/>
  <c r="O664" i="1"/>
  <c r="AC664" i="1"/>
  <c r="AM664" i="1"/>
  <c r="AW664" i="1"/>
  <c r="BD664" i="1"/>
  <c r="BK664" i="1"/>
  <c r="J695" i="1"/>
  <c r="Q695" i="1"/>
  <c r="AA695" i="1"/>
  <c r="AK695" i="1"/>
  <c r="AR695" i="1"/>
  <c r="AY695" i="1"/>
  <c r="BI695" i="1"/>
  <c r="M708" i="1"/>
  <c r="S708" i="1" s="1"/>
  <c r="Y708" i="1" s="1"/>
  <c r="AE708" i="1" s="1"/>
  <c r="AI708" i="1" s="1"/>
  <c r="AO708" i="1" s="1"/>
  <c r="AU708" i="1" s="1"/>
  <c r="BA708" i="1" s="1"/>
  <c r="BG708" i="1" s="1"/>
  <c r="BO708" i="1" s="1"/>
  <c r="BQ708" i="1" s="1"/>
  <c r="AG359" i="1"/>
  <c r="AG358" i="1" s="1"/>
  <c r="M417" i="1"/>
  <c r="S417" i="1" s="1"/>
  <c r="Y417" i="1" s="1"/>
  <c r="AE417" i="1" s="1"/>
  <c r="AI417" i="1" s="1"/>
  <c r="AO417" i="1" s="1"/>
  <c r="AU417" i="1" s="1"/>
  <c r="BA417" i="1" s="1"/>
  <c r="BG417" i="1" s="1"/>
  <c r="BO417" i="1" s="1"/>
  <c r="BQ417" i="1" s="1"/>
  <c r="M426" i="1"/>
  <c r="S426" i="1" s="1"/>
  <c r="Y426" i="1" s="1"/>
  <c r="AE426" i="1" s="1"/>
  <c r="AI426" i="1" s="1"/>
  <c r="AO426" i="1" s="1"/>
  <c r="AU426" i="1" s="1"/>
  <c r="BA426" i="1" s="1"/>
  <c r="BG426" i="1" s="1"/>
  <c r="BO426" i="1" s="1"/>
  <c r="BQ426" i="1" s="1"/>
  <c r="P432" i="1"/>
  <c r="AX432" i="1"/>
  <c r="N571" i="1"/>
  <c r="T571" i="1" s="1"/>
  <c r="Z571" i="1" s="1"/>
  <c r="AF571" i="1" s="1"/>
  <c r="AJ571" i="1" s="1"/>
  <c r="AP571" i="1" s="1"/>
  <c r="AV571" i="1" s="1"/>
  <c r="BB571" i="1" s="1"/>
  <c r="BH571" i="1" s="1"/>
  <c r="BR571" i="1" s="1"/>
  <c r="BT571" i="1" s="1"/>
  <c r="AW567" i="1"/>
  <c r="AW566" i="1" s="1"/>
  <c r="K587" i="1"/>
  <c r="K586" i="1" s="1"/>
  <c r="AL587" i="1"/>
  <c r="AL586" i="1" s="1"/>
  <c r="AA587" i="1"/>
  <c r="AA586" i="1" s="1"/>
  <c r="I716" i="1"/>
  <c r="AG716" i="1"/>
  <c r="AG741" i="1"/>
  <c r="AX741" i="1"/>
  <c r="BE741" i="1"/>
  <c r="J750" i="1"/>
  <c r="O753" i="1"/>
  <c r="O750" i="1" s="1"/>
  <c r="L766" i="1"/>
  <c r="R766" i="1" s="1"/>
  <c r="X766" i="1" s="1"/>
  <c r="AD766" i="1" s="1"/>
  <c r="AH766" i="1" s="1"/>
  <c r="AN766" i="1" s="1"/>
  <c r="AT766" i="1" s="1"/>
  <c r="AZ766" i="1" s="1"/>
  <c r="BF766" i="1" s="1"/>
  <c r="BL766" i="1" s="1"/>
  <c r="BN766" i="1" s="1"/>
  <c r="N769" i="1"/>
  <c r="T769" i="1" s="1"/>
  <c r="Z769" i="1" s="1"/>
  <c r="AF769" i="1" s="1"/>
  <c r="AJ769" i="1" s="1"/>
  <c r="AP769" i="1" s="1"/>
  <c r="AV769" i="1" s="1"/>
  <c r="BB769" i="1" s="1"/>
  <c r="BH769" i="1" s="1"/>
  <c r="BR769" i="1" s="1"/>
  <c r="BT769" i="1" s="1"/>
  <c r="N780" i="1"/>
  <c r="T780" i="1" s="1"/>
  <c r="Z780" i="1" s="1"/>
  <c r="AF780" i="1" s="1"/>
  <c r="AJ780" i="1" s="1"/>
  <c r="AP780" i="1" s="1"/>
  <c r="AV780" i="1" s="1"/>
  <c r="BB780" i="1" s="1"/>
  <c r="BH780" i="1" s="1"/>
  <c r="BR780" i="1" s="1"/>
  <c r="BT780" i="1" s="1"/>
  <c r="L785" i="1"/>
  <c r="R785" i="1" s="1"/>
  <c r="X785" i="1" s="1"/>
  <c r="AD785" i="1" s="1"/>
  <c r="AH785" i="1" s="1"/>
  <c r="AN785" i="1" s="1"/>
  <c r="AT785" i="1" s="1"/>
  <c r="AZ785" i="1" s="1"/>
  <c r="BF785" i="1" s="1"/>
  <c r="BL785" i="1" s="1"/>
  <c r="BN785" i="1" s="1"/>
  <c r="AX790" i="1"/>
  <c r="AX789" i="1" s="1"/>
  <c r="M799" i="1"/>
  <c r="S799" i="1" s="1"/>
  <c r="Y799" i="1" s="1"/>
  <c r="AE799" i="1" s="1"/>
  <c r="AI799" i="1" s="1"/>
  <c r="AO799" i="1" s="1"/>
  <c r="AU799" i="1" s="1"/>
  <c r="BA799" i="1" s="1"/>
  <c r="BG799" i="1" s="1"/>
  <c r="BO799" i="1" s="1"/>
  <c r="BQ799" i="1" s="1"/>
  <c r="I832" i="1"/>
  <c r="I831" i="1" s="1"/>
  <c r="W832" i="1"/>
  <c r="W831" i="1" s="1"/>
  <c r="AQ857" i="1"/>
  <c r="BU857" i="1"/>
  <c r="AD893" i="1"/>
  <c r="AH893" i="1" s="1"/>
  <c r="AN893" i="1" s="1"/>
  <c r="AT893" i="1" s="1"/>
  <c r="AZ893" i="1" s="1"/>
  <c r="BF893" i="1" s="1"/>
  <c r="BL893" i="1" s="1"/>
  <c r="BN893" i="1" s="1"/>
  <c r="AD898" i="1"/>
  <c r="AH898" i="1" s="1"/>
  <c r="AN898" i="1" s="1"/>
  <c r="AT898" i="1" s="1"/>
  <c r="AZ898" i="1" s="1"/>
  <c r="BF898" i="1" s="1"/>
  <c r="BL898" i="1" s="1"/>
  <c r="BN898" i="1" s="1"/>
  <c r="Z906" i="1"/>
  <c r="AF906" i="1" s="1"/>
  <c r="AJ906" i="1" s="1"/>
  <c r="AP906" i="1" s="1"/>
  <c r="AV906" i="1" s="1"/>
  <c r="BB906" i="1" s="1"/>
  <c r="BH906" i="1" s="1"/>
  <c r="BR906" i="1" s="1"/>
  <c r="AD911" i="1"/>
  <c r="AH911" i="1" s="1"/>
  <c r="AN911" i="1" s="1"/>
  <c r="AT911" i="1" s="1"/>
  <c r="AZ911" i="1" s="1"/>
  <c r="BF911" i="1" s="1"/>
  <c r="BL911" i="1" s="1"/>
  <c r="BN911" i="1" s="1"/>
  <c r="X913" i="1"/>
  <c r="AD913" i="1" s="1"/>
  <c r="AH913" i="1" s="1"/>
  <c r="AN913" i="1" s="1"/>
  <c r="AT913" i="1" s="1"/>
  <c r="AZ913" i="1" s="1"/>
  <c r="BF913" i="1" s="1"/>
  <c r="BL913" i="1" s="1"/>
  <c r="BN913" i="1" s="1"/>
  <c r="AB936" i="1"/>
  <c r="AB935" i="1" s="1"/>
  <c r="AE935" i="1" s="1"/>
  <c r="AI935" i="1" s="1"/>
  <c r="AO935" i="1" s="1"/>
  <c r="AU935" i="1" s="1"/>
  <c r="BA935" i="1" s="1"/>
  <c r="BG935" i="1" s="1"/>
  <c r="BO935" i="1" s="1"/>
  <c r="BQ935" i="1" s="1"/>
  <c r="F750" i="1"/>
  <c r="K750" i="1"/>
  <c r="AK753" i="1"/>
  <c r="AK750" i="1" s="1"/>
  <c r="P790" i="1"/>
  <c r="P789" i="1" s="1"/>
  <c r="U790" i="1"/>
  <c r="U789" i="1" s="1"/>
  <c r="P802" i="1"/>
  <c r="P801" i="1" s="1"/>
  <c r="W802" i="1"/>
  <c r="W801" i="1" s="1"/>
  <c r="R814" i="1"/>
  <c r="X814" i="1" s="1"/>
  <c r="AD814" i="1" s="1"/>
  <c r="AH814" i="1" s="1"/>
  <c r="AN814" i="1" s="1"/>
  <c r="AT814" i="1" s="1"/>
  <c r="AZ814" i="1" s="1"/>
  <c r="BF814" i="1" s="1"/>
  <c r="BL814" i="1" s="1"/>
  <c r="BN814" i="1" s="1"/>
  <c r="T841" i="1"/>
  <c r="Z841" i="1" s="1"/>
  <c r="AF841" i="1" s="1"/>
  <c r="AJ841" i="1" s="1"/>
  <c r="AP841" i="1" s="1"/>
  <c r="AV841" i="1" s="1"/>
  <c r="BB841" i="1" s="1"/>
  <c r="BH841" i="1" s="1"/>
  <c r="BR841" i="1" s="1"/>
  <c r="BT841" i="1" s="1"/>
  <c r="AA843" i="1"/>
  <c r="AA838" i="1" s="1"/>
  <c r="AV870" i="1"/>
  <c r="BB870" i="1" s="1"/>
  <c r="BH870" i="1" s="1"/>
  <c r="BR870" i="1" s="1"/>
  <c r="BT870" i="1" s="1"/>
  <c r="AO876" i="1"/>
  <c r="AU876" i="1" s="1"/>
  <c r="BA876" i="1" s="1"/>
  <c r="BG876" i="1" s="1"/>
  <c r="BO876" i="1" s="1"/>
  <c r="BQ876" i="1" s="1"/>
  <c r="M883" i="1"/>
  <c r="S883" i="1" s="1"/>
  <c r="Y883" i="1" s="1"/>
  <c r="AE883" i="1" s="1"/>
  <c r="AI883" i="1" s="1"/>
  <c r="AO883" i="1" s="1"/>
  <c r="AU883" i="1" s="1"/>
  <c r="BA883" i="1" s="1"/>
  <c r="BG883" i="1" s="1"/>
  <c r="BO883" i="1" s="1"/>
  <c r="BQ883" i="1" s="1"/>
  <c r="AE898" i="1"/>
  <c r="AI898" i="1" s="1"/>
  <c r="AO898" i="1" s="1"/>
  <c r="AU898" i="1" s="1"/>
  <c r="BA898" i="1" s="1"/>
  <c r="BG898" i="1" s="1"/>
  <c r="BO898" i="1" s="1"/>
  <c r="BQ898" i="1" s="1"/>
  <c r="O900" i="1"/>
  <c r="AE911" i="1"/>
  <c r="AI911" i="1" s="1"/>
  <c r="AO911" i="1" s="1"/>
  <c r="AU911" i="1" s="1"/>
  <c r="BA911" i="1" s="1"/>
  <c r="BG911" i="1" s="1"/>
  <c r="BO911" i="1" s="1"/>
  <c r="BQ911" i="1" s="1"/>
  <c r="M927" i="1"/>
  <c r="S927" i="1" s="1"/>
  <c r="Y927" i="1" s="1"/>
  <c r="AE927" i="1" s="1"/>
  <c r="AI927" i="1" s="1"/>
  <c r="AO927" i="1" s="1"/>
  <c r="AU927" i="1" s="1"/>
  <c r="BA927" i="1" s="1"/>
  <c r="BG927" i="1" s="1"/>
  <c r="BO927" i="1" s="1"/>
  <c r="BQ927" i="1" s="1"/>
  <c r="BG976" i="1"/>
  <c r="BO976" i="1" s="1"/>
  <c r="BQ976" i="1" s="1"/>
  <c r="O741" i="1"/>
  <c r="V741" i="1"/>
  <c r="AM741" i="1"/>
  <c r="BD741" i="1"/>
  <c r="BK741" i="1"/>
  <c r="BO754" i="1"/>
  <c r="BQ754" i="1" s="1"/>
  <c r="Q777" i="1"/>
  <c r="AK777" i="1"/>
  <c r="BI777" i="1"/>
  <c r="G798" i="1"/>
  <c r="M798" i="1" s="1"/>
  <c r="S798" i="1" s="1"/>
  <c r="Y798" i="1" s="1"/>
  <c r="AE798" i="1" s="1"/>
  <c r="AI798" i="1" s="1"/>
  <c r="AO798" i="1" s="1"/>
  <c r="AU798" i="1" s="1"/>
  <c r="BA798" i="1" s="1"/>
  <c r="BG798" i="1" s="1"/>
  <c r="BO798" i="1" s="1"/>
  <c r="BQ798" i="1" s="1"/>
  <c r="M803" i="1"/>
  <c r="S803" i="1" s="1"/>
  <c r="Y803" i="1" s="1"/>
  <c r="AE803" i="1" s="1"/>
  <c r="AI803" i="1" s="1"/>
  <c r="AO803" i="1" s="1"/>
  <c r="AU803" i="1" s="1"/>
  <c r="BA803" i="1" s="1"/>
  <c r="BG803" i="1" s="1"/>
  <c r="BO803" i="1" s="1"/>
  <c r="BQ803" i="1" s="1"/>
  <c r="AB802" i="1"/>
  <c r="AB801" i="1" s="1"/>
  <c r="AL802" i="1"/>
  <c r="AL801" i="1" s="1"/>
  <c r="AS802" i="1"/>
  <c r="AS801" i="1" s="1"/>
  <c r="BJ802" i="1"/>
  <c r="BJ801" i="1" s="1"/>
  <c r="F810" i="1"/>
  <c r="F809" i="1" s="1"/>
  <c r="V810" i="1"/>
  <c r="V809" i="1" s="1"/>
  <c r="L815" i="1"/>
  <c r="R815" i="1" s="1"/>
  <c r="X815" i="1" s="1"/>
  <c r="AD815" i="1" s="1"/>
  <c r="AH815" i="1" s="1"/>
  <c r="AN815" i="1" s="1"/>
  <c r="AT815" i="1" s="1"/>
  <c r="AZ815" i="1" s="1"/>
  <c r="BF815" i="1" s="1"/>
  <c r="BL815" i="1" s="1"/>
  <c r="BN815" i="1" s="1"/>
  <c r="AS843" i="1"/>
  <c r="AS838" i="1" s="1"/>
  <c r="J852" i="1"/>
  <c r="J851" i="1" s="1"/>
  <c r="F864" i="1"/>
  <c r="L864" i="1" s="1"/>
  <c r="R864" i="1" s="1"/>
  <c r="X864" i="1" s="1"/>
  <c r="AD864" i="1" s="1"/>
  <c r="AH864" i="1" s="1"/>
  <c r="AN864" i="1" s="1"/>
  <c r="AT864" i="1" s="1"/>
  <c r="AZ864" i="1" s="1"/>
  <c r="BF864" i="1" s="1"/>
  <c r="BL864" i="1" s="1"/>
  <c r="BN864" i="1" s="1"/>
  <c r="AB867" i="1"/>
  <c r="AB857" i="1" s="1"/>
  <c r="AB850" i="1" s="1"/>
  <c r="N883" i="1"/>
  <c r="T883" i="1" s="1"/>
  <c r="Z883" i="1" s="1"/>
  <c r="AF883" i="1" s="1"/>
  <c r="AJ883" i="1" s="1"/>
  <c r="AP883" i="1" s="1"/>
  <c r="AV883" i="1" s="1"/>
  <c r="BB883" i="1" s="1"/>
  <c r="BH883" i="1" s="1"/>
  <c r="BR883" i="1" s="1"/>
  <c r="BT883" i="1" s="1"/>
  <c r="AF893" i="1"/>
  <c r="AJ893" i="1" s="1"/>
  <c r="AP893" i="1" s="1"/>
  <c r="AV893" i="1" s="1"/>
  <c r="BB893" i="1" s="1"/>
  <c r="BH893" i="1" s="1"/>
  <c r="BR893" i="1" s="1"/>
  <c r="BT893" i="1" s="1"/>
  <c r="R909" i="1"/>
  <c r="X909" i="1" s="1"/>
  <c r="AD909" i="1" s="1"/>
  <c r="AH909" i="1" s="1"/>
  <c r="AN909" i="1" s="1"/>
  <c r="AT909" i="1" s="1"/>
  <c r="AZ909" i="1" s="1"/>
  <c r="BF909" i="1" s="1"/>
  <c r="BL909" i="1" s="1"/>
  <c r="BN909" i="1" s="1"/>
  <c r="AF911" i="1"/>
  <c r="AJ911" i="1" s="1"/>
  <c r="AP911" i="1" s="1"/>
  <c r="AV911" i="1" s="1"/>
  <c r="BB911" i="1" s="1"/>
  <c r="BH911" i="1" s="1"/>
  <c r="BR911" i="1" s="1"/>
  <c r="BT911" i="1" s="1"/>
  <c r="Z913" i="1"/>
  <c r="AF913" i="1" s="1"/>
  <c r="AJ913" i="1" s="1"/>
  <c r="AP913" i="1" s="1"/>
  <c r="AV913" i="1" s="1"/>
  <c r="BB913" i="1" s="1"/>
  <c r="BH913" i="1" s="1"/>
  <c r="BR913" i="1" s="1"/>
  <c r="BT913" i="1" s="1"/>
  <c r="AD916" i="1"/>
  <c r="AH916" i="1" s="1"/>
  <c r="AN916" i="1" s="1"/>
  <c r="AT916" i="1" s="1"/>
  <c r="AZ916" i="1" s="1"/>
  <c r="BF916" i="1" s="1"/>
  <c r="BL916" i="1" s="1"/>
  <c r="BN916" i="1" s="1"/>
  <c r="T928" i="1"/>
  <c r="Z928" i="1" s="1"/>
  <c r="AF928" i="1" s="1"/>
  <c r="AJ928" i="1" s="1"/>
  <c r="AP928" i="1" s="1"/>
  <c r="AV928" i="1" s="1"/>
  <c r="BB928" i="1" s="1"/>
  <c r="BH928" i="1" s="1"/>
  <c r="BR928" i="1" s="1"/>
  <c r="BT928" i="1" s="1"/>
  <c r="U961" i="1"/>
  <c r="BC961" i="1"/>
  <c r="BH976" i="1"/>
  <c r="BR976" i="1" s="1"/>
  <c r="BT976" i="1" s="1"/>
  <c r="O987" i="1"/>
  <c r="AC987" i="1"/>
  <c r="AC986" i="1" s="1"/>
  <c r="AM987" i="1"/>
  <c r="AM986" i="1" s="1"/>
  <c r="AW987" i="1"/>
  <c r="AW986" i="1" s="1"/>
  <c r="BD987" i="1"/>
  <c r="BD986" i="1" s="1"/>
  <c r="BK987" i="1"/>
  <c r="BK986" i="1" s="1"/>
  <c r="AN1000" i="1"/>
  <c r="AT1000" i="1" s="1"/>
  <c r="AZ1000" i="1" s="1"/>
  <c r="BF1000" i="1" s="1"/>
  <c r="BL1000" i="1" s="1"/>
  <c r="BN1000" i="1" s="1"/>
  <c r="AA897" i="1"/>
  <c r="BI897" i="1"/>
  <c r="G930" i="1"/>
  <c r="G929" i="1" s="1"/>
  <c r="K930" i="1"/>
  <c r="K929" i="1" s="1"/>
  <c r="U930" i="1"/>
  <c r="U929" i="1" s="1"/>
  <c r="AL930" i="1"/>
  <c r="AL929" i="1" s="1"/>
  <c r="AS930" i="1"/>
  <c r="AS929" i="1" s="1"/>
  <c r="BC930" i="1"/>
  <c r="BC929" i="1" s="1"/>
  <c r="BJ930" i="1"/>
  <c r="BJ929" i="1" s="1"/>
  <c r="N956" i="1"/>
  <c r="T956" i="1" s="1"/>
  <c r="Z956" i="1" s="1"/>
  <c r="AF956" i="1" s="1"/>
  <c r="AJ956" i="1" s="1"/>
  <c r="AP956" i="1" s="1"/>
  <c r="AV956" i="1" s="1"/>
  <c r="BB956" i="1" s="1"/>
  <c r="BH956" i="1" s="1"/>
  <c r="BR956" i="1" s="1"/>
  <c r="BT956" i="1" s="1"/>
  <c r="BA979" i="1"/>
  <c r="BG979" i="1" s="1"/>
  <c r="BO979" i="1" s="1"/>
  <c r="BQ979" i="1" s="1"/>
  <c r="AR987" i="1"/>
  <c r="AR986" i="1" s="1"/>
  <c r="M996" i="1"/>
  <c r="S996" i="1" s="1"/>
  <c r="Y996" i="1" s="1"/>
  <c r="AE996" i="1" s="1"/>
  <c r="AI996" i="1" s="1"/>
  <c r="AO996" i="1" s="1"/>
  <c r="AU996" i="1" s="1"/>
  <c r="BA996" i="1" s="1"/>
  <c r="BG996" i="1" s="1"/>
  <c r="BO996" i="1" s="1"/>
  <c r="BQ996" i="1" s="1"/>
  <c r="M1008" i="1"/>
  <c r="S1008" i="1" s="1"/>
  <c r="Y1008" i="1" s="1"/>
  <c r="AE1008" i="1" s="1"/>
  <c r="AI1008" i="1" s="1"/>
  <c r="AO1008" i="1" s="1"/>
  <c r="AU1008" i="1" s="1"/>
  <c r="BA1008" i="1" s="1"/>
  <c r="BG1008" i="1" s="1"/>
  <c r="BO1008" i="1" s="1"/>
  <c r="BQ1008" i="1" s="1"/>
  <c r="M1027" i="1"/>
  <c r="S1027" i="1" s="1"/>
  <c r="Y1027" i="1" s="1"/>
  <c r="AE1027" i="1" s="1"/>
  <c r="AI1027" i="1" s="1"/>
  <c r="AO1027" i="1" s="1"/>
  <c r="AU1027" i="1" s="1"/>
  <c r="BA1027" i="1" s="1"/>
  <c r="BG1027" i="1" s="1"/>
  <c r="BO1027" i="1" s="1"/>
  <c r="BQ1027" i="1" s="1"/>
  <c r="W1022" i="1"/>
  <c r="N1032" i="1"/>
  <c r="T1032" i="1" s="1"/>
  <c r="Z1032" i="1" s="1"/>
  <c r="AF1032" i="1" s="1"/>
  <c r="AJ1032" i="1" s="1"/>
  <c r="AP1032" i="1" s="1"/>
  <c r="AV1032" i="1" s="1"/>
  <c r="BB1032" i="1" s="1"/>
  <c r="BH1032" i="1" s="1"/>
  <c r="BR1032" i="1" s="1"/>
  <c r="BT1032" i="1" s="1"/>
  <c r="N1036" i="1"/>
  <c r="T1036" i="1" s="1"/>
  <c r="Z1036" i="1" s="1"/>
  <c r="AF1036" i="1" s="1"/>
  <c r="AJ1036" i="1" s="1"/>
  <c r="AP1036" i="1" s="1"/>
  <c r="AV1036" i="1" s="1"/>
  <c r="BB1036" i="1" s="1"/>
  <c r="BH1036" i="1" s="1"/>
  <c r="BR1036" i="1" s="1"/>
  <c r="BT1036" i="1" s="1"/>
  <c r="AM1045" i="1"/>
  <c r="BD1045" i="1"/>
  <c r="J1060" i="1"/>
  <c r="J1059" i="1" s="1"/>
  <c r="AA1060" i="1"/>
  <c r="AA1059" i="1" s="1"/>
  <c r="AK1060" i="1"/>
  <c r="AK1059" i="1" s="1"/>
  <c r="AY1060" i="1"/>
  <c r="AY1059" i="1" s="1"/>
  <c r="BI1060" i="1"/>
  <c r="BI1059" i="1" s="1"/>
  <c r="V1060" i="1"/>
  <c r="V1059" i="1" s="1"/>
  <c r="AW1060" i="1"/>
  <c r="AW1059" i="1" s="1"/>
  <c r="BD1060" i="1"/>
  <c r="BD1059" i="1" s="1"/>
  <c r="L1066" i="1"/>
  <c r="R1066" i="1" s="1"/>
  <c r="X1066" i="1" s="1"/>
  <c r="AD1066" i="1" s="1"/>
  <c r="AH1066" i="1" s="1"/>
  <c r="AN1066" i="1" s="1"/>
  <c r="AT1066" i="1" s="1"/>
  <c r="AZ1066" i="1" s="1"/>
  <c r="BF1066" i="1" s="1"/>
  <c r="BL1066" i="1" s="1"/>
  <c r="BN1066" i="1" s="1"/>
  <c r="N1068" i="1"/>
  <c r="T1068" i="1" s="1"/>
  <c r="Z1068" i="1" s="1"/>
  <c r="AF1068" i="1" s="1"/>
  <c r="AJ1068" i="1" s="1"/>
  <c r="AP1068" i="1" s="1"/>
  <c r="AV1068" i="1" s="1"/>
  <c r="BB1068" i="1" s="1"/>
  <c r="BH1068" i="1" s="1"/>
  <c r="BR1068" i="1" s="1"/>
  <c r="BT1068" i="1" s="1"/>
  <c r="Q1075" i="1"/>
  <c r="Q1074" i="1" s="1"/>
  <c r="AA1075" i="1"/>
  <c r="AA1074" i="1" s="1"/>
  <c r="AK1075" i="1"/>
  <c r="AK1074" i="1" s="1"/>
  <c r="AY1099" i="1"/>
  <c r="AY1092" i="1" s="1"/>
  <c r="N1124" i="1"/>
  <c r="T1124" i="1" s="1"/>
  <c r="Z1124" i="1" s="1"/>
  <c r="AF1124" i="1" s="1"/>
  <c r="AJ1124" i="1" s="1"/>
  <c r="AP1124" i="1" s="1"/>
  <c r="AV1124" i="1" s="1"/>
  <c r="BB1124" i="1" s="1"/>
  <c r="BH1124" i="1" s="1"/>
  <c r="BR1124" i="1" s="1"/>
  <c r="BT1124" i="1" s="1"/>
  <c r="AC1123" i="1"/>
  <c r="AW1123" i="1"/>
  <c r="N1133" i="1"/>
  <c r="T1133" i="1" s="1"/>
  <c r="Z1133" i="1" s="1"/>
  <c r="AF1133" i="1" s="1"/>
  <c r="AJ1133" i="1" s="1"/>
  <c r="AP1133" i="1" s="1"/>
  <c r="AV1133" i="1" s="1"/>
  <c r="BB1133" i="1" s="1"/>
  <c r="BH1133" i="1" s="1"/>
  <c r="BR1133" i="1" s="1"/>
  <c r="BT1133" i="1" s="1"/>
  <c r="Z1141" i="1"/>
  <c r="AF1141" i="1" s="1"/>
  <c r="AJ1141" i="1" s="1"/>
  <c r="AP1141" i="1" s="1"/>
  <c r="AV1141" i="1" s="1"/>
  <c r="BB1141" i="1" s="1"/>
  <c r="BH1141" i="1" s="1"/>
  <c r="BR1141" i="1" s="1"/>
  <c r="BT1141" i="1" s="1"/>
  <c r="Z1149" i="1"/>
  <c r="AF1149" i="1" s="1"/>
  <c r="AJ1149" i="1" s="1"/>
  <c r="AP1149" i="1" s="1"/>
  <c r="AV1149" i="1" s="1"/>
  <c r="BB1149" i="1" s="1"/>
  <c r="BH1149" i="1" s="1"/>
  <c r="BR1149" i="1" s="1"/>
  <c r="BT1149" i="1" s="1"/>
  <c r="G1182" i="1"/>
  <c r="M1182" i="1" s="1"/>
  <c r="S1182" i="1" s="1"/>
  <c r="Y1182" i="1" s="1"/>
  <c r="AE1182" i="1" s="1"/>
  <c r="AI1182" i="1" s="1"/>
  <c r="AO1182" i="1" s="1"/>
  <c r="AU1182" i="1" s="1"/>
  <c r="BA1182" i="1" s="1"/>
  <c r="BG1182" i="1" s="1"/>
  <c r="BO1182" i="1" s="1"/>
  <c r="BQ1182" i="1" s="1"/>
  <c r="L1186" i="1"/>
  <c r="R1186" i="1" s="1"/>
  <c r="X1186" i="1" s="1"/>
  <c r="AD1186" i="1" s="1"/>
  <c r="AH1186" i="1" s="1"/>
  <c r="AN1186" i="1" s="1"/>
  <c r="AT1186" i="1" s="1"/>
  <c r="AZ1186" i="1" s="1"/>
  <c r="BF1186" i="1" s="1"/>
  <c r="BL1186" i="1" s="1"/>
  <c r="BN1186" i="1" s="1"/>
  <c r="AH1210" i="1"/>
  <c r="AN1210" i="1" s="1"/>
  <c r="AT1210" i="1" s="1"/>
  <c r="AZ1210" i="1" s="1"/>
  <c r="BF1210" i="1" s="1"/>
  <c r="BL1210" i="1" s="1"/>
  <c r="BN1210" i="1" s="1"/>
  <c r="AG1243" i="1"/>
  <c r="AG1239" i="1" s="1"/>
  <c r="AX1243" i="1"/>
  <c r="AX1239" i="1" s="1"/>
  <c r="AW1243" i="1"/>
  <c r="AW1239" i="1" s="1"/>
  <c r="L1258" i="1"/>
  <c r="R1258" i="1" s="1"/>
  <c r="X1258" i="1" s="1"/>
  <c r="AD1258" i="1" s="1"/>
  <c r="AH1258" i="1" s="1"/>
  <c r="AN1258" i="1" s="1"/>
  <c r="AT1258" i="1" s="1"/>
  <c r="AZ1258" i="1" s="1"/>
  <c r="BF1258" i="1" s="1"/>
  <c r="BL1258" i="1" s="1"/>
  <c r="BN1258" i="1" s="1"/>
  <c r="J1257" i="1"/>
  <c r="Q1264" i="1"/>
  <c r="AR1264" i="1"/>
  <c r="H1286" i="1"/>
  <c r="H1283" i="1" s="1"/>
  <c r="N1283" i="1" s="1"/>
  <c r="J1291" i="1"/>
  <c r="W1295" i="1"/>
  <c r="W1291" i="1" s="1"/>
  <c r="AG1295" i="1"/>
  <c r="AG1291" i="1" s="1"/>
  <c r="AQ1295" i="1"/>
  <c r="AQ1291" i="1" s="1"/>
  <c r="BE1295" i="1"/>
  <c r="BE1291" i="1" s="1"/>
  <c r="BU1295" i="1"/>
  <c r="BU1291" i="1" s="1"/>
  <c r="K1300" i="1"/>
  <c r="M1315" i="1"/>
  <c r="S1315" i="1" s="1"/>
  <c r="Y1315" i="1" s="1"/>
  <c r="AE1315" i="1" s="1"/>
  <c r="AI1315" i="1" s="1"/>
  <c r="AO1315" i="1" s="1"/>
  <c r="AU1315" i="1" s="1"/>
  <c r="BA1315" i="1" s="1"/>
  <c r="BG1315" i="1" s="1"/>
  <c r="BO1315" i="1" s="1"/>
  <c r="BQ1315" i="1" s="1"/>
  <c r="BH1321" i="1"/>
  <c r="BR1321" i="1" s="1"/>
  <c r="BT1321" i="1" s="1"/>
  <c r="AX1320" i="1"/>
  <c r="AX1313" i="1" s="1"/>
  <c r="M1326" i="1"/>
  <c r="S1326" i="1" s="1"/>
  <c r="Y1326" i="1" s="1"/>
  <c r="AE1326" i="1" s="1"/>
  <c r="AI1326" i="1" s="1"/>
  <c r="AO1326" i="1" s="1"/>
  <c r="AU1326" i="1" s="1"/>
  <c r="BA1326" i="1" s="1"/>
  <c r="BG1326" i="1" s="1"/>
  <c r="BO1326" i="1" s="1"/>
  <c r="BQ1326" i="1" s="1"/>
  <c r="L1330" i="1"/>
  <c r="R1330" i="1" s="1"/>
  <c r="X1330" i="1" s="1"/>
  <c r="AD1330" i="1" s="1"/>
  <c r="AH1330" i="1" s="1"/>
  <c r="AN1330" i="1" s="1"/>
  <c r="AT1330" i="1" s="1"/>
  <c r="AZ1330" i="1" s="1"/>
  <c r="BF1330" i="1" s="1"/>
  <c r="BL1330" i="1" s="1"/>
  <c r="BN1330" i="1" s="1"/>
  <c r="AX1329" i="1"/>
  <c r="AX1328" i="1" s="1"/>
  <c r="O1337" i="1"/>
  <c r="R1337" i="1" s="1"/>
  <c r="X1337" i="1" s="1"/>
  <c r="AD1337" i="1" s="1"/>
  <c r="AH1337" i="1" s="1"/>
  <c r="AN1337" i="1" s="1"/>
  <c r="AT1337" i="1" s="1"/>
  <c r="AZ1337" i="1" s="1"/>
  <c r="BF1337" i="1" s="1"/>
  <c r="BL1337" i="1" s="1"/>
  <c r="BN1337" i="1" s="1"/>
  <c r="F1358" i="1"/>
  <c r="F1357" i="1" s="1"/>
  <c r="L1357" i="1" s="1"/>
  <c r="R1357" i="1" s="1"/>
  <c r="X1357" i="1" s="1"/>
  <c r="AD1357" i="1" s="1"/>
  <c r="AH1357" i="1" s="1"/>
  <c r="AN1357" i="1" s="1"/>
  <c r="AT1357" i="1" s="1"/>
  <c r="AZ1357" i="1" s="1"/>
  <c r="BF1357" i="1" s="1"/>
  <c r="BL1357" i="1" s="1"/>
  <c r="BN1357" i="1" s="1"/>
  <c r="I1375" i="1"/>
  <c r="I1374" i="1" s="1"/>
  <c r="AK1022" i="1"/>
  <c r="U1060" i="1"/>
  <c r="U1059" i="1" s="1"/>
  <c r="AL1060" i="1"/>
  <c r="BC1060" i="1"/>
  <c r="BC1059" i="1" s="1"/>
  <c r="BJ1060" i="1"/>
  <c r="BJ1059" i="1" s="1"/>
  <c r="AG1060" i="1"/>
  <c r="AG1059" i="1" s="1"/>
  <c r="AX1060" i="1"/>
  <c r="AX1059" i="1" s="1"/>
  <c r="AM1099" i="1"/>
  <c r="AM1092" i="1" s="1"/>
  <c r="BK1099" i="1"/>
  <c r="BK1092" i="1" s="1"/>
  <c r="I1123" i="1"/>
  <c r="W1123" i="1"/>
  <c r="AG1123" i="1"/>
  <c r="AX1123" i="1"/>
  <c r="BE1123" i="1"/>
  <c r="BU1123" i="1"/>
  <c r="AX1227" i="1"/>
  <c r="BA1227" i="1" s="1"/>
  <c r="BG1227" i="1" s="1"/>
  <c r="BO1227" i="1" s="1"/>
  <c r="L1246" i="1"/>
  <c r="R1246" i="1" s="1"/>
  <c r="X1246" i="1" s="1"/>
  <c r="AD1246" i="1" s="1"/>
  <c r="AH1246" i="1" s="1"/>
  <c r="AN1246" i="1" s="1"/>
  <c r="AT1246" i="1" s="1"/>
  <c r="AZ1246" i="1" s="1"/>
  <c r="BF1246" i="1" s="1"/>
  <c r="BL1246" i="1" s="1"/>
  <c r="BN1246" i="1" s="1"/>
  <c r="I1257" i="1"/>
  <c r="BH1278" i="1"/>
  <c r="BR1278" i="1" s="1"/>
  <c r="BT1278" i="1" s="1"/>
  <c r="O1300" i="1"/>
  <c r="N1318" i="1"/>
  <c r="T1318" i="1" s="1"/>
  <c r="Z1318" i="1" s="1"/>
  <c r="AF1318" i="1" s="1"/>
  <c r="AJ1318" i="1" s="1"/>
  <c r="AP1318" i="1" s="1"/>
  <c r="AV1318" i="1" s="1"/>
  <c r="BB1318" i="1" s="1"/>
  <c r="BH1318" i="1" s="1"/>
  <c r="BR1318" i="1" s="1"/>
  <c r="BT1318" i="1" s="1"/>
  <c r="M1318" i="1"/>
  <c r="S1318" i="1" s="1"/>
  <c r="Y1318" i="1" s="1"/>
  <c r="AE1318" i="1" s="1"/>
  <c r="AI1318" i="1" s="1"/>
  <c r="AO1318" i="1" s="1"/>
  <c r="AU1318" i="1" s="1"/>
  <c r="BA1318" i="1" s="1"/>
  <c r="BG1318" i="1" s="1"/>
  <c r="BO1318" i="1" s="1"/>
  <c r="BQ1318" i="1" s="1"/>
  <c r="G1329" i="1"/>
  <c r="G1328" i="1" s="1"/>
  <c r="U1329" i="1"/>
  <c r="U1328" i="1" s="1"/>
  <c r="AB1329" i="1"/>
  <c r="AB1328" i="1" s="1"/>
  <c r="BC1329" i="1"/>
  <c r="BC1328" i="1" s="1"/>
  <c r="J1350" i="1"/>
  <c r="J1349" i="1" s="1"/>
  <c r="AB1361" i="1"/>
  <c r="AB1360" i="1" s="1"/>
  <c r="AL1361" i="1"/>
  <c r="AL1360" i="1" s="1"/>
  <c r="BC1361" i="1"/>
  <c r="BC1360" i="1" s="1"/>
  <c r="Z1364" i="1"/>
  <c r="AF1364" i="1" s="1"/>
  <c r="AJ1364" i="1" s="1"/>
  <c r="AP1364" i="1" s="1"/>
  <c r="AV1364" i="1" s="1"/>
  <c r="BB1364" i="1" s="1"/>
  <c r="BH1364" i="1" s="1"/>
  <c r="BR1364" i="1" s="1"/>
  <c r="BT1364" i="1" s="1"/>
  <c r="P1361" i="1"/>
  <c r="P1360" i="1" s="1"/>
  <c r="AX1361" i="1"/>
  <c r="AX1360" i="1" s="1"/>
  <c r="AG1386" i="1"/>
  <c r="AX1300" i="1"/>
  <c r="S1017" i="1"/>
  <c r="Y1017" i="1" s="1"/>
  <c r="AE1017" i="1" s="1"/>
  <c r="AI1017" i="1" s="1"/>
  <c r="AO1017" i="1" s="1"/>
  <c r="AU1017" i="1" s="1"/>
  <c r="BA1017" i="1" s="1"/>
  <c r="BG1017" i="1" s="1"/>
  <c r="BO1017" i="1" s="1"/>
  <c r="BQ1017" i="1" s="1"/>
  <c r="M1026" i="1"/>
  <c r="S1026" i="1" s="1"/>
  <c r="Y1026" i="1" s="1"/>
  <c r="AE1026" i="1" s="1"/>
  <c r="AI1026" i="1" s="1"/>
  <c r="AO1026" i="1" s="1"/>
  <c r="AU1026" i="1" s="1"/>
  <c r="BA1026" i="1" s="1"/>
  <c r="BG1026" i="1" s="1"/>
  <c r="BO1026" i="1" s="1"/>
  <c r="BQ1026" i="1" s="1"/>
  <c r="L1033" i="1"/>
  <c r="R1033" i="1" s="1"/>
  <c r="X1033" i="1" s="1"/>
  <c r="AD1033" i="1" s="1"/>
  <c r="AH1033" i="1" s="1"/>
  <c r="AN1033" i="1" s="1"/>
  <c r="AT1033" i="1" s="1"/>
  <c r="AZ1033" i="1" s="1"/>
  <c r="BF1033" i="1" s="1"/>
  <c r="BL1033" i="1" s="1"/>
  <c r="BN1033" i="1" s="1"/>
  <c r="R1037" i="1"/>
  <c r="X1037" i="1" s="1"/>
  <c r="AD1037" i="1" s="1"/>
  <c r="AH1037" i="1" s="1"/>
  <c r="AN1037" i="1" s="1"/>
  <c r="AT1037" i="1" s="1"/>
  <c r="AZ1037" i="1" s="1"/>
  <c r="BF1037" i="1" s="1"/>
  <c r="BL1037" i="1" s="1"/>
  <c r="BN1037" i="1" s="1"/>
  <c r="M1071" i="1"/>
  <c r="S1071" i="1" s="1"/>
  <c r="Y1071" i="1" s="1"/>
  <c r="AE1071" i="1" s="1"/>
  <c r="AI1071" i="1" s="1"/>
  <c r="AO1071" i="1" s="1"/>
  <c r="AU1071" i="1" s="1"/>
  <c r="BA1071" i="1" s="1"/>
  <c r="BG1071" i="1" s="1"/>
  <c r="BO1071" i="1" s="1"/>
  <c r="BQ1071" i="1" s="1"/>
  <c r="N1084" i="1"/>
  <c r="T1084" i="1" s="1"/>
  <c r="Z1084" i="1" s="1"/>
  <c r="AF1084" i="1" s="1"/>
  <c r="AJ1084" i="1" s="1"/>
  <c r="AP1084" i="1" s="1"/>
  <c r="AV1084" i="1" s="1"/>
  <c r="BB1084" i="1" s="1"/>
  <c r="BH1084" i="1" s="1"/>
  <c r="BR1084" i="1" s="1"/>
  <c r="BT1084" i="1" s="1"/>
  <c r="N1107" i="1"/>
  <c r="T1107" i="1" s="1"/>
  <c r="Z1107" i="1" s="1"/>
  <c r="AF1107" i="1" s="1"/>
  <c r="AJ1107" i="1" s="1"/>
  <c r="AP1107" i="1" s="1"/>
  <c r="AV1107" i="1" s="1"/>
  <c r="BB1107" i="1" s="1"/>
  <c r="BH1107" i="1" s="1"/>
  <c r="BR1107" i="1" s="1"/>
  <c r="BT1107" i="1" s="1"/>
  <c r="L1126" i="1"/>
  <c r="R1126" i="1" s="1"/>
  <c r="X1126" i="1" s="1"/>
  <c r="AD1126" i="1" s="1"/>
  <c r="AH1126" i="1" s="1"/>
  <c r="AN1126" i="1" s="1"/>
  <c r="AT1126" i="1" s="1"/>
  <c r="AZ1126" i="1" s="1"/>
  <c r="BF1126" i="1" s="1"/>
  <c r="BL1126" i="1" s="1"/>
  <c r="BN1126" i="1" s="1"/>
  <c r="T1152" i="1"/>
  <c r="Z1152" i="1" s="1"/>
  <c r="AF1152" i="1" s="1"/>
  <c r="AJ1152" i="1" s="1"/>
  <c r="AP1152" i="1" s="1"/>
  <c r="AV1152" i="1" s="1"/>
  <c r="BB1152" i="1" s="1"/>
  <c r="BH1152" i="1" s="1"/>
  <c r="BR1152" i="1" s="1"/>
  <c r="AY1137" i="1"/>
  <c r="AY1136" i="1" s="1"/>
  <c r="AM1224" i="1"/>
  <c r="AP1224" i="1" s="1"/>
  <c r="AV1224" i="1" s="1"/>
  <c r="BB1224" i="1" s="1"/>
  <c r="BH1224" i="1" s="1"/>
  <c r="BR1224" i="1" s="1"/>
  <c r="BT1224" i="1" s="1"/>
  <c r="BG1231" i="1"/>
  <c r="BO1231" i="1" s="1"/>
  <c r="BQ1231" i="1" s="1"/>
  <c r="J1239" i="1"/>
  <c r="AS1243" i="1"/>
  <c r="AS1239" i="1" s="1"/>
  <c r="L1262" i="1"/>
  <c r="R1262" i="1" s="1"/>
  <c r="X1262" i="1" s="1"/>
  <c r="AD1262" i="1" s="1"/>
  <c r="AH1262" i="1" s="1"/>
  <c r="AN1262" i="1" s="1"/>
  <c r="AT1262" i="1" s="1"/>
  <c r="AZ1262" i="1" s="1"/>
  <c r="BF1262" i="1" s="1"/>
  <c r="BL1262" i="1" s="1"/>
  <c r="BN1262" i="1" s="1"/>
  <c r="U1283" i="1"/>
  <c r="AS1283" i="1"/>
  <c r="M1311" i="1"/>
  <c r="S1311" i="1" s="1"/>
  <c r="Y1311" i="1" s="1"/>
  <c r="AE1311" i="1" s="1"/>
  <c r="AI1311" i="1" s="1"/>
  <c r="AO1311" i="1" s="1"/>
  <c r="AU1311" i="1" s="1"/>
  <c r="BA1311" i="1" s="1"/>
  <c r="BG1311" i="1" s="1"/>
  <c r="BO1311" i="1" s="1"/>
  <c r="BQ1311" i="1" s="1"/>
  <c r="BG1321" i="1"/>
  <c r="BO1321" i="1" s="1"/>
  <c r="BQ1321" i="1" s="1"/>
  <c r="L1326" i="1"/>
  <c r="R1326" i="1" s="1"/>
  <c r="X1326" i="1" s="1"/>
  <c r="AD1326" i="1" s="1"/>
  <c r="AH1326" i="1" s="1"/>
  <c r="AN1326" i="1" s="1"/>
  <c r="AT1326" i="1" s="1"/>
  <c r="AZ1326" i="1" s="1"/>
  <c r="BF1326" i="1" s="1"/>
  <c r="BL1326" i="1" s="1"/>
  <c r="BN1326" i="1" s="1"/>
  <c r="N1332" i="1"/>
  <c r="T1332" i="1" s="1"/>
  <c r="Z1332" i="1" s="1"/>
  <c r="AF1332" i="1" s="1"/>
  <c r="AJ1332" i="1" s="1"/>
  <c r="AP1332" i="1" s="1"/>
  <c r="AV1332" i="1" s="1"/>
  <c r="BB1332" i="1" s="1"/>
  <c r="BH1332" i="1" s="1"/>
  <c r="BR1332" i="1" s="1"/>
  <c r="BT1332" i="1" s="1"/>
  <c r="M1355" i="1"/>
  <c r="S1355" i="1" s="1"/>
  <c r="Y1355" i="1" s="1"/>
  <c r="AE1355" i="1" s="1"/>
  <c r="AI1355" i="1" s="1"/>
  <c r="AO1355" i="1" s="1"/>
  <c r="AU1355" i="1" s="1"/>
  <c r="BA1355" i="1" s="1"/>
  <c r="BG1355" i="1" s="1"/>
  <c r="BO1355" i="1" s="1"/>
  <c r="BQ1355" i="1" s="1"/>
  <c r="M1394" i="1"/>
  <c r="S1394" i="1" s="1"/>
  <c r="Y1394" i="1" s="1"/>
  <c r="AE1394" i="1" s="1"/>
  <c r="AI1394" i="1" s="1"/>
  <c r="AO1394" i="1" s="1"/>
  <c r="AU1394" i="1" s="1"/>
  <c r="BA1394" i="1" s="1"/>
  <c r="BG1394" i="1" s="1"/>
  <c r="BO1394" i="1" s="1"/>
  <c r="BQ1394" i="1" s="1"/>
  <c r="AA1399" i="1"/>
  <c r="AR1399" i="1"/>
  <c r="AY1399" i="1"/>
  <c r="U1408" i="1"/>
  <c r="AL1408" i="1"/>
  <c r="AL1407" i="1" s="1"/>
  <c r="AS1408" i="1"/>
  <c r="BC1408" i="1"/>
  <c r="I1408" i="1"/>
  <c r="P1408" i="1"/>
  <c r="AG1408" i="1"/>
  <c r="BE1408" i="1"/>
  <c r="Q1426" i="1"/>
  <c r="T1426" i="1" s="1"/>
  <c r="AA1426" i="1"/>
  <c r="AA1425" i="1" s="1"/>
  <c r="AA1424" i="1" s="1"/>
  <c r="G1431" i="1"/>
  <c r="G1425" i="1" s="1"/>
  <c r="AW1441" i="1"/>
  <c r="AZ1441" i="1" s="1"/>
  <c r="BF1441" i="1" s="1"/>
  <c r="BL1441" i="1" s="1"/>
  <c r="BN1441" i="1" s="1"/>
  <c r="AG1451" i="1"/>
  <c r="AG1444" i="1" s="1"/>
  <c r="BE1451" i="1"/>
  <c r="BE1444" i="1" s="1"/>
  <c r="L1462" i="1"/>
  <c r="R1462" i="1" s="1"/>
  <c r="X1462" i="1" s="1"/>
  <c r="AD1462" i="1" s="1"/>
  <c r="AH1462" i="1" s="1"/>
  <c r="AN1462" i="1" s="1"/>
  <c r="AT1462" i="1" s="1"/>
  <c r="AZ1462" i="1" s="1"/>
  <c r="BF1462" i="1" s="1"/>
  <c r="BL1462" i="1" s="1"/>
  <c r="BN1462" i="1" s="1"/>
  <c r="I1461" i="1"/>
  <c r="W1461" i="1"/>
  <c r="W1460" i="1" s="1"/>
  <c r="AG1461" i="1"/>
  <c r="AG1460" i="1" s="1"/>
  <c r="AX1461" i="1"/>
  <c r="AX1460" i="1" s="1"/>
  <c r="N1467" i="1"/>
  <c r="T1467" i="1" s="1"/>
  <c r="Z1467" i="1" s="1"/>
  <c r="AF1467" i="1" s="1"/>
  <c r="AJ1467" i="1" s="1"/>
  <c r="AP1467" i="1" s="1"/>
  <c r="AV1467" i="1" s="1"/>
  <c r="BB1467" i="1" s="1"/>
  <c r="BH1467" i="1" s="1"/>
  <c r="BR1467" i="1" s="1"/>
  <c r="BT1467" i="1" s="1"/>
  <c r="BK1469" i="1"/>
  <c r="L1474" i="1"/>
  <c r="R1474" i="1" s="1"/>
  <c r="X1474" i="1" s="1"/>
  <c r="AD1474" i="1" s="1"/>
  <c r="AH1474" i="1" s="1"/>
  <c r="AN1474" i="1" s="1"/>
  <c r="AT1474" i="1" s="1"/>
  <c r="AZ1474" i="1" s="1"/>
  <c r="BF1474" i="1" s="1"/>
  <c r="BL1474" i="1" s="1"/>
  <c r="BN1474" i="1" s="1"/>
  <c r="AB1480" i="1"/>
  <c r="AL1480" i="1"/>
  <c r="BC1480" i="1"/>
  <c r="AG1480" i="1"/>
  <c r="AX1480" i="1"/>
  <c r="M1488" i="1"/>
  <c r="S1488" i="1" s="1"/>
  <c r="Y1488" i="1" s="1"/>
  <c r="AE1488" i="1" s="1"/>
  <c r="AI1488" i="1" s="1"/>
  <c r="AO1488" i="1" s="1"/>
  <c r="AU1488" i="1" s="1"/>
  <c r="BA1488" i="1" s="1"/>
  <c r="BG1488" i="1" s="1"/>
  <c r="BO1488" i="1" s="1"/>
  <c r="BQ1488" i="1" s="1"/>
  <c r="M1497" i="1"/>
  <c r="S1497" i="1" s="1"/>
  <c r="Y1497" i="1" s="1"/>
  <c r="AE1497" i="1" s="1"/>
  <c r="AI1497" i="1" s="1"/>
  <c r="AO1497" i="1" s="1"/>
  <c r="AU1497" i="1" s="1"/>
  <c r="BA1497" i="1" s="1"/>
  <c r="BG1497" i="1" s="1"/>
  <c r="BO1497" i="1" s="1"/>
  <c r="BQ1497" i="1" s="1"/>
  <c r="F1500" i="1"/>
  <c r="F1499" i="1" s="1"/>
  <c r="L1516" i="1"/>
  <c r="R1516" i="1" s="1"/>
  <c r="X1516" i="1" s="1"/>
  <c r="AD1516" i="1" s="1"/>
  <c r="AH1516" i="1" s="1"/>
  <c r="AN1516" i="1" s="1"/>
  <c r="AT1516" i="1" s="1"/>
  <c r="AZ1516" i="1" s="1"/>
  <c r="BF1516" i="1" s="1"/>
  <c r="BL1516" i="1" s="1"/>
  <c r="BN1516" i="1" s="1"/>
  <c r="AB1515" i="1"/>
  <c r="AL1515" i="1"/>
  <c r="BJ1515" i="1"/>
  <c r="R1517" i="1"/>
  <c r="X1517" i="1" s="1"/>
  <c r="AD1517" i="1" s="1"/>
  <c r="AH1517" i="1" s="1"/>
  <c r="AN1517" i="1" s="1"/>
  <c r="AT1517" i="1" s="1"/>
  <c r="AZ1517" i="1" s="1"/>
  <c r="BF1517" i="1" s="1"/>
  <c r="BL1517" i="1" s="1"/>
  <c r="BN1517" i="1" s="1"/>
  <c r="W1515" i="1"/>
  <c r="AG1515" i="1"/>
  <c r="AQ1515" i="1"/>
  <c r="BE1515" i="1"/>
  <c r="AA1533" i="1"/>
  <c r="AK1533" i="1"/>
  <c r="AR1533" i="1"/>
  <c r="AY1533" i="1"/>
  <c r="BI1533" i="1"/>
  <c r="W1533" i="1"/>
  <c r="N1541" i="1"/>
  <c r="T1541" i="1" s="1"/>
  <c r="Z1541" i="1" s="1"/>
  <c r="AF1541" i="1" s="1"/>
  <c r="AJ1541" i="1" s="1"/>
  <c r="AP1541" i="1" s="1"/>
  <c r="AV1541" i="1" s="1"/>
  <c r="BB1541" i="1" s="1"/>
  <c r="BH1541" i="1" s="1"/>
  <c r="BR1541" i="1" s="1"/>
  <c r="BT1541" i="1" s="1"/>
  <c r="AR1361" i="1"/>
  <c r="AR1360" i="1" s="1"/>
  <c r="L1371" i="1"/>
  <c r="R1371" i="1" s="1"/>
  <c r="X1371" i="1" s="1"/>
  <c r="AD1371" i="1" s="1"/>
  <c r="AH1371" i="1" s="1"/>
  <c r="AN1371" i="1" s="1"/>
  <c r="AT1371" i="1" s="1"/>
  <c r="AZ1371" i="1" s="1"/>
  <c r="BF1371" i="1" s="1"/>
  <c r="BL1371" i="1" s="1"/>
  <c r="BN1371" i="1" s="1"/>
  <c r="O1375" i="1"/>
  <c r="O1374" i="1" s="1"/>
  <c r="AM1375" i="1"/>
  <c r="AM1374" i="1" s="1"/>
  <c r="AW1375" i="1"/>
  <c r="AW1374" i="1" s="1"/>
  <c r="AC1386" i="1"/>
  <c r="AL1399" i="1"/>
  <c r="Q1404" i="1"/>
  <c r="T1404" i="1" s="1"/>
  <c r="Z1404" i="1" s="1"/>
  <c r="AF1404" i="1" s="1"/>
  <c r="AJ1404" i="1" s="1"/>
  <c r="AP1404" i="1" s="1"/>
  <c r="AV1404" i="1" s="1"/>
  <c r="BB1404" i="1" s="1"/>
  <c r="BH1404" i="1" s="1"/>
  <c r="BR1404" i="1" s="1"/>
  <c r="BT1404" i="1" s="1"/>
  <c r="V1408" i="1"/>
  <c r="AC1408" i="1"/>
  <c r="L1411" i="1"/>
  <c r="R1411" i="1" s="1"/>
  <c r="X1411" i="1" s="1"/>
  <c r="AD1411" i="1" s="1"/>
  <c r="AH1411" i="1" s="1"/>
  <c r="AN1411" i="1" s="1"/>
  <c r="AT1411" i="1" s="1"/>
  <c r="AZ1411" i="1" s="1"/>
  <c r="BF1411" i="1" s="1"/>
  <c r="BL1411" i="1" s="1"/>
  <c r="BN1411" i="1" s="1"/>
  <c r="J1408" i="1"/>
  <c r="P1413" i="1"/>
  <c r="I1431" i="1"/>
  <c r="L1449" i="1"/>
  <c r="R1449" i="1" s="1"/>
  <c r="X1449" i="1" s="1"/>
  <c r="AD1449" i="1" s="1"/>
  <c r="AH1449" i="1" s="1"/>
  <c r="AN1449" i="1" s="1"/>
  <c r="AT1449" i="1" s="1"/>
  <c r="AZ1449" i="1" s="1"/>
  <c r="BF1449" i="1" s="1"/>
  <c r="BL1449" i="1" s="1"/>
  <c r="BN1449" i="1" s="1"/>
  <c r="K1451" i="1"/>
  <c r="L1454" i="1"/>
  <c r="R1454" i="1" s="1"/>
  <c r="X1454" i="1" s="1"/>
  <c r="AD1454" i="1" s="1"/>
  <c r="AH1454" i="1" s="1"/>
  <c r="AN1454" i="1" s="1"/>
  <c r="AT1454" i="1" s="1"/>
  <c r="AZ1454" i="1" s="1"/>
  <c r="BF1454" i="1" s="1"/>
  <c r="BL1454" i="1" s="1"/>
  <c r="BN1454" i="1" s="1"/>
  <c r="Q1451" i="1"/>
  <c r="Q1444" i="1" s="1"/>
  <c r="AK1451" i="1"/>
  <c r="AK1444" i="1" s="1"/>
  <c r="BI1451" i="1"/>
  <c r="BI1444" i="1" s="1"/>
  <c r="K1461" i="1"/>
  <c r="K1460" i="1" s="1"/>
  <c r="AB1461" i="1"/>
  <c r="AB1460" i="1" s="1"/>
  <c r="BC1461" i="1"/>
  <c r="BC1460" i="1" s="1"/>
  <c r="G1470" i="1"/>
  <c r="M1470" i="1" s="1"/>
  <c r="S1470" i="1" s="1"/>
  <c r="Y1470" i="1" s="1"/>
  <c r="AE1470" i="1" s="1"/>
  <c r="AI1470" i="1" s="1"/>
  <c r="AO1470" i="1" s="1"/>
  <c r="AU1470" i="1" s="1"/>
  <c r="BA1470" i="1" s="1"/>
  <c r="BG1470" i="1" s="1"/>
  <c r="BO1470" i="1" s="1"/>
  <c r="BQ1470" i="1" s="1"/>
  <c r="W1469" i="1"/>
  <c r="BU1469" i="1"/>
  <c r="M1474" i="1"/>
  <c r="S1474" i="1" s="1"/>
  <c r="Y1474" i="1" s="1"/>
  <c r="AE1474" i="1" s="1"/>
  <c r="AI1474" i="1" s="1"/>
  <c r="AO1474" i="1" s="1"/>
  <c r="AU1474" i="1" s="1"/>
  <c r="BA1474" i="1" s="1"/>
  <c r="BG1474" i="1" s="1"/>
  <c r="BO1474" i="1" s="1"/>
  <c r="BQ1474" i="1" s="1"/>
  <c r="L1483" i="1"/>
  <c r="R1483" i="1" s="1"/>
  <c r="X1483" i="1" s="1"/>
  <c r="AD1483" i="1" s="1"/>
  <c r="AH1483" i="1" s="1"/>
  <c r="AN1483" i="1" s="1"/>
  <c r="AT1483" i="1" s="1"/>
  <c r="AZ1483" i="1" s="1"/>
  <c r="BF1483" i="1" s="1"/>
  <c r="BL1483" i="1" s="1"/>
  <c r="BN1483" i="1" s="1"/>
  <c r="J1480" i="1"/>
  <c r="O1485" i="1"/>
  <c r="BK1485" i="1"/>
  <c r="I1494" i="1"/>
  <c r="I1493" i="1" s="1"/>
  <c r="AX1494" i="1"/>
  <c r="AX1493" i="1" s="1"/>
  <c r="K1515" i="1"/>
  <c r="W1375" i="1"/>
  <c r="W1374" i="1" s="1"/>
  <c r="AG1375" i="1"/>
  <c r="AG1374" i="1" s="1"/>
  <c r="AQ1375" i="1"/>
  <c r="AQ1374" i="1" s="1"/>
  <c r="BE1375" i="1"/>
  <c r="BE1374" i="1" s="1"/>
  <c r="BU1375" i="1"/>
  <c r="BU1374" i="1" s="1"/>
  <c r="P1386" i="1"/>
  <c r="AX1386" i="1"/>
  <c r="I1399" i="1"/>
  <c r="AB1436" i="1"/>
  <c r="AB1435" i="1" s="1"/>
  <c r="AS1436" i="1"/>
  <c r="AS1435" i="1" s="1"/>
  <c r="BC1436" i="1"/>
  <c r="BC1435" i="1" s="1"/>
  <c r="O1451" i="1"/>
  <c r="O1444" i="1" s="1"/>
  <c r="V1451" i="1"/>
  <c r="V1444" i="1" s="1"/>
  <c r="AC1451" i="1"/>
  <c r="AC1444" i="1" s="1"/>
  <c r="AM1451" i="1"/>
  <c r="AM1444" i="1" s="1"/>
  <c r="AW1451" i="1"/>
  <c r="AW1444" i="1" s="1"/>
  <c r="BD1451" i="1"/>
  <c r="BD1444" i="1" s="1"/>
  <c r="BK1451" i="1"/>
  <c r="BK1444" i="1" s="1"/>
  <c r="L1481" i="1"/>
  <c r="R1481" i="1" s="1"/>
  <c r="X1481" i="1" s="1"/>
  <c r="AD1481" i="1" s="1"/>
  <c r="AH1481" i="1" s="1"/>
  <c r="AN1481" i="1" s="1"/>
  <c r="AT1481" i="1" s="1"/>
  <c r="AZ1481" i="1" s="1"/>
  <c r="BF1481" i="1" s="1"/>
  <c r="BL1481" i="1" s="1"/>
  <c r="BN1481" i="1" s="1"/>
  <c r="AA1485" i="1"/>
  <c r="BI1485" i="1"/>
  <c r="BD1500" i="1"/>
  <c r="BD1499" i="1" s="1"/>
  <c r="AL1500" i="1"/>
  <c r="AL1499" i="1" s="1"/>
  <c r="H1508" i="1"/>
  <c r="M1565" i="1"/>
  <c r="S1565" i="1" s="1"/>
  <c r="Y1565" i="1" s="1"/>
  <c r="AE1565" i="1" s="1"/>
  <c r="AI1565" i="1" s="1"/>
  <c r="AO1565" i="1" s="1"/>
  <c r="AU1565" i="1" s="1"/>
  <c r="BA1565" i="1" s="1"/>
  <c r="BG1565" i="1" s="1"/>
  <c r="BO1565" i="1" s="1"/>
  <c r="BQ1565" i="1" s="1"/>
  <c r="AL1564" i="1"/>
  <c r="BC1564" i="1"/>
  <c r="N1605" i="1"/>
  <c r="T1605" i="1" s="1"/>
  <c r="Z1605" i="1" s="1"/>
  <c r="AF1605" i="1" s="1"/>
  <c r="AJ1605" i="1" s="1"/>
  <c r="AP1605" i="1" s="1"/>
  <c r="AV1605" i="1" s="1"/>
  <c r="BB1605" i="1" s="1"/>
  <c r="BH1605" i="1" s="1"/>
  <c r="BR1605" i="1" s="1"/>
  <c r="BT1605" i="1" s="1"/>
  <c r="N1619" i="1"/>
  <c r="T1619" i="1" s="1"/>
  <c r="Z1619" i="1" s="1"/>
  <c r="AF1619" i="1" s="1"/>
  <c r="AJ1619" i="1" s="1"/>
  <c r="AP1619" i="1" s="1"/>
  <c r="AV1619" i="1" s="1"/>
  <c r="BB1619" i="1" s="1"/>
  <c r="BH1619" i="1" s="1"/>
  <c r="BR1619" i="1" s="1"/>
  <c r="BT1619" i="1" s="1"/>
  <c r="N1624" i="1"/>
  <c r="T1624" i="1" s="1"/>
  <c r="Z1624" i="1" s="1"/>
  <c r="L1629" i="1"/>
  <c r="R1629" i="1" s="1"/>
  <c r="X1629" i="1" s="1"/>
  <c r="AD1629" i="1" s="1"/>
  <c r="AH1629" i="1" s="1"/>
  <c r="AN1629" i="1" s="1"/>
  <c r="AT1629" i="1" s="1"/>
  <c r="AZ1629" i="1" s="1"/>
  <c r="BF1629" i="1" s="1"/>
  <c r="BL1629" i="1" s="1"/>
  <c r="BN1629" i="1" s="1"/>
  <c r="M1629" i="1"/>
  <c r="S1629" i="1" s="1"/>
  <c r="Y1629" i="1" s="1"/>
  <c r="AE1629" i="1" s="1"/>
  <c r="AI1629" i="1" s="1"/>
  <c r="AO1629" i="1" s="1"/>
  <c r="AU1629" i="1" s="1"/>
  <c r="BA1629" i="1" s="1"/>
  <c r="BG1629" i="1" s="1"/>
  <c r="BO1629" i="1" s="1"/>
  <c r="BQ1629" i="1" s="1"/>
  <c r="F1637" i="1"/>
  <c r="L1637" i="1" s="1"/>
  <c r="R1637" i="1" s="1"/>
  <c r="X1637" i="1" s="1"/>
  <c r="AD1637" i="1" s="1"/>
  <c r="AH1637" i="1" s="1"/>
  <c r="AN1637" i="1" s="1"/>
  <c r="AT1637" i="1" s="1"/>
  <c r="AZ1637" i="1" s="1"/>
  <c r="BF1637" i="1" s="1"/>
  <c r="BL1637" i="1" s="1"/>
  <c r="BN1637" i="1" s="1"/>
  <c r="AC1654" i="1"/>
  <c r="AC1653" i="1" s="1"/>
  <c r="AC1648" i="1" s="1"/>
  <c r="AW1654" i="1"/>
  <c r="AW1653" i="1" s="1"/>
  <c r="AW1648" i="1" s="1"/>
  <c r="BD1654" i="1"/>
  <c r="BD1653" i="1" s="1"/>
  <c r="BD1648" i="1" s="1"/>
  <c r="L1693" i="1"/>
  <c r="R1693" i="1" s="1"/>
  <c r="X1693" i="1" s="1"/>
  <c r="AD1693" i="1" s="1"/>
  <c r="AH1693" i="1" s="1"/>
  <c r="AN1693" i="1" s="1"/>
  <c r="AT1693" i="1" s="1"/>
  <c r="AZ1693" i="1" s="1"/>
  <c r="BF1693" i="1" s="1"/>
  <c r="BL1693" i="1" s="1"/>
  <c r="BN1693" i="1" s="1"/>
  <c r="F1696" i="1"/>
  <c r="AR1696" i="1"/>
  <c r="AR1695" i="1" s="1"/>
  <c r="O1564" i="1"/>
  <c r="AC1564" i="1"/>
  <c r="BK1564" i="1"/>
  <c r="AQ1564" i="1"/>
  <c r="AX1564" i="1"/>
  <c r="BU1564" i="1"/>
  <c r="I1580" i="1"/>
  <c r="L1580" i="1" s="1"/>
  <c r="R1580" i="1" s="1"/>
  <c r="X1580" i="1" s="1"/>
  <c r="AD1580" i="1" s="1"/>
  <c r="AH1580" i="1" s="1"/>
  <c r="AN1580" i="1" s="1"/>
  <c r="AT1580" i="1" s="1"/>
  <c r="AZ1580" i="1" s="1"/>
  <c r="BF1580" i="1" s="1"/>
  <c r="BL1580" i="1" s="1"/>
  <c r="BN1580" i="1" s="1"/>
  <c r="M1587" i="1"/>
  <c r="S1587" i="1" s="1"/>
  <c r="Y1587" i="1" s="1"/>
  <c r="AE1587" i="1" s="1"/>
  <c r="AI1587" i="1" s="1"/>
  <c r="AO1587" i="1" s="1"/>
  <c r="AU1587" i="1" s="1"/>
  <c r="BA1587" i="1" s="1"/>
  <c r="BG1587" i="1" s="1"/>
  <c r="BO1587" i="1" s="1"/>
  <c r="BQ1587" i="1" s="1"/>
  <c r="P1621" i="1"/>
  <c r="V1621" i="1"/>
  <c r="H1628" i="1"/>
  <c r="N1628" i="1" s="1"/>
  <c r="T1628" i="1" s="1"/>
  <c r="Z1628" i="1" s="1"/>
  <c r="AF1628" i="1" s="1"/>
  <c r="AJ1628" i="1" s="1"/>
  <c r="AP1628" i="1" s="1"/>
  <c r="AV1628" i="1" s="1"/>
  <c r="BB1628" i="1" s="1"/>
  <c r="BH1628" i="1" s="1"/>
  <c r="BR1628" i="1" s="1"/>
  <c r="BT1628" i="1" s="1"/>
  <c r="F1650" i="1"/>
  <c r="L1650" i="1" s="1"/>
  <c r="R1650" i="1" s="1"/>
  <c r="X1650" i="1" s="1"/>
  <c r="AD1650" i="1" s="1"/>
  <c r="AH1650" i="1" s="1"/>
  <c r="AN1650" i="1" s="1"/>
  <c r="AT1650" i="1" s="1"/>
  <c r="AZ1650" i="1" s="1"/>
  <c r="BF1650" i="1" s="1"/>
  <c r="BL1650" i="1" s="1"/>
  <c r="BN1650" i="1" s="1"/>
  <c r="Q1665" i="1"/>
  <c r="Q1664" i="1" s="1"/>
  <c r="Q1659" i="1" s="1"/>
  <c r="AA1665" i="1"/>
  <c r="AA1664" i="1" s="1"/>
  <c r="AA1659" i="1" s="1"/>
  <c r="AK1665" i="1"/>
  <c r="AK1664" i="1" s="1"/>
  <c r="AK1659" i="1" s="1"/>
  <c r="AY1665" i="1"/>
  <c r="AY1664" i="1" s="1"/>
  <c r="BI1665" i="1"/>
  <c r="BI1664" i="1" s="1"/>
  <c r="BI1659" i="1" s="1"/>
  <c r="AG1665" i="1"/>
  <c r="AG1664" i="1" s="1"/>
  <c r="AG1659" i="1" s="1"/>
  <c r="BJ1678" i="1"/>
  <c r="BJ1677" i="1" s="1"/>
  <c r="AK1678" i="1"/>
  <c r="AK1677" i="1" s="1"/>
  <c r="AG1686" i="1"/>
  <c r="AG1685" i="1" s="1"/>
  <c r="BE1686" i="1"/>
  <c r="BE1685" i="1" s="1"/>
  <c r="BU1686" i="1"/>
  <c r="BU1685" i="1" s="1"/>
  <c r="AW1686" i="1"/>
  <c r="AW1685" i="1" s="1"/>
  <c r="J1696" i="1"/>
  <c r="J1695" i="1" s="1"/>
  <c r="BU1706" i="1"/>
  <c r="BU1705" i="1" s="1"/>
  <c r="BU1704" i="1" s="1"/>
  <c r="M1720" i="1"/>
  <c r="S1720" i="1" s="1"/>
  <c r="Y1720" i="1" s="1"/>
  <c r="AE1720" i="1" s="1"/>
  <c r="AI1720" i="1" s="1"/>
  <c r="AO1720" i="1" s="1"/>
  <c r="AU1720" i="1" s="1"/>
  <c r="BA1720" i="1" s="1"/>
  <c r="BG1720" i="1" s="1"/>
  <c r="BO1720" i="1" s="1"/>
  <c r="BQ1720" i="1" s="1"/>
  <c r="AA1717" i="1"/>
  <c r="AA1716" i="1" s="1"/>
  <c r="AA1715" i="1" s="1"/>
  <c r="AK1717" i="1"/>
  <c r="AK1716" i="1" s="1"/>
  <c r="AK1715" i="1" s="1"/>
  <c r="BI1717" i="1"/>
  <c r="BI1716" i="1" s="1"/>
  <c r="BI1715" i="1" s="1"/>
  <c r="AA1564" i="1"/>
  <c r="AY1564" i="1"/>
  <c r="BI1564" i="1"/>
  <c r="L1578" i="1"/>
  <c r="R1578" i="1" s="1"/>
  <c r="X1578" i="1" s="1"/>
  <c r="AD1578" i="1" s="1"/>
  <c r="AH1578" i="1" s="1"/>
  <c r="AN1578" i="1" s="1"/>
  <c r="AT1578" i="1" s="1"/>
  <c r="AZ1578" i="1" s="1"/>
  <c r="BF1578" i="1" s="1"/>
  <c r="BL1578" i="1" s="1"/>
  <c r="BN1578" i="1" s="1"/>
  <c r="L1587" i="1"/>
  <c r="R1587" i="1" s="1"/>
  <c r="M1596" i="1"/>
  <c r="S1596" i="1" s="1"/>
  <c r="Y1596" i="1" s="1"/>
  <c r="AE1596" i="1" s="1"/>
  <c r="AI1596" i="1" s="1"/>
  <c r="AO1596" i="1" s="1"/>
  <c r="AU1596" i="1" s="1"/>
  <c r="BA1596" i="1" s="1"/>
  <c r="BG1596" i="1" s="1"/>
  <c r="BO1596" i="1" s="1"/>
  <c r="BQ1596" i="1" s="1"/>
  <c r="AT1599" i="1"/>
  <c r="AZ1599" i="1" s="1"/>
  <c r="BF1599" i="1" s="1"/>
  <c r="BL1599" i="1" s="1"/>
  <c r="BN1599" i="1" s="1"/>
  <c r="L1611" i="1"/>
  <c r="R1611" i="1" s="1"/>
  <c r="X1611" i="1" s="1"/>
  <c r="AD1611" i="1" s="1"/>
  <c r="AH1611" i="1" s="1"/>
  <c r="AN1611" i="1" s="1"/>
  <c r="AT1611" i="1" s="1"/>
  <c r="AZ1611" i="1" s="1"/>
  <c r="BF1611" i="1" s="1"/>
  <c r="BL1611" i="1" s="1"/>
  <c r="BN1611" i="1" s="1"/>
  <c r="N1613" i="1"/>
  <c r="T1613" i="1" s="1"/>
  <c r="Z1613" i="1" s="1"/>
  <c r="AF1613" i="1" s="1"/>
  <c r="AJ1613" i="1" s="1"/>
  <c r="AP1613" i="1" s="1"/>
  <c r="AV1613" i="1" s="1"/>
  <c r="BB1613" i="1" s="1"/>
  <c r="BH1613" i="1" s="1"/>
  <c r="BR1613" i="1" s="1"/>
  <c r="BT1613" i="1" s="1"/>
  <c r="BK1610" i="1"/>
  <c r="M1619" i="1"/>
  <c r="S1619" i="1" s="1"/>
  <c r="Y1619" i="1" s="1"/>
  <c r="AE1619" i="1" s="1"/>
  <c r="AI1619" i="1" s="1"/>
  <c r="AO1619" i="1" s="1"/>
  <c r="AU1619" i="1" s="1"/>
  <c r="BA1619" i="1" s="1"/>
  <c r="BG1619" i="1" s="1"/>
  <c r="BO1619" i="1" s="1"/>
  <c r="BQ1619" i="1" s="1"/>
  <c r="L1626" i="1"/>
  <c r="R1626" i="1" s="1"/>
  <c r="X1626" i="1" s="1"/>
  <c r="AD1626" i="1" s="1"/>
  <c r="AH1626" i="1" s="1"/>
  <c r="AN1626" i="1" s="1"/>
  <c r="AT1626" i="1" s="1"/>
  <c r="AZ1626" i="1" s="1"/>
  <c r="BF1626" i="1" s="1"/>
  <c r="BL1626" i="1" s="1"/>
  <c r="BN1626" i="1" s="1"/>
  <c r="M1634" i="1"/>
  <c r="S1634" i="1" s="1"/>
  <c r="Y1634" i="1" s="1"/>
  <c r="AE1634" i="1" s="1"/>
  <c r="AI1634" i="1" s="1"/>
  <c r="AO1634" i="1" s="1"/>
  <c r="L1641" i="1"/>
  <c r="R1641" i="1" s="1"/>
  <c r="X1641" i="1" s="1"/>
  <c r="AD1641" i="1" s="1"/>
  <c r="AH1641" i="1" s="1"/>
  <c r="AN1641" i="1" s="1"/>
  <c r="AT1641" i="1" s="1"/>
  <c r="AZ1641" i="1" s="1"/>
  <c r="BF1641" i="1" s="1"/>
  <c r="BL1641" i="1" s="1"/>
  <c r="BN1641" i="1" s="1"/>
  <c r="N1643" i="1"/>
  <c r="T1643" i="1" s="1"/>
  <c r="Z1643" i="1" s="1"/>
  <c r="AF1643" i="1" s="1"/>
  <c r="AJ1643" i="1" s="1"/>
  <c r="AP1643" i="1" s="1"/>
  <c r="AV1643" i="1" s="1"/>
  <c r="BB1643" i="1" s="1"/>
  <c r="BH1643" i="1" s="1"/>
  <c r="BR1643" i="1" s="1"/>
  <c r="BT1643" i="1" s="1"/>
  <c r="AM1640" i="1"/>
  <c r="AW1640" i="1"/>
  <c r="BK1640" i="1"/>
  <c r="BH1646" i="1"/>
  <c r="BR1646" i="1" s="1"/>
  <c r="BT1646" i="1" s="1"/>
  <c r="M1651" i="1"/>
  <c r="S1651" i="1" s="1"/>
  <c r="Y1651" i="1" s="1"/>
  <c r="AE1651" i="1" s="1"/>
  <c r="AI1651" i="1" s="1"/>
  <c r="AO1651" i="1" s="1"/>
  <c r="AU1651" i="1" s="1"/>
  <c r="BA1651" i="1" s="1"/>
  <c r="BG1651" i="1" s="1"/>
  <c r="BO1651" i="1" s="1"/>
  <c r="BQ1651" i="1" s="1"/>
  <c r="M1655" i="1"/>
  <c r="S1655" i="1" s="1"/>
  <c r="Y1655" i="1" s="1"/>
  <c r="AE1655" i="1" s="1"/>
  <c r="AI1655" i="1" s="1"/>
  <c r="AO1655" i="1" s="1"/>
  <c r="AU1655" i="1" s="1"/>
  <c r="BA1655" i="1" s="1"/>
  <c r="BG1655" i="1" s="1"/>
  <c r="BO1655" i="1" s="1"/>
  <c r="BQ1655" i="1" s="1"/>
  <c r="AY1659" i="1"/>
  <c r="M1668" i="1"/>
  <c r="S1668" i="1" s="1"/>
  <c r="Y1668" i="1" s="1"/>
  <c r="AE1668" i="1" s="1"/>
  <c r="AI1668" i="1" s="1"/>
  <c r="AO1668" i="1" s="1"/>
  <c r="AU1668" i="1" s="1"/>
  <c r="BA1668" i="1" s="1"/>
  <c r="BG1668" i="1" s="1"/>
  <c r="BO1668" i="1" s="1"/>
  <c r="BQ1668" i="1" s="1"/>
  <c r="M1687" i="1"/>
  <c r="S1687" i="1" s="1"/>
  <c r="Y1687" i="1" s="1"/>
  <c r="AE1687" i="1" s="1"/>
  <c r="AI1687" i="1" s="1"/>
  <c r="AO1687" i="1" s="1"/>
  <c r="AU1687" i="1" s="1"/>
  <c r="BA1687" i="1" s="1"/>
  <c r="BG1687" i="1" s="1"/>
  <c r="BO1687" i="1" s="1"/>
  <c r="BQ1687" i="1" s="1"/>
  <c r="M1707" i="1"/>
  <c r="K1706" i="1"/>
  <c r="K1705" i="1" s="1"/>
  <c r="K1704" i="1" s="1"/>
  <c r="U18" i="1"/>
  <c r="L26" i="1"/>
  <c r="R26" i="1" s="1"/>
  <c r="X26" i="1" s="1"/>
  <c r="AD26" i="1" s="1"/>
  <c r="AH26" i="1" s="1"/>
  <c r="AN26" i="1" s="1"/>
  <c r="AT26" i="1" s="1"/>
  <c r="AZ26" i="1" s="1"/>
  <c r="BF26" i="1" s="1"/>
  <c r="BL26" i="1" s="1"/>
  <c r="BN26" i="1" s="1"/>
  <c r="M26" i="1"/>
  <c r="S26" i="1" s="1"/>
  <c r="Y26" i="1" s="1"/>
  <c r="AE26" i="1" s="1"/>
  <c r="AI26" i="1" s="1"/>
  <c r="AO26" i="1" s="1"/>
  <c r="AU26" i="1" s="1"/>
  <c r="BA26" i="1" s="1"/>
  <c r="BG26" i="1" s="1"/>
  <c r="BO26" i="1" s="1"/>
  <c r="BQ26" i="1" s="1"/>
  <c r="L29" i="1"/>
  <c r="R29" i="1" s="1"/>
  <c r="X29" i="1" s="1"/>
  <c r="AD29" i="1" s="1"/>
  <c r="AH29" i="1" s="1"/>
  <c r="AN29" i="1" s="1"/>
  <c r="AT29" i="1" s="1"/>
  <c r="AZ29" i="1" s="1"/>
  <c r="BF29" i="1" s="1"/>
  <c r="BL29" i="1" s="1"/>
  <c r="BN29" i="1" s="1"/>
  <c r="N36" i="1"/>
  <c r="T36" i="1" s="1"/>
  <c r="Z36" i="1" s="1"/>
  <c r="AF36" i="1" s="1"/>
  <c r="AJ36" i="1" s="1"/>
  <c r="AP36" i="1" s="1"/>
  <c r="AV36" i="1" s="1"/>
  <c r="BB36" i="1" s="1"/>
  <c r="BH36" i="1" s="1"/>
  <c r="BR36" i="1" s="1"/>
  <c r="BT36" i="1" s="1"/>
  <c r="L39" i="1"/>
  <c r="R39" i="1" s="1"/>
  <c r="X39" i="1" s="1"/>
  <c r="AD39" i="1" s="1"/>
  <c r="AH39" i="1" s="1"/>
  <c r="AN39" i="1" s="1"/>
  <c r="AT39" i="1" s="1"/>
  <c r="AZ39" i="1" s="1"/>
  <c r="BF39" i="1" s="1"/>
  <c r="BL39" i="1" s="1"/>
  <c r="BN39" i="1" s="1"/>
  <c r="BO45" i="1"/>
  <c r="BQ45" i="1" s="1"/>
  <c r="L54" i="1"/>
  <c r="R54" i="1" s="1"/>
  <c r="X54" i="1" s="1"/>
  <c r="AD54" i="1" s="1"/>
  <c r="AH54" i="1" s="1"/>
  <c r="AN54" i="1" s="1"/>
  <c r="AT54" i="1" s="1"/>
  <c r="AZ54" i="1" s="1"/>
  <c r="BF54" i="1" s="1"/>
  <c r="BL54" i="1" s="1"/>
  <c r="BN54" i="1" s="1"/>
  <c r="P34" i="1"/>
  <c r="BU58" i="1"/>
  <c r="N61" i="1"/>
  <c r="T61" i="1" s="1"/>
  <c r="Z61" i="1" s="1"/>
  <c r="AF61" i="1" s="1"/>
  <c r="AJ61" i="1" s="1"/>
  <c r="AP61" i="1" s="1"/>
  <c r="AV61" i="1" s="1"/>
  <c r="BB61" i="1" s="1"/>
  <c r="BH61" i="1" s="1"/>
  <c r="BR61" i="1" s="1"/>
  <c r="BT61" i="1" s="1"/>
  <c r="K63" i="1"/>
  <c r="M78" i="1"/>
  <c r="S78" i="1" s="1"/>
  <c r="Y78" i="1" s="1"/>
  <c r="AE78" i="1" s="1"/>
  <c r="AI78" i="1" s="1"/>
  <c r="AO78" i="1" s="1"/>
  <c r="AU78" i="1" s="1"/>
  <c r="BA78" i="1" s="1"/>
  <c r="BG78" i="1" s="1"/>
  <c r="BO78" i="1" s="1"/>
  <c r="BQ78" i="1" s="1"/>
  <c r="N80" i="1"/>
  <c r="T80" i="1" s="1"/>
  <c r="Z80" i="1" s="1"/>
  <c r="AF80" i="1" s="1"/>
  <c r="AJ80" i="1" s="1"/>
  <c r="AP80" i="1" s="1"/>
  <c r="AV80" i="1" s="1"/>
  <c r="BB80" i="1" s="1"/>
  <c r="BH80" i="1" s="1"/>
  <c r="BR80" i="1" s="1"/>
  <c r="BT80" i="1" s="1"/>
  <c r="M86" i="1"/>
  <c r="S86" i="1" s="1"/>
  <c r="Y86" i="1" s="1"/>
  <c r="AE86" i="1" s="1"/>
  <c r="AI86" i="1" s="1"/>
  <c r="AO86" i="1" s="1"/>
  <c r="AU86" i="1" s="1"/>
  <c r="BA86" i="1" s="1"/>
  <c r="BG86" i="1" s="1"/>
  <c r="BO86" i="1" s="1"/>
  <c r="BQ86" i="1" s="1"/>
  <c r="M99" i="1"/>
  <c r="S99" i="1" s="1"/>
  <c r="Y99" i="1" s="1"/>
  <c r="AE99" i="1" s="1"/>
  <c r="AI99" i="1" s="1"/>
  <c r="AO99" i="1" s="1"/>
  <c r="AU99" i="1" s="1"/>
  <c r="BA99" i="1" s="1"/>
  <c r="BG99" i="1" s="1"/>
  <c r="BO99" i="1" s="1"/>
  <c r="BQ99" i="1" s="1"/>
  <c r="F121" i="1"/>
  <c r="L121" i="1" s="1"/>
  <c r="R121" i="1" s="1"/>
  <c r="X121" i="1" s="1"/>
  <c r="AD121" i="1" s="1"/>
  <c r="AH121" i="1" s="1"/>
  <c r="AN121" i="1" s="1"/>
  <c r="AT121" i="1" s="1"/>
  <c r="AZ121" i="1" s="1"/>
  <c r="BF121" i="1" s="1"/>
  <c r="BL121" i="1" s="1"/>
  <c r="BN121" i="1" s="1"/>
  <c r="M159" i="1"/>
  <c r="S159" i="1" s="1"/>
  <c r="Y159" i="1" s="1"/>
  <c r="AE159" i="1" s="1"/>
  <c r="AI159" i="1" s="1"/>
  <c r="AO159" i="1" s="1"/>
  <c r="AU159" i="1" s="1"/>
  <c r="BA159" i="1" s="1"/>
  <c r="BG159" i="1" s="1"/>
  <c r="BO159" i="1" s="1"/>
  <c r="BQ159" i="1" s="1"/>
  <c r="O163" i="1"/>
  <c r="F167" i="1"/>
  <c r="L167" i="1" s="1"/>
  <c r="R167" i="1" s="1"/>
  <c r="X167" i="1" s="1"/>
  <c r="AD167" i="1" s="1"/>
  <c r="AH167" i="1" s="1"/>
  <c r="AN167" i="1" s="1"/>
  <c r="AT167" i="1" s="1"/>
  <c r="AZ167" i="1" s="1"/>
  <c r="BF167" i="1" s="1"/>
  <c r="BL167" i="1" s="1"/>
  <c r="BN167" i="1" s="1"/>
  <c r="N170" i="1"/>
  <c r="T170" i="1" s="1"/>
  <c r="Z170" i="1" s="1"/>
  <c r="AF170" i="1" s="1"/>
  <c r="AJ170" i="1" s="1"/>
  <c r="AP170" i="1" s="1"/>
  <c r="AV170" i="1" s="1"/>
  <c r="BB170" i="1" s="1"/>
  <c r="BH170" i="1" s="1"/>
  <c r="BR170" i="1" s="1"/>
  <c r="BT170" i="1" s="1"/>
  <c r="AC163" i="1"/>
  <c r="Q176" i="1"/>
  <c r="AA176" i="1"/>
  <c r="AK176" i="1"/>
  <c r="AY176" i="1"/>
  <c r="AL176" i="1"/>
  <c r="BC176" i="1"/>
  <c r="BJ176" i="1"/>
  <c r="L182" i="1"/>
  <c r="R182" i="1" s="1"/>
  <c r="X182" i="1" s="1"/>
  <c r="AD182" i="1" s="1"/>
  <c r="AH182" i="1" s="1"/>
  <c r="AN182" i="1" s="1"/>
  <c r="AT182" i="1" s="1"/>
  <c r="AZ182" i="1" s="1"/>
  <c r="BF182" i="1" s="1"/>
  <c r="BL182" i="1" s="1"/>
  <c r="BN182" i="1" s="1"/>
  <c r="AM195" i="1"/>
  <c r="O195" i="1"/>
  <c r="BK195" i="1"/>
  <c r="L204" i="1"/>
  <c r="R204" i="1" s="1"/>
  <c r="X204" i="1" s="1"/>
  <c r="AD204" i="1" s="1"/>
  <c r="AH204" i="1" s="1"/>
  <c r="AN204" i="1" s="1"/>
  <c r="AT204" i="1" s="1"/>
  <c r="AZ204" i="1" s="1"/>
  <c r="BF204" i="1" s="1"/>
  <c r="BL204" i="1" s="1"/>
  <c r="BN204" i="1" s="1"/>
  <c r="W207" i="1"/>
  <c r="W206" i="1" s="1"/>
  <c r="AQ207" i="1"/>
  <c r="AQ206" i="1" s="1"/>
  <c r="BU207" i="1"/>
  <c r="BU206" i="1" s="1"/>
  <c r="U207" i="1"/>
  <c r="U206" i="1" s="1"/>
  <c r="AB207" i="1"/>
  <c r="AB206" i="1" s="1"/>
  <c r="AS207" i="1"/>
  <c r="AS206" i="1" s="1"/>
  <c r="BJ207" i="1"/>
  <c r="BJ206" i="1" s="1"/>
  <c r="T216" i="1"/>
  <c r="Z216" i="1" s="1"/>
  <c r="AF216" i="1" s="1"/>
  <c r="AJ216" i="1" s="1"/>
  <c r="AP216" i="1" s="1"/>
  <c r="AV216" i="1" s="1"/>
  <c r="BB216" i="1" s="1"/>
  <c r="BH216" i="1" s="1"/>
  <c r="BR216" i="1" s="1"/>
  <c r="BC226" i="1"/>
  <c r="BC222" i="1" s="1"/>
  <c r="V226" i="1"/>
  <c r="V222" i="1" s="1"/>
  <c r="AM226" i="1"/>
  <c r="AM222" i="1" s="1"/>
  <c r="BK226" i="1"/>
  <c r="BK222" i="1" s="1"/>
  <c r="L233" i="1"/>
  <c r="R233" i="1" s="1"/>
  <c r="X233" i="1" s="1"/>
  <c r="AD233" i="1" s="1"/>
  <c r="AH233" i="1" s="1"/>
  <c r="AN233" i="1" s="1"/>
  <c r="AT233" i="1" s="1"/>
  <c r="AZ233" i="1" s="1"/>
  <c r="BF233" i="1" s="1"/>
  <c r="BL233" i="1" s="1"/>
  <c r="BN233" i="1" s="1"/>
  <c r="Q252" i="1"/>
  <c r="M29" i="1"/>
  <c r="S29" i="1" s="1"/>
  <c r="Y29" i="1" s="1"/>
  <c r="AE29" i="1" s="1"/>
  <c r="AI29" i="1" s="1"/>
  <c r="AO29" i="1" s="1"/>
  <c r="AU29" i="1" s="1"/>
  <c r="BA29" i="1" s="1"/>
  <c r="BG29" i="1" s="1"/>
  <c r="BO29" i="1" s="1"/>
  <c r="BQ29" i="1" s="1"/>
  <c r="AQ34" i="1"/>
  <c r="BL40" i="1"/>
  <c r="BN40" i="1" s="1"/>
  <c r="BR45" i="1"/>
  <c r="BT45" i="1" s="1"/>
  <c r="BR51" i="1"/>
  <c r="BT51" i="1" s="1"/>
  <c r="Q34" i="1"/>
  <c r="AK34" i="1"/>
  <c r="AR34" i="1"/>
  <c r="AQ58" i="1"/>
  <c r="AX58" i="1"/>
  <c r="J71" i="1"/>
  <c r="M71" i="1" s="1"/>
  <c r="S71" i="1" s="1"/>
  <c r="Y71" i="1" s="1"/>
  <c r="AE71" i="1" s="1"/>
  <c r="AI71" i="1" s="1"/>
  <c r="AO71" i="1" s="1"/>
  <c r="AU71" i="1" s="1"/>
  <c r="BA71" i="1" s="1"/>
  <c r="BG71" i="1" s="1"/>
  <c r="BO71" i="1" s="1"/>
  <c r="BQ71" i="1" s="1"/>
  <c r="F75" i="1"/>
  <c r="N81" i="1"/>
  <c r="T81" i="1" s="1"/>
  <c r="Z81" i="1" s="1"/>
  <c r="AF81" i="1" s="1"/>
  <c r="AJ81" i="1" s="1"/>
  <c r="AP81" i="1" s="1"/>
  <c r="AV81" i="1" s="1"/>
  <c r="BB81" i="1" s="1"/>
  <c r="BH81" i="1" s="1"/>
  <c r="BR81" i="1" s="1"/>
  <c r="BT81" i="1" s="1"/>
  <c r="M87" i="1"/>
  <c r="S87" i="1" s="1"/>
  <c r="Y87" i="1" s="1"/>
  <c r="AE87" i="1" s="1"/>
  <c r="AI87" i="1" s="1"/>
  <c r="AO87" i="1" s="1"/>
  <c r="AU87" i="1" s="1"/>
  <c r="BA87" i="1" s="1"/>
  <c r="BG87" i="1" s="1"/>
  <c r="BO87" i="1" s="1"/>
  <c r="BQ87" i="1" s="1"/>
  <c r="M90" i="1"/>
  <c r="S90" i="1" s="1"/>
  <c r="Y90" i="1" s="1"/>
  <c r="AE90" i="1" s="1"/>
  <c r="AI90" i="1" s="1"/>
  <c r="AO90" i="1" s="1"/>
  <c r="AU90" i="1" s="1"/>
  <c r="BA90" i="1" s="1"/>
  <c r="BG90" i="1" s="1"/>
  <c r="BO90" i="1" s="1"/>
  <c r="BQ90" i="1" s="1"/>
  <c r="M130" i="1"/>
  <c r="S130" i="1" s="1"/>
  <c r="Y130" i="1" s="1"/>
  <c r="AE130" i="1" s="1"/>
  <c r="AI130" i="1" s="1"/>
  <c r="AO130" i="1" s="1"/>
  <c r="AU130" i="1" s="1"/>
  <c r="BA130" i="1" s="1"/>
  <c r="BG130" i="1" s="1"/>
  <c r="BO130" i="1" s="1"/>
  <c r="BQ130" i="1" s="1"/>
  <c r="L134" i="1"/>
  <c r="R134" i="1" s="1"/>
  <c r="X134" i="1" s="1"/>
  <c r="AD134" i="1" s="1"/>
  <c r="AH134" i="1" s="1"/>
  <c r="AN134" i="1" s="1"/>
  <c r="AT134" i="1" s="1"/>
  <c r="AZ134" i="1" s="1"/>
  <c r="BF134" i="1" s="1"/>
  <c r="BL134" i="1" s="1"/>
  <c r="BN134" i="1" s="1"/>
  <c r="L151" i="1"/>
  <c r="R151" i="1" s="1"/>
  <c r="X151" i="1" s="1"/>
  <c r="AD151" i="1" s="1"/>
  <c r="AH151" i="1" s="1"/>
  <c r="AN151" i="1" s="1"/>
  <c r="AT151" i="1" s="1"/>
  <c r="AZ151" i="1" s="1"/>
  <c r="BF151" i="1" s="1"/>
  <c r="BL151" i="1" s="1"/>
  <c r="BN151" i="1" s="1"/>
  <c r="AG163" i="1"/>
  <c r="BE163" i="1"/>
  <c r="V176" i="1"/>
  <c r="M197" i="1"/>
  <c r="S197" i="1" s="1"/>
  <c r="Y197" i="1" s="1"/>
  <c r="AE197" i="1" s="1"/>
  <c r="AI197" i="1" s="1"/>
  <c r="AO197" i="1" s="1"/>
  <c r="AU197" i="1" s="1"/>
  <c r="BA197" i="1" s="1"/>
  <c r="BG197" i="1" s="1"/>
  <c r="BO197" i="1" s="1"/>
  <c r="BQ197" i="1" s="1"/>
  <c r="U195" i="1"/>
  <c r="AS214" i="1"/>
  <c r="AS213" i="1" s="1"/>
  <c r="BJ214" i="1"/>
  <c r="BJ213" i="1" s="1"/>
  <c r="L181" i="1"/>
  <c r="R181" i="1" s="1"/>
  <c r="X181" i="1" s="1"/>
  <c r="AD181" i="1" s="1"/>
  <c r="AH181" i="1" s="1"/>
  <c r="AN181" i="1" s="1"/>
  <c r="AT181" i="1" s="1"/>
  <c r="AZ181" i="1" s="1"/>
  <c r="BF181" i="1" s="1"/>
  <c r="BL181" i="1" s="1"/>
  <c r="BN181" i="1" s="1"/>
  <c r="AG236" i="1"/>
  <c r="BU236" i="1"/>
  <c r="I236" i="1"/>
  <c r="I376" i="1"/>
  <c r="N20" i="1"/>
  <c r="T20" i="1" s="1"/>
  <c r="Z20" i="1" s="1"/>
  <c r="AF20" i="1" s="1"/>
  <c r="AJ20" i="1" s="1"/>
  <c r="AP20" i="1" s="1"/>
  <c r="AV20" i="1" s="1"/>
  <c r="BB20" i="1" s="1"/>
  <c r="BH20" i="1" s="1"/>
  <c r="BR20" i="1" s="1"/>
  <c r="BT20" i="1" s="1"/>
  <c r="M20" i="1"/>
  <c r="S20" i="1" s="1"/>
  <c r="Y20" i="1" s="1"/>
  <c r="AE20" i="1" s="1"/>
  <c r="AI20" i="1" s="1"/>
  <c r="AO20" i="1" s="1"/>
  <c r="AU20" i="1" s="1"/>
  <c r="BA20" i="1" s="1"/>
  <c r="BG20" i="1" s="1"/>
  <c r="BO20" i="1" s="1"/>
  <c r="BQ20" i="1" s="1"/>
  <c r="AB18" i="1"/>
  <c r="AS18" i="1"/>
  <c r="M23" i="1"/>
  <c r="S23" i="1" s="1"/>
  <c r="Y23" i="1" s="1"/>
  <c r="AE23" i="1" s="1"/>
  <c r="AI23" i="1" s="1"/>
  <c r="AO23" i="1" s="1"/>
  <c r="AU23" i="1" s="1"/>
  <c r="BA23" i="1" s="1"/>
  <c r="BG23" i="1" s="1"/>
  <c r="BO23" i="1" s="1"/>
  <c r="BQ23" i="1" s="1"/>
  <c r="H25" i="1"/>
  <c r="N25" i="1" s="1"/>
  <c r="T25" i="1" s="1"/>
  <c r="Z25" i="1" s="1"/>
  <c r="AF25" i="1" s="1"/>
  <c r="AJ25" i="1" s="1"/>
  <c r="AP25" i="1" s="1"/>
  <c r="AV25" i="1" s="1"/>
  <c r="BB25" i="1" s="1"/>
  <c r="BH25" i="1" s="1"/>
  <c r="BR25" i="1" s="1"/>
  <c r="BT25" i="1" s="1"/>
  <c r="N32" i="1"/>
  <c r="T32" i="1" s="1"/>
  <c r="Z32" i="1" s="1"/>
  <c r="AF32" i="1" s="1"/>
  <c r="AJ32" i="1" s="1"/>
  <c r="AP32" i="1" s="1"/>
  <c r="AV32" i="1" s="1"/>
  <c r="BB32" i="1" s="1"/>
  <c r="BH32" i="1" s="1"/>
  <c r="BR32" i="1" s="1"/>
  <c r="BT32" i="1" s="1"/>
  <c r="L59" i="1"/>
  <c r="R59" i="1" s="1"/>
  <c r="X59" i="1" s="1"/>
  <c r="AD59" i="1" s="1"/>
  <c r="AH59" i="1" s="1"/>
  <c r="AN59" i="1" s="1"/>
  <c r="AT59" i="1" s="1"/>
  <c r="AZ59" i="1" s="1"/>
  <c r="BF59" i="1" s="1"/>
  <c r="BL59" i="1" s="1"/>
  <c r="BN59" i="1" s="1"/>
  <c r="J58" i="1"/>
  <c r="Q58" i="1"/>
  <c r="P63" i="1"/>
  <c r="AG63" i="1"/>
  <c r="AX63" i="1"/>
  <c r="BE63" i="1"/>
  <c r="L78" i="1"/>
  <c r="R78" i="1" s="1"/>
  <c r="X78" i="1" s="1"/>
  <c r="AD78" i="1" s="1"/>
  <c r="AH78" i="1" s="1"/>
  <c r="AN78" i="1" s="1"/>
  <c r="AT78" i="1" s="1"/>
  <c r="AZ78" i="1" s="1"/>
  <c r="BF78" i="1" s="1"/>
  <c r="BL78" i="1" s="1"/>
  <c r="BN78" i="1" s="1"/>
  <c r="M95" i="1"/>
  <c r="S95" i="1" s="1"/>
  <c r="Y95" i="1" s="1"/>
  <c r="AE95" i="1" s="1"/>
  <c r="AI95" i="1" s="1"/>
  <c r="AO95" i="1" s="1"/>
  <c r="AU95" i="1" s="1"/>
  <c r="BA95" i="1" s="1"/>
  <c r="BG95" i="1" s="1"/>
  <c r="BO95" i="1" s="1"/>
  <c r="BQ95" i="1" s="1"/>
  <c r="M98" i="1"/>
  <c r="S98" i="1" s="1"/>
  <c r="Y98" i="1" s="1"/>
  <c r="AE98" i="1" s="1"/>
  <c r="AI98" i="1" s="1"/>
  <c r="AO98" i="1" s="1"/>
  <c r="AU98" i="1" s="1"/>
  <c r="BA98" i="1" s="1"/>
  <c r="BG98" i="1" s="1"/>
  <c r="BO98" i="1" s="1"/>
  <c r="BQ98" i="1" s="1"/>
  <c r="M113" i="1"/>
  <c r="S113" i="1" s="1"/>
  <c r="Y113" i="1" s="1"/>
  <c r="AE113" i="1" s="1"/>
  <c r="AI113" i="1" s="1"/>
  <c r="AO113" i="1" s="1"/>
  <c r="AU113" i="1" s="1"/>
  <c r="BA113" i="1" s="1"/>
  <c r="BG113" i="1" s="1"/>
  <c r="BO113" i="1" s="1"/>
  <c r="BQ113" i="1" s="1"/>
  <c r="M122" i="1"/>
  <c r="S122" i="1" s="1"/>
  <c r="Y122" i="1" s="1"/>
  <c r="AE122" i="1" s="1"/>
  <c r="AI122" i="1" s="1"/>
  <c r="AO122" i="1" s="1"/>
  <c r="AU122" i="1" s="1"/>
  <c r="BA122" i="1" s="1"/>
  <c r="BG122" i="1" s="1"/>
  <c r="BO122" i="1" s="1"/>
  <c r="BQ122" i="1" s="1"/>
  <c r="M127" i="1"/>
  <c r="S127" i="1" s="1"/>
  <c r="Y127" i="1" s="1"/>
  <c r="AE127" i="1" s="1"/>
  <c r="AI127" i="1" s="1"/>
  <c r="AO127" i="1" s="1"/>
  <c r="AU127" i="1" s="1"/>
  <c r="BA127" i="1" s="1"/>
  <c r="BG127" i="1" s="1"/>
  <c r="BO127" i="1" s="1"/>
  <c r="BQ127" i="1" s="1"/>
  <c r="X139" i="1"/>
  <c r="AD139" i="1" s="1"/>
  <c r="AH139" i="1" s="1"/>
  <c r="AN139" i="1" s="1"/>
  <c r="AT139" i="1" s="1"/>
  <c r="AZ139" i="1" s="1"/>
  <c r="BF139" i="1" s="1"/>
  <c r="BL139" i="1" s="1"/>
  <c r="BN139" i="1" s="1"/>
  <c r="L148" i="1"/>
  <c r="R148" i="1" s="1"/>
  <c r="X148" i="1" s="1"/>
  <c r="AD148" i="1" s="1"/>
  <c r="AH148" i="1" s="1"/>
  <c r="AN148" i="1" s="1"/>
  <c r="AT148" i="1" s="1"/>
  <c r="AZ148" i="1" s="1"/>
  <c r="BF148" i="1" s="1"/>
  <c r="BL148" i="1" s="1"/>
  <c r="BN148" i="1" s="1"/>
  <c r="N152" i="1"/>
  <c r="T152" i="1" s="1"/>
  <c r="Z152" i="1" s="1"/>
  <c r="AF152" i="1" s="1"/>
  <c r="AJ152" i="1" s="1"/>
  <c r="AP152" i="1" s="1"/>
  <c r="AV152" i="1" s="1"/>
  <c r="BB152" i="1" s="1"/>
  <c r="BH152" i="1" s="1"/>
  <c r="BR152" i="1" s="1"/>
  <c r="BT152" i="1" s="1"/>
  <c r="N155" i="1"/>
  <c r="T155" i="1" s="1"/>
  <c r="Z155" i="1" s="1"/>
  <c r="AF155" i="1" s="1"/>
  <c r="AJ155" i="1" s="1"/>
  <c r="AP155" i="1" s="1"/>
  <c r="AV155" i="1" s="1"/>
  <c r="BB155" i="1" s="1"/>
  <c r="BH155" i="1" s="1"/>
  <c r="BR155" i="1" s="1"/>
  <c r="BT155" i="1" s="1"/>
  <c r="U163" i="1"/>
  <c r="AB163" i="1"/>
  <c r="AL163" i="1"/>
  <c r="AS163" i="1"/>
  <c r="BC163" i="1"/>
  <c r="BJ163" i="1"/>
  <c r="P176" i="1"/>
  <c r="AG176" i="1"/>
  <c r="BE176" i="1"/>
  <c r="N187" i="1"/>
  <c r="T187" i="1" s="1"/>
  <c r="Z187" i="1" s="1"/>
  <c r="AF187" i="1" s="1"/>
  <c r="AJ187" i="1" s="1"/>
  <c r="AP187" i="1" s="1"/>
  <c r="AV187" i="1" s="1"/>
  <c r="BB187" i="1" s="1"/>
  <c r="BH187" i="1" s="1"/>
  <c r="BR187" i="1" s="1"/>
  <c r="BT187" i="1" s="1"/>
  <c r="V184" i="1"/>
  <c r="AC184" i="1"/>
  <c r="BD184" i="1"/>
  <c r="N197" i="1"/>
  <c r="T197" i="1" s="1"/>
  <c r="Z197" i="1" s="1"/>
  <c r="AF197" i="1" s="1"/>
  <c r="AJ197" i="1" s="1"/>
  <c r="AP197" i="1" s="1"/>
  <c r="AV197" i="1" s="1"/>
  <c r="BB197" i="1" s="1"/>
  <c r="BH197" i="1" s="1"/>
  <c r="BR197" i="1" s="1"/>
  <c r="BT197" i="1" s="1"/>
  <c r="L197" i="1"/>
  <c r="R197" i="1" s="1"/>
  <c r="X197" i="1" s="1"/>
  <c r="AD197" i="1" s="1"/>
  <c r="AH197" i="1" s="1"/>
  <c r="AN197" i="1" s="1"/>
  <c r="AT197" i="1" s="1"/>
  <c r="AZ197" i="1" s="1"/>
  <c r="BF197" i="1" s="1"/>
  <c r="BL197" i="1" s="1"/>
  <c r="BN197" i="1" s="1"/>
  <c r="AG195" i="1"/>
  <c r="BE195" i="1"/>
  <c r="M204" i="1"/>
  <c r="S204" i="1" s="1"/>
  <c r="Y204" i="1" s="1"/>
  <c r="AE204" i="1" s="1"/>
  <c r="AI204" i="1" s="1"/>
  <c r="AO204" i="1" s="1"/>
  <c r="AU204" i="1" s="1"/>
  <c r="BA204" i="1" s="1"/>
  <c r="BG204" i="1" s="1"/>
  <c r="BO204" i="1" s="1"/>
  <c r="BQ204" i="1" s="1"/>
  <c r="L227" i="1"/>
  <c r="R227" i="1" s="1"/>
  <c r="X227" i="1" s="1"/>
  <c r="AD227" i="1" s="1"/>
  <c r="AH227" i="1" s="1"/>
  <c r="AN227" i="1" s="1"/>
  <c r="AT227" i="1" s="1"/>
  <c r="AZ227" i="1" s="1"/>
  <c r="BF227" i="1" s="1"/>
  <c r="BL227" i="1" s="1"/>
  <c r="BN227" i="1" s="1"/>
  <c r="M227" i="1"/>
  <c r="S227" i="1" s="1"/>
  <c r="Y227" i="1" s="1"/>
  <c r="AE227" i="1" s="1"/>
  <c r="AI227" i="1" s="1"/>
  <c r="AO227" i="1" s="1"/>
  <c r="AU227" i="1" s="1"/>
  <c r="BA227" i="1" s="1"/>
  <c r="BG227" i="1" s="1"/>
  <c r="BO227" i="1" s="1"/>
  <c r="BQ227" i="1" s="1"/>
  <c r="AD232" i="1"/>
  <c r="AH232" i="1" s="1"/>
  <c r="AN232" i="1" s="1"/>
  <c r="AT232" i="1" s="1"/>
  <c r="AZ232" i="1" s="1"/>
  <c r="BF232" i="1" s="1"/>
  <c r="BL232" i="1" s="1"/>
  <c r="BN232" i="1" s="1"/>
  <c r="J236" i="1"/>
  <c r="AL236" i="1"/>
  <c r="L238" i="1"/>
  <c r="R238" i="1" s="1"/>
  <c r="X238" i="1" s="1"/>
  <c r="AD238" i="1" s="1"/>
  <c r="AH238" i="1" s="1"/>
  <c r="AN238" i="1" s="1"/>
  <c r="AT238" i="1" s="1"/>
  <c r="AZ238" i="1" s="1"/>
  <c r="BF238" i="1" s="1"/>
  <c r="BL238" i="1" s="1"/>
  <c r="BN238" i="1" s="1"/>
  <c r="AA236" i="1"/>
  <c r="AR236" i="1"/>
  <c r="AY236" i="1"/>
  <c r="BI236" i="1"/>
  <c r="M241" i="1"/>
  <c r="S241" i="1" s="1"/>
  <c r="Y241" i="1" s="1"/>
  <c r="AE241" i="1" s="1"/>
  <c r="AI241" i="1" s="1"/>
  <c r="AO241" i="1" s="1"/>
  <c r="AU241" i="1" s="1"/>
  <c r="BA241" i="1" s="1"/>
  <c r="BG241" i="1" s="1"/>
  <c r="BO241" i="1" s="1"/>
  <c r="BQ241" i="1" s="1"/>
  <c r="K236" i="1"/>
  <c r="Z244" i="1"/>
  <c r="AF244" i="1" s="1"/>
  <c r="AJ244" i="1" s="1"/>
  <c r="AP244" i="1" s="1"/>
  <c r="AV244" i="1" s="1"/>
  <c r="BB244" i="1" s="1"/>
  <c r="BH244" i="1" s="1"/>
  <c r="BR244" i="1" s="1"/>
  <c r="BT244" i="1" s="1"/>
  <c r="P376" i="1"/>
  <c r="L249" i="1"/>
  <c r="R249" i="1" s="1"/>
  <c r="X249" i="1" s="1"/>
  <c r="AD249" i="1" s="1"/>
  <c r="AH249" i="1" s="1"/>
  <c r="AN249" i="1" s="1"/>
  <c r="AT249" i="1" s="1"/>
  <c r="AZ249" i="1" s="1"/>
  <c r="BF249" i="1" s="1"/>
  <c r="BL249" i="1" s="1"/>
  <c r="BN249" i="1" s="1"/>
  <c r="M250" i="1"/>
  <c r="S250" i="1" s="1"/>
  <c r="Y250" i="1" s="1"/>
  <c r="AE250" i="1" s="1"/>
  <c r="AI250" i="1" s="1"/>
  <c r="AO250" i="1" s="1"/>
  <c r="AU250" i="1" s="1"/>
  <c r="BA250" i="1" s="1"/>
  <c r="BG250" i="1" s="1"/>
  <c r="BO250" i="1" s="1"/>
  <c r="BQ250" i="1" s="1"/>
  <c r="N254" i="1"/>
  <c r="T254" i="1" s="1"/>
  <c r="Z254" i="1" s="1"/>
  <c r="AF254" i="1" s="1"/>
  <c r="AJ254" i="1" s="1"/>
  <c r="AP254" i="1" s="1"/>
  <c r="AV254" i="1" s="1"/>
  <c r="BB254" i="1" s="1"/>
  <c r="BH254" i="1" s="1"/>
  <c r="BR254" i="1" s="1"/>
  <c r="BT254" i="1" s="1"/>
  <c r="O252" i="1"/>
  <c r="AC252" i="1"/>
  <c r="BK252" i="1"/>
  <c r="H256" i="1"/>
  <c r="H252" i="1" s="1"/>
  <c r="AZ264" i="1"/>
  <c r="BF264" i="1" s="1"/>
  <c r="BL264" i="1" s="1"/>
  <c r="BN264" i="1" s="1"/>
  <c r="I270" i="1"/>
  <c r="J298" i="1"/>
  <c r="J288" i="1" s="1"/>
  <c r="Q298" i="1"/>
  <c r="Q288" i="1" s="1"/>
  <c r="AA298" i="1"/>
  <c r="AA288" i="1" s="1"/>
  <c r="AK298" i="1"/>
  <c r="AK288" i="1" s="1"/>
  <c r="AR298" i="1"/>
  <c r="AR288" i="1" s="1"/>
  <c r="AY298" i="1"/>
  <c r="AY288" i="1" s="1"/>
  <c r="BI298" i="1"/>
  <c r="BI288" i="1" s="1"/>
  <c r="L309" i="1"/>
  <c r="R309" i="1" s="1"/>
  <c r="X309" i="1" s="1"/>
  <c r="AD309" i="1" s="1"/>
  <c r="AH309" i="1" s="1"/>
  <c r="AN309" i="1" s="1"/>
  <c r="AT309" i="1" s="1"/>
  <c r="AZ309" i="1" s="1"/>
  <c r="BF309" i="1" s="1"/>
  <c r="BL309" i="1" s="1"/>
  <c r="BN309" i="1" s="1"/>
  <c r="L313" i="1"/>
  <c r="R313" i="1" s="1"/>
  <c r="X313" i="1" s="1"/>
  <c r="AD313" i="1" s="1"/>
  <c r="AH313" i="1" s="1"/>
  <c r="AN313" i="1" s="1"/>
  <c r="AT313" i="1" s="1"/>
  <c r="AZ313" i="1" s="1"/>
  <c r="BF313" i="1" s="1"/>
  <c r="BL313" i="1" s="1"/>
  <c r="BN313" i="1" s="1"/>
  <c r="J312" i="1"/>
  <c r="Q312" i="1"/>
  <c r="AA312" i="1"/>
  <c r="AK312" i="1"/>
  <c r="AR312" i="1"/>
  <c r="AY312" i="1"/>
  <c r="BI312" i="1"/>
  <c r="I337" i="1"/>
  <c r="P342" i="1"/>
  <c r="W342" i="1"/>
  <c r="AG342" i="1"/>
  <c r="AQ342" i="1"/>
  <c r="AX342" i="1"/>
  <c r="BE342" i="1"/>
  <c r="BU342" i="1"/>
  <c r="V351" i="1"/>
  <c r="V350" i="1" s="1"/>
  <c r="BD351" i="1"/>
  <c r="BD350" i="1" s="1"/>
  <c r="Q351" i="1"/>
  <c r="Q350" i="1" s="1"/>
  <c r="AA351" i="1"/>
  <c r="AA350" i="1" s="1"/>
  <c r="AR351" i="1"/>
  <c r="AR350" i="1" s="1"/>
  <c r="AY351" i="1"/>
  <c r="AY350" i="1" s="1"/>
  <c r="BI351" i="1"/>
  <c r="BI350" i="1" s="1"/>
  <c r="AQ359" i="1"/>
  <c r="AQ358" i="1" s="1"/>
  <c r="N378" i="1"/>
  <c r="T378" i="1" s="1"/>
  <c r="Z378" i="1" s="1"/>
  <c r="AF378" i="1" s="1"/>
  <c r="AJ378" i="1" s="1"/>
  <c r="AP378" i="1" s="1"/>
  <c r="AV378" i="1" s="1"/>
  <c r="BB378" i="1" s="1"/>
  <c r="BH378" i="1" s="1"/>
  <c r="BR378" i="1" s="1"/>
  <c r="BT378" i="1" s="1"/>
  <c r="AZ382" i="1"/>
  <c r="BF382" i="1" s="1"/>
  <c r="BL382" i="1" s="1"/>
  <c r="BN382" i="1" s="1"/>
  <c r="J406" i="1"/>
  <c r="J399" i="1" s="1"/>
  <c r="AK406" i="1"/>
  <c r="AK399" i="1" s="1"/>
  <c r="AR406" i="1"/>
  <c r="AR399" i="1" s="1"/>
  <c r="AY406" i="1"/>
  <c r="BI406" i="1"/>
  <c r="BI399" i="1" s="1"/>
  <c r="O406" i="1"/>
  <c r="O399" i="1" s="1"/>
  <c r="V406" i="1"/>
  <c r="V399" i="1" s="1"/>
  <c r="AC406" i="1"/>
  <c r="AX406" i="1"/>
  <c r="BE406" i="1"/>
  <c r="BE399" i="1" s="1"/>
  <c r="BU406" i="1"/>
  <c r="BU399" i="1" s="1"/>
  <c r="AA420" i="1"/>
  <c r="AD420" i="1" s="1"/>
  <c r="AH420" i="1" s="1"/>
  <c r="AN420" i="1" s="1"/>
  <c r="AT420" i="1" s="1"/>
  <c r="AZ420" i="1" s="1"/>
  <c r="BF420" i="1" s="1"/>
  <c r="BL420" i="1" s="1"/>
  <c r="BN420" i="1" s="1"/>
  <c r="L426" i="1"/>
  <c r="R426" i="1" s="1"/>
  <c r="X426" i="1" s="1"/>
  <c r="AD426" i="1" s="1"/>
  <c r="AH426" i="1" s="1"/>
  <c r="AN426" i="1" s="1"/>
  <c r="AT426" i="1" s="1"/>
  <c r="AZ426" i="1" s="1"/>
  <c r="BF426" i="1" s="1"/>
  <c r="BL426" i="1" s="1"/>
  <c r="BN426" i="1" s="1"/>
  <c r="G434" i="1"/>
  <c r="G433" i="1" s="1"/>
  <c r="AB432" i="1"/>
  <c r="AL432" i="1"/>
  <c r="F441" i="1"/>
  <c r="F440" i="1" s="1"/>
  <c r="L440" i="1" s="1"/>
  <c r="R440" i="1" s="1"/>
  <c r="X440" i="1" s="1"/>
  <c r="AD440" i="1" s="1"/>
  <c r="AH440" i="1" s="1"/>
  <c r="AN440" i="1" s="1"/>
  <c r="AT440" i="1" s="1"/>
  <c r="AZ440" i="1" s="1"/>
  <c r="BF440" i="1" s="1"/>
  <c r="BL440" i="1" s="1"/>
  <c r="BN440" i="1" s="1"/>
  <c r="K432" i="1"/>
  <c r="O452" i="1"/>
  <c r="V452" i="1"/>
  <c r="AC452" i="1"/>
  <c r="AM452" i="1"/>
  <c r="AW452" i="1"/>
  <c r="BD452" i="1"/>
  <c r="BK452" i="1"/>
  <c r="K452" i="1"/>
  <c r="AB452" i="1"/>
  <c r="AS452" i="1"/>
  <c r="BJ452" i="1"/>
  <c r="H457" i="1"/>
  <c r="M460" i="1"/>
  <c r="S460" i="1" s="1"/>
  <c r="Y460" i="1" s="1"/>
  <c r="AE460" i="1" s="1"/>
  <c r="AI460" i="1" s="1"/>
  <c r="AO460" i="1" s="1"/>
  <c r="AU460" i="1" s="1"/>
  <c r="BA460" i="1" s="1"/>
  <c r="BG460" i="1" s="1"/>
  <c r="BO460" i="1" s="1"/>
  <c r="BQ460" i="1" s="1"/>
  <c r="K457" i="1"/>
  <c r="H465" i="1"/>
  <c r="U465" i="1"/>
  <c r="AB465" i="1"/>
  <c r="AL465" i="1"/>
  <c r="BC465" i="1"/>
  <c r="BJ465" i="1"/>
  <c r="Q465" i="1"/>
  <c r="AK465" i="1"/>
  <c r="AR465" i="1"/>
  <c r="BI465" i="1"/>
  <c r="O470" i="1"/>
  <c r="AM470" i="1"/>
  <c r="BD470" i="1"/>
  <c r="BK470" i="1"/>
  <c r="W488" i="1"/>
  <c r="AQ488" i="1"/>
  <c r="AX488" i="1"/>
  <c r="BU488" i="1"/>
  <c r="P501" i="1"/>
  <c r="AG501" i="1"/>
  <c r="AX501" i="1"/>
  <c r="BE501" i="1"/>
  <c r="U351" i="1"/>
  <c r="U350" i="1" s="1"/>
  <c r="AL351" i="1"/>
  <c r="AL350" i="1" s="1"/>
  <c r="BC351" i="1"/>
  <c r="BC350" i="1" s="1"/>
  <c r="AX359" i="1"/>
  <c r="AX358" i="1" s="1"/>
  <c r="AA359" i="1"/>
  <c r="AA358" i="1" s="1"/>
  <c r="AK359" i="1"/>
  <c r="AK358" i="1" s="1"/>
  <c r="AY359" i="1"/>
  <c r="AY358" i="1" s="1"/>
  <c r="AL376" i="1"/>
  <c r="AQ376" i="1"/>
  <c r="AC376" i="1"/>
  <c r="AS432" i="1"/>
  <c r="N440" i="1"/>
  <c r="T440" i="1" s="1"/>
  <c r="Z440" i="1" s="1"/>
  <c r="AF440" i="1" s="1"/>
  <c r="AJ440" i="1" s="1"/>
  <c r="AP440" i="1" s="1"/>
  <c r="AV440" i="1" s="1"/>
  <c r="BB440" i="1" s="1"/>
  <c r="BH440" i="1" s="1"/>
  <c r="BR440" i="1" s="1"/>
  <c r="BT440" i="1" s="1"/>
  <c r="G493" i="1"/>
  <c r="AS493" i="1"/>
  <c r="BC493" i="1"/>
  <c r="M594" i="1"/>
  <c r="S594" i="1" s="1"/>
  <c r="Y594" i="1" s="1"/>
  <c r="AE594" i="1" s="1"/>
  <c r="AI594" i="1" s="1"/>
  <c r="AO594" i="1" s="1"/>
  <c r="AU594" i="1" s="1"/>
  <c r="BA594" i="1" s="1"/>
  <c r="BG594" i="1" s="1"/>
  <c r="BO594" i="1" s="1"/>
  <c r="BQ594" i="1" s="1"/>
  <c r="G587" i="1"/>
  <c r="G586" i="1" s="1"/>
  <c r="BH261" i="1"/>
  <c r="BR261" i="1" s="1"/>
  <c r="BK266" i="1"/>
  <c r="L271" i="1"/>
  <c r="R271" i="1" s="1"/>
  <c r="X271" i="1" s="1"/>
  <c r="AD271" i="1" s="1"/>
  <c r="AH271" i="1" s="1"/>
  <c r="AN271" i="1" s="1"/>
  <c r="AT271" i="1" s="1"/>
  <c r="AZ271" i="1" s="1"/>
  <c r="BF271" i="1" s="1"/>
  <c r="BL271" i="1" s="1"/>
  <c r="BN271" i="1" s="1"/>
  <c r="M275" i="1"/>
  <c r="S275" i="1" s="1"/>
  <c r="Y275" i="1" s="1"/>
  <c r="AE275" i="1" s="1"/>
  <c r="AI275" i="1" s="1"/>
  <c r="AO275" i="1" s="1"/>
  <c r="AU275" i="1" s="1"/>
  <c r="BA275" i="1" s="1"/>
  <c r="BG275" i="1" s="1"/>
  <c r="BO275" i="1" s="1"/>
  <c r="BQ275" i="1" s="1"/>
  <c r="N279" i="1"/>
  <c r="T279" i="1" s="1"/>
  <c r="Z279" i="1" s="1"/>
  <c r="AF279" i="1" s="1"/>
  <c r="AJ279" i="1" s="1"/>
  <c r="AP279" i="1" s="1"/>
  <c r="AV279" i="1" s="1"/>
  <c r="BB279" i="1" s="1"/>
  <c r="BH279" i="1" s="1"/>
  <c r="BR279" i="1" s="1"/>
  <c r="BT279" i="1" s="1"/>
  <c r="G285" i="1"/>
  <c r="M285" i="1" s="1"/>
  <c r="S285" i="1" s="1"/>
  <c r="Y285" i="1" s="1"/>
  <c r="AE285" i="1" s="1"/>
  <c r="AI285" i="1" s="1"/>
  <c r="AO285" i="1" s="1"/>
  <c r="AU285" i="1" s="1"/>
  <c r="BA285" i="1" s="1"/>
  <c r="BG285" i="1" s="1"/>
  <c r="BO285" i="1" s="1"/>
  <c r="BQ285" i="1" s="1"/>
  <c r="M290" i="1"/>
  <c r="S290" i="1" s="1"/>
  <c r="Y290" i="1" s="1"/>
  <c r="AE290" i="1" s="1"/>
  <c r="AI290" i="1" s="1"/>
  <c r="AO290" i="1" s="1"/>
  <c r="AU290" i="1" s="1"/>
  <c r="BA290" i="1" s="1"/>
  <c r="BG290" i="1" s="1"/>
  <c r="BO290" i="1" s="1"/>
  <c r="BQ290" i="1" s="1"/>
  <c r="N299" i="1"/>
  <c r="T299" i="1" s="1"/>
  <c r="Z299" i="1" s="1"/>
  <c r="AF299" i="1" s="1"/>
  <c r="AJ299" i="1" s="1"/>
  <c r="AP299" i="1" s="1"/>
  <c r="AV299" i="1" s="1"/>
  <c r="BB299" i="1" s="1"/>
  <c r="BH299" i="1" s="1"/>
  <c r="BR299" i="1" s="1"/>
  <c r="BT299" i="1" s="1"/>
  <c r="BK298" i="1"/>
  <c r="BK288" i="1" s="1"/>
  <c r="M301" i="1"/>
  <c r="S301" i="1" s="1"/>
  <c r="Y301" i="1" s="1"/>
  <c r="AE301" i="1" s="1"/>
  <c r="AI301" i="1" s="1"/>
  <c r="AO301" i="1" s="1"/>
  <c r="AU301" i="1" s="1"/>
  <c r="BA301" i="1" s="1"/>
  <c r="BG301" i="1" s="1"/>
  <c r="BO301" i="1" s="1"/>
  <c r="BQ301" i="1" s="1"/>
  <c r="L303" i="1"/>
  <c r="R303" i="1" s="1"/>
  <c r="X303" i="1" s="1"/>
  <c r="AD303" i="1" s="1"/>
  <c r="AH303" i="1" s="1"/>
  <c r="AN303" i="1" s="1"/>
  <c r="AT303" i="1" s="1"/>
  <c r="AZ303" i="1" s="1"/>
  <c r="BF303" i="1" s="1"/>
  <c r="BL303" i="1" s="1"/>
  <c r="BN303" i="1" s="1"/>
  <c r="M315" i="1"/>
  <c r="S315" i="1" s="1"/>
  <c r="Y315" i="1" s="1"/>
  <c r="AE315" i="1" s="1"/>
  <c r="AI315" i="1" s="1"/>
  <c r="AO315" i="1" s="1"/>
  <c r="AU315" i="1" s="1"/>
  <c r="BA315" i="1" s="1"/>
  <c r="BG315" i="1" s="1"/>
  <c r="BO315" i="1" s="1"/>
  <c r="BQ315" i="1" s="1"/>
  <c r="M318" i="1"/>
  <c r="S318" i="1" s="1"/>
  <c r="Y318" i="1" s="1"/>
  <c r="AE318" i="1" s="1"/>
  <c r="AI318" i="1" s="1"/>
  <c r="AO318" i="1" s="1"/>
  <c r="AU318" i="1" s="1"/>
  <c r="BA318" i="1" s="1"/>
  <c r="BG318" i="1" s="1"/>
  <c r="BO318" i="1" s="1"/>
  <c r="BQ318" i="1" s="1"/>
  <c r="I317" i="1"/>
  <c r="G325" i="1"/>
  <c r="N326" i="1"/>
  <c r="T326" i="1" s="1"/>
  <c r="Z326" i="1" s="1"/>
  <c r="AF326" i="1" s="1"/>
  <c r="AJ326" i="1" s="1"/>
  <c r="AP326" i="1" s="1"/>
  <c r="AV326" i="1" s="1"/>
  <c r="BB326" i="1" s="1"/>
  <c r="BH326" i="1" s="1"/>
  <c r="BR326" i="1" s="1"/>
  <c r="BT326" i="1" s="1"/>
  <c r="O324" i="1"/>
  <c r="BK325" i="1"/>
  <c r="BK324" i="1" s="1"/>
  <c r="L331" i="1"/>
  <c r="R331" i="1" s="1"/>
  <c r="X331" i="1" s="1"/>
  <c r="AD331" i="1" s="1"/>
  <c r="AH331" i="1" s="1"/>
  <c r="AN331" i="1" s="1"/>
  <c r="AT331" i="1" s="1"/>
  <c r="AZ331" i="1" s="1"/>
  <c r="BF331" i="1" s="1"/>
  <c r="BL331" i="1" s="1"/>
  <c r="BN331" i="1" s="1"/>
  <c r="R332" i="1"/>
  <c r="X332" i="1" s="1"/>
  <c r="AD332" i="1" s="1"/>
  <c r="AH332" i="1" s="1"/>
  <c r="AN332" i="1" s="1"/>
  <c r="AT332" i="1" s="1"/>
  <c r="AZ332" i="1" s="1"/>
  <c r="BF332" i="1" s="1"/>
  <c r="BL332" i="1" s="1"/>
  <c r="BN332" i="1" s="1"/>
  <c r="M343" i="1"/>
  <c r="S343" i="1" s="1"/>
  <c r="Y343" i="1" s="1"/>
  <c r="AE343" i="1" s="1"/>
  <c r="AI343" i="1" s="1"/>
  <c r="AO343" i="1" s="1"/>
  <c r="AU343" i="1" s="1"/>
  <c r="BA343" i="1" s="1"/>
  <c r="BG343" i="1" s="1"/>
  <c r="BO343" i="1" s="1"/>
  <c r="BQ343" i="1" s="1"/>
  <c r="U342" i="1"/>
  <c r="AB342" i="1"/>
  <c r="AL342" i="1"/>
  <c r="AS342" i="1"/>
  <c r="BC342" i="1"/>
  <c r="BJ342" i="1"/>
  <c r="L345" i="1"/>
  <c r="R345" i="1" s="1"/>
  <c r="X345" i="1" s="1"/>
  <c r="AD345" i="1" s="1"/>
  <c r="AH345" i="1" s="1"/>
  <c r="AN345" i="1" s="1"/>
  <c r="AT345" i="1" s="1"/>
  <c r="AZ345" i="1" s="1"/>
  <c r="BF345" i="1" s="1"/>
  <c r="BL345" i="1" s="1"/>
  <c r="BN345" i="1" s="1"/>
  <c r="N347" i="1"/>
  <c r="T347" i="1" s="1"/>
  <c r="Z347" i="1" s="1"/>
  <c r="AF347" i="1" s="1"/>
  <c r="AJ347" i="1" s="1"/>
  <c r="AP347" i="1" s="1"/>
  <c r="AV347" i="1" s="1"/>
  <c r="BB347" i="1" s="1"/>
  <c r="BH347" i="1" s="1"/>
  <c r="BR347" i="1" s="1"/>
  <c r="BT347" i="1" s="1"/>
  <c r="O360" i="1"/>
  <c r="R360" i="1" s="1"/>
  <c r="X360" i="1" s="1"/>
  <c r="AD360" i="1" s="1"/>
  <c r="AH360" i="1" s="1"/>
  <c r="AN360" i="1" s="1"/>
  <c r="AT360" i="1" s="1"/>
  <c r="AZ360" i="1" s="1"/>
  <c r="BF360" i="1" s="1"/>
  <c r="BL360" i="1" s="1"/>
  <c r="BN360" i="1" s="1"/>
  <c r="Y361" i="1"/>
  <c r="AE361" i="1" s="1"/>
  <c r="AI361" i="1" s="1"/>
  <c r="AO361" i="1" s="1"/>
  <c r="AU361" i="1" s="1"/>
  <c r="BA361" i="1" s="1"/>
  <c r="BG361" i="1" s="1"/>
  <c r="BO361" i="1" s="1"/>
  <c r="BQ361" i="1" s="1"/>
  <c r="F366" i="1"/>
  <c r="F359" i="1" s="1"/>
  <c r="M367" i="1"/>
  <c r="S367" i="1" s="1"/>
  <c r="Y367" i="1" s="1"/>
  <c r="AE367" i="1" s="1"/>
  <c r="AI367" i="1" s="1"/>
  <c r="AO367" i="1" s="1"/>
  <c r="AU367" i="1" s="1"/>
  <c r="BA367" i="1" s="1"/>
  <c r="BG367" i="1" s="1"/>
  <c r="BO367" i="1" s="1"/>
  <c r="M370" i="1"/>
  <c r="S370" i="1" s="1"/>
  <c r="Y370" i="1" s="1"/>
  <c r="AE370" i="1" s="1"/>
  <c r="AI370" i="1" s="1"/>
  <c r="AO370" i="1" s="1"/>
  <c r="AU370" i="1" s="1"/>
  <c r="BA370" i="1" s="1"/>
  <c r="BG370" i="1" s="1"/>
  <c r="BO370" i="1" s="1"/>
  <c r="F381" i="1"/>
  <c r="L381" i="1" s="1"/>
  <c r="R381" i="1" s="1"/>
  <c r="X381" i="1" s="1"/>
  <c r="AD381" i="1" s="1"/>
  <c r="AH381" i="1" s="1"/>
  <c r="AN381" i="1" s="1"/>
  <c r="AT381" i="1" s="1"/>
  <c r="AZ381" i="1" s="1"/>
  <c r="M384" i="1"/>
  <c r="S384" i="1" s="1"/>
  <c r="Y384" i="1" s="1"/>
  <c r="AE384" i="1" s="1"/>
  <c r="AI384" i="1" s="1"/>
  <c r="AO384" i="1" s="1"/>
  <c r="AU384" i="1" s="1"/>
  <c r="BA384" i="1" s="1"/>
  <c r="BG384" i="1" s="1"/>
  <c r="BO384" i="1" s="1"/>
  <c r="BQ384" i="1" s="1"/>
  <c r="BC381" i="1"/>
  <c r="BC376" i="1" s="1"/>
  <c r="BJ381" i="1"/>
  <c r="BJ376" i="1" s="1"/>
  <c r="R386" i="1"/>
  <c r="X386" i="1" s="1"/>
  <c r="AD386" i="1" s="1"/>
  <c r="AH386" i="1" s="1"/>
  <c r="AN386" i="1" s="1"/>
  <c r="AT386" i="1" s="1"/>
  <c r="AZ386" i="1" s="1"/>
  <c r="BF386" i="1" s="1"/>
  <c r="BL386" i="1" s="1"/>
  <c r="BN386" i="1" s="1"/>
  <c r="N388" i="1"/>
  <c r="T388" i="1" s="1"/>
  <c r="Z388" i="1" s="1"/>
  <c r="AF388" i="1" s="1"/>
  <c r="AJ388" i="1" s="1"/>
  <c r="AP388" i="1" s="1"/>
  <c r="AV388" i="1" s="1"/>
  <c r="BB388" i="1" s="1"/>
  <c r="BH388" i="1" s="1"/>
  <c r="BR388" i="1" s="1"/>
  <c r="BT388" i="1" s="1"/>
  <c r="H403" i="1"/>
  <c r="N403" i="1" s="1"/>
  <c r="T403" i="1" s="1"/>
  <c r="Z403" i="1" s="1"/>
  <c r="AF403" i="1" s="1"/>
  <c r="AJ403" i="1" s="1"/>
  <c r="AP403" i="1" s="1"/>
  <c r="AV403" i="1" s="1"/>
  <c r="BB403" i="1" s="1"/>
  <c r="BH403" i="1" s="1"/>
  <c r="BR403" i="1" s="1"/>
  <c r="BT403" i="1" s="1"/>
  <c r="N412" i="1"/>
  <c r="T412" i="1" s="1"/>
  <c r="Z412" i="1" s="1"/>
  <c r="AF412" i="1" s="1"/>
  <c r="AJ412" i="1" s="1"/>
  <c r="AP412" i="1" s="1"/>
  <c r="AV412" i="1" s="1"/>
  <c r="BB412" i="1" s="1"/>
  <c r="BH412" i="1" s="1"/>
  <c r="BR412" i="1" s="1"/>
  <c r="BT412" i="1" s="1"/>
  <c r="N423" i="1"/>
  <c r="T423" i="1" s="1"/>
  <c r="Z423" i="1" s="1"/>
  <c r="AF423" i="1" s="1"/>
  <c r="AJ423" i="1" s="1"/>
  <c r="AP423" i="1" s="1"/>
  <c r="AV423" i="1" s="1"/>
  <c r="BB423" i="1" s="1"/>
  <c r="BH423" i="1" s="1"/>
  <c r="BR423" i="1" s="1"/>
  <c r="BT423" i="1" s="1"/>
  <c r="AX429" i="1"/>
  <c r="BA429" i="1" s="1"/>
  <c r="BG429" i="1" s="1"/>
  <c r="BO429" i="1" s="1"/>
  <c r="BQ429" i="1" s="1"/>
  <c r="I432" i="1"/>
  <c r="AR432" i="1"/>
  <c r="N441" i="1"/>
  <c r="T441" i="1" s="1"/>
  <c r="Z441" i="1" s="1"/>
  <c r="AF441" i="1" s="1"/>
  <c r="AJ441" i="1" s="1"/>
  <c r="AP441" i="1" s="1"/>
  <c r="AV441" i="1" s="1"/>
  <c r="BB441" i="1" s="1"/>
  <c r="BH441" i="1" s="1"/>
  <c r="BR441" i="1" s="1"/>
  <c r="BT441" i="1" s="1"/>
  <c r="L444" i="1"/>
  <c r="R444" i="1" s="1"/>
  <c r="X444" i="1" s="1"/>
  <c r="AD444" i="1" s="1"/>
  <c r="AH444" i="1" s="1"/>
  <c r="AN444" i="1" s="1"/>
  <c r="AT444" i="1" s="1"/>
  <c r="AZ444" i="1" s="1"/>
  <c r="BF444" i="1" s="1"/>
  <c r="BL444" i="1" s="1"/>
  <c r="BN444" i="1" s="1"/>
  <c r="N448" i="1"/>
  <c r="T448" i="1" s="1"/>
  <c r="Z448" i="1" s="1"/>
  <c r="AF448" i="1" s="1"/>
  <c r="AJ448" i="1" s="1"/>
  <c r="AP448" i="1" s="1"/>
  <c r="AV448" i="1" s="1"/>
  <c r="BB448" i="1" s="1"/>
  <c r="BH448" i="1" s="1"/>
  <c r="BR448" i="1" s="1"/>
  <c r="BT448" i="1" s="1"/>
  <c r="M448" i="1"/>
  <c r="S448" i="1" s="1"/>
  <c r="Y448" i="1" s="1"/>
  <c r="AE448" i="1" s="1"/>
  <c r="AI448" i="1" s="1"/>
  <c r="AO448" i="1" s="1"/>
  <c r="AU448" i="1" s="1"/>
  <c r="BA448" i="1" s="1"/>
  <c r="BG448" i="1" s="1"/>
  <c r="BO448" i="1" s="1"/>
  <c r="BQ448" i="1" s="1"/>
  <c r="AM465" i="1"/>
  <c r="AW465" i="1"/>
  <c r="L471" i="1"/>
  <c r="R471" i="1" s="1"/>
  <c r="X471" i="1" s="1"/>
  <c r="AD471" i="1" s="1"/>
  <c r="AH471" i="1" s="1"/>
  <c r="AN471" i="1" s="1"/>
  <c r="AT471" i="1" s="1"/>
  <c r="AZ471" i="1" s="1"/>
  <c r="BF471" i="1" s="1"/>
  <c r="BL471" i="1" s="1"/>
  <c r="BN471" i="1" s="1"/>
  <c r="I470" i="1"/>
  <c r="P470" i="1"/>
  <c r="AG470" i="1"/>
  <c r="BE470" i="1"/>
  <c r="L484" i="1"/>
  <c r="R484" i="1" s="1"/>
  <c r="X484" i="1" s="1"/>
  <c r="AD484" i="1" s="1"/>
  <c r="AH484" i="1" s="1"/>
  <c r="AN484" i="1" s="1"/>
  <c r="AT484" i="1" s="1"/>
  <c r="AZ484" i="1" s="1"/>
  <c r="BF484" i="1" s="1"/>
  <c r="BL484" i="1" s="1"/>
  <c r="BN484" i="1" s="1"/>
  <c r="N494" i="1"/>
  <c r="T494" i="1" s="1"/>
  <c r="Z494" i="1" s="1"/>
  <c r="AF494" i="1" s="1"/>
  <c r="AJ494" i="1" s="1"/>
  <c r="AP494" i="1" s="1"/>
  <c r="AV494" i="1" s="1"/>
  <c r="BB494" i="1" s="1"/>
  <c r="BH494" i="1" s="1"/>
  <c r="BR494" i="1" s="1"/>
  <c r="BT494" i="1" s="1"/>
  <c r="BD252" i="1"/>
  <c r="G267" i="1"/>
  <c r="M267" i="1" s="1"/>
  <c r="S267" i="1" s="1"/>
  <c r="Y267" i="1" s="1"/>
  <c r="AE267" i="1" s="1"/>
  <c r="AI267" i="1" s="1"/>
  <c r="AO267" i="1" s="1"/>
  <c r="AU267" i="1" s="1"/>
  <c r="BA267" i="1" s="1"/>
  <c r="BG267" i="1" s="1"/>
  <c r="BO267" i="1" s="1"/>
  <c r="BQ267" i="1" s="1"/>
  <c r="S296" i="1"/>
  <c r="Y296" i="1" s="1"/>
  <c r="AE296" i="1" s="1"/>
  <c r="AI296" i="1" s="1"/>
  <c r="AO296" i="1" s="1"/>
  <c r="AU296" i="1" s="1"/>
  <c r="BA296" i="1" s="1"/>
  <c r="BG296" i="1" s="1"/>
  <c r="BO296" i="1" s="1"/>
  <c r="BQ296" i="1" s="1"/>
  <c r="N305" i="1"/>
  <c r="T305" i="1" s="1"/>
  <c r="Z305" i="1" s="1"/>
  <c r="AF305" i="1" s="1"/>
  <c r="AJ305" i="1" s="1"/>
  <c r="AP305" i="1" s="1"/>
  <c r="AV305" i="1" s="1"/>
  <c r="BB305" i="1" s="1"/>
  <c r="BH305" i="1" s="1"/>
  <c r="BR305" i="1" s="1"/>
  <c r="BT305" i="1" s="1"/>
  <c r="N315" i="1"/>
  <c r="T315" i="1" s="1"/>
  <c r="Z315" i="1" s="1"/>
  <c r="AF315" i="1" s="1"/>
  <c r="AJ315" i="1" s="1"/>
  <c r="AP315" i="1" s="1"/>
  <c r="AV315" i="1" s="1"/>
  <c r="BB315" i="1" s="1"/>
  <c r="BH315" i="1" s="1"/>
  <c r="BR315" i="1" s="1"/>
  <c r="BT315" i="1" s="1"/>
  <c r="V312" i="1"/>
  <c r="BD312" i="1"/>
  <c r="F317" i="1"/>
  <c r="J325" i="1"/>
  <c r="J324" i="1" s="1"/>
  <c r="P325" i="1"/>
  <c r="P324" i="1" s="1"/>
  <c r="W325" i="1"/>
  <c r="W324" i="1" s="1"/>
  <c r="AG325" i="1"/>
  <c r="AG324" i="1" s="1"/>
  <c r="AQ325" i="1"/>
  <c r="AX325" i="1"/>
  <c r="AX324" i="1" s="1"/>
  <c r="BE325" i="1"/>
  <c r="BE324" i="1" s="1"/>
  <c r="BU325" i="1"/>
  <c r="BU324" i="1" s="1"/>
  <c r="AB351" i="1"/>
  <c r="AB350" i="1" s="1"/>
  <c r="AS351" i="1"/>
  <c r="AS350" i="1" s="1"/>
  <c r="BJ351" i="1"/>
  <c r="BJ350" i="1" s="1"/>
  <c r="BU359" i="1"/>
  <c r="BU358" i="1" s="1"/>
  <c r="AM359" i="1"/>
  <c r="AM358" i="1" s="1"/>
  <c r="AW359" i="1"/>
  <c r="AW358" i="1" s="1"/>
  <c r="BD359" i="1"/>
  <c r="BD358" i="1" s="1"/>
  <c r="G369" i="1"/>
  <c r="M369" i="1" s="1"/>
  <c r="S369" i="1" s="1"/>
  <c r="Y369" i="1" s="1"/>
  <c r="AE369" i="1" s="1"/>
  <c r="AI369" i="1" s="1"/>
  <c r="AO369" i="1" s="1"/>
  <c r="AU369" i="1" s="1"/>
  <c r="BA369" i="1" s="1"/>
  <c r="BG369" i="1" s="1"/>
  <c r="BO369" i="1" s="1"/>
  <c r="N370" i="1"/>
  <c r="T370" i="1" s="1"/>
  <c r="Z370" i="1" s="1"/>
  <c r="AF370" i="1" s="1"/>
  <c r="AJ370" i="1" s="1"/>
  <c r="AP370" i="1" s="1"/>
  <c r="AV370" i="1" s="1"/>
  <c r="BB370" i="1" s="1"/>
  <c r="BH370" i="1" s="1"/>
  <c r="BR370" i="1" s="1"/>
  <c r="Q376" i="1"/>
  <c r="AA376" i="1"/>
  <c r="AR376" i="1"/>
  <c r="G381" i="1"/>
  <c r="M381" i="1" s="1"/>
  <c r="S381" i="1" s="1"/>
  <c r="Y381" i="1" s="1"/>
  <c r="AE381" i="1" s="1"/>
  <c r="AI381" i="1" s="1"/>
  <c r="AO381" i="1" s="1"/>
  <c r="AU381" i="1" s="1"/>
  <c r="M410" i="1"/>
  <c r="S410" i="1" s="1"/>
  <c r="Y410" i="1" s="1"/>
  <c r="AE410" i="1" s="1"/>
  <c r="AI410" i="1" s="1"/>
  <c r="AO410" i="1" s="1"/>
  <c r="AU410" i="1" s="1"/>
  <c r="BA410" i="1" s="1"/>
  <c r="BG410" i="1" s="1"/>
  <c r="BO410" i="1" s="1"/>
  <c r="BQ410" i="1" s="1"/>
  <c r="BD406" i="1"/>
  <c r="BD399" i="1" s="1"/>
  <c r="N427" i="1"/>
  <c r="T427" i="1" s="1"/>
  <c r="Z427" i="1" s="1"/>
  <c r="AF427" i="1" s="1"/>
  <c r="AJ427" i="1" s="1"/>
  <c r="AP427" i="1" s="1"/>
  <c r="AV427" i="1" s="1"/>
  <c r="BB427" i="1" s="1"/>
  <c r="BH427" i="1" s="1"/>
  <c r="BR427" i="1" s="1"/>
  <c r="BT427" i="1" s="1"/>
  <c r="F434" i="1"/>
  <c r="Q432" i="1"/>
  <c r="AY432" i="1"/>
  <c r="M445" i="1"/>
  <c r="S445" i="1" s="1"/>
  <c r="Y445" i="1" s="1"/>
  <c r="AE445" i="1" s="1"/>
  <c r="AI445" i="1" s="1"/>
  <c r="AO445" i="1" s="1"/>
  <c r="AU445" i="1" s="1"/>
  <c r="BA445" i="1" s="1"/>
  <c r="BG445" i="1" s="1"/>
  <c r="BO445" i="1" s="1"/>
  <c r="BQ445" i="1" s="1"/>
  <c r="L460" i="1"/>
  <c r="R460" i="1" s="1"/>
  <c r="X460" i="1" s="1"/>
  <c r="AD460" i="1" s="1"/>
  <c r="AH460" i="1" s="1"/>
  <c r="AN460" i="1" s="1"/>
  <c r="AT460" i="1" s="1"/>
  <c r="AZ460" i="1" s="1"/>
  <c r="BF460" i="1" s="1"/>
  <c r="BL460" i="1" s="1"/>
  <c r="BN460" i="1" s="1"/>
  <c r="Q457" i="1"/>
  <c r="AA457" i="1"/>
  <c r="AK457" i="1"/>
  <c r="AR457" i="1"/>
  <c r="AY457" i="1"/>
  <c r="BI457" i="1"/>
  <c r="L466" i="1"/>
  <c r="R466" i="1" s="1"/>
  <c r="X466" i="1" s="1"/>
  <c r="AD466" i="1" s="1"/>
  <c r="AH466" i="1" s="1"/>
  <c r="AN466" i="1" s="1"/>
  <c r="AT466" i="1" s="1"/>
  <c r="AZ466" i="1" s="1"/>
  <c r="BF466" i="1" s="1"/>
  <c r="BL466" i="1" s="1"/>
  <c r="BN466" i="1" s="1"/>
  <c r="I465" i="1"/>
  <c r="Q470" i="1"/>
  <c r="AK470" i="1"/>
  <c r="BI470" i="1"/>
  <c r="N476" i="1"/>
  <c r="T476" i="1" s="1"/>
  <c r="Z476" i="1" s="1"/>
  <c r="AF476" i="1" s="1"/>
  <c r="AJ476" i="1" s="1"/>
  <c r="AP476" i="1" s="1"/>
  <c r="AV476" i="1" s="1"/>
  <c r="BB476" i="1" s="1"/>
  <c r="BH476" i="1" s="1"/>
  <c r="BR476" i="1" s="1"/>
  <c r="BT476" i="1" s="1"/>
  <c r="M479" i="1"/>
  <c r="S479" i="1" s="1"/>
  <c r="Y479" i="1" s="1"/>
  <c r="AE479" i="1" s="1"/>
  <c r="AI479" i="1" s="1"/>
  <c r="AO479" i="1" s="1"/>
  <c r="AU479" i="1" s="1"/>
  <c r="BA479" i="1" s="1"/>
  <c r="BG479" i="1" s="1"/>
  <c r="BO479" i="1" s="1"/>
  <c r="BQ479" i="1" s="1"/>
  <c r="N478" i="1"/>
  <c r="T478" i="1" s="1"/>
  <c r="Z478" i="1" s="1"/>
  <c r="AF478" i="1" s="1"/>
  <c r="AJ478" i="1" s="1"/>
  <c r="AP478" i="1" s="1"/>
  <c r="AV478" i="1" s="1"/>
  <c r="BB478" i="1" s="1"/>
  <c r="BH478" i="1" s="1"/>
  <c r="BR478" i="1" s="1"/>
  <c r="BT478" i="1" s="1"/>
  <c r="N491" i="1"/>
  <c r="T491" i="1" s="1"/>
  <c r="Z491" i="1" s="1"/>
  <c r="AF491" i="1" s="1"/>
  <c r="AJ491" i="1" s="1"/>
  <c r="AP491" i="1" s="1"/>
  <c r="AV491" i="1" s="1"/>
  <c r="BB491" i="1" s="1"/>
  <c r="BH491" i="1" s="1"/>
  <c r="BR491" i="1" s="1"/>
  <c r="BT491" i="1" s="1"/>
  <c r="P493" i="1"/>
  <c r="AQ493" i="1"/>
  <c r="BU493" i="1"/>
  <c r="H501" i="1"/>
  <c r="V501" i="1"/>
  <c r="BD501" i="1"/>
  <c r="L504" i="1"/>
  <c r="R504" i="1" s="1"/>
  <c r="X504" i="1" s="1"/>
  <c r="AD504" i="1" s="1"/>
  <c r="AH504" i="1" s="1"/>
  <c r="AN504" i="1" s="1"/>
  <c r="AT504" i="1" s="1"/>
  <c r="AZ504" i="1" s="1"/>
  <c r="BF504" i="1" s="1"/>
  <c r="BL504" i="1" s="1"/>
  <c r="BN504" i="1" s="1"/>
  <c r="N657" i="1"/>
  <c r="T657" i="1" s="1"/>
  <c r="Z657" i="1" s="1"/>
  <c r="AF657" i="1" s="1"/>
  <c r="AJ657" i="1" s="1"/>
  <c r="AP657" i="1" s="1"/>
  <c r="AV657" i="1" s="1"/>
  <c r="BB657" i="1" s="1"/>
  <c r="BH657" i="1" s="1"/>
  <c r="BR657" i="1" s="1"/>
  <c r="BT657" i="1" s="1"/>
  <c r="N513" i="1"/>
  <c r="T513" i="1" s="1"/>
  <c r="Z513" i="1" s="1"/>
  <c r="AF513" i="1" s="1"/>
  <c r="AJ513" i="1" s="1"/>
  <c r="AP513" i="1" s="1"/>
  <c r="AV513" i="1" s="1"/>
  <c r="BB513" i="1" s="1"/>
  <c r="BH513" i="1" s="1"/>
  <c r="BR513" i="1" s="1"/>
  <c r="L515" i="1"/>
  <c r="R515" i="1" s="1"/>
  <c r="X515" i="1" s="1"/>
  <c r="AD515" i="1" s="1"/>
  <c r="AH515" i="1" s="1"/>
  <c r="AN515" i="1" s="1"/>
  <c r="AT515" i="1" s="1"/>
  <c r="AZ515" i="1" s="1"/>
  <c r="BF515" i="1" s="1"/>
  <c r="BL515" i="1" s="1"/>
  <c r="BN515" i="1" s="1"/>
  <c r="M519" i="1"/>
  <c r="S519" i="1" s="1"/>
  <c r="Y519" i="1" s="1"/>
  <c r="AE519" i="1" s="1"/>
  <c r="AI519" i="1" s="1"/>
  <c r="AO519" i="1" s="1"/>
  <c r="AU519" i="1" s="1"/>
  <c r="BA519" i="1" s="1"/>
  <c r="BG519" i="1" s="1"/>
  <c r="BO519" i="1" s="1"/>
  <c r="BQ519" i="1" s="1"/>
  <c r="W567" i="1"/>
  <c r="W566" i="1" s="1"/>
  <c r="AQ567" i="1"/>
  <c r="AQ566" i="1" s="1"/>
  <c r="AX567" i="1"/>
  <c r="AX566" i="1" s="1"/>
  <c r="BU567" i="1"/>
  <c r="BU566" i="1" s="1"/>
  <c r="AB567" i="1"/>
  <c r="AB566" i="1" s="1"/>
  <c r="F583" i="1"/>
  <c r="L583" i="1" s="1"/>
  <c r="R583" i="1" s="1"/>
  <c r="X583" i="1" s="1"/>
  <c r="AD583" i="1" s="1"/>
  <c r="AH583" i="1" s="1"/>
  <c r="AN583" i="1" s="1"/>
  <c r="AT583" i="1" s="1"/>
  <c r="AZ583" i="1" s="1"/>
  <c r="BF583" i="1" s="1"/>
  <c r="BL583" i="1" s="1"/>
  <c r="BN583" i="1" s="1"/>
  <c r="N594" i="1"/>
  <c r="T594" i="1" s="1"/>
  <c r="Z594" i="1" s="1"/>
  <c r="AF594" i="1" s="1"/>
  <c r="AJ594" i="1" s="1"/>
  <c r="AP594" i="1" s="1"/>
  <c r="AV594" i="1" s="1"/>
  <c r="BB594" i="1" s="1"/>
  <c r="BH594" i="1" s="1"/>
  <c r="BR594" i="1" s="1"/>
  <c r="BT594" i="1" s="1"/>
  <c r="AG587" i="1"/>
  <c r="AG586" i="1" s="1"/>
  <c r="BU587" i="1"/>
  <c r="BU586" i="1" s="1"/>
  <c r="N597" i="1"/>
  <c r="T597" i="1" s="1"/>
  <c r="Z597" i="1" s="1"/>
  <c r="AF597" i="1" s="1"/>
  <c r="AJ597" i="1" s="1"/>
  <c r="AP597" i="1" s="1"/>
  <c r="AV597" i="1" s="1"/>
  <c r="BB597" i="1" s="1"/>
  <c r="BH597" i="1" s="1"/>
  <c r="BR597" i="1" s="1"/>
  <c r="BT597" i="1" s="1"/>
  <c r="AN608" i="1"/>
  <c r="AT608" i="1" s="1"/>
  <c r="AZ608" i="1" s="1"/>
  <c r="BF608" i="1" s="1"/>
  <c r="BL608" i="1" s="1"/>
  <c r="BN608" i="1" s="1"/>
  <c r="L613" i="1"/>
  <c r="R613" i="1" s="1"/>
  <c r="X613" i="1" s="1"/>
  <c r="AD613" i="1" s="1"/>
  <c r="AH613" i="1" s="1"/>
  <c r="AN613" i="1" s="1"/>
  <c r="AT613" i="1" s="1"/>
  <c r="AZ613" i="1" s="1"/>
  <c r="BF613" i="1" s="1"/>
  <c r="BL613" i="1" s="1"/>
  <c r="BN613" i="1" s="1"/>
  <c r="J615" i="1"/>
  <c r="M615" i="1" s="1"/>
  <c r="S615" i="1" s="1"/>
  <c r="Y615" i="1" s="1"/>
  <c r="AE615" i="1" s="1"/>
  <c r="AI615" i="1" s="1"/>
  <c r="AO615" i="1" s="1"/>
  <c r="AU615" i="1" s="1"/>
  <c r="BA615" i="1" s="1"/>
  <c r="BG615" i="1" s="1"/>
  <c r="BO615" i="1" s="1"/>
  <c r="BQ615" i="1" s="1"/>
  <c r="AX621" i="1"/>
  <c r="BU621" i="1"/>
  <c r="W631" i="1"/>
  <c r="AQ631" i="1"/>
  <c r="AX631" i="1"/>
  <c r="BU631" i="1"/>
  <c r="F639" i="1"/>
  <c r="L639" i="1" s="1"/>
  <c r="R639" i="1" s="1"/>
  <c r="X639" i="1" s="1"/>
  <c r="AD639" i="1" s="1"/>
  <c r="AH639" i="1" s="1"/>
  <c r="AN639" i="1" s="1"/>
  <c r="AT639" i="1" s="1"/>
  <c r="AZ639" i="1" s="1"/>
  <c r="BF639" i="1" s="1"/>
  <c r="BL639" i="1" s="1"/>
  <c r="BN639" i="1" s="1"/>
  <c r="L648" i="1"/>
  <c r="R648" i="1" s="1"/>
  <c r="X648" i="1" s="1"/>
  <c r="AD648" i="1" s="1"/>
  <c r="AH648" i="1" s="1"/>
  <c r="AN648" i="1" s="1"/>
  <c r="AT648" i="1" s="1"/>
  <c r="AZ648" i="1" s="1"/>
  <c r="BF648" i="1" s="1"/>
  <c r="BL648" i="1" s="1"/>
  <c r="BN648" i="1" s="1"/>
  <c r="AC647" i="1"/>
  <c r="AW647" i="1"/>
  <c r="N665" i="1"/>
  <c r="T665" i="1" s="1"/>
  <c r="Z665" i="1" s="1"/>
  <c r="AF665" i="1" s="1"/>
  <c r="AJ665" i="1" s="1"/>
  <c r="AP665" i="1" s="1"/>
  <c r="AV665" i="1" s="1"/>
  <c r="BB665" i="1" s="1"/>
  <c r="BH665" i="1" s="1"/>
  <c r="BR665" i="1" s="1"/>
  <c r="BT665" i="1" s="1"/>
  <c r="AA672" i="1"/>
  <c r="AG672" i="1"/>
  <c r="AQ672" i="1"/>
  <c r="AX672" i="1"/>
  <c r="BE672" i="1"/>
  <c r="BU672" i="1"/>
  <c r="L680" i="1"/>
  <c r="R680" i="1" s="1"/>
  <c r="X680" i="1" s="1"/>
  <c r="AD680" i="1" s="1"/>
  <c r="AH680" i="1" s="1"/>
  <c r="AN680" i="1" s="1"/>
  <c r="AT680" i="1" s="1"/>
  <c r="AZ680" i="1" s="1"/>
  <c r="BF680" i="1" s="1"/>
  <c r="BL680" i="1" s="1"/>
  <c r="BN680" i="1" s="1"/>
  <c r="L687" i="1"/>
  <c r="R687" i="1" s="1"/>
  <c r="X687" i="1" s="1"/>
  <c r="AD687" i="1" s="1"/>
  <c r="AH687" i="1" s="1"/>
  <c r="AN687" i="1" s="1"/>
  <c r="AT687" i="1" s="1"/>
  <c r="AZ687" i="1" s="1"/>
  <c r="BF687" i="1" s="1"/>
  <c r="BL687" i="1" s="1"/>
  <c r="BN687" i="1" s="1"/>
  <c r="J686" i="1"/>
  <c r="AA686" i="1"/>
  <c r="AY686" i="1"/>
  <c r="N689" i="1"/>
  <c r="T689" i="1" s="1"/>
  <c r="Z689" i="1" s="1"/>
  <c r="AF689" i="1" s="1"/>
  <c r="AJ689" i="1" s="1"/>
  <c r="AP689" i="1" s="1"/>
  <c r="AV689" i="1" s="1"/>
  <c r="BB689" i="1" s="1"/>
  <c r="BH689" i="1" s="1"/>
  <c r="BR689" i="1" s="1"/>
  <c r="BT689" i="1" s="1"/>
  <c r="AC686" i="1"/>
  <c r="AW686" i="1"/>
  <c r="BD686" i="1"/>
  <c r="L691" i="1"/>
  <c r="R691" i="1" s="1"/>
  <c r="X691" i="1" s="1"/>
  <c r="AD691" i="1" s="1"/>
  <c r="AH691" i="1" s="1"/>
  <c r="AN691" i="1" s="1"/>
  <c r="AT691" i="1" s="1"/>
  <c r="AZ691" i="1" s="1"/>
  <c r="BF691" i="1" s="1"/>
  <c r="BL691" i="1" s="1"/>
  <c r="BN691" i="1" s="1"/>
  <c r="G695" i="1"/>
  <c r="K695" i="1"/>
  <c r="AL695" i="1"/>
  <c r="BC695" i="1"/>
  <c r="BJ695" i="1"/>
  <c r="M714" i="1"/>
  <c r="S714" i="1" s="1"/>
  <c r="Y714" i="1" s="1"/>
  <c r="AE714" i="1" s="1"/>
  <c r="AI714" i="1" s="1"/>
  <c r="AO714" i="1" s="1"/>
  <c r="AU714" i="1" s="1"/>
  <c r="BA714" i="1" s="1"/>
  <c r="BG714" i="1" s="1"/>
  <c r="BO714" i="1" s="1"/>
  <c r="BQ714" i="1" s="1"/>
  <c r="W716" i="1"/>
  <c r="AQ716" i="1"/>
  <c r="AX716" i="1"/>
  <c r="BU716" i="1"/>
  <c r="M719" i="1"/>
  <c r="S719" i="1" s="1"/>
  <c r="Y719" i="1" s="1"/>
  <c r="AE719" i="1" s="1"/>
  <c r="AI719" i="1" s="1"/>
  <c r="AO719" i="1" s="1"/>
  <c r="AU719" i="1" s="1"/>
  <c r="BA719" i="1" s="1"/>
  <c r="BG719" i="1" s="1"/>
  <c r="BO719" i="1" s="1"/>
  <c r="BQ719" i="1" s="1"/>
  <c r="N728" i="1"/>
  <c r="T728" i="1" s="1"/>
  <c r="Z728" i="1" s="1"/>
  <c r="AF728" i="1" s="1"/>
  <c r="AJ728" i="1" s="1"/>
  <c r="AP728" i="1" s="1"/>
  <c r="AV728" i="1" s="1"/>
  <c r="BB728" i="1" s="1"/>
  <c r="BH728" i="1" s="1"/>
  <c r="BR728" i="1" s="1"/>
  <c r="BT728" i="1" s="1"/>
  <c r="AL737" i="1"/>
  <c r="AO737" i="1" s="1"/>
  <c r="AU737" i="1" s="1"/>
  <c r="BA737" i="1" s="1"/>
  <c r="BG737" i="1" s="1"/>
  <c r="BO737" i="1" s="1"/>
  <c r="BQ737" i="1" s="1"/>
  <c r="U741" i="1"/>
  <c r="AS741" i="1"/>
  <c r="BJ741" i="1"/>
  <c r="AA750" i="1"/>
  <c r="H753" i="1"/>
  <c r="N753" i="1" s="1"/>
  <c r="T753" i="1" s="1"/>
  <c r="Z753" i="1" s="1"/>
  <c r="AF753" i="1" s="1"/>
  <c r="AJ753" i="1" s="1"/>
  <c r="AP753" i="1" s="1"/>
  <c r="AV753" i="1" s="1"/>
  <c r="BB753" i="1" s="1"/>
  <c r="BH753" i="1" s="1"/>
  <c r="BR753" i="1" s="1"/>
  <c r="BT753" i="1" s="1"/>
  <c r="V750" i="1"/>
  <c r="N763" i="1"/>
  <c r="T763" i="1" s="1"/>
  <c r="Z763" i="1" s="1"/>
  <c r="AF763" i="1" s="1"/>
  <c r="AJ763" i="1" s="1"/>
  <c r="AP763" i="1" s="1"/>
  <c r="AV763" i="1" s="1"/>
  <c r="BB763" i="1" s="1"/>
  <c r="BH763" i="1" s="1"/>
  <c r="BR763" i="1" s="1"/>
  <c r="BT763" i="1" s="1"/>
  <c r="M763" i="1"/>
  <c r="S763" i="1" s="1"/>
  <c r="Y763" i="1" s="1"/>
  <c r="AE763" i="1" s="1"/>
  <c r="AI763" i="1" s="1"/>
  <c r="AO763" i="1" s="1"/>
  <c r="AU763" i="1" s="1"/>
  <c r="BA763" i="1" s="1"/>
  <c r="BG763" i="1" s="1"/>
  <c r="BO763" i="1" s="1"/>
  <c r="BQ763" i="1" s="1"/>
  <c r="M766" i="1"/>
  <c r="S766" i="1" s="1"/>
  <c r="Y766" i="1" s="1"/>
  <c r="AE766" i="1" s="1"/>
  <c r="AI766" i="1" s="1"/>
  <c r="AO766" i="1" s="1"/>
  <c r="AU766" i="1" s="1"/>
  <c r="BA766" i="1" s="1"/>
  <c r="BG766" i="1" s="1"/>
  <c r="BO766" i="1" s="1"/>
  <c r="BQ766" i="1" s="1"/>
  <c r="O521" i="1"/>
  <c r="V521" i="1"/>
  <c r="AC521" i="1"/>
  <c r="AM521" i="1"/>
  <c r="AW521" i="1"/>
  <c r="BD521" i="1"/>
  <c r="BK521" i="1"/>
  <c r="U521" i="1"/>
  <c r="AB521" i="1"/>
  <c r="AL521" i="1"/>
  <c r="AS521" i="1"/>
  <c r="BC521" i="1"/>
  <c r="BJ521" i="1"/>
  <c r="J521" i="1"/>
  <c r="P521" i="1"/>
  <c r="W521" i="1"/>
  <c r="AG521" i="1"/>
  <c r="AQ521" i="1"/>
  <c r="AX521" i="1"/>
  <c r="BE521" i="1"/>
  <c r="I532" i="1"/>
  <c r="P532" i="1"/>
  <c r="W532" i="1"/>
  <c r="AG532" i="1"/>
  <c r="AQ532" i="1"/>
  <c r="AX532" i="1"/>
  <c r="BE532" i="1"/>
  <c r="BU532" i="1"/>
  <c r="O532" i="1"/>
  <c r="V532" i="1"/>
  <c r="AC532" i="1"/>
  <c r="AM532" i="1"/>
  <c r="AW532" i="1"/>
  <c r="BD532" i="1"/>
  <c r="BK532" i="1"/>
  <c r="J537" i="1"/>
  <c r="Q537" i="1"/>
  <c r="AA537" i="1"/>
  <c r="AK537" i="1"/>
  <c r="AR537" i="1"/>
  <c r="AY537" i="1"/>
  <c r="BI537" i="1"/>
  <c r="I537" i="1"/>
  <c r="P537" i="1"/>
  <c r="W537" i="1"/>
  <c r="AG537" i="1"/>
  <c r="AQ537" i="1"/>
  <c r="AX537" i="1"/>
  <c r="BE537" i="1"/>
  <c r="BU537" i="1"/>
  <c r="Q543" i="1"/>
  <c r="AA543" i="1"/>
  <c r="AK543" i="1"/>
  <c r="AR543" i="1"/>
  <c r="AY543" i="1"/>
  <c r="BI543" i="1"/>
  <c r="I543" i="1"/>
  <c r="I542" i="1" s="1"/>
  <c r="K548" i="1"/>
  <c r="U548" i="1"/>
  <c r="AB548" i="1"/>
  <c r="AL548" i="1"/>
  <c r="AS548" i="1"/>
  <c r="BC548" i="1"/>
  <c r="BJ548" i="1"/>
  <c r="L551" i="1"/>
  <c r="R551" i="1" s="1"/>
  <c r="X551" i="1" s="1"/>
  <c r="AD551" i="1" s="1"/>
  <c r="AH551" i="1" s="1"/>
  <c r="AN551" i="1" s="1"/>
  <c r="AT551" i="1" s="1"/>
  <c r="AZ551" i="1" s="1"/>
  <c r="BF551" i="1" s="1"/>
  <c r="BL551" i="1" s="1"/>
  <c r="BN551" i="1" s="1"/>
  <c r="AB560" i="1"/>
  <c r="AA561" i="1"/>
  <c r="AA560" i="1" s="1"/>
  <c r="AK559" i="1"/>
  <c r="AK554" i="1" s="1"/>
  <c r="AR559" i="1"/>
  <c r="AR554" i="1" s="1"/>
  <c r="AY559" i="1"/>
  <c r="AY554" i="1" s="1"/>
  <c r="BI559" i="1"/>
  <c r="BI554" i="1" s="1"/>
  <c r="AQ559" i="1"/>
  <c r="AQ554" i="1" s="1"/>
  <c r="M572" i="1"/>
  <c r="S572" i="1" s="1"/>
  <c r="Y572" i="1" s="1"/>
  <c r="AE572" i="1" s="1"/>
  <c r="AI572" i="1" s="1"/>
  <c r="AO572" i="1" s="1"/>
  <c r="AU572" i="1" s="1"/>
  <c r="BA572" i="1" s="1"/>
  <c r="BG572" i="1" s="1"/>
  <c r="BO572" i="1" s="1"/>
  <c r="BQ572" i="1" s="1"/>
  <c r="U631" i="1"/>
  <c r="AB631" i="1"/>
  <c r="AS631" i="1"/>
  <c r="AA631" i="1"/>
  <c r="AR631" i="1"/>
  <c r="AY631" i="1"/>
  <c r="G639" i="1"/>
  <c r="M639" i="1" s="1"/>
  <c r="S639" i="1" s="1"/>
  <c r="Y639" i="1" s="1"/>
  <c r="AE639" i="1" s="1"/>
  <c r="AI639" i="1" s="1"/>
  <c r="AO639" i="1" s="1"/>
  <c r="AU639" i="1" s="1"/>
  <c r="BA639" i="1" s="1"/>
  <c r="BG639" i="1" s="1"/>
  <c r="BO639" i="1" s="1"/>
  <c r="BQ639" i="1" s="1"/>
  <c r="H643" i="1"/>
  <c r="N643" i="1" s="1"/>
  <c r="T643" i="1" s="1"/>
  <c r="Z643" i="1" s="1"/>
  <c r="AF643" i="1" s="1"/>
  <c r="AJ643" i="1" s="1"/>
  <c r="AP643" i="1" s="1"/>
  <c r="AV643" i="1" s="1"/>
  <c r="BB643" i="1" s="1"/>
  <c r="BH643" i="1" s="1"/>
  <c r="BR643" i="1" s="1"/>
  <c r="BT643" i="1" s="1"/>
  <c r="M658" i="1"/>
  <c r="S658" i="1" s="1"/>
  <c r="Y658" i="1" s="1"/>
  <c r="AE658" i="1" s="1"/>
  <c r="AI658" i="1" s="1"/>
  <c r="AO658" i="1" s="1"/>
  <c r="AU658" i="1" s="1"/>
  <c r="BA658" i="1" s="1"/>
  <c r="BG658" i="1" s="1"/>
  <c r="BO658" i="1" s="1"/>
  <c r="BQ658" i="1" s="1"/>
  <c r="M673" i="1"/>
  <c r="S673" i="1" s="1"/>
  <c r="Y673" i="1" s="1"/>
  <c r="AE673" i="1" s="1"/>
  <c r="AI673" i="1" s="1"/>
  <c r="AO673" i="1" s="1"/>
  <c r="AU673" i="1" s="1"/>
  <c r="BA673" i="1" s="1"/>
  <c r="BG673" i="1" s="1"/>
  <c r="BO673" i="1" s="1"/>
  <c r="BQ673" i="1" s="1"/>
  <c r="BC672" i="1"/>
  <c r="L675" i="1"/>
  <c r="R675" i="1" s="1"/>
  <c r="X675" i="1" s="1"/>
  <c r="AD675" i="1" s="1"/>
  <c r="AH675" i="1" s="1"/>
  <c r="AN675" i="1" s="1"/>
  <c r="AT675" i="1" s="1"/>
  <c r="AZ675" i="1" s="1"/>
  <c r="BF675" i="1" s="1"/>
  <c r="BL675" i="1" s="1"/>
  <c r="BN675" i="1" s="1"/>
  <c r="M675" i="1"/>
  <c r="S675" i="1" s="1"/>
  <c r="Y675" i="1" s="1"/>
  <c r="AE675" i="1" s="1"/>
  <c r="AI675" i="1" s="1"/>
  <c r="AO675" i="1" s="1"/>
  <c r="AU675" i="1" s="1"/>
  <c r="BA675" i="1" s="1"/>
  <c r="BG675" i="1" s="1"/>
  <c r="BO675" i="1" s="1"/>
  <c r="BQ675" i="1" s="1"/>
  <c r="N680" i="1"/>
  <c r="T680" i="1" s="1"/>
  <c r="Z680" i="1" s="1"/>
  <c r="AF680" i="1" s="1"/>
  <c r="AJ680" i="1" s="1"/>
  <c r="AP680" i="1" s="1"/>
  <c r="AV680" i="1" s="1"/>
  <c r="BB680" i="1" s="1"/>
  <c r="BH680" i="1" s="1"/>
  <c r="BR680" i="1" s="1"/>
  <c r="BT680" i="1" s="1"/>
  <c r="G686" i="1"/>
  <c r="K686" i="1"/>
  <c r="O695" i="1"/>
  <c r="V695" i="1"/>
  <c r="AC695" i="1"/>
  <c r="AM695" i="1"/>
  <c r="BK695" i="1"/>
  <c r="P705" i="1"/>
  <c r="AQ705" i="1"/>
  <c r="AX705" i="1"/>
  <c r="U705" i="1"/>
  <c r="AS705" i="1"/>
  <c r="BJ705" i="1"/>
  <c r="J716" i="1"/>
  <c r="L721" i="1"/>
  <c r="R721" i="1" s="1"/>
  <c r="X721" i="1" s="1"/>
  <c r="AD721" i="1" s="1"/>
  <c r="AH721" i="1" s="1"/>
  <c r="AN721" i="1" s="1"/>
  <c r="AT721" i="1" s="1"/>
  <c r="AZ721" i="1" s="1"/>
  <c r="BF721" i="1" s="1"/>
  <c r="BL721" i="1" s="1"/>
  <c r="BN721" i="1" s="1"/>
  <c r="N724" i="1"/>
  <c r="T724" i="1" s="1"/>
  <c r="Z724" i="1" s="1"/>
  <c r="AF724" i="1" s="1"/>
  <c r="AJ724" i="1" s="1"/>
  <c r="AP724" i="1" s="1"/>
  <c r="AV724" i="1" s="1"/>
  <c r="BB724" i="1" s="1"/>
  <c r="BH724" i="1" s="1"/>
  <c r="BR724" i="1" s="1"/>
  <c r="BT724" i="1" s="1"/>
  <c r="L742" i="1"/>
  <c r="R742" i="1" s="1"/>
  <c r="X742" i="1" s="1"/>
  <c r="AD742" i="1" s="1"/>
  <c r="AH742" i="1" s="1"/>
  <c r="AN742" i="1" s="1"/>
  <c r="AT742" i="1" s="1"/>
  <c r="AZ742" i="1" s="1"/>
  <c r="BF742" i="1" s="1"/>
  <c r="BL742" i="1" s="1"/>
  <c r="BN742" i="1" s="1"/>
  <c r="U750" i="1"/>
  <c r="AB750" i="1"/>
  <c r="AS750" i="1"/>
  <c r="BC750" i="1"/>
  <c r="R754" i="1"/>
  <c r="X754" i="1" s="1"/>
  <c r="AD754" i="1" s="1"/>
  <c r="AH754" i="1" s="1"/>
  <c r="AN754" i="1" s="1"/>
  <c r="AT754" i="1" s="1"/>
  <c r="AZ754" i="1" s="1"/>
  <c r="BF754" i="1" s="1"/>
  <c r="BL754" i="1" s="1"/>
  <c r="BN754" i="1" s="1"/>
  <c r="O968" i="1"/>
  <c r="AB587" i="1"/>
  <c r="AB586" i="1" s="1"/>
  <c r="AS587" i="1"/>
  <c r="AS586" i="1" s="1"/>
  <c r="BC587" i="1"/>
  <c r="BC586" i="1" s="1"/>
  <c r="M618" i="1"/>
  <c r="S618" i="1" s="1"/>
  <c r="Y618" i="1" s="1"/>
  <c r="AE618" i="1" s="1"/>
  <c r="AI618" i="1" s="1"/>
  <c r="AO618" i="1" s="1"/>
  <c r="AU618" i="1" s="1"/>
  <c r="BA618" i="1" s="1"/>
  <c r="BG618" i="1" s="1"/>
  <c r="BO618" i="1" s="1"/>
  <c r="BQ618" i="1" s="1"/>
  <c r="BK750" i="1"/>
  <c r="M770" i="1"/>
  <c r="S770" i="1" s="1"/>
  <c r="Y770" i="1" s="1"/>
  <c r="AE770" i="1" s="1"/>
  <c r="AI770" i="1" s="1"/>
  <c r="AO770" i="1" s="1"/>
  <c r="AU770" i="1" s="1"/>
  <c r="BA770" i="1" s="1"/>
  <c r="BG770" i="1" s="1"/>
  <c r="BO770" i="1" s="1"/>
  <c r="BQ770" i="1" s="1"/>
  <c r="G769" i="1"/>
  <c r="L522" i="1"/>
  <c r="R522" i="1" s="1"/>
  <c r="X522" i="1" s="1"/>
  <c r="AD522" i="1" s="1"/>
  <c r="AH522" i="1" s="1"/>
  <c r="AN522" i="1" s="1"/>
  <c r="AT522" i="1" s="1"/>
  <c r="AZ522" i="1" s="1"/>
  <c r="BF522" i="1" s="1"/>
  <c r="BL522" i="1" s="1"/>
  <c r="BN522" i="1" s="1"/>
  <c r="N526" i="1"/>
  <c r="T526" i="1" s="1"/>
  <c r="Z526" i="1" s="1"/>
  <c r="AF526" i="1" s="1"/>
  <c r="AJ526" i="1" s="1"/>
  <c r="AP526" i="1" s="1"/>
  <c r="AV526" i="1" s="1"/>
  <c r="BB526" i="1" s="1"/>
  <c r="BH526" i="1" s="1"/>
  <c r="BR526" i="1" s="1"/>
  <c r="BT526" i="1" s="1"/>
  <c r="M528" i="1"/>
  <c r="S528" i="1" s="1"/>
  <c r="Y528" i="1" s="1"/>
  <c r="AE528" i="1" s="1"/>
  <c r="AI528" i="1" s="1"/>
  <c r="AO528" i="1" s="1"/>
  <c r="AU528" i="1" s="1"/>
  <c r="BA528" i="1" s="1"/>
  <c r="BG528" i="1" s="1"/>
  <c r="BO528" i="1" s="1"/>
  <c r="BQ528" i="1" s="1"/>
  <c r="M533" i="1"/>
  <c r="S533" i="1" s="1"/>
  <c r="Y533" i="1" s="1"/>
  <c r="AE533" i="1" s="1"/>
  <c r="AI533" i="1" s="1"/>
  <c r="AO533" i="1" s="1"/>
  <c r="AU533" i="1" s="1"/>
  <c r="BA533" i="1" s="1"/>
  <c r="BG533" i="1" s="1"/>
  <c r="BO533" i="1" s="1"/>
  <c r="BQ533" i="1" s="1"/>
  <c r="L535" i="1"/>
  <c r="R535" i="1" s="1"/>
  <c r="X535" i="1" s="1"/>
  <c r="AD535" i="1" s="1"/>
  <c r="AH535" i="1" s="1"/>
  <c r="AN535" i="1" s="1"/>
  <c r="AT535" i="1" s="1"/>
  <c r="AZ535" i="1" s="1"/>
  <c r="BF535" i="1" s="1"/>
  <c r="BL535" i="1" s="1"/>
  <c r="BN535" i="1" s="1"/>
  <c r="N538" i="1"/>
  <c r="T538" i="1" s="1"/>
  <c r="Z538" i="1" s="1"/>
  <c r="AF538" i="1" s="1"/>
  <c r="AJ538" i="1" s="1"/>
  <c r="AP538" i="1" s="1"/>
  <c r="AV538" i="1" s="1"/>
  <c r="BB538" i="1" s="1"/>
  <c r="BH538" i="1" s="1"/>
  <c r="BR538" i="1" s="1"/>
  <c r="BT538" i="1" s="1"/>
  <c r="M540" i="1"/>
  <c r="S540" i="1" s="1"/>
  <c r="Y540" i="1" s="1"/>
  <c r="AE540" i="1" s="1"/>
  <c r="AI540" i="1" s="1"/>
  <c r="AO540" i="1" s="1"/>
  <c r="AU540" i="1" s="1"/>
  <c r="BA540" i="1" s="1"/>
  <c r="BG540" i="1" s="1"/>
  <c r="BO540" i="1" s="1"/>
  <c r="BQ540" i="1" s="1"/>
  <c r="M546" i="1"/>
  <c r="S546" i="1" s="1"/>
  <c r="Y546" i="1" s="1"/>
  <c r="AE546" i="1" s="1"/>
  <c r="AI546" i="1" s="1"/>
  <c r="AO546" i="1" s="1"/>
  <c r="AU546" i="1" s="1"/>
  <c r="BA546" i="1" s="1"/>
  <c r="BG546" i="1" s="1"/>
  <c r="BO546" i="1" s="1"/>
  <c r="BQ546" i="1" s="1"/>
  <c r="U543" i="1"/>
  <c r="AB543" i="1"/>
  <c r="AL543" i="1"/>
  <c r="AS543" i="1"/>
  <c r="BC543" i="1"/>
  <c r="BJ543" i="1"/>
  <c r="O548" i="1"/>
  <c r="V548" i="1"/>
  <c r="AC548" i="1"/>
  <c r="AM548" i="1"/>
  <c r="AW548" i="1"/>
  <c r="BD548" i="1"/>
  <c r="BK548" i="1"/>
  <c r="M556" i="1"/>
  <c r="S556" i="1" s="1"/>
  <c r="Y556" i="1" s="1"/>
  <c r="AE556" i="1" s="1"/>
  <c r="AI556" i="1" s="1"/>
  <c r="AO556" i="1" s="1"/>
  <c r="AU556" i="1" s="1"/>
  <c r="BA556" i="1" s="1"/>
  <c r="BG556" i="1" s="1"/>
  <c r="BO556" i="1" s="1"/>
  <c r="BQ556" i="1" s="1"/>
  <c r="AV561" i="1"/>
  <c r="BB561" i="1" s="1"/>
  <c r="BH561" i="1" s="1"/>
  <c r="BR561" i="1" s="1"/>
  <c r="X569" i="1"/>
  <c r="AD569" i="1" s="1"/>
  <c r="AH569" i="1" s="1"/>
  <c r="AN569" i="1" s="1"/>
  <c r="AT569" i="1" s="1"/>
  <c r="AZ569" i="1" s="1"/>
  <c r="BF569" i="1" s="1"/>
  <c r="BL569" i="1" s="1"/>
  <c r="BN569" i="1" s="1"/>
  <c r="M575" i="1"/>
  <c r="S575" i="1" s="1"/>
  <c r="Y575" i="1" s="1"/>
  <c r="AE575" i="1" s="1"/>
  <c r="AI575" i="1" s="1"/>
  <c r="AO575" i="1" s="1"/>
  <c r="AU575" i="1" s="1"/>
  <c r="BA575" i="1" s="1"/>
  <c r="BG575" i="1" s="1"/>
  <c r="BO575" i="1" s="1"/>
  <c r="BQ575" i="1" s="1"/>
  <c r="K567" i="1"/>
  <c r="K566" i="1" s="1"/>
  <c r="R582" i="1"/>
  <c r="X582" i="1" s="1"/>
  <c r="AD582" i="1" s="1"/>
  <c r="AH582" i="1" s="1"/>
  <c r="AN582" i="1" s="1"/>
  <c r="AT582" i="1" s="1"/>
  <c r="AZ582" i="1" s="1"/>
  <c r="BF582" i="1" s="1"/>
  <c r="BL582" i="1" s="1"/>
  <c r="BN582" i="1" s="1"/>
  <c r="AW591" i="1"/>
  <c r="AZ591" i="1" s="1"/>
  <c r="BF591" i="1" s="1"/>
  <c r="BL591" i="1" s="1"/>
  <c r="BN591" i="1" s="1"/>
  <c r="AK587" i="1"/>
  <c r="AK586" i="1" s="1"/>
  <c r="U587" i="1"/>
  <c r="U586" i="1" s="1"/>
  <c r="O600" i="1"/>
  <c r="R600" i="1" s="1"/>
  <c r="X600" i="1" s="1"/>
  <c r="AD600" i="1" s="1"/>
  <c r="AH600" i="1" s="1"/>
  <c r="AN600" i="1" s="1"/>
  <c r="AT600" i="1" s="1"/>
  <c r="AZ600" i="1" s="1"/>
  <c r="BF600" i="1" s="1"/>
  <c r="BL600" i="1" s="1"/>
  <c r="BN600" i="1" s="1"/>
  <c r="L610" i="1"/>
  <c r="R610" i="1" s="1"/>
  <c r="X610" i="1" s="1"/>
  <c r="AD610" i="1" s="1"/>
  <c r="AH610" i="1" s="1"/>
  <c r="AN610" i="1" s="1"/>
  <c r="AT610" i="1" s="1"/>
  <c r="AZ610" i="1" s="1"/>
  <c r="BF610" i="1" s="1"/>
  <c r="BL610" i="1" s="1"/>
  <c r="BN610" i="1" s="1"/>
  <c r="M619" i="1"/>
  <c r="S619" i="1" s="1"/>
  <c r="Y619" i="1" s="1"/>
  <c r="AE619" i="1" s="1"/>
  <c r="AI619" i="1" s="1"/>
  <c r="AO619" i="1" s="1"/>
  <c r="AU619" i="1" s="1"/>
  <c r="BA619" i="1" s="1"/>
  <c r="BG619" i="1" s="1"/>
  <c r="BO619" i="1" s="1"/>
  <c r="BQ619" i="1" s="1"/>
  <c r="N622" i="1"/>
  <c r="T622" i="1" s="1"/>
  <c r="Z622" i="1" s="1"/>
  <c r="AF622" i="1" s="1"/>
  <c r="AJ622" i="1" s="1"/>
  <c r="AP622" i="1" s="1"/>
  <c r="AV622" i="1" s="1"/>
  <c r="BB622" i="1" s="1"/>
  <c r="BH622" i="1" s="1"/>
  <c r="BR622" i="1" s="1"/>
  <c r="BT622" i="1" s="1"/>
  <c r="O621" i="1"/>
  <c r="V621" i="1"/>
  <c r="AM621" i="1"/>
  <c r="BD621" i="1"/>
  <c r="BK621" i="1"/>
  <c r="M624" i="1"/>
  <c r="S624" i="1" s="1"/>
  <c r="Y624" i="1" s="1"/>
  <c r="AE624" i="1" s="1"/>
  <c r="AI624" i="1" s="1"/>
  <c r="AO624" i="1" s="1"/>
  <c r="AU624" i="1" s="1"/>
  <c r="BA624" i="1" s="1"/>
  <c r="BG624" i="1" s="1"/>
  <c r="BO624" i="1" s="1"/>
  <c r="BQ624" i="1" s="1"/>
  <c r="AB621" i="1"/>
  <c r="AL621" i="1"/>
  <c r="AS621" i="1"/>
  <c r="N634" i="1"/>
  <c r="T634" i="1" s="1"/>
  <c r="Z634" i="1" s="1"/>
  <c r="AF634" i="1" s="1"/>
  <c r="AJ634" i="1" s="1"/>
  <c r="AP634" i="1" s="1"/>
  <c r="AV634" i="1" s="1"/>
  <c r="BB634" i="1" s="1"/>
  <c r="BH634" i="1" s="1"/>
  <c r="BR634" i="1" s="1"/>
  <c r="BT634" i="1" s="1"/>
  <c r="L637" i="1"/>
  <c r="R637" i="1" s="1"/>
  <c r="X637" i="1" s="1"/>
  <c r="AD637" i="1" s="1"/>
  <c r="AH637" i="1" s="1"/>
  <c r="AN637" i="1" s="1"/>
  <c r="AT637" i="1" s="1"/>
  <c r="AZ637" i="1" s="1"/>
  <c r="BF637" i="1" s="1"/>
  <c r="BL637" i="1" s="1"/>
  <c r="BN637" i="1" s="1"/>
  <c r="M636" i="1"/>
  <c r="S636" i="1" s="1"/>
  <c r="Y636" i="1" s="1"/>
  <c r="AE636" i="1" s="1"/>
  <c r="AI636" i="1" s="1"/>
  <c r="AO636" i="1" s="1"/>
  <c r="AU636" i="1" s="1"/>
  <c r="BA636" i="1" s="1"/>
  <c r="BG636" i="1" s="1"/>
  <c r="BO636" i="1" s="1"/>
  <c r="BQ636" i="1" s="1"/>
  <c r="N639" i="1"/>
  <c r="T639" i="1" s="1"/>
  <c r="Z639" i="1" s="1"/>
  <c r="AF639" i="1" s="1"/>
  <c r="AJ639" i="1" s="1"/>
  <c r="AP639" i="1" s="1"/>
  <c r="AV639" i="1" s="1"/>
  <c r="BB639" i="1" s="1"/>
  <c r="BH639" i="1" s="1"/>
  <c r="BR639" i="1" s="1"/>
  <c r="BT639" i="1" s="1"/>
  <c r="W647" i="1"/>
  <c r="AQ647" i="1"/>
  <c r="BU647" i="1"/>
  <c r="N650" i="1"/>
  <c r="T650" i="1" s="1"/>
  <c r="Z650" i="1" s="1"/>
  <c r="AF650" i="1" s="1"/>
  <c r="AJ650" i="1" s="1"/>
  <c r="AP650" i="1" s="1"/>
  <c r="AV650" i="1" s="1"/>
  <c r="BB650" i="1" s="1"/>
  <c r="BH650" i="1" s="1"/>
  <c r="BR650" i="1" s="1"/>
  <c r="BT650" i="1" s="1"/>
  <c r="AB647" i="1"/>
  <c r="AL647" i="1"/>
  <c r="BJ647" i="1"/>
  <c r="L652" i="1"/>
  <c r="R652" i="1" s="1"/>
  <c r="X652" i="1" s="1"/>
  <c r="AD652" i="1" s="1"/>
  <c r="AH652" i="1" s="1"/>
  <c r="AN652" i="1" s="1"/>
  <c r="AT652" i="1" s="1"/>
  <c r="AZ652" i="1" s="1"/>
  <c r="BF652" i="1" s="1"/>
  <c r="BL652" i="1" s="1"/>
  <c r="BN652" i="1" s="1"/>
  <c r="N655" i="1"/>
  <c r="T655" i="1" s="1"/>
  <c r="Z655" i="1" s="1"/>
  <c r="AF655" i="1" s="1"/>
  <c r="AJ655" i="1" s="1"/>
  <c r="AP655" i="1" s="1"/>
  <c r="AV655" i="1" s="1"/>
  <c r="BB655" i="1" s="1"/>
  <c r="BH655" i="1" s="1"/>
  <c r="BR655" i="1" s="1"/>
  <c r="BT655" i="1" s="1"/>
  <c r="N658" i="1"/>
  <c r="T658" i="1" s="1"/>
  <c r="Z658" i="1" s="1"/>
  <c r="AF658" i="1" s="1"/>
  <c r="AJ658" i="1" s="1"/>
  <c r="AP658" i="1" s="1"/>
  <c r="AV658" i="1" s="1"/>
  <c r="BB658" i="1" s="1"/>
  <c r="BH658" i="1" s="1"/>
  <c r="BR658" i="1" s="1"/>
  <c r="BT658" i="1" s="1"/>
  <c r="M660" i="1"/>
  <c r="S660" i="1" s="1"/>
  <c r="Y660" i="1" s="1"/>
  <c r="AE660" i="1" s="1"/>
  <c r="AI660" i="1" s="1"/>
  <c r="AO660" i="1" s="1"/>
  <c r="AU660" i="1" s="1"/>
  <c r="BA660" i="1" s="1"/>
  <c r="BG660" i="1" s="1"/>
  <c r="BO660" i="1" s="1"/>
  <c r="BQ660" i="1" s="1"/>
  <c r="M661" i="1"/>
  <c r="S661" i="1" s="1"/>
  <c r="Y661" i="1" s="1"/>
  <c r="AE661" i="1" s="1"/>
  <c r="AI661" i="1" s="1"/>
  <c r="AO661" i="1" s="1"/>
  <c r="AU661" i="1" s="1"/>
  <c r="BA661" i="1" s="1"/>
  <c r="BG661" i="1" s="1"/>
  <c r="BO661" i="1" s="1"/>
  <c r="BQ661" i="1" s="1"/>
  <c r="M665" i="1"/>
  <c r="S665" i="1" s="1"/>
  <c r="Y665" i="1" s="1"/>
  <c r="AE665" i="1" s="1"/>
  <c r="AI665" i="1" s="1"/>
  <c r="AO665" i="1" s="1"/>
  <c r="AU665" i="1" s="1"/>
  <c r="BA665" i="1" s="1"/>
  <c r="BG665" i="1" s="1"/>
  <c r="BO665" i="1" s="1"/>
  <c r="BQ665" i="1" s="1"/>
  <c r="L667" i="1"/>
  <c r="R667" i="1" s="1"/>
  <c r="X667" i="1" s="1"/>
  <c r="AD667" i="1" s="1"/>
  <c r="AH667" i="1" s="1"/>
  <c r="AN667" i="1" s="1"/>
  <c r="AT667" i="1" s="1"/>
  <c r="AZ667" i="1" s="1"/>
  <c r="BF667" i="1" s="1"/>
  <c r="BL667" i="1" s="1"/>
  <c r="BN667" i="1" s="1"/>
  <c r="N675" i="1"/>
  <c r="T675" i="1" s="1"/>
  <c r="Z675" i="1" s="1"/>
  <c r="AF675" i="1" s="1"/>
  <c r="AJ675" i="1" s="1"/>
  <c r="AP675" i="1" s="1"/>
  <c r="AV675" i="1" s="1"/>
  <c r="BB675" i="1" s="1"/>
  <c r="BH675" i="1" s="1"/>
  <c r="BR675" i="1" s="1"/>
  <c r="BT675" i="1" s="1"/>
  <c r="M677" i="1"/>
  <c r="S677" i="1" s="1"/>
  <c r="Y677" i="1" s="1"/>
  <c r="AE677" i="1" s="1"/>
  <c r="AI677" i="1" s="1"/>
  <c r="AO677" i="1" s="1"/>
  <c r="AU677" i="1" s="1"/>
  <c r="BA677" i="1" s="1"/>
  <c r="BG677" i="1" s="1"/>
  <c r="BO677" i="1" s="1"/>
  <c r="BQ677" i="1" s="1"/>
  <c r="L683" i="1"/>
  <c r="R683" i="1" s="1"/>
  <c r="X683" i="1" s="1"/>
  <c r="AD683" i="1" s="1"/>
  <c r="AH683" i="1" s="1"/>
  <c r="AN683" i="1" s="1"/>
  <c r="AT683" i="1" s="1"/>
  <c r="AZ683" i="1" s="1"/>
  <c r="BF683" i="1" s="1"/>
  <c r="BL683" i="1" s="1"/>
  <c r="BN683" i="1" s="1"/>
  <c r="M689" i="1"/>
  <c r="S689" i="1" s="1"/>
  <c r="Y689" i="1" s="1"/>
  <c r="AE689" i="1" s="1"/>
  <c r="AI689" i="1" s="1"/>
  <c r="AO689" i="1" s="1"/>
  <c r="AU689" i="1" s="1"/>
  <c r="BA689" i="1" s="1"/>
  <c r="BG689" i="1" s="1"/>
  <c r="BO689" i="1" s="1"/>
  <c r="BQ689" i="1" s="1"/>
  <c r="L696" i="1"/>
  <c r="R696" i="1" s="1"/>
  <c r="X696" i="1" s="1"/>
  <c r="AD696" i="1" s="1"/>
  <c r="AH696" i="1" s="1"/>
  <c r="AN696" i="1" s="1"/>
  <c r="AT696" i="1" s="1"/>
  <c r="AZ696" i="1" s="1"/>
  <c r="BF696" i="1" s="1"/>
  <c r="BL696" i="1" s="1"/>
  <c r="BN696" i="1" s="1"/>
  <c r="L710" i="1"/>
  <c r="R710" i="1" s="1"/>
  <c r="X710" i="1" s="1"/>
  <c r="AD710" i="1" s="1"/>
  <c r="AH710" i="1" s="1"/>
  <c r="AN710" i="1" s="1"/>
  <c r="AT710" i="1" s="1"/>
  <c r="AZ710" i="1" s="1"/>
  <c r="BF710" i="1" s="1"/>
  <c r="BL710" i="1" s="1"/>
  <c r="BN710" i="1" s="1"/>
  <c r="L714" i="1"/>
  <c r="R714" i="1" s="1"/>
  <c r="X714" i="1" s="1"/>
  <c r="AD714" i="1" s="1"/>
  <c r="AH714" i="1" s="1"/>
  <c r="AN714" i="1" s="1"/>
  <c r="AT714" i="1" s="1"/>
  <c r="AZ714" i="1" s="1"/>
  <c r="BF714" i="1" s="1"/>
  <c r="BL714" i="1" s="1"/>
  <c r="BN714" i="1" s="1"/>
  <c r="N717" i="1"/>
  <c r="T717" i="1" s="1"/>
  <c r="Z717" i="1" s="1"/>
  <c r="AF717" i="1" s="1"/>
  <c r="AJ717" i="1" s="1"/>
  <c r="AP717" i="1" s="1"/>
  <c r="AV717" i="1" s="1"/>
  <c r="BB717" i="1" s="1"/>
  <c r="BH717" i="1" s="1"/>
  <c r="BR717" i="1" s="1"/>
  <c r="BT717" i="1" s="1"/>
  <c r="O716" i="1"/>
  <c r="V716" i="1"/>
  <c r="AM716" i="1"/>
  <c r="BK716" i="1"/>
  <c r="F741" i="1"/>
  <c r="Q741" i="1"/>
  <c r="AK741" i="1"/>
  <c r="BI741" i="1"/>
  <c r="M753" i="1"/>
  <c r="S753" i="1" s="1"/>
  <c r="Y753" i="1" s="1"/>
  <c r="AE753" i="1" s="1"/>
  <c r="AI753" i="1" s="1"/>
  <c r="AO753" i="1" s="1"/>
  <c r="AU753" i="1" s="1"/>
  <c r="BA753" i="1" s="1"/>
  <c r="BG753" i="1" s="1"/>
  <c r="BO753" i="1" s="1"/>
  <c r="BQ753" i="1" s="1"/>
  <c r="R755" i="1"/>
  <c r="X755" i="1" s="1"/>
  <c r="AD755" i="1" s="1"/>
  <c r="AH755" i="1" s="1"/>
  <c r="AN755" i="1" s="1"/>
  <c r="AT755" i="1" s="1"/>
  <c r="AZ755" i="1" s="1"/>
  <c r="BF755" i="1" s="1"/>
  <c r="BL755" i="1" s="1"/>
  <c r="BN755" i="1" s="1"/>
  <c r="L760" i="1"/>
  <c r="R760" i="1" s="1"/>
  <c r="X760" i="1" s="1"/>
  <c r="AD760" i="1" s="1"/>
  <c r="AH760" i="1" s="1"/>
  <c r="AN760" i="1" s="1"/>
  <c r="AT760" i="1" s="1"/>
  <c r="AZ760" i="1" s="1"/>
  <c r="BF760" i="1" s="1"/>
  <c r="BL760" i="1" s="1"/>
  <c r="BN760" i="1" s="1"/>
  <c r="M762" i="1"/>
  <c r="S762" i="1" s="1"/>
  <c r="Y762" i="1" s="1"/>
  <c r="AE762" i="1" s="1"/>
  <c r="AI762" i="1" s="1"/>
  <c r="AO762" i="1" s="1"/>
  <c r="AU762" i="1" s="1"/>
  <c r="BA762" i="1" s="1"/>
  <c r="BG762" i="1" s="1"/>
  <c r="BO762" i="1" s="1"/>
  <c r="BQ762" i="1" s="1"/>
  <c r="L773" i="1"/>
  <c r="R773" i="1" s="1"/>
  <c r="X773" i="1" s="1"/>
  <c r="AD773" i="1" s="1"/>
  <c r="AH773" i="1" s="1"/>
  <c r="AN773" i="1" s="1"/>
  <c r="AT773" i="1" s="1"/>
  <c r="AZ773" i="1" s="1"/>
  <c r="BF773" i="1" s="1"/>
  <c r="BL773" i="1" s="1"/>
  <c r="BN773" i="1" s="1"/>
  <c r="P772" i="1"/>
  <c r="V777" i="1"/>
  <c r="AC777" i="1"/>
  <c r="AW777" i="1"/>
  <c r="N783" i="1"/>
  <c r="T783" i="1" s="1"/>
  <c r="Z783" i="1" s="1"/>
  <c r="AF783" i="1" s="1"/>
  <c r="AJ783" i="1" s="1"/>
  <c r="AP783" i="1" s="1"/>
  <c r="AV783" i="1" s="1"/>
  <c r="BB783" i="1" s="1"/>
  <c r="BH783" i="1" s="1"/>
  <c r="BR783" i="1" s="1"/>
  <c r="BT783" i="1" s="1"/>
  <c r="O782" i="1"/>
  <c r="V782" i="1"/>
  <c r="AC782" i="1"/>
  <c r="AM782" i="1"/>
  <c r="AW782" i="1"/>
  <c r="BD782" i="1"/>
  <c r="BK782" i="1"/>
  <c r="K802" i="1"/>
  <c r="K801" i="1" s="1"/>
  <c r="J810" i="1"/>
  <c r="J809" i="1" s="1"/>
  <c r="L829" i="1"/>
  <c r="R829" i="1" s="1"/>
  <c r="X829" i="1" s="1"/>
  <c r="AD829" i="1" s="1"/>
  <c r="AH829" i="1" s="1"/>
  <c r="AN829" i="1" s="1"/>
  <c r="AT829" i="1" s="1"/>
  <c r="AZ829" i="1" s="1"/>
  <c r="BF829" i="1" s="1"/>
  <c r="BL829" i="1" s="1"/>
  <c r="BN829" i="1" s="1"/>
  <c r="BC823" i="1"/>
  <c r="AR852" i="1"/>
  <c r="AR851" i="1" s="1"/>
  <c r="M887" i="1"/>
  <c r="S887" i="1" s="1"/>
  <c r="Y887" i="1" s="1"/>
  <c r="AE887" i="1" s="1"/>
  <c r="AI887" i="1" s="1"/>
  <c r="AO887" i="1" s="1"/>
  <c r="AU887" i="1" s="1"/>
  <c r="BA887" i="1" s="1"/>
  <c r="BG887" i="1" s="1"/>
  <c r="BO887" i="1" s="1"/>
  <c r="BQ887" i="1" s="1"/>
  <c r="U892" i="1"/>
  <c r="V897" i="1"/>
  <c r="BK897" i="1"/>
  <c r="S906" i="1"/>
  <c r="Y906" i="1" s="1"/>
  <c r="AE906" i="1" s="1"/>
  <c r="AI906" i="1" s="1"/>
  <c r="AO906" i="1" s="1"/>
  <c r="AU906" i="1" s="1"/>
  <c r="BA906" i="1" s="1"/>
  <c r="BG906" i="1" s="1"/>
  <c r="BO906" i="1" s="1"/>
  <c r="W910" i="1"/>
  <c r="Z910" i="1" s="1"/>
  <c r="L942" i="1"/>
  <c r="R942" i="1" s="1"/>
  <c r="X942" i="1" s="1"/>
  <c r="AD942" i="1" s="1"/>
  <c r="AH942" i="1" s="1"/>
  <c r="AN942" i="1" s="1"/>
  <c r="AT942" i="1" s="1"/>
  <c r="AZ942" i="1" s="1"/>
  <c r="BF942" i="1" s="1"/>
  <c r="BL942" i="1" s="1"/>
  <c r="BN942" i="1" s="1"/>
  <c r="AA950" i="1"/>
  <c r="AK950" i="1"/>
  <c r="AY950" i="1"/>
  <c r="BI950" i="1"/>
  <c r="O961" i="1"/>
  <c r="AC961" i="1"/>
  <c r="AM961" i="1"/>
  <c r="AW961" i="1"/>
  <c r="BK961" i="1"/>
  <c r="AG961" i="1"/>
  <c r="BE961" i="1"/>
  <c r="P968" i="1"/>
  <c r="BC975" i="1"/>
  <c r="BC968" i="1" s="1"/>
  <c r="BJ975" i="1"/>
  <c r="BJ968" i="1" s="1"/>
  <c r="AX975" i="1"/>
  <c r="AX968" i="1" s="1"/>
  <c r="H987" i="1"/>
  <c r="R1006" i="1"/>
  <c r="X1006" i="1" s="1"/>
  <c r="AD1006" i="1" s="1"/>
  <c r="AH1006" i="1" s="1"/>
  <c r="AN1006" i="1" s="1"/>
  <c r="AT1006" i="1" s="1"/>
  <c r="AZ1006" i="1" s="1"/>
  <c r="BF1006" i="1" s="1"/>
  <c r="BL1006" i="1" s="1"/>
  <c r="BN1006" i="1" s="1"/>
  <c r="N1008" i="1"/>
  <c r="T1008" i="1" s="1"/>
  <c r="Z1008" i="1" s="1"/>
  <c r="AF1008" i="1" s="1"/>
  <c r="AJ1008" i="1" s="1"/>
  <c r="AP1008" i="1" s="1"/>
  <c r="AV1008" i="1" s="1"/>
  <c r="BB1008" i="1" s="1"/>
  <c r="BH1008" i="1" s="1"/>
  <c r="BR1008" i="1" s="1"/>
  <c r="BT1008" i="1" s="1"/>
  <c r="T1011" i="1"/>
  <c r="Z1011" i="1" s="1"/>
  <c r="AF1011" i="1" s="1"/>
  <c r="AJ1011" i="1" s="1"/>
  <c r="AP1011" i="1" s="1"/>
  <c r="AV1011" i="1" s="1"/>
  <c r="BB1011" i="1" s="1"/>
  <c r="BH1011" i="1" s="1"/>
  <c r="BR1011" i="1" s="1"/>
  <c r="BT1011" i="1" s="1"/>
  <c r="N1024" i="1"/>
  <c r="T1024" i="1" s="1"/>
  <c r="Z1024" i="1" s="1"/>
  <c r="AF1024" i="1" s="1"/>
  <c r="AJ1024" i="1" s="1"/>
  <c r="AP1024" i="1" s="1"/>
  <c r="AV1024" i="1" s="1"/>
  <c r="BB1024" i="1" s="1"/>
  <c r="BH1024" i="1" s="1"/>
  <c r="BR1024" i="1" s="1"/>
  <c r="BT1024" i="1" s="1"/>
  <c r="L1046" i="1"/>
  <c r="R1046" i="1" s="1"/>
  <c r="X1046" i="1" s="1"/>
  <c r="AD1046" i="1" s="1"/>
  <c r="AH1046" i="1" s="1"/>
  <c r="AN1046" i="1" s="1"/>
  <c r="AT1046" i="1" s="1"/>
  <c r="AZ1046" i="1" s="1"/>
  <c r="BF1046" i="1" s="1"/>
  <c r="BL1046" i="1" s="1"/>
  <c r="BN1046" i="1" s="1"/>
  <c r="J1045" i="1"/>
  <c r="G1045" i="1"/>
  <c r="AA1050" i="1"/>
  <c r="AK1050" i="1"/>
  <c r="AR1050" i="1"/>
  <c r="AR1044" i="1" s="1"/>
  <c r="BI1050" i="1"/>
  <c r="W1060" i="1"/>
  <c r="W1059" i="1" s="1"/>
  <c r="I1065" i="1"/>
  <c r="L1065" i="1" s="1"/>
  <c r="R1065" i="1" s="1"/>
  <c r="X1065" i="1" s="1"/>
  <c r="AD1065" i="1" s="1"/>
  <c r="AH1065" i="1" s="1"/>
  <c r="AN1065" i="1" s="1"/>
  <c r="AT1065" i="1" s="1"/>
  <c r="AZ1065" i="1" s="1"/>
  <c r="BF1065" i="1" s="1"/>
  <c r="BL1065" i="1" s="1"/>
  <c r="BN1065" i="1" s="1"/>
  <c r="L1094" i="1"/>
  <c r="R1094" i="1" s="1"/>
  <c r="X1094" i="1" s="1"/>
  <c r="AD1094" i="1" s="1"/>
  <c r="AH1094" i="1" s="1"/>
  <c r="AN1094" i="1" s="1"/>
  <c r="AT1094" i="1" s="1"/>
  <c r="AZ1094" i="1" s="1"/>
  <c r="BF1094" i="1" s="1"/>
  <c r="BL1094" i="1" s="1"/>
  <c r="BN1094" i="1" s="1"/>
  <c r="F1093" i="1"/>
  <c r="L1093" i="1" s="1"/>
  <c r="R1093" i="1" s="1"/>
  <c r="X1093" i="1" s="1"/>
  <c r="AD1093" i="1" s="1"/>
  <c r="AH1093" i="1" s="1"/>
  <c r="AN1093" i="1" s="1"/>
  <c r="AT1093" i="1" s="1"/>
  <c r="AZ1093" i="1" s="1"/>
  <c r="BF1093" i="1" s="1"/>
  <c r="BL1093" i="1" s="1"/>
  <c r="BN1093" i="1" s="1"/>
  <c r="AL772" i="1"/>
  <c r="BC772" i="1"/>
  <c r="BJ772" i="1"/>
  <c r="L775" i="1"/>
  <c r="R775" i="1" s="1"/>
  <c r="X775" i="1" s="1"/>
  <c r="AD775" i="1" s="1"/>
  <c r="AH775" i="1" s="1"/>
  <c r="AN775" i="1" s="1"/>
  <c r="AT775" i="1" s="1"/>
  <c r="AZ775" i="1" s="1"/>
  <c r="BF775" i="1" s="1"/>
  <c r="BL775" i="1" s="1"/>
  <c r="BN775" i="1" s="1"/>
  <c r="K777" i="1"/>
  <c r="L780" i="1"/>
  <c r="R780" i="1" s="1"/>
  <c r="X780" i="1" s="1"/>
  <c r="AD780" i="1" s="1"/>
  <c r="AH780" i="1" s="1"/>
  <c r="AN780" i="1" s="1"/>
  <c r="AT780" i="1" s="1"/>
  <c r="AZ780" i="1" s="1"/>
  <c r="BF780" i="1" s="1"/>
  <c r="BL780" i="1" s="1"/>
  <c r="BN780" i="1" s="1"/>
  <c r="M780" i="1"/>
  <c r="S780" i="1" s="1"/>
  <c r="Y780" i="1" s="1"/>
  <c r="AE780" i="1" s="1"/>
  <c r="AI780" i="1" s="1"/>
  <c r="AO780" i="1" s="1"/>
  <c r="AU780" i="1" s="1"/>
  <c r="BA780" i="1" s="1"/>
  <c r="BG780" i="1" s="1"/>
  <c r="BO780" i="1" s="1"/>
  <c r="BQ780" i="1" s="1"/>
  <c r="M785" i="1"/>
  <c r="S785" i="1" s="1"/>
  <c r="Y785" i="1" s="1"/>
  <c r="AE785" i="1" s="1"/>
  <c r="AI785" i="1" s="1"/>
  <c r="AO785" i="1" s="1"/>
  <c r="AU785" i="1" s="1"/>
  <c r="BA785" i="1" s="1"/>
  <c r="BG785" i="1" s="1"/>
  <c r="BO785" i="1" s="1"/>
  <c r="BQ785" i="1" s="1"/>
  <c r="K782" i="1"/>
  <c r="L793" i="1"/>
  <c r="R793" i="1" s="1"/>
  <c r="X793" i="1" s="1"/>
  <c r="AD793" i="1" s="1"/>
  <c r="AH793" i="1" s="1"/>
  <c r="AN793" i="1" s="1"/>
  <c r="AT793" i="1" s="1"/>
  <c r="AZ793" i="1" s="1"/>
  <c r="BF793" i="1" s="1"/>
  <c r="BL793" i="1" s="1"/>
  <c r="BN793" i="1" s="1"/>
  <c r="N796" i="1"/>
  <c r="T796" i="1" s="1"/>
  <c r="Z796" i="1" s="1"/>
  <c r="AF796" i="1" s="1"/>
  <c r="AJ796" i="1" s="1"/>
  <c r="AP796" i="1" s="1"/>
  <c r="AV796" i="1" s="1"/>
  <c r="BB796" i="1" s="1"/>
  <c r="BH796" i="1" s="1"/>
  <c r="BR796" i="1" s="1"/>
  <c r="BT796" i="1" s="1"/>
  <c r="P832" i="1"/>
  <c r="P831" i="1" s="1"/>
  <c r="AG832" i="1"/>
  <c r="AG831" i="1" s="1"/>
  <c r="AQ832" i="1"/>
  <c r="AQ831" i="1" s="1"/>
  <c r="AX832" i="1"/>
  <c r="AX831" i="1" s="1"/>
  <c r="BE832" i="1"/>
  <c r="BE831" i="1" s="1"/>
  <c r="BU832" i="1"/>
  <c r="BU831" i="1" s="1"/>
  <c r="AX852" i="1"/>
  <c r="AX851" i="1" s="1"/>
  <c r="O857" i="1"/>
  <c r="R869" i="1"/>
  <c r="X869" i="1" s="1"/>
  <c r="AD869" i="1" s="1"/>
  <c r="AH869" i="1" s="1"/>
  <c r="AN869" i="1" s="1"/>
  <c r="AT869" i="1" s="1"/>
  <c r="AZ869" i="1" s="1"/>
  <c r="BF869" i="1" s="1"/>
  <c r="BL869" i="1" s="1"/>
  <c r="BN869" i="1" s="1"/>
  <c r="L887" i="1"/>
  <c r="R887" i="1" s="1"/>
  <c r="X887" i="1" s="1"/>
  <c r="AD887" i="1" s="1"/>
  <c r="AH887" i="1" s="1"/>
  <c r="AN887" i="1" s="1"/>
  <c r="AT887" i="1" s="1"/>
  <c r="AZ887" i="1" s="1"/>
  <c r="BF887" i="1" s="1"/>
  <c r="BL887" i="1" s="1"/>
  <c r="BN887" i="1" s="1"/>
  <c r="L890" i="1"/>
  <c r="R890" i="1" s="1"/>
  <c r="X890" i="1" s="1"/>
  <c r="AD890" i="1" s="1"/>
  <c r="AH890" i="1" s="1"/>
  <c r="AN890" i="1" s="1"/>
  <c r="AT890" i="1" s="1"/>
  <c r="AZ890" i="1" s="1"/>
  <c r="BF890" i="1" s="1"/>
  <c r="BL890" i="1" s="1"/>
  <c r="BN890" i="1" s="1"/>
  <c r="AX892" i="1"/>
  <c r="AG897" i="1"/>
  <c r="AX897" i="1"/>
  <c r="BU897" i="1"/>
  <c r="AD908" i="1"/>
  <c r="AH908" i="1" s="1"/>
  <c r="AN908" i="1" s="1"/>
  <c r="AT908" i="1" s="1"/>
  <c r="AZ908" i="1" s="1"/>
  <c r="BF908" i="1" s="1"/>
  <c r="BL908" i="1" s="1"/>
  <c r="BN908" i="1" s="1"/>
  <c r="AK910" i="1"/>
  <c r="AR910" i="1"/>
  <c r="AY910" i="1"/>
  <c r="BI910" i="1"/>
  <c r="AE916" i="1"/>
  <c r="AI916" i="1" s="1"/>
  <c r="AO916" i="1" s="1"/>
  <c r="AU916" i="1" s="1"/>
  <c r="BA916" i="1" s="1"/>
  <c r="BG916" i="1" s="1"/>
  <c r="BO916" i="1" s="1"/>
  <c r="BQ916" i="1" s="1"/>
  <c r="BG918" i="1"/>
  <c r="BO918" i="1" s="1"/>
  <c r="BQ918" i="1" s="1"/>
  <c r="Q930" i="1"/>
  <c r="Q929" i="1" s="1"/>
  <c r="AA930" i="1"/>
  <c r="AA929" i="1" s="1"/>
  <c r="AY930" i="1"/>
  <c r="AY929" i="1" s="1"/>
  <c r="L947" i="1"/>
  <c r="R947" i="1" s="1"/>
  <c r="X947" i="1" s="1"/>
  <c r="AD947" i="1" s="1"/>
  <c r="AH947" i="1" s="1"/>
  <c r="AN947" i="1" s="1"/>
  <c r="AT947" i="1" s="1"/>
  <c r="AZ947" i="1" s="1"/>
  <c r="BF947" i="1" s="1"/>
  <c r="BL947" i="1" s="1"/>
  <c r="BN947" i="1" s="1"/>
  <c r="U950" i="1"/>
  <c r="AS950" i="1"/>
  <c r="BC950" i="1"/>
  <c r="N959" i="1"/>
  <c r="T959" i="1" s="1"/>
  <c r="Z959" i="1" s="1"/>
  <c r="AF959" i="1" s="1"/>
  <c r="AJ959" i="1" s="1"/>
  <c r="AP959" i="1" s="1"/>
  <c r="AV959" i="1" s="1"/>
  <c r="BB959" i="1" s="1"/>
  <c r="BH959" i="1" s="1"/>
  <c r="BR959" i="1" s="1"/>
  <c r="BT959" i="1" s="1"/>
  <c r="L966" i="1"/>
  <c r="R966" i="1" s="1"/>
  <c r="X966" i="1" s="1"/>
  <c r="AD966" i="1" s="1"/>
  <c r="AH966" i="1" s="1"/>
  <c r="AN966" i="1" s="1"/>
  <c r="AT966" i="1" s="1"/>
  <c r="AZ966" i="1" s="1"/>
  <c r="BF966" i="1" s="1"/>
  <c r="BL966" i="1" s="1"/>
  <c r="BN966" i="1" s="1"/>
  <c r="M966" i="1"/>
  <c r="S966" i="1" s="1"/>
  <c r="Y966" i="1" s="1"/>
  <c r="AE966" i="1" s="1"/>
  <c r="AI966" i="1" s="1"/>
  <c r="AO966" i="1" s="1"/>
  <c r="AU966" i="1" s="1"/>
  <c r="BA966" i="1" s="1"/>
  <c r="BG966" i="1" s="1"/>
  <c r="BO966" i="1" s="1"/>
  <c r="BQ966" i="1" s="1"/>
  <c r="N978" i="1"/>
  <c r="T978" i="1" s="1"/>
  <c r="Z978" i="1" s="1"/>
  <c r="AF978" i="1" s="1"/>
  <c r="AJ978" i="1" s="1"/>
  <c r="AP978" i="1" s="1"/>
  <c r="AV978" i="1" s="1"/>
  <c r="BB978" i="1" s="1"/>
  <c r="BH978" i="1" s="1"/>
  <c r="BR978" i="1" s="1"/>
  <c r="BT978" i="1" s="1"/>
  <c r="N988" i="1"/>
  <c r="T988" i="1" s="1"/>
  <c r="Z988" i="1" s="1"/>
  <c r="AF988" i="1" s="1"/>
  <c r="AJ988" i="1" s="1"/>
  <c r="AP988" i="1" s="1"/>
  <c r="AV988" i="1" s="1"/>
  <c r="BB988" i="1" s="1"/>
  <c r="BH988" i="1" s="1"/>
  <c r="BR988" i="1" s="1"/>
  <c r="BT988" i="1" s="1"/>
  <c r="G995" i="1"/>
  <c r="M995" i="1" s="1"/>
  <c r="S995" i="1" s="1"/>
  <c r="Y995" i="1" s="1"/>
  <c r="AE995" i="1" s="1"/>
  <c r="AI995" i="1" s="1"/>
  <c r="AO995" i="1" s="1"/>
  <c r="AU995" i="1" s="1"/>
  <c r="BA995" i="1" s="1"/>
  <c r="BG995" i="1" s="1"/>
  <c r="BO995" i="1" s="1"/>
  <c r="BQ995" i="1" s="1"/>
  <c r="L999" i="1"/>
  <c r="R999" i="1" s="1"/>
  <c r="X999" i="1" s="1"/>
  <c r="AD999" i="1" s="1"/>
  <c r="AH999" i="1" s="1"/>
  <c r="AN999" i="1" s="1"/>
  <c r="AT999" i="1" s="1"/>
  <c r="AZ999" i="1" s="1"/>
  <c r="BF999" i="1" s="1"/>
  <c r="BL999" i="1" s="1"/>
  <c r="BN999" i="1" s="1"/>
  <c r="L1002" i="1"/>
  <c r="R1002" i="1" s="1"/>
  <c r="X1002" i="1" s="1"/>
  <c r="AD1002" i="1" s="1"/>
  <c r="AH1002" i="1" s="1"/>
  <c r="AN1002" i="1" s="1"/>
  <c r="AT1002" i="1" s="1"/>
  <c r="AZ1002" i="1" s="1"/>
  <c r="BF1002" i="1" s="1"/>
  <c r="BL1002" i="1" s="1"/>
  <c r="BN1002" i="1" s="1"/>
  <c r="P1010" i="1"/>
  <c r="S1010" i="1" s="1"/>
  <c r="Y1010" i="1" s="1"/>
  <c r="AE1010" i="1" s="1"/>
  <c r="AI1010" i="1" s="1"/>
  <c r="AO1010" i="1" s="1"/>
  <c r="AU1010" i="1" s="1"/>
  <c r="BA1010" i="1" s="1"/>
  <c r="BG1010" i="1" s="1"/>
  <c r="BO1010" i="1" s="1"/>
  <c r="BQ1010" i="1" s="1"/>
  <c r="BK1022" i="1"/>
  <c r="H1035" i="1"/>
  <c r="N1035" i="1" s="1"/>
  <c r="T1035" i="1" s="1"/>
  <c r="Z1035" i="1" s="1"/>
  <c r="AF1035" i="1" s="1"/>
  <c r="AJ1035" i="1" s="1"/>
  <c r="AP1035" i="1" s="1"/>
  <c r="AV1035" i="1" s="1"/>
  <c r="BB1035" i="1" s="1"/>
  <c r="BH1035" i="1" s="1"/>
  <c r="BR1035" i="1" s="1"/>
  <c r="BT1035" i="1" s="1"/>
  <c r="AL1045" i="1"/>
  <c r="AS1045" i="1"/>
  <c r="BJ1045" i="1"/>
  <c r="AK897" i="1"/>
  <c r="AR897" i="1"/>
  <c r="AY897" i="1"/>
  <c r="AB910" i="1"/>
  <c r="AL910" i="1"/>
  <c r="BC910" i="1"/>
  <c r="BJ910" i="1"/>
  <c r="O1045" i="1"/>
  <c r="F1089" i="1"/>
  <c r="L1090" i="1"/>
  <c r="R1090" i="1" s="1"/>
  <c r="X1090" i="1" s="1"/>
  <c r="AD1090" i="1" s="1"/>
  <c r="AH1090" i="1" s="1"/>
  <c r="AN1090" i="1" s="1"/>
  <c r="AT1090" i="1" s="1"/>
  <c r="AZ1090" i="1" s="1"/>
  <c r="BF1090" i="1" s="1"/>
  <c r="BL1090" i="1" s="1"/>
  <c r="BN1090" i="1" s="1"/>
  <c r="U777" i="1"/>
  <c r="AS777" i="1"/>
  <c r="BJ777" i="1"/>
  <c r="AB790" i="1"/>
  <c r="AB789" i="1" s="1"/>
  <c r="AL790" i="1"/>
  <c r="AL789" i="1" s="1"/>
  <c r="AS790" i="1"/>
  <c r="AS789" i="1" s="1"/>
  <c r="BJ790" i="1"/>
  <c r="BJ789" i="1" s="1"/>
  <c r="N799" i="1"/>
  <c r="T799" i="1" s="1"/>
  <c r="Z799" i="1" s="1"/>
  <c r="AF799" i="1" s="1"/>
  <c r="AJ799" i="1" s="1"/>
  <c r="AP799" i="1" s="1"/>
  <c r="AV799" i="1" s="1"/>
  <c r="BB799" i="1" s="1"/>
  <c r="BH799" i="1" s="1"/>
  <c r="BR799" i="1" s="1"/>
  <c r="BT799" i="1" s="1"/>
  <c r="AG802" i="1"/>
  <c r="AG801" i="1" s="1"/>
  <c r="AX802" i="1"/>
  <c r="AX801" i="1" s="1"/>
  <c r="BE802" i="1"/>
  <c r="BE801" i="1" s="1"/>
  <c r="L805" i="1"/>
  <c r="R805" i="1" s="1"/>
  <c r="X805" i="1" s="1"/>
  <c r="AD805" i="1" s="1"/>
  <c r="AH805" i="1" s="1"/>
  <c r="AN805" i="1" s="1"/>
  <c r="AT805" i="1" s="1"/>
  <c r="AZ805" i="1" s="1"/>
  <c r="BF805" i="1" s="1"/>
  <c r="BL805" i="1" s="1"/>
  <c r="BN805" i="1" s="1"/>
  <c r="AX810" i="1"/>
  <c r="AX809" i="1" s="1"/>
  <c r="M815" i="1"/>
  <c r="S815" i="1" s="1"/>
  <c r="Y815" i="1" s="1"/>
  <c r="AE815" i="1" s="1"/>
  <c r="AI815" i="1" s="1"/>
  <c r="AO815" i="1" s="1"/>
  <c r="AU815" i="1" s="1"/>
  <c r="BA815" i="1" s="1"/>
  <c r="BG815" i="1" s="1"/>
  <c r="BO815" i="1" s="1"/>
  <c r="BQ815" i="1" s="1"/>
  <c r="N821" i="1"/>
  <c r="T821" i="1" s="1"/>
  <c r="Z821" i="1" s="1"/>
  <c r="AF821" i="1" s="1"/>
  <c r="AJ821" i="1" s="1"/>
  <c r="AP821" i="1" s="1"/>
  <c r="AV821" i="1" s="1"/>
  <c r="BB821" i="1" s="1"/>
  <c r="BH821" i="1" s="1"/>
  <c r="BR821" i="1" s="1"/>
  <c r="BT821" i="1" s="1"/>
  <c r="M821" i="1"/>
  <c r="S821" i="1" s="1"/>
  <c r="Y821" i="1" s="1"/>
  <c r="AE821" i="1" s="1"/>
  <c r="AI821" i="1" s="1"/>
  <c r="AO821" i="1" s="1"/>
  <c r="AU821" i="1" s="1"/>
  <c r="BA821" i="1" s="1"/>
  <c r="BG821" i="1" s="1"/>
  <c r="BO821" i="1" s="1"/>
  <c r="BQ821" i="1" s="1"/>
  <c r="P823" i="1"/>
  <c r="W823" i="1"/>
  <c r="AG823" i="1"/>
  <c r="AQ823" i="1"/>
  <c r="BE823" i="1"/>
  <c r="M828" i="1"/>
  <c r="S828" i="1" s="1"/>
  <c r="Y828" i="1" s="1"/>
  <c r="AE828" i="1" s="1"/>
  <c r="AI828" i="1" s="1"/>
  <c r="AO828" i="1" s="1"/>
  <c r="AU828" i="1" s="1"/>
  <c r="BA828" i="1" s="1"/>
  <c r="BG828" i="1" s="1"/>
  <c r="BO828" i="1" s="1"/>
  <c r="BQ828" i="1" s="1"/>
  <c r="M829" i="1"/>
  <c r="S829" i="1" s="1"/>
  <c r="Y829" i="1" s="1"/>
  <c r="AE829" i="1" s="1"/>
  <c r="AI829" i="1" s="1"/>
  <c r="AO829" i="1" s="1"/>
  <c r="AU829" i="1" s="1"/>
  <c r="BA829" i="1" s="1"/>
  <c r="BG829" i="1" s="1"/>
  <c r="BO829" i="1" s="1"/>
  <c r="BQ829" i="1" s="1"/>
  <c r="K823" i="1"/>
  <c r="L835" i="1"/>
  <c r="R835" i="1" s="1"/>
  <c r="X835" i="1" s="1"/>
  <c r="AD835" i="1" s="1"/>
  <c r="AH835" i="1" s="1"/>
  <c r="AN835" i="1" s="1"/>
  <c r="AT835" i="1" s="1"/>
  <c r="AZ835" i="1" s="1"/>
  <c r="BF835" i="1" s="1"/>
  <c r="BL835" i="1" s="1"/>
  <c r="BN835" i="1" s="1"/>
  <c r="N845" i="1"/>
  <c r="T845" i="1" s="1"/>
  <c r="Z845" i="1" s="1"/>
  <c r="AF845" i="1" s="1"/>
  <c r="AJ845" i="1" s="1"/>
  <c r="AP845" i="1" s="1"/>
  <c r="AV845" i="1" s="1"/>
  <c r="BB845" i="1" s="1"/>
  <c r="BH845" i="1" s="1"/>
  <c r="BR845" i="1" s="1"/>
  <c r="BT845" i="1" s="1"/>
  <c r="O843" i="1"/>
  <c r="O838" i="1" s="1"/>
  <c r="AM843" i="1"/>
  <c r="AM838" i="1" s="1"/>
  <c r="K843" i="1"/>
  <c r="R856" i="1"/>
  <c r="X856" i="1" s="1"/>
  <c r="AD856" i="1" s="1"/>
  <c r="AH856" i="1" s="1"/>
  <c r="AN856" i="1" s="1"/>
  <c r="AT856" i="1" s="1"/>
  <c r="AZ856" i="1" s="1"/>
  <c r="BF856" i="1" s="1"/>
  <c r="BL856" i="1" s="1"/>
  <c r="BN856" i="1" s="1"/>
  <c r="N867" i="1"/>
  <c r="T867" i="1" s="1"/>
  <c r="Z867" i="1" s="1"/>
  <c r="AU870" i="1"/>
  <c r="BA870" i="1" s="1"/>
  <c r="BG870" i="1" s="1"/>
  <c r="BO870" i="1" s="1"/>
  <c r="BQ870" i="1" s="1"/>
  <c r="N884" i="1"/>
  <c r="T884" i="1" s="1"/>
  <c r="Z884" i="1" s="1"/>
  <c r="AF884" i="1" s="1"/>
  <c r="AJ884" i="1" s="1"/>
  <c r="AP884" i="1" s="1"/>
  <c r="AV884" i="1" s="1"/>
  <c r="BB884" i="1" s="1"/>
  <c r="BH884" i="1" s="1"/>
  <c r="BR884" i="1" s="1"/>
  <c r="BT884" i="1" s="1"/>
  <c r="M884" i="1"/>
  <c r="S884" i="1" s="1"/>
  <c r="Y884" i="1" s="1"/>
  <c r="AE884" i="1" s="1"/>
  <c r="AI884" i="1" s="1"/>
  <c r="AO884" i="1" s="1"/>
  <c r="AU884" i="1" s="1"/>
  <c r="BA884" i="1" s="1"/>
  <c r="BG884" i="1" s="1"/>
  <c r="BO884" i="1" s="1"/>
  <c r="BQ884" i="1" s="1"/>
  <c r="L886" i="1"/>
  <c r="R886" i="1" s="1"/>
  <c r="X886" i="1" s="1"/>
  <c r="AD886" i="1" s="1"/>
  <c r="AH886" i="1" s="1"/>
  <c r="AN886" i="1" s="1"/>
  <c r="AT886" i="1" s="1"/>
  <c r="AZ886" i="1" s="1"/>
  <c r="BF886" i="1" s="1"/>
  <c r="BL886" i="1" s="1"/>
  <c r="BN886" i="1" s="1"/>
  <c r="AA892" i="1"/>
  <c r="AK892" i="1"/>
  <c r="AR892" i="1"/>
  <c r="AY892" i="1"/>
  <c r="BI892" i="1"/>
  <c r="AB897" i="1"/>
  <c r="AL897" i="1"/>
  <c r="AX905" i="1"/>
  <c r="V910" i="1"/>
  <c r="Y910" i="1" s="1"/>
  <c r="AC910" i="1"/>
  <c r="AM910" i="1"/>
  <c r="N923" i="1"/>
  <c r="T923" i="1" s="1"/>
  <c r="Z923" i="1" s="1"/>
  <c r="AF923" i="1" s="1"/>
  <c r="AJ923" i="1" s="1"/>
  <c r="AP923" i="1" s="1"/>
  <c r="AV923" i="1" s="1"/>
  <c r="BB923" i="1" s="1"/>
  <c r="BH923" i="1" s="1"/>
  <c r="BR923" i="1" s="1"/>
  <c r="BT923" i="1" s="1"/>
  <c r="M926" i="1"/>
  <c r="S926" i="1" s="1"/>
  <c r="Y926" i="1" s="1"/>
  <c r="AE926" i="1" s="1"/>
  <c r="AI926" i="1" s="1"/>
  <c r="AO926" i="1" s="1"/>
  <c r="AU926" i="1" s="1"/>
  <c r="BA926" i="1" s="1"/>
  <c r="BG926" i="1" s="1"/>
  <c r="BO926" i="1" s="1"/>
  <c r="BQ926" i="1" s="1"/>
  <c r="L931" i="1"/>
  <c r="R931" i="1" s="1"/>
  <c r="X931" i="1" s="1"/>
  <c r="AD931" i="1" s="1"/>
  <c r="AH931" i="1" s="1"/>
  <c r="AN931" i="1" s="1"/>
  <c r="AT931" i="1" s="1"/>
  <c r="AZ931" i="1" s="1"/>
  <c r="BF931" i="1" s="1"/>
  <c r="BL931" i="1" s="1"/>
  <c r="BN931" i="1" s="1"/>
  <c r="N933" i="1"/>
  <c r="T933" i="1" s="1"/>
  <c r="Z933" i="1" s="1"/>
  <c r="AF933" i="1" s="1"/>
  <c r="AJ933" i="1" s="1"/>
  <c r="AP933" i="1" s="1"/>
  <c r="AV933" i="1" s="1"/>
  <c r="BB933" i="1" s="1"/>
  <c r="BH933" i="1" s="1"/>
  <c r="BR933" i="1" s="1"/>
  <c r="BT933" i="1" s="1"/>
  <c r="AH937" i="1"/>
  <c r="AN937" i="1" s="1"/>
  <c r="AT937" i="1" s="1"/>
  <c r="AZ937" i="1" s="1"/>
  <c r="BF937" i="1" s="1"/>
  <c r="BL937" i="1" s="1"/>
  <c r="BN937" i="1" s="1"/>
  <c r="H950" i="1"/>
  <c r="AQ950" i="1"/>
  <c r="BE950" i="1"/>
  <c r="BU950" i="1"/>
  <c r="H955" i="1"/>
  <c r="N955" i="1" s="1"/>
  <c r="T955" i="1" s="1"/>
  <c r="Z955" i="1" s="1"/>
  <c r="AF955" i="1" s="1"/>
  <c r="AJ955" i="1" s="1"/>
  <c r="AP955" i="1" s="1"/>
  <c r="AV955" i="1" s="1"/>
  <c r="BB955" i="1" s="1"/>
  <c r="BH955" i="1" s="1"/>
  <c r="BR955" i="1" s="1"/>
  <c r="BT955" i="1" s="1"/>
  <c r="M962" i="1"/>
  <c r="S962" i="1" s="1"/>
  <c r="Y962" i="1" s="1"/>
  <c r="AE962" i="1" s="1"/>
  <c r="AI962" i="1" s="1"/>
  <c r="AO962" i="1" s="1"/>
  <c r="AU962" i="1" s="1"/>
  <c r="BA962" i="1" s="1"/>
  <c r="BG962" i="1" s="1"/>
  <c r="BO962" i="1" s="1"/>
  <c r="BQ962" i="1" s="1"/>
  <c r="K961" i="1"/>
  <c r="AL961" i="1"/>
  <c r="BJ961" i="1"/>
  <c r="N966" i="1"/>
  <c r="T966" i="1" s="1"/>
  <c r="Z966" i="1" s="1"/>
  <c r="AF966" i="1" s="1"/>
  <c r="AJ966" i="1" s="1"/>
  <c r="AP966" i="1" s="1"/>
  <c r="AV966" i="1" s="1"/>
  <c r="BB966" i="1" s="1"/>
  <c r="BH966" i="1" s="1"/>
  <c r="BR966" i="1" s="1"/>
  <c r="BT966" i="1" s="1"/>
  <c r="BI975" i="1"/>
  <c r="BI968" i="1" s="1"/>
  <c r="AM980" i="1"/>
  <c r="M988" i="1"/>
  <c r="S988" i="1" s="1"/>
  <c r="Y988" i="1" s="1"/>
  <c r="AE988" i="1" s="1"/>
  <c r="AI988" i="1" s="1"/>
  <c r="AO988" i="1" s="1"/>
  <c r="AU988" i="1" s="1"/>
  <c r="BA988" i="1" s="1"/>
  <c r="BG988" i="1" s="1"/>
  <c r="BO988" i="1" s="1"/>
  <c r="BQ988" i="1" s="1"/>
  <c r="AB987" i="1"/>
  <c r="AB986" i="1" s="1"/>
  <c r="AL987" i="1"/>
  <c r="AL986" i="1" s="1"/>
  <c r="BJ987" i="1"/>
  <c r="BJ986" i="1" s="1"/>
  <c r="L1005" i="1"/>
  <c r="R1005" i="1" s="1"/>
  <c r="X1005" i="1" s="1"/>
  <c r="AD1005" i="1" s="1"/>
  <c r="AH1005" i="1" s="1"/>
  <c r="AN1005" i="1" s="1"/>
  <c r="AT1005" i="1" s="1"/>
  <c r="AZ1005" i="1" s="1"/>
  <c r="BF1005" i="1" s="1"/>
  <c r="BL1005" i="1" s="1"/>
  <c r="BN1005" i="1" s="1"/>
  <c r="M1020" i="1"/>
  <c r="S1020" i="1" s="1"/>
  <c r="Y1020" i="1" s="1"/>
  <c r="AE1020" i="1" s="1"/>
  <c r="AI1020" i="1" s="1"/>
  <c r="AO1020" i="1" s="1"/>
  <c r="AU1020" i="1" s="1"/>
  <c r="BA1020" i="1" s="1"/>
  <c r="BG1020" i="1" s="1"/>
  <c r="BO1020" i="1" s="1"/>
  <c r="BQ1020" i="1" s="1"/>
  <c r="AC1022" i="1"/>
  <c r="O1041" i="1"/>
  <c r="R1041" i="1" s="1"/>
  <c r="X1041" i="1" s="1"/>
  <c r="AD1041" i="1" s="1"/>
  <c r="AH1041" i="1" s="1"/>
  <c r="AN1041" i="1" s="1"/>
  <c r="AT1041" i="1" s="1"/>
  <c r="AZ1041" i="1" s="1"/>
  <c r="BF1041" i="1" s="1"/>
  <c r="BL1041" i="1" s="1"/>
  <c r="BN1041" i="1" s="1"/>
  <c r="AG1050" i="1"/>
  <c r="AQ1050" i="1"/>
  <c r="BE1050" i="1"/>
  <c r="K1050" i="1"/>
  <c r="AL1050" i="1"/>
  <c r="BC1050" i="1"/>
  <c r="BJ1050" i="1"/>
  <c r="AM1050" i="1"/>
  <c r="BD1050" i="1"/>
  <c r="N1061" i="1"/>
  <c r="T1061" i="1" s="1"/>
  <c r="Z1061" i="1" s="1"/>
  <c r="AF1061" i="1" s="1"/>
  <c r="AJ1061" i="1" s="1"/>
  <c r="AP1061" i="1" s="1"/>
  <c r="AV1061" i="1" s="1"/>
  <c r="BB1061" i="1" s="1"/>
  <c r="BH1061" i="1" s="1"/>
  <c r="BR1061" i="1" s="1"/>
  <c r="BT1061" i="1" s="1"/>
  <c r="AC1060" i="1"/>
  <c r="AC1059" i="1" s="1"/>
  <c r="L1063" i="1"/>
  <c r="R1063" i="1" s="1"/>
  <c r="X1063" i="1" s="1"/>
  <c r="AD1063" i="1" s="1"/>
  <c r="AH1063" i="1" s="1"/>
  <c r="AN1063" i="1" s="1"/>
  <c r="AT1063" i="1" s="1"/>
  <c r="AZ1063" i="1" s="1"/>
  <c r="BF1063" i="1" s="1"/>
  <c r="BL1063" i="1" s="1"/>
  <c r="BN1063" i="1" s="1"/>
  <c r="M1066" i="1"/>
  <c r="S1066" i="1" s="1"/>
  <c r="Y1066" i="1" s="1"/>
  <c r="AE1066" i="1" s="1"/>
  <c r="AI1066" i="1" s="1"/>
  <c r="AO1066" i="1" s="1"/>
  <c r="AU1066" i="1" s="1"/>
  <c r="BA1066" i="1" s="1"/>
  <c r="BG1066" i="1" s="1"/>
  <c r="BO1066" i="1" s="1"/>
  <c r="BQ1066" i="1" s="1"/>
  <c r="N1072" i="1"/>
  <c r="T1072" i="1" s="1"/>
  <c r="Z1072" i="1" s="1"/>
  <c r="AF1072" i="1" s="1"/>
  <c r="AJ1072" i="1" s="1"/>
  <c r="AP1072" i="1" s="1"/>
  <c r="AV1072" i="1" s="1"/>
  <c r="BB1072" i="1" s="1"/>
  <c r="BH1072" i="1" s="1"/>
  <c r="BR1072" i="1" s="1"/>
  <c r="BT1072" i="1" s="1"/>
  <c r="AR1075" i="1"/>
  <c r="AR1074" i="1" s="1"/>
  <c r="AY1075" i="1"/>
  <c r="AY1074" i="1" s="1"/>
  <c r="L1102" i="1"/>
  <c r="R1102" i="1" s="1"/>
  <c r="X1102" i="1" s="1"/>
  <c r="AD1102" i="1" s="1"/>
  <c r="AH1102" i="1" s="1"/>
  <c r="AN1102" i="1" s="1"/>
  <c r="AT1102" i="1" s="1"/>
  <c r="AZ1102" i="1" s="1"/>
  <c r="BF1102" i="1" s="1"/>
  <c r="BL1102" i="1" s="1"/>
  <c r="BN1102" i="1" s="1"/>
  <c r="N1104" i="1"/>
  <c r="T1104" i="1" s="1"/>
  <c r="Z1104" i="1" s="1"/>
  <c r="AF1104" i="1" s="1"/>
  <c r="AJ1104" i="1" s="1"/>
  <c r="AP1104" i="1" s="1"/>
  <c r="AV1104" i="1" s="1"/>
  <c r="BB1104" i="1" s="1"/>
  <c r="BH1104" i="1" s="1"/>
  <c r="BR1104" i="1" s="1"/>
  <c r="M1126" i="1"/>
  <c r="S1126" i="1" s="1"/>
  <c r="Y1126" i="1" s="1"/>
  <c r="AE1126" i="1" s="1"/>
  <c r="AI1126" i="1" s="1"/>
  <c r="AO1126" i="1" s="1"/>
  <c r="AU1126" i="1" s="1"/>
  <c r="BA1126" i="1" s="1"/>
  <c r="BG1126" i="1" s="1"/>
  <c r="BO1126" i="1" s="1"/>
  <c r="BQ1126" i="1" s="1"/>
  <c r="H1128" i="1"/>
  <c r="O1128" i="1"/>
  <c r="AC1128" i="1"/>
  <c r="AM1128" i="1"/>
  <c r="AW1128" i="1"/>
  <c r="BD1128" i="1"/>
  <c r="BK1128" i="1"/>
  <c r="F1128" i="1"/>
  <c r="M1133" i="1"/>
  <c r="S1133" i="1" s="1"/>
  <c r="Y1133" i="1" s="1"/>
  <c r="AE1133" i="1" s="1"/>
  <c r="AI1133" i="1" s="1"/>
  <c r="AO1133" i="1" s="1"/>
  <c r="AU1133" i="1" s="1"/>
  <c r="BA1133" i="1" s="1"/>
  <c r="BG1133" i="1" s="1"/>
  <c r="BO1133" i="1" s="1"/>
  <c r="BQ1133" i="1" s="1"/>
  <c r="H1137" i="1"/>
  <c r="H1136" i="1" s="1"/>
  <c r="V1137" i="1"/>
  <c r="V1136" i="1" s="1"/>
  <c r="AC1137" i="1"/>
  <c r="BK1137" i="1"/>
  <c r="BK1136" i="1" s="1"/>
  <c r="AG1137" i="1"/>
  <c r="AG1136" i="1" s="1"/>
  <c r="BE1137" i="1"/>
  <c r="BE1136" i="1" s="1"/>
  <c r="P1146" i="1"/>
  <c r="S1146" i="1" s="1"/>
  <c r="Y1146" i="1" s="1"/>
  <c r="AE1146" i="1" s="1"/>
  <c r="AI1146" i="1" s="1"/>
  <c r="AO1146" i="1" s="1"/>
  <c r="AU1146" i="1" s="1"/>
  <c r="BA1146" i="1" s="1"/>
  <c r="BG1146" i="1" s="1"/>
  <c r="BO1146" i="1" s="1"/>
  <c r="BQ1146" i="1" s="1"/>
  <c r="R1153" i="1"/>
  <c r="X1153" i="1" s="1"/>
  <c r="AD1153" i="1" s="1"/>
  <c r="AH1153" i="1" s="1"/>
  <c r="AN1153" i="1" s="1"/>
  <c r="AT1153" i="1" s="1"/>
  <c r="AZ1153" i="1" s="1"/>
  <c r="BF1153" i="1" s="1"/>
  <c r="BL1153" i="1" s="1"/>
  <c r="L1183" i="1"/>
  <c r="R1183" i="1" s="1"/>
  <c r="X1183" i="1" s="1"/>
  <c r="AD1183" i="1" s="1"/>
  <c r="AH1183" i="1" s="1"/>
  <c r="AN1183" i="1" s="1"/>
  <c r="AT1183" i="1" s="1"/>
  <c r="AZ1183" i="1" s="1"/>
  <c r="BF1183" i="1" s="1"/>
  <c r="BL1183" i="1" s="1"/>
  <c r="BN1183" i="1" s="1"/>
  <c r="N1192" i="1"/>
  <c r="T1192" i="1" s="1"/>
  <c r="Z1192" i="1" s="1"/>
  <c r="AF1192" i="1" s="1"/>
  <c r="AJ1192" i="1" s="1"/>
  <c r="AP1192" i="1" s="1"/>
  <c r="AV1192" i="1" s="1"/>
  <c r="BB1192" i="1" s="1"/>
  <c r="BH1192" i="1" s="1"/>
  <c r="BR1192" i="1" s="1"/>
  <c r="BT1192" i="1" s="1"/>
  <c r="M1192" i="1"/>
  <c r="S1192" i="1" s="1"/>
  <c r="Y1192" i="1" s="1"/>
  <c r="AE1192" i="1" s="1"/>
  <c r="AI1192" i="1" s="1"/>
  <c r="AO1192" i="1" s="1"/>
  <c r="AU1192" i="1" s="1"/>
  <c r="BA1192" i="1" s="1"/>
  <c r="BG1192" i="1" s="1"/>
  <c r="BO1192" i="1" s="1"/>
  <c r="BQ1192" i="1" s="1"/>
  <c r="M1195" i="1"/>
  <c r="S1195" i="1" s="1"/>
  <c r="Y1195" i="1" s="1"/>
  <c r="AE1195" i="1" s="1"/>
  <c r="AI1195" i="1" s="1"/>
  <c r="AO1195" i="1" s="1"/>
  <c r="AU1195" i="1" s="1"/>
  <c r="BA1195" i="1" s="1"/>
  <c r="BG1195" i="1" s="1"/>
  <c r="BO1195" i="1" s="1"/>
  <c r="BQ1195" i="1" s="1"/>
  <c r="AE1210" i="1"/>
  <c r="AI1210" i="1" s="1"/>
  <c r="AO1210" i="1" s="1"/>
  <c r="AU1210" i="1" s="1"/>
  <c r="BA1210" i="1" s="1"/>
  <c r="BG1210" i="1" s="1"/>
  <c r="BO1210" i="1" s="1"/>
  <c r="BQ1210" i="1" s="1"/>
  <c r="AP1216" i="1"/>
  <c r="AV1216" i="1" s="1"/>
  <c r="BB1216" i="1" s="1"/>
  <c r="BH1216" i="1" s="1"/>
  <c r="BR1216" i="1" s="1"/>
  <c r="BT1216" i="1" s="1"/>
  <c r="BF1228" i="1"/>
  <c r="BL1228" i="1" s="1"/>
  <c r="AX1230" i="1"/>
  <c r="BA1230" i="1" s="1"/>
  <c r="BG1230" i="1" s="1"/>
  <c r="BO1230" i="1" s="1"/>
  <c r="BQ1230" i="1" s="1"/>
  <c r="V1243" i="1"/>
  <c r="V1239" i="1" s="1"/>
  <c r="AK1243" i="1"/>
  <c r="AK1239" i="1" s="1"/>
  <c r="AR1243" i="1"/>
  <c r="AR1239" i="1" s="1"/>
  <c r="AY1243" i="1"/>
  <c r="AY1239" i="1" s="1"/>
  <c r="BI1243" i="1"/>
  <c r="BI1239" i="1" s="1"/>
  <c r="AQ1257" i="1"/>
  <c r="AX1257" i="1"/>
  <c r="M1262" i="1"/>
  <c r="S1262" i="1" s="1"/>
  <c r="Y1262" i="1" s="1"/>
  <c r="AE1262" i="1" s="1"/>
  <c r="AI1262" i="1" s="1"/>
  <c r="AO1262" i="1" s="1"/>
  <c r="AU1262" i="1" s="1"/>
  <c r="BA1262" i="1" s="1"/>
  <c r="BG1262" i="1" s="1"/>
  <c r="BO1262" i="1" s="1"/>
  <c r="BQ1262" i="1" s="1"/>
  <c r="AA1264" i="1"/>
  <c r="AY1264" i="1"/>
  <c r="I1264" i="1"/>
  <c r="P1264" i="1"/>
  <c r="AG1264" i="1"/>
  <c r="BE1264" i="1"/>
  <c r="M1275" i="1"/>
  <c r="S1275" i="1" s="1"/>
  <c r="Y1275" i="1" s="1"/>
  <c r="AE1275" i="1" s="1"/>
  <c r="AI1275" i="1" s="1"/>
  <c r="AO1275" i="1" s="1"/>
  <c r="AU1275" i="1" s="1"/>
  <c r="BA1275" i="1" s="1"/>
  <c r="BG1275" i="1" s="1"/>
  <c r="BO1275" i="1" s="1"/>
  <c r="BQ1275" i="1" s="1"/>
  <c r="L1287" i="1"/>
  <c r="R1287" i="1" s="1"/>
  <c r="X1287" i="1" s="1"/>
  <c r="AD1287" i="1" s="1"/>
  <c r="AH1287" i="1" s="1"/>
  <c r="AN1287" i="1" s="1"/>
  <c r="AT1287" i="1" s="1"/>
  <c r="AZ1287" i="1" s="1"/>
  <c r="BF1287" i="1" s="1"/>
  <c r="BL1287" i="1" s="1"/>
  <c r="BN1287" i="1" s="1"/>
  <c r="AL1300" i="1"/>
  <c r="BJ1300" i="1"/>
  <c r="N1315" i="1"/>
  <c r="T1315" i="1" s="1"/>
  <c r="Z1315" i="1" s="1"/>
  <c r="AF1315" i="1" s="1"/>
  <c r="AJ1315" i="1" s="1"/>
  <c r="AP1315" i="1" s="1"/>
  <c r="AV1315" i="1" s="1"/>
  <c r="BB1315" i="1" s="1"/>
  <c r="BH1315" i="1" s="1"/>
  <c r="BR1315" i="1" s="1"/>
  <c r="BT1315" i="1" s="1"/>
  <c r="H1314" i="1"/>
  <c r="N1314" i="1" s="1"/>
  <c r="T1314" i="1" s="1"/>
  <c r="Z1314" i="1" s="1"/>
  <c r="AF1314" i="1" s="1"/>
  <c r="AJ1314" i="1" s="1"/>
  <c r="AP1314" i="1" s="1"/>
  <c r="AV1314" i="1" s="1"/>
  <c r="BB1314" i="1" s="1"/>
  <c r="BH1314" i="1" s="1"/>
  <c r="BR1314" i="1" s="1"/>
  <c r="BT1314" i="1" s="1"/>
  <c r="V1469" i="1"/>
  <c r="U1075" i="1"/>
  <c r="U1074" i="1" s="1"/>
  <c r="BJ1075" i="1"/>
  <c r="BJ1074" i="1" s="1"/>
  <c r="BU1092" i="1"/>
  <c r="AX1099" i="1"/>
  <c r="AX1092" i="1" s="1"/>
  <c r="BE1099" i="1"/>
  <c r="BE1092" i="1" s="1"/>
  <c r="L1104" i="1"/>
  <c r="R1104" i="1" s="1"/>
  <c r="X1104" i="1" s="1"/>
  <c r="AD1104" i="1" s="1"/>
  <c r="AH1104" i="1" s="1"/>
  <c r="AN1104" i="1" s="1"/>
  <c r="AT1104" i="1" s="1"/>
  <c r="AZ1104" i="1" s="1"/>
  <c r="BF1104" i="1" s="1"/>
  <c r="BL1104" i="1" s="1"/>
  <c r="U1123" i="1"/>
  <c r="AB1123" i="1"/>
  <c r="BC1123" i="1"/>
  <c r="AG1128" i="1"/>
  <c r="BE1128" i="1"/>
  <c r="R1152" i="1"/>
  <c r="X1152" i="1" s="1"/>
  <c r="AD1152" i="1" s="1"/>
  <c r="AH1152" i="1" s="1"/>
  <c r="AN1152" i="1" s="1"/>
  <c r="AT1152" i="1" s="1"/>
  <c r="AZ1152" i="1" s="1"/>
  <c r="BF1152" i="1" s="1"/>
  <c r="BL1152" i="1" s="1"/>
  <c r="AX1248" i="1"/>
  <c r="U1257" i="1"/>
  <c r="AL1257" i="1"/>
  <c r="AS1257" i="1"/>
  <c r="BJ1257" i="1"/>
  <c r="M1269" i="1"/>
  <c r="S1269" i="1" s="1"/>
  <c r="Y1269" i="1" s="1"/>
  <c r="AE1269" i="1" s="1"/>
  <c r="AI1269" i="1" s="1"/>
  <c r="AO1269" i="1" s="1"/>
  <c r="AU1269" i="1" s="1"/>
  <c r="BA1269" i="1" s="1"/>
  <c r="BG1269" i="1" s="1"/>
  <c r="BO1269" i="1" s="1"/>
  <c r="BQ1269" i="1" s="1"/>
  <c r="M1302" i="1"/>
  <c r="S1302" i="1" s="1"/>
  <c r="Y1302" i="1" s="1"/>
  <c r="AE1302" i="1" s="1"/>
  <c r="AI1302" i="1" s="1"/>
  <c r="AO1302" i="1" s="1"/>
  <c r="AU1302" i="1" s="1"/>
  <c r="BA1302" i="1" s="1"/>
  <c r="BG1302" i="1" s="1"/>
  <c r="BO1302" i="1" s="1"/>
  <c r="BQ1302" i="1" s="1"/>
  <c r="G1301" i="1"/>
  <c r="M1301" i="1" s="1"/>
  <c r="S1301" i="1" s="1"/>
  <c r="Y1301" i="1" s="1"/>
  <c r="AE1301" i="1" s="1"/>
  <c r="AI1301" i="1" s="1"/>
  <c r="AO1301" i="1" s="1"/>
  <c r="AU1301" i="1" s="1"/>
  <c r="BA1301" i="1" s="1"/>
  <c r="BG1301" i="1" s="1"/>
  <c r="BO1301" i="1" s="1"/>
  <c r="BQ1301" i="1" s="1"/>
  <c r="K1099" i="1"/>
  <c r="AA1099" i="1"/>
  <c r="AK1099" i="1"/>
  <c r="AK1092" i="1" s="1"/>
  <c r="L1129" i="1"/>
  <c r="R1129" i="1" s="1"/>
  <c r="X1129" i="1" s="1"/>
  <c r="AD1129" i="1" s="1"/>
  <c r="AH1129" i="1" s="1"/>
  <c r="AN1129" i="1" s="1"/>
  <c r="AT1129" i="1" s="1"/>
  <c r="AZ1129" i="1" s="1"/>
  <c r="BF1129" i="1" s="1"/>
  <c r="BL1129" i="1" s="1"/>
  <c r="BN1129" i="1" s="1"/>
  <c r="AR1128" i="1"/>
  <c r="Q1138" i="1"/>
  <c r="AA1137" i="1"/>
  <c r="Q1146" i="1"/>
  <c r="T1146" i="1" s="1"/>
  <c r="Z1146" i="1" s="1"/>
  <c r="AF1146" i="1" s="1"/>
  <c r="AJ1146" i="1" s="1"/>
  <c r="AP1146" i="1" s="1"/>
  <c r="AV1146" i="1" s="1"/>
  <c r="BB1146" i="1" s="1"/>
  <c r="BH1146" i="1" s="1"/>
  <c r="BR1146" i="1" s="1"/>
  <c r="BT1146" i="1" s="1"/>
  <c r="P1151" i="1"/>
  <c r="S1151" i="1" s="1"/>
  <c r="Y1151" i="1" s="1"/>
  <c r="AE1151" i="1" s="1"/>
  <c r="AI1151" i="1" s="1"/>
  <c r="AO1151" i="1" s="1"/>
  <c r="AU1151" i="1" s="1"/>
  <c r="BA1151" i="1" s="1"/>
  <c r="BG1151" i="1" s="1"/>
  <c r="BO1151" i="1" s="1"/>
  <c r="AU1156" i="1"/>
  <c r="BA1156" i="1" s="1"/>
  <c r="BG1156" i="1" s="1"/>
  <c r="BO1156" i="1" s="1"/>
  <c r="N1180" i="1"/>
  <c r="T1180" i="1" s="1"/>
  <c r="Z1180" i="1" s="1"/>
  <c r="AF1180" i="1" s="1"/>
  <c r="AJ1180" i="1" s="1"/>
  <c r="AP1180" i="1" s="1"/>
  <c r="AV1180" i="1" s="1"/>
  <c r="BB1180" i="1" s="1"/>
  <c r="BH1180" i="1" s="1"/>
  <c r="BR1180" i="1" s="1"/>
  <c r="BT1180" i="1" s="1"/>
  <c r="M1180" i="1"/>
  <c r="S1180" i="1" s="1"/>
  <c r="Y1180" i="1" s="1"/>
  <c r="AE1180" i="1" s="1"/>
  <c r="AI1180" i="1" s="1"/>
  <c r="AO1180" i="1" s="1"/>
  <c r="AU1180" i="1" s="1"/>
  <c r="BA1180" i="1" s="1"/>
  <c r="BG1180" i="1" s="1"/>
  <c r="BO1180" i="1" s="1"/>
  <c r="BQ1180" i="1" s="1"/>
  <c r="L1182" i="1"/>
  <c r="R1182" i="1" s="1"/>
  <c r="X1182" i="1" s="1"/>
  <c r="AD1182" i="1" s="1"/>
  <c r="AH1182" i="1" s="1"/>
  <c r="AN1182" i="1" s="1"/>
  <c r="AT1182" i="1" s="1"/>
  <c r="AZ1182" i="1" s="1"/>
  <c r="BF1182" i="1" s="1"/>
  <c r="BL1182" i="1" s="1"/>
  <c r="BN1182" i="1" s="1"/>
  <c r="L1195" i="1"/>
  <c r="R1195" i="1" s="1"/>
  <c r="X1195" i="1" s="1"/>
  <c r="AD1195" i="1" s="1"/>
  <c r="AH1195" i="1" s="1"/>
  <c r="AN1195" i="1" s="1"/>
  <c r="AT1195" i="1" s="1"/>
  <c r="AZ1195" i="1" s="1"/>
  <c r="BF1195" i="1" s="1"/>
  <c r="BL1195" i="1" s="1"/>
  <c r="BN1195" i="1" s="1"/>
  <c r="P1203" i="1"/>
  <c r="S1203" i="1" s="1"/>
  <c r="Y1203" i="1" s="1"/>
  <c r="AE1203" i="1" s="1"/>
  <c r="AI1203" i="1" s="1"/>
  <c r="AO1203" i="1" s="1"/>
  <c r="AU1203" i="1" s="1"/>
  <c r="BA1203" i="1" s="1"/>
  <c r="BG1203" i="1" s="1"/>
  <c r="BO1203" i="1" s="1"/>
  <c r="BQ1203" i="1" s="1"/>
  <c r="Z1204" i="1"/>
  <c r="AF1204" i="1" s="1"/>
  <c r="AJ1204" i="1" s="1"/>
  <c r="AP1204" i="1" s="1"/>
  <c r="AV1204" i="1" s="1"/>
  <c r="BB1204" i="1" s="1"/>
  <c r="BH1204" i="1" s="1"/>
  <c r="BR1204" i="1" s="1"/>
  <c r="BT1204" i="1" s="1"/>
  <c r="BH1231" i="1"/>
  <c r="BR1231" i="1" s="1"/>
  <c r="BT1231" i="1" s="1"/>
  <c r="N1236" i="1"/>
  <c r="T1236" i="1" s="1"/>
  <c r="Z1236" i="1" s="1"/>
  <c r="AF1236" i="1" s="1"/>
  <c r="AJ1236" i="1" s="1"/>
  <c r="AP1236" i="1" s="1"/>
  <c r="AV1236" i="1" s="1"/>
  <c r="BB1236" i="1" s="1"/>
  <c r="BH1236" i="1" s="1"/>
  <c r="BR1236" i="1" s="1"/>
  <c r="BT1236" i="1" s="1"/>
  <c r="N1260" i="1"/>
  <c r="T1260" i="1" s="1"/>
  <c r="Z1260" i="1" s="1"/>
  <c r="AF1260" i="1" s="1"/>
  <c r="AJ1260" i="1" s="1"/>
  <c r="AP1260" i="1" s="1"/>
  <c r="AV1260" i="1" s="1"/>
  <c r="BB1260" i="1" s="1"/>
  <c r="BH1260" i="1" s="1"/>
  <c r="BR1260" i="1" s="1"/>
  <c r="BT1260" i="1" s="1"/>
  <c r="AC1257" i="1"/>
  <c r="AW1257" i="1"/>
  <c r="N1265" i="1"/>
  <c r="T1265" i="1" s="1"/>
  <c r="Z1265" i="1" s="1"/>
  <c r="AF1265" i="1" s="1"/>
  <c r="AJ1265" i="1" s="1"/>
  <c r="AP1265" i="1" s="1"/>
  <c r="AV1265" i="1" s="1"/>
  <c r="BB1265" i="1" s="1"/>
  <c r="BH1265" i="1" s="1"/>
  <c r="BR1265" i="1" s="1"/>
  <c r="BT1265" i="1" s="1"/>
  <c r="AM1277" i="1"/>
  <c r="AP1277" i="1" s="1"/>
  <c r="AV1277" i="1" s="1"/>
  <c r="BB1277" i="1" s="1"/>
  <c r="BH1277" i="1" s="1"/>
  <c r="BR1277" i="1" s="1"/>
  <c r="BT1277" i="1" s="1"/>
  <c r="M1281" i="1"/>
  <c r="S1281" i="1" s="1"/>
  <c r="Y1281" i="1" s="1"/>
  <c r="AE1281" i="1" s="1"/>
  <c r="AI1281" i="1" s="1"/>
  <c r="AO1281" i="1" s="1"/>
  <c r="AU1281" i="1" s="1"/>
  <c r="BA1281" i="1" s="1"/>
  <c r="N1289" i="1"/>
  <c r="T1289" i="1" s="1"/>
  <c r="Z1289" i="1" s="1"/>
  <c r="AF1289" i="1" s="1"/>
  <c r="AJ1289" i="1" s="1"/>
  <c r="AP1289" i="1" s="1"/>
  <c r="AV1289" i="1" s="1"/>
  <c r="BB1289" i="1" s="1"/>
  <c r="BH1289" i="1" s="1"/>
  <c r="BR1289" i="1" s="1"/>
  <c r="BT1289" i="1" s="1"/>
  <c r="M1293" i="1"/>
  <c r="S1293" i="1" s="1"/>
  <c r="Y1293" i="1" s="1"/>
  <c r="AE1293" i="1" s="1"/>
  <c r="AI1293" i="1" s="1"/>
  <c r="AO1293" i="1" s="1"/>
  <c r="AU1293" i="1" s="1"/>
  <c r="BA1293" i="1" s="1"/>
  <c r="BG1293" i="1" s="1"/>
  <c r="BO1293" i="1" s="1"/>
  <c r="BQ1293" i="1" s="1"/>
  <c r="G1292" i="1"/>
  <c r="M1292" i="1" s="1"/>
  <c r="S1292" i="1" s="1"/>
  <c r="Y1292" i="1" s="1"/>
  <c r="AE1292" i="1" s="1"/>
  <c r="AI1292" i="1" s="1"/>
  <c r="AO1292" i="1" s="1"/>
  <c r="AU1292" i="1" s="1"/>
  <c r="BA1292" i="1" s="1"/>
  <c r="BG1292" i="1" s="1"/>
  <c r="BO1292" i="1" s="1"/>
  <c r="BQ1292" i="1" s="1"/>
  <c r="U1128" i="1"/>
  <c r="AB1128" i="1"/>
  <c r="BC1137" i="1"/>
  <c r="BC1136" i="1" s="1"/>
  <c r="X1151" i="1"/>
  <c r="AD1151" i="1" s="1"/>
  <c r="AH1151" i="1" s="1"/>
  <c r="AN1151" i="1" s="1"/>
  <c r="AT1151" i="1" s="1"/>
  <c r="AZ1151" i="1" s="1"/>
  <c r="BF1151" i="1" s="1"/>
  <c r="BL1151" i="1" s="1"/>
  <c r="BK1178" i="1"/>
  <c r="BC1248" i="1"/>
  <c r="BJ1248" i="1"/>
  <c r="V1264" i="1"/>
  <c r="AC1264" i="1"/>
  <c r="AW1264" i="1"/>
  <c r="F1280" i="1"/>
  <c r="L1280" i="1" s="1"/>
  <c r="R1280" i="1" s="1"/>
  <c r="X1280" i="1" s="1"/>
  <c r="AD1280" i="1" s="1"/>
  <c r="AH1280" i="1" s="1"/>
  <c r="AN1280" i="1" s="1"/>
  <c r="AT1280" i="1" s="1"/>
  <c r="AZ1280" i="1" s="1"/>
  <c r="BF1280" i="1" s="1"/>
  <c r="BL1280" i="1" s="1"/>
  <c r="BN1280" i="1" s="1"/>
  <c r="N1288" i="1"/>
  <c r="T1288" i="1" s="1"/>
  <c r="Z1288" i="1" s="1"/>
  <c r="AF1288" i="1" s="1"/>
  <c r="AJ1288" i="1" s="1"/>
  <c r="AP1288" i="1" s="1"/>
  <c r="AV1288" i="1" s="1"/>
  <c r="BB1288" i="1" s="1"/>
  <c r="BH1288" i="1" s="1"/>
  <c r="BR1288" i="1" s="1"/>
  <c r="BT1288" i="1" s="1"/>
  <c r="L1296" i="1"/>
  <c r="R1296" i="1" s="1"/>
  <c r="X1296" i="1" s="1"/>
  <c r="AD1296" i="1" s="1"/>
  <c r="AH1296" i="1" s="1"/>
  <c r="AN1296" i="1" s="1"/>
  <c r="AT1296" i="1" s="1"/>
  <c r="AZ1296" i="1" s="1"/>
  <c r="BF1296" i="1" s="1"/>
  <c r="BL1296" i="1" s="1"/>
  <c r="BN1296" i="1" s="1"/>
  <c r="BK1295" i="1"/>
  <c r="BK1291" i="1" s="1"/>
  <c r="J1300" i="1"/>
  <c r="F1340" i="1"/>
  <c r="L1340" i="1" s="1"/>
  <c r="R1340" i="1" s="1"/>
  <c r="X1340" i="1" s="1"/>
  <c r="AD1340" i="1" s="1"/>
  <c r="AH1340" i="1" s="1"/>
  <c r="AN1340" i="1" s="1"/>
  <c r="AT1340" i="1" s="1"/>
  <c r="AZ1340" i="1" s="1"/>
  <c r="BF1340" i="1" s="1"/>
  <c r="BL1340" i="1" s="1"/>
  <c r="BN1340" i="1" s="1"/>
  <c r="BK1350" i="1"/>
  <c r="BK1349" i="1" s="1"/>
  <c r="N1355" i="1"/>
  <c r="T1355" i="1" s="1"/>
  <c r="Z1355" i="1" s="1"/>
  <c r="AF1355" i="1" s="1"/>
  <c r="AJ1355" i="1" s="1"/>
  <c r="AP1355" i="1" s="1"/>
  <c r="AV1355" i="1" s="1"/>
  <c r="BB1355" i="1" s="1"/>
  <c r="BH1355" i="1" s="1"/>
  <c r="BR1355" i="1" s="1"/>
  <c r="BT1355" i="1" s="1"/>
  <c r="BC1375" i="1"/>
  <c r="BC1374" i="1" s="1"/>
  <c r="H1393" i="1"/>
  <c r="N1393" i="1" s="1"/>
  <c r="T1393" i="1" s="1"/>
  <c r="Z1393" i="1" s="1"/>
  <c r="AF1393" i="1" s="1"/>
  <c r="AJ1393" i="1" s="1"/>
  <c r="AP1393" i="1" s="1"/>
  <c r="AV1393" i="1" s="1"/>
  <c r="BB1393" i="1" s="1"/>
  <c r="BH1393" i="1" s="1"/>
  <c r="BR1393" i="1" s="1"/>
  <c r="BT1393" i="1" s="1"/>
  <c r="U1399" i="1"/>
  <c r="AS1399" i="1"/>
  <c r="BC1399" i="1"/>
  <c r="K1413" i="1"/>
  <c r="I1413" i="1"/>
  <c r="AA1436" i="1"/>
  <c r="AA1435" i="1" s="1"/>
  <c r="AK1436" i="1"/>
  <c r="AK1435" i="1" s="1"/>
  <c r="AY1436" i="1"/>
  <c r="BI1436" i="1"/>
  <c r="BI1435" i="1" s="1"/>
  <c r="W1444" i="1"/>
  <c r="AR1451" i="1"/>
  <c r="AR1444" i="1" s="1"/>
  <c r="G1473" i="1"/>
  <c r="M1473" i="1" s="1"/>
  <c r="S1473" i="1" s="1"/>
  <c r="Y1473" i="1" s="1"/>
  <c r="AE1473" i="1" s="1"/>
  <c r="AI1473" i="1" s="1"/>
  <c r="AO1473" i="1" s="1"/>
  <c r="AU1473" i="1" s="1"/>
  <c r="BA1473" i="1" s="1"/>
  <c r="BG1473" i="1" s="1"/>
  <c r="BO1473" i="1" s="1"/>
  <c r="BQ1473" i="1" s="1"/>
  <c r="N1476" i="1"/>
  <c r="T1476" i="1" s="1"/>
  <c r="Z1476" i="1" s="1"/>
  <c r="AF1476" i="1" s="1"/>
  <c r="AJ1476" i="1" s="1"/>
  <c r="AP1476" i="1" s="1"/>
  <c r="AV1476" i="1" s="1"/>
  <c r="BB1476" i="1" s="1"/>
  <c r="BH1476" i="1" s="1"/>
  <c r="BR1476" i="1" s="1"/>
  <c r="BT1476" i="1" s="1"/>
  <c r="O1480" i="1"/>
  <c r="AM1480" i="1"/>
  <c r="BE1485" i="1"/>
  <c r="BU1485" i="1"/>
  <c r="AA1523" i="1"/>
  <c r="AK1523" i="1"/>
  <c r="AG1313" i="1"/>
  <c r="AM1329" i="1"/>
  <c r="AM1328" i="1" s="1"/>
  <c r="AG1336" i="1"/>
  <c r="AG1335" i="1" s="1"/>
  <c r="O1350" i="1"/>
  <c r="O1349" i="1" s="1"/>
  <c r="AM1350" i="1"/>
  <c r="AM1349" i="1" s="1"/>
  <c r="BD1350" i="1"/>
  <c r="BD1349" i="1" s="1"/>
  <c r="AC1360" i="1"/>
  <c r="M1378" i="1"/>
  <c r="S1378" i="1" s="1"/>
  <c r="Y1378" i="1" s="1"/>
  <c r="AE1378" i="1" s="1"/>
  <c r="AI1378" i="1" s="1"/>
  <c r="AO1378" i="1" s="1"/>
  <c r="AU1378" i="1" s="1"/>
  <c r="BA1378" i="1" s="1"/>
  <c r="BG1378" i="1" s="1"/>
  <c r="BO1378" i="1" s="1"/>
  <c r="BQ1378" i="1" s="1"/>
  <c r="BI1386" i="1"/>
  <c r="AZ1395" i="1"/>
  <c r="BF1395" i="1" s="1"/>
  <c r="BL1395" i="1" s="1"/>
  <c r="BN1395" i="1" s="1"/>
  <c r="H1399" i="1"/>
  <c r="M1416" i="1"/>
  <c r="S1416" i="1" s="1"/>
  <c r="Y1416" i="1" s="1"/>
  <c r="AE1416" i="1" s="1"/>
  <c r="AI1416" i="1" s="1"/>
  <c r="AO1416" i="1" s="1"/>
  <c r="AU1416" i="1" s="1"/>
  <c r="BA1416" i="1" s="1"/>
  <c r="BG1416" i="1" s="1"/>
  <c r="BO1416" i="1" s="1"/>
  <c r="BQ1416" i="1" s="1"/>
  <c r="AG1413" i="1"/>
  <c r="AX1413" i="1"/>
  <c r="BE1413" i="1"/>
  <c r="BU1413" i="1"/>
  <c r="AC1426" i="1"/>
  <c r="AC1425" i="1" s="1"/>
  <c r="AC1424" i="1" s="1"/>
  <c r="U1436" i="1"/>
  <c r="U1435" i="1" s="1"/>
  <c r="G1451" i="1"/>
  <c r="Q1461" i="1"/>
  <c r="Q1460" i="1" s="1"/>
  <c r="AK1461" i="1"/>
  <c r="AK1460" i="1" s="1"/>
  <c r="AR1461" i="1"/>
  <c r="AR1460" i="1" s="1"/>
  <c r="H1466" i="1"/>
  <c r="N1466" i="1" s="1"/>
  <c r="T1466" i="1" s="1"/>
  <c r="Z1466" i="1" s="1"/>
  <c r="AF1466" i="1" s="1"/>
  <c r="AJ1466" i="1" s="1"/>
  <c r="AP1466" i="1" s="1"/>
  <c r="AV1466" i="1" s="1"/>
  <c r="BB1466" i="1" s="1"/>
  <c r="BH1466" i="1" s="1"/>
  <c r="BR1466" i="1" s="1"/>
  <c r="BT1466" i="1" s="1"/>
  <c r="BE1469" i="1"/>
  <c r="I1485" i="1"/>
  <c r="M1516" i="1"/>
  <c r="S1516" i="1" s="1"/>
  <c r="Y1516" i="1" s="1"/>
  <c r="AE1516" i="1" s="1"/>
  <c r="AI1516" i="1" s="1"/>
  <c r="AO1516" i="1" s="1"/>
  <c r="AU1516" i="1" s="1"/>
  <c r="BA1516" i="1" s="1"/>
  <c r="BG1516" i="1" s="1"/>
  <c r="BO1516" i="1" s="1"/>
  <c r="BQ1516" i="1" s="1"/>
  <c r="G1515" i="1"/>
  <c r="S1532" i="1"/>
  <c r="Y1532" i="1" s="1"/>
  <c r="AE1532" i="1" s="1"/>
  <c r="AI1532" i="1" s="1"/>
  <c r="AO1532" i="1" s="1"/>
  <c r="AU1532" i="1" s="1"/>
  <c r="BA1532" i="1" s="1"/>
  <c r="BG1532" i="1" s="1"/>
  <c r="BO1532" i="1" s="1"/>
  <c r="BQ1532" i="1" s="1"/>
  <c r="P1531" i="1"/>
  <c r="P1530" i="1" s="1"/>
  <c r="S1530" i="1" s="1"/>
  <c r="Y1530" i="1" s="1"/>
  <c r="AE1530" i="1" s="1"/>
  <c r="AI1530" i="1" s="1"/>
  <c r="AO1530" i="1" s="1"/>
  <c r="AU1530" i="1" s="1"/>
  <c r="BA1530" i="1" s="1"/>
  <c r="BG1530" i="1" s="1"/>
  <c r="BO1530" i="1" s="1"/>
  <c r="BQ1530" i="1" s="1"/>
  <c r="M1547" i="1"/>
  <c r="S1547" i="1" s="1"/>
  <c r="Y1547" i="1" s="1"/>
  <c r="AE1547" i="1" s="1"/>
  <c r="AI1547" i="1" s="1"/>
  <c r="AO1547" i="1" s="1"/>
  <c r="AU1547" i="1" s="1"/>
  <c r="BA1547" i="1" s="1"/>
  <c r="BG1547" i="1" s="1"/>
  <c r="BO1547" i="1" s="1"/>
  <c r="BQ1547" i="1" s="1"/>
  <c r="G1546" i="1"/>
  <c r="M1546" i="1" s="1"/>
  <c r="S1546" i="1" s="1"/>
  <c r="Y1546" i="1" s="1"/>
  <c r="AE1546" i="1" s="1"/>
  <c r="AI1546" i="1" s="1"/>
  <c r="AO1546" i="1" s="1"/>
  <c r="AU1546" i="1" s="1"/>
  <c r="BA1546" i="1" s="1"/>
  <c r="BG1546" i="1" s="1"/>
  <c r="BO1546" i="1" s="1"/>
  <c r="BQ1546" i="1" s="1"/>
  <c r="AB1386" i="1"/>
  <c r="BJ1386" i="1"/>
  <c r="AG1426" i="1"/>
  <c r="AG1425" i="1" s="1"/>
  <c r="AG1424" i="1" s="1"/>
  <c r="L1565" i="1"/>
  <c r="R1565" i="1" s="1"/>
  <c r="X1565" i="1" s="1"/>
  <c r="AD1565" i="1" s="1"/>
  <c r="AH1565" i="1" s="1"/>
  <c r="AN1565" i="1" s="1"/>
  <c r="AT1565" i="1" s="1"/>
  <c r="AZ1565" i="1" s="1"/>
  <c r="BF1565" i="1" s="1"/>
  <c r="BL1565" i="1" s="1"/>
  <c r="BN1565" i="1" s="1"/>
  <c r="I1564" i="1"/>
  <c r="AA1291" i="1"/>
  <c r="N1295" i="1"/>
  <c r="N1307" i="1"/>
  <c r="T1307" i="1" s="1"/>
  <c r="Z1307" i="1" s="1"/>
  <c r="AF1307" i="1" s="1"/>
  <c r="AJ1307" i="1" s="1"/>
  <c r="AP1307" i="1" s="1"/>
  <c r="AV1307" i="1" s="1"/>
  <c r="BB1307" i="1" s="1"/>
  <c r="BH1307" i="1" s="1"/>
  <c r="BR1307" i="1" s="1"/>
  <c r="BT1307" i="1" s="1"/>
  <c r="AS1313" i="1"/>
  <c r="BC1320" i="1"/>
  <c r="BC1313" i="1" s="1"/>
  <c r="BI1320" i="1"/>
  <c r="I1329" i="1"/>
  <c r="I1328" i="1" s="1"/>
  <c r="W1329" i="1"/>
  <c r="W1328" i="1" s="1"/>
  <c r="AG1329" i="1"/>
  <c r="AG1328" i="1" s="1"/>
  <c r="AQ1329" i="1"/>
  <c r="AQ1328" i="1" s="1"/>
  <c r="BE1329" i="1"/>
  <c r="BE1328" i="1" s="1"/>
  <c r="U1336" i="1"/>
  <c r="U1335" i="1" s="1"/>
  <c r="M1341" i="1"/>
  <c r="S1341" i="1" s="1"/>
  <c r="Y1341" i="1" s="1"/>
  <c r="AE1341" i="1" s="1"/>
  <c r="AI1341" i="1" s="1"/>
  <c r="AO1341" i="1" s="1"/>
  <c r="AU1341" i="1" s="1"/>
  <c r="BA1341" i="1" s="1"/>
  <c r="BG1341" i="1" s="1"/>
  <c r="BO1341" i="1" s="1"/>
  <c r="BQ1341" i="1" s="1"/>
  <c r="H1345" i="1"/>
  <c r="N1345" i="1" s="1"/>
  <c r="T1345" i="1" s="1"/>
  <c r="Z1345" i="1" s="1"/>
  <c r="AF1345" i="1" s="1"/>
  <c r="AJ1345" i="1" s="1"/>
  <c r="AP1345" i="1" s="1"/>
  <c r="AV1345" i="1" s="1"/>
  <c r="BB1345" i="1" s="1"/>
  <c r="BH1345" i="1" s="1"/>
  <c r="BR1345" i="1" s="1"/>
  <c r="BT1345" i="1" s="1"/>
  <c r="L1376" i="1"/>
  <c r="R1376" i="1" s="1"/>
  <c r="X1376" i="1" s="1"/>
  <c r="AD1376" i="1" s="1"/>
  <c r="AH1376" i="1" s="1"/>
  <c r="AN1376" i="1" s="1"/>
  <c r="AT1376" i="1" s="1"/>
  <c r="AZ1376" i="1" s="1"/>
  <c r="BF1376" i="1" s="1"/>
  <c r="BL1376" i="1" s="1"/>
  <c r="BN1376" i="1" s="1"/>
  <c r="N1378" i="1"/>
  <c r="T1378" i="1" s="1"/>
  <c r="Z1378" i="1" s="1"/>
  <c r="AF1378" i="1" s="1"/>
  <c r="AJ1378" i="1" s="1"/>
  <c r="AP1378" i="1" s="1"/>
  <c r="AV1378" i="1" s="1"/>
  <c r="BB1378" i="1" s="1"/>
  <c r="BH1378" i="1" s="1"/>
  <c r="BR1378" i="1" s="1"/>
  <c r="BT1378" i="1" s="1"/>
  <c r="L1380" i="1"/>
  <c r="R1380" i="1" s="1"/>
  <c r="X1380" i="1" s="1"/>
  <c r="AD1380" i="1" s="1"/>
  <c r="AH1380" i="1" s="1"/>
  <c r="AN1380" i="1" s="1"/>
  <c r="AT1380" i="1" s="1"/>
  <c r="AZ1380" i="1" s="1"/>
  <c r="BF1380" i="1" s="1"/>
  <c r="BL1380" i="1" s="1"/>
  <c r="BN1380" i="1" s="1"/>
  <c r="AA1375" i="1"/>
  <c r="AA1374" i="1" s="1"/>
  <c r="N1391" i="1"/>
  <c r="T1391" i="1" s="1"/>
  <c r="Z1391" i="1" s="1"/>
  <c r="AF1391" i="1" s="1"/>
  <c r="AJ1391" i="1" s="1"/>
  <c r="AP1391" i="1" s="1"/>
  <c r="AV1391" i="1" s="1"/>
  <c r="BB1391" i="1" s="1"/>
  <c r="BH1391" i="1" s="1"/>
  <c r="BR1391" i="1" s="1"/>
  <c r="BT1391" i="1" s="1"/>
  <c r="G1393" i="1"/>
  <c r="M1393" i="1" s="1"/>
  <c r="S1393" i="1" s="1"/>
  <c r="Y1393" i="1" s="1"/>
  <c r="AE1393" i="1" s="1"/>
  <c r="AI1393" i="1" s="1"/>
  <c r="AO1393" i="1" s="1"/>
  <c r="AU1393" i="1" s="1"/>
  <c r="BA1393" i="1" s="1"/>
  <c r="BG1393" i="1" s="1"/>
  <c r="BO1393" i="1" s="1"/>
  <c r="BQ1393" i="1" s="1"/>
  <c r="Z1405" i="1"/>
  <c r="AF1405" i="1" s="1"/>
  <c r="AJ1405" i="1" s="1"/>
  <c r="AP1405" i="1" s="1"/>
  <c r="AV1405" i="1" s="1"/>
  <c r="BB1405" i="1" s="1"/>
  <c r="BH1405" i="1" s="1"/>
  <c r="BR1405" i="1" s="1"/>
  <c r="BT1405" i="1" s="1"/>
  <c r="M1411" i="1"/>
  <c r="S1411" i="1" s="1"/>
  <c r="Q1408" i="1"/>
  <c r="L1414" i="1"/>
  <c r="R1414" i="1" s="1"/>
  <c r="X1414" i="1" s="1"/>
  <c r="AD1414" i="1" s="1"/>
  <c r="AH1414" i="1" s="1"/>
  <c r="AN1414" i="1" s="1"/>
  <c r="AT1414" i="1" s="1"/>
  <c r="AZ1414" i="1" s="1"/>
  <c r="BF1414" i="1" s="1"/>
  <c r="BL1414" i="1" s="1"/>
  <c r="BN1414" i="1" s="1"/>
  <c r="H1436" i="1"/>
  <c r="N1436" i="1" s="1"/>
  <c r="W1436" i="1"/>
  <c r="W1435" i="1" s="1"/>
  <c r="AG1436" i="1"/>
  <c r="AG1435" i="1" s="1"/>
  <c r="AQ1436" i="1"/>
  <c r="AQ1435" i="1" s="1"/>
  <c r="BF1442" i="1"/>
  <c r="BL1442" i="1" s="1"/>
  <c r="BN1442" i="1" s="1"/>
  <c r="AX1451" i="1"/>
  <c r="AX1444" i="1" s="1"/>
  <c r="N1454" i="1"/>
  <c r="T1454" i="1" s="1"/>
  <c r="Z1454" i="1" s="1"/>
  <c r="AF1454" i="1" s="1"/>
  <c r="AJ1454" i="1" s="1"/>
  <c r="AP1454" i="1" s="1"/>
  <c r="AV1454" i="1" s="1"/>
  <c r="BB1454" i="1" s="1"/>
  <c r="BH1454" i="1" s="1"/>
  <c r="BR1454" i="1" s="1"/>
  <c r="BT1454" i="1" s="1"/>
  <c r="AS1451" i="1"/>
  <c r="AS1444" i="1" s="1"/>
  <c r="BC1451" i="1"/>
  <c r="BC1444" i="1" s="1"/>
  <c r="BD1461" i="1"/>
  <c r="BD1460" i="1" s="1"/>
  <c r="BC1469" i="1"/>
  <c r="U1469" i="1"/>
  <c r="AS1469" i="1"/>
  <c r="F1473" i="1"/>
  <c r="L1473" i="1" s="1"/>
  <c r="R1473" i="1" s="1"/>
  <c r="X1473" i="1" s="1"/>
  <c r="AD1473" i="1" s="1"/>
  <c r="AH1473" i="1" s="1"/>
  <c r="AN1473" i="1" s="1"/>
  <c r="AT1473" i="1" s="1"/>
  <c r="AZ1473" i="1" s="1"/>
  <c r="BF1473" i="1" s="1"/>
  <c r="BL1473" i="1" s="1"/>
  <c r="BN1473" i="1" s="1"/>
  <c r="AC1485" i="1"/>
  <c r="L1490" i="1"/>
  <c r="R1490" i="1" s="1"/>
  <c r="X1490" i="1" s="1"/>
  <c r="AD1490" i="1" s="1"/>
  <c r="AH1490" i="1" s="1"/>
  <c r="AN1490" i="1" s="1"/>
  <c r="AT1490" i="1" s="1"/>
  <c r="AZ1490" i="1" s="1"/>
  <c r="BF1490" i="1" s="1"/>
  <c r="BL1490" i="1" s="1"/>
  <c r="BN1490" i="1" s="1"/>
  <c r="P1508" i="1"/>
  <c r="W1508" i="1"/>
  <c r="AG1508" i="1"/>
  <c r="AQ1508" i="1"/>
  <c r="AX1508" i="1"/>
  <c r="BE1508" i="1"/>
  <c r="BU1508" i="1"/>
  <c r="L1477" i="1"/>
  <c r="R1477" i="1" s="1"/>
  <c r="X1477" i="1" s="1"/>
  <c r="AD1477" i="1" s="1"/>
  <c r="AH1477" i="1" s="1"/>
  <c r="AN1477" i="1" s="1"/>
  <c r="AT1477" i="1" s="1"/>
  <c r="AZ1477" i="1" s="1"/>
  <c r="BF1477" i="1" s="1"/>
  <c r="BL1477" i="1" s="1"/>
  <c r="BN1477" i="1" s="1"/>
  <c r="BU1480" i="1"/>
  <c r="M1483" i="1"/>
  <c r="S1483" i="1" s="1"/>
  <c r="Y1483" i="1" s="1"/>
  <c r="AE1483" i="1" s="1"/>
  <c r="AI1483" i="1" s="1"/>
  <c r="AO1483" i="1" s="1"/>
  <c r="AU1483" i="1" s="1"/>
  <c r="BA1483" i="1" s="1"/>
  <c r="BG1483" i="1" s="1"/>
  <c r="BO1483" i="1" s="1"/>
  <c r="BQ1483" i="1" s="1"/>
  <c r="G1485" i="1"/>
  <c r="K1485" i="1"/>
  <c r="L1488" i="1"/>
  <c r="R1488" i="1" s="1"/>
  <c r="X1488" i="1" s="1"/>
  <c r="AD1488" i="1" s="1"/>
  <c r="AH1488" i="1" s="1"/>
  <c r="AN1488" i="1" s="1"/>
  <c r="AT1488" i="1" s="1"/>
  <c r="AZ1488" i="1" s="1"/>
  <c r="BF1488" i="1" s="1"/>
  <c r="BL1488" i="1" s="1"/>
  <c r="BN1488" i="1" s="1"/>
  <c r="L1495" i="1"/>
  <c r="J1494" i="1"/>
  <c r="J1493" i="1" s="1"/>
  <c r="Q1494" i="1"/>
  <c r="Q1493" i="1" s="1"/>
  <c r="AA1494" i="1"/>
  <c r="AA1493" i="1" s="1"/>
  <c r="AR1494" i="1"/>
  <c r="AR1493" i="1" s="1"/>
  <c r="AY1494" i="1"/>
  <c r="AY1493" i="1" s="1"/>
  <c r="BI1494" i="1"/>
  <c r="BI1493" i="1" s="1"/>
  <c r="N1497" i="1"/>
  <c r="T1497" i="1" s="1"/>
  <c r="Z1497" i="1" s="1"/>
  <c r="AF1497" i="1" s="1"/>
  <c r="AJ1497" i="1" s="1"/>
  <c r="AP1497" i="1" s="1"/>
  <c r="AV1497" i="1" s="1"/>
  <c r="BB1497" i="1" s="1"/>
  <c r="BH1497" i="1" s="1"/>
  <c r="BR1497" i="1" s="1"/>
  <c r="BT1497" i="1" s="1"/>
  <c r="AB1494" i="1"/>
  <c r="AB1493" i="1" s="1"/>
  <c r="AB1500" i="1"/>
  <c r="AB1499" i="1" s="1"/>
  <c r="L1503" i="1"/>
  <c r="R1503" i="1" s="1"/>
  <c r="X1503" i="1" s="1"/>
  <c r="AD1503" i="1" s="1"/>
  <c r="AH1503" i="1" s="1"/>
  <c r="AN1503" i="1" s="1"/>
  <c r="AT1503" i="1" s="1"/>
  <c r="AZ1503" i="1" s="1"/>
  <c r="BF1503" i="1" s="1"/>
  <c r="BL1503" i="1" s="1"/>
  <c r="BN1503" i="1" s="1"/>
  <c r="AR1500" i="1"/>
  <c r="AR1499" i="1" s="1"/>
  <c r="N1505" i="1"/>
  <c r="T1505" i="1" s="1"/>
  <c r="Z1505" i="1" s="1"/>
  <c r="AF1505" i="1" s="1"/>
  <c r="AJ1505" i="1" s="1"/>
  <c r="AP1505" i="1" s="1"/>
  <c r="AV1505" i="1" s="1"/>
  <c r="BB1505" i="1" s="1"/>
  <c r="BH1505" i="1" s="1"/>
  <c r="BR1505" i="1" s="1"/>
  <c r="BT1505" i="1" s="1"/>
  <c r="BJ1500" i="1"/>
  <c r="BJ1499" i="1" s="1"/>
  <c r="J1508" i="1"/>
  <c r="BI1508" i="1"/>
  <c r="AR1508" i="1"/>
  <c r="V1515" i="1"/>
  <c r="AM1515" i="1"/>
  <c r="BD1515" i="1"/>
  <c r="BK1515" i="1"/>
  <c r="L1518" i="1"/>
  <c r="R1518" i="1" s="1"/>
  <c r="X1518" i="1" s="1"/>
  <c r="AD1518" i="1" s="1"/>
  <c r="AH1518" i="1" s="1"/>
  <c r="AN1518" i="1" s="1"/>
  <c r="AT1518" i="1" s="1"/>
  <c r="AZ1518" i="1" s="1"/>
  <c r="BF1518" i="1" s="1"/>
  <c r="BL1518" i="1" s="1"/>
  <c r="BN1518" i="1" s="1"/>
  <c r="N1521" i="1"/>
  <c r="T1521" i="1" s="1"/>
  <c r="Z1521" i="1" s="1"/>
  <c r="AF1521" i="1" s="1"/>
  <c r="AJ1521" i="1" s="1"/>
  <c r="AP1521" i="1" s="1"/>
  <c r="AV1521" i="1" s="1"/>
  <c r="BB1521" i="1" s="1"/>
  <c r="BH1521" i="1" s="1"/>
  <c r="BR1521" i="1" s="1"/>
  <c r="BT1521" i="1" s="1"/>
  <c r="AW1523" i="1"/>
  <c r="N1525" i="1"/>
  <c r="T1525" i="1" s="1"/>
  <c r="Z1525" i="1" s="1"/>
  <c r="AF1525" i="1" s="1"/>
  <c r="AJ1525" i="1" s="1"/>
  <c r="AP1525" i="1" s="1"/>
  <c r="AV1525" i="1" s="1"/>
  <c r="BB1525" i="1" s="1"/>
  <c r="BH1525" i="1" s="1"/>
  <c r="BR1525" i="1" s="1"/>
  <c r="BT1525" i="1" s="1"/>
  <c r="M1528" i="1"/>
  <c r="S1528" i="1" s="1"/>
  <c r="Y1528" i="1" s="1"/>
  <c r="AE1528" i="1" s="1"/>
  <c r="AI1528" i="1" s="1"/>
  <c r="AO1528" i="1" s="1"/>
  <c r="AU1528" i="1" s="1"/>
  <c r="BA1528" i="1" s="1"/>
  <c r="BG1528" i="1" s="1"/>
  <c r="BO1528" i="1" s="1"/>
  <c r="BQ1528" i="1" s="1"/>
  <c r="N1527" i="1"/>
  <c r="T1527" i="1" s="1"/>
  <c r="Z1527" i="1" s="1"/>
  <c r="AF1527" i="1" s="1"/>
  <c r="AJ1527" i="1" s="1"/>
  <c r="AP1527" i="1" s="1"/>
  <c r="AV1527" i="1" s="1"/>
  <c r="BB1527" i="1" s="1"/>
  <c r="BH1527" i="1" s="1"/>
  <c r="BR1527" i="1" s="1"/>
  <c r="BT1527" i="1" s="1"/>
  <c r="H1533" i="1"/>
  <c r="N1533" i="1" s="1"/>
  <c r="U1533" i="1"/>
  <c r="Z1539" i="1"/>
  <c r="AF1539" i="1" s="1"/>
  <c r="AJ1539" i="1" s="1"/>
  <c r="AP1539" i="1" s="1"/>
  <c r="AV1539" i="1" s="1"/>
  <c r="BB1539" i="1" s="1"/>
  <c r="BH1539" i="1" s="1"/>
  <c r="BR1539" i="1" s="1"/>
  <c r="BT1539" i="1" s="1"/>
  <c r="G1564" i="1"/>
  <c r="J1564" i="1"/>
  <c r="L1567" i="1"/>
  <c r="R1567" i="1" s="1"/>
  <c r="X1567" i="1" s="1"/>
  <c r="AD1567" i="1" s="1"/>
  <c r="AH1567" i="1" s="1"/>
  <c r="AN1567" i="1" s="1"/>
  <c r="AT1567" i="1" s="1"/>
  <c r="AZ1567" i="1" s="1"/>
  <c r="BF1567" i="1" s="1"/>
  <c r="BL1567" i="1" s="1"/>
  <c r="BN1567" i="1" s="1"/>
  <c r="N1569" i="1"/>
  <c r="T1569" i="1" s="1"/>
  <c r="Z1569" i="1" s="1"/>
  <c r="AF1569" i="1" s="1"/>
  <c r="AJ1569" i="1" s="1"/>
  <c r="AP1569" i="1" s="1"/>
  <c r="AV1569" i="1" s="1"/>
  <c r="BB1569" i="1" s="1"/>
  <c r="BH1569" i="1" s="1"/>
  <c r="BR1569" i="1" s="1"/>
  <c r="BT1569" i="1" s="1"/>
  <c r="AM1564" i="1"/>
  <c r="AW1564" i="1"/>
  <c r="N1575" i="1"/>
  <c r="T1575" i="1" s="1"/>
  <c r="Z1575" i="1" s="1"/>
  <c r="AF1575" i="1" s="1"/>
  <c r="AJ1575" i="1" s="1"/>
  <c r="AP1575" i="1" s="1"/>
  <c r="AV1575" i="1" s="1"/>
  <c r="BB1575" i="1" s="1"/>
  <c r="BH1575" i="1" s="1"/>
  <c r="BR1575" i="1" s="1"/>
  <c r="BT1575" i="1" s="1"/>
  <c r="F1577" i="1"/>
  <c r="L1577" i="1" s="1"/>
  <c r="R1577" i="1" s="1"/>
  <c r="X1577" i="1" s="1"/>
  <c r="AD1577" i="1" s="1"/>
  <c r="AH1577" i="1" s="1"/>
  <c r="AN1577" i="1" s="1"/>
  <c r="AT1577" i="1" s="1"/>
  <c r="AZ1577" i="1" s="1"/>
  <c r="BF1577" i="1" s="1"/>
  <c r="BL1577" i="1" s="1"/>
  <c r="BN1577" i="1" s="1"/>
  <c r="M1584" i="1"/>
  <c r="S1584" i="1" s="1"/>
  <c r="Y1584" i="1" s="1"/>
  <c r="AE1584" i="1" s="1"/>
  <c r="AI1584" i="1" s="1"/>
  <c r="AO1584" i="1" s="1"/>
  <c r="AU1584" i="1" s="1"/>
  <c r="BA1584" i="1" s="1"/>
  <c r="BG1584" i="1" s="1"/>
  <c r="BO1584" i="1" s="1"/>
  <c r="BQ1584" i="1" s="1"/>
  <c r="L1592" i="1"/>
  <c r="R1592" i="1" s="1"/>
  <c r="X1592" i="1" s="1"/>
  <c r="AD1592" i="1" s="1"/>
  <c r="AH1592" i="1" s="1"/>
  <c r="AN1592" i="1" s="1"/>
  <c r="AT1592" i="1" s="1"/>
  <c r="AZ1592" i="1" s="1"/>
  <c r="BF1592" i="1" s="1"/>
  <c r="BL1592" i="1" s="1"/>
  <c r="BN1592" i="1" s="1"/>
  <c r="L1593" i="1"/>
  <c r="R1593" i="1" s="1"/>
  <c r="X1593" i="1" s="1"/>
  <c r="AD1593" i="1" s="1"/>
  <c r="AH1593" i="1" s="1"/>
  <c r="AN1593" i="1" s="1"/>
  <c r="AT1593" i="1" s="1"/>
  <c r="AZ1593" i="1" s="1"/>
  <c r="BF1593" i="1" s="1"/>
  <c r="BL1593" i="1" s="1"/>
  <c r="BN1593" i="1" s="1"/>
  <c r="AM1598" i="1"/>
  <c r="AP1598" i="1" s="1"/>
  <c r="AV1598" i="1" s="1"/>
  <c r="BB1598" i="1" s="1"/>
  <c r="BH1598" i="1" s="1"/>
  <c r="BR1598" i="1" s="1"/>
  <c r="BT1598" i="1" s="1"/>
  <c r="AW1601" i="1"/>
  <c r="AZ1601" i="1" s="1"/>
  <c r="BF1601" i="1" s="1"/>
  <c r="BL1601" i="1" s="1"/>
  <c r="BN1601" i="1" s="1"/>
  <c r="M1608" i="1"/>
  <c r="S1608" i="1" s="1"/>
  <c r="Y1608" i="1" s="1"/>
  <c r="AE1608" i="1" s="1"/>
  <c r="AI1608" i="1" s="1"/>
  <c r="AO1608" i="1" s="1"/>
  <c r="AU1608" i="1" s="1"/>
  <c r="BA1608" i="1" s="1"/>
  <c r="BG1608" i="1" s="1"/>
  <c r="BO1608" i="1" s="1"/>
  <c r="BQ1608" i="1" s="1"/>
  <c r="G1610" i="1"/>
  <c r="N1615" i="1"/>
  <c r="T1615" i="1" s="1"/>
  <c r="Z1615" i="1" s="1"/>
  <c r="AF1615" i="1" s="1"/>
  <c r="AJ1615" i="1" s="1"/>
  <c r="AP1615" i="1" s="1"/>
  <c r="AV1615" i="1" s="1"/>
  <c r="BB1615" i="1" s="1"/>
  <c r="BH1615" i="1" s="1"/>
  <c r="BR1615" i="1" s="1"/>
  <c r="BT1615" i="1" s="1"/>
  <c r="H1621" i="1"/>
  <c r="AW1485" i="1"/>
  <c r="K1494" i="1"/>
  <c r="K1493" i="1" s="1"/>
  <c r="AB1508" i="1"/>
  <c r="AL1508" i="1"/>
  <c r="AS1508" i="1"/>
  <c r="AQ1523" i="1"/>
  <c r="AX1523" i="1"/>
  <c r="BE1523" i="1"/>
  <c r="BU1523" i="1"/>
  <c r="AC1533" i="1"/>
  <c r="BD1533" i="1"/>
  <c r="BC1533" i="1"/>
  <c r="AQ1533" i="1"/>
  <c r="AX1533" i="1"/>
  <c r="BU1533" i="1"/>
  <c r="L1547" i="1"/>
  <c r="R1547" i="1" s="1"/>
  <c r="X1547" i="1" s="1"/>
  <c r="AD1547" i="1" s="1"/>
  <c r="AH1547" i="1" s="1"/>
  <c r="AN1547" i="1" s="1"/>
  <c r="AT1547" i="1" s="1"/>
  <c r="AZ1547" i="1" s="1"/>
  <c r="BF1547" i="1" s="1"/>
  <c r="BL1547" i="1" s="1"/>
  <c r="BN1547" i="1" s="1"/>
  <c r="M1555" i="1"/>
  <c r="S1555" i="1" s="1"/>
  <c r="Y1555" i="1" s="1"/>
  <c r="AE1555" i="1" s="1"/>
  <c r="AI1555" i="1" s="1"/>
  <c r="AO1555" i="1" s="1"/>
  <c r="AU1555" i="1" s="1"/>
  <c r="BA1555" i="1" s="1"/>
  <c r="BG1555" i="1" s="1"/>
  <c r="BO1555" i="1" s="1"/>
  <c r="BQ1555" i="1" s="1"/>
  <c r="K1564" i="1"/>
  <c r="L1571" i="1"/>
  <c r="R1571" i="1" s="1"/>
  <c r="X1571" i="1" s="1"/>
  <c r="AD1571" i="1" s="1"/>
  <c r="AH1571" i="1" s="1"/>
  <c r="AN1571" i="1" s="1"/>
  <c r="AT1571" i="1" s="1"/>
  <c r="AZ1571" i="1" s="1"/>
  <c r="BF1571" i="1" s="1"/>
  <c r="BL1571" i="1" s="1"/>
  <c r="BN1571" i="1" s="1"/>
  <c r="X1587" i="1"/>
  <c r="AD1587" i="1" s="1"/>
  <c r="AH1587" i="1" s="1"/>
  <c r="AN1587" i="1" s="1"/>
  <c r="AT1587" i="1" s="1"/>
  <c r="AZ1587" i="1" s="1"/>
  <c r="BF1587" i="1" s="1"/>
  <c r="BL1587" i="1" s="1"/>
  <c r="BN1587" i="1" s="1"/>
  <c r="M1589" i="1"/>
  <c r="S1589" i="1" s="1"/>
  <c r="Y1589" i="1" s="1"/>
  <c r="AE1589" i="1" s="1"/>
  <c r="AI1589" i="1" s="1"/>
  <c r="AO1589" i="1" s="1"/>
  <c r="AU1589" i="1" s="1"/>
  <c r="BA1589" i="1" s="1"/>
  <c r="BG1589" i="1" s="1"/>
  <c r="BO1589" i="1" s="1"/>
  <c r="BQ1589" i="1" s="1"/>
  <c r="W1621" i="1"/>
  <c r="AQ1621" i="1"/>
  <c r="BU1621" i="1"/>
  <c r="U1621" i="1"/>
  <c r="AB1621" i="1"/>
  <c r="AS1621" i="1"/>
  <c r="P1494" i="1"/>
  <c r="P1493" i="1" s="1"/>
  <c r="P1500" i="1"/>
  <c r="P1499" i="1" s="1"/>
  <c r="W1500" i="1"/>
  <c r="W1499" i="1" s="1"/>
  <c r="AQ1500" i="1"/>
  <c r="AQ1499" i="1" s="1"/>
  <c r="BE1500" i="1"/>
  <c r="BE1499" i="1" s="1"/>
  <c r="BU1500" i="1"/>
  <c r="BU1499" i="1" s="1"/>
  <c r="J1523" i="1"/>
  <c r="AR1523" i="1"/>
  <c r="N1561" i="1"/>
  <c r="T1561" i="1" s="1"/>
  <c r="Z1561" i="1" s="1"/>
  <c r="AF1561" i="1" s="1"/>
  <c r="AJ1561" i="1" s="1"/>
  <c r="AP1561" i="1" s="1"/>
  <c r="AV1561" i="1" s="1"/>
  <c r="BB1561" i="1" s="1"/>
  <c r="BH1561" i="1" s="1"/>
  <c r="BR1561" i="1" s="1"/>
  <c r="BT1561" i="1" s="1"/>
  <c r="AB1564" i="1"/>
  <c r="BJ1564" i="1"/>
  <c r="N1581" i="1"/>
  <c r="T1581" i="1" s="1"/>
  <c r="Z1581" i="1" s="1"/>
  <c r="AF1581" i="1" s="1"/>
  <c r="AJ1581" i="1" s="1"/>
  <c r="AP1581" i="1" s="1"/>
  <c r="AV1581" i="1" s="1"/>
  <c r="BB1581" i="1" s="1"/>
  <c r="BH1581" i="1" s="1"/>
  <c r="BR1581" i="1" s="1"/>
  <c r="BT1581" i="1" s="1"/>
  <c r="M1590" i="1"/>
  <c r="S1590" i="1" s="1"/>
  <c r="Y1590" i="1" s="1"/>
  <c r="AE1590" i="1" s="1"/>
  <c r="AI1590" i="1" s="1"/>
  <c r="AO1590" i="1" s="1"/>
  <c r="AU1590" i="1" s="1"/>
  <c r="BA1590" i="1" s="1"/>
  <c r="BG1590" i="1" s="1"/>
  <c r="BO1590" i="1" s="1"/>
  <c r="BQ1590" i="1" s="1"/>
  <c r="M1595" i="1"/>
  <c r="M1616" i="1"/>
  <c r="S1616" i="1" s="1"/>
  <c r="Y1616" i="1" s="1"/>
  <c r="AE1616" i="1" s="1"/>
  <c r="AI1616" i="1" s="1"/>
  <c r="AO1616" i="1" s="1"/>
  <c r="AU1616" i="1" s="1"/>
  <c r="BA1616" i="1" s="1"/>
  <c r="BG1616" i="1" s="1"/>
  <c r="BO1616" i="1" s="1"/>
  <c r="BQ1616" i="1" s="1"/>
  <c r="G1615" i="1"/>
  <c r="M1615" i="1" s="1"/>
  <c r="S1615" i="1" s="1"/>
  <c r="Y1615" i="1" s="1"/>
  <c r="AE1615" i="1" s="1"/>
  <c r="AI1615" i="1" s="1"/>
  <c r="AO1615" i="1" s="1"/>
  <c r="AU1615" i="1" s="1"/>
  <c r="BA1615" i="1" s="1"/>
  <c r="BG1615" i="1" s="1"/>
  <c r="BO1615" i="1" s="1"/>
  <c r="BQ1615" i="1" s="1"/>
  <c r="N1632" i="1"/>
  <c r="T1632" i="1" s="1"/>
  <c r="Z1632" i="1" s="1"/>
  <c r="AF1632" i="1" s="1"/>
  <c r="AJ1632" i="1" s="1"/>
  <c r="AP1632" i="1" s="1"/>
  <c r="AV1632" i="1" s="1"/>
  <c r="BB1632" i="1" s="1"/>
  <c r="BH1632" i="1" s="1"/>
  <c r="BR1632" i="1" s="1"/>
  <c r="BT1632" i="1" s="1"/>
  <c r="N1589" i="1"/>
  <c r="N1608" i="1"/>
  <c r="T1608" i="1" s="1"/>
  <c r="Z1608" i="1" s="1"/>
  <c r="AF1608" i="1" s="1"/>
  <c r="AJ1608" i="1" s="1"/>
  <c r="AP1608" i="1" s="1"/>
  <c r="AV1608" i="1" s="1"/>
  <c r="BB1608" i="1" s="1"/>
  <c r="BH1608" i="1" s="1"/>
  <c r="BR1608" i="1" s="1"/>
  <c r="BT1608" i="1" s="1"/>
  <c r="BD1610" i="1"/>
  <c r="N1616" i="1"/>
  <c r="T1616" i="1" s="1"/>
  <c r="Z1616" i="1" s="1"/>
  <c r="AF1616" i="1" s="1"/>
  <c r="AJ1616" i="1" s="1"/>
  <c r="AP1616" i="1" s="1"/>
  <c r="AV1616" i="1" s="1"/>
  <c r="BB1616" i="1" s="1"/>
  <c r="BH1616" i="1" s="1"/>
  <c r="BR1616" i="1" s="1"/>
  <c r="BT1616" i="1" s="1"/>
  <c r="L1622" i="1"/>
  <c r="R1622" i="1" s="1"/>
  <c r="X1622" i="1" s="1"/>
  <c r="AD1622" i="1" s="1"/>
  <c r="AH1622" i="1" s="1"/>
  <c r="AN1622" i="1" s="1"/>
  <c r="AT1622" i="1" s="1"/>
  <c r="AZ1622" i="1" s="1"/>
  <c r="BF1622" i="1" s="1"/>
  <c r="BL1622" i="1" s="1"/>
  <c r="BN1622" i="1" s="1"/>
  <c r="J1621" i="1"/>
  <c r="AA1621" i="1"/>
  <c r="AR1621" i="1"/>
  <c r="AY1621" i="1"/>
  <c r="L1624" i="1"/>
  <c r="R1624" i="1" s="1"/>
  <c r="X1624" i="1" s="1"/>
  <c r="AD1624" i="1" s="1"/>
  <c r="AH1624" i="1" s="1"/>
  <c r="AN1624" i="1" s="1"/>
  <c r="AT1624" i="1" s="1"/>
  <c r="AZ1624" i="1" s="1"/>
  <c r="BF1624" i="1" s="1"/>
  <c r="BL1624" i="1" s="1"/>
  <c r="BN1624" i="1" s="1"/>
  <c r="AC1621" i="1"/>
  <c r="AW1621" i="1"/>
  <c r="N1635" i="1"/>
  <c r="T1635" i="1" s="1"/>
  <c r="Z1635" i="1" s="1"/>
  <c r="AF1635" i="1" s="1"/>
  <c r="AJ1635" i="1" s="1"/>
  <c r="AP1635" i="1" s="1"/>
  <c r="AV1635" i="1" s="1"/>
  <c r="BB1635" i="1" s="1"/>
  <c r="BH1635" i="1" s="1"/>
  <c r="BR1635" i="1" s="1"/>
  <c r="BT1635" i="1" s="1"/>
  <c r="G1640" i="1"/>
  <c r="K1640" i="1"/>
  <c r="AY1645" i="1"/>
  <c r="BB1645" i="1" s="1"/>
  <c r="BH1645" i="1" s="1"/>
  <c r="BR1645" i="1" s="1"/>
  <c r="BT1645" i="1" s="1"/>
  <c r="G1650" i="1"/>
  <c r="G1649" i="1" s="1"/>
  <c r="U1654" i="1"/>
  <c r="U1653" i="1" s="1"/>
  <c r="U1648" i="1" s="1"/>
  <c r="AB1654" i="1"/>
  <c r="AB1653" i="1" s="1"/>
  <c r="AB1648" i="1" s="1"/>
  <c r="AS1654" i="1"/>
  <c r="AS1653" i="1" s="1"/>
  <c r="AS1648" i="1" s="1"/>
  <c r="L1660" i="1"/>
  <c r="R1660" i="1" s="1"/>
  <c r="X1660" i="1" s="1"/>
  <c r="AD1660" i="1" s="1"/>
  <c r="AH1660" i="1" s="1"/>
  <c r="AN1660" i="1" s="1"/>
  <c r="AT1660" i="1" s="1"/>
  <c r="AZ1660" i="1" s="1"/>
  <c r="BF1660" i="1" s="1"/>
  <c r="BL1660" i="1" s="1"/>
  <c r="BN1660" i="1" s="1"/>
  <c r="AC1640" i="1"/>
  <c r="M1657" i="1"/>
  <c r="S1657" i="1" s="1"/>
  <c r="Y1657" i="1" s="1"/>
  <c r="AE1657" i="1" s="1"/>
  <c r="AI1657" i="1" s="1"/>
  <c r="AO1657" i="1" s="1"/>
  <c r="AU1657" i="1" s="1"/>
  <c r="BA1657" i="1" s="1"/>
  <c r="BG1657" i="1" s="1"/>
  <c r="BO1657" i="1" s="1"/>
  <c r="BQ1657" i="1" s="1"/>
  <c r="M1666" i="1"/>
  <c r="S1666" i="1" s="1"/>
  <c r="Y1666" i="1" s="1"/>
  <c r="AE1666" i="1" s="1"/>
  <c r="AI1666" i="1" s="1"/>
  <c r="AO1666" i="1" s="1"/>
  <c r="AU1666" i="1" s="1"/>
  <c r="BA1666" i="1" s="1"/>
  <c r="BG1666" i="1" s="1"/>
  <c r="BO1666" i="1" s="1"/>
  <c r="BQ1666" i="1" s="1"/>
  <c r="L1675" i="1"/>
  <c r="R1675" i="1" s="1"/>
  <c r="X1675" i="1" s="1"/>
  <c r="AD1675" i="1" s="1"/>
  <c r="AH1675" i="1" s="1"/>
  <c r="AN1675" i="1" s="1"/>
  <c r="AT1675" i="1" s="1"/>
  <c r="AZ1675" i="1" s="1"/>
  <c r="BF1675" i="1" s="1"/>
  <c r="BL1675" i="1" s="1"/>
  <c r="BN1675" i="1" s="1"/>
  <c r="F1674" i="1"/>
  <c r="F1673" i="1" s="1"/>
  <c r="L1673" i="1" s="1"/>
  <c r="R1673" i="1" s="1"/>
  <c r="X1673" i="1" s="1"/>
  <c r="AD1673" i="1" s="1"/>
  <c r="AH1673" i="1" s="1"/>
  <c r="AN1673" i="1" s="1"/>
  <c r="AT1673" i="1" s="1"/>
  <c r="AZ1673" i="1" s="1"/>
  <c r="BF1673" i="1" s="1"/>
  <c r="BL1673" i="1" s="1"/>
  <c r="BN1673" i="1" s="1"/>
  <c r="I1665" i="1"/>
  <c r="I1664" i="1" s="1"/>
  <c r="I1659" i="1" s="1"/>
  <c r="W1665" i="1"/>
  <c r="W1664" i="1" s="1"/>
  <c r="W1659" i="1" s="1"/>
  <c r="AQ1665" i="1"/>
  <c r="AQ1664" i="1" s="1"/>
  <c r="AQ1659" i="1" s="1"/>
  <c r="AX1665" i="1"/>
  <c r="AX1664" i="1" s="1"/>
  <c r="AX1659" i="1" s="1"/>
  <c r="BU1665" i="1"/>
  <c r="BU1664" i="1" s="1"/>
  <c r="BU1659" i="1" s="1"/>
  <c r="AA1678" i="1"/>
  <c r="AA1677" i="1" s="1"/>
  <c r="AY1678" i="1"/>
  <c r="AY1677" i="1" s="1"/>
  <c r="BD1686" i="1"/>
  <c r="BD1685" i="1" s="1"/>
  <c r="S1689" i="1"/>
  <c r="Y1689" i="1" s="1"/>
  <c r="AE1689" i="1" s="1"/>
  <c r="AI1689" i="1" s="1"/>
  <c r="AO1689" i="1" s="1"/>
  <c r="AU1689" i="1" s="1"/>
  <c r="BA1689" i="1" s="1"/>
  <c r="BG1689" i="1" s="1"/>
  <c r="BO1689" i="1" s="1"/>
  <c r="BQ1689" i="1" s="1"/>
  <c r="AA1696" i="1"/>
  <c r="AA1695" i="1" s="1"/>
  <c r="AY1696" i="1"/>
  <c r="AY1695" i="1" s="1"/>
  <c r="M1702" i="1"/>
  <c r="I1706" i="1"/>
  <c r="I1705" i="1" s="1"/>
  <c r="I1704" i="1" s="1"/>
  <c r="AB1717" i="1"/>
  <c r="AB1716" i="1" s="1"/>
  <c r="AB1715" i="1" s="1"/>
  <c r="Y1724" i="1"/>
  <c r="AE1724" i="1" s="1"/>
  <c r="AI1724" i="1" s="1"/>
  <c r="AO1724" i="1" s="1"/>
  <c r="AU1724" i="1" s="1"/>
  <c r="BA1724" i="1" s="1"/>
  <c r="BG1724" i="1" s="1"/>
  <c r="BO1724" i="1" s="1"/>
  <c r="BQ1724" i="1" s="1"/>
  <c r="AB1678" i="1"/>
  <c r="AB1677" i="1" s="1"/>
  <c r="BC1678" i="1"/>
  <c r="BC1677" i="1" s="1"/>
  <c r="P1686" i="1"/>
  <c r="P1685" i="1" s="1"/>
  <c r="K1696" i="1"/>
  <c r="K1695" i="1" s="1"/>
  <c r="AQ1704" i="1"/>
  <c r="N1666" i="1"/>
  <c r="T1666" i="1" s="1"/>
  <c r="Z1666" i="1" s="1"/>
  <c r="AF1666" i="1" s="1"/>
  <c r="AJ1666" i="1" s="1"/>
  <c r="AP1666" i="1" s="1"/>
  <c r="AV1666" i="1" s="1"/>
  <c r="BB1666" i="1" s="1"/>
  <c r="BH1666" i="1" s="1"/>
  <c r="BR1666" i="1" s="1"/>
  <c r="BT1666" i="1" s="1"/>
  <c r="O1665" i="1"/>
  <c r="O1664" i="1" s="1"/>
  <c r="O1659" i="1" s="1"/>
  <c r="AM1665" i="1"/>
  <c r="AM1664" i="1" s="1"/>
  <c r="AM1659" i="1" s="1"/>
  <c r="BK1665" i="1"/>
  <c r="BK1664" i="1" s="1"/>
  <c r="BK1659" i="1" s="1"/>
  <c r="N1670" i="1"/>
  <c r="T1670" i="1" s="1"/>
  <c r="Z1670" i="1" s="1"/>
  <c r="AF1670" i="1" s="1"/>
  <c r="AJ1670" i="1" s="1"/>
  <c r="AP1670" i="1" s="1"/>
  <c r="AV1670" i="1" s="1"/>
  <c r="BB1670" i="1" s="1"/>
  <c r="BH1670" i="1" s="1"/>
  <c r="BR1670" i="1" s="1"/>
  <c r="BT1670" i="1" s="1"/>
  <c r="O1678" i="1"/>
  <c r="O1677" i="1" s="1"/>
  <c r="T1680" i="1"/>
  <c r="Z1680" i="1" s="1"/>
  <c r="AF1680" i="1" s="1"/>
  <c r="AJ1680" i="1" s="1"/>
  <c r="AP1680" i="1" s="1"/>
  <c r="AV1680" i="1" s="1"/>
  <c r="BB1680" i="1" s="1"/>
  <c r="BH1680" i="1" s="1"/>
  <c r="BR1680" i="1" s="1"/>
  <c r="BT1680" i="1" s="1"/>
  <c r="N1683" i="1"/>
  <c r="T1683" i="1" s="1"/>
  <c r="Z1683" i="1" s="1"/>
  <c r="AF1683" i="1" s="1"/>
  <c r="AJ1683" i="1" s="1"/>
  <c r="AP1683" i="1" s="1"/>
  <c r="AV1683" i="1" s="1"/>
  <c r="BB1683" i="1" s="1"/>
  <c r="BH1683" i="1" s="1"/>
  <c r="BR1683" i="1" s="1"/>
  <c r="BT1683" i="1" s="1"/>
  <c r="L1690" i="1"/>
  <c r="R1690" i="1" s="1"/>
  <c r="X1690" i="1" s="1"/>
  <c r="AD1690" i="1" s="1"/>
  <c r="AH1690" i="1" s="1"/>
  <c r="AN1690" i="1" s="1"/>
  <c r="AT1690" i="1" s="1"/>
  <c r="AZ1690" i="1" s="1"/>
  <c r="BF1690" i="1" s="1"/>
  <c r="BL1690" i="1" s="1"/>
  <c r="BN1690" i="1" s="1"/>
  <c r="N1693" i="1"/>
  <c r="T1693" i="1" s="1"/>
  <c r="Z1693" i="1" s="1"/>
  <c r="AF1693" i="1" s="1"/>
  <c r="AJ1693" i="1" s="1"/>
  <c r="AP1693" i="1" s="1"/>
  <c r="AV1693" i="1" s="1"/>
  <c r="BB1693" i="1" s="1"/>
  <c r="BH1693" i="1" s="1"/>
  <c r="BR1693" i="1" s="1"/>
  <c r="BT1693" i="1" s="1"/>
  <c r="W1696" i="1"/>
  <c r="W1695" i="1" s="1"/>
  <c r="AQ1696" i="1"/>
  <c r="AQ1695" i="1" s="1"/>
  <c r="BU1696" i="1"/>
  <c r="BU1695" i="1" s="1"/>
  <c r="N1699" i="1"/>
  <c r="T1699" i="1" s="1"/>
  <c r="Z1699" i="1" s="1"/>
  <c r="AF1699" i="1" s="1"/>
  <c r="AJ1699" i="1" s="1"/>
  <c r="AP1699" i="1" s="1"/>
  <c r="AV1699" i="1" s="1"/>
  <c r="BB1699" i="1" s="1"/>
  <c r="BH1699" i="1" s="1"/>
  <c r="BR1699" i="1" s="1"/>
  <c r="BT1699" i="1" s="1"/>
  <c r="R1700" i="1"/>
  <c r="X1700" i="1" s="1"/>
  <c r="AD1700" i="1" s="1"/>
  <c r="AH1700" i="1" s="1"/>
  <c r="AN1700" i="1" s="1"/>
  <c r="AT1700" i="1" s="1"/>
  <c r="AZ1700" i="1" s="1"/>
  <c r="BF1700" i="1" s="1"/>
  <c r="BL1700" i="1" s="1"/>
  <c r="BN1700" i="1" s="1"/>
  <c r="U1706" i="1"/>
  <c r="U1705" i="1" s="1"/>
  <c r="U1704" i="1" s="1"/>
  <c r="AB1706" i="1"/>
  <c r="AB1705" i="1" s="1"/>
  <c r="AB1704" i="1" s="1"/>
  <c r="AL1706" i="1"/>
  <c r="AL1705" i="1" s="1"/>
  <c r="AL1704" i="1" s="1"/>
  <c r="AS1706" i="1"/>
  <c r="AS1705" i="1" s="1"/>
  <c r="AS1704" i="1" s="1"/>
  <c r="BJ1706" i="1"/>
  <c r="BJ1705" i="1" s="1"/>
  <c r="BJ1704" i="1" s="1"/>
  <c r="N1709" i="1"/>
  <c r="T1709" i="1" s="1"/>
  <c r="Z1709" i="1" s="1"/>
  <c r="AF1709" i="1" s="1"/>
  <c r="AJ1709" i="1" s="1"/>
  <c r="AP1709" i="1" s="1"/>
  <c r="AV1709" i="1" s="1"/>
  <c r="BB1709" i="1" s="1"/>
  <c r="BH1709" i="1" s="1"/>
  <c r="BR1709" i="1" s="1"/>
  <c r="BT1709" i="1" s="1"/>
  <c r="AW1706" i="1"/>
  <c r="AW1705" i="1" s="1"/>
  <c r="AW1704" i="1" s="1"/>
  <c r="BD1706" i="1"/>
  <c r="BD1705" i="1" s="1"/>
  <c r="BD1704" i="1" s="1"/>
  <c r="F1712" i="1"/>
  <c r="L1712" i="1" s="1"/>
  <c r="R1712" i="1" s="1"/>
  <c r="M1713" i="1"/>
  <c r="S1713" i="1" s="1"/>
  <c r="Y1713" i="1" s="1"/>
  <c r="AE1713" i="1" s="1"/>
  <c r="AI1713" i="1" s="1"/>
  <c r="AO1713" i="1" s="1"/>
  <c r="AU1713" i="1" s="1"/>
  <c r="BA1713" i="1" s="1"/>
  <c r="BG1713" i="1" s="1"/>
  <c r="BO1713" i="1" s="1"/>
  <c r="BQ1713" i="1" s="1"/>
  <c r="F1717" i="1"/>
  <c r="F1716" i="1" s="1"/>
  <c r="L1718" i="1"/>
  <c r="R1718" i="1" s="1"/>
  <c r="X1718" i="1" s="1"/>
  <c r="AD1718" i="1" s="1"/>
  <c r="AH1718" i="1" s="1"/>
  <c r="AN1718" i="1" s="1"/>
  <c r="AT1718" i="1" s="1"/>
  <c r="AZ1718" i="1" s="1"/>
  <c r="BF1718" i="1" s="1"/>
  <c r="BL1718" i="1" s="1"/>
  <c r="BN1718" i="1" s="1"/>
  <c r="AR1717" i="1"/>
  <c r="AR1716" i="1" s="1"/>
  <c r="AR1715" i="1" s="1"/>
  <c r="N1720" i="1"/>
  <c r="T1720" i="1" s="1"/>
  <c r="Z1720" i="1" s="1"/>
  <c r="AF1720" i="1" s="1"/>
  <c r="AJ1720" i="1" s="1"/>
  <c r="AP1720" i="1" s="1"/>
  <c r="AV1720" i="1" s="1"/>
  <c r="BB1720" i="1" s="1"/>
  <c r="BH1720" i="1" s="1"/>
  <c r="BR1720" i="1" s="1"/>
  <c r="BT1720" i="1" s="1"/>
  <c r="M1722" i="1"/>
  <c r="S1722" i="1" s="1"/>
  <c r="Y1722" i="1" s="1"/>
  <c r="AE1722" i="1" s="1"/>
  <c r="AI1722" i="1" s="1"/>
  <c r="AO1722" i="1" s="1"/>
  <c r="AU1722" i="1" s="1"/>
  <c r="BA1722" i="1" s="1"/>
  <c r="BG1722" i="1" s="1"/>
  <c r="BO1722" i="1" s="1"/>
  <c r="BQ1722" i="1" s="1"/>
  <c r="F63" i="1"/>
  <c r="J63" i="1"/>
  <c r="M66" i="1"/>
  <c r="S66" i="1" s="1"/>
  <c r="Y66" i="1" s="1"/>
  <c r="AE66" i="1" s="1"/>
  <c r="AI66" i="1" s="1"/>
  <c r="AO66" i="1" s="1"/>
  <c r="AU66" i="1" s="1"/>
  <c r="BA66" i="1" s="1"/>
  <c r="BG66" i="1" s="1"/>
  <c r="BO66" i="1" s="1"/>
  <c r="BQ66" i="1" s="1"/>
  <c r="M102" i="1"/>
  <c r="S102" i="1" s="1"/>
  <c r="Y102" i="1" s="1"/>
  <c r="AE102" i="1" s="1"/>
  <c r="AI102" i="1" s="1"/>
  <c r="AO102" i="1" s="1"/>
  <c r="AU102" i="1" s="1"/>
  <c r="BA102" i="1" s="1"/>
  <c r="BG102" i="1" s="1"/>
  <c r="BO102" i="1" s="1"/>
  <c r="BQ102" i="1" s="1"/>
  <c r="L497" i="1"/>
  <c r="R497" i="1" s="1"/>
  <c r="X497" i="1" s="1"/>
  <c r="AD497" i="1" s="1"/>
  <c r="AH497" i="1" s="1"/>
  <c r="AN497" i="1" s="1"/>
  <c r="AT497" i="1" s="1"/>
  <c r="AZ497" i="1" s="1"/>
  <c r="BF497" i="1" s="1"/>
  <c r="BL497" i="1" s="1"/>
  <c r="BN497" i="1" s="1"/>
  <c r="M744" i="1"/>
  <c r="S744" i="1" s="1"/>
  <c r="Y744" i="1" s="1"/>
  <c r="AE744" i="1" s="1"/>
  <c r="AI744" i="1" s="1"/>
  <c r="AO744" i="1" s="1"/>
  <c r="AU744" i="1" s="1"/>
  <c r="BA744" i="1" s="1"/>
  <c r="BG744" i="1" s="1"/>
  <c r="BO744" i="1" s="1"/>
  <c r="BQ744" i="1" s="1"/>
  <c r="M497" i="1"/>
  <c r="S497" i="1" s="1"/>
  <c r="Y497" i="1" s="1"/>
  <c r="AE497" i="1" s="1"/>
  <c r="AI497" i="1" s="1"/>
  <c r="AO497" i="1" s="1"/>
  <c r="AU497" i="1" s="1"/>
  <c r="BA497" i="1" s="1"/>
  <c r="BG497" i="1" s="1"/>
  <c r="BO497" i="1" s="1"/>
  <c r="BQ497" i="1" s="1"/>
  <c r="N744" i="1"/>
  <c r="T744" i="1" s="1"/>
  <c r="Z744" i="1" s="1"/>
  <c r="AF744" i="1" s="1"/>
  <c r="AJ744" i="1" s="1"/>
  <c r="AP744" i="1" s="1"/>
  <c r="AV744" i="1" s="1"/>
  <c r="BB744" i="1" s="1"/>
  <c r="BH744" i="1" s="1"/>
  <c r="BR744" i="1" s="1"/>
  <c r="BT744" i="1" s="1"/>
  <c r="M667" i="1"/>
  <c r="S667" i="1" s="1"/>
  <c r="Y667" i="1" s="1"/>
  <c r="AE667" i="1" s="1"/>
  <c r="AI667" i="1" s="1"/>
  <c r="AO667" i="1" s="1"/>
  <c r="AU667" i="1" s="1"/>
  <c r="BA667" i="1" s="1"/>
  <c r="BG667" i="1" s="1"/>
  <c r="BO667" i="1" s="1"/>
  <c r="BQ667" i="1" s="1"/>
  <c r="M504" i="1"/>
  <c r="S504" i="1" s="1"/>
  <c r="Y504" i="1" s="1"/>
  <c r="AE504" i="1" s="1"/>
  <c r="AI504" i="1" s="1"/>
  <c r="AO504" i="1" s="1"/>
  <c r="AU504" i="1" s="1"/>
  <c r="BA504" i="1" s="1"/>
  <c r="BG504" i="1" s="1"/>
  <c r="BO504" i="1" s="1"/>
  <c r="BQ504" i="1" s="1"/>
  <c r="V195" i="1"/>
  <c r="L196" i="1"/>
  <c r="R196" i="1" s="1"/>
  <c r="X196" i="1" s="1"/>
  <c r="AD196" i="1" s="1"/>
  <c r="AH196" i="1" s="1"/>
  <c r="AN196" i="1" s="1"/>
  <c r="AT196" i="1" s="1"/>
  <c r="AZ196" i="1" s="1"/>
  <c r="BF196" i="1" s="1"/>
  <c r="BL196" i="1" s="1"/>
  <c r="BN196" i="1" s="1"/>
  <c r="W34" i="1"/>
  <c r="M38" i="1"/>
  <c r="S38" i="1" s="1"/>
  <c r="Y38" i="1" s="1"/>
  <c r="AE38" i="1" s="1"/>
  <c r="AI38" i="1" s="1"/>
  <c r="AO38" i="1" s="1"/>
  <c r="AU38" i="1" s="1"/>
  <c r="BA38" i="1" s="1"/>
  <c r="BG38" i="1" s="1"/>
  <c r="BO38" i="1" s="1"/>
  <c r="BQ38" i="1" s="1"/>
  <c r="AC236" i="1"/>
  <c r="BK236" i="1"/>
  <c r="M253" i="1"/>
  <c r="S253" i="1" s="1"/>
  <c r="Y253" i="1" s="1"/>
  <c r="AE253" i="1" s="1"/>
  <c r="AI253" i="1" s="1"/>
  <c r="AO253" i="1" s="1"/>
  <c r="AU253" i="1" s="1"/>
  <c r="BA253" i="1" s="1"/>
  <c r="BG253" i="1" s="1"/>
  <c r="BO253" i="1" s="1"/>
  <c r="BQ253" i="1" s="1"/>
  <c r="L263" i="1"/>
  <c r="R263" i="1" s="1"/>
  <c r="X263" i="1" s="1"/>
  <c r="AD263" i="1" s="1"/>
  <c r="AH263" i="1" s="1"/>
  <c r="AN263" i="1" s="1"/>
  <c r="AT263" i="1" s="1"/>
  <c r="AZ263" i="1" s="1"/>
  <c r="BF263" i="1" s="1"/>
  <c r="BL263" i="1" s="1"/>
  <c r="BN263" i="1" s="1"/>
  <c r="F260" i="1"/>
  <c r="L260" i="1" s="1"/>
  <c r="R260" i="1" s="1"/>
  <c r="X260" i="1" s="1"/>
  <c r="AD260" i="1" s="1"/>
  <c r="AH260" i="1" s="1"/>
  <c r="AN260" i="1" s="1"/>
  <c r="AT260" i="1" s="1"/>
  <c r="N268" i="1"/>
  <c r="T268" i="1" s="1"/>
  <c r="Z268" i="1" s="1"/>
  <c r="AF268" i="1" s="1"/>
  <c r="AJ268" i="1" s="1"/>
  <c r="AP268" i="1" s="1"/>
  <c r="AV268" i="1" s="1"/>
  <c r="BB268" i="1" s="1"/>
  <c r="BH268" i="1" s="1"/>
  <c r="BR268" i="1" s="1"/>
  <c r="BT268" i="1" s="1"/>
  <c r="H267" i="1"/>
  <c r="L290" i="1"/>
  <c r="R290" i="1" s="1"/>
  <c r="X290" i="1" s="1"/>
  <c r="AD290" i="1" s="1"/>
  <c r="AH290" i="1" s="1"/>
  <c r="AN290" i="1" s="1"/>
  <c r="AT290" i="1" s="1"/>
  <c r="AZ290" i="1" s="1"/>
  <c r="BF290" i="1" s="1"/>
  <c r="BL290" i="1" s="1"/>
  <c r="BN290" i="1" s="1"/>
  <c r="I289" i="1"/>
  <c r="L289" i="1" s="1"/>
  <c r="R289" i="1" s="1"/>
  <c r="X289" i="1" s="1"/>
  <c r="AD289" i="1" s="1"/>
  <c r="AH289" i="1" s="1"/>
  <c r="AN289" i="1" s="1"/>
  <c r="AT289" i="1" s="1"/>
  <c r="AZ289" i="1" s="1"/>
  <c r="BF289" i="1" s="1"/>
  <c r="BL289" i="1" s="1"/>
  <c r="BN289" i="1" s="1"/>
  <c r="L299" i="1"/>
  <c r="R299" i="1" s="1"/>
  <c r="X299" i="1" s="1"/>
  <c r="AD299" i="1" s="1"/>
  <c r="AH299" i="1" s="1"/>
  <c r="AN299" i="1" s="1"/>
  <c r="AT299" i="1" s="1"/>
  <c r="AZ299" i="1" s="1"/>
  <c r="BF299" i="1" s="1"/>
  <c r="BL299" i="1" s="1"/>
  <c r="BN299" i="1" s="1"/>
  <c r="F298" i="1"/>
  <c r="N331" i="1"/>
  <c r="T331" i="1" s="1"/>
  <c r="Z331" i="1" s="1"/>
  <c r="AF331" i="1" s="1"/>
  <c r="AJ331" i="1" s="1"/>
  <c r="AP331" i="1" s="1"/>
  <c r="AV331" i="1" s="1"/>
  <c r="BB331" i="1" s="1"/>
  <c r="BH331" i="1" s="1"/>
  <c r="BR331" i="1" s="1"/>
  <c r="BT331" i="1" s="1"/>
  <c r="H330" i="1"/>
  <c r="N330" i="1" s="1"/>
  <c r="T330" i="1" s="1"/>
  <c r="Z330" i="1" s="1"/>
  <c r="AF330" i="1" s="1"/>
  <c r="AJ330" i="1" s="1"/>
  <c r="AP330" i="1" s="1"/>
  <c r="AV330" i="1" s="1"/>
  <c r="BB330" i="1" s="1"/>
  <c r="BH330" i="1" s="1"/>
  <c r="BR330" i="1" s="1"/>
  <c r="BT330" i="1" s="1"/>
  <c r="N334" i="1"/>
  <c r="T334" i="1" s="1"/>
  <c r="Z334" i="1" s="1"/>
  <c r="AF334" i="1" s="1"/>
  <c r="AJ334" i="1" s="1"/>
  <c r="AP334" i="1" s="1"/>
  <c r="AV334" i="1" s="1"/>
  <c r="BB334" i="1" s="1"/>
  <c r="BH334" i="1" s="1"/>
  <c r="BR334" i="1" s="1"/>
  <c r="BT334" i="1" s="1"/>
  <c r="H333" i="1"/>
  <c r="N333" i="1" s="1"/>
  <c r="T333" i="1" s="1"/>
  <c r="Z333" i="1" s="1"/>
  <c r="AF333" i="1" s="1"/>
  <c r="AJ333" i="1" s="1"/>
  <c r="AP333" i="1" s="1"/>
  <c r="AV333" i="1" s="1"/>
  <c r="BB333" i="1" s="1"/>
  <c r="BH333" i="1" s="1"/>
  <c r="BR333" i="1" s="1"/>
  <c r="BT333" i="1" s="1"/>
  <c r="N377" i="1"/>
  <c r="T377" i="1" s="1"/>
  <c r="Z377" i="1" s="1"/>
  <c r="AF377" i="1" s="1"/>
  <c r="AJ377" i="1" s="1"/>
  <c r="AP377" i="1" s="1"/>
  <c r="AV377" i="1" s="1"/>
  <c r="BB377" i="1" s="1"/>
  <c r="BH377" i="1" s="1"/>
  <c r="BR377" i="1" s="1"/>
  <c r="BT377" i="1" s="1"/>
  <c r="M424" i="1"/>
  <c r="S424" i="1" s="1"/>
  <c r="Y424" i="1" s="1"/>
  <c r="AE424" i="1" s="1"/>
  <c r="AI424" i="1" s="1"/>
  <c r="AO424" i="1" s="1"/>
  <c r="AU424" i="1" s="1"/>
  <c r="BA424" i="1" s="1"/>
  <c r="BG424" i="1" s="1"/>
  <c r="BO424" i="1" s="1"/>
  <c r="BQ424" i="1" s="1"/>
  <c r="G423" i="1"/>
  <c r="M423" i="1" s="1"/>
  <c r="S423" i="1" s="1"/>
  <c r="Y423" i="1" s="1"/>
  <c r="AE423" i="1" s="1"/>
  <c r="AI423" i="1" s="1"/>
  <c r="AO423" i="1" s="1"/>
  <c r="AU423" i="1" s="1"/>
  <c r="BA423" i="1" s="1"/>
  <c r="BG423" i="1" s="1"/>
  <c r="BO423" i="1" s="1"/>
  <c r="BQ423" i="1" s="1"/>
  <c r="N522" i="1"/>
  <c r="T522" i="1" s="1"/>
  <c r="Z522" i="1" s="1"/>
  <c r="AF522" i="1" s="1"/>
  <c r="AJ522" i="1" s="1"/>
  <c r="AP522" i="1" s="1"/>
  <c r="AV522" i="1" s="1"/>
  <c r="BB522" i="1" s="1"/>
  <c r="BH522" i="1" s="1"/>
  <c r="BR522" i="1" s="1"/>
  <c r="BT522" i="1" s="1"/>
  <c r="H521" i="1"/>
  <c r="L1234" i="1"/>
  <c r="R1234" i="1" s="1"/>
  <c r="X1234" i="1" s="1"/>
  <c r="AD1234" i="1" s="1"/>
  <c r="AH1234" i="1" s="1"/>
  <c r="AN1234" i="1" s="1"/>
  <c r="AT1234" i="1" s="1"/>
  <c r="AZ1234" i="1" s="1"/>
  <c r="BF1234" i="1" s="1"/>
  <c r="BL1234" i="1" s="1"/>
  <c r="BN1234" i="1" s="1"/>
  <c r="F1233" i="1"/>
  <c r="L1233" i="1" s="1"/>
  <c r="R1233" i="1" s="1"/>
  <c r="X1233" i="1" s="1"/>
  <c r="AD1233" i="1" s="1"/>
  <c r="AH1233" i="1" s="1"/>
  <c r="AN1233" i="1" s="1"/>
  <c r="AT1233" i="1" s="1"/>
  <c r="AZ1233" i="1" s="1"/>
  <c r="BF1233" i="1" s="1"/>
  <c r="BL1233" i="1" s="1"/>
  <c r="BN1233" i="1" s="1"/>
  <c r="I18" i="1"/>
  <c r="AC18" i="1"/>
  <c r="AW18" i="1"/>
  <c r="N29" i="1"/>
  <c r="T29" i="1" s="1"/>
  <c r="Z29" i="1" s="1"/>
  <c r="AF29" i="1" s="1"/>
  <c r="AJ29" i="1" s="1"/>
  <c r="AP29" i="1" s="1"/>
  <c r="AV29" i="1" s="1"/>
  <c r="BB29" i="1" s="1"/>
  <c r="BH29" i="1" s="1"/>
  <c r="BR29" i="1" s="1"/>
  <c r="BT29" i="1" s="1"/>
  <c r="M32" i="1"/>
  <c r="S32" i="1" s="1"/>
  <c r="Y32" i="1" s="1"/>
  <c r="AE32" i="1" s="1"/>
  <c r="AI32" i="1" s="1"/>
  <c r="AO32" i="1" s="1"/>
  <c r="AU32" i="1" s="1"/>
  <c r="BA32" i="1" s="1"/>
  <c r="BG32" i="1" s="1"/>
  <c r="BO32" i="1" s="1"/>
  <c r="BQ32" i="1" s="1"/>
  <c r="M36" i="1"/>
  <c r="S36" i="1" s="1"/>
  <c r="Y36" i="1" s="1"/>
  <c r="AE36" i="1" s="1"/>
  <c r="AI36" i="1" s="1"/>
  <c r="AO36" i="1" s="1"/>
  <c r="AU36" i="1" s="1"/>
  <c r="BA36" i="1" s="1"/>
  <c r="BG36" i="1" s="1"/>
  <c r="BO36" i="1" s="1"/>
  <c r="BQ36" i="1" s="1"/>
  <c r="AA34" i="1"/>
  <c r="AY34" i="1"/>
  <c r="H38" i="1"/>
  <c r="N38" i="1" s="1"/>
  <c r="T38" i="1" s="1"/>
  <c r="Z38" i="1" s="1"/>
  <c r="AF38" i="1" s="1"/>
  <c r="AJ38" i="1" s="1"/>
  <c r="AP38" i="1" s="1"/>
  <c r="AV38" i="1" s="1"/>
  <c r="BB38" i="1" s="1"/>
  <c r="BH38" i="1" s="1"/>
  <c r="BR38" i="1" s="1"/>
  <c r="BT38" i="1" s="1"/>
  <c r="M39" i="1"/>
  <c r="S39" i="1" s="1"/>
  <c r="Y39" i="1" s="1"/>
  <c r="AE39" i="1" s="1"/>
  <c r="AI39" i="1" s="1"/>
  <c r="AO39" i="1" s="1"/>
  <c r="AU39" i="1" s="1"/>
  <c r="BA39" i="1" s="1"/>
  <c r="BG39" i="1" s="1"/>
  <c r="BO39" i="1" s="1"/>
  <c r="BQ39" i="1" s="1"/>
  <c r="BJ47" i="1"/>
  <c r="BO47" i="1" s="1"/>
  <c r="BQ47" i="1" s="1"/>
  <c r="I34" i="1"/>
  <c r="N54" i="1"/>
  <c r="T54" i="1" s="1"/>
  <c r="Z54" i="1" s="1"/>
  <c r="AF54" i="1" s="1"/>
  <c r="AJ54" i="1" s="1"/>
  <c r="AP54" i="1" s="1"/>
  <c r="AV54" i="1" s="1"/>
  <c r="BB54" i="1" s="1"/>
  <c r="BH54" i="1" s="1"/>
  <c r="BR54" i="1" s="1"/>
  <c r="BT54" i="1" s="1"/>
  <c r="U34" i="1"/>
  <c r="AS34" i="1"/>
  <c r="M59" i="1"/>
  <c r="S59" i="1" s="1"/>
  <c r="Y59" i="1" s="1"/>
  <c r="AE59" i="1" s="1"/>
  <c r="AI59" i="1" s="1"/>
  <c r="AO59" i="1" s="1"/>
  <c r="AU59" i="1" s="1"/>
  <c r="BA59" i="1" s="1"/>
  <c r="BG59" i="1" s="1"/>
  <c r="BO59" i="1" s="1"/>
  <c r="BQ59" i="1" s="1"/>
  <c r="K58" i="1"/>
  <c r="BK58" i="1"/>
  <c r="L66" i="1"/>
  <c r="R66" i="1" s="1"/>
  <c r="X66" i="1" s="1"/>
  <c r="AD66" i="1" s="1"/>
  <c r="AH66" i="1" s="1"/>
  <c r="AN66" i="1" s="1"/>
  <c r="AT66" i="1" s="1"/>
  <c r="AZ66" i="1" s="1"/>
  <c r="BF66" i="1" s="1"/>
  <c r="BL66" i="1" s="1"/>
  <c r="BN66" i="1" s="1"/>
  <c r="N78" i="1"/>
  <c r="T78" i="1" s="1"/>
  <c r="Z78" i="1" s="1"/>
  <c r="AF78" i="1" s="1"/>
  <c r="AJ78" i="1" s="1"/>
  <c r="AP78" i="1" s="1"/>
  <c r="AV78" i="1" s="1"/>
  <c r="BB78" i="1" s="1"/>
  <c r="BH78" i="1" s="1"/>
  <c r="BR78" i="1" s="1"/>
  <c r="BT78" i="1" s="1"/>
  <c r="M84" i="1"/>
  <c r="S84" i="1" s="1"/>
  <c r="Y84" i="1" s="1"/>
  <c r="AE84" i="1" s="1"/>
  <c r="AI84" i="1" s="1"/>
  <c r="AO84" i="1" s="1"/>
  <c r="AU84" i="1" s="1"/>
  <c r="BA84" i="1" s="1"/>
  <c r="BG84" i="1" s="1"/>
  <c r="BO84" i="1" s="1"/>
  <c r="BQ84" i="1" s="1"/>
  <c r="N93" i="1"/>
  <c r="T93" i="1" s="1"/>
  <c r="Z93" i="1" s="1"/>
  <c r="AF93" i="1" s="1"/>
  <c r="AJ93" i="1" s="1"/>
  <c r="AP93" i="1" s="1"/>
  <c r="AV93" i="1" s="1"/>
  <c r="BB93" i="1" s="1"/>
  <c r="BH93" i="1" s="1"/>
  <c r="BR93" i="1" s="1"/>
  <c r="BT93" i="1" s="1"/>
  <c r="M96" i="1"/>
  <c r="S96" i="1" s="1"/>
  <c r="Y96" i="1" s="1"/>
  <c r="AE96" i="1" s="1"/>
  <c r="AI96" i="1" s="1"/>
  <c r="AO96" i="1" s="1"/>
  <c r="AU96" i="1" s="1"/>
  <c r="BA96" i="1" s="1"/>
  <c r="BG96" i="1" s="1"/>
  <c r="BO96" i="1" s="1"/>
  <c r="BQ96" i="1" s="1"/>
  <c r="I109" i="1"/>
  <c r="L109" i="1" s="1"/>
  <c r="R109" i="1" s="1"/>
  <c r="X109" i="1" s="1"/>
  <c r="AD109" i="1" s="1"/>
  <c r="AH109" i="1" s="1"/>
  <c r="AN109" i="1" s="1"/>
  <c r="AT109" i="1" s="1"/>
  <c r="AZ109" i="1" s="1"/>
  <c r="BF109" i="1" s="1"/>
  <c r="BL109" i="1" s="1"/>
  <c r="H112" i="1"/>
  <c r="N112" i="1" s="1"/>
  <c r="T112" i="1" s="1"/>
  <c r="Z112" i="1" s="1"/>
  <c r="AF112" i="1" s="1"/>
  <c r="AJ112" i="1" s="1"/>
  <c r="AP112" i="1" s="1"/>
  <c r="AV112" i="1" s="1"/>
  <c r="BB112" i="1" s="1"/>
  <c r="BH112" i="1" s="1"/>
  <c r="BR112" i="1" s="1"/>
  <c r="BT112" i="1" s="1"/>
  <c r="L113" i="1"/>
  <c r="R113" i="1" s="1"/>
  <c r="X113" i="1" s="1"/>
  <c r="AD113" i="1" s="1"/>
  <c r="AH113" i="1" s="1"/>
  <c r="AN113" i="1" s="1"/>
  <c r="AT113" i="1" s="1"/>
  <c r="AZ113" i="1" s="1"/>
  <c r="BF113" i="1" s="1"/>
  <c r="BL113" i="1" s="1"/>
  <c r="BN113" i="1" s="1"/>
  <c r="L116" i="1"/>
  <c r="R116" i="1" s="1"/>
  <c r="X116" i="1" s="1"/>
  <c r="AD116" i="1" s="1"/>
  <c r="AH116" i="1" s="1"/>
  <c r="AN116" i="1" s="1"/>
  <c r="AT116" i="1" s="1"/>
  <c r="AZ116" i="1" s="1"/>
  <c r="BF116" i="1" s="1"/>
  <c r="BL116" i="1" s="1"/>
  <c r="BN116" i="1" s="1"/>
  <c r="N119" i="1"/>
  <c r="T119" i="1" s="1"/>
  <c r="Z119" i="1" s="1"/>
  <c r="AF119" i="1" s="1"/>
  <c r="AJ119" i="1" s="1"/>
  <c r="AP119" i="1" s="1"/>
  <c r="AV119" i="1" s="1"/>
  <c r="BB119" i="1" s="1"/>
  <c r="BH119" i="1" s="1"/>
  <c r="BR119" i="1" s="1"/>
  <c r="BT119" i="1" s="1"/>
  <c r="L119" i="1"/>
  <c r="R119" i="1" s="1"/>
  <c r="X119" i="1" s="1"/>
  <c r="AD119" i="1" s="1"/>
  <c r="AH119" i="1" s="1"/>
  <c r="AN119" i="1" s="1"/>
  <c r="AT119" i="1" s="1"/>
  <c r="AZ119" i="1" s="1"/>
  <c r="BF119" i="1" s="1"/>
  <c r="BL119" i="1" s="1"/>
  <c r="BN119" i="1" s="1"/>
  <c r="N122" i="1"/>
  <c r="T122" i="1" s="1"/>
  <c r="Z122" i="1" s="1"/>
  <c r="AF122" i="1" s="1"/>
  <c r="AJ122" i="1" s="1"/>
  <c r="AP122" i="1" s="1"/>
  <c r="AV122" i="1" s="1"/>
  <c r="BB122" i="1" s="1"/>
  <c r="BH122" i="1" s="1"/>
  <c r="BR122" i="1" s="1"/>
  <c r="BT122" i="1" s="1"/>
  <c r="L125" i="1"/>
  <c r="R125" i="1" s="1"/>
  <c r="X125" i="1" s="1"/>
  <c r="AD125" i="1" s="1"/>
  <c r="AH125" i="1" s="1"/>
  <c r="AN125" i="1" s="1"/>
  <c r="AT125" i="1" s="1"/>
  <c r="AZ125" i="1" s="1"/>
  <c r="BF125" i="1" s="1"/>
  <c r="BL125" i="1" s="1"/>
  <c r="BN125" i="1" s="1"/>
  <c r="L128" i="1"/>
  <c r="R128" i="1" s="1"/>
  <c r="X128" i="1" s="1"/>
  <c r="AD128" i="1" s="1"/>
  <c r="AH128" i="1" s="1"/>
  <c r="AN128" i="1" s="1"/>
  <c r="AT128" i="1" s="1"/>
  <c r="AZ128" i="1" s="1"/>
  <c r="BF128" i="1" s="1"/>
  <c r="BL128" i="1" s="1"/>
  <c r="BN128" i="1" s="1"/>
  <c r="N131" i="1"/>
  <c r="T131" i="1" s="1"/>
  <c r="Z131" i="1" s="1"/>
  <c r="AF131" i="1" s="1"/>
  <c r="AJ131" i="1" s="1"/>
  <c r="AP131" i="1" s="1"/>
  <c r="AV131" i="1" s="1"/>
  <c r="BB131" i="1" s="1"/>
  <c r="BH131" i="1" s="1"/>
  <c r="BR131" i="1" s="1"/>
  <c r="BT131" i="1" s="1"/>
  <c r="L131" i="1"/>
  <c r="R131" i="1" s="1"/>
  <c r="X131" i="1" s="1"/>
  <c r="AD131" i="1" s="1"/>
  <c r="AH131" i="1" s="1"/>
  <c r="AN131" i="1" s="1"/>
  <c r="AT131" i="1" s="1"/>
  <c r="AZ131" i="1" s="1"/>
  <c r="BF131" i="1" s="1"/>
  <c r="BL131" i="1" s="1"/>
  <c r="BN131" i="1" s="1"/>
  <c r="N134" i="1"/>
  <c r="T134" i="1" s="1"/>
  <c r="Z134" i="1" s="1"/>
  <c r="AF134" i="1" s="1"/>
  <c r="AJ134" i="1" s="1"/>
  <c r="AP134" i="1" s="1"/>
  <c r="AV134" i="1" s="1"/>
  <c r="BB134" i="1" s="1"/>
  <c r="BH134" i="1" s="1"/>
  <c r="BR134" i="1" s="1"/>
  <c r="BT134" i="1" s="1"/>
  <c r="R143" i="1"/>
  <c r="X143" i="1" s="1"/>
  <c r="AD143" i="1" s="1"/>
  <c r="AH143" i="1" s="1"/>
  <c r="AN143" i="1" s="1"/>
  <c r="AT143" i="1" s="1"/>
  <c r="AZ143" i="1" s="1"/>
  <c r="BF143" i="1" s="1"/>
  <c r="BL143" i="1" s="1"/>
  <c r="BN143" i="1" s="1"/>
  <c r="X145" i="1"/>
  <c r="AD145" i="1" s="1"/>
  <c r="AH145" i="1" s="1"/>
  <c r="AN145" i="1" s="1"/>
  <c r="AT145" i="1" s="1"/>
  <c r="AZ145" i="1" s="1"/>
  <c r="BF145" i="1" s="1"/>
  <c r="BL145" i="1" s="1"/>
  <c r="BN145" i="1" s="1"/>
  <c r="M152" i="1"/>
  <c r="S152" i="1" s="1"/>
  <c r="Y152" i="1" s="1"/>
  <c r="AE152" i="1" s="1"/>
  <c r="AI152" i="1" s="1"/>
  <c r="AO152" i="1" s="1"/>
  <c r="AU152" i="1" s="1"/>
  <c r="BA152" i="1" s="1"/>
  <c r="BG152" i="1" s="1"/>
  <c r="BO152" i="1" s="1"/>
  <c r="BQ152" i="1" s="1"/>
  <c r="L155" i="1"/>
  <c r="R155" i="1" s="1"/>
  <c r="X155" i="1" s="1"/>
  <c r="AD155" i="1" s="1"/>
  <c r="AH155" i="1" s="1"/>
  <c r="AN155" i="1" s="1"/>
  <c r="AT155" i="1" s="1"/>
  <c r="AZ155" i="1" s="1"/>
  <c r="BF155" i="1" s="1"/>
  <c r="BL155" i="1" s="1"/>
  <c r="BN155" i="1" s="1"/>
  <c r="J163" i="1"/>
  <c r="V163" i="1"/>
  <c r="BD163" i="1"/>
  <c r="I163" i="1"/>
  <c r="H173" i="1"/>
  <c r="N173" i="1" s="1"/>
  <c r="T173" i="1" s="1"/>
  <c r="Z173" i="1" s="1"/>
  <c r="AF173" i="1" s="1"/>
  <c r="AJ173" i="1" s="1"/>
  <c r="AP173" i="1" s="1"/>
  <c r="AV173" i="1" s="1"/>
  <c r="BB173" i="1" s="1"/>
  <c r="BH173" i="1" s="1"/>
  <c r="BR173" i="1" s="1"/>
  <c r="BT173" i="1" s="1"/>
  <c r="M181" i="1"/>
  <c r="S181" i="1" s="1"/>
  <c r="Y181" i="1" s="1"/>
  <c r="AE181" i="1" s="1"/>
  <c r="AI181" i="1" s="1"/>
  <c r="AO181" i="1" s="1"/>
  <c r="AU181" i="1" s="1"/>
  <c r="BA181" i="1" s="1"/>
  <c r="BG181" i="1" s="1"/>
  <c r="BO181" i="1" s="1"/>
  <c r="BQ181" i="1" s="1"/>
  <c r="M182" i="1"/>
  <c r="S182" i="1" s="1"/>
  <c r="Y182" i="1" s="1"/>
  <c r="AE182" i="1" s="1"/>
  <c r="AI182" i="1" s="1"/>
  <c r="AO182" i="1" s="1"/>
  <c r="AU182" i="1" s="1"/>
  <c r="BA182" i="1" s="1"/>
  <c r="BG182" i="1" s="1"/>
  <c r="BO182" i="1" s="1"/>
  <c r="BQ182" i="1" s="1"/>
  <c r="N185" i="1"/>
  <c r="T185" i="1" s="1"/>
  <c r="Z185" i="1" s="1"/>
  <c r="AF185" i="1" s="1"/>
  <c r="AJ185" i="1" s="1"/>
  <c r="AP185" i="1" s="1"/>
  <c r="AV185" i="1" s="1"/>
  <c r="BB185" i="1" s="1"/>
  <c r="BH185" i="1" s="1"/>
  <c r="BR185" i="1" s="1"/>
  <c r="BT185" i="1" s="1"/>
  <c r="H184" i="1"/>
  <c r="O184" i="1"/>
  <c r="AM184" i="1"/>
  <c r="AW184" i="1"/>
  <c r="BK184" i="1"/>
  <c r="I192" i="1"/>
  <c r="L192" i="1" s="1"/>
  <c r="R192" i="1" s="1"/>
  <c r="X192" i="1" s="1"/>
  <c r="AD192" i="1" s="1"/>
  <c r="AH192" i="1" s="1"/>
  <c r="AN192" i="1" s="1"/>
  <c r="AT192" i="1" s="1"/>
  <c r="AZ192" i="1" s="1"/>
  <c r="BF192" i="1" s="1"/>
  <c r="BL192" i="1" s="1"/>
  <c r="BN192" i="1" s="1"/>
  <c r="N193" i="1"/>
  <c r="T193" i="1" s="1"/>
  <c r="Z193" i="1" s="1"/>
  <c r="AF193" i="1" s="1"/>
  <c r="AJ193" i="1" s="1"/>
  <c r="AP193" i="1" s="1"/>
  <c r="AV193" i="1" s="1"/>
  <c r="BB193" i="1" s="1"/>
  <c r="BH193" i="1" s="1"/>
  <c r="BR193" i="1" s="1"/>
  <c r="BT193" i="1" s="1"/>
  <c r="J196" i="1"/>
  <c r="AQ195" i="1"/>
  <c r="AB195" i="1"/>
  <c r="BC195" i="1"/>
  <c r="L203" i="1"/>
  <c r="R203" i="1" s="1"/>
  <c r="X203" i="1" s="1"/>
  <c r="AD203" i="1" s="1"/>
  <c r="AH203" i="1" s="1"/>
  <c r="AN203" i="1" s="1"/>
  <c r="AT203" i="1" s="1"/>
  <c r="AZ203" i="1" s="1"/>
  <c r="BF203" i="1" s="1"/>
  <c r="BL203" i="1" s="1"/>
  <c r="BN203" i="1" s="1"/>
  <c r="N208" i="1"/>
  <c r="T208" i="1" s="1"/>
  <c r="Z208" i="1" s="1"/>
  <c r="AF208" i="1" s="1"/>
  <c r="AJ208" i="1" s="1"/>
  <c r="AP208" i="1" s="1"/>
  <c r="AV208" i="1" s="1"/>
  <c r="BB208" i="1" s="1"/>
  <c r="BH208" i="1" s="1"/>
  <c r="BR208" i="1" s="1"/>
  <c r="BT208" i="1" s="1"/>
  <c r="H207" i="1"/>
  <c r="H206" i="1" s="1"/>
  <c r="O207" i="1"/>
  <c r="O206" i="1" s="1"/>
  <c r="AM207" i="1"/>
  <c r="AM206" i="1" s="1"/>
  <c r="BD207" i="1"/>
  <c r="BD206" i="1" s="1"/>
  <c r="BK207" i="1"/>
  <c r="BK206" i="1" s="1"/>
  <c r="Q207" i="1"/>
  <c r="Q206" i="1" s="1"/>
  <c r="AK207" i="1"/>
  <c r="AK206" i="1" s="1"/>
  <c r="BI207" i="1"/>
  <c r="BI206" i="1" s="1"/>
  <c r="O215" i="1"/>
  <c r="O214" i="1" s="1"/>
  <c r="O213" i="1" s="1"/>
  <c r="AF215" i="1"/>
  <c r="AJ215" i="1" s="1"/>
  <c r="AP215" i="1" s="1"/>
  <c r="AV215" i="1" s="1"/>
  <c r="BB215" i="1" s="1"/>
  <c r="BH215" i="1" s="1"/>
  <c r="BR215" i="1" s="1"/>
  <c r="Q226" i="1"/>
  <c r="Q222" i="1" s="1"/>
  <c r="AK226" i="1"/>
  <c r="AK222" i="1" s="1"/>
  <c r="AR226" i="1"/>
  <c r="AR222" i="1" s="1"/>
  <c r="BI226" i="1"/>
  <c r="BI222" i="1" s="1"/>
  <c r="N229" i="1"/>
  <c r="T229" i="1" s="1"/>
  <c r="Z229" i="1" s="1"/>
  <c r="AF229" i="1" s="1"/>
  <c r="AJ229" i="1" s="1"/>
  <c r="AP229" i="1" s="1"/>
  <c r="AV229" i="1" s="1"/>
  <c r="BB229" i="1" s="1"/>
  <c r="BH229" i="1" s="1"/>
  <c r="BR229" i="1" s="1"/>
  <c r="BT229" i="1" s="1"/>
  <c r="BD226" i="1"/>
  <c r="BD222" i="1" s="1"/>
  <c r="M231" i="1"/>
  <c r="S231" i="1" s="1"/>
  <c r="Y231" i="1" s="1"/>
  <c r="AE231" i="1" s="1"/>
  <c r="AI231" i="1" s="1"/>
  <c r="AO231" i="1" s="1"/>
  <c r="AU231" i="1" s="1"/>
  <c r="BA231" i="1" s="1"/>
  <c r="BG231" i="1" s="1"/>
  <c r="BO231" i="1" s="1"/>
  <c r="BQ231" i="1" s="1"/>
  <c r="L234" i="1"/>
  <c r="R234" i="1" s="1"/>
  <c r="X234" i="1" s="1"/>
  <c r="AD234" i="1" s="1"/>
  <c r="AH234" i="1" s="1"/>
  <c r="AN234" i="1" s="1"/>
  <c r="AT234" i="1" s="1"/>
  <c r="AZ234" i="1" s="1"/>
  <c r="BF234" i="1" s="1"/>
  <c r="BL234" i="1" s="1"/>
  <c r="BN234" i="1" s="1"/>
  <c r="F237" i="1"/>
  <c r="V236" i="1"/>
  <c r="BD236" i="1"/>
  <c r="N238" i="1"/>
  <c r="T238" i="1" s="1"/>
  <c r="Z238" i="1" s="1"/>
  <c r="AF238" i="1" s="1"/>
  <c r="AJ238" i="1" s="1"/>
  <c r="AP238" i="1" s="1"/>
  <c r="AV238" i="1" s="1"/>
  <c r="BB238" i="1" s="1"/>
  <c r="BH238" i="1" s="1"/>
  <c r="BR238" i="1" s="1"/>
  <c r="BT238" i="1" s="1"/>
  <c r="M238" i="1"/>
  <c r="S238" i="1" s="1"/>
  <c r="Y238" i="1" s="1"/>
  <c r="AE238" i="1" s="1"/>
  <c r="AI238" i="1" s="1"/>
  <c r="AO238" i="1" s="1"/>
  <c r="AU238" i="1" s="1"/>
  <c r="BA238" i="1" s="1"/>
  <c r="BG238" i="1" s="1"/>
  <c r="BO238" i="1" s="1"/>
  <c r="BQ238" i="1" s="1"/>
  <c r="N241" i="1"/>
  <c r="T241" i="1" s="1"/>
  <c r="Z241" i="1" s="1"/>
  <c r="AF241" i="1" s="1"/>
  <c r="AJ241" i="1" s="1"/>
  <c r="AP241" i="1" s="1"/>
  <c r="AV241" i="1" s="1"/>
  <c r="BB241" i="1" s="1"/>
  <c r="BH241" i="1" s="1"/>
  <c r="BR241" i="1" s="1"/>
  <c r="BT241" i="1" s="1"/>
  <c r="L241" i="1"/>
  <c r="R241" i="1" s="1"/>
  <c r="X241" i="1" s="1"/>
  <c r="AD241" i="1" s="1"/>
  <c r="AH241" i="1" s="1"/>
  <c r="AN241" i="1" s="1"/>
  <c r="AT241" i="1" s="1"/>
  <c r="AZ241" i="1" s="1"/>
  <c r="BF241" i="1" s="1"/>
  <c r="BL241" i="1" s="1"/>
  <c r="BN241" i="1" s="1"/>
  <c r="Q243" i="1"/>
  <c r="T243" i="1" s="1"/>
  <c r="Z243" i="1" s="1"/>
  <c r="AF243" i="1" s="1"/>
  <c r="AJ243" i="1" s="1"/>
  <c r="AP243" i="1" s="1"/>
  <c r="AV243" i="1" s="1"/>
  <c r="BB243" i="1" s="1"/>
  <c r="BH243" i="1" s="1"/>
  <c r="BR243" i="1" s="1"/>
  <c r="BT243" i="1" s="1"/>
  <c r="L246" i="1"/>
  <c r="R246" i="1" s="1"/>
  <c r="X246" i="1" s="1"/>
  <c r="AD246" i="1" s="1"/>
  <c r="AH246" i="1" s="1"/>
  <c r="AN246" i="1" s="1"/>
  <c r="AT246" i="1" s="1"/>
  <c r="AZ246" i="1" s="1"/>
  <c r="BF246" i="1" s="1"/>
  <c r="BL246" i="1" s="1"/>
  <c r="BN246" i="1" s="1"/>
  <c r="N246" i="1"/>
  <c r="T246" i="1" s="1"/>
  <c r="Z246" i="1" s="1"/>
  <c r="AF246" i="1" s="1"/>
  <c r="AJ246" i="1" s="1"/>
  <c r="AP246" i="1" s="1"/>
  <c r="AV246" i="1" s="1"/>
  <c r="BB246" i="1" s="1"/>
  <c r="BH246" i="1" s="1"/>
  <c r="BR246" i="1" s="1"/>
  <c r="BT246" i="1" s="1"/>
  <c r="N247" i="1"/>
  <c r="T247" i="1" s="1"/>
  <c r="Z247" i="1" s="1"/>
  <c r="AF247" i="1" s="1"/>
  <c r="AJ247" i="1" s="1"/>
  <c r="AP247" i="1" s="1"/>
  <c r="AV247" i="1" s="1"/>
  <c r="BB247" i="1" s="1"/>
  <c r="BH247" i="1" s="1"/>
  <c r="BR247" i="1" s="1"/>
  <c r="BT247" i="1" s="1"/>
  <c r="M249" i="1"/>
  <c r="S249" i="1" s="1"/>
  <c r="Y249" i="1" s="1"/>
  <c r="AE249" i="1" s="1"/>
  <c r="AI249" i="1" s="1"/>
  <c r="AO249" i="1" s="1"/>
  <c r="AU249" i="1" s="1"/>
  <c r="BA249" i="1" s="1"/>
  <c r="BG249" i="1" s="1"/>
  <c r="BO249" i="1" s="1"/>
  <c r="BQ249" i="1" s="1"/>
  <c r="N253" i="1"/>
  <c r="T253" i="1" s="1"/>
  <c r="Z253" i="1" s="1"/>
  <c r="AF253" i="1" s="1"/>
  <c r="AJ253" i="1" s="1"/>
  <c r="AP253" i="1" s="1"/>
  <c r="AV253" i="1" s="1"/>
  <c r="BB253" i="1" s="1"/>
  <c r="BH253" i="1" s="1"/>
  <c r="BR253" i="1" s="1"/>
  <c r="BT253" i="1" s="1"/>
  <c r="U252" i="1"/>
  <c r="AL252" i="1"/>
  <c r="L254" i="1"/>
  <c r="R254" i="1" s="1"/>
  <c r="X254" i="1" s="1"/>
  <c r="AD254" i="1" s="1"/>
  <c r="AH254" i="1" s="1"/>
  <c r="AN254" i="1" s="1"/>
  <c r="AT254" i="1" s="1"/>
  <c r="AZ254" i="1" s="1"/>
  <c r="BF254" i="1" s="1"/>
  <c r="BL254" i="1" s="1"/>
  <c r="BN254" i="1" s="1"/>
  <c r="F253" i="1"/>
  <c r="J252" i="1"/>
  <c r="BF261" i="1"/>
  <c r="BL261" i="1" s="1"/>
  <c r="M263" i="1"/>
  <c r="S263" i="1" s="1"/>
  <c r="Y263" i="1" s="1"/>
  <c r="AE263" i="1" s="1"/>
  <c r="AI263" i="1" s="1"/>
  <c r="AO263" i="1" s="1"/>
  <c r="AU263" i="1" s="1"/>
  <c r="BA263" i="1" s="1"/>
  <c r="BG263" i="1" s="1"/>
  <c r="BO263" i="1" s="1"/>
  <c r="BQ263" i="1" s="1"/>
  <c r="G260" i="1"/>
  <c r="M260" i="1" s="1"/>
  <c r="S260" i="1" s="1"/>
  <c r="Y260" i="1" s="1"/>
  <c r="AE260" i="1" s="1"/>
  <c r="AI260" i="1" s="1"/>
  <c r="AO260" i="1" s="1"/>
  <c r="AU260" i="1" s="1"/>
  <c r="BC260" i="1"/>
  <c r="BC252" i="1" s="1"/>
  <c r="BJ260" i="1"/>
  <c r="BJ252" i="1" s="1"/>
  <c r="J270" i="1"/>
  <c r="J266" i="1" s="1"/>
  <c r="Q270" i="1"/>
  <c r="Q266" i="1" s="1"/>
  <c r="AA270" i="1"/>
  <c r="AA266" i="1" s="1"/>
  <c r="AK270" i="1"/>
  <c r="AK266" i="1" s="1"/>
  <c r="AR270" i="1"/>
  <c r="AR266" i="1" s="1"/>
  <c r="AY270" i="1"/>
  <c r="AY266" i="1" s="1"/>
  <c r="BI270" i="1"/>
  <c r="BI266" i="1" s="1"/>
  <c r="N278" i="1"/>
  <c r="T278" i="1" s="1"/>
  <c r="Z278" i="1" s="1"/>
  <c r="AF278" i="1" s="1"/>
  <c r="AJ278" i="1" s="1"/>
  <c r="AP278" i="1" s="1"/>
  <c r="AV278" i="1" s="1"/>
  <c r="BB278" i="1" s="1"/>
  <c r="BH278" i="1" s="1"/>
  <c r="BR278" i="1" s="1"/>
  <c r="BT278" i="1" s="1"/>
  <c r="L279" i="1"/>
  <c r="R279" i="1" s="1"/>
  <c r="X279" i="1" s="1"/>
  <c r="AD279" i="1" s="1"/>
  <c r="AH279" i="1" s="1"/>
  <c r="AN279" i="1" s="1"/>
  <c r="AT279" i="1" s="1"/>
  <c r="AZ279" i="1" s="1"/>
  <c r="BF279" i="1" s="1"/>
  <c r="BL279" i="1" s="1"/>
  <c r="BN279" i="1" s="1"/>
  <c r="F278" i="1"/>
  <c r="L278" i="1" s="1"/>
  <c r="R278" i="1" s="1"/>
  <c r="X278" i="1" s="1"/>
  <c r="AD278" i="1" s="1"/>
  <c r="AH278" i="1" s="1"/>
  <c r="AN278" i="1" s="1"/>
  <c r="AT278" i="1" s="1"/>
  <c r="AZ278" i="1" s="1"/>
  <c r="BF278" i="1" s="1"/>
  <c r="BL278" i="1" s="1"/>
  <c r="BN278" i="1" s="1"/>
  <c r="N293" i="1"/>
  <c r="T293" i="1" s="1"/>
  <c r="Z293" i="1" s="1"/>
  <c r="AF293" i="1" s="1"/>
  <c r="AJ293" i="1" s="1"/>
  <c r="AP293" i="1" s="1"/>
  <c r="AV293" i="1" s="1"/>
  <c r="BB293" i="1" s="1"/>
  <c r="BH293" i="1" s="1"/>
  <c r="BR293" i="1" s="1"/>
  <c r="BT293" i="1" s="1"/>
  <c r="H292" i="1"/>
  <c r="N292" i="1" s="1"/>
  <c r="T292" i="1" s="1"/>
  <c r="Z292" i="1" s="1"/>
  <c r="AF292" i="1" s="1"/>
  <c r="AJ292" i="1" s="1"/>
  <c r="AP292" i="1" s="1"/>
  <c r="AV292" i="1" s="1"/>
  <c r="BB292" i="1" s="1"/>
  <c r="BH292" i="1" s="1"/>
  <c r="BR292" i="1" s="1"/>
  <c r="BT292" i="1" s="1"/>
  <c r="L296" i="1"/>
  <c r="R296" i="1" s="1"/>
  <c r="X296" i="1" s="1"/>
  <c r="AD296" i="1" s="1"/>
  <c r="AH296" i="1" s="1"/>
  <c r="AN296" i="1" s="1"/>
  <c r="AT296" i="1" s="1"/>
  <c r="AZ296" i="1" s="1"/>
  <c r="BF296" i="1" s="1"/>
  <c r="BL296" i="1" s="1"/>
  <c r="BN296" i="1" s="1"/>
  <c r="I295" i="1"/>
  <c r="L295" i="1" s="1"/>
  <c r="R295" i="1" s="1"/>
  <c r="X295" i="1" s="1"/>
  <c r="AD295" i="1" s="1"/>
  <c r="AH295" i="1" s="1"/>
  <c r="AN295" i="1" s="1"/>
  <c r="AT295" i="1" s="1"/>
  <c r="AZ295" i="1" s="1"/>
  <c r="BF295" i="1" s="1"/>
  <c r="BL295" i="1" s="1"/>
  <c r="BN295" i="1" s="1"/>
  <c r="L306" i="1"/>
  <c r="R306" i="1" s="1"/>
  <c r="X306" i="1" s="1"/>
  <c r="AD306" i="1" s="1"/>
  <c r="AH306" i="1" s="1"/>
  <c r="AN306" i="1" s="1"/>
  <c r="AT306" i="1" s="1"/>
  <c r="AZ306" i="1" s="1"/>
  <c r="BF306" i="1" s="1"/>
  <c r="BL306" i="1" s="1"/>
  <c r="BN306" i="1" s="1"/>
  <c r="F305" i="1"/>
  <c r="L305" i="1" s="1"/>
  <c r="R305" i="1" s="1"/>
  <c r="X305" i="1" s="1"/>
  <c r="AD305" i="1" s="1"/>
  <c r="AH305" i="1" s="1"/>
  <c r="AN305" i="1" s="1"/>
  <c r="AT305" i="1" s="1"/>
  <c r="AZ305" i="1" s="1"/>
  <c r="BF305" i="1" s="1"/>
  <c r="BL305" i="1" s="1"/>
  <c r="BN305" i="1" s="1"/>
  <c r="M305" i="1"/>
  <c r="S305" i="1" s="1"/>
  <c r="Y305" i="1" s="1"/>
  <c r="AE305" i="1" s="1"/>
  <c r="AI305" i="1" s="1"/>
  <c r="AO305" i="1" s="1"/>
  <c r="AU305" i="1" s="1"/>
  <c r="BA305" i="1" s="1"/>
  <c r="BG305" i="1" s="1"/>
  <c r="BO305" i="1" s="1"/>
  <c r="BQ305" i="1" s="1"/>
  <c r="M309" i="1"/>
  <c r="S309" i="1" s="1"/>
  <c r="Y309" i="1" s="1"/>
  <c r="AE309" i="1" s="1"/>
  <c r="AI309" i="1" s="1"/>
  <c r="AO309" i="1" s="1"/>
  <c r="AU309" i="1" s="1"/>
  <c r="BA309" i="1" s="1"/>
  <c r="BG309" i="1" s="1"/>
  <c r="BO309" i="1" s="1"/>
  <c r="BQ309" i="1" s="1"/>
  <c r="G308" i="1"/>
  <c r="M308" i="1" s="1"/>
  <c r="S308" i="1" s="1"/>
  <c r="Y308" i="1" s="1"/>
  <c r="AE308" i="1" s="1"/>
  <c r="AI308" i="1" s="1"/>
  <c r="AO308" i="1" s="1"/>
  <c r="AU308" i="1" s="1"/>
  <c r="BA308" i="1" s="1"/>
  <c r="BG308" i="1" s="1"/>
  <c r="BO308" i="1" s="1"/>
  <c r="BQ308" i="1" s="1"/>
  <c r="M313" i="1"/>
  <c r="S313" i="1" s="1"/>
  <c r="Y313" i="1" s="1"/>
  <c r="AE313" i="1" s="1"/>
  <c r="AI313" i="1" s="1"/>
  <c r="AO313" i="1" s="1"/>
  <c r="AU313" i="1" s="1"/>
  <c r="BA313" i="1" s="1"/>
  <c r="BG313" i="1" s="1"/>
  <c r="BO313" i="1" s="1"/>
  <c r="BQ313" i="1" s="1"/>
  <c r="G312" i="1"/>
  <c r="AQ324" i="1"/>
  <c r="O337" i="1"/>
  <c r="V337" i="1"/>
  <c r="AC337" i="1"/>
  <c r="AM337" i="1"/>
  <c r="AW337" i="1"/>
  <c r="BD337" i="1"/>
  <c r="BK337" i="1"/>
  <c r="O342" i="1"/>
  <c r="V342" i="1"/>
  <c r="AC342" i="1"/>
  <c r="AM342" i="1"/>
  <c r="AW342" i="1"/>
  <c r="BD342" i="1"/>
  <c r="BK342" i="1"/>
  <c r="L353" i="1"/>
  <c r="R353" i="1" s="1"/>
  <c r="X353" i="1" s="1"/>
  <c r="AD353" i="1" s="1"/>
  <c r="AH353" i="1" s="1"/>
  <c r="AN353" i="1" s="1"/>
  <c r="AT353" i="1" s="1"/>
  <c r="AZ353" i="1" s="1"/>
  <c r="BF353" i="1" s="1"/>
  <c r="BL353" i="1" s="1"/>
  <c r="I352" i="1"/>
  <c r="P351" i="1"/>
  <c r="P350" i="1" s="1"/>
  <c r="W351" i="1"/>
  <c r="W350" i="1" s="1"/>
  <c r="AQ351" i="1"/>
  <c r="AQ350" i="1" s="1"/>
  <c r="AX351" i="1"/>
  <c r="AX350" i="1" s="1"/>
  <c r="BE351" i="1"/>
  <c r="BE350" i="1" s="1"/>
  <c r="T356" i="1"/>
  <c r="Z356" i="1" s="1"/>
  <c r="AF356" i="1" s="1"/>
  <c r="AJ356" i="1" s="1"/>
  <c r="AP356" i="1" s="1"/>
  <c r="AV356" i="1" s="1"/>
  <c r="BB356" i="1" s="1"/>
  <c r="BH356" i="1" s="1"/>
  <c r="BR356" i="1" s="1"/>
  <c r="BT356" i="1" s="1"/>
  <c r="BL364" i="1"/>
  <c r="BN364" i="1" s="1"/>
  <c r="BI363" i="1"/>
  <c r="BL363" i="1" s="1"/>
  <c r="BN363" i="1" s="1"/>
  <c r="W359" i="1"/>
  <c r="W358" i="1" s="1"/>
  <c r="BE359" i="1"/>
  <c r="BE358" i="1" s="1"/>
  <c r="U359" i="1"/>
  <c r="U358" i="1" s="1"/>
  <c r="AB359" i="1"/>
  <c r="AB358" i="1" s="1"/>
  <c r="AL359" i="1"/>
  <c r="AL358" i="1" s="1"/>
  <c r="AS359" i="1"/>
  <c r="AS358" i="1" s="1"/>
  <c r="BC359" i="1"/>
  <c r="BC358" i="1" s="1"/>
  <c r="L369" i="1"/>
  <c r="R369" i="1" s="1"/>
  <c r="X369" i="1" s="1"/>
  <c r="AD369" i="1" s="1"/>
  <c r="AH369" i="1" s="1"/>
  <c r="AN369" i="1" s="1"/>
  <c r="AT369" i="1" s="1"/>
  <c r="AZ369" i="1" s="1"/>
  <c r="BF369" i="1" s="1"/>
  <c r="BL369" i="1" s="1"/>
  <c r="R373" i="1"/>
  <c r="X373" i="1" s="1"/>
  <c r="AD373" i="1" s="1"/>
  <c r="AH373" i="1" s="1"/>
  <c r="AN373" i="1" s="1"/>
  <c r="AT373" i="1" s="1"/>
  <c r="AZ373" i="1" s="1"/>
  <c r="BF373" i="1" s="1"/>
  <c r="BL373" i="1" s="1"/>
  <c r="BN373" i="1" s="1"/>
  <c r="O372" i="1"/>
  <c r="R372" i="1" s="1"/>
  <c r="X372" i="1" s="1"/>
  <c r="AD372" i="1" s="1"/>
  <c r="AH372" i="1" s="1"/>
  <c r="AN372" i="1" s="1"/>
  <c r="AT372" i="1" s="1"/>
  <c r="AZ372" i="1" s="1"/>
  <c r="BF372" i="1" s="1"/>
  <c r="BL372" i="1" s="1"/>
  <c r="BN372" i="1" s="1"/>
  <c r="BD376" i="1"/>
  <c r="W376" i="1"/>
  <c r="AG376" i="1"/>
  <c r="BE376" i="1"/>
  <c r="BU376" i="1"/>
  <c r="AM376" i="1"/>
  <c r="N424" i="1"/>
  <c r="T424" i="1" s="1"/>
  <c r="Z424" i="1" s="1"/>
  <c r="AF424" i="1" s="1"/>
  <c r="AJ424" i="1" s="1"/>
  <c r="AP424" i="1" s="1"/>
  <c r="AV424" i="1" s="1"/>
  <c r="BB424" i="1" s="1"/>
  <c r="BH424" i="1" s="1"/>
  <c r="BR424" i="1" s="1"/>
  <c r="BT424" i="1" s="1"/>
  <c r="AG432" i="1"/>
  <c r="BC432" i="1"/>
  <c r="L458" i="1"/>
  <c r="R458" i="1" s="1"/>
  <c r="X458" i="1" s="1"/>
  <c r="AD458" i="1" s="1"/>
  <c r="AH458" i="1" s="1"/>
  <c r="AN458" i="1" s="1"/>
  <c r="AT458" i="1" s="1"/>
  <c r="AZ458" i="1" s="1"/>
  <c r="BF458" i="1" s="1"/>
  <c r="BL458" i="1" s="1"/>
  <c r="BN458" i="1" s="1"/>
  <c r="F457" i="1"/>
  <c r="W18" i="1"/>
  <c r="N137" i="1"/>
  <c r="T137" i="1" s="1"/>
  <c r="Z137" i="1" s="1"/>
  <c r="AF137" i="1" s="1"/>
  <c r="AJ137" i="1" s="1"/>
  <c r="AP137" i="1" s="1"/>
  <c r="AV137" i="1" s="1"/>
  <c r="BB137" i="1" s="1"/>
  <c r="BH137" i="1" s="1"/>
  <c r="BR137" i="1" s="1"/>
  <c r="BT137" i="1" s="1"/>
  <c r="H19" i="1"/>
  <c r="N19" i="1" s="1"/>
  <c r="T19" i="1" s="1"/>
  <c r="Z19" i="1" s="1"/>
  <c r="AF19" i="1" s="1"/>
  <c r="AJ19" i="1" s="1"/>
  <c r="AP19" i="1" s="1"/>
  <c r="AV19" i="1" s="1"/>
  <c r="BB19" i="1" s="1"/>
  <c r="BH19" i="1" s="1"/>
  <c r="BR19" i="1" s="1"/>
  <c r="BT19" i="1" s="1"/>
  <c r="AR18" i="1"/>
  <c r="AG18" i="1"/>
  <c r="BE18" i="1"/>
  <c r="F31" i="1"/>
  <c r="L31" i="1" s="1"/>
  <c r="R31" i="1" s="1"/>
  <c r="X31" i="1" s="1"/>
  <c r="AD31" i="1" s="1"/>
  <c r="AH31" i="1" s="1"/>
  <c r="AN31" i="1" s="1"/>
  <c r="AT31" i="1" s="1"/>
  <c r="AZ31" i="1" s="1"/>
  <c r="BF31" i="1" s="1"/>
  <c r="BL31" i="1" s="1"/>
  <c r="BN31" i="1" s="1"/>
  <c r="F35" i="1"/>
  <c r="L35" i="1" s="1"/>
  <c r="R35" i="1" s="1"/>
  <c r="X35" i="1" s="1"/>
  <c r="AD35" i="1" s="1"/>
  <c r="AH35" i="1" s="1"/>
  <c r="AN35" i="1" s="1"/>
  <c r="AT35" i="1" s="1"/>
  <c r="AZ35" i="1" s="1"/>
  <c r="BF35" i="1" s="1"/>
  <c r="BL35" i="1" s="1"/>
  <c r="BN35" i="1" s="1"/>
  <c r="AC34" i="1"/>
  <c r="H58" i="1"/>
  <c r="N59" i="1"/>
  <c r="T59" i="1" s="1"/>
  <c r="Z59" i="1" s="1"/>
  <c r="AF59" i="1" s="1"/>
  <c r="AJ59" i="1" s="1"/>
  <c r="AP59" i="1" s="1"/>
  <c r="AV59" i="1" s="1"/>
  <c r="BB59" i="1" s="1"/>
  <c r="BH59" i="1" s="1"/>
  <c r="BR59" i="1" s="1"/>
  <c r="BT59" i="1" s="1"/>
  <c r="L64" i="1"/>
  <c r="R64" i="1" s="1"/>
  <c r="X64" i="1" s="1"/>
  <c r="AD64" i="1" s="1"/>
  <c r="AH64" i="1" s="1"/>
  <c r="AN64" i="1" s="1"/>
  <c r="AT64" i="1" s="1"/>
  <c r="AZ64" i="1" s="1"/>
  <c r="BF64" i="1" s="1"/>
  <c r="BL64" i="1" s="1"/>
  <c r="BN64" i="1" s="1"/>
  <c r="F71" i="1"/>
  <c r="L71" i="1" s="1"/>
  <c r="R71" i="1" s="1"/>
  <c r="X71" i="1" s="1"/>
  <c r="AD71" i="1" s="1"/>
  <c r="AH71" i="1" s="1"/>
  <c r="AN71" i="1" s="1"/>
  <c r="AT71" i="1" s="1"/>
  <c r="AZ71" i="1" s="1"/>
  <c r="BF71" i="1" s="1"/>
  <c r="BL71" i="1" s="1"/>
  <c r="BN71" i="1" s="1"/>
  <c r="L77" i="1"/>
  <c r="R77" i="1" s="1"/>
  <c r="X77" i="1" s="1"/>
  <c r="AD77" i="1" s="1"/>
  <c r="AH77" i="1" s="1"/>
  <c r="AN77" i="1" s="1"/>
  <c r="AT77" i="1" s="1"/>
  <c r="AZ77" i="1" s="1"/>
  <c r="BF77" i="1" s="1"/>
  <c r="BL77" i="1" s="1"/>
  <c r="BN77" i="1" s="1"/>
  <c r="L89" i="1"/>
  <c r="R89" i="1" s="1"/>
  <c r="X89" i="1" s="1"/>
  <c r="AD89" i="1" s="1"/>
  <c r="AH89" i="1" s="1"/>
  <c r="AN89" i="1" s="1"/>
  <c r="AT89" i="1" s="1"/>
  <c r="AZ89" i="1" s="1"/>
  <c r="BF89" i="1" s="1"/>
  <c r="BL89" i="1" s="1"/>
  <c r="BN89" i="1" s="1"/>
  <c r="N96" i="1"/>
  <c r="T96" i="1" s="1"/>
  <c r="Z96" i="1" s="1"/>
  <c r="AF96" i="1" s="1"/>
  <c r="AJ96" i="1" s="1"/>
  <c r="AP96" i="1" s="1"/>
  <c r="AV96" i="1" s="1"/>
  <c r="BB96" i="1" s="1"/>
  <c r="BH96" i="1" s="1"/>
  <c r="BR96" i="1" s="1"/>
  <c r="BT96" i="1" s="1"/>
  <c r="L101" i="1"/>
  <c r="R101" i="1" s="1"/>
  <c r="X101" i="1" s="1"/>
  <c r="AD101" i="1" s="1"/>
  <c r="AH101" i="1" s="1"/>
  <c r="AN101" i="1" s="1"/>
  <c r="AT101" i="1" s="1"/>
  <c r="AZ101" i="1" s="1"/>
  <c r="BF101" i="1" s="1"/>
  <c r="BL101" i="1" s="1"/>
  <c r="BN101" i="1" s="1"/>
  <c r="J108" i="1"/>
  <c r="J107" i="1" s="1"/>
  <c r="K108" i="1"/>
  <c r="AA108" i="1"/>
  <c r="AA107" i="1" s="1"/>
  <c r="AR108" i="1"/>
  <c r="AR107" i="1" s="1"/>
  <c r="AY108" i="1"/>
  <c r="AY107" i="1" s="1"/>
  <c r="AG108" i="1"/>
  <c r="AG107" i="1" s="1"/>
  <c r="BE108" i="1"/>
  <c r="BE107" i="1" s="1"/>
  <c r="M119" i="1"/>
  <c r="S119" i="1" s="1"/>
  <c r="Y119" i="1" s="1"/>
  <c r="AE119" i="1" s="1"/>
  <c r="AI119" i="1" s="1"/>
  <c r="AO119" i="1" s="1"/>
  <c r="AU119" i="1" s="1"/>
  <c r="BA119" i="1" s="1"/>
  <c r="BG119" i="1" s="1"/>
  <c r="BO119" i="1" s="1"/>
  <c r="BQ119" i="1" s="1"/>
  <c r="M131" i="1"/>
  <c r="S131" i="1" s="1"/>
  <c r="Y131" i="1" s="1"/>
  <c r="AE131" i="1" s="1"/>
  <c r="AI131" i="1" s="1"/>
  <c r="AO131" i="1" s="1"/>
  <c r="AU131" i="1" s="1"/>
  <c r="BA131" i="1" s="1"/>
  <c r="BG131" i="1" s="1"/>
  <c r="BO131" i="1" s="1"/>
  <c r="BQ131" i="1" s="1"/>
  <c r="X142" i="1"/>
  <c r="AD142" i="1" s="1"/>
  <c r="AH142" i="1" s="1"/>
  <c r="AN142" i="1" s="1"/>
  <c r="AT142" i="1" s="1"/>
  <c r="AZ142" i="1" s="1"/>
  <c r="BF142" i="1" s="1"/>
  <c r="BL142" i="1" s="1"/>
  <c r="BN142" i="1" s="1"/>
  <c r="L152" i="1"/>
  <c r="R152" i="1" s="1"/>
  <c r="X152" i="1" s="1"/>
  <c r="AD152" i="1" s="1"/>
  <c r="AH152" i="1" s="1"/>
  <c r="AN152" i="1" s="1"/>
  <c r="AT152" i="1" s="1"/>
  <c r="AZ152" i="1" s="1"/>
  <c r="BF152" i="1" s="1"/>
  <c r="BL152" i="1" s="1"/>
  <c r="BN152" i="1" s="1"/>
  <c r="N154" i="1"/>
  <c r="T154" i="1" s="1"/>
  <c r="Z154" i="1" s="1"/>
  <c r="AF154" i="1" s="1"/>
  <c r="AJ154" i="1" s="1"/>
  <c r="AP154" i="1" s="1"/>
  <c r="AV154" i="1" s="1"/>
  <c r="BB154" i="1" s="1"/>
  <c r="BH154" i="1" s="1"/>
  <c r="BR154" i="1" s="1"/>
  <c r="BT154" i="1" s="1"/>
  <c r="AX163" i="1"/>
  <c r="M189" i="1"/>
  <c r="S189" i="1" s="1"/>
  <c r="Y189" i="1" s="1"/>
  <c r="AE189" i="1" s="1"/>
  <c r="AI189" i="1" s="1"/>
  <c r="AO189" i="1" s="1"/>
  <c r="AU189" i="1" s="1"/>
  <c r="BA189" i="1" s="1"/>
  <c r="BG189" i="1" s="1"/>
  <c r="BO189" i="1" s="1"/>
  <c r="BQ189" i="1" s="1"/>
  <c r="N190" i="1"/>
  <c r="T190" i="1" s="1"/>
  <c r="Z190" i="1" s="1"/>
  <c r="AF190" i="1" s="1"/>
  <c r="AJ190" i="1" s="1"/>
  <c r="AP190" i="1" s="1"/>
  <c r="AV190" i="1" s="1"/>
  <c r="BB190" i="1" s="1"/>
  <c r="BH190" i="1" s="1"/>
  <c r="BR190" i="1" s="1"/>
  <c r="BT190" i="1" s="1"/>
  <c r="H189" i="1"/>
  <c r="N189" i="1" s="1"/>
  <c r="T189" i="1" s="1"/>
  <c r="Z189" i="1" s="1"/>
  <c r="AF189" i="1" s="1"/>
  <c r="AJ189" i="1" s="1"/>
  <c r="AP189" i="1" s="1"/>
  <c r="AV189" i="1" s="1"/>
  <c r="BB189" i="1" s="1"/>
  <c r="BH189" i="1" s="1"/>
  <c r="BR189" i="1" s="1"/>
  <c r="BT189" i="1" s="1"/>
  <c r="M190" i="1"/>
  <c r="S190" i="1" s="1"/>
  <c r="Y190" i="1" s="1"/>
  <c r="AE190" i="1" s="1"/>
  <c r="AI190" i="1" s="1"/>
  <c r="AO190" i="1" s="1"/>
  <c r="AU190" i="1" s="1"/>
  <c r="BA190" i="1" s="1"/>
  <c r="BG190" i="1" s="1"/>
  <c r="BO190" i="1" s="1"/>
  <c r="BQ190" i="1" s="1"/>
  <c r="K195" i="1"/>
  <c r="M200" i="1"/>
  <c r="S200" i="1" s="1"/>
  <c r="Y200" i="1" s="1"/>
  <c r="AE200" i="1" s="1"/>
  <c r="AI200" i="1" s="1"/>
  <c r="AO200" i="1" s="1"/>
  <c r="AU200" i="1" s="1"/>
  <c r="BA200" i="1" s="1"/>
  <c r="BG200" i="1" s="1"/>
  <c r="BO200" i="1" s="1"/>
  <c r="BQ200" i="1" s="1"/>
  <c r="M201" i="1"/>
  <c r="S201" i="1" s="1"/>
  <c r="Y201" i="1" s="1"/>
  <c r="AE201" i="1" s="1"/>
  <c r="AI201" i="1" s="1"/>
  <c r="AO201" i="1" s="1"/>
  <c r="AU201" i="1" s="1"/>
  <c r="BA201" i="1" s="1"/>
  <c r="BG201" i="1" s="1"/>
  <c r="BO201" i="1" s="1"/>
  <c r="BQ201" i="1" s="1"/>
  <c r="AM214" i="1"/>
  <c r="AM213" i="1" s="1"/>
  <c r="BK214" i="1"/>
  <c r="BK213" i="1" s="1"/>
  <c r="M219" i="1"/>
  <c r="S219" i="1" s="1"/>
  <c r="Y219" i="1" s="1"/>
  <c r="AE219" i="1" s="1"/>
  <c r="AI219" i="1" s="1"/>
  <c r="AO219" i="1" s="1"/>
  <c r="AU219" i="1" s="1"/>
  <c r="BA219" i="1" s="1"/>
  <c r="BG219" i="1" s="1"/>
  <c r="BO219" i="1" s="1"/>
  <c r="BQ219" i="1" s="1"/>
  <c r="AK214" i="1"/>
  <c r="AK213" i="1" s="1"/>
  <c r="BI214" i="1"/>
  <c r="BI213" i="1" s="1"/>
  <c r="F223" i="1"/>
  <c r="L223" i="1" s="1"/>
  <c r="R223" i="1" s="1"/>
  <c r="X223" i="1" s="1"/>
  <c r="AD223" i="1" s="1"/>
  <c r="AH223" i="1" s="1"/>
  <c r="AN223" i="1" s="1"/>
  <c r="AT223" i="1" s="1"/>
  <c r="AZ223" i="1" s="1"/>
  <c r="BF223" i="1" s="1"/>
  <c r="BL223" i="1" s="1"/>
  <c r="BN223" i="1" s="1"/>
  <c r="F226" i="1"/>
  <c r="N227" i="1"/>
  <c r="T227" i="1" s="1"/>
  <c r="Z227" i="1" s="1"/>
  <c r="AF227" i="1" s="1"/>
  <c r="AJ227" i="1" s="1"/>
  <c r="AP227" i="1" s="1"/>
  <c r="AV227" i="1" s="1"/>
  <c r="BB227" i="1" s="1"/>
  <c r="BH227" i="1" s="1"/>
  <c r="BR227" i="1" s="1"/>
  <c r="BT227" i="1" s="1"/>
  <c r="H226" i="1"/>
  <c r="U226" i="1"/>
  <c r="U222" i="1" s="1"/>
  <c r="AB226" i="1"/>
  <c r="AB222" i="1" s="1"/>
  <c r="AS226" i="1"/>
  <c r="AS222" i="1" s="1"/>
  <c r="N237" i="1"/>
  <c r="T237" i="1" s="1"/>
  <c r="Z237" i="1" s="1"/>
  <c r="AF237" i="1" s="1"/>
  <c r="AJ237" i="1" s="1"/>
  <c r="AP237" i="1" s="1"/>
  <c r="AV237" i="1" s="1"/>
  <c r="BB237" i="1" s="1"/>
  <c r="BH237" i="1" s="1"/>
  <c r="BR237" i="1" s="1"/>
  <c r="BT237" i="1" s="1"/>
  <c r="AW236" i="1"/>
  <c r="G240" i="1"/>
  <c r="M240" i="1" s="1"/>
  <c r="S240" i="1" s="1"/>
  <c r="Y240" i="1" s="1"/>
  <c r="AE240" i="1" s="1"/>
  <c r="AI240" i="1" s="1"/>
  <c r="AO240" i="1" s="1"/>
  <c r="AU240" i="1" s="1"/>
  <c r="BA240" i="1" s="1"/>
  <c r="BG240" i="1" s="1"/>
  <c r="BO240" i="1" s="1"/>
  <c r="BQ240" i="1" s="1"/>
  <c r="N250" i="1"/>
  <c r="T250" i="1" s="1"/>
  <c r="Z250" i="1" s="1"/>
  <c r="AF250" i="1" s="1"/>
  <c r="AJ250" i="1" s="1"/>
  <c r="AP250" i="1" s="1"/>
  <c r="AV250" i="1" s="1"/>
  <c r="BB250" i="1" s="1"/>
  <c r="BH250" i="1" s="1"/>
  <c r="BR250" i="1" s="1"/>
  <c r="BT250" i="1" s="1"/>
  <c r="H249" i="1"/>
  <c r="N249" i="1" s="1"/>
  <c r="T249" i="1" s="1"/>
  <c r="Z249" i="1" s="1"/>
  <c r="AF249" i="1" s="1"/>
  <c r="AJ249" i="1" s="1"/>
  <c r="AP249" i="1" s="1"/>
  <c r="AV249" i="1" s="1"/>
  <c r="BB249" i="1" s="1"/>
  <c r="BH249" i="1" s="1"/>
  <c r="BR249" i="1" s="1"/>
  <c r="BT249" i="1" s="1"/>
  <c r="K252" i="1"/>
  <c r="AA252" i="1"/>
  <c r="AR252" i="1"/>
  <c r="M271" i="1"/>
  <c r="S271" i="1" s="1"/>
  <c r="Y271" i="1" s="1"/>
  <c r="AE271" i="1" s="1"/>
  <c r="AI271" i="1" s="1"/>
  <c r="AO271" i="1" s="1"/>
  <c r="AU271" i="1" s="1"/>
  <c r="BA271" i="1" s="1"/>
  <c r="BG271" i="1" s="1"/>
  <c r="BO271" i="1" s="1"/>
  <c r="BQ271" i="1" s="1"/>
  <c r="G270" i="1"/>
  <c r="G281" i="1"/>
  <c r="M281" i="1" s="1"/>
  <c r="S281" i="1" s="1"/>
  <c r="Y281" i="1" s="1"/>
  <c r="AE281" i="1" s="1"/>
  <c r="AI281" i="1" s="1"/>
  <c r="AO281" i="1" s="1"/>
  <c r="AU281" i="1" s="1"/>
  <c r="BA281" i="1" s="1"/>
  <c r="BG281" i="1" s="1"/>
  <c r="BO281" i="1" s="1"/>
  <c r="BQ281" i="1" s="1"/>
  <c r="L286" i="1"/>
  <c r="R286" i="1" s="1"/>
  <c r="X286" i="1" s="1"/>
  <c r="AD286" i="1" s="1"/>
  <c r="AH286" i="1" s="1"/>
  <c r="AN286" i="1" s="1"/>
  <c r="AT286" i="1" s="1"/>
  <c r="AZ286" i="1" s="1"/>
  <c r="BF286" i="1" s="1"/>
  <c r="BL286" i="1" s="1"/>
  <c r="BN286" i="1" s="1"/>
  <c r="I285" i="1"/>
  <c r="N318" i="1"/>
  <c r="T318" i="1" s="1"/>
  <c r="Z318" i="1" s="1"/>
  <c r="AF318" i="1" s="1"/>
  <c r="AJ318" i="1" s="1"/>
  <c r="AP318" i="1" s="1"/>
  <c r="AV318" i="1" s="1"/>
  <c r="BB318" i="1" s="1"/>
  <c r="BH318" i="1" s="1"/>
  <c r="BR318" i="1" s="1"/>
  <c r="BT318" i="1" s="1"/>
  <c r="H317" i="1"/>
  <c r="L330" i="1"/>
  <c r="R330" i="1" s="1"/>
  <c r="X330" i="1" s="1"/>
  <c r="AD330" i="1" s="1"/>
  <c r="AH330" i="1" s="1"/>
  <c r="AN330" i="1" s="1"/>
  <c r="AT330" i="1" s="1"/>
  <c r="AZ330" i="1" s="1"/>
  <c r="BF330" i="1" s="1"/>
  <c r="BL330" i="1" s="1"/>
  <c r="BN330" i="1" s="1"/>
  <c r="L343" i="1"/>
  <c r="R343" i="1" s="1"/>
  <c r="X343" i="1" s="1"/>
  <c r="AD343" i="1" s="1"/>
  <c r="AH343" i="1" s="1"/>
  <c r="AN343" i="1" s="1"/>
  <c r="AT343" i="1" s="1"/>
  <c r="AZ343" i="1" s="1"/>
  <c r="BF343" i="1" s="1"/>
  <c r="BL343" i="1" s="1"/>
  <c r="BN343" i="1" s="1"/>
  <c r="I342" i="1"/>
  <c r="L347" i="1"/>
  <c r="R347" i="1" s="1"/>
  <c r="X347" i="1" s="1"/>
  <c r="AD347" i="1" s="1"/>
  <c r="AH347" i="1" s="1"/>
  <c r="AN347" i="1" s="1"/>
  <c r="AT347" i="1" s="1"/>
  <c r="AZ347" i="1" s="1"/>
  <c r="BF347" i="1" s="1"/>
  <c r="BL347" i="1" s="1"/>
  <c r="BN347" i="1" s="1"/>
  <c r="F342" i="1"/>
  <c r="J342" i="1"/>
  <c r="M347" i="1"/>
  <c r="S347" i="1" s="1"/>
  <c r="Y347" i="1" s="1"/>
  <c r="AE347" i="1" s="1"/>
  <c r="AI347" i="1" s="1"/>
  <c r="AO347" i="1" s="1"/>
  <c r="AU347" i="1" s="1"/>
  <c r="BA347" i="1" s="1"/>
  <c r="BG347" i="1" s="1"/>
  <c r="BO347" i="1" s="1"/>
  <c r="BQ347" i="1" s="1"/>
  <c r="N366" i="1"/>
  <c r="T366" i="1" s="1"/>
  <c r="Z366" i="1" s="1"/>
  <c r="AF366" i="1" s="1"/>
  <c r="AJ366" i="1" s="1"/>
  <c r="AP366" i="1" s="1"/>
  <c r="AV366" i="1" s="1"/>
  <c r="BB366" i="1" s="1"/>
  <c r="BH366" i="1" s="1"/>
  <c r="BR366" i="1" s="1"/>
  <c r="O376" i="1"/>
  <c r="L378" i="1"/>
  <c r="R378" i="1" s="1"/>
  <c r="X378" i="1" s="1"/>
  <c r="AD378" i="1" s="1"/>
  <c r="AH378" i="1" s="1"/>
  <c r="AN378" i="1" s="1"/>
  <c r="AT378" i="1" s="1"/>
  <c r="AZ378" i="1" s="1"/>
  <c r="BF378" i="1" s="1"/>
  <c r="BL378" i="1" s="1"/>
  <c r="BN378" i="1" s="1"/>
  <c r="F377" i="1"/>
  <c r="J376" i="1"/>
  <c r="AK376" i="1"/>
  <c r="BB382" i="1"/>
  <c r="BH382" i="1" s="1"/>
  <c r="BR382" i="1" s="1"/>
  <c r="BT382" i="1" s="1"/>
  <c r="AY381" i="1"/>
  <c r="AY376" i="1" s="1"/>
  <c r="G391" i="1"/>
  <c r="M391" i="1" s="1"/>
  <c r="S391" i="1" s="1"/>
  <c r="Y391" i="1" s="1"/>
  <c r="AE391" i="1" s="1"/>
  <c r="AI391" i="1" s="1"/>
  <c r="AO391" i="1" s="1"/>
  <c r="AU391" i="1" s="1"/>
  <c r="BA391" i="1" s="1"/>
  <c r="BG391" i="1" s="1"/>
  <c r="BO391" i="1" s="1"/>
  <c r="BQ391" i="1" s="1"/>
  <c r="M392" i="1"/>
  <c r="S392" i="1" s="1"/>
  <c r="Y392" i="1" s="1"/>
  <c r="AE392" i="1" s="1"/>
  <c r="AI392" i="1" s="1"/>
  <c r="AO392" i="1" s="1"/>
  <c r="AU392" i="1" s="1"/>
  <c r="BA392" i="1" s="1"/>
  <c r="BG392" i="1" s="1"/>
  <c r="BO392" i="1" s="1"/>
  <c r="BQ392" i="1" s="1"/>
  <c r="L438" i="1"/>
  <c r="R438" i="1" s="1"/>
  <c r="X438" i="1" s="1"/>
  <c r="AD438" i="1" s="1"/>
  <c r="AH438" i="1" s="1"/>
  <c r="AN438" i="1" s="1"/>
  <c r="AT438" i="1" s="1"/>
  <c r="AZ438" i="1" s="1"/>
  <c r="BF438" i="1" s="1"/>
  <c r="BL438" i="1" s="1"/>
  <c r="BN438" i="1" s="1"/>
  <c r="F437" i="1"/>
  <c r="L437" i="1" s="1"/>
  <c r="R437" i="1" s="1"/>
  <c r="X437" i="1" s="1"/>
  <c r="AD437" i="1" s="1"/>
  <c r="AH437" i="1" s="1"/>
  <c r="AN437" i="1" s="1"/>
  <c r="AT437" i="1" s="1"/>
  <c r="AZ437" i="1" s="1"/>
  <c r="BF437" i="1" s="1"/>
  <c r="BL437" i="1" s="1"/>
  <c r="BN437" i="1" s="1"/>
  <c r="F521" i="1"/>
  <c r="AX18" i="1"/>
  <c r="AQ18" i="1"/>
  <c r="AB34" i="1"/>
  <c r="L201" i="1"/>
  <c r="R201" i="1" s="1"/>
  <c r="X201" i="1" s="1"/>
  <c r="AD201" i="1" s="1"/>
  <c r="AH201" i="1" s="1"/>
  <c r="AN201" i="1" s="1"/>
  <c r="AT201" i="1" s="1"/>
  <c r="AZ201" i="1" s="1"/>
  <c r="BF201" i="1" s="1"/>
  <c r="BL201" i="1" s="1"/>
  <c r="BN201" i="1" s="1"/>
  <c r="F200" i="1"/>
  <c r="F195" i="1" s="1"/>
  <c r="AY214" i="1"/>
  <c r="AY213" i="1" s="1"/>
  <c r="N234" i="1"/>
  <c r="T234" i="1" s="1"/>
  <c r="Z234" i="1" s="1"/>
  <c r="AF234" i="1" s="1"/>
  <c r="AJ234" i="1" s="1"/>
  <c r="AP234" i="1" s="1"/>
  <c r="AV234" i="1" s="1"/>
  <c r="BB234" i="1" s="1"/>
  <c r="BH234" i="1" s="1"/>
  <c r="BR234" i="1" s="1"/>
  <c r="BT234" i="1" s="1"/>
  <c r="H233" i="1"/>
  <c r="N233" i="1" s="1"/>
  <c r="T233" i="1" s="1"/>
  <c r="Z233" i="1" s="1"/>
  <c r="AF233" i="1" s="1"/>
  <c r="AJ233" i="1" s="1"/>
  <c r="AP233" i="1" s="1"/>
  <c r="AV233" i="1" s="1"/>
  <c r="BB233" i="1" s="1"/>
  <c r="BH233" i="1" s="1"/>
  <c r="BR233" i="1" s="1"/>
  <c r="BT233" i="1" s="1"/>
  <c r="M237" i="1"/>
  <c r="S237" i="1" s="1"/>
  <c r="Y237" i="1" s="1"/>
  <c r="AE237" i="1" s="1"/>
  <c r="AI237" i="1" s="1"/>
  <c r="AO237" i="1" s="1"/>
  <c r="AU237" i="1" s="1"/>
  <c r="BA237" i="1" s="1"/>
  <c r="BG237" i="1" s="1"/>
  <c r="BO237" i="1" s="1"/>
  <c r="BQ237" i="1" s="1"/>
  <c r="L267" i="1"/>
  <c r="R267" i="1" s="1"/>
  <c r="X267" i="1" s="1"/>
  <c r="AD267" i="1" s="1"/>
  <c r="AH267" i="1" s="1"/>
  <c r="AN267" i="1" s="1"/>
  <c r="AT267" i="1" s="1"/>
  <c r="AZ267" i="1" s="1"/>
  <c r="BF267" i="1" s="1"/>
  <c r="BL267" i="1" s="1"/>
  <c r="BN267" i="1" s="1"/>
  <c r="L404" i="1"/>
  <c r="R404" i="1" s="1"/>
  <c r="X404" i="1" s="1"/>
  <c r="AD404" i="1" s="1"/>
  <c r="AH404" i="1" s="1"/>
  <c r="AN404" i="1" s="1"/>
  <c r="AT404" i="1" s="1"/>
  <c r="AZ404" i="1" s="1"/>
  <c r="BF404" i="1" s="1"/>
  <c r="BL404" i="1" s="1"/>
  <c r="BN404" i="1" s="1"/>
  <c r="F403" i="1"/>
  <c r="L403" i="1" s="1"/>
  <c r="R403" i="1" s="1"/>
  <c r="X403" i="1" s="1"/>
  <c r="AD403" i="1" s="1"/>
  <c r="AH403" i="1" s="1"/>
  <c r="AN403" i="1" s="1"/>
  <c r="AT403" i="1" s="1"/>
  <c r="AZ403" i="1" s="1"/>
  <c r="BF403" i="1" s="1"/>
  <c r="BL403" i="1" s="1"/>
  <c r="BN403" i="1" s="1"/>
  <c r="M468" i="1"/>
  <c r="S468" i="1" s="1"/>
  <c r="Y468" i="1" s="1"/>
  <c r="AE468" i="1" s="1"/>
  <c r="AI468" i="1" s="1"/>
  <c r="AO468" i="1" s="1"/>
  <c r="AU468" i="1" s="1"/>
  <c r="BA468" i="1" s="1"/>
  <c r="BG468" i="1" s="1"/>
  <c r="BO468" i="1" s="1"/>
  <c r="BQ468" i="1" s="1"/>
  <c r="G465" i="1"/>
  <c r="N535" i="1"/>
  <c r="T535" i="1" s="1"/>
  <c r="Z535" i="1" s="1"/>
  <c r="AF535" i="1" s="1"/>
  <c r="AJ535" i="1" s="1"/>
  <c r="AP535" i="1" s="1"/>
  <c r="AV535" i="1" s="1"/>
  <c r="BB535" i="1" s="1"/>
  <c r="BH535" i="1" s="1"/>
  <c r="BR535" i="1" s="1"/>
  <c r="BT535" i="1" s="1"/>
  <c r="H532" i="1"/>
  <c r="L538" i="1"/>
  <c r="R538" i="1" s="1"/>
  <c r="X538" i="1" s="1"/>
  <c r="AD538" i="1" s="1"/>
  <c r="AH538" i="1" s="1"/>
  <c r="AN538" i="1" s="1"/>
  <c r="AT538" i="1" s="1"/>
  <c r="AZ538" i="1" s="1"/>
  <c r="BF538" i="1" s="1"/>
  <c r="BL538" i="1" s="1"/>
  <c r="BN538" i="1" s="1"/>
  <c r="F537" i="1"/>
  <c r="P18" i="1"/>
  <c r="BD18" i="1"/>
  <c r="BC18" i="1"/>
  <c r="BK18" i="1"/>
  <c r="BC34" i="1"/>
  <c r="BD34" i="1"/>
  <c r="M53" i="1"/>
  <c r="S53" i="1" s="1"/>
  <c r="Y53" i="1" s="1"/>
  <c r="AE53" i="1" s="1"/>
  <c r="AI53" i="1" s="1"/>
  <c r="AO53" i="1" s="1"/>
  <c r="AU53" i="1" s="1"/>
  <c r="BA53" i="1" s="1"/>
  <c r="BG53" i="1" s="1"/>
  <c r="BO53" i="1" s="1"/>
  <c r="BQ53" i="1" s="1"/>
  <c r="AW34" i="1"/>
  <c r="AA58" i="1"/>
  <c r="Q18" i="1"/>
  <c r="AK18" i="1"/>
  <c r="BI18" i="1"/>
  <c r="V18" i="1"/>
  <c r="BU18" i="1"/>
  <c r="L28" i="1"/>
  <c r="R28" i="1" s="1"/>
  <c r="X28" i="1" s="1"/>
  <c r="AD28" i="1" s="1"/>
  <c r="AH28" i="1" s="1"/>
  <c r="AN28" i="1" s="1"/>
  <c r="AT28" i="1" s="1"/>
  <c r="AZ28" i="1" s="1"/>
  <c r="BF28" i="1" s="1"/>
  <c r="BL28" i="1" s="1"/>
  <c r="BN28" i="1" s="1"/>
  <c r="H31" i="1"/>
  <c r="N31" i="1" s="1"/>
  <c r="T31" i="1" s="1"/>
  <c r="Z31" i="1" s="1"/>
  <c r="AF31" i="1" s="1"/>
  <c r="AJ31" i="1" s="1"/>
  <c r="AP31" i="1" s="1"/>
  <c r="AV31" i="1" s="1"/>
  <c r="BB31" i="1" s="1"/>
  <c r="BH31" i="1" s="1"/>
  <c r="BR31" i="1" s="1"/>
  <c r="BT31" i="1" s="1"/>
  <c r="H35" i="1"/>
  <c r="N35" i="1" s="1"/>
  <c r="T35" i="1" s="1"/>
  <c r="Z35" i="1" s="1"/>
  <c r="AF35" i="1" s="1"/>
  <c r="AJ35" i="1" s="1"/>
  <c r="AP35" i="1" s="1"/>
  <c r="AV35" i="1" s="1"/>
  <c r="BB35" i="1" s="1"/>
  <c r="BH35" i="1" s="1"/>
  <c r="BR35" i="1" s="1"/>
  <c r="BT35" i="1" s="1"/>
  <c r="O34" i="1"/>
  <c r="AM34" i="1"/>
  <c r="BJ41" i="1"/>
  <c r="BO41" i="1" s="1"/>
  <c r="BQ41" i="1" s="1"/>
  <c r="BI50" i="1"/>
  <c r="BL50" i="1" s="1"/>
  <c r="BN50" i="1" s="1"/>
  <c r="AG34" i="1"/>
  <c r="BE34" i="1"/>
  <c r="O58" i="1"/>
  <c r="V58" i="1"/>
  <c r="I63" i="1"/>
  <c r="M64" i="1"/>
  <c r="S64" i="1" s="1"/>
  <c r="Y64" i="1" s="1"/>
  <c r="AE64" i="1" s="1"/>
  <c r="AI64" i="1" s="1"/>
  <c r="AO64" i="1" s="1"/>
  <c r="AU64" i="1" s="1"/>
  <c r="BA64" i="1" s="1"/>
  <c r="BG64" i="1" s="1"/>
  <c r="BO64" i="1" s="1"/>
  <c r="BQ64" i="1" s="1"/>
  <c r="L81" i="1"/>
  <c r="R81" i="1" s="1"/>
  <c r="X81" i="1" s="1"/>
  <c r="AD81" i="1" s="1"/>
  <c r="AH81" i="1" s="1"/>
  <c r="AN81" i="1" s="1"/>
  <c r="AT81" i="1" s="1"/>
  <c r="AZ81" i="1" s="1"/>
  <c r="BF81" i="1" s="1"/>
  <c r="BL81" i="1" s="1"/>
  <c r="BN81" i="1" s="1"/>
  <c r="N83" i="1"/>
  <c r="T83" i="1" s="1"/>
  <c r="Z83" i="1" s="1"/>
  <c r="AF83" i="1" s="1"/>
  <c r="AJ83" i="1" s="1"/>
  <c r="AP83" i="1" s="1"/>
  <c r="AV83" i="1" s="1"/>
  <c r="BB83" i="1" s="1"/>
  <c r="BH83" i="1" s="1"/>
  <c r="BR83" i="1" s="1"/>
  <c r="BT83" i="1" s="1"/>
  <c r="L84" i="1"/>
  <c r="R84" i="1" s="1"/>
  <c r="X84" i="1" s="1"/>
  <c r="AD84" i="1" s="1"/>
  <c r="AH84" i="1" s="1"/>
  <c r="AN84" i="1" s="1"/>
  <c r="AT84" i="1" s="1"/>
  <c r="AZ84" i="1" s="1"/>
  <c r="BF84" i="1" s="1"/>
  <c r="BL84" i="1" s="1"/>
  <c r="BN84" i="1" s="1"/>
  <c r="M83" i="1"/>
  <c r="S83" i="1" s="1"/>
  <c r="Y83" i="1" s="1"/>
  <c r="AE83" i="1" s="1"/>
  <c r="AI83" i="1" s="1"/>
  <c r="AO83" i="1" s="1"/>
  <c r="AU83" i="1" s="1"/>
  <c r="BA83" i="1" s="1"/>
  <c r="BG83" i="1" s="1"/>
  <c r="BO83" i="1" s="1"/>
  <c r="BQ83" i="1" s="1"/>
  <c r="N87" i="1"/>
  <c r="T87" i="1" s="1"/>
  <c r="Z87" i="1" s="1"/>
  <c r="AF87" i="1" s="1"/>
  <c r="AJ87" i="1" s="1"/>
  <c r="AP87" i="1" s="1"/>
  <c r="AV87" i="1" s="1"/>
  <c r="BB87" i="1" s="1"/>
  <c r="BH87" i="1" s="1"/>
  <c r="BR87" i="1" s="1"/>
  <c r="BT87" i="1" s="1"/>
  <c r="L87" i="1"/>
  <c r="R87" i="1" s="1"/>
  <c r="X87" i="1" s="1"/>
  <c r="AD87" i="1" s="1"/>
  <c r="AH87" i="1" s="1"/>
  <c r="AN87" i="1" s="1"/>
  <c r="AT87" i="1" s="1"/>
  <c r="AZ87" i="1" s="1"/>
  <c r="BF87" i="1" s="1"/>
  <c r="BL87" i="1" s="1"/>
  <c r="BN87" i="1" s="1"/>
  <c r="N90" i="1"/>
  <c r="T90" i="1" s="1"/>
  <c r="Z90" i="1" s="1"/>
  <c r="AF90" i="1" s="1"/>
  <c r="AJ90" i="1" s="1"/>
  <c r="AP90" i="1" s="1"/>
  <c r="AV90" i="1" s="1"/>
  <c r="BB90" i="1" s="1"/>
  <c r="BH90" i="1" s="1"/>
  <c r="BR90" i="1" s="1"/>
  <c r="BT90" i="1" s="1"/>
  <c r="L90" i="1"/>
  <c r="R90" i="1" s="1"/>
  <c r="X90" i="1" s="1"/>
  <c r="AD90" i="1" s="1"/>
  <c r="AH90" i="1" s="1"/>
  <c r="AN90" i="1" s="1"/>
  <c r="AT90" i="1" s="1"/>
  <c r="AZ90" i="1" s="1"/>
  <c r="BF90" i="1" s="1"/>
  <c r="BL90" i="1" s="1"/>
  <c r="BN90" i="1" s="1"/>
  <c r="L93" i="1"/>
  <c r="R93" i="1" s="1"/>
  <c r="X93" i="1" s="1"/>
  <c r="AD93" i="1" s="1"/>
  <c r="AH93" i="1" s="1"/>
  <c r="AN93" i="1" s="1"/>
  <c r="AT93" i="1" s="1"/>
  <c r="AZ93" i="1" s="1"/>
  <c r="BF93" i="1" s="1"/>
  <c r="BL93" i="1" s="1"/>
  <c r="BN93" i="1" s="1"/>
  <c r="L96" i="1"/>
  <c r="R96" i="1" s="1"/>
  <c r="X96" i="1" s="1"/>
  <c r="AD96" i="1" s="1"/>
  <c r="AH96" i="1" s="1"/>
  <c r="AN96" i="1" s="1"/>
  <c r="AT96" i="1" s="1"/>
  <c r="AZ96" i="1" s="1"/>
  <c r="BF96" i="1" s="1"/>
  <c r="BL96" i="1" s="1"/>
  <c r="BN96" i="1" s="1"/>
  <c r="N99" i="1"/>
  <c r="T99" i="1" s="1"/>
  <c r="Z99" i="1" s="1"/>
  <c r="AF99" i="1" s="1"/>
  <c r="AJ99" i="1" s="1"/>
  <c r="AP99" i="1" s="1"/>
  <c r="AV99" i="1" s="1"/>
  <c r="BB99" i="1" s="1"/>
  <c r="BH99" i="1" s="1"/>
  <c r="BR99" i="1" s="1"/>
  <c r="BT99" i="1" s="1"/>
  <c r="L99" i="1"/>
  <c r="R99" i="1" s="1"/>
  <c r="X99" i="1" s="1"/>
  <c r="AD99" i="1" s="1"/>
  <c r="AH99" i="1" s="1"/>
  <c r="AN99" i="1" s="1"/>
  <c r="AT99" i="1" s="1"/>
  <c r="AZ99" i="1" s="1"/>
  <c r="BF99" i="1" s="1"/>
  <c r="BL99" i="1" s="1"/>
  <c r="BN99" i="1" s="1"/>
  <c r="N102" i="1"/>
  <c r="T102" i="1" s="1"/>
  <c r="Z102" i="1" s="1"/>
  <c r="AF102" i="1" s="1"/>
  <c r="AJ102" i="1" s="1"/>
  <c r="AP102" i="1" s="1"/>
  <c r="AV102" i="1" s="1"/>
  <c r="BB102" i="1" s="1"/>
  <c r="BH102" i="1" s="1"/>
  <c r="BR102" i="1" s="1"/>
  <c r="BT102" i="1" s="1"/>
  <c r="L102" i="1"/>
  <c r="R102" i="1" s="1"/>
  <c r="X102" i="1" s="1"/>
  <c r="AD102" i="1" s="1"/>
  <c r="AH102" i="1" s="1"/>
  <c r="AN102" i="1" s="1"/>
  <c r="AT102" i="1" s="1"/>
  <c r="AZ102" i="1" s="1"/>
  <c r="BF102" i="1" s="1"/>
  <c r="BL102" i="1" s="1"/>
  <c r="BN102" i="1" s="1"/>
  <c r="N110" i="1"/>
  <c r="T110" i="1" s="1"/>
  <c r="Z110" i="1" s="1"/>
  <c r="AF110" i="1" s="1"/>
  <c r="AJ110" i="1" s="1"/>
  <c r="AP110" i="1" s="1"/>
  <c r="AV110" i="1" s="1"/>
  <c r="BB110" i="1" s="1"/>
  <c r="BH110" i="1" s="1"/>
  <c r="BR110" i="1" s="1"/>
  <c r="M116" i="1"/>
  <c r="S116" i="1" s="1"/>
  <c r="Y116" i="1" s="1"/>
  <c r="AE116" i="1" s="1"/>
  <c r="AI116" i="1" s="1"/>
  <c r="AO116" i="1" s="1"/>
  <c r="AU116" i="1" s="1"/>
  <c r="BA116" i="1" s="1"/>
  <c r="BG116" i="1" s="1"/>
  <c r="BO116" i="1" s="1"/>
  <c r="BQ116" i="1" s="1"/>
  <c r="N125" i="1"/>
  <c r="T125" i="1" s="1"/>
  <c r="Z125" i="1" s="1"/>
  <c r="AF125" i="1" s="1"/>
  <c r="AJ125" i="1" s="1"/>
  <c r="AP125" i="1" s="1"/>
  <c r="AV125" i="1" s="1"/>
  <c r="BB125" i="1" s="1"/>
  <c r="BH125" i="1" s="1"/>
  <c r="BR125" i="1" s="1"/>
  <c r="BT125" i="1" s="1"/>
  <c r="M128" i="1"/>
  <c r="S128" i="1" s="1"/>
  <c r="Y128" i="1" s="1"/>
  <c r="AE128" i="1" s="1"/>
  <c r="AI128" i="1" s="1"/>
  <c r="AO128" i="1" s="1"/>
  <c r="AU128" i="1" s="1"/>
  <c r="BA128" i="1" s="1"/>
  <c r="BG128" i="1" s="1"/>
  <c r="BO128" i="1" s="1"/>
  <c r="BQ128" i="1" s="1"/>
  <c r="M137" i="1"/>
  <c r="S137" i="1" s="1"/>
  <c r="Y137" i="1" s="1"/>
  <c r="AE137" i="1" s="1"/>
  <c r="AI137" i="1" s="1"/>
  <c r="AO137" i="1" s="1"/>
  <c r="AU137" i="1" s="1"/>
  <c r="BA137" i="1" s="1"/>
  <c r="BG137" i="1" s="1"/>
  <c r="BO137" i="1" s="1"/>
  <c r="BQ137" i="1" s="1"/>
  <c r="R140" i="1"/>
  <c r="X140" i="1" s="1"/>
  <c r="AD140" i="1" s="1"/>
  <c r="AH140" i="1" s="1"/>
  <c r="AN140" i="1" s="1"/>
  <c r="AT140" i="1" s="1"/>
  <c r="AZ140" i="1" s="1"/>
  <c r="BF140" i="1" s="1"/>
  <c r="BL140" i="1" s="1"/>
  <c r="BN140" i="1" s="1"/>
  <c r="Z146" i="1"/>
  <c r="AF146" i="1" s="1"/>
  <c r="AJ146" i="1" s="1"/>
  <c r="AP146" i="1" s="1"/>
  <c r="AV146" i="1" s="1"/>
  <c r="BB146" i="1" s="1"/>
  <c r="BH146" i="1" s="1"/>
  <c r="BR146" i="1" s="1"/>
  <c r="BT146" i="1" s="1"/>
  <c r="N149" i="1"/>
  <c r="T149" i="1" s="1"/>
  <c r="Z149" i="1" s="1"/>
  <c r="AF149" i="1" s="1"/>
  <c r="AJ149" i="1" s="1"/>
  <c r="AP149" i="1" s="1"/>
  <c r="AV149" i="1" s="1"/>
  <c r="BB149" i="1" s="1"/>
  <c r="BH149" i="1" s="1"/>
  <c r="BR149" i="1" s="1"/>
  <c r="BT149" i="1" s="1"/>
  <c r="L149" i="1"/>
  <c r="R149" i="1" s="1"/>
  <c r="X149" i="1" s="1"/>
  <c r="AD149" i="1" s="1"/>
  <c r="AH149" i="1" s="1"/>
  <c r="AN149" i="1" s="1"/>
  <c r="AT149" i="1" s="1"/>
  <c r="AZ149" i="1" s="1"/>
  <c r="BF149" i="1" s="1"/>
  <c r="BL149" i="1" s="1"/>
  <c r="BN149" i="1" s="1"/>
  <c r="N159" i="1"/>
  <c r="T159" i="1" s="1"/>
  <c r="Z159" i="1" s="1"/>
  <c r="AF159" i="1" s="1"/>
  <c r="AJ159" i="1" s="1"/>
  <c r="AP159" i="1" s="1"/>
  <c r="AV159" i="1" s="1"/>
  <c r="BB159" i="1" s="1"/>
  <c r="BH159" i="1" s="1"/>
  <c r="BR159" i="1" s="1"/>
  <c r="BT159" i="1" s="1"/>
  <c r="P163" i="1"/>
  <c r="N167" i="1"/>
  <c r="T167" i="1" s="1"/>
  <c r="Z167" i="1" s="1"/>
  <c r="AF167" i="1" s="1"/>
  <c r="AJ167" i="1" s="1"/>
  <c r="AP167" i="1" s="1"/>
  <c r="AV167" i="1" s="1"/>
  <c r="BB167" i="1" s="1"/>
  <c r="BH167" i="1" s="1"/>
  <c r="BR167" i="1" s="1"/>
  <c r="BT167" i="1" s="1"/>
  <c r="J176" i="1"/>
  <c r="M176" i="1" s="1"/>
  <c r="AX176" i="1"/>
  <c r="L185" i="1"/>
  <c r="R185" i="1" s="1"/>
  <c r="X185" i="1" s="1"/>
  <c r="AD185" i="1" s="1"/>
  <c r="AH185" i="1" s="1"/>
  <c r="AN185" i="1" s="1"/>
  <c r="AT185" i="1" s="1"/>
  <c r="AZ185" i="1" s="1"/>
  <c r="BF185" i="1" s="1"/>
  <c r="BL185" i="1" s="1"/>
  <c r="BN185" i="1" s="1"/>
  <c r="L187" i="1"/>
  <c r="R187" i="1" s="1"/>
  <c r="X187" i="1" s="1"/>
  <c r="AD187" i="1" s="1"/>
  <c r="AH187" i="1" s="1"/>
  <c r="AN187" i="1" s="1"/>
  <c r="AT187" i="1" s="1"/>
  <c r="AZ187" i="1" s="1"/>
  <c r="BF187" i="1" s="1"/>
  <c r="BL187" i="1" s="1"/>
  <c r="BN187" i="1" s="1"/>
  <c r="BJ195" i="1"/>
  <c r="AC195" i="1"/>
  <c r="AW195" i="1"/>
  <c r="L208" i="1"/>
  <c r="R208" i="1" s="1"/>
  <c r="X208" i="1" s="1"/>
  <c r="AD208" i="1" s="1"/>
  <c r="AH208" i="1" s="1"/>
  <c r="AN208" i="1" s="1"/>
  <c r="AT208" i="1" s="1"/>
  <c r="AZ208" i="1" s="1"/>
  <c r="BF208" i="1" s="1"/>
  <c r="BL208" i="1" s="1"/>
  <c r="BN208" i="1" s="1"/>
  <c r="I207" i="1"/>
  <c r="I206" i="1" s="1"/>
  <c r="AQ214" i="1"/>
  <c r="AQ213" i="1" s="1"/>
  <c r="BU214" i="1"/>
  <c r="BU213" i="1" s="1"/>
  <c r="H218" i="1"/>
  <c r="N218" i="1" s="1"/>
  <c r="T218" i="1" s="1"/>
  <c r="Z218" i="1" s="1"/>
  <c r="AF218" i="1" s="1"/>
  <c r="AJ218" i="1" s="1"/>
  <c r="AP218" i="1" s="1"/>
  <c r="AV218" i="1" s="1"/>
  <c r="BB218" i="1" s="1"/>
  <c r="BH218" i="1" s="1"/>
  <c r="BR218" i="1" s="1"/>
  <c r="BT218" i="1" s="1"/>
  <c r="AL214" i="1"/>
  <c r="AL213" i="1" s="1"/>
  <c r="M223" i="1"/>
  <c r="S223" i="1" s="1"/>
  <c r="Y223" i="1" s="1"/>
  <c r="AE223" i="1" s="1"/>
  <c r="AI223" i="1" s="1"/>
  <c r="AO223" i="1" s="1"/>
  <c r="AU223" i="1" s="1"/>
  <c r="BA223" i="1" s="1"/>
  <c r="BG223" i="1" s="1"/>
  <c r="BO223" i="1" s="1"/>
  <c r="BQ223" i="1" s="1"/>
  <c r="G226" i="1"/>
  <c r="AM236" i="1"/>
  <c r="N240" i="1"/>
  <c r="T240" i="1" s="1"/>
  <c r="Z240" i="1" s="1"/>
  <c r="AF240" i="1" s="1"/>
  <c r="AJ240" i="1" s="1"/>
  <c r="AP240" i="1" s="1"/>
  <c r="AV240" i="1" s="1"/>
  <c r="BB240" i="1" s="1"/>
  <c r="BH240" i="1" s="1"/>
  <c r="BR240" i="1" s="1"/>
  <c r="BT240" i="1" s="1"/>
  <c r="L240" i="1"/>
  <c r="R240" i="1" s="1"/>
  <c r="X240" i="1" s="1"/>
  <c r="AD240" i="1" s="1"/>
  <c r="AH240" i="1" s="1"/>
  <c r="AN240" i="1" s="1"/>
  <c r="AT240" i="1" s="1"/>
  <c r="AZ240" i="1" s="1"/>
  <c r="BF240" i="1" s="1"/>
  <c r="BL240" i="1" s="1"/>
  <c r="BN240" i="1" s="1"/>
  <c r="Y244" i="1"/>
  <c r="AE244" i="1" s="1"/>
  <c r="AI244" i="1" s="1"/>
  <c r="AO244" i="1" s="1"/>
  <c r="AU244" i="1" s="1"/>
  <c r="BA244" i="1" s="1"/>
  <c r="BG244" i="1" s="1"/>
  <c r="BO244" i="1" s="1"/>
  <c r="BQ244" i="1" s="1"/>
  <c r="L257" i="1"/>
  <c r="R257" i="1" s="1"/>
  <c r="X257" i="1" s="1"/>
  <c r="AD257" i="1" s="1"/>
  <c r="AH257" i="1" s="1"/>
  <c r="AN257" i="1" s="1"/>
  <c r="AT257" i="1" s="1"/>
  <c r="AZ257" i="1" s="1"/>
  <c r="BF257" i="1" s="1"/>
  <c r="BL257" i="1" s="1"/>
  <c r="BN257" i="1" s="1"/>
  <c r="F256" i="1"/>
  <c r="L256" i="1" s="1"/>
  <c r="R256" i="1" s="1"/>
  <c r="X256" i="1" s="1"/>
  <c r="AD256" i="1" s="1"/>
  <c r="AH256" i="1" s="1"/>
  <c r="AN256" i="1" s="1"/>
  <c r="AT256" i="1" s="1"/>
  <c r="AZ256" i="1" s="1"/>
  <c r="BF256" i="1" s="1"/>
  <c r="BL256" i="1" s="1"/>
  <c r="BN256" i="1" s="1"/>
  <c r="AX260" i="1"/>
  <c r="AX252" i="1" s="1"/>
  <c r="N271" i="1"/>
  <c r="T271" i="1" s="1"/>
  <c r="Z271" i="1" s="1"/>
  <c r="AF271" i="1" s="1"/>
  <c r="AJ271" i="1" s="1"/>
  <c r="AP271" i="1" s="1"/>
  <c r="AV271" i="1" s="1"/>
  <c r="BB271" i="1" s="1"/>
  <c r="BH271" i="1" s="1"/>
  <c r="BR271" i="1" s="1"/>
  <c r="BT271" i="1" s="1"/>
  <c r="M273" i="1"/>
  <c r="S273" i="1" s="1"/>
  <c r="Y273" i="1" s="1"/>
  <c r="AE273" i="1" s="1"/>
  <c r="AI273" i="1" s="1"/>
  <c r="AO273" i="1" s="1"/>
  <c r="AU273" i="1" s="1"/>
  <c r="BA273" i="1" s="1"/>
  <c r="BG273" i="1" s="1"/>
  <c r="BO273" i="1" s="1"/>
  <c r="BQ273" i="1" s="1"/>
  <c r="N281" i="1"/>
  <c r="T281" i="1" s="1"/>
  <c r="Z281" i="1" s="1"/>
  <c r="AF281" i="1" s="1"/>
  <c r="AJ281" i="1" s="1"/>
  <c r="AP281" i="1" s="1"/>
  <c r="AV281" i="1" s="1"/>
  <c r="BB281" i="1" s="1"/>
  <c r="BH281" i="1" s="1"/>
  <c r="BR281" i="1" s="1"/>
  <c r="BT281" i="1" s="1"/>
  <c r="L281" i="1"/>
  <c r="R281" i="1" s="1"/>
  <c r="X281" i="1" s="1"/>
  <c r="AD281" i="1" s="1"/>
  <c r="AH281" i="1" s="1"/>
  <c r="AN281" i="1" s="1"/>
  <c r="AT281" i="1" s="1"/>
  <c r="AZ281" i="1" s="1"/>
  <c r="BF281" i="1" s="1"/>
  <c r="BL281" i="1" s="1"/>
  <c r="BN281" i="1" s="1"/>
  <c r="I298" i="1"/>
  <c r="P298" i="1"/>
  <c r="P288" i="1" s="1"/>
  <c r="W298" i="1"/>
  <c r="W288" i="1" s="1"/>
  <c r="AG298" i="1"/>
  <c r="AG288" i="1" s="1"/>
  <c r="AQ298" i="1"/>
  <c r="AQ288" i="1" s="1"/>
  <c r="AX298" i="1"/>
  <c r="AX288" i="1" s="1"/>
  <c r="BE298" i="1"/>
  <c r="BE288" i="1" s="1"/>
  <c r="BU298" i="1"/>
  <c r="BU288" i="1" s="1"/>
  <c r="I312" i="1"/>
  <c r="L338" i="1"/>
  <c r="R338" i="1" s="1"/>
  <c r="X338" i="1" s="1"/>
  <c r="AD338" i="1" s="1"/>
  <c r="AH338" i="1" s="1"/>
  <c r="AN338" i="1" s="1"/>
  <c r="AT338" i="1" s="1"/>
  <c r="AZ338" i="1" s="1"/>
  <c r="BF338" i="1" s="1"/>
  <c r="BL338" i="1" s="1"/>
  <c r="BN338" i="1" s="1"/>
  <c r="F337" i="1"/>
  <c r="AW376" i="1"/>
  <c r="N401" i="1"/>
  <c r="T401" i="1" s="1"/>
  <c r="Z401" i="1" s="1"/>
  <c r="AF401" i="1" s="1"/>
  <c r="AJ401" i="1" s="1"/>
  <c r="AP401" i="1" s="1"/>
  <c r="AV401" i="1" s="1"/>
  <c r="BB401" i="1" s="1"/>
  <c r="BH401" i="1" s="1"/>
  <c r="BR401" i="1" s="1"/>
  <c r="BT401" i="1" s="1"/>
  <c r="H400" i="1"/>
  <c r="M407" i="1"/>
  <c r="S407" i="1" s="1"/>
  <c r="Y407" i="1" s="1"/>
  <c r="AE407" i="1" s="1"/>
  <c r="AI407" i="1" s="1"/>
  <c r="AO407" i="1" s="1"/>
  <c r="AU407" i="1" s="1"/>
  <c r="BA407" i="1" s="1"/>
  <c r="BG407" i="1" s="1"/>
  <c r="BO407" i="1" s="1"/>
  <c r="BQ407" i="1" s="1"/>
  <c r="G406" i="1"/>
  <c r="BH414" i="1"/>
  <c r="BR414" i="1" s="1"/>
  <c r="BT414" i="1" s="1"/>
  <c r="L418" i="1"/>
  <c r="R418" i="1" s="1"/>
  <c r="X418" i="1" s="1"/>
  <c r="AD418" i="1" s="1"/>
  <c r="AH418" i="1" s="1"/>
  <c r="AN418" i="1" s="1"/>
  <c r="AT418" i="1" s="1"/>
  <c r="AZ418" i="1" s="1"/>
  <c r="BF418" i="1" s="1"/>
  <c r="BL418" i="1" s="1"/>
  <c r="BN418" i="1" s="1"/>
  <c r="I417" i="1"/>
  <c r="L417" i="1" s="1"/>
  <c r="R417" i="1" s="1"/>
  <c r="X417" i="1" s="1"/>
  <c r="AD417" i="1" s="1"/>
  <c r="AH417" i="1" s="1"/>
  <c r="AN417" i="1" s="1"/>
  <c r="AT417" i="1" s="1"/>
  <c r="AZ417" i="1" s="1"/>
  <c r="BF417" i="1" s="1"/>
  <c r="BL417" i="1" s="1"/>
  <c r="BN417" i="1" s="1"/>
  <c r="J432" i="1"/>
  <c r="BJ432" i="1"/>
  <c r="W432" i="1"/>
  <c r="BE432" i="1"/>
  <c r="M510" i="1"/>
  <c r="S510" i="1" s="1"/>
  <c r="Y510" i="1" s="1"/>
  <c r="AE510" i="1" s="1"/>
  <c r="AI510" i="1" s="1"/>
  <c r="AO510" i="1" s="1"/>
  <c r="AU510" i="1" s="1"/>
  <c r="BA510" i="1" s="1"/>
  <c r="BG510" i="1" s="1"/>
  <c r="BO510" i="1" s="1"/>
  <c r="BQ510" i="1" s="1"/>
  <c r="G509" i="1"/>
  <c r="M509" i="1" s="1"/>
  <c r="S509" i="1" s="1"/>
  <c r="Y509" i="1" s="1"/>
  <c r="AE509" i="1" s="1"/>
  <c r="AI509" i="1" s="1"/>
  <c r="AO509" i="1" s="1"/>
  <c r="AU509" i="1" s="1"/>
  <c r="BA509" i="1" s="1"/>
  <c r="BG509" i="1" s="1"/>
  <c r="BO509" i="1" s="1"/>
  <c r="BQ509" i="1" s="1"/>
  <c r="I176" i="1"/>
  <c r="AS176" i="1"/>
  <c r="M179" i="1"/>
  <c r="S179" i="1" s="1"/>
  <c r="Y179" i="1" s="1"/>
  <c r="AE179" i="1" s="1"/>
  <c r="AI179" i="1" s="1"/>
  <c r="AO179" i="1" s="1"/>
  <c r="AU179" i="1" s="1"/>
  <c r="BA179" i="1" s="1"/>
  <c r="BG179" i="1" s="1"/>
  <c r="BO179" i="1" s="1"/>
  <c r="BQ179" i="1" s="1"/>
  <c r="BC184" i="1"/>
  <c r="M187" i="1"/>
  <c r="S187" i="1" s="1"/>
  <c r="Y187" i="1" s="1"/>
  <c r="AE187" i="1" s="1"/>
  <c r="AI187" i="1" s="1"/>
  <c r="AO187" i="1" s="1"/>
  <c r="AU187" i="1" s="1"/>
  <c r="BA187" i="1" s="1"/>
  <c r="BG187" i="1" s="1"/>
  <c r="BO187" i="1" s="1"/>
  <c r="BQ187" i="1" s="1"/>
  <c r="L189" i="1"/>
  <c r="R189" i="1" s="1"/>
  <c r="X189" i="1" s="1"/>
  <c r="AD189" i="1" s="1"/>
  <c r="AH189" i="1" s="1"/>
  <c r="AN189" i="1" s="1"/>
  <c r="AT189" i="1" s="1"/>
  <c r="AZ189" i="1" s="1"/>
  <c r="BF189" i="1" s="1"/>
  <c r="BL189" i="1" s="1"/>
  <c r="BN189" i="1" s="1"/>
  <c r="W195" i="1"/>
  <c r="P195" i="1"/>
  <c r="N201" i="1"/>
  <c r="T201" i="1" s="1"/>
  <c r="Z201" i="1" s="1"/>
  <c r="AF201" i="1" s="1"/>
  <c r="AJ201" i="1" s="1"/>
  <c r="AP201" i="1" s="1"/>
  <c r="AV201" i="1" s="1"/>
  <c r="BB201" i="1" s="1"/>
  <c r="BH201" i="1" s="1"/>
  <c r="BR201" i="1" s="1"/>
  <c r="BT201" i="1" s="1"/>
  <c r="Q195" i="1"/>
  <c r="AK195" i="1"/>
  <c r="BI195" i="1"/>
  <c r="M208" i="1"/>
  <c r="S208" i="1" s="1"/>
  <c r="Y208" i="1" s="1"/>
  <c r="AE208" i="1" s="1"/>
  <c r="AI208" i="1" s="1"/>
  <c r="AO208" i="1" s="1"/>
  <c r="AU208" i="1" s="1"/>
  <c r="BA208" i="1" s="1"/>
  <c r="BG208" i="1" s="1"/>
  <c r="BO208" i="1" s="1"/>
  <c r="BQ208" i="1" s="1"/>
  <c r="K207" i="1"/>
  <c r="K206" i="1" s="1"/>
  <c r="BC207" i="1"/>
  <c r="BC206" i="1" s="1"/>
  <c r="L210" i="1"/>
  <c r="R210" i="1" s="1"/>
  <c r="X210" i="1" s="1"/>
  <c r="AD210" i="1" s="1"/>
  <c r="AH210" i="1" s="1"/>
  <c r="AN210" i="1" s="1"/>
  <c r="AT210" i="1" s="1"/>
  <c r="AZ210" i="1" s="1"/>
  <c r="BF210" i="1" s="1"/>
  <c r="BL210" i="1" s="1"/>
  <c r="BN210" i="1" s="1"/>
  <c r="AG207" i="1"/>
  <c r="AG206" i="1" s="1"/>
  <c r="BE207" i="1"/>
  <c r="BE206" i="1" s="1"/>
  <c r="BC214" i="1"/>
  <c r="BC213" i="1" s="1"/>
  <c r="AG214" i="1"/>
  <c r="AG213" i="1" s="1"/>
  <c r="AX214" i="1"/>
  <c r="AX213" i="1" s="1"/>
  <c r="BE214" i="1"/>
  <c r="BE213" i="1" s="1"/>
  <c r="M224" i="1"/>
  <c r="S224" i="1" s="1"/>
  <c r="Y224" i="1" s="1"/>
  <c r="AE224" i="1" s="1"/>
  <c r="AI224" i="1" s="1"/>
  <c r="AO224" i="1" s="1"/>
  <c r="AU224" i="1" s="1"/>
  <c r="BA224" i="1" s="1"/>
  <c r="BG224" i="1" s="1"/>
  <c r="BO224" i="1" s="1"/>
  <c r="BQ224" i="1" s="1"/>
  <c r="I226" i="1"/>
  <c r="I222" i="1" s="1"/>
  <c r="AC226" i="1"/>
  <c r="AC222" i="1" s="1"/>
  <c r="AW226" i="1"/>
  <c r="AW222" i="1" s="1"/>
  <c r="L229" i="1"/>
  <c r="R229" i="1" s="1"/>
  <c r="X229" i="1" s="1"/>
  <c r="AD229" i="1" s="1"/>
  <c r="AH229" i="1" s="1"/>
  <c r="AN229" i="1" s="1"/>
  <c r="AT229" i="1" s="1"/>
  <c r="AZ229" i="1" s="1"/>
  <c r="BF229" i="1" s="1"/>
  <c r="BL229" i="1" s="1"/>
  <c r="BN229" i="1" s="1"/>
  <c r="L247" i="1"/>
  <c r="R247" i="1" s="1"/>
  <c r="X247" i="1" s="1"/>
  <c r="AD247" i="1" s="1"/>
  <c r="AH247" i="1" s="1"/>
  <c r="AN247" i="1" s="1"/>
  <c r="AT247" i="1" s="1"/>
  <c r="AZ247" i="1" s="1"/>
  <c r="BF247" i="1" s="1"/>
  <c r="BL247" i="1" s="1"/>
  <c r="BN247" i="1" s="1"/>
  <c r="M247" i="1"/>
  <c r="S247" i="1" s="1"/>
  <c r="Y247" i="1" s="1"/>
  <c r="AE247" i="1" s="1"/>
  <c r="AI247" i="1" s="1"/>
  <c r="AO247" i="1" s="1"/>
  <c r="AU247" i="1" s="1"/>
  <c r="BA247" i="1" s="1"/>
  <c r="BG247" i="1" s="1"/>
  <c r="BO247" i="1" s="1"/>
  <c r="BQ247" i="1" s="1"/>
  <c r="L250" i="1"/>
  <c r="R250" i="1" s="1"/>
  <c r="X250" i="1" s="1"/>
  <c r="AD250" i="1" s="1"/>
  <c r="AH250" i="1" s="1"/>
  <c r="AN250" i="1" s="1"/>
  <c r="AT250" i="1" s="1"/>
  <c r="AZ250" i="1" s="1"/>
  <c r="BF250" i="1" s="1"/>
  <c r="BL250" i="1" s="1"/>
  <c r="BN250" i="1" s="1"/>
  <c r="M254" i="1"/>
  <c r="S254" i="1" s="1"/>
  <c r="Y254" i="1" s="1"/>
  <c r="AE254" i="1" s="1"/>
  <c r="AI254" i="1" s="1"/>
  <c r="AO254" i="1" s="1"/>
  <c r="AU254" i="1" s="1"/>
  <c r="BA254" i="1" s="1"/>
  <c r="BG254" i="1" s="1"/>
  <c r="BO254" i="1" s="1"/>
  <c r="BQ254" i="1" s="1"/>
  <c r="M257" i="1"/>
  <c r="S257" i="1" s="1"/>
  <c r="Y257" i="1" s="1"/>
  <c r="AE257" i="1" s="1"/>
  <c r="AI257" i="1" s="1"/>
  <c r="AO257" i="1" s="1"/>
  <c r="AU257" i="1" s="1"/>
  <c r="BA257" i="1" s="1"/>
  <c r="BG257" i="1" s="1"/>
  <c r="BO257" i="1" s="1"/>
  <c r="BQ257" i="1" s="1"/>
  <c r="N263" i="1"/>
  <c r="T263" i="1" s="1"/>
  <c r="Z263" i="1" s="1"/>
  <c r="AF263" i="1" s="1"/>
  <c r="AJ263" i="1" s="1"/>
  <c r="AP263" i="1" s="1"/>
  <c r="AV263" i="1" s="1"/>
  <c r="BB263" i="1" s="1"/>
  <c r="BH263" i="1" s="1"/>
  <c r="BR263" i="1" s="1"/>
  <c r="BT263" i="1" s="1"/>
  <c r="L268" i="1"/>
  <c r="R268" i="1" s="1"/>
  <c r="X268" i="1" s="1"/>
  <c r="AD268" i="1" s="1"/>
  <c r="AH268" i="1" s="1"/>
  <c r="AN268" i="1" s="1"/>
  <c r="AT268" i="1" s="1"/>
  <c r="AZ268" i="1" s="1"/>
  <c r="BF268" i="1" s="1"/>
  <c r="BL268" i="1" s="1"/>
  <c r="BN268" i="1" s="1"/>
  <c r="F270" i="1"/>
  <c r="N273" i="1"/>
  <c r="T273" i="1" s="1"/>
  <c r="Z273" i="1" s="1"/>
  <c r="AF273" i="1" s="1"/>
  <c r="AJ273" i="1" s="1"/>
  <c r="AP273" i="1" s="1"/>
  <c r="AV273" i="1" s="1"/>
  <c r="BB273" i="1" s="1"/>
  <c r="BH273" i="1" s="1"/>
  <c r="BR273" i="1" s="1"/>
  <c r="BT273" i="1" s="1"/>
  <c r="L275" i="1"/>
  <c r="R275" i="1" s="1"/>
  <c r="X275" i="1" s="1"/>
  <c r="AD275" i="1" s="1"/>
  <c r="AH275" i="1" s="1"/>
  <c r="AN275" i="1" s="1"/>
  <c r="AT275" i="1" s="1"/>
  <c r="AZ275" i="1" s="1"/>
  <c r="BF275" i="1" s="1"/>
  <c r="BL275" i="1" s="1"/>
  <c r="BN275" i="1" s="1"/>
  <c r="M279" i="1"/>
  <c r="S279" i="1" s="1"/>
  <c r="Y279" i="1" s="1"/>
  <c r="AE279" i="1" s="1"/>
  <c r="AI279" i="1" s="1"/>
  <c r="AO279" i="1" s="1"/>
  <c r="AU279" i="1" s="1"/>
  <c r="BA279" i="1" s="1"/>
  <c r="BG279" i="1" s="1"/>
  <c r="BO279" i="1" s="1"/>
  <c r="BQ279" i="1" s="1"/>
  <c r="N282" i="1"/>
  <c r="T282" i="1" s="1"/>
  <c r="Z282" i="1" s="1"/>
  <c r="AF282" i="1" s="1"/>
  <c r="AJ282" i="1" s="1"/>
  <c r="AP282" i="1" s="1"/>
  <c r="AV282" i="1" s="1"/>
  <c r="BB282" i="1" s="1"/>
  <c r="BH282" i="1" s="1"/>
  <c r="BR282" i="1" s="1"/>
  <c r="BT282" i="1" s="1"/>
  <c r="H285" i="1"/>
  <c r="N285" i="1" s="1"/>
  <c r="T285" i="1" s="1"/>
  <c r="Z285" i="1" s="1"/>
  <c r="AF285" i="1" s="1"/>
  <c r="AJ285" i="1" s="1"/>
  <c r="AP285" i="1" s="1"/>
  <c r="AV285" i="1" s="1"/>
  <c r="BB285" i="1" s="1"/>
  <c r="BH285" i="1" s="1"/>
  <c r="BR285" i="1" s="1"/>
  <c r="BT285" i="1" s="1"/>
  <c r="G289" i="1"/>
  <c r="F292" i="1"/>
  <c r="L292" i="1" s="1"/>
  <c r="R292" i="1" s="1"/>
  <c r="X292" i="1" s="1"/>
  <c r="AD292" i="1" s="1"/>
  <c r="AH292" i="1" s="1"/>
  <c r="AN292" i="1" s="1"/>
  <c r="AT292" i="1" s="1"/>
  <c r="AZ292" i="1" s="1"/>
  <c r="BF292" i="1" s="1"/>
  <c r="BL292" i="1" s="1"/>
  <c r="BN292" i="1" s="1"/>
  <c r="H295" i="1"/>
  <c r="N295" i="1" s="1"/>
  <c r="T295" i="1" s="1"/>
  <c r="Z295" i="1" s="1"/>
  <c r="AF295" i="1" s="1"/>
  <c r="AJ295" i="1" s="1"/>
  <c r="AP295" i="1" s="1"/>
  <c r="AV295" i="1" s="1"/>
  <c r="BB295" i="1" s="1"/>
  <c r="BH295" i="1" s="1"/>
  <c r="BR295" i="1" s="1"/>
  <c r="BT295" i="1" s="1"/>
  <c r="H298" i="1"/>
  <c r="M299" i="1"/>
  <c r="S299" i="1" s="1"/>
  <c r="Y299" i="1" s="1"/>
  <c r="AE299" i="1" s="1"/>
  <c r="AI299" i="1" s="1"/>
  <c r="AO299" i="1" s="1"/>
  <c r="AU299" i="1" s="1"/>
  <c r="BA299" i="1" s="1"/>
  <c r="BG299" i="1" s="1"/>
  <c r="BO299" i="1" s="1"/>
  <c r="BQ299" i="1" s="1"/>
  <c r="L301" i="1"/>
  <c r="R301" i="1" s="1"/>
  <c r="X301" i="1" s="1"/>
  <c r="AD301" i="1" s="1"/>
  <c r="AH301" i="1" s="1"/>
  <c r="AN301" i="1" s="1"/>
  <c r="AT301" i="1" s="1"/>
  <c r="AZ301" i="1" s="1"/>
  <c r="BF301" i="1" s="1"/>
  <c r="BL301" i="1" s="1"/>
  <c r="BN301" i="1" s="1"/>
  <c r="N303" i="1"/>
  <c r="T303" i="1" s="1"/>
  <c r="Z303" i="1" s="1"/>
  <c r="AF303" i="1" s="1"/>
  <c r="AJ303" i="1" s="1"/>
  <c r="AP303" i="1" s="1"/>
  <c r="AV303" i="1" s="1"/>
  <c r="BB303" i="1" s="1"/>
  <c r="BH303" i="1" s="1"/>
  <c r="BR303" i="1" s="1"/>
  <c r="BT303" i="1" s="1"/>
  <c r="M306" i="1"/>
  <c r="S306" i="1" s="1"/>
  <c r="Y306" i="1" s="1"/>
  <c r="AE306" i="1" s="1"/>
  <c r="AI306" i="1" s="1"/>
  <c r="AO306" i="1" s="1"/>
  <c r="AU306" i="1" s="1"/>
  <c r="BA306" i="1" s="1"/>
  <c r="BG306" i="1" s="1"/>
  <c r="BO306" i="1" s="1"/>
  <c r="BQ306" i="1" s="1"/>
  <c r="N306" i="1"/>
  <c r="T306" i="1" s="1"/>
  <c r="Z306" i="1" s="1"/>
  <c r="AF306" i="1" s="1"/>
  <c r="AJ306" i="1" s="1"/>
  <c r="AP306" i="1" s="1"/>
  <c r="AV306" i="1" s="1"/>
  <c r="BB306" i="1" s="1"/>
  <c r="BH306" i="1" s="1"/>
  <c r="BR306" i="1" s="1"/>
  <c r="BT306" i="1" s="1"/>
  <c r="F308" i="1"/>
  <c r="L308" i="1" s="1"/>
  <c r="R308" i="1" s="1"/>
  <c r="X308" i="1" s="1"/>
  <c r="AD308" i="1" s="1"/>
  <c r="AH308" i="1" s="1"/>
  <c r="AN308" i="1" s="1"/>
  <c r="AT308" i="1" s="1"/>
  <c r="AZ308" i="1" s="1"/>
  <c r="BF308" i="1" s="1"/>
  <c r="BL308" i="1" s="1"/>
  <c r="BN308" i="1" s="1"/>
  <c r="N309" i="1"/>
  <c r="T309" i="1" s="1"/>
  <c r="Z309" i="1" s="1"/>
  <c r="AF309" i="1" s="1"/>
  <c r="AJ309" i="1" s="1"/>
  <c r="AP309" i="1" s="1"/>
  <c r="AV309" i="1" s="1"/>
  <c r="BB309" i="1" s="1"/>
  <c r="BH309" i="1" s="1"/>
  <c r="BR309" i="1" s="1"/>
  <c r="BT309" i="1" s="1"/>
  <c r="N313" i="1"/>
  <c r="T313" i="1" s="1"/>
  <c r="Z313" i="1" s="1"/>
  <c r="AF313" i="1" s="1"/>
  <c r="AJ313" i="1" s="1"/>
  <c r="AP313" i="1" s="1"/>
  <c r="AV313" i="1" s="1"/>
  <c r="BB313" i="1" s="1"/>
  <c r="BH313" i="1" s="1"/>
  <c r="BR313" i="1" s="1"/>
  <c r="BT313" i="1" s="1"/>
  <c r="L315" i="1"/>
  <c r="R315" i="1" s="1"/>
  <c r="X315" i="1" s="1"/>
  <c r="AD315" i="1" s="1"/>
  <c r="AH315" i="1" s="1"/>
  <c r="AN315" i="1" s="1"/>
  <c r="AT315" i="1" s="1"/>
  <c r="AZ315" i="1" s="1"/>
  <c r="BF315" i="1" s="1"/>
  <c r="BL315" i="1" s="1"/>
  <c r="BN315" i="1" s="1"/>
  <c r="L320" i="1"/>
  <c r="R320" i="1" s="1"/>
  <c r="X320" i="1" s="1"/>
  <c r="AD320" i="1" s="1"/>
  <c r="AH320" i="1" s="1"/>
  <c r="AN320" i="1" s="1"/>
  <c r="AT320" i="1" s="1"/>
  <c r="AZ320" i="1" s="1"/>
  <c r="BF320" i="1" s="1"/>
  <c r="BL320" i="1" s="1"/>
  <c r="BN320" i="1" s="1"/>
  <c r="H325" i="1"/>
  <c r="L326" i="1"/>
  <c r="R326" i="1" s="1"/>
  <c r="X326" i="1" s="1"/>
  <c r="AD326" i="1" s="1"/>
  <c r="AH326" i="1" s="1"/>
  <c r="AN326" i="1" s="1"/>
  <c r="AT326" i="1" s="1"/>
  <c r="AZ326" i="1" s="1"/>
  <c r="BF326" i="1" s="1"/>
  <c r="BL326" i="1" s="1"/>
  <c r="BN326" i="1" s="1"/>
  <c r="L328" i="1"/>
  <c r="R328" i="1" s="1"/>
  <c r="X328" i="1" s="1"/>
  <c r="AD328" i="1" s="1"/>
  <c r="AH328" i="1" s="1"/>
  <c r="AN328" i="1" s="1"/>
  <c r="AT328" i="1" s="1"/>
  <c r="AZ328" i="1" s="1"/>
  <c r="BF328" i="1" s="1"/>
  <c r="BL328" i="1" s="1"/>
  <c r="BN328" i="1" s="1"/>
  <c r="F333" i="1"/>
  <c r="H337" i="1"/>
  <c r="M338" i="1"/>
  <c r="S338" i="1" s="1"/>
  <c r="Y338" i="1" s="1"/>
  <c r="AE338" i="1" s="1"/>
  <c r="AI338" i="1" s="1"/>
  <c r="AO338" i="1" s="1"/>
  <c r="AU338" i="1" s="1"/>
  <c r="BA338" i="1" s="1"/>
  <c r="BG338" i="1" s="1"/>
  <c r="BO338" i="1" s="1"/>
  <c r="BQ338" i="1" s="1"/>
  <c r="L340" i="1"/>
  <c r="R340" i="1" s="1"/>
  <c r="X340" i="1" s="1"/>
  <c r="AD340" i="1" s="1"/>
  <c r="AH340" i="1" s="1"/>
  <c r="AN340" i="1" s="1"/>
  <c r="AT340" i="1" s="1"/>
  <c r="AZ340" i="1" s="1"/>
  <c r="BF340" i="1" s="1"/>
  <c r="BL340" i="1" s="1"/>
  <c r="BN340" i="1" s="1"/>
  <c r="H342" i="1"/>
  <c r="S353" i="1"/>
  <c r="Y353" i="1" s="1"/>
  <c r="AE353" i="1" s="1"/>
  <c r="AI353" i="1" s="1"/>
  <c r="AO353" i="1" s="1"/>
  <c r="AU353" i="1" s="1"/>
  <c r="BA353" i="1" s="1"/>
  <c r="BG353" i="1" s="1"/>
  <c r="BO353" i="1" s="1"/>
  <c r="P360" i="1"/>
  <c r="S360" i="1" s="1"/>
  <c r="Y360" i="1" s="1"/>
  <c r="AE360" i="1" s="1"/>
  <c r="AI360" i="1" s="1"/>
  <c r="AO360" i="1" s="1"/>
  <c r="AU360" i="1" s="1"/>
  <c r="BA360" i="1" s="1"/>
  <c r="BG360" i="1" s="1"/>
  <c r="BO360" i="1" s="1"/>
  <c r="BQ360" i="1" s="1"/>
  <c r="X361" i="1"/>
  <c r="AD361" i="1" s="1"/>
  <c r="AH361" i="1" s="1"/>
  <c r="AN361" i="1" s="1"/>
  <c r="AT361" i="1" s="1"/>
  <c r="AZ361" i="1" s="1"/>
  <c r="BF361" i="1" s="1"/>
  <c r="BL361" i="1" s="1"/>
  <c r="BN361" i="1" s="1"/>
  <c r="G366" i="1"/>
  <c r="H369" i="1"/>
  <c r="N369" i="1" s="1"/>
  <c r="T369" i="1" s="1"/>
  <c r="Z369" i="1" s="1"/>
  <c r="AF369" i="1" s="1"/>
  <c r="AJ369" i="1" s="1"/>
  <c r="AP369" i="1" s="1"/>
  <c r="AV369" i="1" s="1"/>
  <c r="BB369" i="1" s="1"/>
  <c r="BH369" i="1" s="1"/>
  <c r="BR369" i="1" s="1"/>
  <c r="L370" i="1"/>
  <c r="R370" i="1" s="1"/>
  <c r="X370" i="1" s="1"/>
  <c r="AD370" i="1" s="1"/>
  <c r="AH370" i="1" s="1"/>
  <c r="AN370" i="1" s="1"/>
  <c r="AT370" i="1" s="1"/>
  <c r="AZ370" i="1" s="1"/>
  <c r="BF370" i="1" s="1"/>
  <c r="BL370" i="1" s="1"/>
  <c r="Y373" i="1"/>
  <c r="AE373" i="1" s="1"/>
  <c r="AI373" i="1" s="1"/>
  <c r="AO373" i="1" s="1"/>
  <c r="AU373" i="1" s="1"/>
  <c r="BA373" i="1" s="1"/>
  <c r="BG373" i="1" s="1"/>
  <c r="BO373" i="1" s="1"/>
  <c r="BQ373" i="1" s="1"/>
  <c r="AB376" i="1"/>
  <c r="M378" i="1"/>
  <c r="S378" i="1" s="1"/>
  <c r="Y378" i="1" s="1"/>
  <c r="AE378" i="1" s="1"/>
  <c r="AI378" i="1" s="1"/>
  <c r="AO378" i="1" s="1"/>
  <c r="AU378" i="1" s="1"/>
  <c r="BA378" i="1" s="1"/>
  <c r="BG378" i="1" s="1"/>
  <c r="BO378" i="1" s="1"/>
  <c r="BQ378" i="1" s="1"/>
  <c r="F387" i="1"/>
  <c r="L387" i="1" s="1"/>
  <c r="R387" i="1" s="1"/>
  <c r="X387" i="1" s="1"/>
  <c r="AD387" i="1" s="1"/>
  <c r="AH387" i="1" s="1"/>
  <c r="AN387" i="1" s="1"/>
  <c r="AT387" i="1" s="1"/>
  <c r="AZ387" i="1" s="1"/>
  <c r="BF387" i="1" s="1"/>
  <c r="BL387" i="1" s="1"/>
  <c r="BN387" i="1" s="1"/>
  <c r="F391" i="1"/>
  <c r="L391" i="1" s="1"/>
  <c r="R391" i="1" s="1"/>
  <c r="X391" i="1" s="1"/>
  <c r="AD391" i="1" s="1"/>
  <c r="AH391" i="1" s="1"/>
  <c r="AN391" i="1" s="1"/>
  <c r="AT391" i="1" s="1"/>
  <c r="AZ391" i="1" s="1"/>
  <c r="BF391" i="1" s="1"/>
  <c r="BL391" i="1" s="1"/>
  <c r="BN391" i="1" s="1"/>
  <c r="N392" i="1"/>
  <c r="T392" i="1" s="1"/>
  <c r="Z392" i="1" s="1"/>
  <c r="AF392" i="1" s="1"/>
  <c r="AJ392" i="1" s="1"/>
  <c r="AP392" i="1" s="1"/>
  <c r="AV392" i="1" s="1"/>
  <c r="BB392" i="1" s="1"/>
  <c r="BH392" i="1" s="1"/>
  <c r="BR392" i="1" s="1"/>
  <c r="BT392" i="1" s="1"/>
  <c r="H395" i="1"/>
  <c r="N395" i="1" s="1"/>
  <c r="T395" i="1" s="1"/>
  <c r="Z395" i="1" s="1"/>
  <c r="AF395" i="1" s="1"/>
  <c r="AJ395" i="1" s="1"/>
  <c r="AP395" i="1" s="1"/>
  <c r="AV395" i="1" s="1"/>
  <c r="BB395" i="1" s="1"/>
  <c r="BH395" i="1" s="1"/>
  <c r="BR395" i="1" s="1"/>
  <c r="L396" i="1"/>
  <c r="R396" i="1" s="1"/>
  <c r="X396" i="1" s="1"/>
  <c r="AD396" i="1" s="1"/>
  <c r="AH396" i="1" s="1"/>
  <c r="AN396" i="1" s="1"/>
  <c r="AT396" i="1" s="1"/>
  <c r="AZ396" i="1" s="1"/>
  <c r="BF396" i="1" s="1"/>
  <c r="BL396" i="1" s="1"/>
  <c r="N407" i="1"/>
  <c r="T407" i="1" s="1"/>
  <c r="Z407" i="1" s="1"/>
  <c r="AF407" i="1" s="1"/>
  <c r="AJ407" i="1" s="1"/>
  <c r="AP407" i="1" s="1"/>
  <c r="AV407" i="1" s="1"/>
  <c r="BB407" i="1" s="1"/>
  <c r="BH407" i="1" s="1"/>
  <c r="BR407" i="1" s="1"/>
  <c r="BT407" i="1" s="1"/>
  <c r="I406" i="1"/>
  <c r="P406" i="1"/>
  <c r="P399" i="1" s="1"/>
  <c r="W406" i="1"/>
  <c r="W399" i="1" s="1"/>
  <c r="AG406" i="1"/>
  <c r="AG399" i="1" s="1"/>
  <c r="AQ406" i="1"/>
  <c r="AQ399" i="1" s="1"/>
  <c r="AV421" i="1"/>
  <c r="BB421" i="1" s="1"/>
  <c r="BH421" i="1" s="1"/>
  <c r="BR421" i="1" s="1"/>
  <c r="BT421" i="1" s="1"/>
  <c r="F423" i="1"/>
  <c r="L423" i="1" s="1"/>
  <c r="R423" i="1" s="1"/>
  <c r="X423" i="1" s="1"/>
  <c r="AD423" i="1" s="1"/>
  <c r="AH423" i="1" s="1"/>
  <c r="AN423" i="1" s="1"/>
  <c r="AT423" i="1" s="1"/>
  <c r="AZ423" i="1" s="1"/>
  <c r="BF423" i="1" s="1"/>
  <c r="BL423" i="1" s="1"/>
  <c r="BN423" i="1" s="1"/>
  <c r="H426" i="1"/>
  <c r="N426" i="1" s="1"/>
  <c r="T426" i="1" s="1"/>
  <c r="Z426" i="1" s="1"/>
  <c r="AF426" i="1" s="1"/>
  <c r="AJ426" i="1" s="1"/>
  <c r="AP426" i="1" s="1"/>
  <c r="AV426" i="1" s="1"/>
  <c r="BB426" i="1" s="1"/>
  <c r="BH426" i="1" s="1"/>
  <c r="BR426" i="1" s="1"/>
  <c r="BT426" i="1" s="1"/>
  <c r="L427" i="1"/>
  <c r="R427" i="1" s="1"/>
  <c r="X427" i="1" s="1"/>
  <c r="AD427" i="1" s="1"/>
  <c r="AH427" i="1" s="1"/>
  <c r="AN427" i="1" s="1"/>
  <c r="AT427" i="1" s="1"/>
  <c r="AZ427" i="1" s="1"/>
  <c r="BF427" i="1" s="1"/>
  <c r="BL427" i="1" s="1"/>
  <c r="BN427" i="1" s="1"/>
  <c r="G444" i="1"/>
  <c r="M444" i="1" s="1"/>
  <c r="S444" i="1" s="1"/>
  <c r="Y444" i="1" s="1"/>
  <c r="AE444" i="1" s="1"/>
  <c r="AI444" i="1" s="1"/>
  <c r="AO444" i="1" s="1"/>
  <c r="AU444" i="1" s="1"/>
  <c r="BA444" i="1" s="1"/>
  <c r="BG444" i="1" s="1"/>
  <c r="BO444" i="1" s="1"/>
  <c r="BQ444" i="1" s="1"/>
  <c r="L445" i="1"/>
  <c r="R445" i="1" s="1"/>
  <c r="X445" i="1" s="1"/>
  <c r="AD445" i="1" s="1"/>
  <c r="AH445" i="1" s="1"/>
  <c r="AN445" i="1" s="1"/>
  <c r="AT445" i="1" s="1"/>
  <c r="AZ445" i="1" s="1"/>
  <c r="BF445" i="1" s="1"/>
  <c r="BL445" i="1" s="1"/>
  <c r="BN445" i="1" s="1"/>
  <c r="L453" i="1"/>
  <c r="R453" i="1" s="1"/>
  <c r="X453" i="1" s="1"/>
  <c r="AD453" i="1" s="1"/>
  <c r="AH453" i="1" s="1"/>
  <c r="AN453" i="1" s="1"/>
  <c r="AT453" i="1" s="1"/>
  <c r="AZ453" i="1" s="1"/>
  <c r="BF453" i="1" s="1"/>
  <c r="BL453" i="1" s="1"/>
  <c r="BN453" i="1" s="1"/>
  <c r="F452" i="1"/>
  <c r="AR470" i="1"/>
  <c r="L478" i="1"/>
  <c r="R478" i="1" s="1"/>
  <c r="X478" i="1" s="1"/>
  <c r="AD478" i="1" s="1"/>
  <c r="AH478" i="1" s="1"/>
  <c r="AN478" i="1" s="1"/>
  <c r="AT478" i="1" s="1"/>
  <c r="AZ478" i="1" s="1"/>
  <c r="BF478" i="1" s="1"/>
  <c r="BL478" i="1" s="1"/>
  <c r="BN478" i="1" s="1"/>
  <c r="N482" i="1"/>
  <c r="T482" i="1" s="1"/>
  <c r="Z482" i="1" s="1"/>
  <c r="AF482" i="1" s="1"/>
  <c r="AJ482" i="1" s="1"/>
  <c r="AP482" i="1" s="1"/>
  <c r="AV482" i="1" s="1"/>
  <c r="BB482" i="1" s="1"/>
  <c r="BH482" i="1" s="1"/>
  <c r="BR482" i="1" s="1"/>
  <c r="BT482" i="1" s="1"/>
  <c r="N497" i="1"/>
  <c r="T497" i="1" s="1"/>
  <c r="Z497" i="1" s="1"/>
  <c r="AF497" i="1" s="1"/>
  <c r="AJ497" i="1" s="1"/>
  <c r="AP497" i="1" s="1"/>
  <c r="AV497" i="1" s="1"/>
  <c r="BB497" i="1" s="1"/>
  <c r="BH497" i="1" s="1"/>
  <c r="BR497" i="1" s="1"/>
  <c r="BT497" i="1" s="1"/>
  <c r="H493" i="1"/>
  <c r="F512" i="1"/>
  <c r="L512" i="1" s="1"/>
  <c r="R512" i="1" s="1"/>
  <c r="X512" i="1" s="1"/>
  <c r="AD512" i="1" s="1"/>
  <c r="AH512" i="1" s="1"/>
  <c r="AN512" i="1" s="1"/>
  <c r="AT512" i="1" s="1"/>
  <c r="AZ512" i="1" s="1"/>
  <c r="BF512" i="1" s="1"/>
  <c r="BL512" i="1" s="1"/>
  <c r="L513" i="1"/>
  <c r="R513" i="1" s="1"/>
  <c r="X513" i="1" s="1"/>
  <c r="AD513" i="1" s="1"/>
  <c r="AH513" i="1" s="1"/>
  <c r="AN513" i="1" s="1"/>
  <c r="AT513" i="1" s="1"/>
  <c r="AZ513" i="1" s="1"/>
  <c r="BF513" i="1" s="1"/>
  <c r="BL513" i="1" s="1"/>
  <c r="G515" i="1"/>
  <c r="M515" i="1" s="1"/>
  <c r="S515" i="1" s="1"/>
  <c r="Y515" i="1" s="1"/>
  <c r="AE515" i="1" s="1"/>
  <c r="AI515" i="1" s="1"/>
  <c r="AO515" i="1" s="1"/>
  <c r="AU515" i="1" s="1"/>
  <c r="BA515" i="1" s="1"/>
  <c r="BG515" i="1" s="1"/>
  <c r="BO515" i="1" s="1"/>
  <c r="BQ515" i="1" s="1"/>
  <c r="M516" i="1"/>
  <c r="S516" i="1" s="1"/>
  <c r="Y516" i="1" s="1"/>
  <c r="AE516" i="1" s="1"/>
  <c r="AI516" i="1" s="1"/>
  <c r="AO516" i="1" s="1"/>
  <c r="AU516" i="1" s="1"/>
  <c r="BA516" i="1" s="1"/>
  <c r="BG516" i="1" s="1"/>
  <c r="BO516" i="1" s="1"/>
  <c r="BQ516" i="1" s="1"/>
  <c r="G555" i="1"/>
  <c r="AL559" i="1"/>
  <c r="AL554" i="1" s="1"/>
  <c r="BC559" i="1"/>
  <c r="BC554" i="1" s="1"/>
  <c r="T569" i="1"/>
  <c r="Z569" i="1" s="1"/>
  <c r="AF569" i="1" s="1"/>
  <c r="AJ569" i="1" s="1"/>
  <c r="AP569" i="1" s="1"/>
  <c r="AV569" i="1" s="1"/>
  <c r="BB569" i="1" s="1"/>
  <c r="BH569" i="1" s="1"/>
  <c r="BR569" i="1" s="1"/>
  <c r="BT569" i="1" s="1"/>
  <c r="Q568" i="1"/>
  <c r="T568" i="1" s="1"/>
  <c r="Z568" i="1" s="1"/>
  <c r="AF568" i="1" s="1"/>
  <c r="AJ568" i="1" s="1"/>
  <c r="AP568" i="1" s="1"/>
  <c r="AV568" i="1" s="1"/>
  <c r="BB568" i="1" s="1"/>
  <c r="BH568" i="1" s="1"/>
  <c r="BR568" i="1" s="1"/>
  <c r="BT568" i="1" s="1"/>
  <c r="L578" i="1"/>
  <c r="R578" i="1" s="1"/>
  <c r="X578" i="1" s="1"/>
  <c r="AD578" i="1" s="1"/>
  <c r="AH578" i="1" s="1"/>
  <c r="AN578" i="1" s="1"/>
  <c r="AT578" i="1" s="1"/>
  <c r="AZ578" i="1" s="1"/>
  <c r="BF578" i="1" s="1"/>
  <c r="BL578" i="1" s="1"/>
  <c r="F577" i="1"/>
  <c r="L577" i="1" s="1"/>
  <c r="R577" i="1" s="1"/>
  <c r="X577" i="1" s="1"/>
  <c r="AD577" i="1" s="1"/>
  <c r="AH577" i="1" s="1"/>
  <c r="AN577" i="1" s="1"/>
  <c r="AT577" i="1" s="1"/>
  <c r="AZ577" i="1" s="1"/>
  <c r="BF577" i="1" s="1"/>
  <c r="BL577" i="1" s="1"/>
  <c r="N581" i="1"/>
  <c r="T581" i="1" s="1"/>
  <c r="Z581" i="1" s="1"/>
  <c r="AF581" i="1" s="1"/>
  <c r="AJ581" i="1" s="1"/>
  <c r="AP581" i="1" s="1"/>
  <c r="AV581" i="1" s="1"/>
  <c r="BB581" i="1" s="1"/>
  <c r="BH581" i="1" s="1"/>
  <c r="BR581" i="1" s="1"/>
  <c r="BT581" i="1" s="1"/>
  <c r="H580" i="1"/>
  <c r="N580" i="1" s="1"/>
  <c r="T580" i="1" s="1"/>
  <c r="Z580" i="1" s="1"/>
  <c r="AF580" i="1" s="1"/>
  <c r="AJ580" i="1" s="1"/>
  <c r="AP580" i="1" s="1"/>
  <c r="AV580" i="1" s="1"/>
  <c r="BB580" i="1" s="1"/>
  <c r="BH580" i="1" s="1"/>
  <c r="BR580" i="1" s="1"/>
  <c r="BT580" i="1" s="1"/>
  <c r="AQ587" i="1"/>
  <c r="AQ586" i="1" s="1"/>
  <c r="AR587" i="1"/>
  <c r="AR586" i="1" s="1"/>
  <c r="N598" i="1"/>
  <c r="T598" i="1" s="1"/>
  <c r="Z598" i="1" s="1"/>
  <c r="AF598" i="1" s="1"/>
  <c r="AJ598" i="1" s="1"/>
  <c r="AP598" i="1" s="1"/>
  <c r="AV598" i="1" s="1"/>
  <c r="BB598" i="1" s="1"/>
  <c r="BH598" i="1" s="1"/>
  <c r="BR598" i="1" s="1"/>
  <c r="BT598" i="1" s="1"/>
  <c r="N613" i="1"/>
  <c r="T613" i="1" s="1"/>
  <c r="Z613" i="1" s="1"/>
  <c r="AF613" i="1" s="1"/>
  <c r="AJ613" i="1" s="1"/>
  <c r="AP613" i="1" s="1"/>
  <c r="AV613" i="1" s="1"/>
  <c r="BB613" i="1" s="1"/>
  <c r="BH613" i="1" s="1"/>
  <c r="BR613" i="1" s="1"/>
  <c r="BT613" i="1" s="1"/>
  <c r="G759" i="1"/>
  <c r="M759" i="1" s="1"/>
  <c r="S759" i="1" s="1"/>
  <c r="Y759" i="1" s="1"/>
  <c r="AE759" i="1" s="1"/>
  <c r="AI759" i="1" s="1"/>
  <c r="AO759" i="1" s="1"/>
  <c r="AU759" i="1" s="1"/>
  <c r="BA759" i="1" s="1"/>
  <c r="BG759" i="1" s="1"/>
  <c r="BO759" i="1" s="1"/>
  <c r="BQ759" i="1" s="1"/>
  <c r="M760" i="1"/>
  <c r="S760" i="1" s="1"/>
  <c r="Y760" i="1" s="1"/>
  <c r="AE760" i="1" s="1"/>
  <c r="AI760" i="1" s="1"/>
  <c r="AO760" i="1" s="1"/>
  <c r="AU760" i="1" s="1"/>
  <c r="BA760" i="1" s="1"/>
  <c r="BG760" i="1" s="1"/>
  <c r="BO760" i="1" s="1"/>
  <c r="BQ760" i="1" s="1"/>
  <c r="N760" i="1"/>
  <c r="T760" i="1" s="1"/>
  <c r="Z760" i="1" s="1"/>
  <c r="AF760" i="1" s="1"/>
  <c r="AJ760" i="1" s="1"/>
  <c r="AP760" i="1" s="1"/>
  <c r="AV760" i="1" s="1"/>
  <c r="BB760" i="1" s="1"/>
  <c r="BH760" i="1" s="1"/>
  <c r="BR760" i="1" s="1"/>
  <c r="BT760" i="1" s="1"/>
  <c r="K759" i="1"/>
  <c r="N759" i="1" s="1"/>
  <c r="T759" i="1" s="1"/>
  <c r="Z759" i="1" s="1"/>
  <c r="AF759" i="1" s="1"/>
  <c r="AJ759" i="1" s="1"/>
  <c r="AP759" i="1" s="1"/>
  <c r="AV759" i="1" s="1"/>
  <c r="BB759" i="1" s="1"/>
  <c r="BH759" i="1" s="1"/>
  <c r="BR759" i="1" s="1"/>
  <c r="BT759" i="1" s="1"/>
  <c r="M848" i="1"/>
  <c r="S848" i="1" s="1"/>
  <c r="Y848" i="1" s="1"/>
  <c r="AE848" i="1" s="1"/>
  <c r="AI848" i="1" s="1"/>
  <c r="AO848" i="1" s="1"/>
  <c r="AU848" i="1" s="1"/>
  <c r="BA848" i="1" s="1"/>
  <c r="BG848" i="1" s="1"/>
  <c r="BO848" i="1" s="1"/>
  <c r="BQ848" i="1" s="1"/>
  <c r="G847" i="1"/>
  <c r="W857" i="1"/>
  <c r="N868" i="1"/>
  <c r="T868" i="1" s="1"/>
  <c r="Z868" i="1" s="1"/>
  <c r="AF868" i="1" s="1"/>
  <c r="AJ868" i="1" s="1"/>
  <c r="AP868" i="1" s="1"/>
  <c r="AV868" i="1" s="1"/>
  <c r="BB868" i="1" s="1"/>
  <c r="BH868" i="1" s="1"/>
  <c r="BR868" i="1" s="1"/>
  <c r="BT868" i="1" s="1"/>
  <c r="L1014" i="1"/>
  <c r="R1014" i="1" s="1"/>
  <c r="X1014" i="1" s="1"/>
  <c r="AD1014" i="1" s="1"/>
  <c r="AH1014" i="1" s="1"/>
  <c r="AN1014" i="1" s="1"/>
  <c r="AT1014" i="1" s="1"/>
  <c r="AZ1014" i="1" s="1"/>
  <c r="BF1014" i="1" s="1"/>
  <c r="BL1014" i="1" s="1"/>
  <c r="BN1014" i="1" s="1"/>
  <c r="F1013" i="1"/>
  <c r="L1013" i="1" s="1"/>
  <c r="R1013" i="1" s="1"/>
  <c r="X1013" i="1" s="1"/>
  <c r="AD1013" i="1" s="1"/>
  <c r="AH1013" i="1" s="1"/>
  <c r="AN1013" i="1" s="1"/>
  <c r="AT1013" i="1" s="1"/>
  <c r="AZ1013" i="1" s="1"/>
  <c r="BF1013" i="1" s="1"/>
  <c r="BL1013" i="1" s="1"/>
  <c r="BN1013" i="1" s="1"/>
  <c r="L282" i="1"/>
  <c r="R282" i="1" s="1"/>
  <c r="X282" i="1" s="1"/>
  <c r="AD282" i="1" s="1"/>
  <c r="AH282" i="1" s="1"/>
  <c r="AN282" i="1" s="1"/>
  <c r="AT282" i="1" s="1"/>
  <c r="AZ282" i="1" s="1"/>
  <c r="BF282" i="1" s="1"/>
  <c r="BL282" i="1" s="1"/>
  <c r="BN282" i="1" s="1"/>
  <c r="H289" i="1"/>
  <c r="G292" i="1"/>
  <c r="M292" i="1" s="1"/>
  <c r="S292" i="1" s="1"/>
  <c r="Y292" i="1" s="1"/>
  <c r="AE292" i="1" s="1"/>
  <c r="AI292" i="1" s="1"/>
  <c r="AO292" i="1" s="1"/>
  <c r="AU292" i="1" s="1"/>
  <c r="BA292" i="1" s="1"/>
  <c r="BG292" i="1" s="1"/>
  <c r="BO292" i="1" s="1"/>
  <c r="BQ292" i="1" s="1"/>
  <c r="F312" i="1"/>
  <c r="G330" i="1"/>
  <c r="M330" i="1" s="1"/>
  <c r="S330" i="1" s="1"/>
  <c r="Y330" i="1" s="1"/>
  <c r="AE330" i="1" s="1"/>
  <c r="AI330" i="1" s="1"/>
  <c r="AO330" i="1" s="1"/>
  <c r="AU330" i="1" s="1"/>
  <c r="BA330" i="1" s="1"/>
  <c r="BG330" i="1" s="1"/>
  <c r="BO330" i="1" s="1"/>
  <c r="BQ330" i="1" s="1"/>
  <c r="G333" i="1"/>
  <c r="M333" i="1" s="1"/>
  <c r="S333" i="1" s="1"/>
  <c r="Y333" i="1" s="1"/>
  <c r="AE333" i="1" s="1"/>
  <c r="AI333" i="1" s="1"/>
  <c r="AO333" i="1" s="1"/>
  <c r="AU333" i="1" s="1"/>
  <c r="BA333" i="1" s="1"/>
  <c r="BG333" i="1" s="1"/>
  <c r="BO333" i="1" s="1"/>
  <c r="BQ333" i="1" s="1"/>
  <c r="Q360" i="1"/>
  <c r="T360" i="1" s="1"/>
  <c r="Z360" i="1" s="1"/>
  <c r="AF360" i="1" s="1"/>
  <c r="AJ360" i="1" s="1"/>
  <c r="AP360" i="1" s="1"/>
  <c r="AV360" i="1" s="1"/>
  <c r="BB360" i="1" s="1"/>
  <c r="BH360" i="1" s="1"/>
  <c r="BR360" i="1" s="1"/>
  <c r="BT360" i="1" s="1"/>
  <c r="K376" i="1"/>
  <c r="U376" i="1"/>
  <c r="AX381" i="1"/>
  <c r="AX376" i="1" s="1"/>
  <c r="G387" i="1"/>
  <c r="M387" i="1" s="1"/>
  <c r="S387" i="1" s="1"/>
  <c r="Y387" i="1" s="1"/>
  <c r="AE387" i="1" s="1"/>
  <c r="AI387" i="1" s="1"/>
  <c r="AO387" i="1" s="1"/>
  <c r="AU387" i="1" s="1"/>
  <c r="BA387" i="1" s="1"/>
  <c r="BG387" i="1" s="1"/>
  <c r="BO387" i="1" s="1"/>
  <c r="BQ387" i="1" s="1"/>
  <c r="N391" i="1"/>
  <c r="T391" i="1" s="1"/>
  <c r="Z391" i="1" s="1"/>
  <c r="AF391" i="1" s="1"/>
  <c r="AJ391" i="1" s="1"/>
  <c r="AP391" i="1" s="1"/>
  <c r="AV391" i="1" s="1"/>
  <c r="BB391" i="1" s="1"/>
  <c r="BH391" i="1" s="1"/>
  <c r="BR391" i="1" s="1"/>
  <c r="BT391" i="1" s="1"/>
  <c r="F406" i="1"/>
  <c r="AW406" i="1"/>
  <c r="AE421" i="1"/>
  <c r="AI421" i="1" s="1"/>
  <c r="AO421" i="1" s="1"/>
  <c r="AU421" i="1" s="1"/>
  <c r="BA421" i="1" s="1"/>
  <c r="BG421" i="1" s="1"/>
  <c r="BO421" i="1" s="1"/>
  <c r="BQ421" i="1" s="1"/>
  <c r="AB420" i="1"/>
  <c r="AE420" i="1" s="1"/>
  <c r="AI420" i="1" s="1"/>
  <c r="AO420" i="1" s="1"/>
  <c r="AU420" i="1" s="1"/>
  <c r="BA420" i="1" s="1"/>
  <c r="BG420" i="1" s="1"/>
  <c r="BO420" i="1" s="1"/>
  <c r="BQ420" i="1" s="1"/>
  <c r="N444" i="1"/>
  <c r="T444" i="1" s="1"/>
  <c r="Z444" i="1" s="1"/>
  <c r="AF444" i="1" s="1"/>
  <c r="AJ444" i="1" s="1"/>
  <c r="AP444" i="1" s="1"/>
  <c r="AV444" i="1" s="1"/>
  <c r="BB444" i="1" s="1"/>
  <c r="BH444" i="1" s="1"/>
  <c r="BR444" i="1" s="1"/>
  <c r="BT444" i="1" s="1"/>
  <c r="M447" i="1"/>
  <c r="S447" i="1" s="1"/>
  <c r="Y447" i="1" s="1"/>
  <c r="AE447" i="1" s="1"/>
  <c r="AI447" i="1" s="1"/>
  <c r="AO447" i="1" s="1"/>
  <c r="AU447" i="1" s="1"/>
  <c r="BA447" i="1" s="1"/>
  <c r="BG447" i="1" s="1"/>
  <c r="BO447" i="1" s="1"/>
  <c r="BQ447" i="1" s="1"/>
  <c r="N458" i="1"/>
  <c r="T458" i="1" s="1"/>
  <c r="Z458" i="1" s="1"/>
  <c r="AF458" i="1" s="1"/>
  <c r="AJ458" i="1" s="1"/>
  <c r="AP458" i="1" s="1"/>
  <c r="AV458" i="1" s="1"/>
  <c r="BB458" i="1" s="1"/>
  <c r="BH458" i="1" s="1"/>
  <c r="BR458" i="1" s="1"/>
  <c r="BT458" i="1" s="1"/>
  <c r="Q521" i="1"/>
  <c r="AA521" i="1"/>
  <c r="AK521" i="1"/>
  <c r="AR521" i="1"/>
  <c r="AY521" i="1"/>
  <c r="BI521" i="1"/>
  <c r="I521" i="1"/>
  <c r="G543" i="1"/>
  <c r="K543" i="1"/>
  <c r="N555" i="1"/>
  <c r="T555" i="1" s="1"/>
  <c r="Z555" i="1" s="1"/>
  <c r="AF555" i="1" s="1"/>
  <c r="AJ555" i="1" s="1"/>
  <c r="AP555" i="1" s="1"/>
  <c r="AV555" i="1" s="1"/>
  <c r="BB555" i="1" s="1"/>
  <c r="BH555" i="1" s="1"/>
  <c r="BR555" i="1" s="1"/>
  <c r="BT555" i="1" s="1"/>
  <c r="F554" i="1"/>
  <c r="AR567" i="1"/>
  <c r="AR566" i="1" s="1"/>
  <c r="AL567" i="1"/>
  <c r="AL566" i="1" s="1"/>
  <c r="BJ567" i="1"/>
  <c r="BJ566" i="1" s="1"/>
  <c r="L575" i="1"/>
  <c r="R575" i="1" s="1"/>
  <c r="X575" i="1" s="1"/>
  <c r="AD575" i="1" s="1"/>
  <c r="AH575" i="1" s="1"/>
  <c r="AN575" i="1" s="1"/>
  <c r="AT575" i="1" s="1"/>
  <c r="AZ575" i="1" s="1"/>
  <c r="BF575" i="1" s="1"/>
  <c r="BL575" i="1" s="1"/>
  <c r="BN575" i="1" s="1"/>
  <c r="I574" i="1"/>
  <c r="L574" i="1" s="1"/>
  <c r="R574" i="1" s="1"/>
  <c r="X574" i="1" s="1"/>
  <c r="AD574" i="1" s="1"/>
  <c r="AH574" i="1" s="1"/>
  <c r="AN574" i="1" s="1"/>
  <c r="AT574" i="1" s="1"/>
  <c r="AZ574" i="1" s="1"/>
  <c r="BF574" i="1" s="1"/>
  <c r="BL574" i="1" s="1"/>
  <c r="BN574" i="1" s="1"/>
  <c r="AC587" i="1"/>
  <c r="AC586" i="1" s="1"/>
  <c r="T601" i="1"/>
  <c r="Z601" i="1" s="1"/>
  <c r="AF601" i="1" s="1"/>
  <c r="AJ601" i="1" s="1"/>
  <c r="AP601" i="1" s="1"/>
  <c r="AV601" i="1" s="1"/>
  <c r="BB601" i="1" s="1"/>
  <c r="BH601" i="1" s="1"/>
  <c r="BR601" i="1" s="1"/>
  <c r="BT601" i="1" s="1"/>
  <c r="Q600" i="1"/>
  <c r="T600" i="1" s="1"/>
  <c r="Z600" i="1" s="1"/>
  <c r="AF600" i="1" s="1"/>
  <c r="AJ600" i="1" s="1"/>
  <c r="AP600" i="1" s="1"/>
  <c r="AV600" i="1" s="1"/>
  <c r="BB600" i="1" s="1"/>
  <c r="BH600" i="1" s="1"/>
  <c r="BR600" i="1" s="1"/>
  <c r="BT600" i="1" s="1"/>
  <c r="L665" i="1"/>
  <c r="R665" i="1" s="1"/>
  <c r="X665" i="1" s="1"/>
  <c r="AD665" i="1" s="1"/>
  <c r="AH665" i="1" s="1"/>
  <c r="AN665" i="1" s="1"/>
  <c r="AT665" i="1" s="1"/>
  <c r="AZ665" i="1" s="1"/>
  <c r="BF665" i="1" s="1"/>
  <c r="BL665" i="1" s="1"/>
  <c r="BN665" i="1" s="1"/>
  <c r="I664" i="1"/>
  <c r="N818" i="1"/>
  <c r="T818" i="1" s="1"/>
  <c r="Z818" i="1" s="1"/>
  <c r="AF818" i="1" s="1"/>
  <c r="AJ818" i="1" s="1"/>
  <c r="AP818" i="1" s="1"/>
  <c r="AV818" i="1" s="1"/>
  <c r="BB818" i="1" s="1"/>
  <c r="BH818" i="1" s="1"/>
  <c r="BR818" i="1" s="1"/>
  <c r="BT818" i="1" s="1"/>
  <c r="H817" i="1"/>
  <c r="N817" i="1" s="1"/>
  <c r="T817" i="1" s="1"/>
  <c r="Z817" i="1" s="1"/>
  <c r="AF817" i="1" s="1"/>
  <c r="AJ817" i="1" s="1"/>
  <c r="AP817" i="1" s="1"/>
  <c r="AV817" i="1" s="1"/>
  <c r="BB817" i="1" s="1"/>
  <c r="BH817" i="1" s="1"/>
  <c r="BR817" i="1" s="1"/>
  <c r="BT817" i="1" s="1"/>
  <c r="G972" i="1"/>
  <c r="M972" i="1" s="1"/>
  <c r="S972" i="1" s="1"/>
  <c r="Y972" i="1" s="1"/>
  <c r="AE972" i="1" s="1"/>
  <c r="AI972" i="1" s="1"/>
  <c r="AO972" i="1" s="1"/>
  <c r="AU972" i="1" s="1"/>
  <c r="BA972" i="1" s="1"/>
  <c r="BG972" i="1" s="1"/>
  <c r="BO972" i="1" s="1"/>
  <c r="BQ972" i="1" s="1"/>
  <c r="M973" i="1"/>
  <c r="S973" i="1" s="1"/>
  <c r="Y973" i="1" s="1"/>
  <c r="AE973" i="1" s="1"/>
  <c r="AI973" i="1" s="1"/>
  <c r="AO973" i="1" s="1"/>
  <c r="AU973" i="1" s="1"/>
  <c r="BA973" i="1" s="1"/>
  <c r="BG973" i="1" s="1"/>
  <c r="BO973" i="1" s="1"/>
  <c r="BQ973" i="1" s="1"/>
  <c r="N308" i="1"/>
  <c r="T308" i="1" s="1"/>
  <c r="Z308" i="1" s="1"/>
  <c r="AF308" i="1" s="1"/>
  <c r="AJ308" i="1" s="1"/>
  <c r="AP308" i="1" s="1"/>
  <c r="AV308" i="1" s="1"/>
  <c r="BB308" i="1" s="1"/>
  <c r="BH308" i="1" s="1"/>
  <c r="BR308" i="1" s="1"/>
  <c r="BT308" i="1" s="1"/>
  <c r="N367" i="1"/>
  <c r="T367" i="1" s="1"/>
  <c r="Z367" i="1" s="1"/>
  <c r="AF367" i="1" s="1"/>
  <c r="AJ367" i="1" s="1"/>
  <c r="AP367" i="1" s="1"/>
  <c r="AV367" i="1" s="1"/>
  <c r="BB367" i="1" s="1"/>
  <c r="BH367" i="1" s="1"/>
  <c r="BR367" i="1" s="1"/>
  <c r="M377" i="1"/>
  <c r="S377" i="1" s="1"/>
  <c r="Y377" i="1" s="1"/>
  <c r="AE377" i="1" s="1"/>
  <c r="AI377" i="1" s="1"/>
  <c r="AO377" i="1" s="1"/>
  <c r="AU377" i="1" s="1"/>
  <c r="BA377" i="1" s="1"/>
  <c r="BG377" i="1" s="1"/>
  <c r="BO377" i="1" s="1"/>
  <c r="BQ377" i="1" s="1"/>
  <c r="AS376" i="1"/>
  <c r="N387" i="1"/>
  <c r="T387" i="1" s="1"/>
  <c r="Z387" i="1" s="1"/>
  <c r="AF387" i="1" s="1"/>
  <c r="AJ387" i="1" s="1"/>
  <c r="AP387" i="1" s="1"/>
  <c r="AV387" i="1" s="1"/>
  <c r="BB387" i="1" s="1"/>
  <c r="BH387" i="1" s="1"/>
  <c r="BR387" i="1" s="1"/>
  <c r="BT387" i="1" s="1"/>
  <c r="L395" i="1"/>
  <c r="R395" i="1" s="1"/>
  <c r="X395" i="1" s="1"/>
  <c r="AD395" i="1" s="1"/>
  <c r="AH395" i="1" s="1"/>
  <c r="AN395" i="1" s="1"/>
  <c r="AT395" i="1" s="1"/>
  <c r="AZ395" i="1" s="1"/>
  <c r="BF395" i="1" s="1"/>
  <c r="BL395" i="1" s="1"/>
  <c r="M401" i="1"/>
  <c r="S401" i="1" s="1"/>
  <c r="Y401" i="1" s="1"/>
  <c r="AE401" i="1" s="1"/>
  <c r="AI401" i="1" s="1"/>
  <c r="AO401" i="1" s="1"/>
  <c r="AU401" i="1" s="1"/>
  <c r="BA401" i="1" s="1"/>
  <c r="BG401" i="1" s="1"/>
  <c r="BO401" i="1" s="1"/>
  <c r="BQ401" i="1" s="1"/>
  <c r="G400" i="1"/>
  <c r="N418" i="1"/>
  <c r="T418" i="1" s="1"/>
  <c r="Z418" i="1" s="1"/>
  <c r="AF418" i="1" s="1"/>
  <c r="AJ418" i="1" s="1"/>
  <c r="AP418" i="1" s="1"/>
  <c r="AV418" i="1" s="1"/>
  <c r="BB418" i="1" s="1"/>
  <c r="BH418" i="1" s="1"/>
  <c r="BR418" i="1" s="1"/>
  <c r="BT418" i="1" s="1"/>
  <c r="H417" i="1"/>
  <c r="N417" i="1" s="1"/>
  <c r="T417" i="1" s="1"/>
  <c r="Z417" i="1" s="1"/>
  <c r="AF417" i="1" s="1"/>
  <c r="AJ417" i="1" s="1"/>
  <c r="AP417" i="1" s="1"/>
  <c r="AV417" i="1" s="1"/>
  <c r="BB417" i="1" s="1"/>
  <c r="BH417" i="1" s="1"/>
  <c r="BR417" i="1" s="1"/>
  <c r="BT417" i="1" s="1"/>
  <c r="M437" i="1"/>
  <c r="S437" i="1" s="1"/>
  <c r="Y437" i="1" s="1"/>
  <c r="AE437" i="1" s="1"/>
  <c r="AI437" i="1" s="1"/>
  <c r="AO437" i="1" s="1"/>
  <c r="AU437" i="1" s="1"/>
  <c r="BA437" i="1" s="1"/>
  <c r="BG437" i="1" s="1"/>
  <c r="BO437" i="1" s="1"/>
  <c r="BQ437" i="1" s="1"/>
  <c r="M440" i="1"/>
  <c r="S440" i="1" s="1"/>
  <c r="Y440" i="1" s="1"/>
  <c r="AE440" i="1" s="1"/>
  <c r="AI440" i="1" s="1"/>
  <c r="AO440" i="1" s="1"/>
  <c r="AU440" i="1" s="1"/>
  <c r="BA440" i="1" s="1"/>
  <c r="BG440" i="1" s="1"/>
  <c r="BO440" i="1" s="1"/>
  <c r="BQ440" i="1" s="1"/>
  <c r="N453" i="1"/>
  <c r="T453" i="1" s="1"/>
  <c r="Z453" i="1" s="1"/>
  <c r="AF453" i="1" s="1"/>
  <c r="AJ453" i="1" s="1"/>
  <c r="AP453" i="1" s="1"/>
  <c r="AV453" i="1" s="1"/>
  <c r="BB453" i="1" s="1"/>
  <c r="BH453" i="1" s="1"/>
  <c r="BR453" i="1" s="1"/>
  <c r="BT453" i="1" s="1"/>
  <c r="H452" i="1"/>
  <c r="O457" i="1"/>
  <c r="V457" i="1"/>
  <c r="AC457" i="1"/>
  <c r="AM457" i="1"/>
  <c r="AW457" i="1"/>
  <c r="BD457" i="1"/>
  <c r="BK457" i="1"/>
  <c r="N471" i="1"/>
  <c r="T471" i="1" s="1"/>
  <c r="Z471" i="1" s="1"/>
  <c r="AF471" i="1" s="1"/>
  <c r="AJ471" i="1" s="1"/>
  <c r="AP471" i="1" s="1"/>
  <c r="AV471" i="1" s="1"/>
  <c r="BB471" i="1" s="1"/>
  <c r="BH471" i="1" s="1"/>
  <c r="BR471" i="1" s="1"/>
  <c r="BT471" i="1" s="1"/>
  <c r="H470" i="1"/>
  <c r="N502" i="1"/>
  <c r="T502" i="1" s="1"/>
  <c r="Z502" i="1" s="1"/>
  <c r="AF502" i="1" s="1"/>
  <c r="AJ502" i="1" s="1"/>
  <c r="AP502" i="1" s="1"/>
  <c r="AV502" i="1" s="1"/>
  <c r="BB502" i="1" s="1"/>
  <c r="BH502" i="1" s="1"/>
  <c r="BR502" i="1" s="1"/>
  <c r="BT502" i="1" s="1"/>
  <c r="F518" i="1"/>
  <c r="L518" i="1" s="1"/>
  <c r="R518" i="1" s="1"/>
  <c r="X518" i="1" s="1"/>
  <c r="AD518" i="1" s="1"/>
  <c r="AH518" i="1" s="1"/>
  <c r="AN518" i="1" s="1"/>
  <c r="AT518" i="1" s="1"/>
  <c r="AZ518" i="1" s="1"/>
  <c r="BF518" i="1" s="1"/>
  <c r="BL518" i="1" s="1"/>
  <c r="BN518" i="1" s="1"/>
  <c r="L519" i="1"/>
  <c r="R519" i="1" s="1"/>
  <c r="X519" i="1" s="1"/>
  <c r="AD519" i="1" s="1"/>
  <c r="AH519" i="1" s="1"/>
  <c r="AN519" i="1" s="1"/>
  <c r="AT519" i="1" s="1"/>
  <c r="AZ519" i="1" s="1"/>
  <c r="BF519" i="1" s="1"/>
  <c r="BL519" i="1" s="1"/>
  <c r="BN519" i="1" s="1"/>
  <c r="G521" i="1"/>
  <c r="K521" i="1"/>
  <c r="N544" i="1"/>
  <c r="T544" i="1" s="1"/>
  <c r="Z544" i="1" s="1"/>
  <c r="AF544" i="1" s="1"/>
  <c r="AJ544" i="1" s="1"/>
  <c r="AP544" i="1" s="1"/>
  <c r="AV544" i="1" s="1"/>
  <c r="BB544" i="1" s="1"/>
  <c r="BH544" i="1" s="1"/>
  <c r="BR544" i="1" s="1"/>
  <c r="BT544" i="1" s="1"/>
  <c r="H543" i="1"/>
  <c r="N551" i="1"/>
  <c r="T551" i="1" s="1"/>
  <c r="Z551" i="1" s="1"/>
  <c r="AF551" i="1" s="1"/>
  <c r="AJ551" i="1" s="1"/>
  <c r="AP551" i="1" s="1"/>
  <c r="AV551" i="1" s="1"/>
  <c r="BB551" i="1" s="1"/>
  <c r="BH551" i="1" s="1"/>
  <c r="BR551" i="1" s="1"/>
  <c r="BT551" i="1" s="1"/>
  <c r="H548" i="1"/>
  <c r="L556" i="1"/>
  <c r="R556" i="1" s="1"/>
  <c r="X556" i="1" s="1"/>
  <c r="AD556" i="1" s="1"/>
  <c r="AH556" i="1" s="1"/>
  <c r="AN556" i="1" s="1"/>
  <c r="AT556" i="1" s="1"/>
  <c r="AZ556" i="1" s="1"/>
  <c r="BF556" i="1" s="1"/>
  <c r="BL556" i="1" s="1"/>
  <c r="BN556" i="1" s="1"/>
  <c r="I555" i="1"/>
  <c r="I554" i="1" s="1"/>
  <c r="AC567" i="1"/>
  <c r="AC566" i="1" s="1"/>
  <c r="N584" i="1"/>
  <c r="T584" i="1" s="1"/>
  <c r="Z584" i="1" s="1"/>
  <c r="AF584" i="1" s="1"/>
  <c r="AJ584" i="1" s="1"/>
  <c r="AP584" i="1" s="1"/>
  <c r="AV584" i="1" s="1"/>
  <c r="BB584" i="1" s="1"/>
  <c r="BH584" i="1" s="1"/>
  <c r="BR584" i="1" s="1"/>
  <c r="BT584" i="1" s="1"/>
  <c r="H583" i="1"/>
  <c r="N583" i="1" s="1"/>
  <c r="T583" i="1" s="1"/>
  <c r="Z583" i="1" s="1"/>
  <c r="AF583" i="1" s="1"/>
  <c r="AJ583" i="1" s="1"/>
  <c r="AP583" i="1" s="1"/>
  <c r="AV583" i="1" s="1"/>
  <c r="BB583" i="1" s="1"/>
  <c r="BH583" i="1" s="1"/>
  <c r="BR583" i="1" s="1"/>
  <c r="BT583" i="1" s="1"/>
  <c r="BK587" i="1"/>
  <c r="BK586" i="1" s="1"/>
  <c r="S589" i="1"/>
  <c r="Y589" i="1" s="1"/>
  <c r="AE589" i="1" s="1"/>
  <c r="AI589" i="1" s="1"/>
  <c r="AO589" i="1" s="1"/>
  <c r="AU589" i="1" s="1"/>
  <c r="BA589" i="1" s="1"/>
  <c r="BG589" i="1" s="1"/>
  <c r="BO589" i="1" s="1"/>
  <c r="BQ589" i="1" s="1"/>
  <c r="P588" i="1"/>
  <c r="S588" i="1" s="1"/>
  <c r="Y588" i="1" s="1"/>
  <c r="AE588" i="1" s="1"/>
  <c r="AI588" i="1" s="1"/>
  <c r="AO588" i="1" s="1"/>
  <c r="AU588" i="1" s="1"/>
  <c r="BA588" i="1" s="1"/>
  <c r="BG588" i="1" s="1"/>
  <c r="BO588" i="1" s="1"/>
  <c r="BQ588" i="1" s="1"/>
  <c r="V587" i="1"/>
  <c r="V586" i="1" s="1"/>
  <c r="AM587" i="1"/>
  <c r="AM586" i="1" s="1"/>
  <c r="BD587" i="1"/>
  <c r="BD586" i="1" s="1"/>
  <c r="BA592" i="1"/>
  <c r="BG592" i="1" s="1"/>
  <c r="BO592" i="1" s="1"/>
  <c r="BQ592" i="1" s="1"/>
  <c r="AX591" i="1"/>
  <c r="BA591" i="1" s="1"/>
  <c r="BG591" i="1" s="1"/>
  <c r="BO591" i="1" s="1"/>
  <c r="BQ591" i="1" s="1"/>
  <c r="BJ587" i="1"/>
  <c r="BJ586" i="1" s="1"/>
  <c r="N612" i="1"/>
  <c r="T612" i="1" s="1"/>
  <c r="Z612" i="1" s="1"/>
  <c r="AF612" i="1" s="1"/>
  <c r="AJ612" i="1" s="1"/>
  <c r="AP612" i="1" s="1"/>
  <c r="AV612" i="1" s="1"/>
  <c r="BB612" i="1" s="1"/>
  <c r="BH612" i="1" s="1"/>
  <c r="BR612" i="1" s="1"/>
  <c r="BT612" i="1" s="1"/>
  <c r="I730" i="1"/>
  <c r="L730" i="1" s="1"/>
  <c r="R730" i="1" s="1"/>
  <c r="X730" i="1" s="1"/>
  <c r="AD730" i="1" s="1"/>
  <c r="AH730" i="1" s="1"/>
  <c r="AN730" i="1" s="1"/>
  <c r="AT730" i="1" s="1"/>
  <c r="AZ730" i="1" s="1"/>
  <c r="BF730" i="1" s="1"/>
  <c r="BL730" i="1" s="1"/>
  <c r="BN730" i="1" s="1"/>
  <c r="L731" i="1"/>
  <c r="R731" i="1" s="1"/>
  <c r="X731" i="1" s="1"/>
  <c r="AD731" i="1" s="1"/>
  <c r="AH731" i="1" s="1"/>
  <c r="AN731" i="1" s="1"/>
  <c r="AT731" i="1" s="1"/>
  <c r="AZ731" i="1" s="1"/>
  <c r="BF731" i="1" s="1"/>
  <c r="BL731" i="1" s="1"/>
  <c r="BN731" i="1" s="1"/>
  <c r="N811" i="1"/>
  <c r="T811" i="1" s="1"/>
  <c r="Z811" i="1" s="1"/>
  <c r="AF811" i="1" s="1"/>
  <c r="AJ811" i="1" s="1"/>
  <c r="AP811" i="1" s="1"/>
  <c r="AV811" i="1" s="1"/>
  <c r="BB811" i="1" s="1"/>
  <c r="BH811" i="1" s="1"/>
  <c r="BR811" i="1" s="1"/>
  <c r="BT811" i="1" s="1"/>
  <c r="H810" i="1"/>
  <c r="Z373" i="1"/>
  <c r="AF373" i="1" s="1"/>
  <c r="AJ373" i="1" s="1"/>
  <c r="AP373" i="1" s="1"/>
  <c r="AV373" i="1" s="1"/>
  <c r="BB373" i="1" s="1"/>
  <c r="BH373" i="1" s="1"/>
  <c r="BR373" i="1" s="1"/>
  <c r="BT373" i="1" s="1"/>
  <c r="N381" i="1"/>
  <c r="T381" i="1" s="1"/>
  <c r="Z381" i="1" s="1"/>
  <c r="AF381" i="1" s="1"/>
  <c r="AJ381" i="1" s="1"/>
  <c r="AP381" i="1" s="1"/>
  <c r="AV381" i="1" s="1"/>
  <c r="N384" i="1"/>
  <c r="T384" i="1" s="1"/>
  <c r="Z384" i="1" s="1"/>
  <c r="AF384" i="1" s="1"/>
  <c r="AJ384" i="1" s="1"/>
  <c r="AP384" i="1" s="1"/>
  <c r="AV384" i="1" s="1"/>
  <c r="BB384" i="1" s="1"/>
  <c r="BH384" i="1" s="1"/>
  <c r="BR384" i="1" s="1"/>
  <c r="BT384" i="1" s="1"/>
  <c r="M396" i="1"/>
  <c r="S396" i="1" s="1"/>
  <c r="Y396" i="1" s="1"/>
  <c r="AE396" i="1" s="1"/>
  <c r="AI396" i="1" s="1"/>
  <c r="AO396" i="1" s="1"/>
  <c r="AU396" i="1" s="1"/>
  <c r="BA396" i="1" s="1"/>
  <c r="BG396" i="1" s="1"/>
  <c r="BO396" i="1" s="1"/>
  <c r="M404" i="1"/>
  <c r="S404" i="1" s="1"/>
  <c r="Y404" i="1" s="1"/>
  <c r="AE404" i="1" s="1"/>
  <c r="AI404" i="1" s="1"/>
  <c r="AO404" i="1" s="1"/>
  <c r="AU404" i="1" s="1"/>
  <c r="BA404" i="1" s="1"/>
  <c r="BG404" i="1" s="1"/>
  <c r="BO404" i="1" s="1"/>
  <c r="BQ404" i="1" s="1"/>
  <c r="L410" i="1"/>
  <c r="R410" i="1" s="1"/>
  <c r="X410" i="1" s="1"/>
  <c r="AD410" i="1" s="1"/>
  <c r="AH410" i="1" s="1"/>
  <c r="AN410" i="1" s="1"/>
  <c r="AT410" i="1" s="1"/>
  <c r="AZ410" i="1" s="1"/>
  <c r="BF410" i="1" s="1"/>
  <c r="BL410" i="1" s="1"/>
  <c r="BN410" i="1" s="1"/>
  <c r="M412" i="1"/>
  <c r="S412" i="1" s="1"/>
  <c r="Y412" i="1" s="1"/>
  <c r="AE412" i="1" s="1"/>
  <c r="AI412" i="1" s="1"/>
  <c r="AO412" i="1" s="1"/>
  <c r="AU412" i="1" s="1"/>
  <c r="BA412" i="1" s="1"/>
  <c r="BG412" i="1" s="1"/>
  <c r="BO412" i="1" s="1"/>
  <c r="BQ412" i="1" s="1"/>
  <c r="M427" i="1"/>
  <c r="S427" i="1" s="1"/>
  <c r="Y427" i="1" s="1"/>
  <c r="AE427" i="1" s="1"/>
  <c r="AI427" i="1" s="1"/>
  <c r="AO427" i="1" s="1"/>
  <c r="AU427" i="1" s="1"/>
  <c r="BA427" i="1" s="1"/>
  <c r="BG427" i="1" s="1"/>
  <c r="BO427" i="1" s="1"/>
  <c r="BQ427" i="1" s="1"/>
  <c r="M438" i="1"/>
  <c r="S438" i="1" s="1"/>
  <c r="Y438" i="1" s="1"/>
  <c r="AE438" i="1" s="1"/>
  <c r="AI438" i="1" s="1"/>
  <c r="AO438" i="1" s="1"/>
  <c r="AU438" i="1" s="1"/>
  <c r="BA438" i="1" s="1"/>
  <c r="BG438" i="1" s="1"/>
  <c r="BO438" i="1" s="1"/>
  <c r="BQ438" i="1" s="1"/>
  <c r="M441" i="1"/>
  <c r="S441" i="1" s="1"/>
  <c r="Y441" i="1" s="1"/>
  <c r="AE441" i="1" s="1"/>
  <c r="AI441" i="1" s="1"/>
  <c r="AO441" i="1" s="1"/>
  <c r="AU441" i="1" s="1"/>
  <c r="BA441" i="1" s="1"/>
  <c r="BG441" i="1" s="1"/>
  <c r="BO441" i="1" s="1"/>
  <c r="BQ441" i="1" s="1"/>
  <c r="N445" i="1"/>
  <c r="T445" i="1" s="1"/>
  <c r="Z445" i="1" s="1"/>
  <c r="AF445" i="1" s="1"/>
  <c r="AJ445" i="1" s="1"/>
  <c r="AP445" i="1" s="1"/>
  <c r="AV445" i="1" s="1"/>
  <c r="BB445" i="1" s="1"/>
  <c r="BH445" i="1" s="1"/>
  <c r="BR445" i="1" s="1"/>
  <c r="BT445" i="1" s="1"/>
  <c r="M453" i="1"/>
  <c r="S453" i="1" s="1"/>
  <c r="Y453" i="1" s="1"/>
  <c r="AE453" i="1" s="1"/>
  <c r="AI453" i="1" s="1"/>
  <c r="AO453" i="1" s="1"/>
  <c r="AU453" i="1" s="1"/>
  <c r="BA453" i="1" s="1"/>
  <c r="BG453" i="1" s="1"/>
  <c r="BO453" i="1" s="1"/>
  <c r="BQ453" i="1" s="1"/>
  <c r="L455" i="1"/>
  <c r="R455" i="1" s="1"/>
  <c r="X455" i="1" s="1"/>
  <c r="AD455" i="1" s="1"/>
  <c r="AH455" i="1" s="1"/>
  <c r="AN455" i="1" s="1"/>
  <c r="AT455" i="1" s="1"/>
  <c r="AZ455" i="1" s="1"/>
  <c r="BF455" i="1" s="1"/>
  <c r="BL455" i="1" s="1"/>
  <c r="BN455" i="1" s="1"/>
  <c r="M458" i="1"/>
  <c r="S458" i="1" s="1"/>
  <c r="Y458" i="1" s="1"/>
  <c r="AE458" i="1" s="1"/>
  <c r="AI458" i="1" s="1"/>
  <c r="AO458" i="1" s="1"/>
  <c r="AU458" i="1" s="1"/>
  <c r="BA458" i="1" s="1"/>
  <c r="BG458" i="1" s="1"/>
  <c r="BO458" i="1" s="1"/>
  <c r="BQ458" i="1" s="1"/>
  <c r="N460" i="1"/>
  <c r="T460" i="1" s="1"/>
  <c r="Z460" i="1" s="1"/>
  <c r="AF460" i="1" s="1"/>
  <c r="AJ460" i="1" s="1"/>
  <c r="AP460" i="1" s="1"/>
  <c r="AV460" i="1" s="1"/>
  <c r="BB460" i="1" s="1"/>
  <c r="BH460" i="1" s="1"/>
  <c r="BR460" i="1" s="1"/>
  <c r="BT460" i="1" s="1"/>
  <c r="M466" i="1"/>
  <c r="S466" i="1" s="1"/>
  <c r="Y466" i="1" s="1"/>
  <c r="AE466" i="1" s="1"/>
  <c r="AI466" i="1" s="1"/>
  <c r="AO466" i="1" s="1"/>
  <c r="AU466" i="1" s="1"/>
  <c r="BA466" i="1" s="1"/>
  <c r="BG466" i="1" s="1"/>
  <c r="BO466" i="1" s="1"/>
  <c r="BQ466" i="1" s="1"/>
  <c r="N468" i="1"/>
  <c r="T468" i="1" s="1"/>
  <c r="Z468" i="1" s="1"/>
  <c r="AF468" i="1" s="1"/>
  <c r="AJ468" i="1" s="1"/>
  <c r="AP468" i="1" s="1"/>
  <c r="AV468" i="1" s="1"/>
  <c r="BB468" i="1" s="1"/>
  <c r="BH468" i="1" s="1"/>
  <c r="BR468" i="1" s="1"/>
  <c r="BT468" i="1" s="1"/>
  <c r="W470" i="1"/>
  <c r="AQ470" i="1"/>
  <c r="BU470" i="1"/>
  <c r="N473" i="1"/>
  <c r="T473" i="1" s="1"/>
  <c r="Z473" i="1" s="1"/>
  <c r="AF473" i="1" s="1"/>
  <c r="AJ473" i="1" s="1"/>
  <c r="AP473" i="1" s="1"/>
  <c r="AV473" i="1" s="1"/>
  <c r="BB473" i="1" s="1"/>
  <c r="BH473" i="1" s="1"/>
  <c r="BR473" i="1" s="1"/>
  <c r="BT473" i="1" s="1"/>
  <c r="U470" i="1"/>
  <c r="AS470" i="1"/>
  <c r="N479" i="1"/>
  <c r="T479" i="1" s="1"/>
  <c r="Z479" i="1" s="1"/>
  <c r="AF479" i="1" s="1"/>
  <c r="AJ479" i="1" s="1"/>
  <c r="AP479" i="1" s="1"/>
  <c r="AV479" i="1" s="1"/>
  <c r="BB479" i="1" s="1"/>
  <c r="BH479" i="1" s="1"/>
  <c r="BR479" i="1" s="1"/>
  <c r="BT479" i="1" s="1"/>
  <c r="N481" i="1"/>
  <c r="T481" i="1" s="1"/>
  <c r="Z481" i="1" s="1"/>
  <c r="AF481" i="1" s="1"/>
  <c r="AJ481" i="1" s="1"/>
  <c r="AP481" i="1" s="1"/>
  <c r="AV481" i="1" s="1"/>
  <c r="BB481" i="1" s="1"/>
  <c r="BH481" i="1" s="1"/>
  <c r="BR481" i="1" s="1"/>
  <c r="BT481" i="1" s="1"/>
  <c r="L489" i="1"/>
  <c r="R489" i="1" s="1"/>
  <c r="X489" i="1" s="1"/>
  <c r="AD489" i="1" s="1"/>
  <c r="AH489" i="1" s="1"/>
  <c r="AN489" i="1" s="1"/>
  <c r="AT489" i="1" s="1"/>
  <c r="AZ489" i="1" s="1"/>
  <c r="BF489" i="1" s="1"/>
  <c r="BL489" i="1" s="1"/>
  <c r="BN489" i="1" s="1"/>
  <c r="AG488" i="1"/>
  <c r="BE488" i="1"/>
  <c r="M491" i="1"/>
  <c r="S491" i="1" s="1"/>
  <c r="Y491" i="1" s="1"/>
  <c r="AE491" i="1" s="1"/>
  <c r="AI491" i="1" s="1"/>
  <c r="AO491" i="1" s="1"/>
  <c r="AU491" i="1" s="1"/>
  <c r="BA491" i="1" s="1"/>
  <c r="BG491" i="1" s="1"/>
  <c r="BO491" i="1" s="1"/>
  <c r="BQ491" i="1" s="1"/>
  <c r="K488" i="1"/>
  <c r="BC488" i="1"/>
  <c r="L494" i="1"/>
  <c r="R494" i="1" s="1"/>
  <c r="X494" i="1" s="1"/>
  <c r="AD494" i="1" s="1"/>
  <c r="AH494" i="1" s="1"/>
  <c r="AN494" i="1" s="1"/>
  <c r="AT494" i="1" s="1"/>
  <c r="AZ494" i="1" s="1"/>
  <c r="BF494" i="1" s="1"/>
  <c r="BL494" i="1" s="1"/>
  <c r="BN494" i="1" s="1"/>
  <c r="J493" i="1"/>
  <c r="AX493" i="1"/>
  <c r="N510" i="1"/>
  <c r="T510" i="1" s="1"/>
  <c r="Z510" i="1" s="1"/>
  <c r="AF510" i="1" s="1"/>
  <c r="AJ510" i="1" s="1"/>
  <c r="AP510" i="1" s="1"/>
  <c r="AV510" i="1" s="1"/>
  <c r="BB510" i="1" s="1"/>
  <c r="BH510" i="1" s="1"/>
  <c r="BR510" i="1" s="1"/>
  <c r="BT510" i="1" s="1"/>
  <c r="N524" i="1"/>
  <c r="T524" i="1" s="1"/>
  <c r="Z524" i="1" s="1"/>
  <c r="AF524" i="1" s="1"/>
  <c r="AJ524" i="1" s="1"/>
  <c r="AP524" i="1" s="1"/>
  <c r="AV524" i="1" s="1"/>
  <c r="BB524" i="1" s="1"/>
  <c r="BH524" i="1" s="1"/>
  <c r="BR524" i="1" s="1"/>
  <c r="BT524" i="1" s="1"/>
  <c r="M526" i="1"/>
  <c r="S526" i="1" s="1"/>
  <c r="Y526" i="1" s="1"/>
  <c r="AE526" i="1" s="1"/>
  <c r="AI526" i="1" s="1"/>
  <c r="AO526" i="1" s="1"/>
  <c r="AU526" i="1" s="1"/>
  <c r="BA526" i="1" s="1"/>
  <c r="BG526" i="1" s="1"/>
  <c r="BO526" i="1" s="1"/>
  <c r="BQ526" i="1" s="1"/>
  <c r="L528" i="1"/>
  <c r="R528" i="1" s="1"/>
  <c r="X528" i="1" s="1"/>
  <c r="AD528" i="1" s="1"/>
  <c r="AH528" i="1" s="1"/>
  <c r="AN528" i="1" s="1"/>
  <c r="AT528" i="1" s="1"/>
  <c r="AZ528" i="1" s="1"/>
  <c r="BF528" i="1" s="1"/>
  <c r="BL528" i="1" s="1"/>
  <c r="BN528" i="1" s="1"/>
  <c r="G532" i="1"/>
  <c r="L533" i="1"/>
  <c r="R533" i="1" s="1"/>
  <c r="X533" i="1" s="1"/>
  <c r="AD533" i="1" s="1"/>
  <c r="AH533" i="1" s="1"/>
  <c r="AN533" i="1" s="1"/>
  <c r="AT533" i="1" s="1"/>
  <c r="AZ533" i="1" s="1"/>
  <c r="BF533" i="1" s="1"/>
  <c r="BL533" i="1" s="1"/>
  <c r="BN533" i="1" s="1"/>
  <c r="H537" i="1"/>
  <c r="M538" i="1"/>
  <c r="S538" i="1" s="1"/>
  <c r="Y538" i="1" s="1"/>
  <c r="AE538" i="1" s="1"/>
  <c r="AI538" i="1" s="1"/>
  <c r="AO538" i="1" s="1"/>
  <c r="AU538" i="1" s="1"/>
  <c r="BA538" i="1" s="1"/>
  <c r="BG538" i="1" s="1"/>
  <c r="BO538" i="1" s="1"/>
  <c r="BQ538" i="1" s="1"/>
  <c r="L540" i="1"/>
  <c r="R540" i="1" s="1"/>
  <c r="X540" i="1" s="1"/>
  <c r="AD540" i="1" s="1"/>
  <c r="AH540" i="1" s="1"/>
  <c r="AN540" i="1" s="1"/>
  <c r="AT540" i="1" s="1"/>
  <c r="AZ540" i="1" s="1"/>
  <c r="BF540" i="1" s="1"/>
  <c r="BL540" i="1" s="1"/>
  <c r="BN540" i="1" s="1"/>
  <c r="N546" i="1"/>
  <c r="T546" i="1" s="1"/>
  <c r="Z546" i="1" s="1"/>
  <c r="AF546" i="1" s="1"/>
  <c r="AJ546" i="1" s="1"/>
  <c r="AP546" i="1" s="1"/>
  <c r="AV546" i="1" s="1"/>
  <c r="BB546" i="1" s="1"/>
  <c r="BH546" i="1" s="1"/>
  <c r="BR546" i="1" s="1"/>
  <c r="BT546" i="1" s="1"/>
  <c r="G548" i="1"/>
  <c r="L549" i="1"/>
  <c r="R549" i="1" s="1"/>
  <c r="X549" i="1" s="1"/>
  <c r="AD549" i="1" s="1"/>
  <c r="AH549" i="1" s="1"/>
  <c r="AN549" i="1" s="1"/>
  <c r="AT549" i="1" s="1"/>
  <c r="AZ549" i="1" s="1"/>
  <c r="BF549" i="1" s="1"/>
  <c r="BL549" i="1" s="1"/>
  <c r="BN549" i="1" s="1"/>
  <c r="N557" i="1"/>
  <c r="T557" i="1" s="1"/>
  <c r="Z557" i="1" s="1"/>
  <c r="AF557" i="1" s="1"/>
  <c r="AJ557" i="1" s="1"/>
  <c r="AP557" i="1" s="1"/>
  <c r="AV557" i="1" s="1"/>
  <c r="BB557" i="1" s="1"/>
  <c r="BH557" i="1" s="1"/>
  <c r="BR557" i="1" s="1"/>
  <c r="BT557" i="1" s="1"/>
  <c r="AU561" i="1"/>
  <c r="BA561" i="1" s="1"/>
  <c r="BG561" i="1" s="1"/>
  <c r="BO561" i="1" s="1"/>
  <c r="AA567" i="1"/>
  <c r="AA566" i="1" s="1"/>
  <c r="AY567" i="1"/>
  <c r="AY566" i="1" s="1"/>
  <c r="L572" i="1"/>
  <c r="R572" i="1" s="1"/>
  <c r="X572" i="1" s="1"/>
  <c r="AD572" i="1" s="1"/>
  <c r="AH572" i="1" s="1"/>
  <c r="AN572" i="1" s="1"/>
  <c r="AT572" i="1" s="1"/>
  <c r="AZ572" i="1" s="1"/>
  <c r="BF572" i="1" s="1"/>
  <c r="BL572" i="1" s="1"/>
  <c r="BN572" i="1" s="1"/>
  <c r="AG567" i="1"/>
  <c r="AG566" i="1" s="1"/>
  <c r="BE567" i="1"/>
  <c r="BE566" i="1" s="1"/>
  <c r="G574" i="1"/>
  <c r="M574" i="1" s="1"/>
  <c r="S574" i="1" s="1"/>
  <c r="Y574" i="1" s="1"/>
  <c r="AE574" i="1" s="1"/>
  <c r="AI574" i="1" s="1"/>
  <c r="AO574" i="1" s="1"/>
  <c r="AU574" i="1" s="1"/>
  <c r="BA574" i="1" s="1"/>
  <c r="BG574" i="1" s="1"/>
  <c r="BO574" i="1" s="1"/>
  <c r="BQ574" i="1" s="1"/>
  <c r="H577" i="1"/>
  <c r="N577" i="1" s="1"/>
  <c r="T577" i="1" s="1"/>
  <c r="Z577" i="1" s="1"/>
  <c r="AF577" i="1" s="1"/>
  <c r="AJ577" i="1" s="1"/>
  <c r="AP577" i="1" s="1"/>
  <c r="AV577" i="1" s="1"/>
  <c r="BB577" i="1" s="1"/>
  <c r="BH577" i="1" s="1"/>
  <c r="BR577" i="1" s="1"/>
  <c r="M578" i="1"/>
  <c r="S578" i="1" s="1"/>
  <c r="Y578" i="1" s="1"/>
  <c r="AE578" i="1" s="1"/>
  <c r="AI578" i="1" s="1"/>
  <c r="AO578" i="1" s="1"/>
  <c r="AU578" i="1" s="1"/>
  <c r="BA578" i="1" s="1"/>
  <c r="BG578" i="1" s="1"/>
  <c r="BO578" i="1" s="1"/>
  <c r="F580" i="1"/>
  <c r="L580" i="1" s="1"/>
  <c r="R580" i="1" s="1"/>
  <c r="X580" i="1" s="1"/>
  <c r="AD580" i="1" s="1"/>
  <c r="AH580" i="1" s="1"/>
  <c r="AN580" i="1" s="1"/>
  <c r="AT580" i="1" s="1"/>
  <c r="AZ580" i="1" s="1"/>
  <c r="BF580" i="1" s="1"/>
  <c r="BL580" i="1" s="1"/>
  <c r="BN580" i="1" s="1"/>
  <c r="M583" i="1"/>
  <c r="S583" i="1" s="1"/>
  <c r="Y583" i="1" s="1"/>
  <c r="AE583" i="1" s="1"/>
  <c r="AI583" i="1" s="1"/>
  <c r="AO583" i="1" s="1"/>
  <c r="AU583" i="1" s="1"/>
  <c r="BA583" i="1" s="1"/>
  <c r="BG583" i="1" s="1"/>
  <c r="BO583" i="1" s="1"/>
  <c r="BQ583" i="1" s="1"/>
  <c r="H587" i="1"/>
  <c r="T589" i="1"/>
  <c r="Z589" i="1" s="1"/>
  <c r="AF589" i="1" s="1"/>
  <c r="AJ589" i="1" s="1"/>
  <c r="AP589" i="1" s="1"/>
  <c r="AV589" i="1" s="1"/>
  <c r="BB589" i="1" s="1"/>
  <c r="BH589" i="1" s="1"/>
  <c r="BR589" i="1" s="1"/>
  <c r="BT589" i="1" s="1"/>
  <c r="Q588" i="1"/>
  <c r="T588" i="1" s="1"/>
  <c r="Z588" i="1" s="1"/>
  <c r="AF588" i="1" s="1"/>
  <c r="AJ588" i="1" s="1"/>
  <c r="AP588" i="1" s="1"/>
  <c r="AV588" i="1" s="1"/>
  <c r="BB588" i="1" s="1"/>
  <c r="BH588" i="1" s="1"/>
  <c r="BR588" i="1" s="1"/>
  <c r="BT588" i="1" s="1"/>
  <c r="P600" i="1"/>
  <c r="S600" i="1" s="1"/>
  <c r="Y600" i="1" s="1"/>
  <c r="AE600" i="1" s="1"/>
  <c r="AI600" i="1" s="1"/>
  <c r="AO600" i="1" s="1"/>
  <c r="AU600" i="1" s="1"/>
  <c r="BA600" i="1" s="1"/>
  <c r="BG600" i="1" s="1"/>
  <c r="BO600" i="1" s="1"/>
  <c r="BQ600" i="1" s="1"/>
  <c r="F609" i="1"/>
  <c r="L609" i="1" s="1"/>
  <c r="R609" i="1" s="1"/>
  <c r="X609" i="1" s="1"/>
  <c r="AD609" i="1" s="1"/>
  <c r="AH609" i="1" s="1"/>
  <c r="AN609" i="1" s="1"/>
  <c r="AT609" i="1" s="1"/>
  <c r="AZ609" i="1" s="1"/>
  <c r="BF609" i="1" s="1"/>
  <c r="BL609" i="1" s="1"/>
  <c r="BN609" i="1" s="1"/>
  <c r="L619" i="1"/>
  <c r="R619" i="1" s="1"/>
  <c r="X619" i="1" s="1"/>
  <c r="AD619" i="1" s="1"/>
  <c r="AH619" i="1" s="1"/>
  <c r="AN619" i="1" s="1"/>
  <c r="AT619" i="1" s="1"/>
  <c r="AZ619" i="1" s="1"/>
  <c r="BF619" i="1" s="1"/>
  <c r="BL619" i="1" s="1"/>
  <c r="BN619" i="1" s="1"/>
  <c r="H647" i="1"/>
  <c r="BD647" i="1"/>
  <c r="J657" i="1"/>
  <c r="M657" i="1" s="1"/>
  <c r="S657" i="1" s="1"/>
  <c r="Y657" i="1" s="1"/>
  <c r="AE657" i="1" s="1"/>
  <c r="AI657" i="1" s="1"/>
  <c r="AO657" i="1" s="1"/>
  <c r="AU657" i="1" s="1"/>
  <c r="BA657" i="1" s="1"/>
  <c r="BG657" i="1" s="1"/>
  <c r="BO657" i="1" s="1"/>
  <c r="BQ657" i="1" s="1"/>
  <c r="N683" i="1"/>
  <c r="T683" i="1" s="1"/>
  <c r="Z683" i="1" s="1"/>
  <c r="AF683" i="1" s="1"/>
  <c r="AJ683" i="1" s="1"/>
  <c r="AP683" i="1" s="1"/>
  <c r="AV683" i="1" s="1"/>
  <c r="BB683" i="1" s="1"/>
  <c r="BH683" i="1" s="1"/>
  <c r="BR683" i="1" s="1"/>
  <c r="BT683" i="1" s="1"/>
  <c r="N696" i="1"/>
  <c r="T696" i="1" s="1"/>
  <c r="Z696" i="1" s="1"/>
  <c r="AF696" i="1" s="1"/>
  <c r="AJ696" i="1" s="1"/>
  <c r="AP696" i="1" s="1"/>
  <c r="AV696" i="1" s="1"/>
  <c r="BB696" i="1" s="1"/>
  <c r="BH696" i="1" s="1"/>
  <c r="BR696" i="1" s="1"/>
  <c r="BT696" i="1" s="1"/>
  <c r="AR716" i="1"/>
  <c r="N725" i="1"/>
  <c r="T725" i="1" s="1"/>
  <c r="Z725" i="1" s="1"/>
  <c r="AF725" i="1" s="1"/>
  <c r="AJ725" i="1" s="1"/>
  <c r="AP725" i="1" s="1"/>
  <c r="AV725" i="1" s="1"/>
  <c r="BB725" i="1" s="1"/>
  <c r="BH725" i="1" s="1"/>
  <c r="BR725" i="1" s="1"/>
  <c r="BT725" i="1" s="1"/>
  <c r="I750" i="1"/>
  <c r="L751" i="1"/>
  <c r="R751" i="1" s="1"/>
  <c r="X751" i="1" s="1"/>
  <c r="AD751" i="1" s="1"/>
  <c r="AH751" i="1" s="1"/>
  <c r="AN751" i="1" s="1"/>
  <c r="AT751" i="1" s="1"/>
  <c r="AZ751" i="1" s="1"/>
  <c r="BF751" i="1" s="1"/>
  <c r="BL751" i="1" s="1"/>
  <c r="BN751" i="1" s="1"/>
  <c r="AL750" i="1"/>
  <c r="H765" i="1"/>
  <c r="N765" i="1" s="1"/>
  <c r="T765" i="1" s="1"/>
  <c r="Z765" i="1" s="1"/>
  <c r="AF765" i="1" s="1"/>
  <c r="AJ765" i="1" s="1"/>
  <c r="AP765" i="1" s="1"/>
  <c r="AV765" i="1" s="1"/>
  <c r="BB765" i="1" s="1"/>
  <c r="BH765" i="1" s="1"/>
  <c r="BR765" i="1" s="1"/>
  <c r="BT765" i="1" s="1"/>
  <c r="N766" i="1"/>
  <c r="T766" i="1" s="1"/>
  <c r="Z766" i="1" s="1"/>
  <c r="AF766" i="1" s="1"/>
  <c r="AJ766" i="1" s="1"/>
  <c r="AP766" i="1" s="1"/>
  <c r="AV766" i="1" s="1"/>
  <c r="BB766" i="1" s="1"/>
  <c r="BH766" i="1" s="1"/>
  <c r="BR766" i="1" s="1"/>
  <c r="BT766" i="1" s="1"/>
  <c r="J782" i="1"/>
  <c r="N791" i="1"/>
  <c r="T791" i="1" s="1"/>
  <c r="Z791" i="1" s="1"/>
  <c r="AF791" i="1" s="1"/>
  <c r="AJ791" i="1" s="1"/>
  <c r="AP791" i="1" s="1"/>
  <c r="AV791" i="1" s="1"/>
  <c r="BB791" i="1" s="1"/>
  <c r="BH791" i="1" s="1"/>
  <c r="BR791" i="1" s="1"/>
  <c r="BT791" i="1" s="1"/>
  <c r="N795" i="1"/>
  <c r="T795" i="1" s="1"/>
  <c r="Z795" i="1" s="1"/>
  <c r="AF795" i="1" s="1"/>
  <c r="AJ795" i="1" s="1"/>
  <c r="AP795" i="1" s="1"/>
  <c r="AV795" i="1" s="1"/>
  <c r="BB795" i="1" s="1"/>
  <c r="BH795" i="1" s="1"/>
  <c r="BR795" i="1" s="1"/>
  <c r="BT795" i="1" s="1"/>
  <c r="M825" i="1"/>
  <c r="S825" i="1" s="1"/>
  <c r="Y825" i="1" s="1"/>
  <c r="AE825" i="1" s="1"/>
  <c r="AI825" i="1" s="1"/>
  <c r="AO825" i="1" s="1"/>
  <c r="AU825" i="1" s="1"/>
  <c r="BA825" i="1" s="1"/>
  <c r="BG825" i="1" s="1"/>
  <c r="BO825" i="1" s="1"/>
  <c r="BQ825" i="1" s="1"/>
  <c r="J824" i="1"/>
  <c r="J823" i="1" s="1"/>
  <c r="J840" i="1"/>
  <c r="M841" i="1"/>
  <c r="S841" i="1" s="1"/>
  <c r="Y841" i="1" s="1"/>
  <c r="AE841" i="1" s="1"/>
  <c r="AI841" i="1" s="1"/>
  <c r="AO841" i="1" s="1"/>
  <c r="AU841" i="1" s="1"/>
  <c r="BA841" i="1" s="1"/>
  <c r="BG841" i="1" s="1"/>
  <c r="BO841" i="1" s="1"/>
  <c r="BQ841" i="1" s="1"/>
  <c r="M845" i="1"/>
  <c r="S845" i="1" s="1"/>
  <c r="Y845" i="1" s="1"/>
  <c r="AE845" i="1" s="1"/>
  <c r="AI845" i="1" s="1"/>
  <c r="AO845" i="1" s="1"/>
  <c r="AU845" i="1" s="1"/>
  <c r="BA845" i="1" s="1"/>
  <c r="BG845" i="1" s="1"/>
  <c r="BO845" i="1" s="1"/>
  <c r="BQ845" i="1" s="1"/>
  <c r="J844" i="1"/>
  <c r="J843" i="1" s="1"/>
  <c r="N853" i="1"/>
  <c r="T853" i="1" s="1"/>
  <c r="Z853" i="1" s="1"/>
  <c r="AF853" i="1" s="1"/>
  <c r="AJ853" i="1" s="1"/>
  <c r="AP853" i="1" s="1"/>
  <c r="AV853" i="1" s="1"/>
  <c r="BB853" i="1" s="1"/>
  <c r="BH853" i="1" s="1"/>
  <c r="BR853" i="1" s="1"/>
  <c r="BT853" i="1" s="1"/>
  <c r="H852" i="1"/>
  <c r="H851" i="1" s="1"/>
  <c r="V857" i="1"/>
  <c r="V850" i="1" s="1"/>
  <c r="M859" i="1"/>
  <c r="S859" i="1" s="1"/>
  <c r="Y859" i="1" s="1"/>
  <c r="AE859" i="1" s="1"/>
  <c r="AI859" i="1" s="1"/>
  <c r="AO859" i="1" s="1"/>
  <c r="AU859" i="1" s="1"/>
  <c r="BA859" i="1" s="1"/>
  <c r="BG859" i="1" s="1"/>
  <c r="BO859" i="1" s="1"/>
  <c r="BQ859" i="1" s="1"/>
  <c r="J858" i="1"/>
  <c r="M858" i="1" s="1"/>
  <c r="S858" i="1" s="1"/>
  <c r="Y858" i="1" s="1"/>
  <c r="AE858" i="1" s="1"/>
  <c r="AI858" i="1" s="1"/>
  <c r="AO858" i="1" s="1"/>
  <c r="AU858" i="1" s="1"/>
  <c r="BA858" i="1" s="1"/>
  <c r="BG858" i="1" s="1"/>
  <c r="BO858" i="1" s="1"/>
  <c r="BQ858" i="1" s="1"/>
  <c r="F861" i="1"/>
  <c r="L861" i="1" s="1"/>
  <c r="R861" i="1" s="1"/>
  <c r="X861" i="1" s="1"/>
  <c r="AD861" i="1" s="1"/>
  <c r="AH861" i="1" s="1"/>
  <c r="AN861" i="1" s="1"/>
  <c r="AT861" i="1" s="1"/>
  <c r="AZ861" i="1" s="1"/>
  <c r="BF861" i="1" s="1"/>
  <c r="BL861" i="1" s="1"/>
  <c r="BN861" i="1" s="1"/>
  <c r="L862" i="1"/>
  <c r="R862" i="1" s="1"/>
  <c r="X862" i="1" s="1"/>
  <c r="AD862" i="1" s="1"/>
  <c r="AH862" i="1" s="1"/>
  <c r="AN862" i="1" s="1"/>
  <c r="AT862" i="1" s="1"/>
  <c r="AZ862" i="1" s="1"/>
  <c r="BF862" i="1" s="1"/>
  <c r="BL862" i="1" s="1"/>
  <c r="BN862" i="1" s="1"/>
  <c r="AC867" i="1"/>
  <c r="AC857" i="1" s="1"/>
  <c r="S903" i="1"/>
  <c r="Y903" i="1" s="1"/>
  <c r="AE903" i="1" s="1"/>
  <c r="AI903" i="1" s="1"/>
  <c r="AO903" i="1" s="1"/>
  <c r="AU903" i="1" s="1"/>
  <c r="BA903" i="1" s="1"/>
  <c r="BG903" i="1" s="1"/>
  <c r="BO903" i="1" s="1"/>
  <c r="BQ903" i="1" s="1"/>
  <c r="P902" i="1"/>
  <c r="S902" i="1" s="1"/>
  <c r="Y902" i="1" s="1"/>
  <c r="AE902" i="1" s="1"/>
  <c r="AI902" i="1" s="1"/>
  <c r="AO902" i="1" s="1"/>
  <c r="AU902" i="1" s="1"/>
  <c r="BA902" i="1" s="1"/>
  <c r="BG902" i="1" s="1"/>
  <c r="BO902" i="1" s="1"/>
  <c r="BQ902" i="1" s="1"/>
  <c r="K968" i="1"/>
  <c r="L1061" i="1"/>
  <c r="R1061" i="1" s="1"/>
  <c r="X1061" i="1" s="1"/>
  <c r="AD1061" i="1" s="1"/>
  <c r="AH1061" i="1" s="1"/>
  <c r="AN1061" i="1" s="1"/>
  <c r="AT1061" i="1" s="1"/>
  <c r="AZ1061" i="1" s="1"/>
  <c r="BF1061" i="1" s="1"/>
  <c r="BL1061" i="1" s="1"/>
  <c r="BN1061" i="1" s="1"/>
  <c r="F1060" i="1"/>
  <c r="AA470" i="1"/>
  <c r="AY470" i="1"/>
  <c r="AC470" i="1"/>
  <c r="AW470" i="1"/>
  <c r="AW464" i="1" s="1"/>
  <c r="Q488" i="1"/>
  <c r="AK488" i="1"/>
  <c r="BI488" i="1"/>
  <c r="O488" i="1"/>
  <c r="AM488" i="1"/>
  <c r="BK488" i="1"/>
  <c r="BC567" i="1"/>
  <c r="BC566" i="1" s="1"/>
  <c r="AK567" i="1"/>
  <c r="AK566" i="1" s="1"/>
  <c r="BI567" i="1"/>
  <c r="BI566" i="1" s="1"/>
  <c r="N574" i="1"/>
  <c r="T574" i="1" s="1"/>
  <c r="Z574" i="1" s="1"/>
  <c r="AF574" i="1" s="1"/>
  <c r="AJ574" i="1" s="1"/>
  <c r="AP574" i="1" s="1"/>
  <c r="AV574" i="1" s="1"/>
  <c r="BB574" i="1" s="1"/>
  <c r="BH574" i="1" s="1"/>
  <c r="BR574" i="1" s="1"/>
  <c r="BT574" i="1" s="1"/>
  <c r="W587" i="1"/>
  <c r="W586" i="1" s="1"/>
  <c r="BE587" i="1"/>
  <c r="BE586" i="1" s="1"/>
  <c r="L598" i="1"/>
  <c r="R598" i="1" s="1"/>
  <c r="X598" i="1" s="1"/>
  <c r="AD598" i="1" s="1"/>
  <c r="AH598" i="1" s="1"/>
  <c r="AN598" i="1" s="1"/>
  <c r="AT598" i="1" s="1"/>
  <c r="AZ598" i="1" s="1"/>
  <c r="BF598" i="1" s="1"/>
  <c r="BL598" i="1" s="1"/>
  <c r="BN598" i="1" s="1"/>
  <c r="F597" i="1"/>
  <c r="L597" i="1" s="1"/>
  <c r="R597" i="1" s="1"/>
  <c r="X597" i="1" s="1"/>
  <c r="AD597" i="1" s="1"/>
  <c r="AH597" i="1" s="1"/>
  <c r="AN597" i="1" s="1"/>
  <c r="AT597" i="1" s="1"/>
  <c r="AZ597" i="1" s="1"/>
  <c r="BF597" i="1" s="1"/>
  <c r="BL597" i="1" s="1"/>
  <c r="BN597" i="1" s="1"/>
  <c r="M598" i="1"/>
  <c r="S598" i="1" s="1"/>
  <c r="Y598" i="1" s="1"/>
  <c r="AE598" i="1" s="1"/>
  <c r="AI598" i="1" s="1"/>
  <c r="AO598" i="1" s="1"/>
  <c r="AU598" i="1" s="1"/>
  <c r="BA598" i="1" s="1"/>
  <c r="BG598" i="1" s="1"/>
  <c r="BO598" i="1" s="1"/>
  <c r="BQ598" i="1" s="1"/>
  <c r="J597" i="1"/>
  <c r="J587" i="1" s="1"/>
  <c r="J586" i="1" s="1"/>
  <c r="L634" i="1"/>
  <c r="R634" i="1" s="1"/>
  <c r="X634" i="1" s="1"/>
  <c r="AD634" i="1" s="1"/>
  <c r="AH634" i="1" s="1"/>
  <c r="AN634" i="1" s="1"/>
  <c r="AT634" i="1" s="1"/>
  <c r="AZ634" i="1" s="1"/>
  <c r="BF634" i="1" s="1"/>
  <c r="BL634" i="1" s="1"/>
  <c r="BN634" i="1" s="1"/>
  <c r="F631" i="1"/>
  <c r="K672" i="1"/>
  <c r="I741" i="1"/>
  <c r="W772" i="1"/>
  <c r="AG772" i="1"/>
  <c r="AQ772" i="1"/>
  <c r="AX772" i="1"/>
  <c r="BE772" i="1"/>
  <c r="BU772" i="1"/>
  <c r="L783" i="1"/>
  <c r="R783" i="1" s="1"/>
  <c r="X783" i="1" s="1"/>
  <c r="AD783" i="1" s="1"/>
  <c r="AH783" i="1" s="1"/>
  <c r="AN783" i="1" s="1"/>
  <c r="AT783" i="1" s="1"/>
  <c r="AZ783" i="1" s="1"/>
  <c r="BF783" i="1" s="1"/>
  <c r="BL783" i="1" s="1"/>
  <c r="BN783" i="1" s="1"/>
  <c r="F782" i="1"/>
  <c r="BC790" i="1"/>
  <c r="BC789" i="1" s="1"/>
  <c r="AB823" i="1"/>
  <c r="BU843" i="1"/>
  <c r="BU838" i="1" s="1"/>
  <c r="AL857" i="1"/>
  <c r="AL850" i="1" s="1"/>
  <c r="BC857" i="1"/>
  <c r="BJ857" i="1"/>
  <c r="N990" i="1"/>
  <c r="T990" i="1" s="1"/>
  <c r="Z990" i="1" s="1"/>
  <c r="AF990" i="1" s="1"/>
  <c r="AJ990" i="1" s="1"/>
  <c r="AP990" i="1" s="1"/>
  <c r="AV990" i="1" s="1"/>
  <c r="BB990" i="1" s="1"/>
  <c r="BH990" i="1" s="1"/>
  <c r="BR990" i="1" s="1"/>
  <c r="BT990" i="1" s="1"/>
  <c r="M1053" i="1"/>
  <c r="S1053" i="1" s="1"/>
  <c r="Y1053" i="1" s="1"/>
  <c r="AE1053" i="1" s="1"/>
  <c r="AI1053" i="1" s="1"/>
  <c r="AO1053" i="1" s="1"/>
  <c r="AU1053" i="1" s="1"/>
  <c r="BA1053" i="1" s="1"/>
  <c r="BG1053" i="1" s="1"/>
  <c r="BO1053" i="1" s="1"/>
  <c r="BQ1053" i="1" s="1"/>
  <c r="G1050" i="1"/>
  <c r="N455" i="1"/>
  <c r="T455" i="1" s="1"/>
  <c r="Z455" i="1" s="1"/>
  <c r="AF455" i="1" s="1"/>
  <c r="AJ455" i="1" s="1"/>
  <c r="AP455" i="1" s="1"/>
  <c r="AV455" i="1" s="1"/>
  <c r="BB455" i="1" s="1"/>
  <c r="BH455" i="1" s="1"/>
  <c r="BR455" i="1" s="1"/>
  <c r="BT455" i="1" s="1"/>
  <c r="V465" i="1"/>
  <c r="M471" i="1"/>
  <c r="S471" i="1" s="1"/>
  <c r="Y471" i="1" s="1"/>
  <c r="AE471" i="1" s="1"/>
  <c r="AI471" i="1" s="1"/>
  <c r="AO471" i="1" s="1"/>
  <c r="AU471" i="1" s="1"/>
  <c r="BA471" i="1" s="1"/>
  <c r="BG471" i="1" s="1"/>
  <c r="BO471" i="1" s="1"/>
  <c r="BQ471" i="1" s="1"/>
  <c r="K470" i="1"/>
  <c r="L473" i="1"/>
  <c r="R473" i="1" s="1"/>
  <c r="X473" i="1" s="1"/>
  <c r="AD473" i="1" s="1"/>
  <c r="AH473" i="1" s="1"/>
  <c r="AN473" i="1" s="1"/>
  <c r="AT473" i="1" s="1"/>
  <c r="AZ473" i="1" s="1"/>
  <c r="BF473" i="1" s="1"/>
  <c r="BL473" i="1" s="1"/>
  <c r="BN473" i="1" s="1"/>
  <c r="M475" i="1"/>
  <c r="S475" i="1" s="1"/>
  <c r="Y475" i="1" s="1"/>
  <c r="AE475" i="1" s="1"/>
  <c r="AI475" i="1" s="1"/>
  <c r="AO475" i="1" s="1"/>
  <c r="AU475" i="1" s="1"/>
  <c r="BA475" i="1" s="1"/>
  <c r="BG475" i="1" s="1"/>
  <c r="BO475" i="1" s="1"/>
  <c r="BQ475" i="1" s="1"/>
  <c r="M476" i="1"/>
  <c r="S476" i="1" s="1"/>
  <c r="Y476" i="1" s="1"/>
  <c r="AE476" i="1" s="1"/>
  <c r="AI476" i="1" s="1"/>
  <c r="AO476" i="1" s="1"/>
  <c r="AU476" i="1" s="1"/>
  <c r="BA476" i="1" s="1"/>
  <c r="BG476" i="1" s="1"/>
  <c r="BO476" i="1" s="1"/>
  <c r="BQ476" i="1" s="1"/>
  <c r="L479" i="1"/>
  <c r="R479" i="1" s="1"/>
  <c r="X479" i="1" s="1"/>
  <c r="AD479" i="1" s="1"/>
  <c r="AH479" i="1" s="1"/>
  <c r="AN479" i="1" s="1"/>
  <c r="AT479" i="1" s="1"/>
  <c r="AZ479" i="1" s="1"/>
  <c r="BF479" i="1" s="1"/>
  <c r="BL479" i="1" s="1"/>
  <c r="BN479" i="1" s="1"/>
  <c r="L482" i="1"/>
  <c r="R482" i="1" s="1"/>
  <c r="X482" i="1" s="1"/>
  <c r="AD482" i="1" s="1"/>
  <c r="AH482" i="1" s="1"/>
  <c r="AN482" i="1" s="1"/>
  <c r="AT482" i="1" s="1"/>
  <c r="AZ482" i="1" s="1"/>
  <c r="BF482" i="1" s="1"/>
  <c r="BL482" i="1" s="1"/>
  <c r="BN482" i="1" s="1"/>
  <c r="M481" i="1"/>
  <c r="S481" i="1" s="1"/>
  <c r="Y481" i="1" s="1"/>
  <c r="AE481" i="1" s="1"/>
  <c r="AI481" i="1" s="1"/>
  <c r="AO481" i="1" s="1"/>
  <c r="AU481" i="1" s="1"/>
  <c r="BA481" i="1" s="1"/>
  <c r="BG481" i="1" s="1"/>
  <c r="BO481" i="1" s="1"/>
  <c r="BQ481" i="1" s="1"/>
  <c r="G484" i="1"/>
  <c r="M484" i="1" s="1"/>
  <c r="S484" i="1" s="1"/>
  <c r="Y484" i="1" s="1"/>
  <c r="AE484" i="1" s="1"/>
  <c r="AI484" i="1" s="1"/>
  <c r="AO484" i="1" s="1"/>
  <c r="AU484" i="1" s="1"/>
  <c r="BA484" i="1" s="1"/>
  <c r="BG484" i="1" s="1"/>
  <c r="BO484" i="1" s="1"/>
  <c r="BQ484" i="1" s="1"/>
  <c r="N485" i="1"/>
  <c r="T485" i="1" s="1"/>
  <c r="Z485" i="1" s="1"/>
  <c r="AF485" i="1" s="1"/>
  <c r="AJ485" i="1" s="1"/>
  <c r="AP485" i="1" s="1"/>
  <c r="AV485" i="1" s="1"/>
  <c r="BB485" i="1" s="1"/>
  <c r="BH485" i="1" s="1"/>
  <c r="BR485" i="1" s="1"/>
  <c r="BT485" i="1" s="1"/>
  <c r="N489" i="1"/>
  <c r="T489" i="1" s="1"/>
  <c r="Z489" i="1" s="1"/>
  <c r="AF489" i="1" s="1"/>
  <c r="AJ489" i="1" s="1"/>
  <c r="AP489" i="1" s="1"/>
  <c r="AV489" i="1" s="1"/>
  <c r="BB489" i="1" s="1"/>
  <c r="BH489" i="1" s="1"/>
  <c r="BR489" i="1" s="1"/>
  <c r="BT489" i="1" s="1"/>
  <c r="L491" i="1"/>
  <c r="R491" i="1" s="1"/>
  <c r="X491" i="1" s="1"/>
  <c r="AD491" i="1" s="1"/>
  <c r="AH491" i="1" s="1"/>
  <c r="AN491" i="1" s="1"/>
  <c r="AT491" i="1" s="1"/>
  <c r="AZ491" i="1" s="1"/>
  <c r="BF491" i="1" s="1"/>
  <c r="BL491" i="1" s="1"/>
  <c r="BN491" i="1" s="1"/>
  <c r="AL493" i="1"/>
  <c r="BJ493" i="1"/>
  <c r="M502" i="1"/>
  <c r="S502" i="1" s="1"/>
  <c r="Y502" i="1" s="1"/>
  <c r="AE502" i="1" s="1"/>
  <c r="AI502" i="1" s="1"/>
  <c r="AO502" i="1" s="1"/>
  <c r="AU502" i="1" s="1"/>
  <c r="BA502" i="1" s="1"/>
  <c r="BG502" i="1" s="1"/>
  <c r="BO502" i="1" s="1"/>
  <c r="BQ502" i="1" s="1"/>
  <c r="L510" i="1"/>
  <c r="R510" i="1" s="1"/>
  <c r="X510" i="1" s="1"/>
  <c r="AD510" i="1" s="1"/>
  <c r="AH510" i="1" s="1"/>
  <c r="AN510" i="1" s="1"/>
  <c r="AT510" i="1" s="1"/>
  <c r="AZ510" i="1" s="1"/>
  <c r="BF510" i="1" s="1"/>
  <c r="BL510" i="1" s="1"/>
  <c r="BN510" i="1" s="1"/>
  <c r="L516" i="1"/>
  <c r="R516" i="1" s="1"/>
  <c r="X516" i="1" s="1"/>
  <c r="AD516" i="1" s="1"/>
  <c r="AH516" i="1" s="1"/>
  <c r="AN516" i="1" s="1"/>
  <c r="AT516" i="1" s="1"/>
  <c r="AZ516" i="1" s="1"/>
  <c r="BF516" i="1" s="1"/>
  <c r="BL516" i="1" s="1"/>
  <c r="BN516" i="1" s="1"/>
  <c r="L524" i="1"/>
  <c r="R524" i="1" s="1"/>
  <c r="X524" i="1" s="1"/>
  <c r="AD524" i="1" s="1"/>
  <c r="AH524" i="1" s="1"/>
  <c r="AN524" i="1" s="1"/>
  <c r="AT524" i="1" s="1"/>
  <c r="AZ524" i="1" s="1"/>
  <c r="BF524" i="1" s="1"/>
  <c r="BL524" i="1" s="1"/>
  <c r="BN524" i="1" s="1"/>
  <c r="N528" i="1"/>
  <c r="T528" i="1" s="1"/>
  <c r="Z528" i="1" s="1"/>
  <c r="AF528" i="1" s="1"/>
  <c r="AJ528" i="1" s="1"/>
  <c r="AP528" i="1" s="1"/>
  <c r="AV528" i="1" s="1"/>
  <c r="BB528" i="1" s="1"/>
  <c r="BH528" i="1" s="1"/>
  <c r="BR528" i="1" s="1"/>
  <c r="BT528" i="1" s="1"/>
  <c r="M530" i="1"/>
  <c r="S530" i="1" s="1"/>
  <c r="Y530" i="1" s="1"/>
  <c r="AE530" i="1" s="1"/>
  <c r="AI530" i="1" s="1"/>
  <c r="AO530" i="1" s="1"/>
  <c r="AU530" i="1" s="1"/>
  <c r="BA530" i="1" s="1"/>
  <c r="BG530" i="1" s="1"/>
  <c r="BO530" i="1" s="1"/>
  <c r="BQ530" i="1" s="1"/>
  <c r="N533" i="1"/>
  <c r="T533" i="1" s="1"/>
  <c r="Z533" i="1" s="1"/>
  <c r="AF533" i="1" s="1"/>
  <c r="AJ533" i="1" s="1"/>
  <c r="AP533" i="1" s="1"/>
  <c r="AV533" i="1" s="1"/>
  <c r="BB533" i="1" s="1"/>
  <c r="BH533" i="1" s="1"/>
  <c r="BR533" i="1" s="1"/>
  <c r="BT533" i="1" s="1"/>
  <c r="M535" i="1"/>
  <c r="S535" i="1" s="1"/>
  <c r="Y535" i="1" s="1"/>
  <c r="AE535" i="1" s="1"/>
  <c r="AI535" i="1" s="1"/>
  <c r="AO535" i="1" s="1"/>
  <c r="AU535" i="1" s="1"/>
  <c r="BA535" i="1" s="1"/>
  <c r="BG535" i="1" s="1"/>
  <c r="BO535" i="1" s="1"/>
  <c r="BQ535" i="1" s="1"/>
  <c r="N540" i="1"/>
  <c r="T540" i="1" s="1"/>
  <c r="Z540" i="1" s="1"/>
  <c r="AF540" i="1" s="1"/>
  <c r="AJ540" i="1" s="1"/>
  <c r="AP540" i="1" s="1"/>
  <c r="AV540" i="1" s="1"/>
  <c r="BB540" i="1" s="1"/>
  <c r="BH540" i="1" s="1"/>
  <c r="BR540" i="1" s="1"/>
  <c r="BT540" i="1" s="1"/>
  <c r="M544" i="1"/>
  <c r="S544" i="1" s="1"/>
  <c r="Y544" i="1" s="1"/>
  <c r="AE544" i="1" s="1"/>
  <c r="AI544" i="1" s="1"/>
  <c r="AO544" i="1" s="1"/>
  <c r="AU544" i="1" s="1"/>
  <c r="BA544" i="1" s="1"/>
  <c r="BG544" i="1" s="1"/>
  <c r="BO544" i="1" s="1"/>
  <c r="BQ544" i="1" s="1"/>
  <c r="L546" i="1"/>
  <c r="R546" i="1" s="1"/>
  <c r="X546" i="1" s="1"/>
  <c r="AD546" i="1" s="1"/>
  <c r="AH546" i="1" s="1"/>
  <c r="AN546" i="1" s="1"/>
  <c r="AT546" i="1" s="1"/>
  <c r="AZ546" i="1" s="1"/>
  <c r="BF546" i="1" s="1"/>
  <c r="BL546" i="1" s="1"/>
  <c r="BN546" i="1" s="1"/>
  <c r="N549" i="1"/>
  <c r="T549" i="1" s="1"/>
  <c r="Z549" i="1" s="1"/>
  <c r="AF549" i="1" s="1"/>
  <c r="AJ549" i="1" s="1"/>
  <c r="AP549" i="1" s="1"/>
  <c r="AV549" i="1" s="1"/>
  <c r="BB549" i="1" s="1"/>
  <c r="BH549" i="1" s="1"/>
  <c r="BR549" i="1" s="1"/>
  <c r="BT549" i="1" s="1"/>
  <c r="M551" i="1"/>
  <c r="S551" i="1" s="1"/>
  <c r="Y551" i="1" s="1"/>
  <c r="AE551" i="1" s="1"/>
  <c r="AI551" i="1" s="1"/>
  <c r="AO551" i="1" s="1"/>
  <c r="AU551" i="1" s="1"/>
  <c r="BA551" i="1" s="1"/>
  <c r="BG551" i="1" s="1"/>
  <c r="BO551" i="1" s="1"/>
  <c r="BQ551" i="1" s="1"/>
  <c r="N556" i="1"/>
  <c r="T556" i="1" s="1"/>
  <c r="Z556" i="1" s="1"/>
  <c r="AF556" i="1" s="1"/>
  <c r="AJ556" i="1" s="1"/>
  <c r="AP556" i="1" s="1"/>
  <c r="AV556" i="1" s="1"/>
  <c r="BB556" i="1" s="1"/>
  <c r="BH556" i="1" s="1"/>
  <c r="BR556" i="1" s="1"/>
  <c r="BT556" i="1" s="1"/>
  <c r="L557" i="1"/>
  <c r="R557" i="1" s="1"/>
  <c r="X557" i="1" s="1"/>
  <c r="AD557" i="1" s="1"/>
  <c r="AH557" i="1" s="1"/>
  <c r="AN557" i="1" s="1"/>
  <c r="AT557" i="1" s="1"/>
  <c r="AZ557" i="1" s="1"/>
  <c r="BF557" i="1" s="1"/>
  <c r="BL557" i="1" s="1"/>
  <c r="BN557" i="1" s="1"/>
  <c r="M557" i="1"/>
  <c r="S557" i="1" s="1"/>
  <c r="Y557" i="1" s="1"/>
  <c r="AE557" i="1" s="1"/>
  <c r="AI557" i="1" s="1"/>
  <c r="AO557" i="1" s="1"/>
  <c r="AU557" i="1" s="1"/>
  <c r="BA557" i="1" s="1"/>
  <c r="BG557" i="1" s="1"/>
  <c r="BO557" i="1" s="1"/>
  <c r="BQ557" i="1" s="1"/>
  <c r="AM567" i="1"/>
  <c r="AM566" i="1" s="1"/>
  <c r="BK567" i="1"/>
  <c r="BK566" i="1" s="1"/>
  <c r="G571" i="1"/>
  <c r="N572" i="1"/>
  <c r="T572" i="1" s="1"/>
  <c r="Z572" i="1" s="1"/>
  <c r="AF572" i="1" s="1"/>
  <c r="AJ572" i="1" s="1"/>
  <c r="AP572" i="1" s="1"/>
  <c r="AV572" i="1" s="1"/>
  <c r="BB572" i="1" s="1"/>
  <c r="BH572" i="1" s="1"/>
  <c r="BR572" i="1" s="1"/>
  <c r="BT572" i="1" s="1"/>
  <c r="U567" i="1"/>
  <c r="U566" i="1" s="1"/>
  <c r="AS567" i="1"/>
  <c r="AS566" i="1" s="1"/>
  <c r="N575" i="1"/>
  <c r="T575" i="1" s="1"/>
  <c r="Z575" i="1" s="1"/>
  <c r="AF575" i="1" s="1"/>
  <c r="AJ575" i="1" s="1"/>
  <c r="AP575" i="1" s="1"/>
  <c r="AV575" i="1" s="1"/>
  <c r="BB575" i="1" s="1"/>
  <c r="BH575" i="1" s="1"/>
  <c r="BR575" i="1" s="1"/>
  <c r="BT575" i="1" s="1"/>
  <c r="M581" i="1"/>
  <c r="S581" i="1" s="1"/>
  <c r="Y581" i="1" s="1"/>
  <c r="AE581" i="1" s="1"/>
  <c r="AI581" i="1" s="1"/>
  <c r="AO581" i="1" s="1"/>
  <c r="AU581" i="1" s="1"/>
  <c r="BA581" i="1" s="1"/>
  <c r="BG581" i="1" s="1"/>
  <c r="BO581" i="1" s="1"/>
  <c r="BQ581" i="1" s="1"/>
  <c r="L595" i="1"/>
  <c r="R595" i="1" s="1"/>
  <c r="X595" i="1" s="1"/>
  <c r="AD595" i="1" s="1"/>
  <c r="AH595" i="1" s="1"/>
  <c r="AN595" i="1" s="1"/>
  <c r="AT595" i="1" s="1"/>
  <c r="AZ595" i="1" s="1"/>
  <c r="BF595" i="1" s="1"/>
  <c r="BL595" i="1" s="1"/>
  <c r="BN595" i="1" s="1"/>
  <c r="F594" i="1"/>
  <c r="Y601" i="1"/>
  <c r="AE601" i="1" s="1"/>
  <c r="AI601" i="1" s="1"/>
  <c r="AO601" i="1" s="1"/>
  <c r="AU601" i="1" s="1"/>
  <c r="BA601" i="1" s="1"/>
  <c r="BG601" i="1" s="1"/>
  <c r="BO601" i="1" s="1"/>
  <c r="BQ601" i="1" s="1"/>
  <c r="M610" i="1"/>
  <c r="S610" i="1" s="1"/>
  <c r="Y610" i="1" s="1"/>
  <c r="AE610" i="1" s="1"/>
  <c r="AI610" i="1" s="1"/>
  <c r="AO610" i="1" s="1"/>
  <c r="AU610" i="1" s="1"/>
  <c r="BA610" i="1" s="1"/>
  <c r="BG610" i="1" s="1"/>
  <c r="BO610" i="1" s="1"/>
  <c r="BQ610" i="1" s="1"/>
  <c r="M612" i="1"/>
  <c r="S612" i="1" s="1"/>
  <c r="Y612" i="1" s="1"/>
  <c r="AE612" i="1" s="1"/>
  <c r="AI612" i="1" s="1"/>
  <c r="AO612" i="1" s="1"/>
  <c r="AU612" i="1" s="1"/>
  <c r="BA612" i="1" s="1"/>
  <c r="BG612" i="1" s="1"/>
  <c r="BO612" i="1" s="1"/>
  <c r="BQ612" i="1" s="1"/>
  <c r="L618" i="1"/>
  <c r="R618" i="1" s="1"/>
  <c r="X618" i="1" s="1"/>
  <c r="AD618" i="1" s="1"/>
  <c r="AH618" i="1" s="1"/>
  <c r="AN618" i="1" s="1"/>
  <c r="AT618" i="1" s="1"/>
  <c r="AZ618" i="1" s="1"/>
  <c r="BF618" i="1" s="1"/>
  <c r="BL618" i="1" s="1"/>
  <c r="BN618" i="1" s="1"/>
  <c r="N624" i="1"/>
  <c r="T624" i="1" s="1"/>
  <c r="Z624" i="1" s="1"/>
  <c r="AF624" i="1" s="1"/>
  <c r="AJ624" i="1" s="1"/>
  <c r="AP624" i="1" s="1"/>
  <c r="AV624" i="1" s="1"/>
  <c r="BB624" i="1" s="1"/>
  <c r="BH624" i="1" s="1"/>
  <c r="BR624" i="1" s="1"/>
  <c r="BT624" i="1" s="1"/>
  <c r="L643" i="1"/>
  <c r="R643" i="1" s="1"/>
  <c r="X643" i="1" s="1"/>
  <c r="AD643" i="1" s="1"/>
  <c r="AH643" i="1" s="1"/>
  <c r="AN643" i="1" s="1"/>
  <c r="AT643" i="1" s="1"/>
  <c r="AZ643" i="1" s="1"/>
  <c r="BF643" i="1" s="1"/>
  <c r="BL643" i="1" s="1"/>
  <c r="BN643" i="1" s="1"/>
  <c r="F642" i="1"/>
  <c r="L642" i="1" s="1"/>
  <c r="R642" i="1" s="1"/>
  <c r="X642" i="1" s="1"/>
  <c r="AD642" i="1" s="1"/>
  <c r="AH642" i="1" s="1"/>
  <c r="AN642" i="1" s="1"/>
  <c r="AT642" i="1" s="1"/>
  <c r="AZ642" i="1" s="1"/>
  <c r="BF642" i="1" s="1"/>
  <c r="BL642" i="1" s="1"/>
  <c r="BN642" i="1" s="1"/>
  <c r="J647" i="1"/>
  <c r="AA647" i="1"/>
  <c r="AR647" i="1"/>
  <c r="AY647" i="1"/>
  <c r="U686" i="1"/>
  <c r="AL686" i="1"/>
  <c r="AS686" i="1"/>
  <c r="BC686" i="1"/>
  <c r="BJ686" i="1"/>
  <c r="L689" i="1"/>
  <c r="R689" i="1" s="1"/>
  <c r="X689" i="1" s="1"/>
  <c r="AD689" i="1" s="1"/>
  <c r="AH689" i="1" s="1"/>
  <c r="AN689" i="1" s="1"/>
  <c r="AT689" i="1" s="1"/>
  <c r="AZ689" i="1" s="1"/>
  <c r="BF689" i="1" s="1"/>
  <c r="BL689" i="1" s="1"/>
  <c r="BN689" i="1" s="1"/>
  <c r="I686" i="1"/>
  <c r="L706" i="1"/>
  <c r="R706" i="1" s="1"/>
  <c r="X706" i="1" s="1"/>
  <c r="AD706" i="1" s="1"/>
  <c r="AH706" i="1" s="1"/>
  <c r="AN706" i="1" s="1"/>
  <c r="AT706" i="1" s="1"/>
  <c r="AZ706" i="1" s="1"/>
  <c r="BF706" i="1" s="1"/>
  <c r="BL706" i="1" s="1"/>
  <c r="BN706" i="1" s="1"/>
  <c r="F705" i="1"/>
  <c r="J705" i="1"/>
  <c r="V705" i="1"/>
  <c r="AC705" i="1"/>
  <c r="AW705" i="1"/>
  <c r="G727" i="1"/>
  <c r="M727" i="1" s="1"/>
  <c r="S727" i="1" s="1"/>
  <c r="Y727" i="1" s="1"/>
  <c r="AE727" i="1" s="1"/>
  <c r="AI727" i="1" s="1"/>
  <c r="AO727" i="1" s="1"/>
  <c r="AU727" i="1" s="1"/>
  <c r="BA727" i="1" s="1"/>
  <c r="BG727" i="1" s="1"/>
  <c r="BO727" i="1" s="1"/>
  <c r="BQ727" i="1" s="1"/>
  <c r="M728" i="1"/>
  <c r="S728" i="1" s="1"/>
  <c r="Y728" i="1" s="1"/>
  <c r="AE728" i="1" s="1"/>
  <c r="AI728" i="1" s="1"/>
  <c r="AO728" i="1" s="1"/>
  <c r="AU728" i="1" s="1"/>
  <c r="BA728" i="1" s="1"/>
  <c r="BG728" i="1" s="1"/>
  <c r="BO728" i="1" s="1"/>
  <c r="BQ728" i="1" s="1"/>
  <c r="M735" i="1"/>
  <c r="S735" i="1" s="1"/>
  <c r="Y735" i="1" s="1"/>
  <c r="AE735" i="1" s="1"/>
  <c r="AI735" i="1" s="1"/>
  <c r="AO735" i="1" s="1"/>
  <c r="AU735" i="1" s="1"/>
  <c r="BA735" i="1" s="1"/>
  <c r="BG735" i="1" s="1"/>
  <c r="BO735" i="1" s="1"/>
  <c r="BQ735" i="1" s="1"/>
  <c r="G734" i="1"/>
  <c r="M734" i="1" s="1"/>
  <c r="S734" i="1" s="1"/>
  <c r="Y734" i="1" s="1"/>
  <c r="AE734" i="1" s="1"/>
  <c r="AI734" i="1" s="1"/>
  <c r="AO734" i="1" s="1"/>
  <c r="AU734" i="1" s="1"/>
  <c r="BA734" i="1" s="1"/>
  <c r="BG734" i="1" s="1"/>
  <c r="BO734" i="1" s="1"/>
  <c r="BQ734" i="1" s="1"/>
  <c r="G750" i="1"/>
  <c r="J768" i="1"/>
  <c r="L778" i="1"/>
  <c r="R778" i="1" s="1"/>
  <c r="X778" i="1" s="1"/>
  <c r="AD778" i="1" s="1"/>
  <c r="AH778" i="1" s="1"/>
  <c r="AN778" i="1" s="1"/>
  <c r="AT778" i="1" s="1"/>
  <c r="AZ778" i="1" s="1"/>
  <c r="BF778" i="1" s="1"/>
  <c r="BL778" i="1" s="1"/>
  <c r="BN778" i="1" s="1"/>
  <c r="F777" i="1"/>
  <c r="J777" i="1"/>
  <c r="BC802" i="1"/>
  <c r="BC801" i="1" s="1"/>
  <c r="AR810" i="1"/>
  <c r="AR809" i="1" s="1"/>
  <c r="BU823" i="1"/>
  <c r="L855" i="1"/>
  <c r="R855" i="1" s="1"/>
  <c r="X855" i="1" s="1"/>
  <c r="AD855" i="1" s="1"/>
  <c r="AH855" i="1" s="1"/>
  <c r="AN855" i="1" s="1"/>
  <c r="AT855" i="1" s="1"/>
  <c r="AZ855" i="1" s="1"/>
  <c r="BF855" i="1" s="1"/>
  <c r="BL855" i="1" s="1"/>
  <c r="BN855" i="1" s="1"/>
  <c r="F852" i="1"/>
  <c r="F851" i="1" s="1"/>
  <c r="AX857" i="1"/>
  <c r="AW857" i="1"/>
  <c r="BK857" i="1"/>
  <c r="N1007" i="1"/>
  <c r="T1007" i="1" s="1"/>
  <c r="Z1007" i="1" s="1"/>
  <c r="AF1007" i="1" s="1"/>
  <c r="AJ1007" i="1" s="1"/>
  <c r="AP1007" i="1" s="1"/>
  <c r="AV1007" i="1" s="1"/>
  <c r="BB1007" i="1" s="1"/>
  <c r="BH1007" i="1" s="1"/>
  <c r="BR1007" i="1" s="1"/>
  <c r="BT1007" i="1" s="1"/>
  <c r="M584" i="1"/>
  <c r="S584" i="1" s="1"/>
  <c r="Y584" i="1" s="1"/>
  <c r="AE584" i="1" s="1"/>
  <c r="AI584" i="1" s="1"/>
  <c r="AO584" i="1" s="1"/>
  <c r="AU584" i="1" s="1"/>
  <c r="BA584" i="1" s="1"/>
  <c r="BG584" i="1" s="1"/>
  <c r="BO584" i="1" s="1"/>
  <c r="BQ584" i="1" s="1"/>
  <c r="M595" i="1"/>
  <c r="S595" i="1" s="1"/>
  <c r="Y595" i="1" s="1"/>
  <c r="AE595" i="1" s="1"/>
  <c r="AI595" i="1" s="1"/>
  <c r="AO595" i="1" s="1"/>
  <c r="AU595" i="1" s="1"/>
  <c r="BA595" i="1" s="1"/>
  <c r="BG595" i="1" s="1"/>
  <c r="BO595" i="1" s="1"/>
  <c r="BQ595" i="1" s="1"/>
  <c r="N595" i="1"/>
  <c r="T595" i="1" s="1"/>
  <c r="Z595" i="1" s="1"/>
  <c r="AF595" i="1" s="1"/>
  <c r="AJ595" i="1" s="1"/>
  <c r="AP595" i="1" s="1"/>
  <c r="AV595" i="1" s="1"/>
  <c r="BB595" i="1" s="1"/>
  <c r="BH595" i="1" s="1"/>
  <c r="BR595" i="1" s="1"/>
  <c r="BT595" i="1" s="1"/>
  <c r="N619" i="1"/>
  <c r="T619" i="1" s="1"/>
  <c r="Z619" i="1" s="1"/>
  <c r="AF619" i="1" s="1"/>
  <c r="AJ619" i="1" s="1"/>
  <c r="AP619" i="1" s="1"/>
  <c r="AV619" i="1" s="1"/>
  <c r="BB619" i="1" s="1"/>
  <c r="BH619" i="1" s="1"/>
  <c r="BR619" i="1" s="1"/>
  <c r="BT619" i="1" s="1"/>
  <c r="L622" i="1"/>
  <c r="R622" i="1" s="1"/>
  <c r="X622" i="1" s="1"/>
  <c r="AD622" i="1" s="1"/>
  <c r="AH622" i="1" s="1"/>
  <c r="AN622" i="1" s="1"/>
  <c r="AT622" i="1" s="1"/>
  <c r="AZ622" i="1" s="1"/>
  <c r="BF622" i="1" s="1"/>
  <c r="BL622" i="1" s="1"/>
  <c r="BN622" i="1" s="1"/>
  <c r="AA621" i="1"/>
  <c r="AY621" i="1"/>
  <c r="AW621" i="1"/>
  <c r="L626" i="1"/>
  <c r="R626" i="1" s="1"/>
  <c r="X626" i="1" s="1"/>
  <c r="AD626" i="1" s="1"/>
  <c r="AH626" i="1" s="1"/>
  <c r="AN626" i="1" s="1"/>
  <c r="AT626" i="1" s="1"/>
  <c r="AZ626" i="1" s="1"/>
  <c r="BF626" i="1" s="1"/>
  <c r="BL626" i="1" s="1"/>
  <c r="BN626" i="1" s="1"/>
  <c r="L632" i="1"/>
  <c r="R632" i="1" s="1"/>
  <c r="X632" i="1" s="1"/>
  <c r="AD632" i="1" s="1"/>
  <c r="AH632" i="1" s="1"/>
  <c r="AN632" i="1" s="1"/>
  <c r="AT632" i="1" s="1"/>
  <c r="AZ632" i="1" s="1"/>
  <c r="BF632" i="1" s="1"/>
  <c r="BL632" i="1" s="1"/>
  <c r="BN632" i="1" s="1"/>
  <c r="AG631" i="1"/>
  <c r="BE631" i="1"/>
  <c r="M634" i="1"/>
  <c r="S634" i="1" s="1"/>
  <c r="Y634" i="1" s="1"/>
  <c r="AE634" i="1" s="1"/>
  <c r="AI634" i="1" s="1"/>
  <c r="AO634" i="1" s="1"/>
  <c r="AU634" i="1" s="1"/>
  <c r="BA634" i="1" s="1"/>
  <c r="BG634" i="1" s="1"/>
  <c r="BO634" i="1" s="1"/>
  <c r="BQ634" i="1" s="1"/>
  <c r="K631" i="1"/>
  <c r="BC631" i="1"/>
  <c r="M637" i="1"/>
  <c r="S637" i="1" s="1"/>
  <c r="Y637" i="1" s="1"/>
  <c r="AE637" i="1" s="1"/>
  <c r="AI637" i="1" s="1"/>
  <c r="AO637" i="1" s="1"/>
  <c r="AU637" i="1" s="1"/>
  <c r="BA637" i="1" s="1"/>
  <c r="BG637" i="1" s="1"/>
  <c r="BO637" i="1" s="1"/>
  <c r="BQ637" i="1" s="1"/>
  <c r="M648" i="1"/>
  <c r="S648" i="1" s="1"/>
  <c r="Y648" i="1" s="1"/>
  <c r="AE648" i="1" s="1"/>
  <c r="AI648" i="1" s="1"/>
  <c r="AO648" i="1" s="1"/>
  <c r="AU648" i="1" s="1"/>
  <c r="BA648" i="1" s="1"/>
  <c r="BG648" i="1" s="1"/>
  <c r="BO648" i="1" s="1"/>
  <c r="BQ648" i="1" s="1"/>
  <c r="K647" i="1"/>
  <c r="BC647" i="1"/>
  <c r="AG647" i="1"/>
  <c r="BE647" i="1"/>
  <c r="M652" i="1"/>
  <c r="S652" i="1" s="1"/>
  <c r="Y652" i="1" s="1"/>
  <c r="AE652" i="1" s="1"/>
  <c r="AI652" i="1" s="1"/>
  <c r="AO652" i="1" s="1"/>
  <c r="AU652" i="1" s="1"/>
  <c r="BA652" i="1" s="1"/>
  <c r="BG652" i="1" s="1"/>
  <c r="BO652" i="1" s="1"/>
  <c r="BQ652" i="1" s="1"/>
  <c r="N652" i="1"/>
  <c r="T652" i="1" s="1"/>
  <c r="Z652" i="1" s="1"/>
  <c r="AF652" i="1" s="1"/>
  <c r="AJ652" i="1" s="1"/>
  <c r="AP652" i="1" s="1"/>
  <c r="AV652" i="1" s="1"/>
  <c r="BB652" i="1" s="1"/>
  <c r="BH652" i="1" s="1"/>
  <c r="BR652" i="1" s="1"/>
  <c r="BT652" i="1" s="1"/>
  <c r="N661" i="1"/>
  <c r="T661" i="1" s="1"/>
  <c r="Z661" i="1" s="1"/>
  <c r="AF661" i="1" s="1"/>
  <c r="AJ661" i="1" s="1"/>
  <c r="AP661" i="1" s="1"/>
  <c r="AV661" i="1" s="1"/>
  <c r="BB661" i="1" s="1"/>
  <c r="BH661" i="1" s="1"/>
  <c r="BR661" i="1" s="1"/>
  <c r="BT661" i="1" s="1"/>
  <c r="P664" i="1"/>
  <c r="G672" i="1"/>
  <c r="P672" i="1"/>
  <c r="Q672" i="1"/>
  <c r="AK672" i="1"/>
  <c r="BI672" i="1"/>
  <c r="N677" i="1"/>
  <c r="T677" i="1" s="1"/>
  <c r="Z677" i="1" s="1"/>
  <c r="AF677" i="1" s="1"/>
  <c r="AJ677" i="1" s="1"/>
  <c r="AP677" i="1" s="1"/>
  <c r="AV677" i="1" s="1"/>
  <c r="BB677" i="1" s="1"/>
  <c r="BH677" i="1" s="1"/>
  <c r="BR677" i="1" s="1"/>
  <c r="BT677" i="1" s="1"/>
  <c r="O686" i="1"/>
  <c r="V686" i="1"/>
  <c r="AM686" i="1"/>
  <c r="BK686" i="1"/>
  <c r="P686" i="1"/>
  <c r="L701" i="1"/>
  <c r="R701" i="1" s="1"/>
  <c r="X701" i="1" s="1"/>
  <c r="AD701" i="1" s="1"/>
  <c r="AH701" i="1" s="1"/>
  <c r="AN701" i="1" s="1"/>
  <c r="AT701" i="1" s="1"/>
  <c r="AZ701" i="1" s="1"/>
  <c r="BF701" i="1" s="1"/>
  <c r="BL701" i="1" s="1"/>
  <c r="BN701" i="1" s="1"/>
  <c r="AR705" i="1"/>
  <c r="AG705" i="1"/>
  <c r="BE705" i="1"/>
  <c r="M710" i="1"/>
  <c r="S710" i="1" s="1"/>
  <c r="Y710" i="1" s="1"/>
  <c r="AE710" i="1" s="1"/>
  <c r="AI710" i="1" s="1"/>
  <c r="AO710" i="1" s="1"/>
  <c r="AU710" i="1" s="1"/>
  <c r="BA710" i="1" s="1"/>
  <c r="BG710" i="1" s="1"/>
  <c r="BO710" i="1" s="1"/>
  <c r="BQ710" i="1" s="1"/>
  <c r="AB716" i="1"/>
  <c r="F734" i="1"/>
  <c r="L734" i="1" s="1"/>
  <c r="R734" i="1" s="1"/>
  <c r="X734" i="1" s="1"/>
  <c r="AD734" i="1" s="1"/>
  <c r="AH734" i="1" s="1"/>
  <c r="AN734" i="1" s="1"/>
  <c r="AT734" i="1" s="1"/>
  <c r="AZ734" i="1" s="1"/>
  <c r="BF734" i="1" s="1"/>
  <c r="BL734" i="1" s="1"/>
  <c r="BN734" i="1" s="1"/>
  <c r="AM737" i="1"/>
  <c r="AP737" i="1" s="1"/>
  <c r="AV737" i="1" s="1"/>
  <c r="BB737" i="1" s="1"/>
  <c r="BH737" i="1" s="1"/>
  <c r="BR737" i="1" s="1"/>
  <c r="BT737" i="1" s="1"/>
  <c r="AT738" i="1"/>
  <c r="AZ738" i="1" s="1"/>
  <c r="BF738" i="1" s="1"/>
  <c r="BL738" i="1" s="1"/>
  <c r="BN738" i="1" s="1"/>
  <c r="P741" i="1"/>
  <c r="W741" i="1"/>
  <c r="AQ741" i="1"/>
  <c r="BU741" i="1"/>
  <c r="BU733" i="1" s="1"/>
  <c r="L744" i="1"/>
  <c r="R744" i="1" s="1"/>
  <c r="X744" i="1" s="1"/>
  <c r="AD744" i="1" s="1"/>
  <c r="AH744" i="1" s="1"/>
  <c r="AN744" i="1" s="1"/>
  <c r="AT744" i="1" s="1"/>
  <c r="AZ744" i="1" s="1"/>
  <c r="BF744" i="1" s="1"/>
  <c r="BL744" i="1" s="1"/>
  <c r="BN744" i="1" s="1"/>
  <c r="AC741" i="1"/>
  <c r="AW741" i="1"/>
  <c r="AC750" i="1"/>
  <c r="M773" i="1"/>
  <c r="S773" i="1" s="1"/>
  <c r="Y773" i="1" s="1"/>
  <c r="AE773" i="1" s="1"/>
  <c r="AI773" i="1" s="1"/>
  <c r="AO773" i="1" s="1"/>
  <c r="AU773" i="1" s="1"/>
  <c r="BA773" i="1" s="1"/>
  <c r="BG773" i="1" s="1"/>
  <c r="BO773" i="1" s="1"/>
  <c r="BQ773" i="1" s="1"/>
  <c r="K772" i="1"/>
  <c r="H772" i="1"/>
  <c r="AR772" i="1"/>
  <c r="M778" i="1"/>
  <c r="S778" i="1" s="1"/>
  <c r="Y778" i="1" s="1"/>
  <c r="AE778" i="1" s="1"/>
  <c r="AI778" i="1" s="1"/>
  <c r="AO778" i="1" s="1"/>
  <c r="AU778" i="1" s="1"/>
  <c r="BA778" i="1" s="1"/>
  <c r="BG778" i="1" s="1"/>
  <c r="BO778" i="1" s="1"/>
  <c r="BQ778" i="1" s="1"/>
  <c r="AA777" i="1"/>
  <c r="AR777" i="1"/>
  <c r="AY777" i="1"/>
  <c r="AG777" i="1"/>
  <c r="BE777" i="1"/>
  <c r="O790" i="1"/>
  <c r="O789" i="1" s="1"/>
  <c r="AM790" i="1"/>
  <c r="AM789" i="1" s="1"/>
  <c r="BK790" i="1"/>
  <c r="BK789" i="1" s="1"/>
  <c r="F802" i="1"/>
  <c r="F801" i="1" s="1"/>
  <c r="O802" i="1"/>
  <c r="O801" i="1" s="1"/>
  <c r="AM802" i="1"/>
  <c r="AM801" i="1" s="1"/>
  <c r="I810" i="1"/>
  <c r="O810" i="1"/>
  <c r="O809" i="1" s="1"/>
  <c r="AC810" i="1"/>
  <c r="AC809" i="1" s="1"/>
  <c r="AM810" i="1"/>
  <c r="AM809" i="1" s="1"/>
  <c r="AW810" i="1"/>
  <c r="AW809" i="1" s="1"/>
  <c r="M813" i="1"/>
  <c r="S813" i="1" s="1"/>
  <c r="Y813" i="1" s="1"/>
  <c r="AE813" i="1" s="1"/>
  <c r="AI813" i="1" s="1"/>
  <c r="AO813" i="1" s="1"/>
  <c r="AU813" i="1" s="1"/>
  <c r="BA813" i="1" s="1"/>
  <c r="BG813" i="1" s="1"/>
  <c r="BO813" i="1" s="1"/>
  <c r="BQ813" i="1" s="1"/>
  <c r="N815" i="1"/>
  <c r="T815" i="1" s="1"/>
  <c r="Z815" i="1" s="1"/>
  <c r="AF815" i="1" s="1"/>
  <c r="AJ815" i="1" s="1"/>
  <c r="AP815" i="1" s="1"/>
  <c r="AV815" i="1" s="1"/>
  <c r="BB815" i="1" s="1"/>
  <c r="BH815" i="1" s="1"/>
  <c r="BR815" i="1" s="1"/>
  <c r="BT815" i="1" s="1"/>
  <c r="AB810" i="1"/>
  <c r="AB809" i="1" s="1"/>
  <c r="H824" i="1"/>
  <c r="N824" i="1" s="1"/>
  <c r="T824" i="1" s="1"/>
  <c r="Z824" i="1" s="1"/>
  <c r="AF824" i="1" s="1"/>
  <c r="AJ824" i="1" s="1"/>
  <c r="AP824" i="1" s="1"/>
  <c r="AV824" i="1" s="1"/>
  <c r="BB824" i="1" s="1"/>
  <c r="BH824" i="1" s="1"/>
  <c r="BR824" i="1" s="1"/>
  <c r="BT824" i="1" s="1"/>
  <c r="Q823" i="1"/>
  <c r="AK823" i="1"/>
  <c r="AY823" i="1"/>
  <c r="BI823" i="1"/>
  <c r="M833" i="1"/>
  <c r="S833" i="1" s="1"/>
  <c r="Y833" i="1" s="1"/>
  <c r="AE833" i="1" s="1"/>
  <c r="AI833" i="1" s="1"/>
  <c r="AO833" i="1" s="1"/>
  <c r="AU833" i="1" s="1"/>
  <c r="BA833" i="1" s="1"/>
  <c r="BG833" i="1" s="1"/>
  <c r="BO833" i="1" s="1"/>
  <c r="BQ833" i="1" s="1"/>
  <c r="H844" i="1"/>
  <c r="N844" i="1" s="1"/>
  <c r="T844" i="1" s="1"/>
  <c r="Z844" i="1" s="1"/>
  <c r="AF844" i="1" s="1"/>
  <c r="AJ844" i="1" s="1"/>
  <c r="AP844" i="1" s="1"/>
  <c r="AV844" i="1" s="1"/>
  <c r="BB844" i="1" s="1"/>
  <c r="BH844" i="1" s="1"/>
  <c r="BR844" i="1" s="1"/>
  <c r="BT844" i="1" s="1"/>
  <c r="Q843" i="1"/>
  <c r="Q838" i="1" s="1"/>
  <c r="AK843" i="1"/>
  <c r="AK838" i="1" s="1"/>
  <c r="AY843" i="1"/>
  <c r="AY838" i="1" s="1"/>
  <c r="BI843" i="1"/>
  <c r="BI838" i="1" s="1"/>
  <c r="L848" i="1"/>
  <c r="R848" i="1" s="1"/>
  <c r="X848" i="1" s="1"/>
  <c r="AD848" i="1" s="1"/>
  <c r="AH848" i="1" s="1"/>
  <c r="AN848" i="1" s="1"/>
  <c r="AT848" i="1" s="1"/>
  <c r="AZ848" i="1" s="1"/>
  <c r="BF848" i="1" s="1"/>
  <c r="BL848" i="1" s="1"/>
  <c r="BN848" i="1" s="1"/>
  <c r="O852" i="1"/>
  <c r="O851" i="1" s="1"/>
  <c r="AC852" i="1"/>
  <c r="AC851" i="1" s="1"/>
  <c r="AM852" i="1"/>
  <c r="AM851" i="1" s="1"/>
  <c r="AW852" i="1"/>
  <c r="AW851" i="1" s="1"/>
  <c r="M855" i="1"/>
  <c r="S855" i="1" s="1"/>
  <c r="Y855" i="1" s="1"/>
  <c r="AE855" i="1" s="1"/>
  <c r="AI855" i="1" s="1"/>
  <c r="AO855" i="1" s="1"/>
  <c r="AU855" i="1" s="1"/>
  <c r="BA855" i="1" s="1"/>
  <c r="BG855" i="1" s="1"/>
  <c r="BO855" i="1" s="1"/>
  <c r="BQ855" i="1" s="1"/>
  <c r="N855" i="1"/>
  <c r="T855" i="1" s="1"/>
  <c r="Z855" i="1" s="1"/>
  <c r="AF855" i="1" s="1"/>
  <c r="AJ855" i="1" s="1"/>
  <c r="AP855" i="1" s="1"/>
  <c r="AV855" i="1" s="1"/>
  <c r="BB855" i="1" s="1"/>
  <c r="BH855" i="1" s="1"/>
  <c r="BR855" i="1" s="1"/>
  <c r="BT855" i="1" s="1"/>
  <c r="H858" i="1"/>
  <c r="N858" i="1" s="1"/>
  <c r="T858" i="1" s="1"/>
  <c r="Z858" i="1" s="1"/>
  <c r="AF858" i="1" s="1"/>
  <c r="AJ858" i="1" s="1"/>
  <c r="AP858" i="1" s="1"/>
  <c r="AV858" i="1" s="1"/>
  <c r="BB858" i="1" s="1"/>
  <c r="BH858" i="1" s="1"/>
  <c r="BR858" i="1" s="1"/>
  <c r="BT858" i="1" s="1"/>
  <c r="Q857" i="1"/>
  <c r="M862" i="1"/>
  <c r="S862" i="1" s="1"/>
  <c r="Y862" i="1" s="1"/>
  <c r="AE862" i="1" s="1"/>
  <c r="AI862" i="1" s="1"/>
  <c r="AO862" i="1" s="1"/>
  <c r="AU862" i="1" s="1"/>
  <c r="BA862" i="1" s="1"/>
  <c r="BG862" i="1" s="1"/>
  <c r="BO862" i="1" s="1"/>
  <c r="BQ862" i="1" s="1"/>
  <c r="N880" i="1"/>
  <c r="T880" i="1" s="1"/>
  <c r="Z880" i="1" s="1"/>
  <c r="AF880" i="1" s="1"/>
  <c r="AJ880" i="1" s="1"/>
  <c r="AP880" i="1" s="1"/>
  <c r="AV880" i="1" s="1"/>
  <c r="BB880" i="1" s="1"/>
  <c r="BH880" i="1" s="1"/>
  <c r="BR880" i="1" s="1"/>
  <c r="BT880" i="1" s="1"/>
  <c r="N881" i="1"/>
  <c r="T881" i="1" s="1"/>
  <c r="Z881" i="1" s="1"/>
  <c r="AF881" i="1" s="1"/>
  <c r="AJ881" i="1" s="1"/>
  <c r="AP881" i="1" s="1"/>
  <c r="AV881" i="1" s="1"/>
  <c r="BB881" i="1" s="1"/>
  <c r="BH881" i="1" s="1"/>
  <c r="BR881" i="1" s="1"/>
  <c r="BT881" i="1" s="1"/>
  <c r="AB892" i="1"/>
  <c r="AS892" i="1"/>
  <c r="BC892" i="1"/>
  <c r="T900" i="1"/>
  <c r="Z900" i="1" s="1"/>
  <c r="AF900" i="1" s="1"/>
  <c r="AJ900" i="1" s="1"/>
  <c r="AP900" i="1" s="1"/>
  <c r="AV900" i="1" s="1"/>
  <c r="BB900" i="1" s="1"/>
  <c r="BH900" i="1" s="1"/>
  <c r="BR900" i="1" s="1"/>
  <c r="BT900" i="1" s="1"/>
  <c r="Q897" i="1"/>
  <c r="T897" i="1" s="1"/>
  <c r="T903" i="1"/>
  <c r="Z903" i="1" s="1"/>
  <c r="AF903" i="1" s="1"/>
  <c r="AJ903" i="1" s="1"/>
  <c r="AP903" i="1" s="1"/>
  <c r="AV903" i="1" s="1"/>
  <c r="BB903" i="1" s="1"/>
  <c r="BH903" i="1" s="1"/>
  <c r="BR903" i="1" s="1"/>
  <c r="BT903" i="1" s="1"/>
  <c r="Q902" i="1"/>
  <c r="T902" i="1" s="1"/>
  <c r="Z902" i="1" s="1"/>
  <c r="AF902" i="1" s="1"/>
  <c r="AJ902" i="1" s="1"/>
  <c r="AP902" i="1" s="1"/>
  <c r="AV902" i="1" s="1"/>
  <c r="BB902" i="1" s="1"/>
  <c r="BH902" i="1" s="1"/>
  <c r="BR902" i="1" s="1"/>
  <c r="BT902" i="1" s="1"/>
  <c r="N969" i="1"/>
  <c r="T969" i="1" s="1"/>
  <c r="Z969" i="1" s="1"/>
  <c r="AF969" i="1" s="1"/>
  <c r="AJ969" i="1" s="1"/>
  <c r="AP969" i="1" s="1"/>
  <c r="AV969" i="1" s="1"/>
  <c r="BB969" i="1" s="1"/>
  <c r="BH969" i="1" s="1"/>
  <c r="BR969" i="1" s="1"/>
  <c r="BT969" i="1" s="1"/>
  <c r="N970" i="1"/>
  <c r="T970" i="1" s="1"/>
  <c r="Z970" i="1" s="1"/>
  <c r="AF970" i="1" s="1"/>
  <c r="AJ970" i="1" s="1"/>
  <c r="AP970" i="1" s="1"/>
  <c r="AV970" i="1" s="1"/>
  <c r="BB970" i="1" s="1"/>
  <c r="BH970" i="1" s="1"/>
  <c r="BR970" i="1" s="1"/>
  <c r="BT970" i="1" s="1"/>
  <c r="U968" i="1"/>
  <c r="AS968" i="1"/>
  <c r="AB968" i="1"/>
  <c r="N983" i="1"/>
  <c r="T983" i="1" s="1"/>
  <c r="Z983" i="1" s="1"/>
  <c r="AF983" i="1" s="1"/>
  <c r="AJ983" i="1" s="1"/>
  <c r="AP983" i="1" s="1"/>
  <c r="AV983" i="1" s="1"/>
  <c r="BB983" i="1" s="1"/>
  <c r="BH983" i="1" s="1"/>
  <c r="BR983" i="1" s="1"/>
  <c r="BT983" i="1" s="1"/>
  <c r="N984" i="1"/>
  <c r="T984" i="1" s="1"/>
  <c r="Z984" i="1" s="1"/>
  <c r="AF984" i="1" s="1"/>
  <c r="AJ984" i="1" s="1"/>
  <c r="AP984" i="1" s="1"/>
  <c r="AV984" i="1" s="1"/>
  <c r="BB984" i="1" s="1"/>
  <c r="BH984" i="1" s="1"/>
  <c r="BR984" i="1" s="1"/>
  <c r="BT984" i="1" s="1"/>
  <c r="G1001" i="1"/>
  <c r="M1001" i="1" s="1"/>
  <c r="S1001" i="1" s="1"/>
  <c r="Y1001" i="1" s="1"/>
  <c r="AE1001" i="1" s="1"/>
  <c r="AI1001" i="1" s="1"/>
  <c r="AO1001" i="1" s="1"/>
  <c r="AU1001" i="1" s="1"/>
  <c r="BA1001" i="1" s="1"/>
  <c r="BG1001" i="1" s="1"/>
  <c r="BO1001" i="1" s="1"/>
  <c r="BQ1001" i="1" s="1"/>
  <c r="V1022" i="1"/>
  <c r="AM1022" i="1"/>
  <c r="AW1022" i="1"/>
  <c r="AL1044" i="1"/>
  <c r="I1099" i="1"/>
  <c r="L1100" i="1"/>
  <c r="R1100" i="1" s="1"/>
  <c r="X1100" i="1" s="1"/>
  <c r="AD1100" i="1" s="1"/>
  <c r="AH1100" i="1" s="1"/>
  <c r="AN1100" i="1" s="1"/>
  <c r="AT1100" i="1" s="1"/>
  <c r="AZ1100" i="1" s="1"/>
  <c r="BF1100" i="1" s="1"/>
  <c r="BL1100" i="1" s="1"/>
  <c r="BN1100" i="1" s="1"/>
  <c r="AL1224" i="1"/>
  <c r="AO1224" i="1" s="1"/>
  <c r="AU1224" i="1" s="1"/>
  <c r="BA1224" i="1" s="1"/>
  <c r="BG1224" i="1" s="1"/>
  <c r="BO1224" i="1" s="1"/>
  <c r="BQ1224" i="1" s="1"/>
  <c r="AO1225" i="1"/>
  <c r="AU1225" i="1" s="1"/>
  <c r="BA1225" i="1" s="1"/>
  <c r="BG1225" i="1" s="1"/>
  <c r="BO1225" i="1" s="1"/>
  <c r="BQ1225" i="1" s="1"/>
  <c r="K621" i="1"/>
  <c r="BC621" i="1"/>
  <c r="BE621" i="1"/>
  <c r="H631" i="1"/>
  <c r="Q631" i="1"/>
  <c r="AK631" i="1"/>
  <c r="BI631" i="1"/>
  <c r="O631" i="1"/>
  <c r="AM631" i="1"/>
  <c r="BK631" i="1"/>
  <c r="N636" i="1"/>
  <c r="T636" i="1" s="1"/>
  <c r="Z636" i="1" s="1"/>
  <c r="AF636" i="1" s="1"/>
  <c r="AJ636" i="1" s="1"/>
  <c r="AP636" i="1" s="1"/>
  <c r="AV636" i="1" s="1"/>
  <c r="BB636" i="1" s="1"/>
  <c r="BH636" i="1" s="1"/>
  <c r="BR636" i="1" s="1"/>
  <c r="BT636" i="1" s="1"/>
  <c r="X640" i="1"/>
  <c r="AD640" i="1" s="1"/>
  <c r="AH640" i="1" s="1"/>
  <c r="AN640" i="1" s="1"/>
  <c r="AT640" i="1" s="1"/>
  <c r="AZ640" i="1" s="1"/>
  <c r="BF640" i="1" s="1"/>
  <c r="BL640" i="1" s="1"/>
  <c r="BN640" i="1" s="1"/>
  <c r="O647" i="1"/>
  <c r="AM647" i="1"/>
  <c r="BK647" i="1"/>
  <c r="Q647" i="1"/>
  <c r="AK647" i="1"/>
  <c r="BI647" i="1"/>
  <c r="M655" i="1"/>
  <c r="S655" i="1" s="1"/>
  <c r="Y655" i="1" s="1"/>
  <c r="AE655" i="1" s="1"/>
  <c r="AI655" i="1" s="1"/>
  <c r="AO655" i="1" s="1"/>
  <c r="AU655" i="1" s="1"/>
  <c r="BA655" i="1" s="1"/>
  <c r="BG655" i="1" s="1"/>
  <c r="BO655" i="1" s="1"/>
  <c r="BQ655" i="1" s="1"/>
  <c r="AL664" i="1"/>
  <c r="BJ664" i="1"/>
  <c r="AR672" i="1"/>
  <c r="U672" i="1"/>
  <c r="AL672" i="1"/>
  <c r="AS672" i="1"/>
  <c r="BJ672" i="1"/>
  <c r="AR686" i="1"/>
  <c r="M691" i="1"/>
  <c r="S691" i="1" s="1"/>
  <c r="Y691" i="1" s="1"/>
  <c r="AE691" i="1" s="1"/>
  <c r="AI691" i="1" s="1"/>
  <c r="AO691" i="1" s="1"/>
  <c r="AU691" i="1" s="1"/>
  <c r="BA691" i="1" s="1"/>
  <c r="BG691" i="1" s="1"/>
  <c r="BO691" i="1" s="1"/>
  <c r="BQ691" i="1" s="1"/>
  <c r="H700" i="1"/>
  <c r="N700" i="1" s="1"/>
  <c r="T700" i="1" s="1"/>
  <c r="Z700" i="1" s="1"/>
  <c r="AF700" i="1" s="1"/>
  <c r="AJ700" i="1" s="1"/>
  <c r="AP700" i="1" s="1"/>
  <c r="AV700" i="1" s="1"/>
  <c r="BB700" i="1" s="1"/>
  <c r="BH700" i="1" s="1"/>
  <c r="BR700" i="1" s="1"/>
  <c r="BT700" i="1" s="1"/>
  <c r="AB705" i="1"/>
  <c r="Q705" i="1"/>
  <c r="AK705" i="1"/>
  <c r="BI705" i="1"/>
  <c r="BD716" i="1"/>
  <c r="AA741" i="1"/>
  <c r="AR741" i="1"/>
  <c r="AY741" i="1"/>
  <c r="P750" i="1"/>
  <c r="AG750" i="1"/>
  <c r="AX750" i="1"/>
  <c r="M765" i="1"/>
  <c r="S765" i="1" s="1"/>
  <c r="Y765" i="1" s="1"/>
  <c r="AE765" i="1" s="1"/>
  <c r="AI765" i="1" s="1"/>
  <c r="AO765" i="1" s="1"/>
  <c r="AU765" i="1" s="1"/>
  <c r="BA765" i="1" s="1"/>
  <c r="BG765" i="1" s="1"/>
  <c r="BO765" i="1" s="1"/>
  <c r="BQ765" i="1" s="1"/>
  <c r="AB772" i="1"/>
  <c r="AB777" i="1"/>
  <c r="BC777" i="1"/>
  <c r="V789" i="1"/>
  <c r="V788" i="1" s="1"/>
  <c r="V787" i="1" s="1"/>
  <c r="W790" i="1"/>
  <c r="W789" i="1" s="1"/>
  <c r="AQ790" i="1"/>
  <c r="AQ789" i="1" s="1"/>
  <c r="BU790" i="1"/>
  <c r="BU789" i="1" s="1"/>
  <c r="H802" i="1"/>
  <c r="Q802" i="1"/>
  <c r="Q801" i="1" s="1"/>
  <c r="AQ802" i="1"/>
  <c r="AQ801" i="1" s="1"/>
  <c r="W810" i="1"/>
  <c r="W809" i="1" s="1"/>
  <c r="AG810" i="1"/>
  <c r="AG809" i="1" s="1"/>
  <c r="BE810" i="1"/>
  <c r="BE809" i="1" s="1"/>
  <c r="BU810" i="1"/>
  <c r="BU809" i="1" s="1"/>
  <c r="H820" i="1"/>
  <c r="N820" i="1" s="1"/>
  <c r="T820" i="1" s="1"/>
  <c r="Z820" i="1" s="1"/>
  <c r="AF820" i="1" s="1"/>
  <c r="AJ820" i="1" s="1"/>
  <c r="AP820" i="1" s="1"/>
  <c r="AV820" i="1" s="1"/>
  <c r="BB820" i="1" s="1"/>
  <c r="BH820" i="1" s="1"/>
  <c r="BR820" i="1" s="1"/>
  <c r="BT820" i="1" s="1"/>
  <c r="M820" i="1"/>
  <c r="S820" i="1" s="1"/>
  <c r="Y820" i="1" s="1"/>
  <c r="AE820" i="1" s="1"/>
  <c r="AI820" i="1" s="1"/>
  <c r="AO820" i="1" s="1"/>
  <c r="AU820" i="1" s="1"/>
  <c r="BA820" i="1" s="1"/>
  <c r="BG820" i="1" s="1"/>
  <c r="BO820" i="1" s="1"/>
  <c r="BQ820" i="1" s="1"/>
  <c r="U823" i="1"/>
  <c r="AS823" i="1"/>
  <c r="L828" i="1"/>
  <c r="R828" i="1" s="1"/>
  <c r="X828" i="1" s="1"/>
  <c r="AD828" i="1" s="1"/>
  <c r="AH828" i="1" s="1"/>
  <c r="AN828" i="1" s="1"/>
  <c r="AT828" i="1" s="1"/>
  <c r="AZ828" i="1" s="1"/>
  <c r="BF828" i="1" s="1"/>
  <c r="BL828" i="1" s="1"/>
  <c r="BN828" i="1" s="1"/>
  <c r="W852" i="1"/>
  <c r="W851" i="1" s="1"/>
  <c r="AG852" i="1"/>
  <c r="AG851" i="1" s="1"/>
  <c r="BE852" i="1"/>
  <c r="BE851" i="1" s="1"/>
  <c r="BU852" i="1"/>
  <c r="BU851" i="1" s="1"/>
  <c r="BI857" i="1"/>
  <c r="U897" i="1"/>
  <c r="W915" i="1"/>
  <c r="Z915" i="1" s="1"/>
  <c r="AF915" i="1" s="1"/>
  <c r="AJ915" i="1" s="1"/>
  <c r="AP915" i="1" s="1"/>
  <c r="AV915" i="1" s="1"/>
  <c r="BB915" i="1" s="1"/>
  <c r="BH915" i="1" s="1"/>
  <c r="BR915" i="1" s="1"/>
  <c r="BT915" i="1" s="1"/>
  <c r="Z916" i="1"/>
  <c r="AF916" i="1" s="1"/>
  <c r="AJ916" i="1" s="1"/>
  <c r="AP916" i="1" s="1"/>
  <c r="AV916" i="1" s="1"/>
  <c r="BB916" i="1" s="1"/>
  <c r="BH916" i="1" s="1"/>
  <c r="BR916" i="1" s="1"/>
  <c r="BT916" i="1" s="1"/>
  <c r="M993" i="1"/>
  <c r="S993" i="1" s="1"/>
  <c r="Y993" i="1" s="1"/>
  <c r="AE993" i="1" s="1"/>
  <c r="AI993" i="1" s="1"/>
  <c r="AO993" i="1" s="1"/>
  <c r="AU993" i="1" s="1"/>
  <c r="BA993" i="1" s="1"/>
  <c r="BG993" i="1" s="1"/>
  <c r="BO993" i="1" s="1"/>
  <c r="BQ993" i="1" s="1"/>
  <c r="J992" i="1"/>
  <c r="M992" i="1" s="1"/>
  <c r="S992" i="1" s="1"/>
  <c r="Y992" i="1" s="1"/>
  <c r="AE992" i="1" s="1"/>
  <c r="AI992" i="1" s="1"/>
  <c r="AO992" i="1" s="1"/>
  <c r="AU992" i="1" s="1"/>
  <c r="BA992" i="1" s="1"/>
  <c r="BG992" i="1" s="1"/>
  <c r="BO992" i="1" s="1"/>
  <c r="BQ992" i="1" s="1"/>
  <c r="R1011" i="1"/>
  <c r="X1011" i="1" s="1"/>
  <c r="AD1011" i="1" s="1"/>
  <c r="AH1011" i="1" s="1"/>
  <c r="AN1011" i="1" s="1"/>
  <c r="AT1011" i="1" s="1"/>
  <c r="AZ1011" i="1" s="1"/>
  <c r="BF1011" i="1" s="1"/>
  <c r="BL1011" i="1" s="1"/>
  <c r="BN1011" i="1" s="1"/>
  <c r="O1010" i="1"/>
  <c r="R1010" i="1" s="1"/>
  <c r="X1010" i="1" s="1"/>
  <c r="AD1010" i="1" s="1"/>
  <c r="AH1010" i="1" s="1"/>
  <c r="AN1010" i="1" s="1"/>
  <c r="AT1010" i="1" s="1"/>
  <c r="AZ1010" i="1" s="1"/>
  <c r="BF1010" i="1" s="1"/>
  <c r="BL1010" i="1" s="1"/>
  <c r="BN1010" i="1" s="1"/>
  <c r="J1023" i="1"/>
  <c r="M1023" i="1" s="1"/>
  <c r="S1023" i="1" s="1"/>
  <c r="Y1023" i="1" s="1"/>
  <c r="AE1023" i="1" s="1"/>
  <c r="AI1023" i="1" s="1"/>
  <c r="AO1023" i="1" s="1"/>
  <c r="AU1023" i="1" s="1"/>
  <c r="BA1023" i="1" s="1"/>
  <c r="BG1023" i="1" s="1"/>
  <c r="BO1023" i="1" s="1"/>
  <c r="BQ1023" i="1" s="1"/>
  <c r="M1024" i="1"/>
  <c r="S1024" i="1" s="1"/>
  <c r="Y1024" i="1" s="1"/>
  <c r="AE1024" i="1" s="1"/>
  <c r="AI1024" i="1" s="1"/>
  <c r="AO1024" i="1" s="1"/>
  <c r="AU1024" i="1" s="1"/>
  <c r="BA1024" i="1" s="1"/>
  <c r="BG1024" i="1" s="1"/>
  <c r="BO1024" i="1" s="1"/>
  <c r="BQ1024" i="1" s="1"/>
  <c r="L1039" i="1"/>
  <c r="R1039" i="1" s="1"/>
  <c r="X1039" i="1" s="1"/>
  <c r="AD1039" i="1" s="1"/>
  <c r="AH1039" i="1" s="1"/>
  <c r="AN1039" i="1" s="1"/>
  <c r="AT1039" i="1" s="1"/>
  <c r="AZ1039" i="1" s="1"/>
  <c r="BF1039" i="1" s="1"/>
  <c r="BL1039" i="1" s="1"/>
  <c r="BN1039" i="1" s="1"/>
  <c r="I1038" i="1"/>
  <c r="L1038" i="1" s="1"/>
  <c r="R1038" i="1" s="1"/>
  <c r="X1038" i="1" s="1"/>
  <c r="AD1038" i="1" s="1"/>
  <c r="AH1038" i="1" s="1"/>
  <c r="AN1038" i="1" s="1"/>
  <c r="AT1038" i="1" s="1"/>
  <c r="AZ1038" i="1" s="1"/>
  <c r="BF1038" i="1" s="1"/>
  <c r="BL1038" i="1" s="1"/>
  <c r="BN1038" i="1" s="1"/>
  <c r="AF1156" i="1"/>
  <c r="AJ1156" i="1" s="1"/>
  <c r="AP1156" i="1" s="1"/>
  <c r="AV1156" i="1" s="1"/>
  <c r="BB1156" i="1" s="1"/>
  <c r="BH1156" i="1" s="1"/>
  <c r="BR1156" i="1" s="1"/>
  <c r="AC1155" i="1"/>
  <c r="AF1155" i="1" s="1"/>
  <c r="AJ1155" i="1" s="1"/>
  <c r="AP1155" i="1" s="1"/>
  <c r="AV1155" i="1" s="1"/>
  <c r="BB1155" i="1" s="1"/>
  <c r="BH1155" i="1" s="1"/>
  <c r="BR1155" i="1" s="1"/>
  <c r="N640" i="1"/>
  <c r="T640" i="1" s="1"/>
  <c r="Z640" i="1" s="1"/>
  <c r="AF640" i="1" s="1"/>
  <c r="AJ640" i="1" s="1"/>
  <c r="AP640" i="1" s="1"/>
  <c r="AV640" i="1" s="1"/>
  <c r="BB640" i="1" s="1"/>
  <c r="BH640" i="1" s="1"/>
  <c r="BR640" i="1" s="1"/>
  <c r="BT640" i="1" s="1"/>
  <c r="U647" i="1"/>
  <c r="AS647" i="1"/>
  <c r="L657" i="1"/>
  <c r="R657" i="1" s="1"/>
  <c r="X657" i="1" s="1"/>
  <c r="AD657" i="1" s="1"/>
  <c r="AH657" i="1" s="1"/>
  <c r="AN657" i="1" s="1"/>
  <c r="AT657" i="1" s="1"/>
  <c r="AZ657" i="1" s="1"/>
  <c r="BF657" i="1" s="1"/>
  <c r="BL657" i="1" s="1"/>
  <c r="BN657" i="1" s="1"/>
  <c r="V664" i="1"/>
  <c r="AB672" i="1"/>
  <c r="I672" i="1"/>
  <c r="V672" i="1"/>
  <c r="AC672" i="1"/>
  <c r="AW672" i="1"/>
  <c r="AB686" i="1"/>
  <c r="P695" i="1"/>
  <c r="O705" i="1"/>
  <c r="BD705" i="1"/>
  <c r="BK705" i="1"/>
  <c r="I705" i="1"/>
  <c r="P716" i="1"/>
  <c r="N727" i="1"/>
  <c r="T727" i="1" s="1"/>
  <c r="Z727" i="1" s="1"/>
  <c r="AF727" i="1" s="1"/>
  <c r="AJ727" i="1" s="1"/>
  <c r="AP727" i="1" s="1"/>
  <c r="AV727" i="1" s="1"/>
  <c r="BB727" i="1" s="1"/>
  <c r="BH727" i="1" s="1"/>
  <c r="BR727" i="1" s="1"/>
  <c r="BT727" i="1" s="1"/>
  <c r="AB741" i="1"/>
  <c r="BC741" i="1"/>
  <c r="Q750" i="1"/>
  <c r="BI750" i="1"/>
  <c r="BJ750" i="1"/>
  <c r="BD772" i="1"/>
  <c r="O777" i="1"/>
  <c r="AM777" i="1"/>
  <c r="BD777" i="1"/>
  <c r="BK777" i="1"/>
  <c r="I777" i="1"/>
  <c r="I782" i="1"/>
  <c r="AY790" i="1"/>
  <c r="AY789" i="1" s="1"/>
  <c r="N798" i="1"/>
  <c r="T798" i="1" s="1"/>
  <c r="Z798" i="1" s="1"/>
  <c r="AF798" i="1" s="1"/>
  <c r="AJ798" i="1" s="1"/>
  <c r="AP798" i="1" s="1"/>
  <c r="AV798" i="1" s="1"/>
  <c r="BB798" i="1" s="1"/>
  <c r="BH798" i="1" s="1"/>
  <c r="BR798" i="1" s="1"/>
  <c r="BT798" i="1" s="1"/>
  <c r="U802" i="1"/>
  <c r="U801" i="1" s="1"/>
  <c r="AA802" i="1"/>
  <c r="AA801" i="1" s="1"/>
  <c r="AY802" i="1"/>
  <c r="AY801" i="1" s="1"/>
  <c r="Q810" i="1"/>
  <c r="Q809" i="1" s="1"/>
  <c r="AA810" i="1"/>
  <c r="AA809" i="1" s="1"/>
  <c r="AK810" i="1"/>
  <c r="AK809" i="1" s="1"/>
  <c r="AY810" i="1"/>
  <c r="AY809" i="1" s="1"/>
  <c r="BI810" i="1"/>
  <c r="BI809" i="1" s="1"/>
  <c r="P810" i="1"/>
  <c r="P809" i="1" s="1"/>
  <c r="AC823" i="1"/>
  <c r="AC843" i="1"/>
  <c r="AC838" i="1" s="1"/>
  <c r="BK843" i="1"/>
  <c r="BK838" i="1" s="1"/>
  <c r="L847" i="1"/>
  <c r="R847" i="1" s="1"/>
  <c r="X847" i="1" s="1"/>
  <c r="AD847" i="1" s="1"/>
  <c r="AH847" i="1" s="1"/>
  <c r="AN847" i="1" s="1"/>
  <c r="AT847" i="1" s="1"/>
  <c r="AZ847" i="1" s="1"/>
  <c r="BF847" i="1" s="1"/>
  <c r="BL847" i="1" s="1"/>
  <c r="BN847" i="1" s="1"/>
  <c r="Q852" i="1"/>
  <c r="Q851" i="1" s="1"/>
  <c r="AA852" i="1"/>
  <c r="AA851" i="1" s="1"/>
  <c r="AK852" i="1"/>
  <c r="AK851" i="1" s="1"/>
  <c r="AY852" i="1"/>
  <c r="AY851" i="1" s="1"/>
  <c r="BI852" i="1"/>
  <c r="BI851" i="1" s="1"/>
  <c r="AS857" i="1"/>
  <c r="AS850" i="1" s="1"/>
  <c r="N874" i="1"/>
  <c r="T874" i="1" s="1"/>
  <c r="Z874" i="1" s="1"/>
  <c r="AF874" i="1" s="1"/>
  <c r="AJ874" i="1" s="1"/>
  <c r="AP874" i="1" s="1"/>
  <c r="AV874" i="1" s="1"/>
  <c r="BB874" i="1" s="1"/>
  <c r="BH874" i="1" s="1"/>
  <c r="BR874" i="1" s="1"/>
  <c r="BT874" i="1" s="1"/>
  <c r="N875" i="1"/>
  <c r="T875" i="1" s="1"/>
  <c r="Z875" i="1" s="1"/>
  <c r="AF875" i="1" s="1"/>
  <c r="AJ875" i="1" s="1"/>
  <c r="AP875" i="1" s="1"/>
  <c r="AV875" i="1" s="1"/>
  <c r="BB875" i="1" s="1"/>
  <c r="BH875" i="1" s="1"/>
  <c r="BR875" i="1" s="1"/>
  <c r="BT875" i="1" s="1"/>
  <c r="AY918" i="1"/>
  <c r="BB918" i="1" s="1"/>
  <c r="BH918" i="1" s="1"/>
  <c r="BR918" i="1" s="1"/>
  <c r="BT918" i="1" s="1"/>
  <c r="BB919" i="1"/>
  <c r="BH919" i="1" s="1"/>
  <c r="BR919" i="1" s="1"/>
  <c r="BT919" i="1" s="1"/>
  <c r="M948" i="1"/>
  <c r="S948" i="1" s="1"/>
  <c r="Y948" i="1" s="1"/>
  <c r="AE948" i="1" s="1"/>
  <c r="AI948" i="1" s="1"/>
  <c r="AO948" i="1" s="1"/>
  <c r="AU948" i="1" s="1"/>
  <c r="BA948" i="1" s="1"/>
  <c r="BG948" i="1" s="1"/>
  <c r="BO948" i="1" s="1"/>
  <c r="BQ948" i="1" s="1"/>
  <c r="G947" i="1"/>
  <c r="M947" i="1" s="1"/>
  <c r="S947" i="1" s="1"/>
  <c r="Y947" i="1" s="1"/>
  <c r="AE947" i="1" s="1"/>
  <c r="AI947" i="1" s="1"/>
  <c r="AO947" i="1" s="1"/>
  <c r="AU947" i="1" s="1"/>
  <c r="BA947" i="1" s="1"/>
  <c r="BG947" i="1" s="1"/>
  <c r="BO947" i="1" s="1"/>
  <c r="BQ947" i="1" s="1"/>
  <c r="J958" i="1"/>
  <c r="M958" i="1" s="1"/>
  <c r="S958" i="1" s="1"/>
  <c r="Y958" i="1" s="1"/>
  <c r="AE958" i="1" s="1"/>
  <c r="AI958" i="1" s="1"/>
  <c r="AO958" i="1" s="1"/>
  <c r="AU958" i="1" s="1"/>
  <c r="BA958" i="1" s="1"/>
  <c r="BG958" i="1" s="1"/>
  <c r="BO958" i="1" s="1"/>
  <c r="BQ958" i="1" s="1"/>
  <c r="M959" i="1"/>
  <c r="S959" i="1" s="1"/>
  <c r="Y959" i="1" s="1"/>
  <c r="AE959" i="1" s="1"/>
  <c r="AI959" i="1" s="1"/>
  <c r="AO959" i="1" s="1"/>
  <c r="AU959" i="1" s="1"/>
  <c r="BA959" i="1" s="1"/>
  <c r="BG959" i="1" s="1"/>
  <c r="BO959" i="1" s="1"/>
  <c r="BQ959" i="1" s="1"/>
  <c r="P961" i="1"/>
  <c r="W961" i="1"/>
  <c r="AQ961" i="1"/>
  <c r="BU961" i="1"/>
  <c r="AN981" i="1"/>
  <c r="AT981" i="1" s="1"/>
  <c r="AZ981" i="1" s="1"/>
  <c r="BF981" i="1" s="1"/>
  <c r="BL981" i="1" s="1"/>
  <c r="BN981" i="1" s="1"/>
  <c r="AK980" i="1"/>
  <c r="AN980" i="1" s="1"/>
  <c r="AT980" i="1" s="1"/>
  <c r="AZ980" i="1" s="1"/>
  <c r="BF980" i="1" s="1"/>
  <c r="BL980" i="1" s="1"/>
  <c r="BN980" i="1" s="1"/>
  <c r="K1019" i="1"/>
  <c r="N1019" i="1" s="1"/>
  <c r="T1019" i="1" s="1"/>
  <c r="Z1019" i="1" s="1"/>
  <c r="AF1019" i="1" s="1"/>
  <c r="AJ1019" i="1" s="1"/>
  <c r="AP1019" i="1" s="1"/>
  <c r="AV1019" i="1" s="1"/>
  <c r="BB1019" i="1" s="1"/>
  <c r="BH1019" i="1" s="1"/>
  <c r="BR1019" i="1" s="1"/>
  <c r="BT1019" i="1" s="1"/>
  <c r="N1020" i="1"/>
  <c r="T1020" i="1" s="1"/>
  <c r="Z1020" i="1" s="1"/>
  <c r="AF1020" i="1" s="1"/>
  <c r="AJ1020" i="1" s="1"/>
  <c r="AP1020" i="1" s="1"/>
  <c r="AV1020" i="1" s="1"/>
  <c r="BB1020" i="1" s="1"/>
  <c r="BH1020" i="1" s="1"/>
  <c r="BR1020" i="1" s="1"/>
  <c r="BT1020" i="1" s="1"/>
  <c r="AQ1022" i="1"/>
  <c r="AO1213" i="1"/>
  <c r="AU1213" i="1" s="1"/>
  <c r="BA1213" i="1" s="1"/>
  <c r="BG1213" i="1" s="1"/>
  <c r="BO1213" i="1" s="1"/>
  <c r="BQ1213" i="1" s="1"/>
  <c r="AL1212" i="1"/>
  <c r="AO1212" i="1" s="1"/>
  <c r="AU1212" i="1" s="1"/>
  <c r="BA1212" i="1" s="1"/>
  <c r="BG1212" i="1" s="1"/>
  <c r="BO1212" i="1" s="1"/>
  <c r="BQ1212" i="1" s="1"/>
  <c r="AL1218" i="1"/>
  <c r="AO1218" i="1" s="1"/>
  <c r="AU1218" i="1" s="1"/>
  <c r="BA1218" i="1" s="1"/>
  <c r="BG1218" i="1" s="1"/>
  <c r="BO1218" i="1" s="1"/>
  <c r="BQ1218" i="1" s="1"/>
  <c r="AO1219" i="1"/>
  <c r="AU1219" i="1" s="1"/>
  <c r="BA1219" i="1" s="1"/>
  <c r="BG1219" i="1" s="1"/>
  <c r="BO1219" i="1" s="1"/>
  <c r="BQ1219" i="1" s="1"/>
  <c r="L883" i="1"/>
  <c r="R883" i="1" s="1"/>
  <c r="X883" i="1" s="1"/>
  <c r="AD883" i="1" s="1"/>
  <c r="AH883" i="1" s="1"/>
  <c r="AN883" i="1" s="1"/>
  <c r="AT883" i="1" s="1"/>
  <c r="AZ883" i="1" s="1"/>
  <c r="BF883" i="1" s="1"/>
  <c r="BL883" i="1" s="1"/>
  <c r="BN883" i="1" s="1"/>
  <c r="AC892" i="1"/>
  <c r="AM892" i="1"/>
  <c r="AW892" i="1"/>
  <c r="BK892" i="1"/>
  <c r="AQ897" i="1"/>
  <c r="BJ897" i="1"/>
  <c r="Q905" i="1"/>
  <c r="T905" i="1" s="1"/>
  <c r="AM905" i="1"/>
  <c r="BD905" i="1"/>
  <c r="BK905" i="1"/>
  <c r="V905" i="1"/>
  <c r="AL905" i="1"/>
  <c r="BJ905" i="1"/>
  <c r="U915" i="1"/>
  <c r="X915" i="1" s="1"/>
  <c r="AD915" i="1" s="1"/>
  <c r="AH915" i="1" s="1"/>
  <c r="AN915" i="1" s="1"/>
  <c r="AT915" i="1" s="1"/>
  <c r="AZ915" i="1" s="1"/>
  <c r="BF915" i="1" s="1"/>
  <c r="BL915" i="1" s="1"/>
  <c r="BN915" i="1" s="1"/>
  <c r="AW918" i="1"/>
  <c r="AZ918" i="1" s="1"/>
  <c r="BF918" i="1" s="1"/>
  <c r="BL918" i="1" s="1"/>
  <c r="BN918" i="1" s="1"/>
  <c r="BA919" i="1"/>
  <c r="BG919" i="1" s="1"/>
  <c r="BO919" i="1" s="1"/>
  <c r="BQ919" i="1" s="1"/>
  <c r="G925" i="1"/>
  <c r="M925" i="1" s="1"/>
  <c r="S925" i="1" s="1"/>
  <c r="Y925" i="1" s="1"/>
  <c r="AE925" i="1" s="1"/>
  <c r="AI925" i="1" s="1"/>
  <c r="AO925" i="1" s="1"/>
  <c r="AU925" i="1" s="1"/>
  <c r="BA925" i="1" s="1"/>
  <c r="BG925" i="1" s="1"/>
  <c r="BO925" i="1" s="1"/>
  <c r="BQ925" i="1" s="1"/>
  <c r="M931" i="1"/>
  <c r="S931" i="1" s="1"/>
  <c r="Y931" i="1" s="1"/>
  <c r="AE931" i="1" s="1"/>
  <c r="AI931" i="1" s="1"/>
  <c r="AO931" i="1" s="1"/>
  <c r="AU931" i="1" s="1"/>
  <c r="BA931" i="1" s="1"/>
  <c r="BG931" i="1" s="1"/>
  <c r="BO931" i="1" s="1"/>
  <c r="BQ931" i="1" s="1"/>
  <c r="AR930" i="1"/>
  <c r="AR929" i="1" s="1"/>
  <c r="V930" i="1"/>
  <c r="V929" i="1" s="1"/>
  <c r="L948" i="1"/>
  <c r="R948" i="1" s="1"/>
  <c r="X948" i="1" s="1"/>
  <c r="AD948" i="1" s="1"/>
  <c r="AH948" i="1" s="1"/>
  <c r="AN948" i="1" s="1"/>
  <c r="AT948" i="1" s="1"/>
  <c r="AZ948" i="1" s="1"/>
  <c r="BF948" i="1" s="1"/>
  <c r="BL948" i="1" s="1"/>
  <c r="BN948" i="1" s="1"/>
  <c r="AX950" i="1"/>
  <c r="AM950" i="1"/>
  <c r="BK950" i="1"/>
  <c r="AX961" i="1"/>
  <c r="M964" i="1"/>
  <c r="S964" i="1" s="1"/>
  <c r="Y964" i="1" s="1"/>
  <c r="AE964" i="1" s="1"/>
  <c r="AI964" i="1" s="1"/>
  <c r="AO964" i="1" s="1"/>
  <c r="AU964" i="1" s="1"/>
  <c r="BA964" i="1" s="1"/>
  <c r="BG964" i="1" s="1"/>
  <c r="BO964" i="1" s="1"/>
  <c r="BQ964" i="1" s="1"/>
  <c r="AR961" i="1"/>
  <c r="V968" i="1"/>
  <c r="N973" i="1"/>
  <c r="T973" i="1" s="1"/>
  <c r="Z973" i="1" s="1"/>
  <c r="AF973" i="1" s="1"/>
  <c r="AJ973" i="1" s="1"/>
  <c r="AP973" i="1" s="1"/>
  <c r="AV973" i="1" s="1"/>
  <c r="BB973" i="1" s="1"/>
  <c r="BH973" i="1" s="1"/>
  <c r="BR973" i="1" s="1"/>
  <c r="BT973" i="1" s="1"/>
  <c r="BD975" i="1"/>
  <c r="BD968" i="1" s="1"/>
  <c r="G987" i="1"/>
  <c r="K987" i="1"/>
  <c r="Q987" i="1"/>
  <c r="Q986" i="1" s="1"/>
  <c r="AA987" i="1"/>
  <c r="AA986" i="1" s="1"/>
  <c r="AK987" i="1"/>
  <c r="AK986" i="1" s="1"/>
  <c r="AY987" i="1"/>
  <c r="AY986" i="1" s="1"/>
  <c r="BI987" i="1"/>
  <c r="BI986" i="1" s="1"/>
  <c r="V987" i="1"/>
  <c r="V986" i="1" s="1"/>
  <c r="H992" i="1"/>
  <c r="N992" i="1" s="1"/>
  <c r="T992" i="1" s="1"/>
  <c r="Z992" i="1" s="1"/>
  <c r="AF992" i="1" s="1"/>
  <c r="AJ992" i="1" s="1"/>
  <c r="AP992" i="1" s="1"/>
  <c r="AV992" i="1" s="1"/>
  <c r="BB992" i="1" s="1"/>
  <c r="BH992" i="1" s="1"/>
  <c r="BR992" i="1" s="1"/>
  <c r="BT992" i="1" s="1"/>
  <c r="L995" i="1"/>
  <c r="R995" i="1" s="1"/>
  <c r="X995" i="1" s="1"/>
  <c r="AD995" i="1" s="1"/>
  <c r="AH995" i="1" s="1"/>
  <c r="AN995" i="1" s="1"/>
  <c r="AT995" i="1" s="1"/>
  <c r="AZ995" i="1" s="1"/>
  <c r="BF995" i="1" s="1"/>
  <c r="BL995" i="1" s="1"/>
  <c r="BN995" i="1" s="1"/>
  <c r="F998" i="1"/>
  <c r="L998" i="1" s="1"/>
  <c r="R998" i="1" s="1"/>
  <c r="X998" i="1" s="1"/>
  <c r="AD998" i="1" s="1"/>
  <c r="AH998" i="1" s="1"/>
  <c r="AN998" i="1" s="1"/>
  <c r="AT998" i="1" s="1"/>
  <c r="AZ998" i="1" s="1"/>
  <c r="BF998" i="1" s="1"/>
  <c r="BL998" i="1" s="1"/>
  <c r="BN998" i="1" s="1"/>
  <c r="F1004" i="1"/>
  <c r="L1004" i="1" s="1"/>
  <c r="R1004" i="1" s="1"/>
  <c r="X1004" i="1" s="1"/>
  <c r="AD1004" i="1" s="1"/>
  <c r="AH1004" i="1" s="1"/>
  <c r="AN1004" i="1" s="1"/>
  <c r="AT1004" i="1" s="1"/>
  <c r="AZ1004" i="1" s="1"/>
  <c r="BF1004" i="1" s="1"/>
  <c r="BL1004" i="1" s="1"/>
  <c r="BN1004" i="1" s="1"/>
  <c r="Y1011" i="1"/>
  <c r="AE1011" i="1" s="1"/>
  <c r="AI1011" i="1" s="1"/>
  <c r="AO1011" i="1" s="1"/>
  <c r="AU1011" i="1" s="1"/>
  <c r="BA1011" i="1" s="1"/>
  <c r="BG1011" i="1" s="1"/>
  <c r="BO1011" i="1" s="1"/>
  <c r="BQ1011" i="1" s="1"/>
  <c r="M1013" i="1"/>
  <c r="S1013" i="1" s="1"/>
  <c r="Y1013" i="1" s="1"/>
  <c r="AE1013" i="1" s="1"/>
  <c r="AI1013" i="1" s="1"/>
  <c r="AO1013" i="1" s="1"/>
  <c r="AU1013" i="1" s="1"/>
  <c r="BA1013" i="1" s="1"/>
  <c r="BG1013" i="1" s="1"/>
  <c r="BO1013" i="1" s="1"/>
  <c r="BQ1013" i="1" s="1"/>
  <c r="M1014" i="1"/>
  <c r="S1014" i="1" s="1"/>
  <c r="Y1014" i="1" s="1"/>
  <c r="AE1014" i="1" s="1"/>
  <c r="AI1014" i="1" s="1"/>
  <c r="AO1014" i="1" s="1"/>
  <c r="AU1014" i="1" s="1"/>
  <c r="BA1014" i="1" s="1"/>
  <c r="BG1014" i="1" s="1"/>
  <c r="BO1014" i="1" s="1"/>
  <c r="BQ1014" i="1" s="1"/>
  <c r="I1016" i="1"/>
  <c r="L1016" i="1" s="1"/>
  <c r="R1016" i="1" s="1"/>
  <c r="X1016" i="1" s="1"/>
  <c r="AD1016" i="1" s="1"/>
  <c r="AH1016" i="1" s="1"/>
  <c r="AN1016" i="1" s="1"/>
  <c r="AT1016" i="1" s="1"/>
  <c r="AZ1016" i="1" s="1"/>
  <c r="BF1016" i="1" s="1"/>
  <c r="BL1016" i="1" s="1"/>
  <c r="BN1016" i="1" s="1"/>
  <c r="L1029" i="1"/>
  <c r="R1029" i="1" s="1"/>
  <c r="X1029" i="1" s="1"/>
  <c r="AD1029" i="1" s="1"/>
  <c r="AH1029" i="1" s="1"/>
  <c r="AN1029" i="1" s="1"/>
  <c r="AT1029" i="1" s="1"/>
  <c r="AZ1029" i="1" s="1"/>
  <c r="BF1029" i="1" s="1"/>
  <c r="BL1029" i="1" s="1"/>
  <c r="BN1029" i="1" s="1"/>
  <c r="L1030" i="1"/>
  <c r="R1030" i="1" s="1"/>
  <c r="X1030" i="1" s="1"/>
  <c r="AD1030" i="1" s="1"/>
  <c r="AH1030" i="1" s="1"/>
  <c r="AN1030" i="1" s="1"/>
  <c r="AT1030" i="1" s="1"/>
  <c r="AZ1030" i="1" s="1"/>
  <c r="BF1030" i="1" s="1"/>
  <c r="BL1030" i="1" s="1"/>
  <c r="BN1030" i="1" s="1"/>
  <c r="AA1022" i="1"/>
  <c r="AR1022" i="1"/>
  <c r="N1033" i="1"/>
  <c r="T1033" i="1" s="1"/>
  <c r="Z1033" i="1" s="1"/>
  <c r="AF1033" i="1" s="1"/>
  <c r="AJ1033" i="1" s="1"/>
  <c r="AP1033" i="1" s="1"/>
  <c r="AV1033" i="1" s="1"/>
  <c r="BB1033" i="1" s="1"/>
  <c r="BH1033" i="1" s="1"/>
  <c r="BR1033" i="1" s="1"/>
  <c r="BT1033" i="1" s="1"/>
  <c r="M1046" i="1"/>
  <c r="S1046" i="1" s="1"/>
  <c r="Y1046" i="1" s="1"/>
  <c r="AE1046" i="1" s="1"/>
  <c r="AI1046" i="1" s="1"/>
  <c r="AO1046" i="1" s="1"/>
  <c r="AU1046" i="1" s="1"/>
  <c r="BA1046" i="1" s="1"/>
  <c r="BG1046" i="1" s="1"/>
  <c r="BO1046" i="1" s="1"/>
  <c r="BQ1046" i="1" s="1"/>
  <c r="AC1045" i="1"/>
  <c r="AW1045" i="1"/>
  <c r="I1050" i="1"/>
  <c r="U1050" i="1"/>
  <c r="N1053" i="1"/>
  <c r="T1053" i="1" s="1"/>
  <c r="Z1053" i="1" s="1"/>
  <c r="AF1053" i="1" s="1"/>
  <c r="AJ1053" i="1" s="1"/>
  <c r="AP1053" i="1" s="1"/>
  <c r="AV1053" i="1" s="1"/>
  <c r="BB1053" i="1" s="1"/>
  <c r="BH1053" i="1" s="1"/>
  <c r="BR1053" i="1" s="1"/>
  <c r="BT1053" i="1" s="1"/>
  <c r="O1050" i="1"/>
  <c r="V1050" i="1"/>
  <c r="BK1050" i="1"/>
  <c r="AB1050" i="1"/>
  <c r="P1060" i="1"/>
  <c r="L1069" i="1"/>
  <c r="R1069" i="1" s="1"/>
  <c r="X1069" i="1" s="1"/>
  <c r="AD1069" i="1" s="1"/>
  <c r="AH1069" i="1" s="1"/>
  <c r="AN1069" i="1" s="1"/>
  <c r="AT1069" i="1" s="1"/>
  <c r="AZ1069" i="1" s="1"/>
  <c r="BF1069" i="1" s="1"/>
  <c r="BL1069" i="1" s="1"/>
  <c r="BN1069" i="1" s="1"/>
  <c r="F1068" i="1"/>
  <c r="L1068" i="1" s="1"/>
  <c r="R1068" i="1" s="1"/>
  <c r="X1068" i="1" s="1"/>
  <c r="AD1068" i="1" s="1"/>
  <c r="AH1068" i="1" s="1"/>
  <c r="AN1068" i="1" s="1"/>
  <c r="AT1068" i="1" s="1"/>
  <c r="AZ1068" i="1" s="1"/>
  <c r="BF1068" i="1" s="1"/>
  <c r="BL1068" i="1" s="1"/>
  <c r="BN1068" i="1" s="1"/>
  <c r="G1096" i="1"/>
  <c r="M1096" i="1" s="1"/>
  <c r="S1096" i="1" s="1"/>
  <c r="Y1096" i="1" s="1"/>
  <c r="AE1096" i="1" s="1"/>
  <c r="AI1096" i="1" s="1"/>
  <c r="AO1096" i="1" s="1"/>
  <c r="AU1096" i="1" s="1"/>
  <c r="BA1096" i="1" s="1"/>
  <c r="BG1096" i="1" s="1"/>
  <c r="BO1096" i="1" s="1"/>
  <c r="BQ1096" i="1" s="1"/>
  <c r="M1097" i="1"/>
  <c r="S1097" i="1" s="1"/>
  <c r="Y1097" i="1" s="1"/>
  <c r="AE1097" i="1" s="1"/>
  <c r="AI1097" i="1" s="1"/>
  <c r="AO1097" i="1" s="1"/>
  <c r="AU1097" i="1" s="1"/>
  <c r="BA1097" i="1" s="1"/>
  <c r="BG1097" i="1" s="1"/>
  <c r="BO1097" i="1" s="1"/>
  <c r="BQ1097" i="1" s="1"/>
  <c r="O1138" i="1"/>
  <c r="AM1137" i="1"/>
  <c r="AM1136" i="1" s="1"/>
  <c r="N1188" i="1"/>
  <c r="T1188" i="1" s="1"/>
  <c r="Z1188" i="1" s="1"/>
  <c r="AF1188" i="1" s="1"/>
  <c r="AJ1188" i="1" s="1"/>
  <c r="AP1188" i="1" s="1"/>
  <c r="AV1188" i="1" s="1"/>
  <c r="BB1188" i="1" s="1"/>
  <c r="BH1188" i="1" s="1"/>
  <c r="BR1188" i="1" s="1"/>
  <c r="BT1188" i="1" s="1"/>
  <c r="N1189" i="1"/>
  <c r="T1189" i="1" s="1"/>
  <c r="Z1189" i="1" s="1"/>
  <c r="AF1189" i="1" s="1"/>
  <c r="AJ1189" i="1" s="1"/>
  <c r="AP1189" i="1" s="1"/>
  <c r="AV1189" i="1" s="1"/>
  <c r="BB1189" i="1" s="1"/>
  <c r="BH1189" i="1" s="1"/>
  <c r="BR1189" i="1" s="1"/>
  <c r="BT1189" i="1" s="1"/>
  <c r="N1293" i="1"/>
  <c r="T1293" i="1" s="1"/>
  <c r="Z1293" i="1" s="1"/>
  <c r="AF1293" i="1" s="1"/>
  <c r="AJ1293" i="1" s="1"/>
  <c r="AP1293" i="1" s="1"/>
  <c r="AV1293" i="1" s="1"/>
  <c r="BB1293" i="1" s="1"/>
  <c r="BH1293" i="1" s="1"/>
  <c r="BR1293" i="1" s="1"/>
  <c r="BT1293" i="1" s="1"/>
  <c r="H1292" i="1"/>
  <c r="N1292" i="1" s="1"/>
  <c r="T1292" i="1" s="1"/>
  <c r="Z1292" i="1" s="1"/>
  <c r="AF1292" i="1" s="1"/>
  <c r="AJ1292" i="1" s="1"/>
  <c r="AP1292" i="1" s="1"/>
  <c r="AV1292" i="1" s="1"/>
  <c r="BB1292" i="1" s="1"/>
  <c r="BH1292" i="1" s="1"/>
  <c r="BR1292" i="1" s="1"/>
  <c r="BT1292" i="1" s="1"/>
  <c r="N1308" i="1"/>
  <c r="T1308" i="1" s="1"/>
  <c r="Z1308" i="1" s="1"/>
  <c r="AF1308" i="1" s="1"/>
  <c r="AJ1308" i="1" s="1"/>
  <c r="AP1308" i="1" s="1"/>
  <c r="AV1308" i="1" s="1"/>
  <c r="BB1308" i="1" s="1"/>
  <c r="BH1308" i="1" s="1"/>
  <c r="BR1308" i="1" s="1"/>
  <c r="BT1308" i="1" s="1"/>
  <c r="H1310" i="1"/>
  <c r="N1310" i="1" s="1"/>
  <c r="T1310" i="1" s="1"/>
  <c r="Z1310" i="1" s="1"/>
  <c r="AF1310" i="1" s="1"/>
  <c r="AJ1310" i="1" s="1"/>
  <c r="AP1310" i="1" s="1"/>
  <c r="AV1310" i="1" s="1"/>
  <c r="BB1310" i="1" s="1"/>
  <c r="BH1310" i="1" s="1"/>
  <c r="BR1310" i="1" s="1"/>
  <c r="BT1310" i="1" s="1"/>
  <c r="N1311" i="1"/>
  <c r="T1311" i="1" s="1"/>
  <c r="Z1311" i="1" s="1"/>
  <c r="AF1311" i="1" s="1"/>
  <c r="AJ1311" i="1" s="1"/>
  <c r="AP1311" i="1" s="1"/>
  <c r="AV1311" i="1" s="1"/>
  <c r="BB1311" i="1" s="1"/>
  <c r="BH1311" i="1" s="1"/>
  <c r="BR1311" i="1" s="1"/>
  <c r="BT1311" i="1" s="1"/>
  <c r="AE893" i="1"/>
  <c r="AI893" i="1" s="1"/>
  <c r="AO893" i="1" s="1"/>
  <c r="AU893" i="1" s="1"/>
  <c r="BA893" i="1" s="1"/>
  <c r="BG893" i="1" s="1"/>
  <c r="BO893" i="1" s="1"/>
  <c r="BQ893" i="1" s="1"/>
  <c r="W892" i="1"/>
  <c r="Z892" i="1" s="1"/>
  <c r="AG892" i="1"/>
  <c r="AQ892" i="1"/>
  <c r="BE892" i="1"/>
  <c r="BU892" i="1"/>
  <c r="BD897" i="1"/>
  <c r="AQ905" i="1"/>
  <c r="BU905" i="1"/>
  <c r="AX910" i="1"/>
  <c r="V915" i="1"/>
  <c r="Y915" i="1" s="1"/>
  <c r="AE915" i="1" s="1"/>
  <c r="AI915" i="1" s="1"/>
  <c r="AO915" i="1" s="1"/>
  <c r="AU915" i="1" s="1"/>
  <c r="BA915" i="1" s="1"/>
  <c r="BG915" i="1" s="1"/>
  <c r="BO915" i="1" s="1"/>
  <c r="BQ915" i="1" s="1"/>
  <c r="BF919" i="1"/>
  <c r="BL919" i="1" s="1"/>
  <c r="BN919" i="1" s="1"/>
  <c r="AB930" i="1"/>
  <c r="AB929" i="1" s="1"/>
  <c r="AX930" i="1"/>
  <c r="AX929" i="1" s="1"/>
  <c r="N951" i="1"/>
  <c r="T951" i="1" s="1"/>
  <c r="Z951" i="1" s="1"/>
  <c r="AF951" i="1" s="1"/>
  <c r="AJ951" i="1" s="1"/>
  <c r="AP951" i="1" s="1"/>
  <c r="AV951" i="1" s="1"/>
  <c r="BB951" i="1" s="1"/>
  <c r="BH951" i="1" s="1"/>
  <c r="BR951" i="1" s="1"/>
  <c r="BT951" i="1" s="1"/>
  <c r="AB950" i="1"/>
  <c r="AL950" i="1"/>
  <c r="AR950" i="1"/>
  <c r="W950" i="1"/>
  <c r="N958" i="1"/>
  <c r="T958" i="1" s="1"/>
  <c r="Z958" i="1" s="1"/>
  <c r="AF958" i="1" s="1"/>
  <c r="AJ958" i="1" s="1"/>
  <c r="AP958" i="1" s="1"/>
  <c r="AV958" i="1" s="1"/>
  <c r="BB958" i="1" s="1"/>
  <c r="BH958" i="1" s="1"/>
  <c r="BR958" i="1" s="1"/>
  <c r="BT958" i="1" s="1"/>
  <c r="AB961" i="1"/>
  <c r="BE975" i="1"/>
  <c r="BE968" i="1" s="1"/>
  <c r="U987" i="1"/>
  <c r="U986" i="1" s="1"/>
  <c r="AS987" i="1"/>
  <c r="AS986" i="1" s="1"/>
  <c r="BC987" i="1"/>
  <c r="BC986" i="1" s="1"/>
  <c r="AX987" i="1"/>
  <c r="AX986" i="1" s="1"/>
  <c r="N1023" i="1"/>
  <c r="T1023" i="1" s="1"/>
  <c r="Z1023" i="1" s="1"/>
  <c r="AF1023" i="1" s="1"/>
  <c r="AJ1023" i="1" s="1"/>
  <c r="AP1023" i="1" s="1"/>
  <c r="AV1023" i="1" s="1"/>
  <c r="BB1023" i="1" s="1"/>
  <c r="BH1023" i="1" s="1"/>
  <c r="BR1023" i="1" s="1"/>
  <c r="BT1023" i="1" s="1"/>
  <c r="Q1022" i="1"/>
  <c r="BU1022" i="1"/>
  <c r="L1027" i="1"/>
  <c r="R1027" i="1" s="1"/>
  <c r="X1027" i="1" s="1"/>
  <c r="AD1027" i="1" s="1"/>
  <c r="AH1027" i="1" s="1"/>
  <c r="AN1027" i="1" s="1"/>
  <c r="AT1027" i="1" s="1"/>
  <c r="AZ1027" i="1" s="1"/>
  <c r="BF1027" i="1" s="1"/>
  <c r="BL1027" i="1" s="1"/>
  <c r="BN1027" i="1" s="1"/>
  <c r="F1032" i="1"/>
  <c r="L1032" i="1" s="1"/>
  <c r="Q1045" i="1"/>
  <c r="AG1045" i="1"/>
  <c r="BE1045" i="1"/>
  <c r="AL1059" i="1"/>
  <c r="BE1075" i="1"/>
  <c r="BE1074" i="1" s="1"/>
  <c r="G1116" i="1"/>
  <c r="M1116" i="1" s="1"/>
  <c r="S1116" i="1" s="1"/>
  <c r="Y1116" i="1" s="1"/>
  <c r="AE1116" i="1" s="1"/>
  <c r="AI1116" i="1" s="1"/>
  <c r="AO1116" i="1" s="1"/>
  <c r="AU1116" i="1" s="1"/>
  <c r="BA1116" i="1" s="1"/>
  <c r="BG1116" i="1" s="1"/>
  <c r="BO1116" i="1" s="1"/>
  <c r="BQ1116" i="1" s="1"/>
  <c r="J1128" i="1"/>
  <c r="AF1210" i="1"/>
  <c r="AJ1210" i="1" s="1"/>
  <c r="AP1210" i="1" s="1"/>
  <c r="AV1210" i="1" s="1"/>
  <c r="BB1210" i="1" s="1"/>
  <c r="BH1210" i="1" s="1"/>
  <c r="BR1210" i="1" s="1"/>
  <c r="BT1210" i="1" s="1"/>
  <c r="AC1209" i="1"/>
  <c r="AF1209" i="1" s="1"/>
  <c r="AJ1209" i="1" s="1"/>
  <c r="AP1209" i="1" s="1"/>
  <c r="AV1209" i="1" s="1"/>
  <c r="BB1209" i="1" s="1"/>
  <c r="BH1209" i="1" s="1"/>
  <c r="BR1209" i="1" s="1"/>
  <c r="BT1209" i="1" s="1"/>
  <c r="L1241" i="1"/>
  <c r="R1241" i="1" s="1"/>
  <c r="X1241" i="1" s="1"/>
  <c r="AD1241" i="1" s="1"/>
  <c r="AH1241" i="1" s="1"/>
  <c r="AN1241" i="1" s="1"/>
  <c r="AT1241" i="1" s="1"/>
  <c r="AZ1241" i="1" s="1"/>
  <c r="BF1241" i="1" s="1"/>
  <c r="BL1241" i="1" s="1"/>
  <c r="BN1241" i="1" s="1"/>
  <c r="F1240" i="1"/>
  <c r="L1240" i="1" s="1"/>
  <c r="AQ1248" i="1"/>
  <c r="AT1252" i="1"/>
  <c r="AZ1252" i="1" s="1"/>
  <c r="BF1252" i="1" s="1"/>
  <c r="BL1252" i="1" s="1"/>
  <c r="BN1252" i="1" s="1"/>
  <c r="AA905" i="1"/>
  <c r="AY905" i="1"/>
  <c r="N945" i="1"/>
  <c r="T945" i="1" s="1"/>
  <c r="Z945" i="1" s="1"/>
  <c r="AF945" i="1" s="1"/>
  <c r="AJ945" i="1" s="1"/>
  <c r="AP945" i="1" s="1"/>
  <c r="AV945" i="1" s="1"/>
  <c r="BB945" i="1" s="1"/>
  <c r="BH945" i="1" s="1"/>
  <c r="BR945" i="1" s="1"/>
  <c r="BT945" i="1" s="1"/>
  <c r="BJ950" i="1"/>
  <c r="L958" i="1"/>
  <c r="R958" i="1" s="1"/>
  <c r="X958" i="1" s="1"/>
  <c r="AD958" i="1" s="1"/>
  <c r="AH958" i="1" s="1"/>
  <c r="AN958" i="1" s="1"/>
  <c r="AT958" i="1" s="1"/>
  <c r="AZ958" i="1" s="1"/>
  <c r="BF958" i="1" s="1"/>
  <c r="BL958" i="1" s="1"/>
  <c r="BN958" i="1" s="1"/>
  <c r="BD961" i="1"/>
  <c r="AR968" i="1"/>
  <c r="L1001" i="1"/>
  <c r="R1001" i="1" s="1"/>
  <c r="X1001" i="1" s="1"/>
  <c r="AD1001" i="1" s="1"/>
  <c r="AH1001" i="1" s="1"/>
  <c r="AN1001" i="1" s="1"/>
  <c r="AT1001" i="1" s="1"/>
  <c r="AZ1001" i="1" s="1"/>
  <c r="BF1001" i="1" s="1"/>
  <c r="BL1001" i="1" s="1"/>
  <c r="BN1001" i="1" s="1"/>
  <c r="M1007" i="1"/>
  <c r="S1007" i="1" s="1"/>
  <c r="Y1007" i="1" s="1"/>
  <c r="AE1007" i="1" s="1"/>
  <c r="AI1007" i="1" s="1"/>
  <c r="AO1007" i="1" s="1"/>
  <c r="AU1007" i="1" s="1"/>
  <c r="BA1007" i="1" s="1"/>
  <c r="BG1007" i="1" s="1"/>
  <c r="BO1007" i="1" s="1"/>
  <c r="BQ1007" i="1" s="1"/>
  <c r="Z1010" i="1"/>
  <c r="AF1010" i="1" s="1"/>
  <c r="AJ1010" i="1" s="1"/>
  <c r="AP1010" i="1" s="1"/>
  <c r="AV1010" i="1" s="1"/>
  <c r="BB1010" i="1" s="1"/>
  <c r="BH1010" i="1" s="1"/>
  <c r="BR1010" i="1" s="1"/>
  <c r="BT1010" i="1" s="1"/>
  <c r="M1019" i="1"/>
  <c r="S1019" i="1" s="1"/>
  <c r="Y1019" i="1" s="1"/>
  <c r="AE1019" i="1" s="1"/>
  <c r="AI1019" i="1" s="1"/>
  <c r="AO1019" i="1" s="1"/>
  <c r="AU1019" i="1" s="1"/>
  <c r="BA1019" i="1" s="1"/>
  <c r="BG1019" i="1" s="1"/>
  <c r="BO1019" i="1" s="1"/>
  <c r="BQ1019" i="1" s="1"/>
  <c r="BC1022" i="1"/>
  <c r="BJ1022" i="1"/>
  <c r="AB1022" i="1"/>
  <c r="J1050" i="1"/>
  <c r="AY1050" i="1"/>
  <c r="L1055" i="1"/>
  <c r="R1055" i="1" s="1"/>
  <c r="X1055" i="1" s="1"/>
  <c r="AD1055" i="1" s="1"/>
  <c r="AH1055" i="1" s="1"/>
  <c r="AN1055" i="1" s="1"/>
  <c r="AT1055" i="1" s="1"/>
  <c r="AZ1055" i="1" s="1"/>
  <c r="BF1055" i="1" s="1"/>
  <c r="BL1055" i="1" s="1"/>
  <c r="BN1055" i="1" s="1"/>
  <c r="O1060" i="1"/>
  <c r="O1059" i="1" s="1"/>
  <c r="AM1060" i="1"/>
  <c r="AM1059" i="1" s="1"/>
  <c r="BK1060" i="1"/>
  <c r="BK1059" i="1" s="1"/>
  <c r="M1063" i="1"/>
  <c r="S1063" i="1" s="1"/>
  <c r="Y1063" i="1" s="1"/>
  <c r="AE1063" i="1" s="1"/>
  <c r="AI1063" i="1" s="1"/>
  <c r="AO1063" i="1" s="1"/>
  <c r="AU1063" i="1" s="1"/>
  <c r="BA1063" i="1" s="1"/>
  <c r="BG1063" i="1" s="1"/>
  <c r="BO1063" i="1" s="1"/>
  <c r="BQ1063" i="1" s="1"/>
  <c r="U1099" i="1"/>
  <c r="U1092" i="1" s="1"/>
  <c r="AB1099" i="1"/>
  <c r="AL1099" i="1"/>
  <c r="AL1092" i="1" s="1"/>
  <c r="AS1099" i="1"/>
  <c r="AS1092" i="1" s="1"/>
  <c r="BC1099" i="1"/>
  <c r="BC1092" i="1" s="1"/>
  <c r="BJ1099" i="1"/>
  <c r="BJ1092" i="1" s="1"/>
  <c r="N1102" i="1"/>
  <c r="T1102" i="1" s="1"/>
  <c r="Z1102" i="1" s="1"/>
  <c r="AF1102" i="1" s="1"/>
  <c r="AJ1102" i="1" s="1"/>
  <c r="AP1102" i="1" s="1"/>
  <c r="AV1102" i="1" s="1"/>
  <c r="BB1102" i="1" s="1"/>
  <c r="BH1102" i="1" s="1"/>
  <c r="BR1102" i="1" s="1"/>
  <c r="BT1102" i="1" s="1"/>
  <c r="F1109" i="1"/>
  <c r="L1109" i="1" s="1"/>
  <c r="R1109" i="1" s="1"/>
  <c r="X1109" i="1" s="1"/>
  <c r="AD1109" i="1" s="1"/>
  <c r="AH1109" i="1" s="1"/>
  <c r="AN1109" i="1" s="1"/>
  <c r="AT1109" i="1" s="1"/>
  <c r="AZ1109" i="1" s="1"/>
  <c r="BF1109" i="1" s="1"/>
  <c r="BL1109" i="1" s="1"/>
  <c r="BN1109" i="1" s="1"/>
  <c r="L1110" i="1"/>
  <c r="R1110" i="1" s="1"/>
  <c r="X1110" i="1" s="1"/>
  <c r="AD1110" i="1" s="1"/>
  <c r="AH1110" i="1" s="1"/>
  <c r="AN1110" i="1" s="1"/>
  <c r="AT1110" i="1" s="1"/>
  <c r="AZ1110" i="1" s="1"/>
  <c r="BF1110" i="1" s="1"/>
  <c r="BL1110" i="1" s="1"/>
  <c r="BN1110" i="1" s="1"/>
  <c r="J1109" i="1"/>
  <c r="M1109" i="1" s="1"/>
  <c r="S1109" i="1" s="1"/>
  <c r="Y1109" i="1" s="1"/>
  <c r="AE1109" i="1" s="1"/>
  <c r="AI1109" i="1" s="1"/>
  <c r="AO1109" i="1" s="1"/>
  <c r="AU1109" i="1" s="1"/>
  <c r="BA1109" i="1" s="1"/>
  <c r="BG1109" i="1" s="1"/>
  <c r="BO1109" i="1" s="1"/>
  <c r="BQ1109" i="1" s="1"/>
  <c r="M1110" i="1"/>
  <c r="S1110" i="1" s="1"/>
  <c r="Y1110" i="1" s="1"/>
  <c r="AE1110" i="1" s="1"/>
  <c r="AI1110" i="1" s="1"/>
  <c r="AO1110" i="1" s="1"/>
  <c r="AU1110" i="1" s="1"/>
  <c r="BA1110" i="1" s="1"/>
  <c r="BG1110" i="1" s="1"/>
  <c r="BO1110" i="1" s="1"/>
  <c r="BQ1110" i="1" s="1"/>
  <c r="K1116" i="1"/>
  <c r="N1116" i="1" s="1"/>
  <c r="T1116" i="1" s="1"/>
  <c r="Z1116" i="1" s="1"/>
  <c r="AF1116" i="1" s="1"/>
  <c r="AJ1116" i="1" s="1"/>
  <c r="AP1116" i="1" s="1"/>
  <c r="AV1116" i="1" s="1"/>
  <c r="BB1116" i="1" s="1"/>
  <c r="BH1116" i="1" s="1"/>
  <c r="BR1116" i="1" s="1"/>
  <c r="BT1116" i="1" s="1"/>
  <c r="N1117" i="1"/>
  <c r="T1117" i="1" s="1"/>
  <c r="Z1117" i="1" s="1"/>
  <c r="AF1117" i="1" s="1"/>
  <c r="AJ1117" i="1" s="1"/>
  <c r="AP1117" i="1" s="1"/>
  <c r="AV1117" i="1" s="1"/>
  <c r="BB1117" i="1" s="1"/>
  <c r="BH1117" i="1" s="1"/>
  <c r="BR1117" i="1" s="1"/>
  <c r="BT1117" i="1" s="1"/>
  <c r="AE1120" i="1"/>
  <c r="AI1120" i="1" s="1"/>
  <c r="AO1120" i="1" s="1"/>
  <c r="AU1120" i="1" s="1"/>
  <c r="BA1120" i="1" s="1"/>
  <c r="BG1120" i="1" s="1"/>
  <c r="BO1120" i="1" s="1"/>
  <c r="BQ1120" i="1" s="1"/>
  <c r="AB1119" i="1"/>
  <c r="AE1119" i="1" s="1"/>
  <c r="AI1119" i="1" s="1"/>
  <c r="AO1119" i="1" s="1"/>
  <c r="AU1119" i="1" s="1"/>
  <c r="BA1119" i="1" s="1"/>
  <c r="BG1119" i="1" s="1"/>
  <c r="BO1119" i="1" s="1"/>
  <c r="BQ1119" i="1" s="1"/>
  <c r="V1128" i="1"/>
  <c r="N1237" i="1"/>
  <c r="T1237" i="1" s="1"/>
  <c r="Z1237" i="1" s="1"/>
  <c r="AF1237" i="1" s="1"/>
  <c r="AJ1237" i="1" s="1"/>
  <c r="AP1237" i="1" s="1"/>
  <c r="AV1237" i="1" s="1"/>
  <c r="BB1237" i="1" s="1"/>
  <c r="BH1237" i="1" s="1"/>
  <c r="BR1237" i="1" s="1"/>
  <c r="BT1237" i="1" s="1"/>
  <c r="M1323" i="1"/>
  <c r="S1323" i="1" s="1"/>
  <c r="Y1323" i="1" s="1"/>
  <c r="AE1323" i="1" s="1"/>
  <c r="AI1323" i="1" s="1"/>
  <c r="AO1323" i="1" s="1"/>
  <c r="AU1323" i="1" s="1"/>
  <c r="BA1323" i="1" s="1"/>
  <c r="BG1323" i="1" s="1"/>
  <c r="BO1323" i="1" s="1"/>
  <c r="BQ1323" i="1" s="1"/>
  <c r="G1320" i="1"/>
  <c r="M1320" i="1" s="1"/>
  <c r="S1320" i="1" s="1"/>
  <c r="Y1320" i="1" s="1"/>
  <c r="AE1320" i="1" s="1"/>
  <c r="AI1320" i="1" s="1"/>
  <c r="AO1320" i="1" s="1"/>
  <c r="AU1320" i="1" s="1"/>
  <c r="L1394" i="1"/>
  <c r="R1394" i="1" s="1"/>
  <c r="X1394" i="1" s="1"/>
  <c r="AD1394" i="1" s="1"/>
  <c r="AH1394" i="1" s="1"/>
  <c r="AN1394" i="1" s="1"/>
  <c r="AT1394" i="1" s="1"/>
  <c r="AZ1394" i="1" s="1"/>
  <c r="BF1394" i="1" s="1"/>
  <c r="BL1394" i="1" s="1"/>
  <c r="BN1394" i="1" s="1"/>
  <c r="I1393" i="1"/>
  <c r="L1393" i="1" s="1"/>
  <c r="R1393" i="1" s="1"/>
  <c r="X1393" i="1" s="1"/>
  <c r="AD1393" i="1" s="1"/>
  <c r="AH1393" i="1" s="1"/>
  <c r="AN1393" i="1" s="1"/>
  <c r="AT1393" i="1" s="1"/>
  <c r="AZ1393" i="1" s="1"/>
  <c r="BF1393" i="1" s="1"/>
  <c r="BL1393" i="1" s="1"/>
  <c r="BN1393" i="1" s="1"/>
  <c r="BD1022" i="1"/>
  <c r="AY1022" i="1"/>
  <c r="M1039" i="1"/>
  <c r="S1039" i="1" s="1"/>
  <c r="Y1039" i="1" s="1"/>
  <c r="AE1039" i="1" s="1"/>
  <c r="AI1039" i="1" s="1"/>
  <c r="AO1039" i="1" s="1"/>
  <c r="AU1039" i="1" s="1"/>
  <c r="BA1039" i="1" s="1"/>
  <c r="BG1039" i="1" s="1"/>
  <c r="BO1039" i="1" s="1"/>
  <c r="BQ1039" i="1" s="1"/>
  <c r="AB1045" i="1"/>
  <c r="I1045" i="1"/>
  <c r="U1045" i="1"/>
  <c r="AK1045" i="1"/>
  <c r="BI1045" i="1"/>
  <c r="AW1050" i="1"/>
  <c r="AX1050" i="1"/>
  <c r="N1055" i="1"/>
  <c r="T1055" i="1" s="1"/>
  <c r="Z1055" i="1" s="1"/>
  <c r="AF1055" i="1" s="1"/>
  <c r="AJ1055" i="1" s="1"/>
  <c r="AP1055" i="1" s="1"/>
  <c r="AV1055" i="1" s="1"/>
  <c r="BB1055" i="1" s="1"/>
  <c r="BH1055" i="1" s="1"/>
  <c r="BR1055" i="1" s="1"/>
  <c r="BT1055" i="1" s="1"/>
  <c r="K1060" i="1"/>
  <c r="K1059" i="1" s="1"/>
  <c r="AQ1060" i="1"/>
  <c r="AQ1059" i="1" s="1"/>
  <c r="BU1060" i="1"/>
  <c r="BU1059" i="1" s="1"/>
  <c r="Q1060" i="1"/>
  <c r="Q1059" i="1" s="1"/>
  <c r="AR1060" i="1"/>
  <c r="AR1059" i="1" s="1"/>
  <c r="I1075" i="1"/>
  <c r="I1074" i="1" s="1"/>
  <c r="O1075" i="1"/>
  <c r="O1074" i="1" s="1"/>
  <c r="V1075" i="1"/>
  <c r="V1074" i="1" s="1"/>
  <c r="AL1075" i="1"/>
  <c r="AL1074" i="1" s="1"/>
  <c r="N1097" i="1"/>
  <c r="T1097" i="1" s="1"/>
  <c r="Z1097" i="1" s="1"/>
  <c r="AF1097" i="1" s="1"/>
  <c r="AJ1097" i="1" s="1"/>
  <c r="AP1097" i="1" s="1"/>
  <c r="AV1097" i="1" s="1"/>
  <c r="BB1097" i="1" s="1"/>
  <c r="BH1097" i="1" s="1"/>
  <c r="BR1097" i="1" s="1"/>
  <c r="BT1097" i="1" s="1"/>
  <c r="V1099" i="1"/>
  <c r="V1092" i="1" s="1"/>
  <c r="AC1099" i="1"/>
  <c r="AC1092" i="1" s="1"/>
  <c r="AW1099" i="1"/>
  <c r="AW1092" i="1" s="1"/>
  <c r="BD1099" i="1"/>
  <c r="BD1092" i="1" s="1"/>
  <c r="AA1119" i="1"/>
  <c r="AD1119" i="1" s="1"/>
  <c r="AH1119" i="1" s="1"/>
  <c r="AN1119" i="1" s="1"/>
  <c r="AT1119" i="1" s="1"/>
  <c r="AZ1119" i="1" s="1"/>
  <c r="BF1119" i="1" s="1"/>
  <c r="BL1119" i="1" s="1"/>
  <c r="BN1119" i="1" s="1"/>
  <c r="AS1123" i="1"/>
  <c r="BJ1123" i="1"/>
  <c r="BD1123" i="1"/>
  <c r="BK1123" i="1"/>
  <c r="AX1128" i="1"/>
  <c r="AQ1137" i="1"/>
  <c r="AQ1136" i="1" s="1"/>
  <c r="BU1137" i="1"/>
  <c r="BU1136" i="1" s="1"/>
  <c r="Y1141" i="1"/>
  <c r="AE1141" i="1" s="1"/>
  <c r="AI1141" i="1" s="1"/>
  <c r="AO1141" i="1" s="1"/>
  <c r="AU1141" i="1" s="1"/>
  <c r="BA1141" i="1" s="1"/>
  <c r="BG1141" i="1" s="1"/>
  <c r="BO1141" i="1" s="1"/>
  <c r="BQ1141" i="1" s="1"/>
  <c r="Y1152" i="1"/>
  <c r="AE1152" i="1" s="1"/>
  <c r="AI1152" i="1" s="1"/>
  <c r="AO1152" i="1" s="1"/>
  <c r="AU1152" i="1" s="1"/>
  <c r="BA1152" i="1" s="1"/>
  <c r="BG1152" i="1" s="1"/>
  <c r="BO1152" i="1" s="1"/>
  <c r="AB1155" i="1"/>
  <c r="AQ1178" i="1"/>
  <c r="L1194" i="1"/>
  <c r="R1194" i="1" s="1"/>
  <c r="X1194" i="1" s="1"/>
  <c r="AD1194" i="1" s="1"/>
  <c r="AH1194" i="1" s="1"/>
  <c r="AN1194" i="1" s="1"/>
  <c r="AT1194" i="1" s="1"/>
  <c r="AZ1194" i="1" s="1"/>
  <c r="BF1194" i="1" s="1"/>
  <c r="BL1194" i="1" s="1"/>
  <c r="BN1194" i="1" s="1"/>
  <c r="H1200" i="1"/>
  <c r="N1200" i="1" s="1"/>
  <c r="T1200" i="1" s="1"/>
  <c r="Z1200" i="1" s="1"/>
  <c r="AF1200" i="1" s="1"/>
  <c r="AJ1200" i="1" s="1"/>
  <c r="AP1200" i="1" s="1"/>
  <c r="AV1200" i="1" s="1"/>
  <c r="BB1200" i="1" s="1"/>
  <c r="BH1200" i="1" s="1"/>
  <c r="BR1200" i="1" s="1"/>
  <c r="BT1200" i="1" s="1"/>
  <c r="AK1215" i="1"/>
  <c r="AN1215" i="1" s="1"/>
  <c r="AT1215" i="1" s="1"/>
  <c r="AZ1215" i="1" s="1"/>
  <c r="BF1215" i="1" s="1"/>
  <c r="BL1215" i="1" s="1"/>
  <c r="BN1215" i="1" s="1"/>
  <c r="AK1218" i="1"/>
  <c r="AN1218" i="1" s="1"/>
  <c r="AT1218" i="1" s="1"/>
  <c r="AZ1218" i="1" s="1"/>
  <c r="BF1218" i="1" s="1"/>
  <c r="BL1218" i="1" s="1"/>
  <c r="BN1218" i="1" s="1"/>
  <c r="AV1225" i="1"/>
  <c r="BB1225" i="1" s="1"/>
  <c r="BH1225" i="1" s="1"/>
  <c r="BR1225" i="1" s="1"/>
  <c r="BT1225" i="1" s="1"/>
  <c r="BG1228" i="1"/>
  <c r="BO1228" i="1" s="1"/>
  <c r="M1234" i="1"/>
  <c r="S1234" i="1" s="1"/>
  <c r="Y1234" i="1" s="1"/>
  <c r="AE1234" i="1" s="1"/>
  <c r="AI1234" i="1" s="1"/>
  <c r="AO1234" i="1" s="1"/>
  <c r="AU1234" i="1" s="1"/>
  <c r="BA1234" i="1" s="1"/>
  <c r="BG1234" i="1" s="1"/>
  <c r="BO1234" i="1" s="1"/>
  <c r="BQ1234" i="1" s="1"/>
  <c r="AB1243" i="1"/>
  <c r="AB1239" i="1" s="1"/>
  <c r="BC1243" i="1"/>
  <c r="BC1239" i="1" s="1"/>
  <c r="AM1249" i="1"/>
  <c r="AL1249" i="1"/>
  <c r="AO1250" i="1"/>
  <c r="AU1250" i="1" s="1"/>
  <c r="BA1250" i="1" s="1"/>
  <c r="BG1250" i="1" s="1"/>
  <c r="BO1250" i="1" s="1"/>
  <c r="BU1248" i="1"/>
  <c r="AY1248" i="1"/>
  <c r="N1271" i="1"/>
  <c r="T1271" i="1" s="1"/>
  <c r="Z1271" i="1" s="1"/>
  <c r="AF1271" i="1" s="1"/>
  <c r="AJ1271" i="1" s="1"/>
  <c r="AP1271" i="1" s="1"/>
  <c r="AV1271" i="1" s="1"/>
  <c r="BB1271" i="1" s="1"/>
  <c r="BH1271" i="1" s="1"/>
  <c r="BR1271" i="1" s="1"/>
  <c r="BT1271" i="1" s="1"/>
  <c r="K1270" i="1"/>
  <c r="N1270" i="1" s="1"/>
  <c r="T1270" i="1" s="1"/>
  <c r="Z1270" i="1" s="1"/>
  <c r="AF1270" i="1" s="1"/>
  <c r="AJ1270" i="1" s="1"/>
  <c r="AP1270" i="1" s="1"/>
  <c r="AV1270" i="1" s="1"/>
  <c r="BB1270" i="1" s="1"/>
  <c r="BH1270" i="1" s="1"/>
  <c r="BR1270" i="1" s="1"/>
  <c r="BT1270" i="1" s="1"/>
  <c r="AO1278" i="1"/>
  <c r="AU1278" i="1" s="1"/>
  <c r="BA1278" i="1" s="1"/>
  <c r="BG1278" i="1" s="1"/>
  <c r="BO1278" i="1" s="1"/>
  <c r="BQ1278" i="1" s="1"/>
  <c r="AL1277" i="1"/>
  <c r="AO1277" i="1" s="1"/>
  <c r="AU1277" i="1" s="1"/>
  <c r="BA1277" i="1" s="1"/>
  <c r="BG1277" i="1" s="1"/>
  <c r="BO1277" i="1" s="1"/>
  <c r="BQ1277" i="1" s="1"/>
  <c r="AG1283" i="1"/>
  <c r="AX1283" i="1"/>
  <c r="BE1283" i="1"/>
  <c r="L1289" i="1"/>
  <c r="R1289" i="1" s="1"/>
  <c r="X1289" i="1" s="1"/>
  <c r="AD1289" i="1" s="1"/>
  <c r="AH1289" i="1" s="1"/>
  <c r="AN1289" i="1" s="1"/>
  <c r="AT1289" i="1" s="1"/>
  <c r="AZ1289" i="1" s="1"/>
  <c r="BF1289" i="1" s="1"/>
  <c r="BL1289" i="1" s="1"/>
  <c r="BN1289" i="1" s="1"/>
  <c r="F1288" i="1"/>
  <c r="L1288" i="1" s="1"/>
  <c r="M1289" i="1"/>
  <c r="S1289" i="1" s="1"/>
  <c r="Y1289" i="1" s="1"/>
  <c r="AE1289" i="1" s="1"/>
  <c r="AI1289" i="1" s="1"/>
  <c r="AO1289" i="1" s="1"/>
  <c r="AU1289" i="1" s="1"/>
  <c r="BA1289" i="1" s="1"/>
  <c r="BG1289" i="1" s="1"/>
  <c r="BO1289" i="1" s="1"/>
  <c r="BQ1289" i="1" s="1"/>
  <c r="J1288" i="1"/>
  <c r="M1288" i="1" s="1"/>
  <c r="S1288" i="1" s="1"/>
  <c r="Y1288" i="1" s="1"/>
  <c r="AE1288" i="1" s="1"/>
  <c r="AI1288" i="1" s="1"/>
  <c r="AO1288" i="1" s="1"/>
  <c r="AU1288" i="1" s="1"/>
  <c r="BA1288" i="1" s="1"/>
  <c r="BG1288" i="1" s="1"/>
  <c r="BO1288" i="1" s="1"/>
  <c r="BQ1288" i="1" s="1"/>
  <c r="AS1295" i="1"/>
  <c r="AS1291" i="1" s="1"/>
  <c r="BE1300" i="1"/>
  <c r="BU1300" i="1"/>
  <c r="L1305" i="1"/>
  <c r="R1305" i="1" s="1"/>
  <c r="X1305" i="1" s="1"/>
  <c r="AD1305" i="1" s="1"/>
  <c r="AH1305" i="1" s="1"/>
  <c r="AN1305" i="1" s="1"/>
  <c r="AT1305" i="1" s="1"/>
  <c r="AZ1305" i="1" s="1"/>
  <c r="BF1305" i="1" s="1"/>
  <c r="BL1305" i="1" s="1"/>
  <c r="BN1305" i="1" s="1"/>
  <c r="F1304" i="1"/>
  <c r="L1304" i="1" s="1"/>
  <c r="R1304" i="1" s="1"/>
  <c r="X1304" i="1" s="1"/>
  <c r="AD1304" i="1" s="1"/>
  <c r="AH1304" i="1" s="1"/>
  <c r="AN1304" i="1" s="1"/>
  <c r="AT1304" i="1" s="1"/>
  <c r="AZ1304" i="1" s="1"/>
  <c r="BF1304" i="1" s="1"/>
  <c r="BL1304" i="1" s="1"/>
  <c r="BN1304" i="1" s="1"/>
  <c r="AR1313" i="1"/>
  <c r="BI1336" i="1"/>
  <c r="BI1335" i="1" s="1"/>
  <c r="N1383" i="1"/>
  <c r="T1383" i="1" s="1"/>
  <c r="Z1383" i="1" s="1"/>
  <c r="AF1383" i="1" s="1"/>
  <c r="AJ1383" i="1" s="1"/>
  <c r="AP1383" i="1" s="1"/>
  <c r="AV1383" i="1" s="1"/>
  <c r="BB1383" i="1" s="1"/>
  <c r="BH1383" i="1" s="1"/>
  <c r="BR1383" i="1" s="1"/>
  <c r="BT1383" i="1" s="1"/>
  <c r="AW1408" i="1"/>
  <c r="BD1408" i="1"/>
  <c r="AB1060" i="1"/>
  <c r="AB1059" i="1" s="1"/>
  <c r="AS1060" i="1"/>
  <c r="AS1059" i="1" s="1"/>
  <c r="N1069" i="1"/>
  <c r="T1069" i="1" s="1"/>
  <c r="Z1069" i="1" s="1"/>
  <c r="AF1069" i="1" s="1"/>
  <c r="AJ1069" i="1" s="1"/>
  <c r="AP1069" i="1" s="1"/>
  <c r="AV1069" i="1" s="1"/>
  <c r="BB1069" i="1" s="1"/>
  <c r="BH1069" i="1" s="1"/>
  <c r="BR1069" i="1" s="1"/>
  <c r="BT1069" i="1" s="1"/>
  <c r="AW1075" i="1"/>
  <c r="AW1074" i="1" s="1"/>
  <c r="N1089" i="1"/>
  <c r="T1089" i="1" s="1"/>
  <c r="Z1089" i="1" s="1"/>
  <c r="AF1089" i="1" s="1"/>
  <c r="AJ1089" i="1" s="1"/>
  <c r="AP1089" i="1" s="1"/>
  <c r="AV1089" i="1" s="1"/>
  <c r="BB1089" i="1" s="1"/>
  <c r="BH1089" i="1" s="1"/>
  <c r="BR1089" i="1" s="1"/>
  <c r="BT1089" i="1" s="1"/>
  <c r="P1099" i="1"/>
  <c r="P1092" i="1" s="1"/>
  <c r="AQ1123" i="1"/>
  <c r="AY1128" i="1"/>
  <c r="Q1128" i="1"/>
  <c r="AK1137" i="1"/>
  <c r="AK1136" i="1" s="1"/>
  <c r="BI1137" i="1"/>
  <c r="BI1136" i="1" s="1"/>
  <c r="N1143" i="1"/>
  <c r="T1143" i="1" s="1"/>
  <c r="Z1143" i="1" s="1"/>
  <c r="AF1143" i="1" s="1"/>
  <c r="AJ1143" i="1" s="1"/>
  <c r="AP1143" i="1" s="1"/>
  <c r="AV1143" i="1" s="1"/>
  <c r="BB1143" i="1" s="1"/>
  <c r="BH1143" i="1" s="1"/>
  <c r="BR1143" i="1" s="1"/>
  <c r="BT1143" i="1" s="1"/>
  <c r="N1144" i="1"/>
  <c r="T1144" i="1" s="1"/>
  <c r="Z1144" i="1" s="1"/>
  <c r="AF1144" i="1" s="1"/>
  <c r="AJ1144" i="1" s="1"/>
  <c r="AP1144" i="1" s="1"/>
  <c r="AV1144" i="1" s="1"/>
  <c r="BB1144" i="1" s="1"/>
  <c r="BH1144" i="1" s="1"/>
  <c r="BR1144" i="1" s="1"/>
  <c r="BT1144" i="1" s="1"/>
  <c r="Y1149" i="1"/>
  <c r="AE1149" i="1" s="1"/>
  <c r="AI1149" i="1" s="1"/>
  <c r="AO1149" i="1" s="1"/>
  <c r="AU1149" i="1" s="1"/>
  <c r="BA1149" i="1" s="1"/>
  <c r="BG1149" i="1" s="1"/>
  <c r="BO1149" i="1" s="1"/>
  <c r="BQ1149" i="1" s="1"/>
  <c r="H1179" i="1"/>
  <c r="N1179" i="1" s="1"/>
  <c r="T1179" i="1" s="1"/>
  <c r="Z1179" i="1" s="1"/>
  <c r="AF1179" i="1" s="1"/>
  <c r="AJ1179" i="1" s="1"/>
  <c r="AP1179" i="1" s="1"/>
  <c r="AV1179" i="1" s="1"/>
  <c r="BB1179" i="1" s="1"/>
  <c r="BH1179" i="1" s="1"/>
  <c r="BR1179" i="1" s="1"/>
  <c r="BT1179" i="1" s="1"/>
  <c r="M1179" i="1"/>
  <c r="S1179" i="1" s="1"/>
  <c r="Y1179" i="1" s="1"/>
  <c r="AE1179" i="1" s="1"/>
  <c r="AI1179" i="1" s="1"/>
  <c r="AO1179" i="1" s="1"/>
  <c r="AU1179" i="1" s="1"/>
  <c r="BA1179" i="1" s="1"/>
  <c r="BG1179" i="1" s="1"/>
  <c r="BO1179" i="1" s="1"/>
  <c r="BQ1179" i="1" s="1"/>
  <c r="H1191" i="1"/>
  <c r="N1191" i="1" s="1"/>
  <c r="T1191" i="1" s="1"/>
  <c r="Z1191" i="1" s="1"/>
  <c r="AF1191" i="1" s="1"/>
  <c r="AJ1191" i="1" s="1"/>
  <c r="AP1191" i="1" s="1"/>
  <c r="AV1191" i="1" s="1"/>
  <c r="BB1191" i="1" s="1"/>
  <c r="BH1191" i="1" s="1"/>
  <c r="BR1191" i="1" s="1"/>
  <c r="BT1191" i="1" s="1"/>
  <c r="M1191" i="1"/>
  <c r="S1191" i="1" s="1"/>
  <c r="Y1191" i="1" s="1"/>
  <c r="AE1191" i="1" s="1"/>
  <c r="AI1191" i="1" s="1"/>
  <c r="AO1191" i="1" s="1"/>
  <c r="AU1191" i="1" s="1"/>
  <c r="BA1191" i="1" s="1"/>
  <c r="BG1191" i="1" s="1"/>
  <c r="BO1191" i="1" s="1"/>
  <c r="BQ1191" i="1" s="1"/>
  <c r="AO1222" i="1"/>
  <c r="AU1222" i="1" s="1"/>
  <c r="BA1222" i="1" s="1"/>
  <c r="BG1222" i="1" s="1"/>
  <c r="BO1222" i="1" s="1"/>
  <c r="BQ1222" i="1" s="1"/>
  <c r="AL1221" i="1"/>
  <c r="AO1221" i="1" s="1"/>
  <c r="AU1221" i="1" s="1"/>
  <c r="BA1221" i="1" s="1"/>
  <c r="BG1221" i="1" s="1"/>
  <c r="BO1221" i="1" s="1"/>
  <c r="BQ1221" i="1" s="1"/>
  <c r="M1233" i="1"/>
  <c r="S1233" i="1" s="1"/>
  <c r="Y1233" i="1" s="1"/>
  <c r="AE1233" i="1" s="1"/>
  <c r="AI1233" i="1" s="1"/>
  <c r="AO1233" i="1" s="1"/>
  <c r="AU1233" i="1" s="1"/>
  <c r="BA1233" i="1" s="1"/>
  <c r="BG1233" i="1" s="1"/>
  <c r="BO1233" i="1" s="1"/>
  <c r="BQ1233" i="1" s="1"/>
  <c r="N1234" i="1"/>
  <c r="T1234" i="1" s="1"/>
  <c r="Z1234" i="1" s="1"/>
  <c r="AF1234" i="1" s="1"/>
  <c r="AJ1234" i="1" s="1"/>
  <c r="AP1234" i="1" s="1"/>
  <c r="AV1234" i="1" s="1"/>
  <c r="BB1234" i="1" s="1"/>
  <c r="BH1234" i="1" s="1"/>
  <c r="BR1234" i="1" s="1"/>
  <c r="BT1234" i="1" s="1"/>
  <c r="H1233" i="1"/>
  <c r="N1233" i="1" s="1"/>
  <c r="T1233" i="1" s="1"/>
  <c r="Z1233" i="1" s="1"/>
  <c r="AF1233" i="1" s="1"/>
  <c r="AJ1233" i="1" s="1"/>
  <c r="AP1233" i="1" s="1"/>
  <c r="AV1233" i="1" s="1"/>
  <c r="BB1233" i="1" s="1"/>
  <c r="BH1233" i="1" s="1"/>
  <c r="BR1233" i="1" s="1"/>
  <c r="BT1233" i="1" s="1"/>
  <c r="BD1243" i="1"/>
  <c r="BD1239" i="1" s="1"/>
  <c r="M1286" i="1"/>
  <c r="S1286" i="1" s="1"/>
  <c r="Y1286" i="1" s="1"/>
  <c r="AE1286" i="1" s="1"/>
  <c r="AI1286" i="1" s="1"/>
  <c r="AO1286" i="1" s="1"/>
  <c r="AU1286" i="1" s="1"/>
  <c r="BA1286" i="1" s="1"/>
  <c r="BG1286" i="1" s="1"/>
  <c r="BO1286" i="1" s="1"/>
  <c r="BQ1286" i="1" s="1"/>
  <c r="J1283" i="1"/>
  <c r="M1283" i="1" s="1"/>
  <c r="Q1300" i="1"/>
  <c r="L1358" i="1"/>
  <c r="R1358" i="1" s="1"/>
  <c r="X1358" i="1" s="1"/>
  <c r="AD1358" i="1" s="1"/>
  <c r="AH1358" i="1" s="1"/>
  <c r="AN1358" i="1" s="1"/>
  <c r="AT1358" i="1" s="1"/>
  <c r="AZ1358" i="1" s="1"/>
  <c r="BF1358" i="1" s="1"/>
  <c r="BL1358" i="1" s="1"/>
  <c r="BN1358" i="1" s="1"/>
  <c r="AG1075" i="1"/>
  <c r="AG1074" i="1" s="1"/>
  <c r="AQ1075" i="1"/>
  <c r="AQ1074" i="1" s="1"/>
  <c r="AX1075" i="1"/>
  <c r="AX1074" i="1" s="1"/>
  <c r="BD1075" i="1"/>
  <c r="BD1074" i="1" s="1"/>
  <c r="Q1099" i="1"/>
  <c r="Q1092" i="1" s="1"/>
  <c r="AR1099" i="1"/>
  <c r="AR1092" i="1" s="1"/>
  <c r="AY1123" i="1"/>
  <c r="AS1128" i="1"/>
  <c r="BC1128" i="1"/>
  <c r="BI1128" i="1"/>
  <c r="M1138" i="1"/>
  <c r="K1137" i="1"/>
  <c r="K1136" i="1" s="1"/>
  <c r="U1137" i="1"/>
  <c r="U1136" i="1" s="1"/>
  <c r="AS1137" i="1"/>
  <c r="AS1136" i="1" s="1"/>
  <c r="AW1137" i="1"/>
  <c r="AW1136" i="1" s="1"/>
  <c r="U1178" i="1"/>
  <c r="BC1178" i="1"/>
  <c r="AT1212" i="1"/>
  <c r="AZ1212" i="1" s="1"/>
  <c r="BF1212" i="1" s="1"/>
  <c r="BL1212" i="1" s="1"/>
  <c r="BN1212" i="1" s="1"/>
  <c r="AN1225" i="1"/>
  <c r="AT1225" i="1" s="1"/>
  <c r="AZ1225" i="1" s="1"/>
  <c r="BF1225" i="1" s="1"/>
  <c r="BL1225" i="1" s="1"/>
  <c r="BN1225" i="1" s="1"/>
  <c r="AK1224" i="1"/>
  <c r="AN1224" i="1" s="1"/>
  <c r="AT1224" i="1" s="1"/>
  <c r="AZ1224" i="1" s="1"/>
  <c r="BF1224" i="1" s="1"/>
  <c r="BL1224" i="1" s="1"/>
  <c r="BN1224" i="1" s="1"/>
  <c r="Z1244" i="1"/>
  <c r="AF1244" i="1" s="1"/>
  <c r="AJ1244" i="1" s="1"/>
  <c r="AP1244" i="1" s="1"/>
  <c r="AV1244" i="1" s="1"/>
  <c r="BB1244" i="1" s="1"/>
  <c r="BH1244" i="1" s="1"/>
  <c r="BR1244" i="1" s="1"/>
  <c r="BT1244" i="1" s="1"/>
  <c r="AA1257" i="1"/>
  <c r="AR1257" i="1"/>
  <c r="AY1257" i="1"/>
  <c r="K1291" i="1"/>
  <c r="S1298" i="1"/>
  <c r="Y1298" i="1" s="1"/>
  <c r="AE1298" i="1" s="1"/>
  <c r="AI1298" i="1" s="1"/>
  <c r="AO1298" i="1" s="1"/>
  <c r="AU1298" i="1" s="1"/>
  <c r="BA1298" i="1" s="1"/>
  <c r="BG1298" i="1" s="1"/>
  <c r="BO1298" i="1" s="1"/>
  <c r="BQ1298" i="1" s="1"/>
  <c r="P1295" i="1"/>
  <c r="P1291" i="1" s="1"/>
  <c r="AM1300" i="1"/>
  <c r="I1317" i="1"/>
  <c r="L1317" i="1" s="1"/>
  <c r="R1317" i="1" s="1"/>
  <c r="X1317" i="1" s="1"/>
  <c r="AD1317" i="1" s="1"/>
  <c r="AH1317" i="1" s="1"/>
  <c r="AN1317" i="1" s="1"/>
  <c r="AT1317" i="1" s="1"/>
  <c r="AZ1317" i="1" s="1"/>
  <c r="BF1317" i="1" s="1"/>
  <c r="BL1317" i="1" s="1"/>
  <c r="BN1317" i="1" s="1"/>
  <c r="L1318" i="1"/>
  <c r="R1318" i="1" s="1"/>
  <c r="X1318" i="1" s="1"/>
  <c r="AD1318" i="1" s="1"/>
  <c r="AH1318" i="1" s="1"/>
  <c r="AN1318" i="1" s="1"/>
  <c r="AT1318" i="1" s="1"/>
  <c r="AZ1318" i="1" s="1"/>
  <c r="BF1318" i="1" s="1"/>
  <c r="BL1318" i="1" s="1"/>
  <c r="BN1318" i="1" s="1"/>
  <c r="AY1320" i="1"/>
  <c r="AY1313" i="1" s="1"/>
  <c r="J1329" i="1"/>
  <c r="J1328" i="1" s="1"/>
  <c r="M1332" i="1"/>
  <c r="S1332" i="1" s="1"/>
  <c r="Y1332" i="1" s="1"/>
  <c r="AE1332" i="1" s="1"/>
  <c r="AI1332" i="1" s="1"/>
  <c r="AO1332" i="1" s="1"/>
  <c r="AU1332" i="1" s="1"/>
  <c r="BA1332" i="1" s="1"/>
  <c r="BG1332" i="1" s="1"/>
  <c r="BO1332" i="1" s="1"/>
  <c r="BQ1332" i="1" s="1"/>
  <c r="F1424" i="1"/>
  <c r="BA1442" i="1"/>
  <c r="BG1442" i="1" s="1"/>
  <c r="BO1442" i="1" s="1"/>
  <c r="BQ1442" i="1" s="1"/>
  <c r="AX1441" i="1"/>
  <c r="BA1441" i="1" s="1"/>
  <c r="BG1441" i="1" s="1"/>
  <c r="BO1441" i="1" s="1"/>
  <c r="BQ1441" i="1" s="1"/>
  <c r="AV1215" i="1"/>
  <c r="BB1215" i="1" s="1"/>
  <c r="BH1215" i="1" s="1"/>
  <c r="BR1215" i="1" s="1"/>
  <c r="BT1215" i="1" s="1"/>
  <c r="AT1222" i="1"/>
  <c r="AZ1222" i="1" s="1"/>
  <c r="BF1222" i="1" s="1"/>
  <c r="BL1222" i="1" s="1"/>
  <c r="BN1222" i="1" s="1"/>
  <c r="L1237" i="1"/>
  <c r="R1237" i="1" s="1"/>
  <c r="X1237" i="1" s="1"/>
  <c r="AD1237" i="1" s="1"/>
  <c r="AH1237" i="1" s="1"/>
  <c r="AN1237" i="1" s="1"/>
  <c r="AT1237" i="1" s="1"/>
  <c r="AZ1237" i="1" s="1"/>
  <c r="BF1237" i="1" s="1"/>
  <c r="BL1237" i="1" s="1"/>
  <c r="BN1237" i="1" s="1"/>
  <c r="X1244" i="1"/>
  <c r="AD1244" i="1" s="1"/>
  <c r="AH1244" i="1" s="1"/>
  <c r="AN1244" i="1" s="1"/>
  <c r="AT1244" i="1" s="1"/>
  <c r="AZ1244" i="1" s="1"/>
  <c r="BF1244" i="1" s="1"/>
  <c r="BL1244" i="1" s="1"/>
  <c r="BN1244" i="1" s="1"/>
  <c r="P1243" i="1"/>
  <c r="P1239" i="1" s="1"/>
  <c r="AK1249" i="1"/>
  <c r="AN1249" i="1" s="1"/>
  <c r="AT1249" i="1" s="1"/>
  <c r="AZ1249" i="1" s="1"/>
  <c r="BF1249" i="1" s="1"/>
  <c r="BL1249" i="1" s="1"/>
  <c r="AV1250" i="1"/>
  <c r="BB1250" i="1" s="1"/>
  <c r="BH1250" i="1" s="1"/>
  <c r="BR1250" i="1" s="1"/>
  <c r="AB1257" i="1"/>
  <c r="BC1257" i="1"/>
  <c r="M1260" i="1"/>
  <c r="S1260" i="1" s="1"/>
  <c r="Y1260" i="1" s="1"/>
  <c r="AE1260" i="1" s="1"/>
  <c r="AI1260" i="1" s="1"/>
  <c r="AO1260" i="1" s="1"/>
  <c r="AU1260" i="1" s="1"/>
  <c r="BA1260" i="1" s="1"/>
  <c r="BG1260" i="1" s="1"/>
  <c r="BO1260" i="1" s="1"/>
  <c r="BQ1260" i="1" s="1"/>
  <c r="AG1257" i="1"/>
  <c r="BE1257" i="1"/>
  <c r="O1264" i="1"/>
  <c r="AM1264" i="1"/>
  <c r="BC1264" i="1"/>
  <c r="AK1264" i="1"/>
  <c r="BI1264" i="1"/>
  <c r="G1280" i="1"/>
  <c r="M1280" i="1" s="1"/>
  <c r="S1280" i="1" s="1"/>
  <c r="Y1280" i="1" s="1"/>
  <c r="AE1280" i="1" s="1"/>
  <c r="AI1280" i="1" s="1"/>
  <c r="AO1280" i="1" s="1"/>
  <c r="AU1280" i="1" s="1"/>
  <c r="BA1280" i="1" s="1"/>
  <c r="BG1280" i="1" s="1"/>
  <c r="BO1280" i="1" s="1"/>
  <c r="BQ1280" i="1" s="1"/>
  <c r="Q1283" i="1"/>
  <c r="AK1283" i="1"/>
  <c r="AR1283" i="1"/>
  <c r="I1291" i="1"/>
  <c r="AM1295" i="1"/>
  <c r="AM1291" i="1" s="1"/>
  <c r="AW1295" i="1"/>
  <c r="AW1291" i="1" s="1"/>
  <c r="AY1300" i="1"/>
  <c r="N1302" i="1"/>
  <c r="T1302" i="1" s="1"/>
  <c r="Z1302" i="1" s="1"/>
  <c r="AF1302" i="1" s="1"/>
  <c r="AJ1302" i="1" s="1"/>
  <c r="AP1302" i="1" s="1"/>
  <c r="AV1302" i="1" s="1"/>
  <c r="BB1302" i="1" s="1"/>
  <c r="BH1302" i="1" s="1"/>
  <c r="BR1302" i="1" s="1"/>
  <c r="BT1302" i="1" s="1"/>
  <c r="AK1300" i="1"/>
  <c r="M1305" i="1"/>
  <c r="S1305" i="1" s="1"/>
  <c r="Y1305" i="1" s="1"/>
  <c r="AE1305" i="1" s="1"/>
  <c r="AI1305" i="1" s="1"/>
  <c r="AO1305" i="1" s="1"/>
  <c r="AU1305" i="1" s="1"/>
  <c r="BA1305" i="1" s="1"/>
  <c r="BG1305" i="1" s="1"/>
  <c r="BO1305" i="1" s="1"/>
  <c r="BQ1305" i="1" s="1"/>
  <c r="F1307" i="1"/>
  <c r="L1307" i="1" s="1"/>
  <c r="R1307" i="1" s="1"/>
  <c r="X1307" i="1" s="1"/>
  <c r="AD1307" i="1" s="1"/>
  <c r="AH1307" i="1" s="1"/>
  <c r="AN1307" i="1" s="1"/>
  <c r="AT1307" i="1" s="1"/>
  <c r="AZ1307" i="1" s="1"/>
  <c r="BF1307" i="1" s="1"/>
  <c r="BL1307" i="1" s="1"/>
  <c r="BN1307" i="1" s="1"/>
  <c r="AM1313" i="1"/>
  <c r="AB1313" i="1"/>
  <c r="M1330" i="1"/>
  <c r="S1330" i="1" s="1"/>
  <c r="Y1330" i="1" s="1"/>
  <c r="AE1330" i="1" s="1"/>
  <c r="AI1330" i="1" s="1"/>
  <c r="AO1330" i="1" s="1"/>
  <c r="AU1330" i="1" s="1"/>
  <c r="BA1330" i="1" s="1"/>
  <c r="BG1330" i="1" s="1"/>
  <c r="BO1330" i="1" s="1"/>
  <c r="BQ1330" i="1" s="1"/>
  <c r="N1366" i="1"/>
  <c r="T1366" i="1" s="1"/>
  <c r="Z1366" i="1" s="1"/>
  <c r="AF1366" i="1" s="1"/>
  <c r="AJ1366" i="1" s="1"/>
  <c r="AP1366" i="1" s="1"/>
  <c r="AV1366" i="1" s="1"/>
  <c r="BB1366" i="1" s="1"/>
  <c r="BH1366" i="1" s="1"/>
  <c r="BR1366" i="1" s="1"/>
  <c r="BT1366" i="1" s="1"/>
  <c r="BD1375" i="1"/>
  <c r="BD1374" i="1" s="1"/>
  <c r="BK1375" i="1"/>
  <c r="BK1374" i="1" s="1"/>
  <c r="AC1375" i="1"/>
  <c r="AC1374" i="1" s="1"/>
  <c r="AS1375" i="1"/>
  <c r="AS1374" i="1" s="1"/>
  <c r="BJ1375" i="1"/>
  <c r="BJ1374" i="1" s="1"/>
  <c r="L1389" i="1"/>
  <c r="R1389" i="1" s="1"/>
  <c r="X1389" i="1" s="1"/>
  <c r="AD1389" i="1" s="1"/>
  <c r="AH1389" i="1" s="1"/>
  <c r="AN1389" i="1" s="1"/>
  <c r="AT1389" i="1" s="1"/>
  <c r="AZ1389" i="1" s="1"/>
  <c r="BF1389" i="1" s="1"/>
  <c r="BL1389" i="1" s="1"/>
  <c r="BN1389" i="1" s="1"/>
  <c r="G1413" i="1"/>
  <c r="J1413" i="1"/>
  <c r="AK1413" i="1"/>
  <c r="AR1413" i="1"/>
  <c r="AY1413" i="1"/>
  <c r="L1457" i="1"/>
  <c r="R1457" i="1" s="1"/>
  <c r="X1457" i="1" s="1"/>
  <c r="AD1457" i="1" s="1"/>
  <c r="AH1457" i="1" s="1"/>
  <c r="AN1457" i="1" s="1"/>
  <c r="AT1457" i="1" s="1"/>
  <c r="AZ1457" i="1" s="1"/>
  <c r="BF1457" i="1" s="1"/>
  <c r="BL1457" i="1" s="1"/>
  <c r="BN1457" i="1" s="1"/>
  <c r="F1456" i="1"/>
  <c r="L1456" i="1" s="1"/>
  <c r="R1456" i="1" s="1"/>
  <c r="X1456" i="1" s="1"/>
  <c r="AD1456" i="1" s="1"/>
  <c r="AH1456" i="1" s="1"/>
  <c r="AN1456" i="1" s="1"/>
  <c r="AT1456" i="1" s="1"/>
  <c r="AZ1456" i="1" s="1"/>
  <c r="BF1456" i="1" s="1"/>
  <c r="BL1456" i="1" s="1"/>
  <c r="BN1456" i="1" s="1"/>
  <c r="AT1250" i="1"/>
  <c r="AZ1250" i="1" s="1"/>
  <c r="BF1250" i="1" s="1"/>
  <c r="BL1250" i="1" s="1"/>
  <c r="BK1248" i="1"/>
  <c r="O1257" i="1"/>
  <c r="Q1257" i="1"/>
  <c r="AK1257" i="1"/>
  <c r="BI1257" i="1"/>
  <c r="AM1257" i="1"/>
  <c r="BK1257" i="1"/>
  <c r="J1264" i="1"/>
  <c r="W1264" i="1"/>
  <c r="AQ1264" i="1"/>
  <c r="AX1264" i="1"/>
  <c r="BK1264" i="1"/>
  <c r="K1274" i="1"/>
  <c r="N1274" i="1" s="1"/>
  <c r="T1274" i="1" s="1"/>
  <c r="Z1274" i="1" s="1"/>
  <c r="AF1274" i="1" s="1"/>
  <c r="AJ1274" i="1" s="1"/>
  <c r="AP1274" i="1" s="1"/>
  <c r="AV1274" i="1" s="1"/>
  <c r="BB1274" i="1" s="1"/>
  <c r="BH1274" i="1" s="1"/>
  <c r="BR1274" i="1" s="1"/>
  <c r="BT1274" i="1" s="1"/>
  <c r="BC1300" i="1"/>
  <c r="AB1300" i="1"/>
  <c r="V1300" i="1"/>
  <c r="S1314" i="1"/>
  <c r="Y1314" i="1" s="1"/>
  <c r="AE1314" i="1" s="1"/>
  <c r="AI1314" i="1" s="1"/>
  <c r="AO1314" i="1" s="1"/>
  <c r="AU1314" i="1" s="1"/>
  <c r="BA1314" i="1" s="1"/>
  <c r="BG1314" i="1" s="1"/>
  <c r="BO1314" i="1" s="1"/>
  <c r="BQ1314" i="1" s="1"/>
  <c r="K1313" i="1"/>
  <c r="AQ1313" i="1"/>
  <c r="BD1320" i="1"/>
  <c r="BD1313" i="1" s="1"/>
  <c r="AL1329" i="1"/>
  <c r="AL1328" i="1" s="1"/>
  <c r="BJ1329" i="1"/>
  <c r="BJ1328" i="1" s="1"/>
  <c r="AX1336" i="1"/>
  <c r="AX1335" i="1" s="1"/>
  <c r="U1350" i="1"/>
  <c r="U1349" i="1" s="1"/>
  <c r="AB1350" i="1"/>
  <c r="AB1349" i="1" s="1"/>
  <c r="AL1350" i="1"/>
  <c r="AL1349" i="1" s="1"/>
  <c r="AS1350" i="1"/>
  <c r="AS1349" i="1" s="1"/>
  <c r="H1371" i="1"/>
  <c r="N1371" i="1" s="1"/>
  <c r="T1371" i="1" s="1"/>
  <c r="Z1371" i="1" s="1"/>
  <c r="AF1371" i="1" s="1"/>
  <c r="AJ1371" i="1" s="1"/>
  <c r="AP1371" i="1" s="1"/>
  <c r="AV1371" i="1" s="1"/>
  <c r="BB1371" i="1" s="1"/>
  <c r="BH1371" i="1" s="1"/>
  <c r="BR1371" i="1" s="1"/>
  <c r="BT1371" i="1" s="1"/>
  <c r="N1372" i="1"/>
  <c r="T1372" i="1" s="1"/>
  <c r="Z1372" i="1" s="1"/>
  <c r="AF1372" i="1" s="1"/>
  <c r="AJ1372" i="1" s="1"/>
  <c r="AP1372" i="1" s="1"/>
  <c r="AV1372" i="1" s="1"/>
  <c r="BB1372" i="1" s="1"/>
  <c r="BH1372" i="1" s="1"/>
  <c r="BR1372" i="1" s="1"/>
  <c r="BT1372" i="1" s="1"/>
  <c r="N1382" i="1"/>
  <c r="T1382" i="1" s="1"/>
  <c r="Z1382" i="1" s="1"/>
  <c r="AF1382" i="1" s="1"/>
  <c r="AJ1382" i="1" s="1"/>
  <c r="AP1382" i="1" s="1"/>
  <c r="AV1382" i="1" s="1"/>
  <c r="BB1382" i="1" s="1"/>
  <c r="BH1382" i="1" s="1"/>
  <c r="BR1382" i="1" s="1"/>
  <c r="BT1382" i="1" s="1"/>
  <c r="Y1411" i="1"/>
  <c r="AE1411" i="1" s="1"/>
  <c r="AI1411" i="1" s="1"/>
  <c r="AO1411" i="1" s="1"/>
  <c r="AU1411" i="1" s="1"/>
  <c r="BA1411" i="1" s="1"/>
  <c r="BG1411" i="1" s="1"/>
  <c r="BO1411" i="1" s="1"/>
  <c r="BQ1411" i="1" s="1"/>
  <c r="AR1426" i="1"/>
  <c r="AR1425" i="1" s="1"/>
  <c r="AR1424" i="1" s="1"/>
  <c r="AY1426" i="1"/>
  <c r="AY1425" i="1" s="1"/>
  <c r="AY1424" i="1" s="1"/>
  <c r="AX1436" i="1"/>
  <c r="BE1436" i="1"/>
  <c r="BE1435" i="1" s="1"/>
  <c r="W1257" i="1"/>
  <c r="BU1257" i="1"/>
  <c r="K1264" i="1"/>
  <c r="BU1264" i="1"/>
  <c r="M1268" i="1"/>
  <c r="S1268" i="1" s="1"/>
  <c r="Y1268" i="1" s="1"/>
  <c r="AE1268" i="1" s="1"/>
  <c r="AI1268" i="1" s="1"/>
  <c r="AO1268" i="1" s="1"/>
  <c r="AU1268" i="1" s="1"/>
  <c r="BA1268" i="1" s="1"/>
  <c r="BG1268" i="1" s="1"/>
  <c r="BO1268" i="1" s="1"/>
  <c r="BQ1268" i="1" s="1"/>
  <c r="L1295" i="1"/>
  <c r="U1295" i="1"/>
  <c r="U1291" i="1" s="1"/>
  <c r="AC1300" i="1"/>
  <c r="AW1300" i="1"/>
  <c r="M1304" i="1"/>
  <c r="S1304" i="1" s="1"/>
  <c r="Y1304" i="1" s="1"/>
  <c r="AE1304" i="1" s="1"/>
  <c r="AI1304" i="1" s="1"/>
  <c r="AO1304" i="1" s="1"/>
  <c r="AU1304" i="1" s="1"/>
  <c r="BA1304" i="1" s="1"/>
  <c r="BG1304" i="1" s="1"/>
  <c r="BO1304" i="1" s="1"/>
  <c r="BQ1304" i="1" s="1"/>
  <c r="AA1313" i="1"/>
  <c r="BE1320" i="1"/>
  <c r="BE1313" i="1" s="1"/>
  <c r="M1366" i="1"/>
  <c r="S1366" i="1" s="1"/>
  <c r="Y1366" i="1" s="1"/>
  <c r="AE1366" i="1" s="1"/>
  <c r="AI1366" i="1" s="1"/>
  <c r="AO1366" i="1" s="1"/>
  <c r="AU1366" i="1" s="1"/>
  <c r="BA1366" i="1" s="1"/>
  <c r="BG1366" i="1" s="1"/>
  <c r="BO1366" i="1" s="1"/>
  <c r="BQ1366" i="1" s="1"/>
  <c r="AK1386" i="1"/>
  <c r="AL1386" i="1"/>
  <c r="P1399" i="1"/>
  <c r="W1399" i="1"/>
  <c r="AG1399" i="1"/>
  <c r="AQ1399" i="1"/>
  <c r="AX1399" i="1"/>
  <c r="BE1399" i="1"/>
  <c r="BU1399" i="1"/>
  <c r="AL1426" i="1"/>
  <c r="AL1425" i="1" s="1"/>
  <c r="AL1424" i="1" s="1"/>
  <c r="BC1426" i="1"/>
  <c r="BC1425" i="1" s="1"/>
  <c r="BC1424" i="1" s="1"/>
  <c r="BJ1426" i="1"/>
  <c r="BJ1425" i="1" s="1"/>
  <c r="BJ1424" i="1" s="1"/>
  <c r="M1437" i="1"/>
  <c r="S1437" i="1" s="1"/>
  <c r="Y1437" i="1" s="1"/>
  <c r="AE1437" i="1" s="1"/>
  <c r="AI1437" i="1" s="1"/>
  <c r="AO1437" i="1" s="1"/>
  <c r="AU1437" i="1" s="1"/>
  <c r="BA1437" i="1" s="1"/>
  <c r="BG1437" i="1" s="1"/>
  <c r="BO1437" i="1" s="1"/>
  <c r="BQ1437" i="1" s="1"/>
  <c r="J1436" i="1"/>
  <c r="J1435" i="1" s="1"/>
  <c r="M1435" i="1" s="1"/>
  <c r="AY1485" i="1"/>
  <c r="AC1329" i="1"/>
  <c r="AC1328" i="1" s="1"/>
  <c r="BD1329" i="1"/>
  <c r="BD1328" i="1" s="1"/>
  <c r="BK1329" i="1"/>
  <c r="BK1328" i="1" s="1"/>
  <c r="V1336" i="1"/>
  <c r="V1335" i="1" s="1"/>
  <c r="BI1350" i="1"/>
  <c r="BI1349" i="1" s="1"/>
  <c r="W1361" i="1"/>
  <c r="W1360" i="1" s="1"/>
  <c r="AQ1361" i="1"/>
  <c r="AQ1360" i="1" s="1"/>
  <c r="BU1361" i="1"/>
  <c r="BU1360" i="1" s="1"/>
  <c r="L1364" i="1"/>
  <c r="R1364" i="1" s="1"/>
  <c r="X1364" i="1" s="1"/>
  <c r="AD1364" i="1" s="1"/>
  <c r="AH1364" i="1" s="1"/>
  <c r="AN1364" i="1" s="1"/>
  <c r="AT1364" i="1" s="1"/>
  <c r="AZ1364" i="1" s="1"/>
  <c r="BF1364" i="1" s="1"/>
  <c r="BL1364" i="1" s="1"/>
  <c r="BN1364" i="1" s="1"/>
  <c r="M1368" i="1"/>
  <c r="S1368" i="1" s="1"/>
  <c r="Y1368" i="1" s="1"/>
  <c r="AE1368" i="1" s="1"/>
  <c r="AI1368" i="1" s="1"/>
  <c r="AO1368" i="1" s="1"/>
  <c r="AU1368" i="1" s="1"/>
  <c r="BA1368" i="1" s="1"/>
  <c r="BG1368" i="1" s="1"/>
  <c r="BO1368" i="1" s="1"/>
  <c r="BQ1368" i="1" s="1"/>
  <c r="AY1375" i="1"/>
  <c r="AY1374" i="1" s="1"/>
  <c r="AK1375" i="1"/>
  <c r="AK1374" i="1" s="1"/>
  <c r="AX1375" i="1"/>
  <c r="AX1374" i="1" s="1"/>
  <c r="M1382" i="1"/>
  <c r="S1382" i="1" s="1"/>
  <c r="Y1382" i="1" s="1"/>
  <c r="AE1382" i="1" s="1"/>
  <c r="AI1382" i="1" s="1"/>
  <c r="AO1382" i="1" s="1"/>
  <c r="AU1382" i="1" s="1"/>
  <c r="BA1382" i="1" s="1"/>
  <c r="BG1382" i="1" s="1"/>
  <c r="BO1382" i="1" s="1"/>
  <c r="BQ1382" i="1" s="1"/>
  <c r="U1386" i="1"/>
  <c r="AS1386" i="1"/>
  <c r="BC1386" i="1"/>
  <c r="I1386" i="1"/>
  <c r="BJ1399" i="1"/>
  <c r="X1404" i="1"/>
  <c r="AD1404" i="1" s="1"/>
  <c r="AH1404" i="1" s="1"/>
  <c r="AN1404" i="1" s="1"/>
  <c r="AT1404" i="1" s="1"/>
  <c r="AZ1404" i="1" s="1"/>
  <c r="BF1404" i="1" s="1"/>
  <c r="BL1404" i="1" s="1"/>
  <c r="BN1404" i="1" s="1"/>
  <c r="R1405" i="1"/>
  <c r="X1405" i="1" s="1"/>
  <c r="AD1405" i="1" s="1"/>
  <c r="AH1405" i="1" s="1"/>
  <c r="AN1405" i="1" s="1"/>
  <c r="AT1405" i="1" s="1"/>
  <c r="AZ1405" i="1" s="1"/>
  <c r="BF1405" i="1" s="1"/>
  <c r="BL1405" i="1" s="1"/>
  <c r="BN1405" i="1" s="1"/>
  <c r="W1408" i="1"/>
  <c r="AQ1408" i="1"/>
  <c r="AX1408" i="1"/>
  <c r="BU1408" i="1"/>
  <c r="AK1408" i="1"/>
  <c r="BI1408" i="1"/>
  <c r="BJ1413" i="1"/>
  <c r="AM1426" i="1"/>
  <c r="AM1425" i="1" s="1"/>
  <c r="AM1424" i="1" s="1"/>
  <c r="Q1436" i="1"/>
  <c r="Q1435" i="1" s="1"/>
  <c r="BU1436" i="1"/>
  <c r="BU1435" i="1" s="1"/>
  <c r="Y1439" i="1"/>
  <c r="AE1439" i="1" s="1"/>
  <c r="AI1439" i="1" s="1"/>
  <c r="AO1439" i="1" s="1"/>
  <c r="AU1439" i="1" s="1"/>
  <c r="BA1439" i="1" s="1"/>
  <c r="BG1439" i="1" s="1"/>
  <c r="BO1439" i="1" s="1"/>
  <c r="BQ1439" i="1" s="1"/>
  <c r="AR1436" i="1"/>
  <c r="AR1435" i="1" s="1"/>
  <c r="AQ1461" i="1"/>
  <c r="AQ1460" i="1" s="1"/>
  <c r="BE1461" i="1"/>
  <c r="BE1460" i="1" s="1"/>
  <c r="BU1461" i="1"/>
  <c r="BU1460" i="1" s="1"/>
  <c r="AK1469" i="1"/>
  <c r="BI1469" i="1"/>
  <c r="F1524" i="1"/>
  <c r="L1524" i="1" s="1"/>
  <c r="R1524" i="1" s="1"/>
  <c r="X1524" i="1" s="1"/>
  <c r="AD1524" i="1" s="1"/>
  <c r="AH1524" i="1" s="1"/>
  <c r="AN1524" i="1" s="1"/>
  <c r="AT1524" i="1" s="1"/>
  <c r="AZ1524" i="1" s="1"/>
  <c r="BF1524" i="1" s="1"/>
  <c r="BL1524" i="1" s="1"/>
  <c r="BN1524" i="1" s="1"/>
  <c r="L1525" i="1"/>
  <c r="R1525" i="1" s="1"/>
  <c r="X1525" i="1" s="1"/>
  <c r="AD1525" i="1" s="1"/>
  <c r="AH1525" i="1" s="1"/>
  <c r="AN1525" i="1" s="1"/>
  <c r="AT1525" i="1" s="1"/>
  <c r="AZ1525" i="1" s="1"/>
  <c r="BF1525" i="1" s="1"/>
  <c r="BL1525" i="1" s="1"/>
  <c r="BN1525" i="1" s="1"/>
  <c r="BE1336" i="1"/>
  <c r="BE1335" i="1" s="1"/>
  <c r="AA1350" i="1"/>
  <c r="AA1349" i="1" s="1"/>
  <c r="AY1350" i="1"/>
  <c r="AY1349" i="1" s="1"/>
  <c r="L1353" i="1"/>
  <c r="R1353" i="1" s="1"/>
  <c r="X1353" i="1" s="1"/>
  <c r="AD1353" i="1" s="1"/>
  <c r="AH1353" i="1" s="1"/>
  <c r="AN1353" i="1" s="1"/>
  <c r="AT1353" i="1" s="1"/>
  <c r="AZ1353" i="1" s="1"/>
  <c r="BF1353" i="1" s="1"/>
  <c r="BL1353" i="1" s="1"/>
  <c r="BN1353" i="1" s="1"/>
  <c r="N1358" i="1"/>
  <c r="T1358" i="1" s="1"/>
  <c r="Z1358" i="1" s="1"/>
  <c r="AF1358" i="1" s="1"/>
  <c r="AJ1358" i="1" s="1"/>
  <c r="AP1358" i="1" s="1"/>
  <c r="AV1358" i="1" s="1"/>
  <c r="BB1358" i="1" s="1"/>
  <c r="BH1358" i="1" s="1"/>
  <c r="BR1358" i="1" s="1"/>
  <c r="BT1358" i="1" s="1"/>
  <c r="G1361" i="1"/>
  <c r="G1360" i="1" s="1"/>
  <c r="Q1361" i="1"/>
  <c r="Q1360" i="1" s="1"/>
  <c r="AK1361" i="1"/>
  <c r="AK1360" i="1" s="1"/>
  <c r="AY1361" i="1"/>
  <c r="AY1360" i="1" s="1"/>
  <c r="V1361" i="1"/>
  <c r="V1360" i="1" s="1"/>
  <c r="N1369" i="1"/>
  <c r="T1369" i="1" s="1"/>
  <c r="Z1369" i="1" s="1"/>
  <c r="AF1369" i="1" s="1"/>
  <c r="AJ1369" i="1" s="1"/>
  <c r="AP1369" i="1" s="1"/>
  <c r="AV1369" i="1" s="1"/>
  <c r="BB1369" i="1" s="1"/>
  <c r="BH1369" i="1" s="1"/>
  <c r="BR1369" i="1" s="1"/>
  <c r="BT1369" i="1" s="1"/>
  <c r="M1369" i="1"/>
  <c r="S1369" i="1" s="1"/>
  <c r="Y1369" i="1" s="1"/>
  <c r="AE1369" i="1" s="1"/>
  <c r="AI1369" i="1" s="1"/>
  <c r="AO1369" i="1" s="1"/>
  <c r="AU1369" i="1" s="1"/>
  <c r="BA1369" i="1" s="1"/>
  <c r="BG1369" i="1" s="1"/>
  <c r="BO1369" i="1" s="1"/>
  <c r="BQ1369" i="1" s="1"/>
  <c r="AB1375" i="1"/>
  <c r="AB1374" i="1" s="1"/>
  <c r="AL1375" i="1"/>
  <c r="AL1374" i="1" s="1"/>
  <c r="U1375" i="1"/>
  <c r="U1374" i="1" s="1"/>
  <c r="BI1375" i="1"/>
  <c r="BI1374" i="1" s="1"/>
  <c r="M1383" i="1"/>
  <c r="S1383" i="1" s="1"/>
  <c r="Y1383" i="1" s="1"/>
  <c r="AE1383" i="1" s="1"/>
  <c r="AI1383" i="1" s="1"/>
  <c r="AO1383" i="1" s="1"/>
  <c r="AU1383" i="1" s="1"/>
  <c r="BA1383" i="1" s="1"/>
  <c r="BG1383" i="1" s="1"/>
  <c r="BO1383" i="1" s="1"/>
  <c r="BQ1383" i="1" s="1"/>
  <c r="BD1386" i="1"/>
  <c r="BD1385" i="1" s="1"/>
  <c r="BE1386" i="1"/>
  <c r="K1399" i="1"/>
  <c r="O1399" i="1"/>
  <c r="V1399" i="1"/>
  <c r="AM1399" i="1"/>
  <c r="BK1399" i="1"/>
  <c r="N1414" i="1"/>
  <c r="T1414" i="1" s="1"/>
  <c r="Z1414" i="1" s="1"/>
  <c r="AF1414" i="1" s="1"/>
  <c r="AJ1414" i="1" s="1"/>
  <c r="AP1414" i="1" s="1"/>
  <c r="AV1414" i="1" s="1"/>
  <c r="BB1414" i="1" s="1"/>
  <c r="BH1414" i="1" s="1"/>
  <c r="BR1414" i="1" s="1"/>
  <c r="BT1414" i="1" s="1"/>
  <c r="AA1413" i="1"/>
  <c r="AQ1413" i="1"/>
  <c r="Q1413" i="1"/>
  <c r="AW1413" i="1"/>
  <c r="AX1426" i="1"/>
  <c r="AX1425" i="1" s="1"/>
  <c r="AX1424" i="1" s="1"/>
  <c r="J1466" i="1"/>
  <c r="M1466" i="1" s="1"/>
  <c r="S1466" i="1" s="1"/>
  <c r="Y1466" i="1" s="1"/>
  <c r="AE1466" i="1" s="1"/>
  <c r="AI1466" i="1" s="1"/>
  <c r="AO1466" i="1" s="1"/>
  <c r="AU1466" i="1" s="1"/>
  <c r="BA1466" i="1" s="1"/>
  <c r="BG1466" i="1" s="1"/>
  <c r="BO1466" i="1" s="1"/>
  <c r="BQ1466" i="1" s="1"/>
  <c r="M1467" i="1"/>
  <c r="S1467" i="1" s="1"/>
  <c r="Y1467" i="1" s="1"/>
  <c r="AE1467" i="1" s="1"/>
  <c r="AI1467" i="1" s="1"/>
  <c r="AO1467" i="1" s="1"/>
  <c r="AU1467" i="1" s="1"/>
  <c r="BA1467" i="1" s="1"/>
  <c r="BG1467" i="1" s="1"/>
  <c r="BO1467" i="1" s="1"/>
  <c r="BQ1467" i="1" s="1"/>
  <c r="N1471" i="1"/>
  <c r="T1471" i="1" s="1"/>
  <c r="Z1471" i="1" s="1"/>
  <c r="AF1471" i="1" s="1"/>
  <c r="AJ1471" i="1" s="1"/>
  <c r="AP1471" i="1" s="1"/>
  <c r="AV1471" i="1" s="1"/>
  <c r="BB1471" i="1" s="1"/>
  <c r="BH1471" i="1" s="1"/>
  <c r="BR1471" i="1" s="1"/>
  <c r="BT1471" i="1" s="1"/>
  <c r="H1470" i="1"/>
  <c r="N1470" i="1" s="1"/>
  <c r="T1470" i="1" s="1"/>
  <c r="Z1470" i="1" s="1"/>
  <c r="AF1470" i="1" s="1"/>
  <c r="AJ1470" i="1" s="1"/>
  <c r="AP1470" i="1" s="1"/>
  <c r="AV1470" i="1" s="1"/>
  <c r="BB1470" i="1" s="1"/>
  <c r="BH1470" i="1" s="1"/>
  <c r="BR1470" i="1" s="1"/>
  <c r="BT1470" i="1" s="1"/>
  <c r="M1501" i="1"/>
  <c r="S1501" i="1" s="1"/>
  <c r="Y1501" i="1" s="1"/>
  <c r="AE1501" i="1" s="1"/>
  <c r="AI1501" i="1" s="1"/>
  <c r="AO1501" i="1" s="1"/>
  <c r="AU1501" i="1" s="1"/>
  <c r="BA1501" i="1" s="1"/>
  <c r="BG1501" i="1" s="1"/>
  <c r="BO1501" i="1" s="1"/>
  <c r="BQ1501" i="1" s="1"/>
  <c r="J1500" i="1"/>
  <c r="J1499" i="1" s="1"/>
  <c r="O1436" i="1"/>
  <c r="O1435" i="1" s="1"/>
  <c r="BD1436" i="1"/>
  <c r="BD1435" i="1" s="1"/>
  <c r="M1462" i="1"/>
  <c r="S1462" i="1" s="1"/>
  <c r="Y1462" i="1" s="1"/>
  <c r="AE1462" i="1" s="1"/>
  <c r="AI1462" i="1" s="1"/>
  <c r="AO1462" i="1" s="1"/>
  <c r="AU1462" i="1" s="1"/>
  <c r="BA1462" i="1" s="1"/>
  <c r="BG1462" i="1" s="1"/>
  <c r="BO1462" i="1" s="1"/>
  <c r="BQ1462" i="1" s="1"/>
  <c r="G1461" i="1"/>
  <c r="G1460" i="1" s="1"/>
  <c r="AK1485" i="1"/>
  <c r="AR1485" i="1"/>
  <c r="N1495" i="1"/>
  <c r="T1495" i="1" s="1"/>
  <c r="Z1495" i="1" s="1"/>
  <c r="AF1495" i="1" s="1"/>
  <c r="AJ1495" i="1" s="1"/>
  <c r="AP1495" i="1" s="1"/>
  <c r="AV1495" i="1" s="1"/>
  <c r="BB1495" i="1" s="1"/>
  <c r="BH1495" i="1" s="1"/>
  <c r="BR1495" i="1" s="1"/>
  <c r="BT1495" i="1" s="1"/>
  <c r="H1494" i="1"/>
  <c r="L1445" i="1"/>
  <c r="R1445" i="1" s="1"/>
  <c r="X1445" i="1" s="1"/>
  <c r="AD1445" i="1" s="1"/>
  <c r="AH1445" i="1" s="1"/>
  <c r="AN1445" i="1" s="1"/>
  <c r="AT1445" i="1" s="1"/>
  <c r="AZ1445" i="1" s="1"/>
  <c r="BF1445" i="1" s="1"/>
  <c r="BL1445" i="1" s="1"/>
  <c r="BN1445" i="1" s="1"/>
  <c r="BD1469" i="1"/>
  <c r="AQ1469" i="1"/>
  <c r="AY1469" i="1"/>
  <c r="AL1469" i="1"/>
  <c r="AX1469" i="1"/>
  <c r="BJ1469" i="1"/>
  <c r="BD1480" i="1"/>
  <c r="BK1480" i="1"/>
  <c r="Q1480" i="1"/>
  <c r="AK1480" i="1"/>
  <c r="BE1480" i="1"/>
  <c r="N1486" i="1"/>
  <c r="T1486" i="1" s="1"/>
  <c r="Z1486" i="1" s="1"/>
  <c r="AF1486" i="1" s="1"/>
  <c r="AJ1486" i="1" s="1"/>
  <c r="AP1486" i="1" s="1"/>
  <c r="AV1486" i="1" s="1"/>
  <c r="BB1486" i="1" s="1"/>
  <c r="BH1486" i="1" s="1"/>
  <c r="BR1486" i="1" s="1"/>
  <c r="BT1486" i="1" s="1"/>
  <c r="P1485" i="1"/>
  <c r="F1494" i="1"/>
  <c r="L1494" i="1" s="1"/>
  <c r="R1494" i="1" s="1"/>
  <c r="W1494" i="1"/>
  <c r="W1493" i="1" s="1"/>
  <c r="AG1494" i="1"/>
  <c r="AG1493" i="1" s="1"/>
  <c r="AQ1494" i="1"/>
  <c r="AQ1493" i="1" s="1"/>
  <c r="BE1494" i="1"/>
  <c r="BE1493" i="1" s="1"/>
  <c r="BU1494" i="1"/>
  <c r="BU1493" i="1" s="1"/>
  <c r="L1497" i="1"/>
  <c r="R1497" i="1" s="1"/>
  <c r="X1497" i="1" s="1"/>
  <c r="AD1497" i="1" s="1"/>
  <c r="AH1497" i="1" s="1"/>
  <c r="AN1497" i="1" s="1"/>
  <c r="AT1497" i="1" s="1"/>
  <c r="AZ1497" i="1" s="1"/>
  <c r="BF1497" i="1" s="1"/>
  <c r="BL1497" i="1" s="1"/>
  <c r="BN1497" i="1" s="1"/>
  <c r="H1500" i="1"/>
  <c r="H1499" i="1" s="1"/>
  <c r="AA1500" i="1"/>
  <c r="AA1499" i="1" s="1"/>
  <c r="AK1500" i="1"/>
  <c r="AK1499" i="1" s="1"/>
  <c r="AY1500" i="1"/>
  <c r="AY1499" i="1" s="1"/>
  <c r="M1503" i="1"/>
  <c r="S1503" i="1" s="1"/>
  <c r="Y1503" i="1" s="1"/>
  <c r="AE1503" i="1" s="1"/>
  <c r="AI1503" i="1" s="1"/>
  <c r="AO1503" i="1" s="1"/>
  <c r="AU1503" i="1" s="1"/>
  <c r="BA1503" i="1" s="1"/>
  <c r="BG1503" i="1" s="1"/>
  <c r="BO1503" i="1" s="1"/>
  <c r="BQ1503" i="1" s="1"/>
  <c r="L1505" i="1"/>
  <c r="R1505" i="1" s="1"/>
  <c r="X1505" i="1" s="1"/>
  <c r="AD1505" i="1" s="1"/>
  <c r="AH1505" i="1" s="1"/>
  <c r="AN1505" i="1" s="1"/>
  <c r="AT1505" i="1" s="1"/>
  <c r="AZ1505" i="1" s="1"/>
  <c r="BF1505" i="1" s="1"/>
  <c r="BL1505" i="1" s="1"/>
  <c r="BN1505" i="1" s="1"/>
  <c r="G1561" i="1"/>
  <c r="M1561" i="1" s="1"/>
  <c r="S1561" i="1" s="1"/>
  <c r="Y1561" i="1" s="1"/>
  <c r="AE1561" i="1" s="1"/>
  <c r="AI1561" i="1" s="1"/>
  <c r="AO1561" i="1" s="1"/>
  <c r="AU1561" i="1" s="1"/>
  <c r="BA1561" i="1" s="1"/>
  <c r="BG1561" i="1" s="1"/>
  <c r="BO1561" i="1" s="1"/>
  <c r="BQ1561" i="1" s="1"/>
  <c r="M1562" i="1"/>
  <c r="S1562" i="1" s="1"/>
  <c r="Y1562" i="1" s="1"/>
  <c r="AE1562" i="1" s="1"/>
  <c r="AI1562" i="1" s="1"/>
  <c r="AO1562" i="1" s="1"/>
  <c r="AU1562" i="1" s="1"/>
  <c r="BA1562" i="1" s="1"/>
  <c r="BG1562" i="1" s="1"/>
  <c r="BO1562" i="1" s="1"/>
  <c r="BQ1562" i="1" s="1"/>
  <c r="L1569" i="1"/>
  <c r="R1569" i="1" s="1"/>
  <c r="X1569" i="1" s="1"/>
  <c r="AD1569" i="1" s="1"/>
  <c r="AH1569" i="1" s="1"/>
  <c r="AN1569" i="1" s="1"/>
  <c r="AT1569" i="1" s="1"/>
  <c r="AZ1569" i="1" s="1"/>
  <c r="BF1569" i="1" s="1"/>
  <c r="BL1569" i="1" s="1"/>
  <c r="BN1569" i="1" s="1"/>
  <c r="F1564" i="1"/>
  <c r="M1446" i="1"/>
  <c r="S1446" i="1" s="1"/>
  <c r="Y1446" i="1" s="1"/>
  <c r="AE1446" i="1" s="1"/>
  <c r="AI1446" i="1" s="1"/>
  <c r="AO1446" i="1" s="1"/>
  <c r="AU1446" i="1" s="1"/>
  <c r="BA1446" i="1" s="1"/>
  <c r="BG1446" i="1" s="1"/>
  <c r="BO1446" i="1" s="1"/>
  <c r="BQ1446" i="1" s="1"/>
  <c r="AL1461" i="1"/>
  <c r="AL1460" i="1" s="1"/>
  <c r="BJ1461" i="1"/>
  <c r="BJ1460" i="1" s="1"/>
  <c r="U1460" i="1"/>
  <c r="AC1469" i="1"/>
  <c r="AW1469" i="1"/>
  <c r="AA1469" i="1"/>
  <c r="P1480" i="1"/>
  <c r="W1480" i="1"/>
  <c r="AQ1480" i="1"/>
  <c r="I1480" i="1"/>
  <c r="U1480" i="1"/>
  <c r="AS1480" i="1"/>
  <c r="BI1480" i="1"/>
  <c r="V1485" i="1"/>
  <c r="R1495" i="1"/>
  <c r="X1495" i="1" s="1"/>
  <c r="AD1495" i="1" s="1"/>
  <c r="AH1495" i="1" s="1"/>
  <c r="AN1495" i="1" s="1"/>
  <c r="AT1495" i="1" s="1"/>
  <c r="AZ1495" i="1" s="1"/>
  <c r="BF1495" i="1" s="1"/>
  <c r="BL1495" i="1" s="1"/>
  <c r="BN1495" i="1" s="1"/>
  <c r="U1500" i="1"/>
  <c r="U1499" i="1" s="1"/>
  <c r="L1446" i="1"/>
  <c r="R1446" i="1" s="1"/>
  <c r="X1446" i="1" s="1"/>
  <c r="AD1446" i="1" s="1"/>
  <c r="AH1446" i="1" s="1"/>
  <c r="AN1446" i="1" s="1"/>
  <c r="AT1446" i="1" s="1"/>
  <c r="AZ1446" i="1" s="1"/>
  <c r="BF1446" i="1" s="1"/>
  <c r="BL1446" i="1" s="1"/>
  <c r="BN1446" i="1" s="1"/>
  <c r="H1451" i="1"/>
  <c r="N1452" i="1"/>
  <c r="T1452" i="1" s="1"/>
  <c r="Z1452" i="1" s="1"/>
  <c r="AF1452" i="1" s="1"/>
  <c r="AJ1452" i="1" s="1"/>
  <c r="AP1452" i="1" s="1"/>
  <c r="AV1452" i="1" s="1"/>
  <c r="BB1452" i="1" s="1"/>
  <c r="BH1452" i="1" s="1"/>
  <c r="BR1452" i="1" s="1"/>
  <c r="BT1452" i="1" s="1"/>
  <c r="AL1451" i="1"/>
  <c r="AL1444" i="1" s="1"/>
  <c r="BJ1451" i="1"/>
  <c r="BJ1444" i="1" s="1"/>
  <c r="P1461" i="1"/>
  <c r="P1460" i="1" s="1"/>
  <c r="V1461" i="1"/>
  <c r="V1460" i="1" s="1"/>
  <c r="Q1469" i="1"/>
  <c r="AG1469" i="1"/>
  <c r="K1469" i="1"/>
  <c r="J1469" i="1"/>
  <c r="K1480" i="1"/>
  <c r="AC1480" i="1"/>
  <c r="AW1480" i="1"/>
  <c r="J1485" i="1"/>
  <c r="N1488" i="1"/>
  <c r="T1488" i="1" s="1"/>
  <c r="Z1488" i="1" s="1"/>
  <c r="AF1488" i="1" s="1"/>
  <c r="AJ1488" i="1" s="1"/>
  <c r="AP1488" i="1" s="1"/>
  <c r="AV1488" i="1" s="1"/>
  <c r="BB1488" i="1" s="1"/>
  <c r="BH1488" i="1" s="1"/>
  <c r="BR1488" i="1" s="1"/>
  <c r="BT1488" i="1" s="1"/>
  <c r="AS1494" i="1"/>
  <c r="AS1493" i="1" s="1"/>
  <c r="BC1494" i="1"/>
  <c r="BC1493" i="1" s="1"/>
  <c r="O1500" i="1"/>
  <c r="O1499" i="1" s="1"/>
  <c r="BK1500" i="1"/>
  <c r="BK1499" i="1" s="1"/>
  <c r="M1518" i="1"/>
  <c r="S1518" i="1" s="1"/>
  <c r="Y1518" i="1" s="1"/>
  <c r="AE1518" i="1" s="1"/>
  <c r="AI1518" i="1" s="1"/>
  <c r="AO1518" i="1" s="1"/>
  <c r="AU1518" i="1" s="1"/>
  <c r="BA1518" i="1" s="1"/>
  <c r="BG1518" i="1" s="1"/>
  <c r="BO1518" i="1" s="1"/>
  <c r="BQ1518" i="1" s="1"/>
  <c r="Y1539" i="1"/>
  <c r="AE1539" i="1" s="1"/>
  <c r="AI1539" i="1" s="1"/>
  <c r="AO1539" i="1" s="1"/>
  <c r="AU1539" i="1" s="1"/>
  <c r="BA1539" i="1" s="1"/>
  <c r="BG1539" i="1" s="1"/>
  <c r="BO1539" i="1" s="1"/>
  <c r="BQ1539" i="1" s="1"/>
  <c r="W1564" i="1"/>
  <c r="BC1508" i="1"/>
  <c r="N1513" i="1"/>
  <c r="T1513" i="1" s="1"/>
  <c r="Z1513" i="1" s="1"/>
  <c r="AF1513" i="1" s="1"/>
  <c r="AJ1513" i="1" s="1"/>
  <c r="AP1513" i="1" s="1"/>
  <c r="AV1513" i="1" s="1"/>
  <c r="BB1513" i="1" s="1"/>
  <c r="BH1513" i="1" s="1"/>
  <c r="BR1513" i="1" s="1"/>
  <c r="BT1513" i="1" s="1"/>
  <c r="P1515" i="1"/>
  <c r="AX1515" i="1"/>
  <c r="Q1515" i="1"/>
  <c r="AK1515" i="1"/>
  <c r="BI1515" i="1"/>
  <c r="L1520" i="1"/>
  <c r="R1520" i="1" s="1"/>
  <c r="X1520" i="1" s="1"/>
  <c r="AD1520" i="1" s="1"/>
  <c r="AH1520" i="1" s="1"/>
  <c r="AN1520" i="1" s="1"/>
  <c r="AT1520" i="1" s="1"/>
  <c r="AZ1520" i="1" s="1"/>
  <c r="BF1520" i="1" s="1"/>
  <c r="BL1520" i="1" s="1"/>
  <c r="BN1520" i="1" s="1"/>
  <c r="AM1523" i="1"/>
  <c r="BK1523" i="1"/>
  <c r="N1528" i="1"/>
  <c r="T1528" i="1" s="1"/>
  <c r="Z1528" i="1" s="1"/>
  <c r="AF1528" i="1" s="1"/>
  <c r="AJ1528" i="1" s="1"/>
  <c r="AP1528" i="1" s="1"/>
  <c r="AV1528" i="1" s="1"/>
  <c r="BB1528" i="1" s="1"/>
  <c r="BH1528" i="1" s="1"/>
  <c r="BR1528" i="1" s="1"/>
  <c r="BT1528" i="1" s="1"/>
  <c r="AB1533" i="1"/>
  <c r="AS1533" i="1"/>
  <c r="AW1533" i="1"/>
  <c r="L1546" i="1"/>
  <c r="R1546" i="1" s="1"/>
  <c r="X1546" i="1" s="1"/>
  <c r="AD1546" i="1" s="1"/>
  <c r="AH1546" i="1" s="1"/>
  <c r="AN1546" i="1" s="1"/>
  <c r="AT1546" i="1" s="1"/>
  <c r="AZ1546" i="1" s="1"/>
  <c r="BF1546" i="1" s="1"/>
  <c r="BL1546" i="1" s="1"/>
  <c r="BN1546" i="1" s="1"/>
  <c r="L1550" i="1"/>
  <c r="R1550" i="1" s="1"/>
  <c r="X1550" i="1" s="1"/>
  <c r="AD1550" i="1" s="1"/>
  <c r="AH1550" i="1" s="1"/>
  <c r="AN1550" i="1" s="1"/>
  <c r="AT1550" i="1" s="1"/>
  <c r="AZ1550" i="1" s="1"/>
  <c r="BF1550" i="1" s="1"/>
  <c r="BL1550" i="1" s="1"/>
  <c r="BN1550" i="1" s="1"/>
  <c r="L1553" i="1"/>
  <c r="R1553" i="1" s="1"/>
  <c r="X1553" i="1" s="1"/>
  <c r="AD1553" i="1" s="1"/>
  <c r="AH1553" i="1" s="1"/>
  <c r="AN1553" i="1" s="1"/>
  <c r="AT1553" i="1" s="1"/>
  <c r="AZ1553" i="1" s="1"/>
  <c r="BF1553" i="1" s="1"/>
  <c r="BL1553" i="1" s="1"/>
  <c r="BN1553" i="1" s="1"/>
  <c r="M1553" i="1"/>
  <c r="S1553" i="1" s="1"/>
  <c r="Y1553" i="1" s="1"/>
  <c r="AE1553" i="1" s="1"/>
  <c r="AI1553" i="1" s="1"/>
  <c r="AO1553" i="1" s="1"/>
  <c r="AU1553" i="1" s="1"/>
  <c r="BA1553" i="1" s="1"/>
  <c r="BG1553" i="1" s="1"/>
  <c r="BO1553" i="1" s="1"/>
  <c r="BQ1553" i="1" s="1"/>
  <c r="N1562" i="1"/>
  <c r="T1562" i="1" s="1"/>
  <c r="Z1562" i="1" s="1"/>
  <c r="AF1562" i="1" s="1"/>
  <c r="AJ1562" i="1" s="1"/>
  <c r="AP1562" i="1" s="1"/>
  <c r="AV1562" i="1" s="1"/>
  <c r="BB1562" i="1" s="1"/>
  <c r="BH1562" i="1" s="1"/>
  <c r="BR1562" i="1" s="1"/>
  <c r="BT1562" i="1" s="1"/>
  <c r="BD1564" i="1"/>
  <c r="V1564" i="1"/>
  <c r="M1569" i="1"/>
  <c r="S1569" i="1" s="1"/>
  <c r="Y1569" i="1" s="1"/>
  <c r="AE1569" i="1" s="1"/>
  <c r="AI1569" i="1" s="1"/>
  <c r="AO1569" i="1" s="1"/>
  <c r="AU1569" i="1" s="1"/>
  <c r="BA1569" i="1" s="1"/>
  <c r="BG1569" i="1" s="1"/>
  <c r="BO1569" i="1" s="1"/>
  <c r="BQ1569" i="1" s="1"/>
  <c r="N1572" i="1"/>
  <c r="T1572" i="1" s="1"/>
  <c r="Z1572" i="1" s="1"/>
  <c r="AF1572" i="1" s="1"/>
  <c r="AJ1572" i="1" s="1"/>
  <c r="AP1572" i="1" s="1"/>
  <c r="AV1572" i="1" s="1"/>
  <c r="BB1572" i="1" s="1"/>
  <c r="BH1572" i="1" s="1"/>
  <c r="BR1572" i="1" s="1"/>
  <c r="BT1572" i="1" s="1"/>
  <c r="L1572" i="1"/>
  <c r="R1572" i="1" s="1"/>
  <c r="X1572" i="1" s="1"/>
  <c r="AD1572" i="1" s="1"/>
  <c r="AH1572" i="1" s="1"/>
  <c r="AN1572" i="1" s="1"/>
  <c r="AT1572" i="1" s="1"/>
  <c r="AZ1572" i="1" s="1"/>
  <c r="BF1572" i="1" s="1"/>
  <c r="BL1572" i="1" s="1"/>
  <c r="BN1572" i="1" s="1"/>
  <c r="L1596" i="1"/>
  <c r="R1596" i="1" s="1"/>
  <c r="X1596" i="1" s="1"/>
  <c r="AD1596" i="1" s="1"/>
  <c r="AH1596" i="1" s="1"/>
  <c r="AN1596" i="1" s="1"/>
  <c r="AT1596" i="1" s="1"/>
  <c r="AZ1596" i="1" s="1"/>
  <c r="BF1596" i="1" s="1"/>
  <c r="BL1596" i="1" s="1"/>
  <c r="BN1596" i="1" s="1"/>
  <c r="BD1621" i="1"/>
  <c r="L1635" i="1"/>
  <c r="R1635" i="1" s="1"/>
  <c r="X1635" i="1" s="1"/>
  <c r="AD1635" i="1" s="1"/>
  <c r="AH1635" i="1" s="1"/>
  <c r="AN1635" i="1" s="1"/>
  <c r="AT1635" i="1" s="1"/>
  <c r="AZ1635" i="1" s="1"/>
  <c r="BF1635" i="1" s="1"/>
  <c r="BL1635" i="1" s="1"/>
  <c r="BN1635" i="1" s="1"/>
  <c r="I1634" i="1"/>
  <c r="L1634" i="1" s="1"/>
  <c r="R1634" i="1" s="1"/>
  <c r="X1634" i="1" s="1"/>
  <c r="AD1634" i="1" s="1"/>
  <c r="AH1634" i="1" s="1"/>
  <c r="AN1634" i="1" s="1"/>
  <c r="AT1634" i="1" s="1"/>
  <c r="AZ1634" i="1" s="1"/>
  <c r="BF1634" i="1" s="1"/>
  <c r="BL1634" i="1" s="1"/>
  <c r="BN1634" i="1" s="1"/>
  <c r="AZ1646" i="1"/>
  <c r="BF1646" i="1" s="1"/>
  <c r="BL1646" i="1" s="1"/>
  <c r="BN1646" i="1" s="1"/>
  <c r="AW1645" i="1"/>
  <c r="AZ1645" i="1" s="1"/>
  <c r="BF1645" i="1" s="1"/>
  <c r="BL1645" i="1" s="1"/>
  <c r="BN1645" i="1" s="1"/>
  <c r="G1508" i="1"/>
  <c r="K1508" i="1"/>
  <c r="Q1508" i="1"/>
  <c r="L1513" i="1"/>
  <c r="R1513" i="1" s="1"/>
  <c r="X1513" i="1" s="1"/>
  <c r="AD1513" i="1" s="1"/>
  <c r="AH1513" i="1" s="1"/>
  <c r="AN1513" i="1" s="1"/>
  <c r="AT1513" i="1" s="1"/>
  <c r="AZ1513" i="1" s="1"/>
  <c r="BF1513" i="1" s="1"/>
  <c r="BL1513" i="1" s="1"/>
  <c r="BN1513" i="1" s="1"/>
  <c r="F1515" i="1"/>
  <c r="J1515" i="1"/>
  <c r="U1515" i="1"/>
  <c r="AS1515" i="1"/>
  <c r="M1524" i="1"/>
  <c r="S1524" i="1" s="1"/>
  <c r="Y1524" i="1" s="1"/>
  <c r="AE1524" i="1" s="1"/>
  <c r="AI1524" i="1" s="1"/>
  <c r="AO1524" i="1" s="1"/>
  <c r="AU1524" i="1" s="1"/>
  <c r="BA1524" i="1" s="1"/>
  <c r="BG1524" i="1" s="1"/>
  <c r="BO1524" i="1" s="1"/>
  <c r="BQ1524" i="1" s="1"/>
  <c r="AC1523" i="1"/>
  <c r="BC1523" i="1"/>
  <c r="AB1523" i="1"/>
  <c r="AL1523" i="1"/>
  <c r="BJ1523" i="1"/>
  <c r="P1533" i="1"/>
  <c r="AG1533" i="1"/>
  <c r="BE1533" i="1"/>
  <c r="V1533" i="1"/>
  <c r="AL1533" i="1"/>
  <c r="BJ1533" i="1"/>
  <c r="M1558" i="1"/>
  <c r="S1558" i="1" s="1"/>
  <c r="Y1558" i="1" s="1"/>
  <c r="AE1558" i="1" s="1"/>
  <c r="AI1558" i="1" s="1"/>
  <c r="AO1558" i="1" s="1"/>
  <c r="AU1558" i="1" s="1"/>
  <c r="BA1558" i="1" s="1"/>
  <c r="BG1558" i="1" s="1"/>
  <c r="BO1558" i="1" s="1"/>
  <c r="BQ1558" i="1" s="1"/>
  <c r="M1559" i="1"/>
  <c r="S1559" i="1" s="1"/>
  <c r="Y1559" i="1" s="1"/>
  <c r="AE1559" i="1" s="1"/>
  <c r="AI1559" i="1" s="1"/>
  <c r="AO1559" i="1" s="1"/>
  <c r="AU1559" i="1" s="1"/>
  <c r="BA1559" i="1" s="1"/>
  <c r="BG1559" i="1" s="1"/>
  <c r="BO1559" i="1" s="1"/>
  <c r="BQ1559" i="1" s="1"/>
  <c r="L1562" i="1"/>
  <c r="R1562" i="1" s="1"/>
  <c r="X1562" i="1" s="1"/>
  <c r="AD1562" i="1" s="1"/>
  <c r="AH1562" i="1" s="1"/>
  <c r="AN1562" i="1" s="1"/>
  <c r="AT1562" i="1" s="1"/>
  <c r="AZ1562" i="1" s="1"/>
  <c r="BF1562" i="1" s="1"/>
  <c r="BL1562" i="1" s="1"/>
  <c r="BN1562" i="1" s="1"/>
  <c r="P1564" i="1"/>
  <c r="AG1564" i="1"/>
  <c r="BE1564" i="1"/>
  <c r="L1619" i="1"/>
  <c r="R1619" i="1" s="1"/>
  <c r="X1619" i="1" s="1"/>
  <c r="AD1619" i="1" s="1"/>
  <c r="AH1619" i="1" s="1"/>
  <c r="AN1619" i="1" s="1"/>
  <c r="AT1619" i="1" s="1"/>
  <c r="AZ1619" i="1" s="1"/>
  <c r="BF1619" i="1" s="1"/>
  <c r="BL1619" i="1" s="1"/>
  <c r="BN1619" i="1" s="1"/>
  <c r="I1618" i="1"/>
  <c r="L1618" i="1" s="1"/>
  <c r="R1618" i="1" s="1"/>
  <c r="X1618" i="1" s="1"/>
  <c r="AD1618" i="1" s="1"/>
  <c r="AH1618" i="1" s="1"/>
  <c r="AN1618" i="1" s="1"/>
  <c r="AT1618" i="1" s="1"/>
  <c r="AZ1618" i="1" s="1"/>
  <c r="BF1618" i="1" s="1"/>
  <c r="BL1618" i="1" s="1"/>
  <c r="BN1618" i="1" s="1"/>
  <c r="M1509" i="1"/>
  <c r="S1509" i="1" s="1"/>
  <c r="Y1509" i="1" s="1"/>
  <c r="AE1509" i="1" s="1"/>
  <c r="AI1509" i="1" s="1"/>
  <c r="AO1509" i="1" s="1"/>
  <c r="AU1509" i="1" s="1"/>
  <c r="BA1509" i="1" s="1"/>
  <c r="BG1509" i="1" s="1"/>
  <c r="BO1509" i="1" s="1"/>
  <c r="BQ1509" i="1" s="1"/>
  <c r="AA1508" i="1"/>
  <c r="L1511" i="1"/>
  <c r="R1511" i="1" s="1"/>
  <c r="X1511" i="1" s="1"/>
  <c r="AD1511" i="1" s="1"/>
  <c r="AH1511" i="1" s="1"/>
  <c r="AN1511" i="1" s="1"/>
  <c r="AT1511" i="1" s="1"/>
  <c r="AZ1511" i="1" s="1"/>
  <c r="BF1511" i="1" s="1"/>
  <c r="BL1511" i="1" s="1"/>
  <c r="BN1511" i="1" s="1"/>
  <c r="I1515" i="1"/>
  <c r="AC1515" i="1"/>
  <c r="AW1515" i="1"/>
  <c r="L1521" i="1"/>
  <c r="R1521" i="1" s="1"/>
  <c r="X1521" i="1" s="1"/>
  <c r="AD1521" i="1" s="1"/>
  <c r="AH1521" i="1" s="1"/>
  <c r="AN1521" i="1" s="1"/>
  <c r="AT1521" i="1" s="1"/>
  <c r="AZ1521" i="1" s="1"/>
  <c r="BF1521" i="1" s="1"/>
  <c r="BL1521" i="1" s="1"/>
  <c r="BN1521" i="1" s="1"/>
  <c r="U1523" i="1"/>
  <c r="AS1523" i="1"/>
  <c r="V1523" i="1"/>
  <c r="BD1523" i="1"/>
  <c r="N1552" i="1"/>
  <c r="T1552" i="1" s="1"/>
  <c r="Z1552" i="1" s="1"/>
  <c r="AF1552" i="1" s="1"/>
  <c r="AJ1552" i="1" s="1"/>
  <c r="AP1552" i="1" s="1"/>
  <c r="AV1552" i="1" s="1"/>
  <c r="BB1552" i="1" s="1"/>
  <c r="BH1552" i="1" s="1"/>
  <c r="BR1552" i="1" s="1"/>
  <c r="BT1552" i="1" s="1"/>
  <c r="N1553" i="1"/>
  <c r="T1553" i="1" s="1"/>
  <c r="Z1553" i="1" s="1"/>
  <c r="AF1553" i="1" s="1"/>
  <c r="AJ1553" i="1" s="1"/>
  <c r="AP1553" i="1" s="1"/>
  <c r="AV1553" i="1" s="1"/>
  <c r="BB1553" i="1" s="1"/>
  <c r="BH1553" i="1" s="1"/>
  <c r="BR1553" i="1" s="1"/>
  <c r="BT1553" i="1" s="1"/>
  <c r="M1556" i="1"/>
  <c r="S1556" i="1" s="1"/>
  <c r="Y1556" i="1" s="1"/>
  <c r="AE1556" i="1" s="1"/>
  <c r="AI1556" i="1" s="1"/>
  <c r="AO1556" i="1" s="1"/>
  <c r="AU1556" i="1" s="1"/>
  <c r="BA1556" i="1" s="1"/>
  <c r="BG1556" i="1" s="1"/>
  <c r="BO1556" i="1" s="1"/>
  <c r="BQ1556" i="1" s="1"/>
  <c r="N1567" i="1"/>
  <c r="T1567" i="1" s="1"/>
  <c r="Z1567" i="1" s="1"/>
  <c r="AF1567" i="1" s="1"/>
  <c r="AJ1567" i="1" s="1"/>
  <c r="AP1567" i="1" s="1"/>
  <c r="AV1567" i="1" s="1"/>
  <c r="BB1567" i="1" s="1"/>
  <c r="BH1567" i="1" s="1"/>
  <c r="BR1567" i="1" s="1"/>
  <c r="BT1567" i="1" s="1"/>
  <c r="Q1564" i="1"/>
  <c r="AK1564" i="1"/>
  <c r="M1578" i="1"/>
  <c r="S1578" i="1" s="1"/>
  <c r="Y1578" i="1" s="1"/>
  <c r="AE1578" i="1" s="1"/>
  <c r="AI1578" i="1" s="1"/>
  <c r="AO1578" i="1" s="1"/>
  <c r="AU1578" i="1" s="1"/>
  <c r="BA1578" i="1" s="1"/>
  <c r="BG1578" i="1" s="1"/>
  <c r="BO1578" i="1" s="1"/>
  <c r="BQ1578" i="1" s="1"/>
  <c r="G1577" i="1"/>
  <c r="M1577" i="1" s="1"/>
  <c r="S1577" i="1" s="1"/>
  <c r="Y1577" i="1" s="1"/>
  <c r="AE1577" i="1" s="1"/>
  <c r="AI1577" i="1" s="1"/>
  <c r="AO1577" i="1" s="1"/>
  <c r="AU1577" i="1" s="1"/>
  <c r="BA1577" i="1" s="1"/>
  <c r="BG1577" i="1" s="1"/>
  <c r="BO1577" i="1" s="1"/>
  <c r="BQ1577" i="1" s="1"/>
  <c r="N1584" i="1"/>
  <c r="T1584" i="1" s="1"/>
  <c r="Z1584" i="1" s="1"/>
  <c r="AF1584" i="1" s="1"/>
  <c r="AJ1584" i="1" s="1"/>
  <c r="AP1584" i="1" s="1"/>
  <c r="AV1584" i="1" s="1"/>
  <c r="BB1584" i="1" s="1"/>
  <c r="BH1584" i="1" s="1"/>
  <c r="BR1584" i="1" s="1"/>
  <c r="BT1584" i="1" s="1"/>
  <c r="H1586" i="1"/>
  <c r="N1586" i="1" s="1"/>
  <c r="T1586" i="1" s="1"/>
  <c r="Z1586" i="1" s="1"/>
  <c r="AF1586" i="1" s="1"/>
  <c r="AJ1586" i="1" s="1"/>
  <c r="AP1586" i="1" s="1"/>
  <c r="AV1586" i="1" s="1"/>
  <c r="BB1586" i="1" s="1"/>
  <c r="BH1586" i="1" s="1"/>
  <c r="BR1586" i="1" s="1"/>
  <c r="BT1586" i="1" s="1"/>
  <c r="N1587" i="1"/>
  <c r="T1587" i="1" s="1"/>
  <c r="Z1587" i="1" s="1"/>
  <c r="AF1587" i="1" s="1"/>
  <c r="AJ1587" i="1" s="1"/>
  <c r="AP1587" i="1" s="1"/>
  <c r="AV1587" i="1" s="1"/>
  <c r="BB1587" i="1" s="1"/>
  <c r="BH1587" i="1" s="1"/>
  <c r="BR1587" i="1" s="1"/>
  <c r="BT1587" i="1" s="1"/>
  <c r="T1589" i="1"/>
  <c r="Z1589" i="1" s="1"/>
  <c r="AF1589" i="1" s="1"/>
  <c r="AJ1589" i="1" s="1"/>
  <c r="AP1589" i="1" s="1"/>
  <c r="AV1589" i="1" s="1"/>
  <c r="BB1589" i="1" s="1"/>
  <c r="BH1589" i="1" s="1"/>
  <c r="BR1589" i="1" s="1"/>
  <c r="BT1589" i="1" s="1"/>
  <c r="AO1599" i="1"/>
  <c r="AU1599" i="1" s="1"/>
  <c r="BA1599" i="1" s="1"/>
  <c r="BG1599" i="1" s="1"/>
  <c r="BO1599" i="1" s="1"/>
  <c r="BQ1599" i="1" s="1"/>
  <c r="AL1598" i="1"/>
  <c r="AO1598" i="1" s="1"/>
  <c r="AU1598" i="1" s="1"/>
  <c r="BA1598" i="1" s="1"/>
  <c r="BG1598" i="1" s="1"/>
  <c r="BO1598" i="1" s="1"/>
  <c r="BQ1598" i="1" s="1"/>
  <c r="AU1634" i="1"/>
  <c r="BA1634" i="1" s="1"/>
  <c r="BG1634" i="1" s="1"/>
  <c r="BO1634" i="1" s="1"/>
  <c r="BQ1634" i="1" s="1"/>
  <c r="L1574" i="1"/>
  <c r="R1574" i="1" s="1"/>
  <c r="X1574" i="1" s="1"/>
  <c r="AD1574" i="1" s="1"/>
  <c r="AH1574" i="1" s="1"/>
  <c r="AN1574" i="1" s="1"/>
  <c r="AT1574" i="1" s="1"/>
  <c r="AZ1574" i="1" s="1"/>
  <c r="BF1574" i="1" s="1"/>
  <c r="BL1574" i="1" s="1"/>
  <c r="BN1574" i="1" s="1"/>
  <c r="N1577" i="1"/>
  <c r="T1577" i="1" s="1"/>
  <c r="Z1577" i="1" s="1"/>
  <c r="AF1577" i="1" s="1"/>
  <c r="AJ1577" i="1" s="1"/>
  <c r="AP1577" i="1" s="1"/>
  <c r="AV1577" i="1" s="1"/>
  <c r="BB1577" i="1" s="1"/>
  <c r="BH1577" i="1" s="1"/>
  <c r="BR1577" i="1" s="1"/>
  <c r="BT1577" i="1" s="1"/>
  <c r="L1589" i="1"/>
  <c r="R1589" i="1" s="1"/>
  <c r="X1589" i="1" s="1"/>
  <c r="AD1589" i="1" s="1"/>
  <c r="AH1589" i="1" s="1"/>
  <c r="AN1589" i="1" s="1"/>
  <c r="AT1589" i="1" s="1"/>
  <c r="AZ1589" i="1" s="1"/>
  <c r="BF1589" i="1" s="1"/>
  <c r="BL1589" i="1" s="1"/>
  <c r="BN1589" i="1" s="1"/>
  <c r="L1595" i="1"/>
  <c r="R1595" i="1" s="1"/>
  <c r="X1595" i="1" s="1"/>
  <c r="AD1595" i="1" s="1"/>
  <c r="AH1595" i="1" s="1"/>
  <c r="AN1595" i="1" s="1"/>
  <c r="AT1595" i="1" s="1"/>
  <c r="AZ1595" i="1" s="1"/>
  <c r="BF1595" i="1" s="1"/>
  <c r="BL1595" i="1" s="1"/>
  <c r="BN1595" i="1" s="1"/>
  <c r="M1607" i="1"/>
  <c r="S1607" i="1" s="1"/>
  <c r="Y1607" i="1" s="1"/>
  <c r="AE1607" i="1" s="1"/>
  <c r="AI1607" i="1" s="1"/>
  <c r="AO1607" i="1" s="1"/>
  <c r="AU1607" i="1" s="1"/>
  <c r="BA1607" i="1" s="1"/>
  <c r="BG1607" i="1" s="1"/>
  <c r="BO1607" i="1" s="1"/>
  <c r="BQ1607" i="1" s="1"/>
  <c r="M1611" i="1"/>
  <c r="S1611" i="1" s="1"/>
  <c r="Y1611" i="1" s="1"/>
  <c r="AE1611" i="1" s="1"/>
  <c r="AI1611" i="1" s="1"/>
  <c r="AO1611" i="1" s="1"/>
  <c r="AU1611" i="1" s="1"/>
  <c r="BA1611" i="1" s="1"/>
  <c r="BG1611" i="1" s="1"/>
  <c r="BO1611" i="1" s="1"/>
  <c r="BQ1611" i="1" s="1"/>
  <c r="V1610" i="1"/>
  <c r="M1622" i="1"/>
  <c r="S1622" i="1" s="1"/>
  <c r="Y1622" i="1" s="1"/>
  <c r="AE1622" i="1" s="1"/>
  <c r="AI1622" i="1" s="1"/>
  <c r="AO1622" i="1" s="1"/>
  <c r="AU1622" i="1" s="1"/>
  <c r="BA1622" i="1" s="1"/>
  <c r="BG1622" i="1" s="1"/>
  <c r="BO1622" i="1" s="1"/>
  <c r="BQ1622" i="1" s="1"/>
  <c r="N1622" i="1"/>
  <c r="T1622" i="1" s="1"/>
  <c r="Z1622" i="1" s="1"/>
  <c r="AF1622" i="1" s="1"/>
  <c r="AJ1622" i="1" s="1"/>
  <c r="AP1622" i="1" s="1"/>
  <c r="AV1622" i="1" s="1"/>
  <c r="BB1622" i="1" s="1"/>
  <c r="BH1622" i="1" s="1"/>
  <c r="BR1622" i="1" s="1"/>
  <c r="BT1622" i="1" s="1"/>
  <c r="BC1621" i="1"/>
  <c r="AG1621" i="1"/>
  <c r="BE1621" i="1"/>
  <c r="M1626" i="1"/>
  <c r="S1626" i="1" s="1"/>
  <c r="Y1626" i="1" s="1"/>
  <c r="AE1626" i="1" s="1"/>
  <c r="AI1626" i="1" s="1"/>
  <c r="AO1626" i="1" s="1"/>
  <c r="AU1626" i="1" s="1"/>
  <c r="BA1626" i="1" s="1"/>
  <c r="BG1626" i="1" s="1"/>
  <c r="BO1626" i="1" s="1"/>
  <c r="BQ1626" i="1" s="1"/>
  <c r="N1626" i="1"/>
  <c r="T1626" i="1" s="1"/>
  <c r="Z1626" i="1" s="1"/>
  <c r="AF1626" i="1" s="1"/>
  <c r="AJ1626" i="1" s="1"/>
  <c r="AP1626" i="1" s="1"/>
  <c r="AV1626" i="1" s="1"/>
  <c r="BB1626" i="1" s="1"/>
  <c r="BH1626" i="1" s="1"/>
  <c r="BR1626" i="1" s="1"/>
  <c r="BT1626" i="1" s="1"/>
  <c r="H1631" i="1"/>
  <c r="N1631" i="1" s="1"/>
  <c r="T1631" i="1" s="1"/>
  <c r="Z1631" i="1" s="1"/>
  <c r="AF1631" i="1" s="1"/>
  <c r="AJ1631" i="1" s="1"/>
  <c r="AP1631" i="1" s="1"/>
  <c r="AV1631" i="1" s="1"/>
  <c r="BB1631" i="1" s="1"/>
  <c r="BH1631" i="1" s="1"/>
  <c r="BR1631" i="1" s="1"/>
  <c r="BT1631" i="1" s="1"/>
  <c r="AB1640" i="1"/>
  <c r="N1574" i="1"/>
  <c r="T1574" i="1" s="1"/>
  <c r="Z1574" i="1" s="1"/>
  <c r="AF1574" i="1" s="1"/>
  <c r="AJ1574" i="1" s="1"/>
  <c r="AP1574" i="1" s="1"/>
  <c r="AV1574" i="1" s="1"/>
  <c r="BB1574" i="1" s="1"/>
  <c r="BH1574" i="1" s="1"/>
  <c r="BR1574" i="1" s="1"/>
  <c r="BT1574" i="1" s="1"/>
  <c r="L1583" i="1"/>
  <c r="R1583" i="1" s="1"/>
  <c r="X1583" i="1" s="1"/>
  <c r="AD1583" i="1" s="1"/>
  <c r="AH1583" i="1" s="1"/>
  <c r="AN1583" i="1" s="1"/>
  <c r="AT1583" i="1" s="1"/>
  <c r="AZ1583" i="1" s="1"/>
  <c r="BF1583" i="1" s="1"/>
  <c r="BL1583" i="1" s="1"/>
  <c r="BN1583" i="1" s="1"/>
  <c r="M1586" i="1"/>
  <c r="S1586" i="1" s="1"/>
  <c r="Y1586" i="1" s="1"/>
  <c r="AE1586" i="1" s="1"/>
  <c r="AI1586" i="1" s="1"/>
  <c r="AO1586" i="1" s="1"/>
  <c r="AU1586" i="1" s="1"/>
  <c r="BA1586" i="1" s="1"/>
  <c r="BG1586" i="1" s="1"/>
  <c r="BO1586" i="1" s="1"/>
  <c r="BQ1586" i="1" s="1"/>
  <c r="M1592" i="1"/>
  <c r="S1592" i="1" s="1"/>
  <c r="Y1592" i="1" s="1"/>
  <c r="AE1592" i="1" s="1"/>
  <c r="AI1592" i="1" s="1"/>
  <c r="AO1592" i="1" s="1"/>
  <c r="AU1592" i="1" s="1"/>
  <c r="BA1592" i="1" s="1"/>
  <c r="BG1592" i="1" s="1"/>
  <c r="BO1592" i="1" s="1"/>
  <c r="BQ1592" i="1" s="1"/>
  <c r="S1595" i="1"/>
  <c r="Y1595" i="1" s="1"/>
  <c r="AE1595" i="1" s="1"/>
  <c r="AI1595" i="1" s="1"/>
  <c r="AO1595" i="1" s="1"/>
  <c r="AU1595" i="1" s="1"/>
  <c r="BA1595" i="1" s="1"/>
  <c r="BG1595" i="1" s="1"/>
  <c r="BO1595" i="1" s="1"/>
  <c r="BQ1595" i="1" s="1"/>
  <c r="N1607" i="1"/>
  <c r="T1607" i="1" s="1"/>
  <c r="Z1607" i="1" s="1"/>
  <c r="AF1607" i="1" s="1"/>
  <c r="AJ1607" i="1" s="1"/>
  <c r="AP1607" i="1" s="1"/>
  <c r="AV1607" i="1" s="1"/>
  <c r="BB1607" i="1" s="1"/>
  <c r="BH1607" i="1" s="1"/>
  <c r="BR1607" i="1" s="1"/>
  <c r="BT1607" i="1" s="1"/>
  <c r="AB1610" i="1"/>
  <c r="AX1610" i="1"/>
  <c r="M1618" i="1"/>
  <c r="S1618" i="1" s="1"/>
  <c r="Y1618" i="1" s="1"/>
  <c r="AE1618" i="1" s="1"/>
  <c r="AI1618" i="1" s="1"/>
  <c r="AO1618" i="1" s="1"/>
  <c r="AU1618" i="1" s="1"/>
  <c r="BA1618" i="1" s="1"/>
  <c r="BG1618" i="1" s="1"/>
  <c r="BO1618" i="1" s="1"/>
  <c r="BQ1618" i="1" s="1"/>
  <c r="O1621" i="1"/>
  <c r="AM1621" i="1"/>
  <c r="BK1621" i="1"/>
  <c r="Q1621" i="1"/>
  <c r="AK1621" i="1"/>
  <c r="BI1621" i="1"/>
  <c r="BD1640" i="1"/>
  <c r="M1580" i="1"/>
  <c r="S1580" i="1" s="1"/>
  <c r="Y1580" i="1" s="1"/>
  <c r="AE1580" i="1" s="1"/>
  <c r="AI1580" i="1" s="1"/>
  <c r="AO1580" i="1" s="1"/>
  <c r="AU1580" i="1" s="1"/>
  <c r="BA1580" i="1" s="1"/>
  <c r="BG1580" i="1" s="1"/>
  <c r="BO1580" i="1" s="1"/>
  <c r="BQ1580" i="1" s="1"/>
  <c r="N1583" i="1"/>
  <c r="T1583" i="1" s="1"/>
  <c r="Z1583" i="1" s="1"/>
  <c r="AF1583" i="1" s="1"/>
  <c r="AJ1583" i="1" s="1"/>
  <c r="AP1583" i="1" s="1"/>
  <c r="AV1583" i="1" s="1"/>
  <c r="BB1583" i="1" s="1"/>
  <c r="BH1583" i="1" s="1"/>
  <c r="BR1583" i="1" s="1"/>
  <c r="BT1583" i="1" s="1"/>
  <c r="N1593" i="1"/>
  <c r="T1593" i="1" s="1"/>
  <c r="Z1593" i="1" s="1"/>
  <c r="AF1593" i="1" s="1"/>
  <c r="AJ1593" i="1" s="1"/>
  <c r="AP1593" i="1" s="1"/>
  <c r="AV1593" i="1" s="1"/>
  <c r="BB1593" i="1" s="1"/>
  <c r="BH1593" i="1" s="1"/>
  <c r="BR1593" i="1" s="1"/>
  <c r="BT1593" i="1" s="1"/>
  <c r="N1596" i="1"/>
  <c r="T1596" i="1" s="1"/>
  <c r="Z1596" i="1" s="1"/>
  <c r="AF1596" i="1" s="1"/>
  <c r="AJ1596" i="1" s="1"/>
  <c r="AP1596" i="1" s="1"/>
  <c r="AV1596" i="1" s="1"/>
  <c r="BB1596" i="1" s="1"/>
  <c r="BH1596" i="1" s="1"/>
  <c r="BR1596" i="1" s="1"/>
  <c r="BT1596" i="1" s="1"/>
  <c r="N1604" i="1"/>
  <c r="T1604" i="1" s="1"/>
  <c r="Z1604" i="1" s="1"/>
  <c r="AF1604" i="1" s="1"/>
  <c r="AJ1604" i="1" s="1"/>
  <c r="AP1604" i="1" s="1"/>
  <c r="AV1604" i="1" s="1"/>
  <c r="BB1604" i="1" s="1"/>
  <c r="BH1604" i="1" s="1"/>
  <c r="BR1604" i="1" s="1"/>
  <c r="BT1604" i="1" s="1"/>
  <c r="AF1624" i="1"/>
  <c r="AJ1624" i="1" s="1"/>
  <c r="AP1624" i="1" s="1"/>
  <c r="AV1624" i="1" s="1"/>
  <c r="BB1624" i="1" s="1"/>
  <c r="BH1624" i="1" s="1"/>
  <c r="BR1624" i="1" s="1"/>
  <c r="BT1624" i="1" s="1"/>
  <c r="L1631" i="1"/>
  <c r="R1631" i="1" s="1"/>
  <c r="X1631" i="1" s="1"/>
  <c r="AD1631" i="1" s="1"/>
  <c r="AH1631" i="1" s="1"/>
  <c r="AN1631" i="1" s="1"/>
  <c r="AT1631" i="1" s="1"/>
  <c r="AZ1631" i="1" s="1"/>
  <c r="BF1631" i="1" s="1"/>
  <c r="BL1631" i="1" s="1"/>
  <c r="BN1631" i="1" s="1"/>
  <c r="M1637" i="1"/>
  <c r="S1637" i="1" s="1"/>
  <c r="Y1637" i="1" s="1"/>
  <c r="AE1637" i="1" s="1"/>
  <c r="AI1637" i="1" s="1"/>
  <c r="AO1637" i="1" s="1"/>
  <c r="AU1637" i="1" s="1"/>
  <c r="BA1637" i="1" s="1"/>
  <c r="BG1637" i="1" s="1"/>
  <c r="BO1637" i="1" s="1"/>
  <c r="BQ1637" i="1" s="1"/>
  <c r="P1640" i="1"/>
  <c r="G1654" i="1"/>
  <c r="G1653" i="1" s="1"/>
  <c r="V1654" i="1"/>
  <c r="V1653" i="1" s="1"/>
  <c r="V1648" i="1" s="1"/>
  <c r="M1662" i="1"/>
  <c r="S1662" i="1" s="1"/>
  <c r="Y1662" i="1" s="1"/>
  <c r="AE1662" i="1" s="1"/>
  <c r="AI1662" i="1" s="1"/>
  <c r="AO1662" i="1" s="1"/>
  <c r="AU1662" i="1" s="1"/>
  <c r="BA1662" i="1" s="1"/>
  <c r="BG1662" i="1" s="1"/>
  <c r="BO1662" i="1" s="1"/>
  <c r="BQ1662" i="1" s="1"/>
  <c r="L1681" i="1"/>
  <c r="R1681" i="1" s="1"/>
  <c r="X1681" i="1" s="1"/>
  <c r="AD1681" i="1" s="1"/>
  <c r="AH1681" i="1" s="1"/>
  <c r="AN1681" i="1" s="1"/>
  <c r="AT1681" i="1" s="1"/>
  <c r="AZ1681" i="1" s="1"/>
  <c r="BF1681" i="1" s="1"/>
  <c r="BL1681" i="1" s="1"/>
  <c r="BN1681" i="1" s="1"/>
  <c r="M1681" i="1"/>
  <c r="S1681" i="1" s="1"/>
  <c r="Y1681" i="1" s="1"/>
  <c r="AE1681" i="1" s="1"/>
  <c r="AI1681" i="1" s="1"/>
  <c r="AO1681" i="1" s="1"/>
  <c r="AU1681" i="1" s="1"/>
  <c r="BA1681" i="1" s="1"/>
  <c r="BG1681" i="1" s="1"/>
  <c r="BO1681" i="1" s="1"/>
  <c r="BQ1681" i="1" s="1"/>
  <c r="AA1686" i="1"/>
  <c r="AA1685" i="1" s="1"/>
  <c r="Q1696" i="1"/>
  <c r="Q1695" i="1" s="1"/>
  <c r="AK1696" i="1"/>
  <c r="AK1695" i="1" s="1"/>
  <c r="BI1696" i="1"/>
  <c r="BI1695" i="1" s="1"/>
  <c r="S1702" i="1"/>
  <c r="Y1702" i="1" s="1"/>
  <c r="AE1702" i="1" s="1"/>
  <c r="AI1702" i="1" s="1"/>
  <c r="AO1702" i="1" s="1"/>
  <c r="AU1702" i="1" s="1"/>
  <c r="BA1702" i="1" s="1"/>
  <c r="BG1702" i="1" s="1"/>
  <c r="BO1702" i="1" s="1"/>
  <c r="BQ1702" i="1" s="1"/>
  <c r="N1702" i="1"/>
  <c r="T1702" i="1" s="1"/>
  <c r="Z1702" i="1" s="1"/>
  <c r="AF1702" i="1" s="1"/>
  <c r="AJ1702" i="1" s="1"/>
  <c r="AP1702" i="1" s="1"/>
  <c r="AV1702" i="1" s="1"/>
  <c r="BB1702" i="1" s="1"/>
  <c r="BH1702" i="1" s="1"/>
  <c r="BR1702" i="1" s="1"/>
  <c r="BT1702" i="1" s="1"/>
  <c r="W1704" i="1"/>
  <c r="F1706" i="1"/>
  <c r="J1706" i="1"/>
  <c r="J1705" i="1" s="1"/>
  <c r="J1704" i="1" s="1"/>
  <c r="P1706" i="1"/>
  <c r="P1705" i="1" s="1"/>
  <c r="P1704" i="1" s="1"/>
  <c r="AX1706" i="1"/>
  <c r="AX1705" i="1" s="1"/>
  <c r="AX1704" i="1" s="1"/>
  <c r="BI1706" i="1"/>
  <c r="BI1705" i="1" s="1"/>
  <c r="BI1704" i="1" s="1"/>
  <c r="F1654" i="1"/>
  <c r="F1653" i="1" s="1"/>
  <c r="AX1654" i="1"/>
  <c r="AX1653" i="1" s="1"/>
  <c r="AX1648" i="1" s="1"/>
  <c r="AR1665" i="1"/>
  <c r="AR1664" i="1" s="1"/>
  <c r="AR1659" i="1" s="1"/>
  <c r="V1665" i="1"/>
  <c r="V1664" i="1" s="1"/>
  <c r="V1659" i="1" s="1"/>
  <c r="BC1686" i="1"/>
  <c r="BC1685" i="1" s="1"/>
  <c r="U1696" i="1"/>
  <c r="U1695" i="1" s="1"/>
  <c r="AS1696" i="1"/>
  <c r="AS1695" i="1" s="1"/>
  <c r="BK1704" i="1"/>
  <c r="L1661" i="1"/>
  <c r="R1661" i="1" s="1"/>
  <c r="X1661" i="1" s="1"/>
  <c r="AD1661" i="1" s="1"/>
  <c r="AH1661" i="1" s="1"/>
  <c r="AN1661" i="1" s="1"/>
  <c r="AT1661" i="1" s="1"/>
  <c r="AZ1661" i="1" s="1"/>
  <c r="BF1661" i="1" s="1"/>
  <c r="BL1661" i="1" s="1"/>
  <c r="BN1661" i="1" s="1"/>
  <c r="L1666" i="1"/>
  <c r="R1666" i="1" s="1"/>
  <c r="X1666" i="1" s="1"/>
  <c r="AD1666" i="1" s="1"/>
  <c r="AH1666" i="1" s="1"/>
  <c r="AN1666" i="1" s="1"/>
  <c r="AT1666" i="1" s="1"/>
  <c r="AZ1666" i="1" s="1"/>
  <c r="BF1666" i="1" s="1"/>
  <c r="BL1666" i="1" s="1"/>
  <c r="BN1666" i="1" s="1"/>
  <c r="AB1665" i="1"/>
  <c r="AB1664" i="1" s="1"/>
  <c r="AB1659" i="1" s="1"/>
  <c r="L1670" i="1"/>
  <c r="R1670" i="1" s="1"/>
  <c r="X1670" i="1" s="1"/>
  <c r="AD1670" i="1" s="1"/>
  <c r="AH1670" i="1" s="1"/>
  <c r="AN1670" i="1" s="1"/>
  <c r="AT1670" i="1" s="1"/>
  <c r="AZ1670" i="1" s="1"/>
  <c r="BF1670" i="1" s="1"/>
  <c r="BL1670" i="1" s="1"/>
  <c r="BN1670" i="1" s="1"/>
  <c r="J1665" i="1"/>
  <c r="J1664" i="1" s="1"/>
  <c r="J1659" i="1" s="1"/>
  <c r="L1679" i="1"/>
  <c r="R1679" i="1" s="1"/>
  <c r="X1679" i="1" s="1"/>
  <c r="AD1679" i="1" s="1"/>
  <c r="AH1679" i="1" s="1"/>
  <c r="AN1679" i="1" s="1"/>
  <c r="AT1679" i="1" s="1"/>
  <c r="AZ1679" i="1" s="1"/>
  <c r="BF1679" i="1" s="1"/>
  <c r="BL1679" i="1" s="1"/>
  <c r="BN1679" i="1" s="1"/>
  <c r="M1690" i="1"/>
  <c r="S1690" i="1" s="1"/>
  <c r="Y1690" i="1" s="1"/>
  <c r="AE1690" i="1" s="1"/>
  <c r="AI1690" i="1" s="1"/>
  <c r="AO1690" i="1" s="1"/>
  <c r="AU1690" i="1" s="1"/>
  <c r="BA1690" i="1" s="1"/>
  <c r="BG1690" i="1" s="1"/>
  <c r="BO1690" i="1" s="1"/>
  <c r="BQ1690" i="1" s="1"/>
  <c r="AM1686" i="1"/>
  <c r="AM1685" i="1" s="1"/>
  <c r="AC1696" i="1"/>
  <c r="AC1695" i="1" s="1"/>
  <c r="AW1696" i="1"/>
  <c r="AW1695" i="1" s="1"/>
  <c r="G1706" i="1"/>
  <c r="X1712" i="1"/>
  <c r="AD1712" i="1" s="1"/>
  <c r="AH1712" i="1" s="1"/>
  <c r="AN1712" i="1" s="1"/>
  <c r="AT1712" i="1" s="1"/>
  <c r="AZ1712" i="1" s="1"/>
  <c r="BF1712" i="1" s="1"/>
  <c r="BL1712" i="1" s="1"/>
  <c r="BN1712" i="1" s="1"/>
  <c r="N1713" i="1"/>
  <c r="T1713" i="1" s="1"/>
  <c r="Z1713" i="1" s="1"/>
  <c r="AF1713" i="1" s="1"/>
  <c r="AJ1713" i="1" s="1"/>
  <c r="AP1713" i="1" s="1"/>
  <c r="AV1713" i="1" s="1"/>
  <c r="BB1713" i="1" s="1"/>
  <c r="BH1713" i="1" s="1"/>
  <c r="BR1713" i="1" s="1"/>
  <c r="BT1713" i="1" s="1"/>
  <c r="AL1654" i="1"/>
  <c r="AL1653" i="1" s="1"/>
  <c r="AL1648" i="1" s="1"/>
  <c r="BJ1654" i="1"/>
  <c r="BJ1653" i="1" s="1"/>
  <c r="BJ1648" i="1" s="1"/>
  <c r="P1665" i="1"/>
  <c r="P1664" i="1" s="1"/>
  <c r="P1659" i="1" s="1"/>
  <c r="BD1665" i="1"/>
  <c r="BD1664" i="1" s="1"/>
  <c r="BD1659" i="1" s="1"/>
  <c r="N1674" i="1"/>
  <c r="T1674" i="1" s="1"/>
  <c r="Z1674" i="1" s="1"/>
  <c r="AF1674" i="1" s="1"/>
  <c r="AJ1674" i="1" s="1"/>
  <c r="AP1674" i="1" s="1"/>
  <c r="AV1674" i="1" s="1"/>
  <c r="BB1674" i="1" s="1"/>
  <c r="BH1674" i="1" s="1"/>
  <c r="BR1674" i="1" s="1"/>
  <c r="BT1674" i="1" s="1"/>
  <c r="N1675" i="1"/>
  <c r="T1675" i="1" s="1"/>
  <c r="Z1675" i="1" s="1"/>
  <c r="AF1675" i="1" s="1"/>
  <c r="AJ1675" i="1" s="1"/>
  <c r="AP1675" i="1" s="1"/>
  <c r="AV1675" i="1" s="1"/>
  <c r="BB1675" i="1" s="1"/>
  <c r="BH1675" i="1" s="1"/>
  <c r="BR1675" i="1" s="1"/>
  <c r="BT1675" i="1" s="1"/>
  <c r="V1678" i="1"/>
  <c r="V1677" i="1" s="1"/>
  <c r="W1686" i="1"/>
  <c r="W1685" i="1" s="1"/>
  <c r="H1696" i="1"/>
  <c r="L1697" i="1"/>
  <c r="R1697" i="1" s="1"/>
  <c r="X1697" i="1" s="1"/>
  <c r="AD1697" i="1" s="1"/>
  <c r="AH1697" i="1" s="1"/>
  <c r="AN1697" i="1" s="1"/>
  <c r="AT1697" i="1" s="1"/>
  <c r="AZ1697" i="1" s="1"/>
  <c r="BF1697" i="1" s="1"/>
  <c r="BL1697" i="1" s="1"/>
  <c r="BN1697" i="1" s="1"/>
  <c r="AG1696" i="1"/>
  <c r="AG1695" i="1" s="1"/>
  <c r="BE1696" i="1"/>
  <c r="BE1695" i="1" s="1"/>
  <c r="V1706" i="1"/>
  <c r="V1705" i="1" s="1"/>
  <c r="V1704" i="1" s="1"/>
  <c r="M1709" i="1"/>
  <c r="S1709" i="1" s="1"/>
  <c r="Y1709" i="1" s="1"/>
  <c r="AE1709" i="1" s="1"/>
  <c r="AI1709" i="1" s="1"/>
  <c r="AO1709" i="1" s="1"/>
  <c r="AU1709" i="1" s="1"/>
  <c r="BA1709" i="1" s="1"/>
  <c r="BG1709" i="1" s="1"/>
  <c r="BO1709" i="1" s="1"/>
  <c r="BQ1709" i="1" s="1"/>
  <c r="H1712" i="1"/>
  <c r="M1718" i="1"/>
  <c r="S1718" i="1" s="1"/>
  <c r="Y1718" i="1" s="1"/>
  <c r="AE1718" i="1" s="1"/>
  <c r="AI1718" i="1" s="1"/>
  <c r="AO1718" i="1" s="1"/>
  <c r="AU1718" i="1" s="1"/>
  <c r="BA1718" i="1" s="1"/>
  <c r="BG1718" i="1" s="1"/>
  <c r="BO1718" i="1" s="1"/>
  <c r="BQ1718" i="1" s="1"/>
  <c r="N1722" i="1"/>
  <c r="T1722" i="1" s="1"/>
  <c r="Z1722" i="1" s="1"/>
  <c r="AF1722" i="1" s="1"/>
  <c r="AJ1722" i="1" s="1"/>
  <c r="AP1722" i="1" s="1"/>
  <c r="AV1722" i="1" s="1"/>
  <c r="BB1722" i="1" s="1"/>
  <c r="BH1722" i="1" s="1"/>
  <c r="BR1722" i="1" s="1"/>
  <c r="BT1722" i="1" s="1"/>
  <c r="K157" i="1"/>
  <c r="N157" i="1" s="1"/>
  <c r="T157" i="1" s="1"/>
  <c r="Z157" i="1" s="1"/>
  <c r="AF157" i="1" s="1"/>
  <c r="AJ157" i="1" s="1"/>
  <c r="AP157" i="1" s="1"/>
  <c r="AV157" i="1" s="1"/>
  <c r="BB157" i="1" s="1"/>
  <c r="BH157" i="1" s="1"/>
  <c r="BR157" i="1" s="1"/>
  <c r="BT157" i="1" s="1"/>
  <c r="N158" i="1"/>
  <c r="T158" i="1" s="1"/>
  <c r="Z158" i="1" s="1"/>
  <c r="AF158" i="1" s="1"/>
  <c r="AJ158" i="1" s="1"/>
  <c r="AP158" i="1" s="1"/>
  <c r="AV158" i="1" s="1"/>
  <c r="BB158" i="1" s="1"/>
  <c r="BH158" i="1" s="1"/>
  <c r="BR158" i="1" s="1"/>
  <c r="BT158" i="1" s="1"/>
  <c r="AL18" i="1"/>
  <c r="AA18" i="1"/>
  <c r="AY18" i="1"/>
  <c r="J34" i="1"/>
  <c r="V34" i="1"/>
  <c r="K34" i="1"/>
  <c r="L86" i="1"/>
  <c r="R86" i="1" s="1"/>
  <c r="X86" i="1" s="1"/>
  <c r="AD86" i="1" s="1"/>
  <c r="AH86" i="1" s="1"/>
  <c r="AN86" i="1" s="1"/>
  <c r="AT86" i="1" s="1"/>
  <c r="AZ86" i="1" s="1"/>
  <c r="BF86" i="1" s="1"/>
  <c r="BL86" i="1" s="1"/>
  <c r="BN86" i="1" s="1"/>
  <c r="N92" i="1"/>
  <c r="T92" i="1" s="1"/>
  <c r="Z92" i="1" s="1"/>
  <c r="AF92" i="1" s="1"/>
  <c r="AJ92" i="1" s="1"/>
  <c r="AP92" i="1" s="1"/>
  <c r="AV92" i="1" s="1"/>
  <c r="BB92" i="1" s="1"/>
  <c r="BH92" i="1" s="1"/>
  <c r="BR92" i="1" s="1"/>
  <c r="BT92" i="1" s="1"/>
  <c r="N95" i="1"/>
  <c r="T95" i="1" s="1"/>
  <c r="Z95" i="1" s="1"/>
  <c r="AF95" i="1" s="1"/>
  <c r="AJ95" i="1" s="1"/>
  <c r="AP95" i="1" s="1"/>
  <c r="AV95" i="1" s="1"/>
  <c r="BB95" i="1" s="1"/>
  <c r="BH95" i="1" s="1"/>
  <c r="BR95" i="1" s="1"/>
  <c r="BT95" i="1" s="1"/>
  <c r="L98" i="1"/>
  <c r="R98" i="1" s="1"/>
  <c r="X98" i="1" s="1"/>
  <c r="AD98" i="1" s="1"/>
  <c r="AH98" i="1" s="1"/>
  <c r="AN98" i="1" s="1"/>
  <c r="AT98" i="1" s="1"/>
  <c r="AZ98" i="1" s="1"/>
  <c r="BF98" i="1" s="1"/>
  <c r="BL98" i="1" s="1"/>
  <c r="BN98" i="1" s="1"/>
  <c r="V108" i="1"/>
  <c r="V107" i="1" s="1"/>
  <c r="AL108" i="1"/>
  <c r="AL107" i="1" s="1"/>
  <c r="W108" i="1"/>
  <c r="W107" i="1" s="1"/>
  <c r="AQ108" i="1"/>
  <c r="AQ107" i="1" s="1"/>
  <c r="BU108" i="1"/>
  <c r="BU107" i="1" s="1"/>
  <c r="AC108" i="1"/>
  <c r="AC107" i="1" s="1"/>
  <c r="AW108" i="1"/>
  <c r="AW107" i="1" s="1"/>
  <c r="Y139" i="1"/>
  <c r="AE139" i="1" s="1"/>
  <c r="AI139" i="1" s="1"/>
  <c r="AO139" i="1" s="1"/>
  <c r="AU139" i="1" s="1"/>
  <c r="BA139" i="1" s="1"/>
  <c r="BG139" i="1" s="1"/>
  <c r="BO139" i="1" s="1"/>
  <c r="BQ139" i="1" s="1"/>
  <c r="L164" i="1"/>
  <c r="R164" i="1" s="1"/>
  <c r="X164" i="1" s="1"/>
  <c r="AD164" i="1" s="1"/>
  <c r="AH164" i="1" s="1"/>
  <c r="AN164" i="1" s="1"/>
  <c r="AT164" i="1" s="1"/>
  <c r="AZ164" i="1" s="1"/>
  <c r="BF164" i="1" s="1"/>
  <c r="BL164" i="1" s="1"/>
  <c r="BN164" i="1" s="1"/>
  <c r="O18" i="1"/>
  <c r="AM18" i="1"/>
  <c r="BJ18" i="1"/>
  <c r="BJ108" i="1"/>
  <c r="BJ107" i="1" s="1"/>
  <c r="AB108" i="1"/>
  <c r="AB107" i="1" s="1"/>
  <c r="BC108" i="1"/>
  <c r="BC107" i="1" s="1"/>
  <c r="AK108" i="1"/>
  <c r="AK107" i="1" s="1"/>
  <c r="BI108" i="1"/>
  <c r="BI107" i="1" s="1"/>
  <c r="L118" i="1"/>
  <c r="R118" i="1" s="1"/>
  <c r="X118" i="1" s="1"/>
  <c r="AD118" i="1" s="1"/>
  <c r="AH118" i="1" s="1"/>
  <c r="AN118" i="1" s="1"/>
  <c r="AT118" i="1" s="1"/>
  <c r="AZ118" i="1" s="1"/>
  <c r="BF118" i="1" s="1"/>
  <c r="BL118" i="1" s="1"/>
  <c r="BN118" i="1" s="1"/>
  <c r="N124" i="1"/>
  <c r="T124" i="1" s="1"/>
  <c r="Z124" i="1" s="1"/>
  <c r="AF124" i="1" s="1"/>
  <c r="AJ124" i="1" s="1"/>
  <c r="AP124" i="1" s="1"/>
  <c r="AV124" i="1" s="1"/>
  <c r="BB124" i="1" s="1"/>
  <c r="BH124" i="1" s="1"/>
  <c r="BR124" i="1" s="1"/>
  <c r="BT124" i="1" s="1"/>
  <c r="N127" i="1"/>
  <c r="T127" i="1" s="1"/>
  <c r="Z127" i="1" s="1"/>
  <c r="AF127" i="1" s="1"/>
  <c r="AJ127" i="1" s="1"/>
  <c r="AP127" i="1" s="1"/>
  <c r="AV127" i="1" s="1"/>
  <c r="BB127" i="1" s="1"/>
  <c r="BH127" i="1" s="1"/>
  <c r="BR127" i="1" s="1"/>
  <c r="BT127" i="1" s="1"/>
  <c r="L130" i="1"/>
  <c r="R130" i="1" s="1"/>
  <c r="X130" i="1" s="1"/>
  <c r="AD130" i="1" s="1"/>
  <c r="AH130" i="1" s="1"/>
  <c r="AN130" i="1" s="1"/>
  <c r="AT130" i="1" s="1"/>
  <c r="AZ130" i="1" s="1"/>
  <c r="BF130" i="1" s="1"/>
  <c r="BL130" i="1" s="1"/>
  <c r="BN130" i="1" s="1"/>
  <c r="M164" i="1"/>
  <c r="S164" i="1" s="1"/>
  <c r="Y164" i="1" s="1"/>
  <c r="AE164" i="1" s="1"/>
  <c r="AI164" i="1" s="1"/>
  <c r="AO164" i="1" s="1"/>
  <c r="AU164" i="1" s="1"/>
  <c r="BA164" i="1" s="1"/>
  <c r="BG164" i="1" s="1"/>
  <c r="BO164" i="1" s="1"/>
  <c r="BQ164" i="1" s="1"/>
  <c r="G163" i="1"/>
  <c r="BU34" i="1"/>
  <c r="AX108" i="1"/>
  <c r="AX107" i="1" s="1"/>
  <c r="O108" i="1"/>
  <c r="O107" i="1" s="1"/>
  <c r="AM108" i="1"/>
  <c r="AM107" i="1" s="1"/>
  <c r="BD108" i="1"/>
  <c r="BD107" i="1" s="1"/>
  <c r="BK108" i="1"/>
  <c r="BK107" i="1" s="1"/>
  <c r="U108" i="1"/>
  <c r="U107" i="1" s="1"/>
  <c r="AS108" i="1"/>
  <c r="AS107" i="1" s="1"/>
  <c r="L133" i="1"/>
  <c r="R133" i="1" s="1"/>
  <c r="X133" i="1" s="1"/>
  <c r="AD133" i="1" s="1"/>
  <c r="AH133" i="1" s="1"/>
  <c r="AN133" i="1" s="1"/>
  <c r="AT133" i="1" s="1"/>
  <c r="AZ133" i="1" s="1"/>
  <c r="BF133" i="1" s="1"/>
  <c r="BL133" i="1" s="1"/>
  <c r="BN133" i="1" s="1"/>
  <c r="N136" i="1"/>
  <c r="T136" i="1" s="1"/>
  <c r="Z136" i="1" s="1"/>
  <c r="AF136" i="1" s="1"/>
  <c r="AJ136" i="1" s="1"/>
  <c r="AP136" i="1" s="1"/>
  <c r="AV136" i="1" s="1"/>
  <c r="BB136" i="1" s="1"/>
  <c r="BH136" i="1" s="1"/>
  <c r="BR136" i="1" s="1"/>
  <c r="BT136" i="1" s="1"/>
  <c r="I158" i="1"/>
  <c r="I157" i="1" s="1"/>
  <c r="L166" i="1"/>
  <c r="R166" i="1" s="1"/>
  <c r="X166" i="1" s="1"/>
  <c r="AD166" i="1" s="1"/>
  <c r="AH166" i="1" s="1"/>
  <c r="AN166" i="1" s="1"/>
  <c r="AT166" i="1" s="1"/>
  <c r="AZ166" i="1" s="1"/>
  <c r="BF166" i="1" s="1"/>
  <c r="BL166" i="1" s="1"/>
  <c r="BN166" i="1" s="1"/>
  <c r="L179" i="1"/>
  <c r="R179" i="1" s="1"/>
  <c r="X179" i="1" s="1"/>
  <c r="AD179" i="1" s="1"/>
  <c r="AH179" i="1" s="1"/>
  <c r="AN179" i="1" s="1"/>
  <c r="AT179" i="1" s="1"/>
  <c r="AZ179" i="1" s="1"/>
  <c r="BF179" i="1" s="1"/>
  <c r="BL179" i="1" s="1"/>
  <c r="BN179" i="1" s="1"/>
  <c r="F176" i="1"/>
  <c r="M185" i="1"/>
  <c r="S185" i="1" s="1"/>
  <c r="Y185" i="1" s="1"/>
  <c r="AE185" i="1" s="1"/>
  <c r="AI185" i="1" s="1"/>
  <c r="AO185" i="1" s="1"/>
  <c r="AU185" i="1" s="1"/>
  <c r="BA185" i="1" s="1"/>
  <c r="BG185" i="1" s="1"/>
  <c r="BO185" i="1" s="1"/>
  <c r="BQ185" i="1" s="1"/>
  <c r="G184" i="1"/>
  <c r="AA195" i="1"/>
  <c r="AR195" i="1"/>
  <c r="I195" i="1"/>
  <c r="AB214" i="1"/>
  <c r="AB213" i="1" s="1"/>
  <c r="Q214" i="1"/>
  <c r="Q213" i="1" s="1"/>
  <c r="F20" i="1"/>
  <c r="G22" i="1"/>
  <c r="K22" i="1"/>
  <c r="F25" i="1"/>
  <c r="L25" i="1" s="1"/>
  <c r="R25" i="1" s="1"/>
  <c r="X25" i="1" s="1"/>
  <c r="AD25" i="1" s="1"/>
  <c r="AH25" i="1" s="1"/>
  <c r="AN25" i="1" s="1"/>
  <c r="AT25" i="1" s="1"/>
  <c r="AZ25" i="1" s="1"/>
  <c r="BF25" i="1" s="1"/>
  <c r="BL25" i="1" s="1"/>
  <c r="BN25" i="1" s="1"/>
  <c r="J25" i="1"/>
  <c r="M25" i="1" s="1"/>
  <c r="S25" i="1" s="1"/>
  <c r="Y25" i="1" s="1"/>
  <c r="AE25" i="1" s="1"/>
  <c r="AI25" i="1" s="1"/>
  <c r="AO25" i="1" s="1"/>
  <c r="AU25" i="1" s="1"/>
  <c r="BA25" i="1" s="1"/>
  <c r="BG25" i="1" s="1"/>
  <c r="BO25" i="1" s="1"/>
  <c r="BQ25" i="1" s="1"/>
  <c r="H28" i="1"/>
  <c r="N28" i="1" s="1"/>
  <c r="T28" i="1" s="1"/>
  <c r="Z28" i="1" s="1"/>
  <c r="AF28" i="1" s="1"/>
  <c r="AJ28" i="1" s="1"/>
  <c r="AP28" i="1" s="1"/>
  <c r="AV28" i="1" s="1"/>
  <c r="BB28" i="1" s="1"/>
  <c r="BH28" i="1" s="1"/>
  <c r="BR28" i="1" s="1"/>
  <c r="BT28" i="1" s="1"/>
  <c r="G31" i="1"/>
  <c r="M31" i="1" s="1"/>
  <c r="S31" i="1" s="1"/>
  <c r="Y31" i="1" s="1"/>
  <c r="AE31" i="1" s="1"/>
  <c r="AI31" i="1" s="1"/>
  <c r="AO31" i="1" s="1"/>
  <c r="AU31" i="1" s="1"/>
  <c r="BA31" i="1" s="1"/>
  <c r="BG31" i="1" s="1"/>
  <c r="BO31" i="1" s="1"/>
  <c r="BQ31" i="1" s="1"/>
  <c r="G35" i="1"/>
  <c r="F38" i="1"/>
  <c r="L38" i="1" s="1"/>
  <c r="R38" i="1" s="1"/>
  <c r="X38" i="1" s="1"/>
  <c r="AD38" i="1" s="1"/>
  <c r="AH38" i="1" s="1"/>
  <c r="AN38" i="1" s="1"/>
  <c r="AT38" i="1" s="1"/>
  <c r="AZ38" i="1" s="1"/>
  <c r="BF38" i="1" s="1"/>
  <c r="BL38" i="1" s="1"/>
  <c r="BN38" i="1" s="1"/>
  <c r="BK41" i="1"/>
  <c r="BR41" i="1" s="1"/>
  <c r="BT41" i="1" s="1"/>
  <c r="BI44" i="1"/>
  <c r="BL44" i="1" s="1"/>
  <c r="BN44" i="1" s="1"/>
  <c r="BI48" i="1"/>
  <c r="BJ50" i="1"/>
  <c r="BO50" i="1" s="1"/>
  <c r="BQ50" i="1" s="1"/>
  <c r="F58" i="1"/>
  <c r="H63" i="1"/>
  <c r="H71" i="1"/>
  <c r="N71" i="1" s="1"/>
  <c r="T71" i="1" s="1"/>
  <c r="Z71" i="1" s="1"/>
  <c r="AF71" i="1" s="1"/>
  <c r="AJ71" i="1" s="1"/>
  <c r="AP71" i="1" s="1"/>
  <c r="AV71" i="1" s="1"/>
  <c r="BB71" i="1" s="1"/>
  <c r="BH71" i="1" s="1"/>
  <c r="BR71" i="1" s="1"/>
  <c r="BT71" i="1" s="1"/>
  <c r="G74" i="1"/>
  <c r="M74" i="1" s="1"/>
  <c r="S74" i="1" s="1"/>
  <c r="Y74" i="1" s="1"/>
  <c r="AE74" i="1" s="1"/>
  <c r="AI74" i="1" s="1"/>
  <c r="AO74" i="1" s="1"/>
  <c r="AU74" i="1" s="1"/>
  <c r="BA74" i="1" s="1"/>
  <c r="BG74" i="1" s="1"/>
  <c r="BO74" i="1" s="1"/>
  <c r="BQ74" i="1" s="1"/>
  <c r="H75" i="1"/>
  <c r="G77" i="1"/>
  <c r="M77" i="1" s="1"/>
  <c r="S77" i="1" s="1"/>
  <c r="Y77" i="1" s="1"/>
  <c r="AE77" i="1" s="1"/>
  <c r="AI77" i="1" s="1"/>
  <c r="AO77" i="1" s="1"/>
  <c r="AU77" i="1" s="1"/>
  <c r="BA77" i="1" s="1"/>
  <c r="BG77" i="1" s="1"/>
  <c r="BO77" i="1" s="1"/>
  <c r="BQ77" i="1" s="1"/>
  <c r="F80" i="1"/>
  <c r="L80" i="1" s="1"/>
  <c r="R80" i="1" s="1"/>
  <c r="X80" i="1" s="1"/>
  <c r="AD80" i="1" s="1"/>
  <c r="AH80" i="1" s="1"/>
  <c r="AN80" i="1" s="1"/>
  <c r="AT80" i="1" s="1"/>
  <c r="AZ80" i="1" s="1"/>
  <c r="BF80" i="1" s="1"/>
  <c r="BL80" i="1" s="1"/>
  <c r="BN80" i="1" s="1"/>
  <c r="H86" i="1"/>
  <c r="N86" i="1" s="1"/>
  <c r="T86" i="1" s="1"/>
  <c r="Z86" i="1" s="1"/>
  <c r="AF86" i="1" s="1"/>
  <c r="AJ86" i="1" s="1"/>
  <c r="AP86" i="1" s="1"/>
  <c r="AV86" i="1" s="1"/>
  <c r="BB86" i="1" s="1"/>
  <c r="BH86" i="1" s="1"/>
  <c r="BR86" i="1" s="1"/>
  <c r="BT86" i="1" s="1"/>
  <c r="G89" i="1"/>
  <c r="M89" i="1" s="1"/>
  <c r="S89" i="1" s="1"/>
  <c r="Y89" i="1" s="1"/>
  <c r="AE89" i="1" s="1"/>
  <c r="AI89" i="1" s="1"/>
  <c r="AO89" i="1" s="1"/>
  <c r="AU89" i="1" s="1"/>
  <c r="BA89" i="1" s="1"/>
  <c r="BG89" i="1" s="1"/>
  <c r="BO89" i="1" s="1"/>
  <c r="BQ89" i="1" s="1"/>
  <c r="F92" i="1"/>
  <c r="L92" i="1" s="1"/>
  <c r="R92" i="1" s="1"/>
  <c r="X92" i="1" s="1"/>
  <c r="AD92" i="1" s="1"/>
  <c r="AH92" i="1" s="1"/>
  <c r="AN92" i="1" s="1"/>
  <c r="AT92" i="1" s="1"/>
  <c r="AZ92" i="1" s="1"/>
  <c r="BF92" i="1" s="1"/>
  <c r="BL92" i="1" s="1"/>
  <c r="BN92" i="1" s="1"/>
  <c r="H98" i="1"/>
  <c r="N98" i="1" s="1"/>
  <c r="T98" i="1" s="1"/>
  <c r="Z98" i="1" s="1"/>
  <c r="AF98" i="1" s="1"/>
  <c r="AJ98" i="1" s="1"/>
  <c r="AP98" i="1" s="1"/>
  <c r="AV98" i="1" s="1"/>
  <c r="BB98" i="1" s="1"/>
  <c r="BH98" i="1" s="1"/>
  <c r="BR98" i="1" s="1"/>
  <c r="BT98" i="1" s="1"/>
  <c r="G101" i="1"/>
  <c r="M101" i="1" s="1"/>
  <c r="S101" i="1" s="1"/>
  <c r="Y101" i="1" s="1"/>
  <c r="AE101" i="1" s="1"/>
  <c r="AI101" i="1" s="1"/>
  <c r="AO101" i="1" s="1"/>
  <c r="AU101" i="1" s="1"/>
  <c r="BA101" i="1" s="1"/>
  <c r="BG101" i="1" s="1"/>
  <c r="BO101" i="1" s="1"/>
  <c r="BQ101" i="1" s="1"/>
  <c r="G109" i="1"/>
  <c r="F112" i="1"/>
  <c r="L112" i="1" s="1"/>
  <c r="R112" i="1" s="1"/>
  <c r="X112" i="1" s="1"/>
  <c r="AD112" i="1" s="1"/>
  <c r="AH112" i="1" s="1"/>
  <c r="AN112" i="1" s="1"/>
  <c r="AT112" i="1" s="1"/>
  <c r="AZ112" i="1" s="1"/>
  <c r="BF112" i="1" s="1"/>
  <c r="BL112" i="1" s="1"/>
  <c r="BN112" i="1" s="1"/>
  <c r="H118" i="1"/>
  <c r="N118" i="1" s="1"/>
  <c r="T118" i="1" s="1"/>
  <c r="Z118" i="1" s="1"/>
  <c r="AF118" i="1" s="1"/>
  <c r="AJ118" i="1" s="1"/>
  <c r="AP118" i="1" s="1"/>
  <c r="AV118" i="1" s="1"/>
  <c r="BB118" i="1" s="1"/>
  <c r="BH118" i="1" s="1"/>
  <c r="BR118" i="1" s="1"/>
  <c r="BT118" i="1" s="1"/>
  <c r="G121" i="1"/>
  <c r="M121" i="1" s="1"/>
  <c r="S121" i="1" s="1"/>
  <c r="Y121" i="1" s="1"/>
  <c r="AE121" i="1" s="1"/>
  <c r="AI121" i="1" s="1"/>
  <c r="AO121" i="1" s="1"/>
  <c r="AU121" i="1" s="1"/>
  <c r="BA121" i="1" s="1"/>
  <c r="BG121" i="1" s="1"/>
  <c r="BO121" i="1" s="1"/>
  <c r="BQ121" i="1" s="1"/>
  <c r="F124" i="1"/>
  <c r="L124" i="1" s="1"/>
  <c r="R124" i="1" s="1"/>
  <c r="X124" i="1" s="1"/>
  <c r="AD124" i="1" s="1"/>
  <c r="AH124" i="1" s="1"/>
  <c r="AN124" i="1" s="1"/>
  <c r="AT124" i="1" s="1"/>
  <c r="AZ124" i="1" s="1"/>
  <c r="BF124" i="1" s="1"/>
  <c r="BL124" i="1" s="1"/>
  <c r="BN124" i="1" s="1"/>
  <c r="H130" i="1"/>
  <c r="N130" i="1" s="1"/>
  <c r="T130" i="1" s="1"/>
  <c r="Z130" i="1" s="1"/>
  <c r="AF130" i="1" s="1"/>
  <c r="AJ130" i="1" s="1"/>
  <c r="AP130" i="1" s="1"/>
  <c r="AV130" i="1" s="1"/>
  <c r="BB130" i="1" s="1"/>
  <c r="BH130" i="1" s="1"/>
  <c r="BR130" i="1" s="1"/>
  <c r="BT130" i="1" s="1"/>
  <c r="G133" i="1"/>
  <c r="M133" i="1" s="1"/>
  <c r="S133" i="1" s="1"/>
  <c r="Y133" i="1" s="1"/>
  <c r="AE133" i="1" s="1"/>
  <c r="AI133" i="1" s="1"/>
  <c r="AO133" i="1" s="1"/>
  <c r="AU133" i="1" s="1"/>
  <c r="BA133" i="1" s="1"/>
  <c r="BG133" i="1" s="1"/>
  <c r="BO133" i="1" s="1"/>
  <c r="BQ133" i="1" s="1"/>
  <c r="F136" i="1"/>
  <c r="L136" i="1" s="1"/>
  <c r="R136" i="1" s="1"/>
  <c r="X136" i="1" s="1"/>
  <c r="AD136" i="1" s="1"/>
  <c r="AH136" i="1" s="1"/>
  <c r="AN136" i="1" s="1"/>
  <c r="AT136" i="1" s="1"/>
  <c r="AZ136" i="1" s="1"/>
  <c r="BF136" i="1" s="1"/>
  <c r="BL136" i="1" s="1"/>
  <c r="BN136" i="1" s="1"/>
  <c r="H148" i="1"/>
  <c r="N148" i="1" s="1"/>
  <c r="T148" i="1" s="1"/>
  <c r="Z148" i="1" s="1"/>
  <c r="AF148" i="1" s="1"/>
  <c r="AJ148" i="1" s="1"/>
  <c r="AP148" i="1" s="1"/>
  <c r="AV148" i="1" s="1"/>
  <c r="BB148" i="1" s="1"/>
  <c r="BH148" i="1" s="1"/>
  <c r="BR148" i="1" s="1"/>
  <c r="BT148" i="1" s="1"/>
  <c r="G151" i="1"/>
  <c r="M151" i="1" s="1"/>
  <c r="S151" i="1" s="1"/>
  <c r="Y151" i="1" s="1"/>
  <c r="AE151" i="1" s="1"/>
  <c r="AI151" i="1" s="1"/>
  <c r="AO151" i="1" s="1"/>
  <c r="AU151" i="1" s="1"/>
  <c r="BA151" i="1" s="1"/>
  <c r="BG151" i="1" s="1"/>
  <c r="BO151" i="1" s="1"/>
  <c r="BQ151" i="1" s="1"/>
  <c r="F154" i="1"/>
  <c r="L154" i="1" s="1"/>
  <c r="R154" i="1" s="1"/>
  <c r="X154" i="1" s="1"/>
  <c r="AD154" i="1" s="1"/>
  <c r="AH154" i="1" s="1"/>
  <c r="AN154" i="1" s="1"/>
  <c r="AT154" i="1" s="1"/>
  <c r="AZ154" i="1" s="1"/>
  <c r="BF154" i="1" s="1"/>
  <c r="BL154" i="1" s="1"/>
  <c r="BN154" i="1" s="1"/>
  <c r="L174" i="1"/>
  <c r="R174" i="1" s="1"/>
  <c r="X174" i="1" s="1"/>
  <c r="AD174" i="1" s="1"/>
  <c r="AH174" i="1" s="1"/>
  <c r="AN174" i="1" s="1"/>
  <c r="AT174" i="1" s="1"/>
  <c r="AZ174" i="1" s="1"/>
  <c r="BF174" i="1" s="1"/>
  <c r="BL174" i="1" s="1"/>
  <c r="BN174" i="1" s="1"/>
  <c r="F173" i="1"/>
  <c r="L173" i="1" s="1"/>
  <c r="R173" i="1" s="1"/>
  <c r="X173" i="1" s="1"/>
  <c r="AD173" i="1" s="1"/>
  <c r="AH173" i="1" s="1"/>
  <c r="AN173" i="1" s="1"/>
  <c r="AT173" i="1" s="1"/>
  <c r="AZ173" i="1" s="1"/>
  <c r="BF173" i="1" s="1"/>
  <c r="BL173" i="1" s="1"/>
  <c r="BN173" i="1" s="1"/>
  <c r="P214" i="1"/>
  <c r="P213" i="1" s="1"/>
  <c r="BI42" i="1"/>
  <c r="F53" i="1"/>
  <c r="L53" i="1" s="1"/>
  <c r="R53" i="1" s="1"/>
  <c r="X53" i="1" s="1"/>
  <c r="AD53" i="1" s="1"/>
  <c r="AH53" i="1" s="1"/>
  <c r="AN53" i="1" s="1"/>
  <c r="AT53" i="1" s="1"/>
  <c r="AZ53" i="1" s="1"/>
  <c r="BF53" i="1" s="1"/>
  <c r="BL53" i="1" s="1"/>
  <c r="BN53" i="1" s="1"/>
  <c r="N53" i="1"/>
  <c r="T53" i="1" s="1"/>
  <c r="Z53" i="1" s="1"/>
  <c r="AF53" i="1" s="1"/>
  <c r="AJ53" i="1" s="1"/>
  <c r="AP53" i="1" s="1"/>
  <c r="AV53" i="1" s="1"/>
  <c r="BB53" i="1" s="1"/>
  <c r="BH53" i="1" s="1"/>
  <c r="BR53" i="1" s="1"/>
  <c r="BT53" i="1" s="1"/>
  <c r="G58" i="1"/>
  <c r="H77" i="1"/>
  <c r="N77" i="1" s="1"/>
  <c r="T77" i="1" s="1"/>
  <c r="Z77" i="1" s="1"/>
  <c r="AF77" i="1" s="1"/>
  <c r="AJ77" i="1" s="1"/>
  <c r="AP77" i="1" s="1"/>
  <c r="AV77" i="1" s="1"/>
  <c r="BB77" i="1" s="1"/>
  <c r="BH77" i="1" s="1"/>
  <c r="BR77" i="1" s="1"/>
  <c r="BT77" i="1" s="1"/>
  <c r="G80" i="1"/>
  <c r="M80" i="1" s="1"/>
  <c r="S80" i="1" s="1"/>
  <c r="Y80" i="1" s="1"/>
  <c r="AE80" i="1" s="1"/>
  <c r="AI80" i="1" s="1"/>
  <c r="AO80" i="1" s="1"/>
  <c r="AU80" i="1" s="1"/>
  <c r="BA80" i="1" s="1"/>
  <c r="BG80" i="1" s="1"/>
  <c r="BO80" i="1" s="1"/>
  <c r="BQ80" i="1" s="1"/>
  <c r="F83" i="1"/>
  <c r="L83" i="1" s="1"/>
  <c r="R83" i="1" s="1"/>
  <c r="X83" i="1" s="1"/>
  <c r="AD83" i="1" s="1"/>
  <c r="AH83" i="1" s="1"/>
  <c r="AN83" i="1" s="1"/>
  <c r="AT83" i="1" s="1"/>
  <c r="AZ83" i="1" s="1"/>
  <c r="BF83" i="1" s="1"/>
  <c r="BL83" i="1" s="1"/>
  <c r="BN83" i="1" s="1"/>
  <c r="H89" i="1"/>
  <c r="N89" i="1" s="1"/>
  <c r="T89" i="1" s="1"/>
  <c r="Z89" i="1" s="1"/>
  <c r="AF89" i="1" s="1"/>
  <c r="AJ89" i="1" s="1"/>
  <c r="AP89" i="1" s="1"/>
  <c r="AV89" i="1" s="1"/>
  <c r="BB89" i="1" s="1"/>
  <c r="BH89" i="1" s="1"/>
  <c r="BR89" i="1" s="1"/>
  <c r="BT89" i="1" s="1"/>
  <c r="G92" i="1"/>
  <c r="M92" i="1" s="1"/>
  <c r="S92" i="1" s="1"/>
  <c r="Y92" i="1" s="1"/>
  <c r="AE92" i="1" s="1"/>
  <c r="AI92" i="1" s="1"/>
  <c r="AO92" i="1" s="1"/>
  <c r="AU92" i="1" s="1"/>
  <c r="BA92" i="1" s="1"/>
  <c r="BG92" i="1" s="1"/>
  <c r="BO92" i="1" s="1"/>
  <c r="BQ92" i="1" s="1"/>
  <c r="F95" i="1"/>
  <c r="L95" i="1" s="1"/>
  <c r="R95" i="1" s="1"/>
  <c r="X95" i="1" s="1"/>
  <c r="AD95" i="1" s="1"/>
  <c r="AH95" i="1" s="1"/>
  <c r="AN95" i="1" s="1"/>
  <c r="AT95" i="1" s="1"/>
  <c r="AZ95" i="1" s="1"/>
  <c r="BF95" i="1" s="1"/>
  <c r="BL95" i="1" s="1"/>
  <c r="BN95" i="1" s="1"/>
  <c r="H101" i="1"/>
  <c r="N101" i="1" s="1"/>
  <c r="T101" i="1" s="1"/>
  <c r="Z101" i="1" s="1"/>
  <c r="AF101" i="1" s="1"/>
  <c r="AJ101" i="1" s="1"/>
  <c r="AP101" i="1" s="1"/>
  <c r="AV101" i="1" s="1"/>
  <c r="BB101" i="1" s="1"/>
  <c r="BH101" i="1" s="1"/>
  <c r="BR101" i="1" s="1"/>
  <c r="BT101" i="1" s="1"/>
  <c r="H109" i="1"/>
  <c r="G112" i="1"/>
  <c r="M112" i="1" s="1"/>
  <c r="S112" i="1" s="1"/>
  <c r="Y112" i="1" s="1"/>
  <c r="AE112" i="1" s="1"/>
  <c r="AI112" i="1" s="1"/>
  <c r="AO112" i="1" s="1"/>
  <c r="AU112" i="1" s="1"/>
  <c r="BA112" i="1" s="1"/>
  <c r="BG112" i="1" s="1"/>
  <c r="BO112" i="1" s="1"/>
  <c r="BQ112" i="1" s="1"/>
  <c r="F115" i="1"/>
  <c r="L115" i="1" s="1"/>
  <c r="R115" i="1" s="1"/>
  <c r="X115" i="1" s="1"/>
  <c r="AD115" i="1" s="1"/>
  <c r="AH115" i="1" s="1"/>
  <c r="AN115" i="1" s="1"/>
  <c r="AT115" i="1" s="1"/>
  <c r="AZ115" i="1" s="1"/>
  <c r="BF115" i="1" s="1"/>
  <c r="BL115" i="1" s="1"/>
  <c r="BN115" i="1" s="1"/>
  <c r="H121" i="1"/>
  <c r="N121" i="1" s="1"/>
  <c r="T121" i="1" s="1"/>
  <c r="Z121" i="1" s="1"/>
  <c r="AF121" i="1" s="1"/>
  <c r="AJ121" i="1" s="1"/>
  <c r="AP121" i="1" s="1"/>
  <c r="AV121" i="1" s="1"/>
  <c r="BB121" i="1" s="1"/>
  <c r="BH121" i="1" s="1"/>
  <c r="BR121" i="1" s="1"/>
  <c r="BT121" i="1" s="1"/>
  <c r="G124" i="1"/>
  <c r="M124" i="1" s="1"/>
  <c r="S124" i="1" s="1"/>
  <c r="Y124" i="1" s="1"/>
  <c r="AE124" i="1" s="1"/>
  <c r="AI124" i="1" s="1"/>
  <c r="AO124" i="1" s="1"/>
  <c r="AU124" i="1" s="1"/>
  <c r="BA124" i="1" s="1"/>
  <c r="BG124" i="1" s="1"/>
  <c r="BO124" i="1" s="1"/>
  <c r="BQ124" i="1" s="1"/>
  <c r="F127" i="1"/>
  <c r="L127" i="1" s="1"/>
  <c r="R127" i="1" s="1"/>
  <c r="X127" i="1" s="1"/>
  <c r="AD127" i="1" s="1"/>
  <c r="AH127" i="1" s="1"/>
  <c r="AN127" i="1" s="1"/>
  <c r="AT127" i="1" s="1"/>
  <c r="AZ127" i="1" s="1"/>
  <c r="BF127" i="1" s="1"/>
  <c r="BL127" i="1" s="1"/>
  <c r="BN127" i="1" s="1"/>
  <c r="H133" i="1"/>
  <c r="N133" i="1" s="1"/>
  <c r="T133" i="1" s="1"/>
  <c r="Z133" i="1" s="1"/>
  <c r="AF133" i="1" s="1"/>
  <c r="AJ133" i="1" s="1"/>
  <c r="AP133" i="1" s="1"/>
  <c r="AV133" i="1" s="1"/>
  <c r="BB133" i="1" s="1"/>
  <c r="BH133" i="1" s="1"/>
  <c r="BR133" i="1" s="1"/>
  <c r="BT133" i="1" s="1"/>
  <c r="G136" i="1"/>
  <c r="M136" i="1" s="1"/>
  <c r="S136" i="1" s="1"/>
  <c r="Y136" i="1" s="1"/>
  <c r="AE136" i="1" s="1"/>
  <c r="AI136" i="1" s="1"/>
  <c r="AO136" i="1" s="1"/>
  <c r="AU136" i="1" s="1"/>
  <c r="BA136" i="1" s="1"/>
  <c r="BG136" i="1" s="1"/>
  <c r="BO136" i="1" s="1"/>
  <c r="BQ136" i="1" s="1"/>
  <c r="H151" i="1"/>
  <c r="N151" i="1" s="1"/>
  <c r="T151" i="1" s="1"/>
  <c r="Z151" i="1" s="1"/>
  <c r="AF151" i="1" s="1"/>
  <c r="AJ151" i="1" s="1"/>
  <c r="AP151" i="1" s="1"/>
  <c r="AV151" i="1" s="1"/>
  <c r="BB151" i="1" s="1"/>
  <c r="BH151" i="1" s="1"/>
  <c r="BR151" i="1" s="1"/>
  <c r="BT151" i="1" s="1"/>
  <c r="G154" i="1"/>
  <c r="M154" i="1" s="1"/>
  <c r="S154" i="1" s="1"/>
  <c r="Y154" i="1" s="1"/>
  <c r="AE154" i="1" s="1"/>
  <c r="AI154" i="1" s="1"/>
  <c r="AO154" i="1" s="1"/>
  <c r="AU154" i="1" s="1"/>
  <c r="BA154" i="1" s="1"/>
  <c r="BG154" i="1" s="1"/>
  <c r="BO154" i="1" s="1"/>
  <c r="BQ154" i="1" s="1"/>
  <c r="F157" i="1"/>
  <c r="G158" i="1"/>
  <c r="M170" i="1"/>
  <c r="S170" i="1" s="1"/>
  <c r="Y170" i="1" s="1"/>
  <c r="AE170" i="1" s="1"/>
  <c r="AI170" i="1" s="1"/>
  <c r="AO170" i="1" s="1"/>
  <c r="AU170" i="1" s="1"/>
  <c r="BA170" i="1" s="1"/>
  <c r="BG170" i="1" s="1"/>
  <c r="BO170" i="1" s="1"/>
  <c r="BQ170" i="1" s="1"/>
  <c r="M174" i="1"/>
  <c r="S174" i="1" s="1"/>
  <c r="Y174" i="1" s="1"/>
  <c r="AE174" i="1" s="1"/>
  <c r="AI174" i="1" s="1"/>
  <c r="AO174" i="1" s="1"/>
  <c r="AU174" i="1" s="1"/>
  <c r="BA174" i="1" s="1"/>
  <c r="BG174" i="1" s="1"/>
  <c r="BO174" i="1" s="1"/>
  <c r="BQ174" i="1" s="1"/>
  <c r="L177" i="1"/>
  <c r="R177" i="1" s="1"/>
  <c r="X177" i="1" s="1"/>
  <c r="AD177" i="1" s="1"/>
  <c r="AH177" i="1" s="1"/>
  <c r="AN177" i="1" s="1"/>
  <c r="AT177" i="1" s="1"/>
  <c r="AZ177" i="1" s="1"/>
  <c r="BF177" i="1" s="1"/>
  <c r="BL177" i="1" s="1"/>
  <c r="BN177" i="1" s="1"/>
  <c r="AY195" i="1"/>
  <c r="BD195" i="1"/>
  <c r="N203" i="1"/>
  <c r="T203" i="1" s="1"/>
  <c r="Z203" i="1" s="1"/>
  <c r="AF203" i="1" s="1"/>
  <c r="AJ203" i="1" s="1"/>
  <c r="AP203" i="1" s="1"/>
  <c r="AV203" i="1" s="1"/>
  <c r="BB203" i="1" s="1"/>
  <c r="BH203" i="1" s="1"/>
  <c r="BR203" i="1" s="1"/>
  <c r="BT203" i="1" s="1"/>
  <c r="F214" i="1"/>
  <c r="L218" i="1"/>
  <c r="R218" i="1" s="1"/>
  <c r="X218" i="1" s="1"/>
  <c r="AD218" i="1" s="1"/>
  <c r="AH218" i="1" s="1"/>
  <c r="AN218" i="1" s="1"/>
  <c r="AT218" i="1" s="1"/>
  <c r="AZ218" i="1" s="1"/>
  <c r="BF218" i="1" s="1"/>
  <c r="BL218" i="1" s="1"/>
  <c r="BN218" i="1" s="1"/>
  <c r="M218" i="1"/>
  <c r="S218" i="1" s="1"/>
  <c r="Y218" i="1" s="1"/>
  <c r="AE218" i="1" s="1"/>
  <c r="AI218" i="1" s="1"/>
  <c r="AO218" i="1" s="1"/>
  <c r="AU218" i="1" s="1"/>
  <c r="BA218" i="1" s="1"/>
  <c r="BG218" i="1" s="1"/>
  <c r="BO218" i="1" s="1"/>
  <c r="BQ218" i="1" s="1"/>
  <c r="J214" i="1"/>
  <c r="N509" i="1"/>
  <c r="T509" i="1" s="1"/>
  <c r="Z509" i="1" s="1"/>
  <c r="AF509" i="1" s="1"/>
  <c r="AJ509" i="1" s="1"/>
  <c r="AP509" i="1" s="1"/>
  <c r="AV509" i="1" s="1"/>
  <c r="BB509" i="1" s="1"/>
  <c r="BH509" i="1" s="1"/>
  <c r="BR509" i="1" s="1"/>
  <c r="BT509" i="1" s="1"/>
  <c r="N182" i="1"/>
  <c r="T182" i="1" s="1"/>
  <c r="Z182" i="1" s="1"/>
  <c r="AF182" i="1" s="1"/>
  <c r="AJ182" i="1" s="1"/>
  <c r="AP182" i="1" s="1"/>
  <c r="AV182" i="1" s="1"/>
  <c r="BB182" i="1" s="1"/>
  <c r="BH182" i="1" s="1"/>
  <c r="BR182" i="1" s="1"/>
  <c r="BT182" i="1" s="1"/>
  <c r="H181" i="1"/>
  <c r="N181" i="1" s="1"/>
  <c r="T181" i="1" s="1"/>
  <c r="Z181" i="1" s="1"/>
  <c r="AF181" i="1" s="1"/>
  <c r="AJ181" i="1" s="1"/>
  <c r="AP181" i="1" s="1"/>
  <c r="AV181" i="1" s="1"/>
  <c r="BB181" i="1" s="1"/>
  <c r="BH181" i="1" s="1"/>
  <c r="BR181" i="1" s="1"/>
  <c r="BT181" i="1" s="1"/>
  <c r="AR214" i="1"/>
  <c r="AR213" i="1" s="1"/>
  <c r="L190" i="1"/>
  <c r="R190" i="1" s="1"/>
  <c r="X190" i="1" s="1"/>
  <c r="AD190" i="1" s="1"/>
  <c r="AH190" i="1" s="1"/>
  <c r="AN190" i="1" s="1"/>
  <c r="AT190" i="1" s="1"/>
  <c r="AZ190" i="1" s="1"/>
  <c r="BF190" i="1" s="1"/>
  <c r="BL190" i="1" s="1"/>
  <c r="BN190" i="1" s="1"/>
  <c r="N204" i="1"/>
  <c r="T204" i="1" s="1"/>
  <c r="Z204" i="1" s="1"/>
  <c r="AF204" i="1" s="1"/>
  <c r="AJ204" i="1" s="1"/>
  <c r="AP204" i="1" s="1"/>
  <c r="AV204" i="1" s="1"/>
  <c r="BB204" i="1" s="1"/>
  <c r="BH204" i="1" s="1"/>
  <c r="BR204" i="1" s="1"/>
  <c r="BT204" i="1" s="1"/>
  <c r="S216" i="1"/>
  <c r="Y216" i="1" s="1"/>
  <c r="AE216" i="1" s="1"/>
  <c r="AI216" i="1" s="1"/>
  <c r="AO216" i="1" s="1"/>
  <c r="AU216" i="1" s="1"/>
  <c r="BA216" i="1" s="1"/>
  <c r="BG216" i="1" s="1"/>
  <c r="BO216" i="1" s="1"/>
  <c r="L219" i="1"/>
  <c r="R219" i="1" s="1"/>
  <c r="X219" i="1" s="1"/>
  <c r="AD219" i="1" s="1"/>
  <c r="AH219" i="1" s="1"/>
  <c r="AN219" i="1" s="1"/>
  <c r="AT219" i="1" s="1"/>
  <c r="AZ219" i="1" s="1"/>
  <c r="BF219" i="1" s="1"/>
  <c r="BL219" i="1" s="1"/>
  <c r="BN219" i="1" s="1"/>
  <c r="BJ363" i="1"/>
  <c r="BH415" i="1"/>
  <c r="BR415" i="1" s="1"/>
  <c r="BT415" i="1" s="1"/>
  <c r="M482" i="1"/>
  <c r="S482" i="1" s="1"/>
  <c r="Y482" i="1" s="1"/>
  <c r="AE482" i="1" s="1"/>
  <c r="AI482" i="1" s="1"/>
  <c r="AO482" i="1" s="1"/>
  <c r="AU482" i="1" s="1"/>
  <c r="BA482" i="1" s="1"/>
  <c r="BG482" i="1" s="1"/>
  <c r="BO482" i="1" s="1"/>
  <c r="BQ482" i="1" s="1"/>
  <c r="L485" i="1"/>
  <c r="R485" i="1" s="1"/>
  <c r="X485" i="1" s="1"/>
  <c r="AD485" i="1" s="1"/>
  <c r="AH485" i="1" s="1"/>
  <c r="AN485" i="1" s="1"/>
  <c r="AT485" i="1" s="1"/>
  <c r="AZ485" i="1" s="1"/>
  <c r="BF485" i="1" s="1"/>
  <c r="BL485" i="1" s="1"/>
  <c r="BN485" i="1" s="1"/>
  <c r="G488" i="1"/>
  <c r="J512" i="1"/>
  <c r="M512" i="1" s="1"/>
  <c r="S512" i="1" s="1"/>
  <c r="Y512" i="1" s="1"/>
  <c r="AE512" i="1" s="1"/>
  <c r="AI512" i="1" s="1"/>
  <c r="AO512" i="1" s="1"/>
  <c r="AU512" i="1" s="1"/>
  <c r="BA512" i="1" s="1"/>
  <c r="BG512" i="1" s="1"/>
  <c r="BO512" i="1" s="1"/>
  <c r="K515" i="1"/>
  <c r="N515" i="1" s="1"/>
  <c r="T515" i="1" s="1"/>
  <c r="Z515" i="1" s="1"/>
  <c r="AF515" i="1" s="1"/>
  <c r="AJ515" i="1" s="1"/>
  <c r="AP515" i="1" s="1"/>
  <c r="AV515" i="1" s="1"/>
  <c r="BB515" i="1" s="1"/>
  <c r="BH515" i="1" s="1"/>
  <c r="BR515" i="1" s="1"/>
  <c r="BT515" i="1" s="1"/>
  <c r="J518" i="1"/>
  <c r="M518" i="1" s="1"/>
  <c r="S518" i="1" s="1"/>
  <c r="Y518" i="1" s="1"/>
  <c r="AE518" i="1" s="1"/>
  <c r="AI518" i="1" s="1"/>
  <c r="AO518" i="1" s="1"/>
  <c r="AU518" i="1" s="1"/>
  <c r="BA518" i="1" s="1"/>
  <c r="BG518" i="1" s="1"/>
  <c r="BO518" i="1" s="1"/>
  <c r="BQ518" i="1" s="1"/>
  <c r="BU604" i="1"/>
  <c r="AW429" i="1"/>
  <c r="AZ429" i="1" s="1"/>
  <c r="BF429" i="1" s="1"/>
  <c r="BL429" i="1" s="1"/>
  <c r="BN429" i="1" s="1"/>
  <c r="L571" i="1"/>
  <c r="R571" i="1" s="1"/>
  <c r="X571" i="1" s="1"/>
  <c r="AD571" i="1" s="1"/>
  <c r="AH571" i="1" s="1"/>
  <c r="AN571" i="1" s="1"/>
  <c r="AT571" i="1" s="1"/>
  <c r="AZ571" i="1" s="1"/>
  <c r="BF571" i="1" s="1"/>
  <c r="BL571" i="1" s="1"/>
  <c r="BN571" i="1" s="1"/>
  <c r="N606" i="1"/>
  <c r="T606" i="1" s="1"/>
  <c r="Z606" i="1" s="1"/>
  <c r="AF606" i="1" s="1"/>
  <c r="AJ606" i="1" s="1"/>
  <c r="AP606" i="1" s="1"/>
  <c r="AV606" i="1" s="1"/>
  <c r="BB606" i="1" s="1"/>
  <c r="BH606" i="1" s="1"/>
  <c r="BR606" i="1" s="1"/>
  <c r="BT606" i="1" s="1"/>
  <c r="H605" i="1"/>
  <c r="H192" i="1"/>
  <c r="N192" i="1" s="1"/>
  <c r="T192" i="1" s="1"/>
  <c r="Z192" i="1" s="1"/>
  <c r="AF192" i="1" s="1"/>
  <c r="AJ192" i="1" s="1"/>
  <c r="AP192" i="1" s="1"/>
  <c r="AV192" i="1" s="1"/>
  <c r="BB192" i="1" s="1"/>
  <c r="BH192" i="1" s="1"/>
  <c r="BR192" i="1" s="1"/>
  <c r="BT192" i="1" s="1"/>
  <c r="H196" i="1"/>
  <c r="H200" i="1"/>
  <c r="N200" i="1" s="1"/>
  <c r="T200" i="1" s="1"/>
  <c r="Z200" i="1" s="1"/>
  <c r="AF200" i="1" s="1"/>
  <c r="AJ200" i="1" s="1"/>
  <c r="AP200" i="1" s="1"/>
  <c r="AV200" i="1" s="1"/>
  <c r="BB200" i="1" s="1"/>
  <c r="BH200" i="1" s="1"/>
  <c r="BR200" i="1" s="1"/>
  <c r="BT200" i="1" s="1"/>
  <c r="G203" i="1"/>
  <c r="M203" i="1" s="1"/>
  <c r="S203" i="1" s="1"/>
  <c r="Y203" i="1" s="1"/>
  <c r="AE203" i="1" s="1"/>
  <c r="AI203" i="1" s="1"/>
  <c r="AO203" i="1" s="1"/>
  <c r="AU203" i="1" s="1"/>
  <c r="BA203" i="1" s="1"/>
  <c r="BG203" i="1" s="1"/>
  <c r="BO203" i="1" s="1"/>
  <c r="BQ203" i="1" s="1"/>
  <c r="G207" i="1"/>
  <c r="F465" i="1"/>
  <c r="G470" i="1"/>
  <c r="H475" i="1"/>
  <c r="G478" i="1"/>
  <c r="M478" i="1" s="1"/>
  <c r="S478" i="1" s="1"/>
  <c r="Y478" i="1" s="1"/>
  <c r="AE478" i="1" s="1"/>
  <c r="AI478" i="1" s="1"/>
  <c r="AO478" i="1" s="1"/>
  <c r="AU478" i="1" s="1"/>
  <c r="BA478" i="1" s="1"/>
  <c r="BG478" i="1" s="1"/>
  <c r="BO478" i="1" s="1"/>
  <c r="BQ478" i="1" s="1"/>
  <c r="F481" i="1"/>
  <c r="L481" i="1" s="1"/>
  <c r="R481" i="1" s="1"/>
  <c r="X481" i="1" s="1"/>
  <c r="AD481" i="1" s="1"/>
  <c r="AH481" i="1" s="1"/>
  <c r="AN481" i="1" s="1"/>
  <c r="AT481" i="1" s="1"/>
  <c r="AZ481" i="1" s="1"/>
  <c r="BF481" i="1" s="1"/>
  <c r="BL481" i="1" s="1"/>
  <c r="BN481" i="1" s="1"/>
  <c r="F493" i="1"/>
  <c r="F501" i="1"/>
  <c r="F509" i="1"/>
  <c r="H512" i="1"/>
  <c r="N512" i="1" s="1"/>
  <c r="T512" i="1" s="1"/>
  <c r="Z512" i="1" s="1"/>
  <c r="AF512" i="1" s="1"/>
  <c r="AJ512" i="1" s="1"/>
  <c r="AP512" i="1" s="1"/>
  <c r="AV512" i="1" s="1"/>
  <c r="BB512" i="1" s="1"/>
  <c r="BH512" i="1" s="1"/>
  <c r="BR512" i="1" s="1"/>
  <c r="H518" i="1"/>
  <c r="N518" i="1" s="1"/>
  <c r="T518" i="1" s="1"/>
  <c r="Z518" i="1" s="1"/>
  <c r="AF518" i="1" s="1"/>
  <c r="AJ518" i="1" s="1"/>
  <c r="AP518" i="1" s="1"/>
  <c r="AV518" i="1" s="1"/>
  <c r="BB518" i="1" s="1"/>
  <c r="BH518" i="1" s="1"/>
  <c r="BR518" i="1" s="1"/>
  <c r="BT518" i="1" s="1"/>
  <c r="N609" i="1"/>
  <c r="T609" i="1" s="1"/>
  <c r="Z609" i="1" s="1"/>
  <c r="AF609" i="1" s="1"/>
  <c r="AJ609" i="1" s="1"/>
  <c r="AP609" i="1" s="1"/>
  <c r="AV609" i="1" s="1"/>
  <c r="BB609" i="1" s="1"/>
  <c r="BH609" i="1" s="1"/>
  <c r="BR609" i="1" s="1"/>
  <c r="BT609" i="1" s="1"/>
  <c r="M682" i="1"/>
  <c r="S682" i="1" s="1"/>
  <c r="Y682" i="1" s="1"/>
  <c r="AE682" i="1" s="1"/>
  <c r="AI682" i="1" s="1"/>
  <c r="AO682" i="1" s="1"/>
  <c r="AU682" i="1" s="1"/>
  <c r="BA682" i="1" s="1"/>
  <c r="BG682" i="1" s="1"/>
  <c r="BO682" i="1" s="1"/>
  <c r="BQ682" i="1" s="1"/>
  <c r="AY429" i="1"/>
  <c r="N607" i="1"/>
  <c r="T607" i="1" s="1"/>
  <c r="Z607" i="1" s="1"/>
  <c r="AF607" i="1" s="1"/>
  <c r="AJ607" i="1" s="1"/>
  <c r="AP607" i="1" s="1"/>
  <c r="AV607" i="1" s="1"/>
  <c r="BB607" i="1" s="1"/>
  <c r="BH607" i="1" s="1"/>
  <c r="BR607" i="1" s="1"/>
  <c r="BT607" i="1" s="1"/>
  <c r="N610" i="1"/>
  <c r="T610" i="1" s="1"/>
  <c r="Z610" i="1" s="1"/>
  <c r="AF610" i="1" s="1"/>
  <c r="AJ610" i="1" s="1"/>
  <c r="AP610" i="1" s="1"/>
  <c r="AV610" i="1" s="1"/>
  <c r="BB610" i="1" s="1"/>
  <c r="BH610" i="1" s="1"/>
  <c r="BR610" i="1" s="1"/>
  <c r="BT610" i="1" s="1"/>
  <c r="M613" i="1"/>
  <c r="S613" i="1" s="1"/>
  <c r="Y613" i="1" s="1"/>
  <c r="AE613" i="1" s="1"/>
  <c r="AI613" i="1" s="1"/>
  <c r="AO613" i="1" s="1"/>
  <c r="AU613" i="1" s="1"/>
  <c r="BA613" i="1" s="1"/>
  <c r="BG613" i="1" s="1"/>
  <c r="BO613" i="1" s="1"/>
  <c r="BQ613" i="1" s="1"/>
  <c r="L616" i="1"/>
  <c r="R616" i="1" s="1"/>
  <c r="X616" i="1" s="1"/>
  <c r="AD616" i="1" s="1"/>
  <c r="AH616" i="1" s="1"/>
  <c r="AN616" i="1" s="1"/>
  <c r="AT616" i="1" s="1"/>
  <c r="AZ616" i="1" s="1"/>
  <c r="BF616" i="1" s="1"/>
  <c r="BL616" i="1" s="1"/>
  <c r="BN616" i="1" s="1"/>
  <c r="G631" i="1"/>
  <c r="G643" i="1"/>
  <c r="I647" i="1"/>
  <c r="N648" i="1"/>
  <c r="T648" i="1" s="1"/>
  <c r="Z648" i="1" s="1"/>
  <c r="AF648" i="1" s="1"/>
  <c r="AJ648" i="1" s="1"/>
  <c r="AP648" i="1" s="1"/>
  <c r="AV648" i="1" s="1"/>
  <c r="BB648" i="1" s="1"/>
  <c r="BH648" i="1" s="1"/>
  <c r="BR648" i="1" s="1"/>
  <c r="BT648" i="1" s="1"/>
  <c r="L658" i="1"/>
  <c r="R658" i="1" s="1"/>
  <c r="X658" i="1" s="1"/>
  <c r="AD658" i="1" s="1"/>
  <c r="AH658" i="1" s="1"/>
  <c r="AN658" i="1" s="1"/>
  <c r="AT658" i="1" s="1"/>
  <c r="AZ658" i="1" s="1"/>
  <c r="BF658" i="1" s="1"/>
  <c r="BL658" i="1" s="1"/>
  <c r="BN658" i="1" s="1"/>
  <c r="F664" i="1"/>
  <c r="J664" i="1"/>
  <c r="F672" i="1"/>
  <c r="J672" i="1"/>
  <c r="M683" i="1"/>
  <c r="S683" i="1" s="1"/>
  <c r="Y683" i="1" s="1"/>
  <c r="AE683" i="1" s="1"/>
  <c r="AI683" i="1" s="1"/>
  <c r="AO683" i="1" s="1"/>
  <c r="AU683" i="1" s="1"/>
  <c r="BA683" i="1" s="1"/>
  <c r="BG683" i="1" s="1"/>
  <c r="BO683" i="1" s="1"/>
  <c r="BQ683" i="1" s="1"/>
  <c r="H686" i="1"/>
  <c r="M687" i="1"/>
  <c r="S687" i="1" s="1"/>
  <c r="Y687" i="1" s="1"/>
  <c r="AE687" i="1" s="1"/>
  <c r="AI687" i="1" s="1"/>
  <c r="AO687" i="1" s="1"/>
  <c r="AU687" i="1" s="1"/>
  <c r="BA687" i="1" s="1"/>
  <c r="BG687" i="1" s="1"/>
  <c r="BO687" i="1" s="1"/>
  <c r="BQ687" i="1" s="1"/>
  <c r="M696" i="1"/>
  <c r="S696" i="1" s="1"/>
  <c r="Y696" i="1" s="1"/>
  <c r="AE696" i="1" s="1"/>
  <c r="AI696" i="1" s="1"/>
  <c r="AO696" i="1" s="1"/>
  <c r="AU696" i="1" s="1"/>
  <c r="BA696" i="1" s="1"/>
  <c r="BG696" i="1" s="1"/>
  <c r="BO696" i="1" s="1"/>
  <c r="BQ696" i="1" s="1"/>
  <c r="M701" i="1"/>
  <c r="S701" i="1" s="1"/>
  <c r="Y701" i="1" s="1"/>
  <c r="AE701" i="1" s="1"/>
  <c r="AI701" i="1" s="1"/>
  <c r="AO701" i="1" s="1"/>
  <c r="AU701" i="1" s="1"/>
  <c r="BA701" i="1" s="1"/>
  <c r="BG701" i="1" s="1"/>
  <c r="BO701" i="1" s="1"/>
  <c r="BQ701" i="1" s="1"/>
  <c r="G700" i="1"/>
  <c r="M700" i="1" s="1"/>
  <c r="S700" i="1" s="1"/>
  <c r="Y700" i="1" s="1"/>
  <c r="AE700" i="1" s="1"/>
  <c r="AI700" i="1" s="1"/>
  <c r="AO700" i="1" s="1"/>
  <c r="AU700" i="1" s="1"/>
  <c r="BA700" i="1" s="1"/>
  <c r="BG700" i="1" s="1"/>
  <c r="BO700" i="1" s="1"/>
  <c r="BQ700" i="1" s="1"/>
  <c r="M722" i="1"/>
  <c r="S722" i="1" s="1"/>
  <c r="Y722" i="1" s="1"/>
  <c r="AE722" i="1" s="1"/>
  <c r="AI722" i="1" s="1"/>
  <c r="AO722" i="1" s="1"/>
  <c r="AU722" i="1" s="1"/>
  <c r="BA722" i="1" s="1"/>
  <c r="BG722" i="1" s="1"/>
  <c r="BO722" i="1" s="1"/>
  <c r="BQ722" i="1" s="1"/>
  <c r="G721" i="1"/>
  <c r="M721" i="1" s="1"/>
  <c r="S721" i="1" s="1"/>
  <c r="Y721" i="1" s="1"/>
  <c r="AE721" i="1" s="1"/>
  <c r="AI721" i="1" s="1"/>
  <c r="AO721" i="1" s="1"/>
  <c r="AU721" i="1" s="1"/>
  <c r="BA721" i="1" s="1"/>
  <c r="BG721" i="1" s="1"/>
  <c r="BO721" i="1" s="1"/>
  <c r="BQ721" i="1" s="1"/>
  <c r="N722" i="1"/>
  <c r="T722" i="1" s="1"/>
  <c r="Z722" i="1" s="1"/>
  <c r="AF722" i="1" s="1"/>
  <c r="AJ722" i="1" s="1"/>
  <c r="AP722" i="1" s="1"/>
  <c r="AV722" i="1" s="1"/>
  <c r="BB722" i="1" s="1"/>
  <c r="BH722" i="1" s="1"/>
  <c r="BR722" i="1" s="1"/>
  <c r="BT722" i="1" s="1"/>
  <c r="M742" i="1"/>
  <c r="S742" i="1" s="1"/>
  <c r="Y742" i="1" s="1"/>
  <c r="AE742" i="1" s="1"/>
  <c r="AI742" i="1" s="1"/>
  <c r="AO742" i="1" s="1"/>
  <c r="AU742" i="1" s="1"/>
  <c r="BA742" i="1" s="1"/>
  <c r="BG742" i="1" s="1"/>
  <c r="BO742" i="1" s="1"/>
  <c r="BQ742" i="1" s="1"/>
  <c r="G741" i="1"/>
  <c r="O568" i="1"/>
  <c r="F605" i="1"/>
  <c r="G606" i="1"/>
  <c r="G609" i="1"/>
  <c r="M609" i="1" s="1"/>
  <c r="S609" i="1" s="1"/>
  <c r="Y609" i="1" s="1"/>
  <c r="AE609" i="1" s="1"/>
  <c r="AI609" i="1" s="1"/>
  <c r="AO609" i="1" s="1"/>
  <c r="AU609" i="1" s="1"/>
  <c r="BA609" i="1" s="1"/>
  <c r="BG609" i="1" s="1"/>
  <c r="BO609" i="1" s="1"/>
  <c r="BQ609" i="1" s="1"/>
  <c r="F612" i="1"/>
  <c r="L612" i="1" s="1"/>
  <c r="R612" i="1" s="1"/>
  <c r="X612" i="1" s="1"/>
  <c r="AD612" i="1" s="1"/>
  <c r="AH612" i="1" s="1"/>
  <c r="AN612" i="1" s="1"/>
  <c r="AT612" i="1" s="1"/>
  <c r="AZ612" i="1" s="1"/>
  <c r="BF612" i="1" s="1"/>
  <c r="BL612" i="1" s="1"/>
  <c r="BN612" i="1" s="1"/>
  <c r="H618" i="1"/>
  <c r="N618" i="1" s="1"/>
  <c r="T618" i="1" s="1"/>
  <c r="Z618" i="1" s="1"/>
  <c r="AF618" i="1" s="1"/>
  <c r="AJ618" i="1" s="1"/>
  <c r="AP618" i="1" s="1"/>
  <c r="AV618" i="1" s="1"/>
  <c r="BB618" i="1" s="1"/>
  <c r="BH618" i="1" s="1"/>
  <c r="BR618" i="1" s="1"/>
  <c r="BT618" i="1" s="1"/>
  <c r="G621" i="1"/>
  <c r="F636" i="1"/>
  <c r="L636" i="1" s="1"/>
  <c r="R636" i="1" s="1"/>
  <c r="X636" i="1" s="1"/>
  <c r="AD636" i="1" s="1"/>
  <c r="AH636" i="1" s="1"/>
  <c r="AN636" i="1" s="1"/>
  <c r="AT636" i="1" s="1"/>
  <c r="AZ636" i="1" s="1"/>
  <c r="BF636" i="1" s="1"/>
  <c r="BL636" i="1" s="1"/>
  <c r="BN636" i="1" s="1"/>
  <c r="G647" i="1"/>
  <c r="H660" i="1"/>
  <c r="H664" i="1"/>
  <c r="H672" i="1"/>
  <c r="F682" i="1"/>
  <c r="L682" i="1" s="1"/>
  <c r="R682" i="1" s="1"/>
  <c r="X682" i="1" s="1"/>
  <c r="AD682" i="1" s="1"/>
  <c r="AH682" i="1" s="1"/>
  <c r="AN682" i="1" s="1"/>
  <c r="AT682" i="1" s="1"/>
  <c r="AZ682" i="1" s="1"/>
  <c r="BF682" i="1" s="1"/>
  <c r="BL682" i="1" s="1"/>
  <c r="BN682" i="1" s="1"/>
  <c r="F686" i="1"/>
  <c r="F695" i="1"/>
  <c r="L700" i="1"/>
  <c r="R700" i="1" s="1"/>
  <c r="X700" i="1" s="1"/>
  <c r="AD700" i="1" s="1"/>
  <c r="AH700" i="1" s="1"/>
  <c r="AN700" i="1" s="1"/>
  <c r="AT700" i="1" s="1"/>
  <c r="AZ700" i="1" s="1"/>
  <c r="BF700" i="1" s="1"/>
  <c r="BL700" i="1" s="1"/>
  <c r="BN700" i="1" s="1"/>
  <c r="M706" i="1"/>
  <c r="S706" i="1" s="1"/>
  <c r="Y706" i="1" s="1"/>
  <c r="AE706" i="1" s="1"/>
  <c r="AI706" i="1" s="1"/>
  <c r="AO706" i="1" s="1"/>
  <c r="AU706" i="1" s="1"/>
  <c r="BA706" i="1" s="1"/>
  <c r="BG706" i="1" s="1"/>
  <c r="BO706" i="1" s="1"/>
  <c r="BQ706" i="1" s="1"/>
  <c r="G705" i="1"/>
  <c r="K705" i="1"/>
  <c r="W705" i="1"/>
  <c r="AY705" i="1"/>
  <c r="BU705" i="1"/>
  <c r="N714" i="1"/>
  <c r="T714" i="1" s="1"/>
  <c r="Z714" i="1" s="1"/>
  <c r="AF714" i="1" s="1"/>
  <c r="AJ714" i="1" s="1"/>
  <c r="AP714" i="1" s="1"/>
  <c r="AV714" i="1" s="1"/>
  <c r="BB714" i="1" s="1"/>
  <c r="BH714" i="1" s="1"/>
  <c r="BR714" i="1" s="1"/>
  <c r="BT714" i="1" s="1"/>
  <c r="L717" i="1"/>
  <c r="R717" i="1" s="1"/>
  <c r="X717" i="1" s="1"/>
  <c r="AD717" i="1" s="1"/>
  <c r="AH717" i="1" s="1"/>
  <c r="AN717" i="1" s="1"/>
  <c r="AT717" i="1" s="1"/>
  <c r="AZ717" i="1" s="1"/>
  <c r="BF717" i="1" s="1"/>
  <c r="BL717" i="1" s="1"/>
  <c r="BN717" i="1" s="1"/>
  <c r="F716" i="1"/>
  <c r="H716" i="1"/>
  <c r="N719" i="1"/>
  <c r="T719" i="1" s="1"/>
  <c r="Z719" i="1" s="1"/>
  <c r="AF719" i="1" s="1"/>
  <c r="AJ719" i="1" s="1"/>
  <c r="AP719" i="1" s="1"/>
  <c r="AV719" i="1" s="1"/>
  <c r="BB719" i="1" s="1"/>
  <c r="BH719" i="1" s="1"/>
  <c r="BR719" i="1" s="1"/>
  <c r="BT719" i="1" s="1"/>
  <c r="L725" i="1"/>
  <c r="R725" i="1" s="1"/>
  <c r="X725" i="1" s="1"/>
  <c r="AD725" i="1" s="1"/>
  <c r="AH725" i="1" s="1"/>
  <c r="AN725" i="1" s="1"/>
  <c r="AT725" i="1" s="1"/>
  <c r="AZ725" i="1" s="1"/>
  <c r="BF725" i="1" s="1"/>
  <c r="BL725" i="1" s="1"/>
  <c r="BN725" i="1" s="1"/>
  <c r="F724" i="1"/>
  <c r="L724" i="1" s="1"/>
  <c r="R724" i="1" s="1"/>
  <c r="X724" i="1" s="1"/>
  <c r="AD724" i="1" s="1"/>
  <c r="AH724" i="1" s="1"/>
  <c r="AN724" i="1" s="1"/>
  <c r="AT724" i="1" s="1"/>
  <c r="AZ724" i="1" s="1"/>
  <c r="BF724" i="1" s="1"/>
  <c r="BL724" i="1" s="1"/>
  <c r="BN724" i="1" s="1"/>
  <c r="AV738" i="1"/>
  <c r="BB738" i="1" s="1"/>
  <c r="BH738" i="1" s="1"/>
  <c r="BR738" i="1" s="1"/>
  <c r="BT738" i="1" s="1"/>
  <c r="N742" i="1"/>
  <c r="T742" i="1" s="1"/>
  <c r="Z742" i="1" s="1"/>
  <c r="AF742" i="1" s="1"/>
  <c r="AJ742" i="1" s="1"/>
  <c r="AP742" i="1" s="1"/>
  <c r="AV742" i="1" s="1"/>
  <c r="BB742" i="1" s="1"/>
  <c r="BH742" i="1" s="1"/>
  <c r="BR742" i="1" s="1"/>
  <c r="BT742" i="1" s="1"/>
  <c r="N698" i="1"/>
  <c r="T698" i="1" s="1"/>
  <c r="Z698" i="1" s="1"/>
  <c r="AF698" i="1" s="1"/>
  <c r="AJ698" i="1" s="1"/>
  <c r="AP698" i="1" s="1"/>
  <c r="AV698" i="1" s="1"/>
  <c r="BB698" i="1" s="1"/>
  <c r="BH698" i="1" s="1"/>
  <c r="BR698" i="1" s="1"/>
  <c r="BT698" i="1" s="1"/>
  <c r="N706" i="1"/>
  <c r="T706" i="1" s="1"/>
  <c r="Z706" i="1" s="1"/>
  <c r="AF706" i="1" s="1"/>
  <c r="AJ706" i="1" s="1"/>
  <c r="AP706" i="1" s="1"/>
  <c r="AV706" i="1" s="1"/>
  <c r="BB706" i="1" s="1"/>
  <c r="BH706" i="1" s="1"/>
  <c r="BR706" i="1" s="1"/>
  <c r="BT706" i="1" s="1"/>
  <c r="AA705" i="1"/>
  <c r="AM705" i="1"/>
  <c r="BC705" i="1"/>
  <c r="L708" i="1"/>
  <c r="R708" i="1" s="1"/>
  <c r="X708" i="1" s="1"/>
  <c r="AD708" i="1" s="1"/>
  <c r="AH708" i="1" s="1"/>
  <c r="AN708" i="1" s="1"/>
  <c r="AT708" i="1" s="1"/>
  <c r="AZ708" i="1" s="1"/>
  <c r="BF708" i="1" s="1"/>
  <c r="BL708" i="1" s="1"/>
  <c r="BN708" i="1" s="1"/>
  <c r="M717" i="1"/>
  <c r="S717" i="1" s="1"/>
  <c r="Y717" i="1" s="1"/>
  <c r="AE717" i="1" s="1"/>
  <c r="AI717" i="1" s="1"/>
  <c r="AO717" i="1" s="1"/>
  <c r="AU717" i="1" s="1"/>
  <c r="BA717" i="1" s="1"/>
  <c r="BG717" i="1" s="1"/>
  <c r="BO717" i="1" s="1"/>
  <c r="BQ717" i="1" s="1"/>
  <c r="M725" i="1"/>
  <c r="S725" i="1" s="1"/>
  <c r="Y725" i="1" s="1"/>
  <c r="AE725" i="1" s="1"/>
  <c r="AI725" i="1" s="1"/>
  <c r="AO725" i="1" s="1"/>
  <c r="AU725" i="1" s="1"/>
  <c r="BA725" i="1" s="1"/>
  <c r="BG725" i="1" s="1"/>
  <c r="BO725" i="1" s="1"/>
  <c r="BQ725" i="1" s="1"/>
  <c r="L728" i="1"/>
  <c r="R728" i="1" s="1"/>
  <c r="X728" i="1" s="1"/>
  <c r="AD728" i="1" s="1"/>
  <c r="AH728" i="1" s="1"/>
  <c r="AN728" i="1" s="1"/>
  <c r="AT728" i="1" s="1"/>
  <c r="AZ728" i="1" s="1"/>
  <c r="BF728" i="1" s="1"/>
  <c r="BL728" i="1" s="1"/>
  <c r="BN728" i="1" s="1"/>
  <c r="N731" i="1"/>
  <c r="T731" i="1" s="1"/>
  <c r="Z731" i="1" s="1"/>
  <c r="AF731" i="1" s="1"/>
  <c r="AJ731" i="1" s="1"/>
  <c r="AP731" i="1" s="1"/>
  <c r="AV731" i="1" s="1"/>
  <c r="BB731" i="1" s="1"/>
  <c r="BH731" i="1" s="1"/>
  <c r="BR731" i="1" s="1"/>
  <c r="BT731" i="1" s="1"/>
  <c r="H730" i="1"/>
  <c r="N730" i="1" s="1"/>
  <c r="T730" i="1" s="1"/>
  <c r="Z730" i="1" s="1"/>
  <c r="AF730" i="1" s="1"/>
  <c r="AJ730" i="1" s="1"/>
  <c r="AP730" i="1" s="1"/>
  <c r="AV730" i="1" s="1"/>
  <c r="BB730" i="1" s="1"/>
  <c r="BH730" i="1" s="1"/>
  <c r="BR730" i="1" s="1"/>
  <c r="BT730" i="1" s="1"/>
  <c r="N735" i="1"/>
  <c r="T735" i="1" s="1"/>
  <c r="Z735" i="1" s="1"/>
  <c r="AF735" i="1" s="1"/>
  <c r="AJ735" i="1" s="1"/>
  <c r="AP735" i="1" s="1"/>
  <c r="AV735" i="1" s="1"/>
  <c r="BB735" i="1" s="1"/>
  <c r="BH735" i="1" s="1"/>
  <c r="BR735" i="1" s="1"/>
  <c r="BT735" i="1" s="1"/>
  <c r="H734" i="1"/>
  <c r="L799" i="1"/>
  <c r="R799" i="1" s="1"/>
  <c r="X799" i="1" s="1"/>
  <c r="AD799" i="1" s="1"/>
  <c r="AH799" i="1" s="1"/>
  <c r="AN799" i="1" s="1"/>
  <c r="AT799" i="1" s="1"/>
  <c r="AZ799" i="1" s="1"/>
  <c r="BF799" i="1" s="1"/>
  <c r="BL799" i="1" s="1"/>
  <c r="BN799" i="1" s="1"/>
  <c r="I798" i="1"/>
  <c r="L798" i="1" s="1"/>
  <c r="R798" i="1" s="1"/>
  <c r="X798" i="1" s="1"/>
  <c r="AD798" i="1" s="1"/>
  <c r="AH798" i="1" s="1"/>
  <c r="AN798" i="1" s="1"/>
  <c r="AT798" i="1" s="1"/>
  <c r="AZ798" i="1" s="1"/>
  <c r="BF798" i="1" s="1"/>
  <c r="BL798" i="1" s="1"/>
  <c r="BN798" i="1" s="1"/>
  <c r="L821" i="1"/>
  <c r="R821" i="1" s="1"/>
  <c r="X821" i="1" s="1"/>
  <c r="AD821" i="1" s="1"/>
  <c r="AH821" i="1" s="1"/>
  <c r="AN821" i="1" s="1"/>
  <c r="AT821" i="1" s="1"/>
  <c r="AZ821" i="1" s="1"/>
  <c r="BF821" i="1" s="1"/>
  <c r="BL821" i="1" s="1"/>
  <c r="BN821" i="1" s="1"/>
  <c r="I820" i="1"/>
  <c r="L820" i="1" s="1"/>
  <c r="R820" i="1" s="1"/>
  <c r="X820" i="1" s="1"/>
  <c r="AD820" i="1" s="1"/>
  <c r="AH820" i="1" s="1"/>
  <c r="AN820" i="1" s="1"/>
  <c r="AT820" i="1" s="1"/>
  <c r="AZ820" i="1" s="1"/>
  <c r="BF820" i="1" s="1"/>
  <c r="BL820" i="1" s="1"/>
  <c r="BN820" i="1" s="1"/>
  <c r="L825" i="1"/>
  <c r="R825" i="1" s="1"/>
  <c r="X825" i="1" s="1"/>
  <c r="AD825" i="1" s="1"/>
  <c r="AH825" i="1" s="1"/>
  <c r="AN825" i="1" s="1"/>
  <c r="AT825" i="1" s="1"/>
  <c r="AZ825" i="1" s="1"/>
  <c r="BF825" i="1" s="1"/>
  <c r="BL825" i="1" s="1"/>
  <c r="BN825" i="1" s="1"/>
  <c r="I824" i="1"/>
  <c r="N829" i="1"/>
  <c r="T829" i="1" s="1"/>
  <c r="Z829" i="1" s="1"/>
  <c r="AF829" i="1" s="1"/>
  <c r="AJ829" i="1" s="1"/>
  <c r="AP829" i="1" s="1"/>
  <c r="AV829" i="1" s="1"/>
  <c r="BB829" i="1" s="1"/>
  <c r="BH829" i="1" s="1"/>
  <c r="BR829" i="1" s="1"/>
  <c r="BT829" i="1" s="1"/>
  <c r="H828" i="1"/>
  <c r="N828" i="1" s="1"/>
  <c r="T828" i="1" s="1"/>
  <c r="Z828" i="1" s="1"/>
  <c r="AF828" i="1" s="1"/>
  <c r="AJ828" i="1" s="1"/>
  <c r="AP828" i="1" s="1"/>
  <c r="AV828" i="1" s="1"/>
  <c r="BB828" i="1" s="1"/>
  <c r="BH828" i="1" s="1"/>
  <c r="BR828" i="1" s="1"/>
  <c r="BT828" i="1" s="1"/>
  <c r="N848" i="1"/>
  <c r="T848" i="1" s="1"/>
  <c r="Z848" i="1" s="1"/>
  <c r="AF848" i="1" s="1"/>
  <c r="AJ848" i="1" s="1"/>
  <c r="AP848" i="1" s="1"/>
  <c r="AV848" i="1" s="1"/>
  <c r="BB848" i="1" s="1"/>
  <c r="BH848" i="1" s="1"/>
  <c r="BR848" i="1" s="1"/>
  <c r="BT848" i="1" s="1"/>
  <c r="H847" i="1"/>
  <c r="N847" i="1" s="1"/>
  <c r="T847" i="1" s="1"/>
  <c r="Z847" i="1" s="1"/>
  <c r="AF847" i="1" s="1"/>
  <c r="AJ847" i="1" s="1"/>
  <c r="AP847" i="1" s="1"/>
  <c r="AV847" i="1" s="1"/>
  <c r="BB847" i="1" s="1"/>
  <c r="BH847" i="1" s="1"/>
  <c r="BR847" i="1" s="1"/>
  <c r="BT847" i="1" s="1"/>
  <c r="L853" i="1"/>
  <c r="R853" i="1" s="1"/>
  <c r="X853" i="1" s="1"/>
  <c r="AD853" i="1" s="1"/>
  <c r="AH853" i="1" s="1"/>
  <c r="AN853" i="1" s="1"/>
  <c r="AT853" i="1" s="1"/>
  <c r="AZ853" i="1" s="1"/>
  <c r="BF853" i="1" s="1"/>
  <c r="BL853" i="1" s="1"/>
  <c r="BN853" i="1" s="1"/>
  <c r="I852" i="1"/>
  <c r="L868" i="1"/>
  <c r="R868" i="1" s="1"/>
  <c r="X868" i="1" s="1"/>
  <c r="AD868" i="1" s="1"/>
  <c r="AH868" i="1" s="1"/>
  <c r="AN868" i="1" s="1"/>
  <c r="AT868" i="1" s="1"/>
  <c r="AZ868" i="1" s="1"/>
  <c r="BF868" i="1" s="1"/>
  <c r="BL868" i="1" s="1"/>
  <c r="BN868" i="1" s="1"/>
  <c r="F867" i="1"/>
  <c r="L867" i="1" s="1"/>
  <c r="R867" i="1" s="1"/>
  <c r="X867" i="1" s="1"/>
  <c r="M868" i="1"/>
  <c r="S868" i="1" s="1"/>
  <c r="Y868" i="1" s="1"/>
  <c r="AE868" i="1" s="1"/>
  <c r="AI868" i="1" s="1"/>
  <c r="AO868" i="1" s="1"/>
  <c r="AU868" i="1" s="1"/>
  <c r="BA868" i="1" s="1"/>
  <c r="BG868" i="1" s="1"/>
  <c r="BO868" i="1" s="1"/>
  <c r="BQ868" i="1" s="1"/>
  <c r="J867" i="1"/>
  <c r="M867" i="1" s="1"/>
  <c r="S867" i="1" s="1"/>
  <c r="Y867" i="1" s="1"/>
  <c r="L881" i="1"/>
  <c r="R881" i="1" s="1"/>
  <c r="X881" i="1" s="1"/>
  <c r="AD881" i="1" s="1"/>
  <c r="AH881" i="1" s="1"/>
  <c r="AN881" i="1" s="1"/>
  <c r="AT881" i="1" s="1"/>
  <c r="AZ881" i="1" s="1"/>
  <c r="BF881" i="1" s="1"/>
  <c r="BL881" i="1" s="1"/>
  <c r="BN881" i="1" s="1"/>
  <c r="F880" i="1"/>
  <c r="L880" i="1" s="1"/>
  <c r="R880" i="1" s="1"/>
  <c r="X880" i="1" s="1"/>
  <c r="AD880" i="1" s="1"/>
  <c r="AH880" i="1" s="1"/>
  <c r="AN880" i="1" s="1"/>
  <c r="AT880" i="1" s="1"/>
  <c r="AZ880" i="1" s="1"/>
  <c r="BF880" i="1" s="1"/>
  <c r="BL880" i="1" s="1"/>
  <c r="BN880" i="1" s="1"/>
  <c r="R895" i="1"/>
  <c r="X895" i="1" s="1"/>
  <c r="AD895" i="1" s="1"/>
  <c r="AH895" i="1" s="1"/>
  <c r="AN895" i="1" s="1"/>
  <c r="AT895" i="1" s="1"/>
  <c r="AZ895" i="1" s="1"/>
  <c r="BF895" i="1" s="1"/>
  <c r="BL895" i="1" s="1"/>
  <c r="BN895" i="1" s="1"/>
  <c r="O892" i="1"/>
  <c r="R892" i="1" s="1"/>
  <c r="R906" i="1"/>
  <c r="X906" i="1" s="1"/>
  <c r="AD906" i="1" s="1"/>
  <c r="AH906" i="1" s="1"/>
  <c r="AN906" i="1" s="1"/>
  <c r="AT906" i="1" s="1"/>
  <c r="AZ906" i="1" s="1"/>
  <c r="BF906" i="1" s="1"/>
  <c r="BL906" i="1" s="1"/>
  <c r="O905" i="1"/>
  <c r="R905" i="1" s="1"/>
  <c r="X905" i="1" s="1"/>
  <c r="L927" i="1"/>
  <c r="R927" i="1" s="1"/>
  <c r="X927" i="1" s="1"/>
  <c r="AD927" i="1" s="1"/>
  <c r="AH927" i="1" s="1"/>
  <c r="AN927" i="1" s="1"/>
  <c r="AT927" i="1" s="1"/>
  <c r="AZ927" i="1" s="1"/>
  <c r="BF927" i="1" s="1"/>
  <c r="BL927" i="1" s="1"/>
  <c r="BN927" i="1" s="1"/>
  <c r="I926" i="1"/>
  <c r="M942" i="1"/>
  <c r="S942" i="1" s="1"/>
  <c r="Y942" i="1" s="1"/>
  <c r="AE942" i="1" s="1"/>
  <c r="AI942" i="1" s="1"/>
  <c r="AO942" i="1" s="1"/>
  <c r="AU942" i="1" s="1"/>
  <c r="BA942" i="1" s="1"/>
  <c r="BG942" i="1" s="1"/>
  <c r="BO942" i="1" s="1"/>
  <c r="BQ942" i="1" s="1"/>
  <c r="G941" i="1"/>
  <c r="N942" i="1"/>
  <c r="T942" i="1" s="1"/>
  <c r="Z942" i="1" s="1"/>
  <c r="AF942" i="1" s="1"/>
  <c r="AJ942" i="1" s="1"/>
  <c r="AP942" i="1" s="1"/>
  <c r="AV942" i="1" s="1"/>
  <c r="BB942" i="1" s="1"/>
  <c r="BH942" i="1" s="1"/>
  <c r="BR942" i="1" s="1"/>
  <c r="BT942" i="1" s="1"/>
  <c r="K941" i="1"/>
  <c r="N944" i="1"/>
  <c r="T944" i="1" s="1"/>
  <c r="Z944" i="1" s="1"/>
  <c r="AF944" i="1" s="1"/>
  <c r="AJ944" i="1" s="1"/>
  <c r="AP944" i="1" s="1"/>
  <c r="AV944" i="1" s="1"/>
  <c r="BB944" i="1" s="1"/>
  <c r="BH944" i="1" s="1"/>
  <c r="BR944" i="1" s="1"/>
  <c r="BT944" i="1" s="1"/>
  <c r="M953" i="1"/>
  <c r="S953" i="1" s="1"/>
  <c r="Y953" i="1" s="1"/>
  <c r="AE953" i="1" s="1"/>
  <c r="AI953" i="1" s="1"/>
  <c r="AO953" i="1" s="1"/>
  <c r="AU953" i="1" s="1"/>
  <c r="BA953" i="1" s="1"/>
  <c r="BG953" i="1" s="1"/>
  <c r="BO953" i="1" s="1"/>
  <c r="BQ953" i="1" s="1"/>
  <c r="G950" i="1"/>
  <c r="N953" i="1"/>
  <c r="T953" i="1" s="1"/>
  <c r="Z953" i="1" s="1"/>
  <c r="AF953" i="1" s="1"/>
  <c r="AJ953" i="1" s="1"/>
  <c r="AP953" i="1" s="1"/>
  <c r="AV953" i="1" s="1"/>
  <c r="BB953" i="1" s="1"/>
  <c r="BH953" i="1" s="1"/>
  <c r="BR953" i="1" s="1"/>
  <c r="BT953" i="1" s="1"/>
  <c r="K950" i="1"/>
  <c r="H961" i="1"/>
  <c r="N964" i="1"/>
  <c r="T964" i="1" s="1"/>
  <c r="Z964" i="1" s="1"/>
  <c r="AF964" i="1" s="1"/>
  <c r="AJ964" i="1" s="1"/>
  <c r="AP964" i="1" s="1"/>
  <c r="AV964" i="1" s="1"/>
  <c r="BB964" i="1" s="1"/>
  <c r="BH964" i="1" s="1"/>
  <c r="BR964" i="1" s="1"/>
  <c r="BT964" i="1" s="1"/>
  <c r="L979" i="1"/>
  <c r="R979" i="1" s="1"/>
  <c r="X979" i="1" s="1"/>
  <c r="AD979" i="1" s="1"/>
  <c r="AH979" i="1" s="1"/>
  <c r="AN979" i="1" s="1"/>
  <c r="AT979" i="1" s="1"/>
  <c r="AZ979" i="1" s="1"/>
  <c r="BF979" i="1" s="1"/>
  <c r="BL979" i="1" s="1"/>
  <c r="BN979" i="1" s="1"/>
  <c r="F978" i="1"/>
  <c r="L990" i="1"/>
  <c r="R990" i="1" s="1"/>
  <c r="X990" i="1" s="1"/>
  <c r="AD990" i="1" s="1"/>
  <c r="AH990" i="1" s="1"/>
  <c r="AN990" i="1" s="1"/>
  <c r="AT990" i="1" s="1"/>
  <c r="AZ990" i="1" s="1"/>
  <c r="BF990" i="1" s="1"/>
  <c r="BL990" i="1" s="1"/>
  <c r="BN990" i="1" s="1"/>
  <c r="F987" i="1"/>
  <c r="M990" i="1"/>
  <c r="S990" i="1" s="1"/>
  <c r="Y990" i="1" s="1"/>
  <c r="AE990" i="1" s="1"/>
  <c r="AI990" i="1" s="1"/>
  <c r="AO990" i="1" s="1"/>
  <c r="AU990" i="1" s="1"/>
  <c r="BA990" i="1" s="1"/>
  <c r="BG990" i="1" s="1"/>
  <c r="BO990" i="1" s="1"/>
  <c r="BQ990" i="1" s="1"/>
  <c r="J987" i="1"/>
  <c r="L993" i="1"/>
  <c r="R993" i="1" s="1"/>
  <c r="X993" i="1" s="1"/>
  <c r="AD993" i="1" s="1"/>
  <c r="AH993" i="1" s="1"/>
  <c r="AN993" i="1" s="1"/>
  <c r="AT993" i="1" s="1"/>
  <c r="AZ993" i="1" s="1"/>
  <c r="BF993" i="1" s="1"/>
  <c r="BL993" i="1" s="1"/>
  <c r="BN993" i="1" s="1"/>
  <c r="I992" i="1"/>
  <c r="L992" i="1" s="1"/>
  <c r="R992" i="1" s="1"/>
  <c r="X992" i="1" s="1"/>
  <c r="AD992" i="1" s="1"/>
  <c r="AH992" i="1" s="1"/>
  <c r="AN992" i="1" s="1"/>
  <c r="AT992" i="1" s="1"/>
  <c r="AZ992" i="1" s="1"/>
  <c r="BF992" i="1" s="1"/>
  <c r="BL992" i="1" s="1"/>
  <c r="BN992" i="1" s="1"/>
  <c r="L1008" i="1"/>
  <c r="R1008" i="1" s="1"/>
  <c r="X1008" i="1" s="1"/>
  <c r="AD1008" i="1" s="1"/>
  <c r="AH1008" i="1" s="1"/>
  <c r="AN1008" i="1" s="1"/>
  <c r="AT1008" i="1" s="1"/>
  <c r="AZ1008" i="1" s="1"/>
  <c r="BF1008" i="1" s="1"/>
  <c r="BL1008" i="1" s="1"/>
  <c r="BN1008" i="1" s="1"/>
  <c r="I1007" i="1"/>
  <c r="L1007" i="1" s="1"/>
  <c r="R1007" i="1" s="1"/>
  <c r="X1007" i="1" s="1"/>
  <c r="AD1007" i="1" s="1"/>
  <c r="AH1007" i="1" s="1"/>
  <c r="AN1007" i="1" s="1"/>
  <c r="AT1007" i="1" s="1"/>
  <c r="AZ1007" i="1" s="1"/>
  <c r="BF1007" i="1" s="1"/>
  <c r="BL1007" i="1" s="1"/>
  <c r="BN1007" i="1" s="1"/>
  <c r="L1036" i="1"/>
  <c r="R1036" i="1" s="1"/>
  <c r="X1036" i="1" s="1"/>
  <c r="AD1036" i="1" s="1"/>
  <c r="AH1036" i="1" s="1"/>
  <c r="AN1036" i="1" s="1"/>
  <c r="AT1036" i="1" s="1"/>
  <c r="AZ1036" i="1" s="1"/>
  <c r="BF1036" i="1" s="1"/>
  <c r="BL1036" i="1" s="1"/>
  <c r="BN1036" i="1" s="1"/>
  <c r="F1035" i="1"/>
  <c r="L1035" i="1" s="1"/>
  <c r="R1035" i="1" s="1"/>
  <c r="X1035" i="1" s="1"/>
  <c r="AD1035" i="1" s="1"/>
  <c r="AH1035" i="1" s="1"/>
  <c r="AN1035" i="1" s="1"/>
  <c r="AT1035" i="1" s="1"/>
  <c r="AZ1035" i="1" s="1"/>
  <c r="BF1035" i="1" s="1"/>
  <c r="BL1035" i="1" s="1"/>
  <c r="BN1035" i="1" s="1"/>
  <c r="J1035" i="1"/>
  <c r="M1035" i="1" s="1"/>
  <c r="S1035" i="1" s="1"/>
  <c r="Y1035" i="1" s="1"/>
  <c r="AE1035" i="1" s="1"/>
  <c r="AI1035" i="1" s="1"/>
  <c r="AO1035" i="1" s="1"/>
  <c r="AU1035" i="1" s="1"/>
  <c r="BA1035" i="1" s="1"/>
  <c r="BG1035" i="1" s="1"/>
  <c r="BO1035" i="1" s="1"/>
  <c r="BQ1035" i="1" s="1"/>
  <c r="M1036" i="1"/>
  <c r="S1036" i="1" s="1"/>
  <c r="Y1036" i="1" s="1"/>
  <c r="AE1036" i="1" s="1"/>
  <c r="AI1036" i="1" s="1"/>
  <c r="AO1036" i="1" s="1"/>
  <c r="AU1036" i="1" s="1"/>
  <c r="BA1036" i="1" s="1"/>
  <c r="BG1036" i="1" s="1"/>
  <c r="BO1036" i="1" s="1"/>
  <c r="BQ1036" i="1" s="1"/>
  <c r="L1076" i="1"/>
  <c r="R1076" i="1" s="1"/>
  <c r="X1076" i="1" s="1"/>
  <c r="AD1076" i="1" s="1"/>
  <c r="AH1076" i="1" s="1"/>
  <c r="AN1076" i="1" s="1"/>
  <c r="AT1076" i="1" s="1"/>
  <c r="AZ1076" i="1" s="1"/>
  <c r="BF1076" i="1" s="1"/>
  <c r="BL1076" i="1" s="1"/>
  <c r="BN1076" i="1" s="1"/>
  <c r="F1075" i="1"/>
  <c r="J1075" i="1"/>
  <c r="J1074" i="1" s="1"/>
  <c r="M1076" i="1"/>
  <c r="S1076" i="1" s="1"/>
  <c r="Y1076" i="1" s="1"/>
  <c r="AE1076" i="1" s="1"/>
  <c r="AI1076" i="1" s="1"/>
  <c r="AO1076" i="1" s="1"/>
  <c r="AU1076" i="1" s="1"/>
  <c r="BA1076" i="1" s="1"/>
  <c r="BG1076" i="1" s="1"/>
  <c r="BO1076" i="1" s="1"/>
  <c r="BQ1076" i="1" s="1"/>
  <c r="L1084" i="1"/>
  <c r="R1084" i="1" s="1"/>
  <c r="X1084" i="1" s="1"/>
  <c r="AD1084" i="1" s="1"/>
  <c r="AH1084" i="1" s="1"/>
  <c r="AN1084" i="1" s="1"/>
  <c r="AT1084" i="1" s="1"/>
  <c r="AZ1084" i="1" s="1"/>
  <c r="BF1084" i="1" s="1"/>
  <c r="BL1084" i="1" s="1"/>
  <c r="BN1084" i="1" s="1"/>
  <c r="F1083" i="1"/>
  <c r="J1083" i="1"/>
  <c r="M1084" i="1"/>
  <c r="S1084" i="1" s="1"/>
  <c r="Y1084" i="1" s="1"/>
  <c r="AE1084" i="1" s="1"/>
  <c r="AI1084" i="1" s="1"/>
  <c r="AO1084" i="1" s="1"/>
  <c r="AU1084" i="1" s="1"/>
  <c r="BA1084" i="1" s="1"/>
  <c r="BG1084" i="1" s="1"/>
  <c r="BO1084" i="1" s="1"/>
  <c r="BQ1084" i="1" s="1"/>
  <c r="G1112" i="1"/>
  <c r="M1112" i="1" s="1"/>
  <c r="S1112" i="1" s="1"/>
  <c r="Y1112" i="1" s="1"/>
  <c r="AE1112" i="1" s="1"/>
  <c r="AI1112" i="1" s="1"/>
  <c r="AO1112" i="1" s="1"/>
  <c r="AU1112" i="1" s="1"/>
  <c r="BA1112" i="1" s="1"/>
  <c r="BG1112" i="1" s="1"/>
  <c r="BO1112" i="1" s="1"/>
  <c r="BQ1112" i="1" s="1"/>
  <c r="M1113" i="1"/>
  <c r="S1113" i="1" s="1"/>
  <c r="Y1113" i="1" s="1"/>
  <c r="AE1113" i="1" s="1"/>
  <c r="AI1113" i="1" s="1"/>
  <c r="AO1113" i="1" s="1"/>
  <c r="AU1113" i="1" s="1"/>
  <c r="BA1113" i="1" s="1"/>
  <c r="BG1113" i="1" s="1"/>
  <c r="BO1113" i="1" s="1"/>
  <c r="BQ1113" i="1" s="1"/>
  <c r="K1112" i="1"/>
  <c r="N1112" i="1" s="1"/>
  <c r="T1112" i="1" s="1"/>
  <c r="Z1112" i="1" s="1"/>
  <c r="AF1112" i="1" s="1"/>
  <c r="AJ1112" i="1" s="1"/>
  <c r="AP1112" i="1" s="1"/>
  <c r="AV1112" i="1" s="1"/>
  <c r="BB1112" i="1" s="1"/>
  <c r="BH1112" i="1" s="1"/>
  <c r="BR1112" i="1" s="1"/>
  <c r="BT1112" i="1" s="1"/>
  <c r="N1113" i="1"/>
  <c r="T1113" i="1" s="1"/>
  <c r="Z1113" i="1" s="1"/>
  <c r="AF1113" i="1" s="1"/>
  <c r="AJ1113" i="1" s="1"/>
  <c r="AP1113" i="1" s="1"/>
  <c r="AV1113" i="1" s="1"/>
  <c r="BB1113" i="1" s="1"/>
  <c r="BH1113" i="1" s="1"/>
  <c r="BR1113" i="1" s="1"/>
  <c r="BT1113" i="1" s="1"/>
  <c r="H762" i="1"/>
  <c r="N762" i="1" s="1"/>
  <c r="T762" i="1" s="1"/>
  <c r="Z762" i="1" s="1"/>
  <c r="AF762" i="1" s="1"/>
  <c r="AJ762" i="1" s="1"/>
  <c r="AP762" i="1" s="1"/>
  <c r="AV762" i="1" s="1"/>
  <c r="BB762" i="1" s="1"/>
  <c r="BH762" i="1" s="1"/>
  <c r="BR762" i="1" s="1"/>
  <c r="BT762" i="1" s="1"/>
  <c r="H768" i="1"/>
  <c r="N768" i="1" s="1"/>
  <c r="T768" i="1" s="1"/>
  <c r="Z768" i="1" s="1"/>
  <c r="AF768" i="1" s="1"/>
  <c r="AJ768" i="1" s="1"/>
  <c r="AP768" i="1" s="1"/>
  <c r="AV768" i="1" s="1"/>
  <c r="BB768" i="1" s="1"/>
  <c r="BH768" i="1" s="1"/>
  <c r="BR768" i="1" s="1"/>
  <c r="BT768" i="1" s="1"/>
  <c r="F772" i="1"/>
  <c r="G777" i="1"/>
  <c r="H782" i="1"/>
  <c r="L791" i="1"/>
  <c r="R791" i="1" s="1"/>
  <c r="X791" i="1" s="1"/>
  <c r="AD791" i="1" s="1"/>
  <c r="AH791" i="1" s="1"/>
  <c r="AN791" i="1" s="1"/>
  <c r="AT791" i="1" s="1"/>
  <c r="AZ791" i="1" s="1"/>
  <c r="BF791" i="1" s="1"/>
  <c r="BL791" i="1" s="1"/>
  <c r="BN791" i="1" s="1"/>
  <c r="F790" i="1"/>
  <c r="M791" i="1"/>
  <c r="S791" i="1" s="1"/>
  <c r="Y791" i="1" s="1"/>
  <c r="AE791" i="1" s="1"/>
  <c r="AI791" i="1" s="1"/>
  <c r="AO791" i="1" s="1"/>
  <c r="AU791" i="1" s="1"/>
  <c r="BA791" i="1" s="1"/>
  <c r="BG791" i="1" s="1"/>
  <c r="BO791" i="1" s="1"/>
  <c r="BQ791" i="1" s="1"/>
  <c r="J790" i="1"/>
  <c r="G802" i="1"/>
  <c r="M805" i="1"/>
  <c r="S805" i="1" s="1"/>
  <c r="Y805" i="1" s="1"/>
  <c r="AE805" i="1" s="1"/>
  <c r="AI805" i="1" s="1"/>
  <c r="AO805" i="1" s="1"/>
  <c r="AU805" i="1" s="1"/>
  <c r="BA805" i="1" s="1"/>
  <c r="BG805" i="1" s="1"/>
  <c r="BO805" i="1" s="1"/>
  <c r="BQ805" i="1" s="1"/>
  <c r="L811" i="1"/>
  <c r="R811" i="1" s="1"/>
  <c r="X811" i="1" s="1"/>
  <c r="AD811" i="1" s="1"/>
  <c r="AH811" i="1" s="1"/>
  <c r="AN811" i="1" s="1"/>
  <c r="AT811" i="1" s="1"/>
  <c r="AZ811" i="1" s="1"/>
  <c r="BF811" i="1" s="1"/>
  <c r="BL811" i="1" s="1"/>
  <c r="BN811" i="1" s="1"/>
  <c r="F832" i="1"/>
  <c r="J832" i="1"/>
  <c r="J831" i="1" s="1"/>
  <c r="V832" i="1"/>
  <c r="V831" i="1" s="1"/>
  <c r="M835" i="1"/>
  <c r="S835" i="1" s="1"/>
  <c r="Y835" i="1" s="1"/>
  <c r="AE835" i="1" s="1"/>
  <c r="AI835" i="1" s="1"/>
  <c r="AO835" i="1" s="1"/>
  <c r="AU835" i="1" s="1"/>
  <c r="BA835" i="1" s="1"/>
  <c r="BG835" i="1" s="1"/>
  <c r="BO835" i="1" s="1"/>
  <c r="BQ835" i="1" s="1"/>
  <c r="AR843" i="1"/>
  <c r="AR838" i="1" s="1"/>
  <c r="BD843" i="1"/>
  <c r="BD838" i="1" s="1"/>
  <c r="L845" i="1"/>
  <c r="R845" i="1" s="1"/>
  <c r="X845" i="1" s="1"/>
  <c r="AD845" i="1" s="1"/>
  <c r="AH845" i="1" s="1"/>
  <c r="AN845" i="1" s="1"/>
  <c r="AT845" i="1" s="1"/>
  <c r="AZ845" i="1" s="1"/>
  <c r="BF845" i="1" s="1"/>
  <c r="BL845" i="1" s="1"/>
  <c r="BN845" i="1" s="1"/>
  <c r="I844" i="1"/>
  <c r="AG857" i="1"/>
  <c r="M861" i="1"/>
  <c r="S861" i="1" s="1"/>
  <c r="Y861" i="1" s="1"/>
  <c r="AE861" i="1" s="1"/>
  <c r="AI861" i="1" s="1"/>
  <c r="AO861" i="1" s="1"/>
  <c r="AU861" i="1" s="1"/>
  <c r="BA861" i="1" s="1"/>
  <c r="BG861" i="1" s="1"/>
  <c r="BO861" i="1" s="1"/>
  <c r="BQ861" i="1" s="1"/>
  <c r="L875" i="1"/>
  <c r="R875" i="1" s="1"/>
  <c r="X875" i="1" s="1"/>
  <c r="AD875" i="1" s="1"/>
  <c r="AH875" i="1" s="1"/>
  <c r="AN875" i="1" s="1"/>
  <c r="AT875" i="1" s="1"/>
  <c r="AZ875" i="1" s="1"/>
  <c r="BF875" i="1" s="1"/>
  <c r="BL875" i="1" s="1"/>
  <c r="BN875" i="1" s="1"/>
  <c r="F874" i="1"/>
  <c r="M875" i="1"/>
  <c r="S875" i="1" s="1"/>
  <c r="Y875" i="1" s="1"/>
  <c r="AE875" i="1" s="1"/>
  <c r="AI875" i="1" s="1"/>
  <c r="AO875" i="1" s="1"/>
  <c r="AU875" i="1" s="1"/>
  <c r="BA875" i="1" s="1"/>
  <c r="BG875" i="1" s="1"/>
  <c r="BO875" i="1" s="1"/>
  <c r="BQ875" i="1" s="1"/>
  <c r="J874" i="1"/>
  <c r="M878" i="1"/>
  <c r="S878" i="1" s="1"/>
  <c r="Y878" i="1" s="1"/>
  <c r="AE878" i="1" s="1"/>
  <c r="AI878" i="1" s="1"/>
  <c r="AO878" i="1" s="1"/>
  <c r="AU878" i="1" s="1"/>
  <c r="BA878" i="1" s="1"/>
  <c r="BG878" i="1" s="1"/>
  <c r="BO878" i="1" s="1"/>
  <c r="BQ878" i="1" s="1"/>
  <c r="G877" i="1"/>
  <c r="M877" i="1" s="1"/>
  <c r="S877" i="1" s="1"/>
  <c r="Y877" i="1" s="1"/>
  <c r="AE877" i="1" s="1"/>
  <c r="AI877" i="1" s="1"/>
  <c r="AO877" i="1" s="1"/>
  <c r="AU877" i="1" s="1"/>
  <c r="BA877" i="1" s="1"/>
  <c r="BG877" i="1" s="1"/>
  <c r="BO877" i="1" s="1"/>
  <c r="BQ877" i="1" s="1"/>
  <c r="N878" i="1"/>
  <c r="T878" i="1" s="1"/>
  <c r="Z878" i="1" s="1"/>
  <c r="AF878" i="1" s="1"/>
  <c r="AJ878" i="1" s="1"/>
  <c r="AP878" i="1" s="1"/>
  <c r="AV878" i="1" s="1"/>
  <c r="BB878" i="1" s="1"/>
  <c r="BH878" i="1" s="1"/>
  <c r="BR878" i="1" s="1"/>
  <c r="BT878" i="1" s="1"/>
  <c r="K877" i="1"/>
  <c r="N877" i="1" s="1"/>
  <c r="T877" i="1" s="1"/>
  <c r="Z877" i="1" s="1"/>
  <c r="AF877" i="1" s="1"/>
  <c r="AJ877" i="1" s="1"/>
  <c r="AP877" i="1" s="1"/>
  <c r="AV877" i="1" s="1"/>
  <c r="BB877" i="1" s="1"/>
  <c r="BH877" i="1" s="1"/>
  <c r="BR877" i="1" s="1"/>
  <c r="BT877" i="1" s="1"/>
  <c r="M881" i="1"/>
  <c r="S881" i="1" s="1"/>
  <c r="Y881" i="1" s="1"/>
  <c r="AE881" i="1" s="1"/>
  <c r="AI881" i="1" s="1"/>
  <c r="AO881" i="1" s="1"/>
  <c r="AU881" i="1" s="1"/>
  <c r="BA881" i="1" s="1"/>
  <c r="BG881" i="1" s="1"/>
  <c r="BO881" i="1" s="1"/>
  <c r="BQ881" i="1" s="1"/>
  <c r="L884" i="1"/>
  <c r="R884" i="1" s="1"/>
  <c r="X884" i="1" s="1"/>
  <c r="AD884" i="1" s="1"/>
  <c r="AH884" i="1" s="1"/>
  <c r="AN884" i="1" s="1"/>
  <c r="AT884" i="1" s="1"/>
  <c r="AZ884" i="1" s="1"/>
  <c r="BF884" i="1" s="1"/>
  <c r="BL884" i="1" s="1"/>
  <c r="BN884" i="1" s="1"/>
  <c r="AR905" i="1"/>
  <c r="L923" i="1"/>
  <c r="R923" i="1" s="1"/>
  <c r="X923" i="1" s="1"/>
  <c r="AD923" i="1" s="1"/>
  <c r="AH923" i="1" s="1"/>
  <c r="AN923" i="1" s="1"/>
  <c r="AT923" i="1" s="1"/>
  <c r="AZ923" i="1" s="1"/>
  <c r="BF923" i="1" s="1"/>
  <c r="BL923" i="1" s="1"/>
  <c r="BN923" i="1" s="1"/>
  <c r="F922" i="1"/>
  <c r="L941" i="1"/>
  <c r="R941" i="1" s="1"/>
  <c r="X941" i="1" s="1"/>
  <c r="AD941" i="1" s="1"/>
  <c r="AH941" i="1" s="1"/>
  <c r="AN941" i="1" s="1"/>
  <c r="AT941" i="1" s="1"/>
  <c r="AZ941" i="1" s="1"/>
  <c r="BF941" i="1" s="1"/>
  <c r="BL941" i="1" s="1"/>
  <c r="BN941" i="1" s="1"/>
  <c r="L951" i="1"/>
  <c r="R951" i="1" s="1"/>
  <c r="X951" i="1" s="1"/>
  <c r="AD951" i="1" s="1"/>
  <c r="AH951" i="1" s="1"/>
  <c r="AN951" i="1" s="1"/>
  <c r="AT951" i="1" s="1"/>
  <c r="AZ951" i="1" s="1"/>
  <c r="BF951" i="1" s="1"/>
  <c r="BL951" i="1" s="1"/>
  <c r="BN951" i="1" s="1"/>
  <c r="F950" i="1"/>
  <c r="Q968" i="1"/>
  <c r="AA968" i="1"/>
  <c r="AU981" i="1"/>
  <c r="BA981" i="1" s="1"/>
  <c r="BG981" i="1" s="1"/>
  <c r="BO981" i="1" s="1"/>
  <c r="BQ981" i="1" s="1"/>
  <c r="L988" i="1"/>
  <c r="R988" i="1" s="1"/>
  <c r="X988" i="1" s="1"/>
  <c r="AD988" i="1" s="1"/>
  <c r="AH988" i="1" s="1"/>
  <c r="AN988" i="1" s="1"/>
  <c r="AT988" i="1" s="1"/>
  <c r="AZ988" i="1" s="1"/>
  <c r="BF988" i="1" s="1"/>
  <c r="BL988" i="1" s="1"/>
  <c r="BN988" i="1" s="1"/>
  <c r="I987" i="1"/>
  <c r="M999" i="1"/>
  <c r="S999" i="1" s="1"/>
  <c r="Y999" i="1" s="1"/>
  <c r="AE999" i="1" s="1"/>
  <c r="AI999" i="1" s="1"/>
  <c r="AO999" i="1" s="1"/>
  <c r="AU999" i="1" s="1"/>
  <c r="BA999" i="1" s="1"/>
  <c r="BG999" i="1" s="1"/>
  <c r="BO999" i="1" s="1"/>
  <c r="BQ999" i="1" s="1"/>
  <c r="G998" i="1"/>
  <c r="N999" i="1"/>
  <c r="T999" i="1" s="1"/>
  <c r="Z999" i="1" s="1"/>
  <c r="AF999" i="1" s="1"/>
  <c r="AJ999" i="1" s="1"/>
  <c r="AP999" i="1" s="1"/>
  <c r="AV999" i="1" s="1"/>
  <c r="BB999" i="1" s="1"/>
  <c r="BH999" i="1" s="1"/>
  <c r="BR999" i="1" s="1"/>
  <c r="BT999" i="1" s="1"/>
  <c r="K998" i="1"/>
  <c r="N998" i="1" s="1"/>
  <c r="T998" i="1" s="1"/>
  <c r="Z998" i="1" s="1"/>
  <c r="AF998" i="1" s="1"/>
  <c r="AJ998" i="1" s="1"/>
  <c r="AP998" i="1" s="1"/>
  <c r="AV998" i="1" s="1"/>
  <c r="BB998" i="1" s="1"/>
  <c r="BH998" i="1" s="1"/>
  <c r="BR998" i="1" s="1"/>
  <c r="BT998" i="1" s="1"/>
  <c r="N1027" i="1"/>
  <c r="T1027" i="1" s="1"/>
  <c r="Z1027" i="1" s="1"/>
  <c r="AF1027" i="1" s="1"/>
  <c r="AJ1027" i="1" s="1"/>
  <c r="AP1027" i="1" s="1"/>
  <c r="AV1027" i="1" s="1"/>
  <c r="BB1027" i="1" s="1"/>
  <c r="BH1027" i="1" s="1"/>
  <c r="BR1027" i="1" s="1"/>
  <c r="BT1027" i="1" s="1"/>
  <c r="H1026" i="1"/>
  <c r="O1032" i="1"/>
  <c r="N1071" i="1"/>
  <c r="T1071" i="1" s="1"/>
  <c r="Z1071" i="1" s="1"/>
  <c r="AF1071" i="1" s="1"/>
  <c r="AJ1071" i="1" s="1"/>
  <c r="AP1071" i="1" s="1"/>
  <c r="AV1071" i="1" s="1"/>
  <c r="BB1071" i="1" s="1"/>
  <c r="BH1071" i="1" s="1"/>
  <c r="BR1071" i="1" s="1"/>
  <c r="BT1071" i="1" s="1"/>
  <c r="N1100" i="1"/>
  <c r="T1100" i="1" s="1"/>
  <c r="Z1100" i="1" s="1"/>
  <c r="AF1100" i="1" s="1"/>
  <c r="AJ1100" i="1" s="1"/>
  <c r="AP1100" i="1" s="1"/>
  <c r="AV1100" i="1" s="1"/>
  <c r="BB1100" i="1" s="1"/>
  <c r="BH1100" i="1" s="1"/>
  <c r="BR1100" i="1" s="1"/>
  <c r="BT1100" i="1" s="1"/>
  <c r="H1099" i="1"/>
  <c r="N1110" i="1"/>
  <c r="T1110" i="1" s="1"/>
  <c r="Z1110" i="1" s="1"/>
  <c r="AF1110" i="1" s="1"/>
  <c r="AJ1110" i="1" s="1"/>
  <c r="AP1110" i="1" s="1"/>
  <c r="AV1110" i="1" s="1"/>
  <c r="BB1110" i="1" s="1"/>
  <c r="BH1110" i="1" s="1"/>
  <c r="BR1110" i="1" s="1"/>
  <c r="BT1110" i="1" s="1"/>
  <c r="H1109" i="1"/>
  <c r="N1109" i="1" s="1"/>
  <c r="T1109" i="1" s="1"/>
  <c r="Z1109" i="1" s="1"/>
  <c r="AF1109" i="1" s="1"/>
  <c r="AJ1109" i="1" s="1"/>
  <c r="AP1109" i="1" s="1"/>
  <c r="AV1109" i="1" s="1"/>
  <c r="BB1109" i="1" s="1"/>
  <c r="BH1109" i="1" s="1"/>
  <c r="BR1109" i="1" s="1"/>
  <c r="BT1109" i="1" s="1"/>
  <c r="H705" i="1"/>
  <c r="G716" i="1"/>
  <c r="H721" i="1"/>
  <c r="N721" i="1" s="1"/>
  <c r="T721" i="1" s="1"/>
  <c r="Z721" i="1" s="1"/>
  <c r="AF721" i="1" s="1"/>
  <c r="AJ721" i="1" s="1"/>
  <c r="AP721" i="1" s="1"/>
  <c r="AV721" i="1" s="1"/>
  <c r="BB721" i="1" s="1"/>
  <c r="BH721" i="1" s="1"/>
  <c r="BR721" i="1" s="1"/>
  <c r="BT721" i="1" s="1"/>
  <c r="G724" i="1"/>
  <c r="M724" i="1" s="1"/>
  <c r="S724" i="1" s="1"/>
  <c r="Y724" i="1" s="1"/>
  <c r="AE724" i="1" s="1"/>
  <c r="AI724" i="1" s="1"/>
  <c r="AO724" i="1" s="1"/>
  <c r="AU724" i="1" s="1"/>
  <c r="BA724" i="1" s="1"/>
  <c r="BG724" i="1" s="1"/>
  <c r="BO724" i="1" s="1"/>
  <c r="BQ724" i="1" s="1"/>
  <c r="F727" i="1"/>
  <c r="L727" i="1" s="1"/>
  <c r="R727" i="1" s="1"/>
  <c r="X727" i="1" s="1"/>
  <c r="AD727" i="1" s="1"/>
  <c r="AH727" i="1" s="1"/>
  <c r="AN727" i="1" s="1"/>
  <c r="AT727" i="1" s="1"/>
  <c r="AZ727" i="1" s="1"/>
  <c r="BF727" i="1" s="1"/>
  <c r="BL727" i="1" s="1"/>
  <c r="BN727" i="1" s="1"/>
  <c r="H741" i="1"/>
  <c r="L753" i="1"/>
  <c r="F759" i="1"/>
  <c r="L759" i="1" s="1"/>
  <c r="R759" i="1" s="1"/>
  <c r="X759" i="1" s="1"/>
  <c r="AD759" i="1" s="1"/>
  <c r="AH759" i="1" s="1"/>
  <c r="AN759" i="1" s="1"/>
  <c r="AT759" i="1" s="1"/>
  <c r="AZ759" i="1" s="1"/>
  <c r="BF759" i="1" s="1"/>
  <c r="BL759" i="1" s="1"/>
  <c r="BN759" i="1" s="1"/>
  <c r="F763" i="1"/>
  <c r="F765" i="1"/>
  <c r="L765" i="1" s="1"/>
  <c r="R765" i="1" s="1"/>
  <c r="X765" i="1" s="1"/>
  <c r="AD765" i="1" s="1"/>
  <c r="AH765" i="1" s="1"/>
  <c r="AN765" i="1" s="1"/>
  <c r="AT765" i="1" s="1"/>
  <c r="AZ765" i="1" s="1"/>
  <c r="BF765" i="1" s="1"/>
  <c r="BL765" i="1" s="1"/>
  <c r="BN765" i="1" s="1"/>
  <c r="F769" i="1"/>
  <c r="G772" i="1"/>
  <c r="N775" i="1"/>
  <c r="T775" i="1" s="1"/>
  <c r="Z775" i="1" s="1"/>
  <c r="AF775" i="1" s="1"/>
  <c r="AJ775" i="1" s="1"/>
  <c r="AP775" i="1" s="1"/>
  <c r="AV775" i="1" s="1"/>
  <c r="BB775" i="1" s="1"/>
  <c r="BH775" i="1" s="1"/>
  <c r="BR775" i="1" s="1"/>
  <c r="BT775" i="1" s="1"/>
  <c r="H777" i="1"/>
  <c r="L796" i="1"/>
  <c r="R796" i="1" s="1"/>
  <c r="X796" i="1" s="1"/>
  <c r="AD796" i="1" s="1"/>
  <c r="AH796" i="1" s="1"/>
  <c r="AN796" i="1" s="1"/>
  <c r="AT796" i="1" s="1"/>
  <c r="AZ796" i="1" s="1"/>
  <c r="BF796" i="1" s="1"/>
  <c r="BL796" i="1" s="1"/>
  <c r="BN796" i="1" s="1"/>
  <c r="F795" i="1"/>
  <c r="L795" i="1" s="1"/>
  <c r="R795" i="1" s="1"/>
  <c r="X795" i="1" s="1"/>
  <c r="AD795" i="1" s="1"/>
  <c r="AH795" i="1" s="1"/>
  <c r="AN795" i="1" s="1"/>
  <c r="AT795" i="1" s="1"/>
  <c r="AZ795" i="1" s="1"/>
  <c r="BF795" i="1" s="1"/>
  <c r="BL795" i="1" s="1"/>
  <c r="BN795" i="1" s="1"/>
  <c r="M796" i="1"/>
  <c r="S796" i="1" s="1"/>
  <c r="Y796" i="1" s="1"/>
  <c r="AE796" i="1" s="1"/>
  <c r="AI796" i="1" s="1"/>
  <c r="AO796" i="1" s="1"/>
  <c r="AU796" i="1" s="1"/>
  <c r="BA796" i="1" s="1"/>
  <c r="BG796" i="1" s="1"/>
  <c r="BO796" i="1" s="1"/>
  <c r="BQ796" i="1" s="1"/>
  <c r="J795" i="1"/>
  <c r="M795" i="1" s="1"/>
  <c r="S795" i="1" s="1"/>
  <c r="Y795" i="1" s="1"/>
  <c r="AE795" i="1" s="1"/>
  <c r="AI795" i="1" s="1"/>
  <c r="AO795" i="1" s="1"/>
  <c r="AU795" i="1" s="1"/>
  <c r="BA795" i="1" s="1"/>
  <c r="BG795" i="1" s="1"/>
  <c r="BO795" i="1" s="1"/>
  <c r="BQ795" i="1" s="1"/>
  <c r="L803" i="1"/>
  <c r="R803" i="1" s="1"/>
  <c r="X803" i="1" s="1"/>
  <c r="AD803" i="1" s="1"/>
  <c r="AH803" i="1" s="1"/>
  <c r="AN803" i="1" s="1"/>
  <c r="AT803" i="1" s="1"/>
  <c r="AZ803" i="1" s="1"/>
  <c r="BF803" i="1" s="1"/>
  <c r="BL803" i="1" s="1"/>
  <c r="BN803" i="1" s="1"/>
  <c r="I802" i="1"/>
  <c r="N805" i="1"/>
  <c r="T805" i="1" s="1"/>
  <c r="Z805" i="1" s="1"/>
  <c r="AF805" i="1" s="1"/>
  <c r="AJ805" i="1" s="1"/>
  <c r="AP805" i="1" s="1"/>
  <c r="AV805" i="1" s="1"/>
  <c r="BB805" i="1" s="1"/>
  <c r="BH805" i="1" s="1"/>
  <c r="BR805" i="1" s="1"/>
  <c r="BT805" i="1" s="1"/>
  <c r="G810" i="1"/>
  <c r="K810" i="1"/>
  <c r="K809" i="1" s="1"/>
  <c r="BC810" i="1"/>
  <c r="BC809" i="1" s="1"/>
  <c r="M818" i="1"/>
  <c r="S818" i="1" s="1"/>
  <c r="Y818" i="1" s="1"/>
  <c r="AE818" i="1" s="1"/>
  <c r="AI818" i="1" s="1"/>
  <c r="AO818" i="1" s="1"/>
  <c r="AU818" i="1" s="1"/>
  <c r="BA818" i="1" s="1"/>
  <c r="BG818" i="1" s="1"/>
  <c r="BO818" i="1" s="1"/>
  <c r="BQ818" i="1" s="1"/>
  <c r="G817" i="1"/>
  <c r="M817" i="1" s="1"/>
  <c r="S817" i="1" s="1"/>
  <c r="Y817" i="1" s="1"/>
  <c r="AE817" i="1" s="1"/>
  <c r="AI817" i="1" s="1"/>
  <c r="AO817" i="1" s="1"/>
  <c r="AU817" i="1" s="1"/>
  <c r="BA817" i="1" s="1"/>
  <c r="BG817" i="1" s="1"/>
  <c r="BO817" i="1" s="1"/>
  <c r="BQ817" i="1" s="1"/>
  <c r="G823" i="1"/>
  <c r="AL823" i="1"/>
  <c r="AX823" i="1"/>
  <c r="BJ823" i="1"/>
  <c r="I840" i="1"/>
  <c r="G852" i="1"/>
  <c r="K852" i="1"/>
  <c r="K851" i="1" s="1"/>
  <c r="BC852" i="1"/>
  <c r="BC851" i="1" s="1"/>
  <c r="P857" i="1"/>
  <c r="P850" i="1" s="1"/>
  <c r="U857" i="1"/>
  <c r="U850" i="1" s="1"/>
  <c r="AK857" i="1"/>
  <c r="N862" i="1"/>
  <c r="T862" i="1" s="1"/>
  <c r="Z862" i="1" s="1"/>
  <c r="AF862" i="1" s="1"/>
  <c r="AJ862" i="1" s="1"/>
  <c r="AP862" i="1" s="1"/>
  <c r="AV862" i="1" s="1"/>
  <c r="BB862" i="1" s="1"/>
  <c r="BH862" i="1" s="1"/>
  <c r="BR862" i="1" s="1"/>
  <c r="BT862" i="1" s="1"/>
  <c r="H861" i="1"/>
  <c r="N861" i="1" s="1"/>
  <c r="T861" i="1" s="1"/>
  <c r="Z861" i="1" s="1"/>
  <c r="AF861" i="1" s="1"/>
  <c r="AJ861" i="1" s="1"/>
  <c r="AP861" i="1" s="1"/>
  <c r="AV861" i="1" s="1"/>
  <c r="BB861" i="1" s="1"/>
  <c r="BH861" i="1" s="1"/>
  <c r="BR861" i="1" s="1"/>
  <c r="BT861" i="1" s="1"/>
  <c r="M865" i="1"/>
  <c r="S865" i="1" s="1"/>
  <c r="Y865" i="1" s="1"/>
  <c r="AE865" i="1" s="1"/>
  <c r="AI865" i="1" s="1"/>
  <c r="AO865" i="1" s="1"/>
  <c r="AU865" i="1" s="1"/>
  <c r="BA865" i="1" s="1"/>
  <c r="BG865" i="1" s="1"/>
  <c r="BO865" i="1" s="1"/>
  <c r="BQ865" i="1" s="1"/>
  <c r="G864" i="1"/>
  <c r="N865" i="1"/>
  <c r="T865" i="1" s="1"/>
  <c r="Z865" i="1" s="1"/>
  <c r="AF865" i="1" s="1"/>
  <c r="AJ865" i="1" s="1"/>
  <c r="AP865" i="1" s="1"/>
  <c r="AV865" i="1" s="1"/>
  <c r="BB865" i="1" s="1"/>
  <c r="BH865" i="1" s="1"/>
  <c r="BR865" i="1" s="1"/>
  <c r="BT865" i="1" s="1"/>
  <c r="K864" i="1"/>
  <c r="N864" i="1" s="1"/>
  <c r="T864" i="1" s="1"/>
  <c r="Z864" i="1" s="1"/>
  <c r="AF864" i="1" s="1"/>
  <c r="AJ864" i="1" s="1"/>
  <c r="AP864" i="1" s="1"/>
  <c r="AV864" i="1" s="1"/>
  <c r="BB864" i="1" s="1"/>
  <c r="BH864" i="1" s="1"/>
  <c r="BR864" i="1" s="1"/>
  <c r="BT864" i="1" s="1"/>
  <c r="M886" i="1"/>
  <c r="S886" i="1" s="1"/>
  <c r="Y886" i="1" s="1"/>
  <c r="AE886" i="1" s="1"/>
  <c r="AI886" i="1" s="1"/>
  <c r="AO886" i="1" s="1"/>
  <c r="AU886" i="1" s="1"/>
  <c r="BA886" i="1" s="1"/>
  <c r="BG886" i="1" s="1"/>
  <c r="BO886" i="1" s="1"/>
  <c r="BQ886" i="1" s="1"/>
  <c r="M923" i="1"/>
  <c r="S923" i="1" s="1"/>
  <c r="Y923" i="1" s="1"/>
  <c r="AE923" i="1" s="1"/>
  <c r="AI923" i="1" s="1"/>
  <c r="AO923" i="1" s="1"/>
  <c r="AU923" i="1" s="1"/>
  <c r="BA923" i="1" s="1"/>
  <c r="BG923" i="1" s="1"/>
  <c r="BO923" i="1" s="1"/>
  <c r="BQ923" i="1" s="1"/>
  <c r="K921" i="1"/>
  <c r="N921" i="1" s="1"/>
  <c r="T921" i="1" s="1"/>
  <c r="Z921" i="1" s="1"/>
  <c r="AF921" i="1" s="1"/>
  <c r="AJ921" i="1" s="1"/>
  <c r="AP921" i="1" s="1"/>
  <c r="AV921" i="1" s="1"/>
  <c r="BB921" i="1" s="1"/>
  <c r="BH921" i="1" s="1"/>
  <c r="BR921" i="1" s="1"/>
  <c r="BT921" i="1" s="1"/>
  <c r="N922" i="1"/>
  <c r="T922" i="1" s="1"/>
  <c r="Z922" i="1" s="1"/>
  <c r="AF922" i="1" s="1"/>
  <c r="AJ922" i="1" s="1"/>
  <c r="AP922" i="1" s="1"/>
  <c r="AV922" i="1" s="1"/>
  <c r="BB922" i="1" s="1"/>
  <c r="BH922" i="1" s="1"/>
  <c r="BR922" i="1" s="1"/>
  <c r="BT922" i="1" s="1"/>
  <c r="AF937" i="1"/>
  <c r="AJ937" i="1" s="1"/>
  <c r="AP937" i="1" s="1"/>
  <c r="AV937" i="1" s="1"/>
  <c r="BB937" i="1" s="1"/>
  <c r="BH937" i="1" s="1"/>
  <c r="BR937" i="1" s="1"/>
  <c r="BT937" i="1" s="1"/>
  <c r="AC936" i="1"/>
  <c r="L945" i="1"/>
  <c r="R945" i="1" s="1"/>
  <c r="X945" i="1" s="1"/>
  <c r="AD945" i="1" s="1"/>
  <c r="AH945" i="1" s="1"/>
  <c r="AN945" i="1" s="1"/>
  <c r="AT945" i="1" s="1"/>
  <c r="AZ945" i="1" s="1"/>
  <c r="BF945" i="1" s="1"/>
  <c r="BL945" i="1" s="1"/>
  <c r="BN945" i="1" s="1"/>
  <c r="F944" i="1"/>
  <c r="L944" i="1" s="1"/>
  <c r="R944" i="1" s="1"/>
  <c r="X944" i="1" s="1"/>
  <c r="AD944" i="1" s="1"/>
  <c r="AH944" i="1" s="1"/>
  <c r="AN944" i="1" s="1"/>
  <c r="AT944" i="1" s="1"/>
  <c r="AZ944" i="1" s="1"/>
  <c r="BF944" i="1" s="1"/>
  <c r="BL944" i="1" s="1"/>
  <c r="BN944" i="1" s="1"/>
  <c r="M945" i="1"/>
  <c r="S945" i="1" s="1"/>
  <c r="Y945" i="1" s="1"/>
  <c r="AE945" i="1" s="1"/>
  <c r="AI945" i="1" s="1"/>
  <c r="AO945" i="1" s="1"/>
  <c r="AU945" i="1" s="1"/>
  <c r="BA945" i="1" s="1"/>
  <c r="BG945" i="1" s="1"/>
  <c r="BO945" i="1" s="1"/>
  <c r="BQ945" i="1" s="1"/>
  <c r="J944" i="1"/>
  <c r="M944" i="1" s="1"/>
  <c r="S944" i="1" s="1"/>
  <c r="Y944" i="1" s="1"/>
  <c r="AE944" i="1" s="1"/>
  <c r="AI944" i="1" s="1"/>
  <c r="AO944" i="1" s="1"/>
  <c r="AU944" i="1" s="1"/>
  <c r="BA944" i="1" s="1"/>
  <c r="BG944" i="1" s="1"/>
  <c r="BO944" i="1" s="1"/>
  <c r="BQ944" i="1" s="1"/>
  <c r="N948" i="1"/>
  <c r="T948" i="1" s="1"/>
  <c r="Z948" i="1" s="1"/>
  <c r="AF948" i="1" s="1"/>
  <c r="AJ948" i="1" s="1"/>
  <c r="AP948" i="1" s="1"/>
  <c r="AV948" i="1" s="1"/>
  <c r="BB948" i="1" s="1"/>
  <c r="BH948" i="1" s="1"/>
  <c r="BR948" i="1" s="1"/>
  <c r="BT948" i="1" s="1"/>
  <c r="H947" i="1"/>
  <c r="N947" i="1" s="1"/>
  <c r="T947" i="1" s="1"/>
  <c r="Z947" i="1" s="1"/>
  <c r="AF947" i="1" s="1"/>
  <c r="AJ947" i="1" s="1"/>
  <c r="AP947" i="1" s="1"/>
  <c r="AV947" i="1" s="1"/>
  <c r="BB947" i="1" s="1"/>
  <c r="BH947" i="1" s="1"/>
  <c r="BR947" i="1" s="1"/>
  <c r="BT947" i="1" s="1"/>
  <c r="R949" i="1"/>
  <c r="X949" i="1" s="1"/>
  <c r="AD949" i="1" s="1"/>
  <c r="AH949" i="1" s="1"/>
  <c r="AN949" i="1" s="1"/>
  <c r="AT949" i="1" s="1"/>
  <c r="AZ949" i="1" s="1"/>
  <c r="BF949" i="1" s="1"/>
  <c r="BL949" i="1" s="1"/>
  <c r="BN949" i="1" s="1"/>
  <c r="M951" i="1"/>
  <c r="S951" i="1" s="1"/>
  <c r="Y951" i="1" s="1"/>
  <c r="AE951" i="1" s="1"/>
  <c r="AI951" i="1" s="1"/>
  <c r="AO951" i="1" s="1"/>
  <c r="AU951" i="1" s="1"/>
  <c r="BA951" i="1" s="1"/>
  <c r="BG951" i="1" s="1"/>
  <c r="BO951" i="1" s="1"/>
  <c r="BQ951" i="1" s="1"/>
  <c r="O950" i="1"/>
  <c r="L959" i="1"/>
  <c r="R959" i="1" s="1"/>
  <c r="X959" i="1" s="1"/>
  <c r="AD959" i="1" s="1"/>
  <c r="AH959" i="1" s="1"/>
  <c r="AN959" i="1" s="1"/>
  <c r="AT959" i="1" s="1"/>
  <c r="AZ959" i="1" s="1"/>
  <c r="BF959" i="1" s="1"/>
  <c r="BL959" i="1" s="1"/>
  <c r="BN959" i="1" s="1"/>
  <c r="AC968" i="1"/>
  <c r="M984" i="1"/>
  <c r="S984" i="1" s="1"/>
  <c r="Y984" i="1" s="1"/>
  <c r="AE984" i="1" s="1"/>
  <c r="AI984" i="1" s="1"/>
  <c r="AO984" i="1" s="1"/>
  <c r="AU984" i="1" s="1"/>
  <c r="BA984" i="1" s="1"/>
  <c r="BG984" i="1" s="1"/>
  <c r="BO984" i="1" s="1"/>
  <c r="BQ984" i="1" s="1"/>
  <c r="J983" i="1"/>
  <c r="M983" i="1" s="1"/>
  <c r="S983" i="1" s="1"/>
  <c r="Y983" i="1" s="1"/>
  <c r="AE983" i="1" s="1"/>
  <c r="AI983" i="1" s="1"/>
  <c r="AO983" i="1" s="1"/>
  <c r="AU983" i="1" s="1"/>
  <c r="BA983" i="1" s="1"/>
  <c r="BG983" i="1" s="1"/>
  <c r="BO983" i="1" s="1"/>
  <c r="BQ983" i="1" s="1"/>
  <c r="N1002" i="1"/>
  <c r="T1002" i="1" s="1"/>
  <c r="Z1002" i="1" s="1"/>
  <c r="AF1002" i="1" s="1"/>
  <c r="AJ1002" i="1" s="1"/>
  <c r="AP1002" i="1" s="1"/>
  <c r="AV1002" i="1" s="1"/>
  <c r="BB1002" i="1" s="1"/>
  <c r="BH1002" i="1" s="1"/>
  <c r="BR1002" i="1" s="1"/>
  <c r="BT1002" i="1" s="1"/>
  <c r="H1001" i="1"/>
  <c r="N1001" i="1" s="1"/>
  <c r="T1001" i="1" s="1"/>
  <c r="Z1001" i="1" s="1"/>
  <c r="AF1001" i="1" s="1"/>
  <c r="AJ1001" i="1" s="1"/>
  <c r="AP1001" i="1" s="1"/>
  <c r="AV1001" i="1" s="1"/>
  <c r="BB1001" i="1" s="1"/>
  <c r="BH1001" i="1" s="1"/>
  <c r="BR1001" i="1" s="1"/>
  <c r="BT1001" i="1" s="1"/>
  <c r="K1016" i="1"/>
  <c r="N1016" i="1" s="1"/>
  <c r="T1016" i="1" s="1"/>
  <c r="Z1016" i="1" s="1"/>
  <c r="AF1016" i="1" s="1"/>
  <c r="AJ1016" i="1" s="1"/>
  <c r="AP1016" i="1" s="1"/>
  <c r="AV1016" i="1" s="1"/>
  <c r="BB1016" i="1" s="1"/>
  <c r="BH1016" i="1" s="1"/>
  <c r="BR1016" i="1" s="1"/>
  <c r="BT1016" i="1" s="1"/>
  <c r="N1017" i="1"/>
  <c r="T1017" i="1" s="1"/>
  <c r="Z1017" i="1" s="1"/>
  <c r="AF1017" i="1" s="1"/>
  <c r="AJ1017" i="1" s="1"/>
  <c r="AP1017" i="1" s="1"/>
  <c r="AV1017" i="1" s="1"/>
  <c r="BB1017" i="1" s="1"/>
  <c r="BH1017" i="1" s="1"/>
  <c r="BR1017" i="1" s="1"/>
  <c r="BT1017" i="1" s="1"/>
  <c r="BI1022" i="1"/>
  <c r="M1030" i="1"/>
  <c r="S1030" i="1" s="1"/>
  <c r="Y1030" i="1" s="1"/>
  <c r="AE1030" i="1" s="1"/>
  <c r="AI1030" i="1" s="1"/>
  <c r="AO1030" i="1" s="1"/>
  <c r="AU1030" i="1" s="1"/>
  <c r="BA1030" i="1" s="1"/>
  <c r="BG1030" i="1" s="1"/>
  <c r="BO1030" i="1" s="1"/>
  <c r="BQ1030" i="1" s="1"/>
  <c r="G1029" i="1"/>
  <c r="P1065" i="1"/>
  <c r="N1078" i="1"/>
  <c r="T1078" i="1" s="1"/>
  <c r="Z1078" i="1" s="1"/>
  <c r="AF1078" i="1" s="1"/>
  <c r="AJ1078" i="1" s="1"/>
  <c r="AP1078" i="1" s="1"/>
  <c r="AV1078" i="1" s="1"/>
  <c r="BB1078" i="1" s="1"/>
  <c r="BH1078" i="1" s="1"/>
  <c r="BR1078" i="1" s="1"/>
  <c r="BT1078" i="1" s="1"/>
  <c r="H1075" i="1"/>
  <c r="N1087" i="1"/>
  <c r="T1087" i="1" s="1"/>
  <c r="Z1087" i="1" s="1"/>
  <c r="AF1087" i="1" s="1"/>
  <c r="AJ1087" i="1" s="1"/>
  <c r="AP1087" i="1" s="1"/>
  <c r="AV1087" i="1" s="1"/>
  <c r="BB1087" i="1" s="1"/>
  <c r="BH1087" i="1" s="1"/>
  <c r="BR1087" i="1" s="1"/>
  <c r="BT1087" i="1" s="1"/>
  <c r="H1086" i="1"/>
  <c r="N1086" i="1" s="1"/>
  <c r="T1086" i="1" s="1"/>
  <c r="Z1086" i="1" s="1"/>
  <c r="AF1086" i="1" s="1"/>
  <c r="AJ1086" i="1" s="1"/>
  <c r="AP1086" i="1" s="1"/>
  <c r="AV1086" i="1" s="1"/>
  <c r="BB1086" i="1" s="1"/>
  <c r="BH1086" i="1" s="1"/>
  <c r="BR1086" i="1" s="1"/>
  <c r="BT1086" i="1" s="1"/>
  <c r="M1094" i="1"/>
  <c r="S1094" i="1" s="1"/>
  <c r="Y1094" i="1" s="1"/>
  <c r="AE1094" i="1" s="1"/>
  <c r="AI1094" i="1" s="1"/>
  <c r="AO1094" i="1" s="1"/>
  <c r="AU1094" i="1" s="1"/>
  <c r="BA1094" i="1" s="1"/>
  <c r="BG1094" i="1" s="1"/>
  <c r="BO1094" i="1" s="1"/>
  <c r="BQ1094" i="1" s="1"/>
  <c r="G1093" i="1"/>
  <c r="K1093" i="1"/>
  <c r="N1094" i="1"/>
  <c r="T1094" i="1" s="1"/>
  <c r="Z1094" i="1" s="1"/>
  <c r="AF1094" i="1" s="1"/>
  <c r="AJ1094" i="1" s="1"/>
  <c r="AP1094" i="1" s="1"/>
  <c r="AV1094" i="1" s="1"/>
  <c r="BB1094" i="1" s="1"/>
  <c r="BH1094" i="1" s="1"/>
  <c r="BR1094" i="1" s="1"/>
  <c r="BT1094" i="1" s="1"/>
  <c r="J1106" i="1"/>
  <c r="M1106" i="1" s="1"/>
  <c r="S1106" i="1" s="1"/>
  <c r="Y1106" i="1" s="1"/>
  <c r="AE1106" i="1" s="1"/>
  <c r="AI1106" i="1" s="1"/>
  <c r="AO1106" i="1" s="1"/>
  <c r="AU1106" i="1" s="1"/>
  <c r="BA1106" i="1" s="1"/>
  <c r="BG1106" i="1" s="1"/>
  <c r="BO1106" i="1" s="1"/>
  <c r="BQ1106" i="1" s="1"/>
  <c r="M1107" i="1"/>
  <c r="S1107" i="1" s="1"/>
  <c r="Y1107" i="1" s="1"/>
  <c r="AE1107" i="1" s="1"/>
  <c r="AI1107" i="1" s="1"/>
  <c r="AO1107" i="1" s="1"/>
  <c r="AU1107" i="1" s="1"/>
  <c r="BA1107" i="1" s="1"/>
  <c r="BG1107" i="1" s="1"/>
  <c r="BO1107" i="1" s="1"/>
  <c r="BQ1107" i="1" s="1"/>
  <c r="F1123" i="1"/>
  <c r="L1124" i="1"/>
  <c r="R1124" i="1" s="1"/>
  <c r="X1124" i="1" s="1"/>
  <c r="AD1124" i="1" s="1"/>
  <c r="AH1124" i="1" s="1"/>
  <c r="AN1124" i="1" s="1"/>
  <c r="AT1124" i="1" s="1"/>
  <c r="AZ1124" i="1" s="1"/>
  <c r="BF1124" i="1" s="1"/>
  <c r="BL1124" i="1" s="1"/>
  <c r="BN1124" i="1" s="1"/>
  <c r="J1123" i="1"/>
  <c r="M1124" i="1"/>
  <c r="S1124" i="1" s="1"/>
  <c r="Y1124" i="1" s="1"/>
  <c r="AE1124" i="1" s="1"/>
  <c r="AI1124" i="1" s="1"/>
  <c r="AO1124" i="1" s="1"/>
  <c r="AU1124" i="1" s="1"/>
  <c r="BA1124" i="1" s="1"/>
  <c r="BG1124" i="1" s="1"/>
  <c r="BO1124" i="1" s="1"/>
  <c r="BQ1124" i="1" s="1"/>
  <c r="R1207" i="1"/>
  <c r="X1207" i="1" s="1"/>
  <c r="AD1207" i="1" s="1"/>
  <c r="AH1207" i="1" s="1"/>
  <c r="AN1207" i="1" s="1"/>
  <c r="AT1207" i="1" s="1"/>
  <c r="AZ1207" i="1" s="1"/>
  <c r="BF1207" i="1" s="1"/>
  <c r="BL1207" i="1" s="1"/>
  <c r="BN1207" i="1" s="1"/>
  <c r="O1206" i="1"/>
  <c r="R1206" i="1" s="1"/>
  <c r="X1206" i="1" s="1"/>
  <c r="AD1206" i="1" s="1"/>
  <c r="AH1206" i="1" s="1"/>
  <c r="AN1206" i="1" s="1"/>
  <c r="AT1206" i="1" s="1"/>
  <c r="AZ1206" i="1" s="1"/>
  <c r="BF1206" i="1" s="1"/>
  <c r="BL1206" i="1" s="1"/>
  <c r="BN1206" i="1" s="1"/>
  <c r="N1243" i="1"/>
  <c r="T1243" i="1" s="1"/>
  <c r="H1239" i="1"/>
  <c r="AS1248" i="1"/>
  <c r="AN1278" i="1"/>
  <c r="AT1278" i="1" s="1"/>
  <c r="AZ1278" i="1" s="1"/>
  <c r="BF1278" i="1" s="1"/>
  <c r="BL1278" i="1" s="1"/>
  <c r="BN1278" i="1" s="1"/>
  <c r="AK1277" i="1"/>
  <c r="AN1277" i="1" s="1"/>
  <c r="AT1277" i="1" s="1"/>
  <c r="AZ1277" i="1" s="1"/>
  <c r="BF1277" i="1" s="1"/>
  <c r="BL1277" i="1" s="1"/>
  <c r="BN1277" i="1" s="1"/>
  <c r="M793" i="1"/>
  <c r="S793" i="1" s="1"/>
  <c r="Y793" i="1" s="1"/>
  <c r="AE793" i="1" s="1"/>
  <c r="AI793" i="1" s="1"/>
  <c r="AO793" i="1" s="1"/>
  <c r="AU793" i="1" s="1"/>
  <c r="BA793" i="1" s="1"/>
  <c r="BG793" i="1" s="1"/>
  <c r="BO793" i="1" s="1"/>
  <c r="BQ793" i="1" s="1"/>
  <c r="G790" i="1"/>
  <c r="N793" i="1"/>
  <c r="T793" i="1" s="1"/>
  <c r="Z793" i="1" s="1"/>
  <c r="AF793" i="1" s="1"/>
  <c r="AJ793" i="1" s="1"/>
  <c r="AP793" i="1" s="1"/>
  <c r="AV793" i="1" s="1"/>
  <c r="BB793" i="1" s="1"/>
  <c r="BH793" i="1" s="1"/>
  <c r="BR793" i="1" s="1"/>
  <c r="BT793" i="1" s="1"/>
  <c r="K790" i="1"/>
  <c r="K789" i="1" s="1"/>
  <c r="BU802" i="1"/>
  <c r="BU801" i="1" s="1"/>
  <c r="AQ810" i="1"/>
  <c r="AQ809" i="1" s="1"/>
  <c r="BK810" i="1"/>
  <c r="BK809" i="1" s="1"/>
  <c r="L817" i="1"/>
  <c r="R817" i="1" s="1"/>
  <c r="X817" i="1" s="1"/>
  <c r="AD817" i="1" s="1"/>
  <c r="AH817" i="1" s="1"/>
  <c r="AN817" i="1" s="1"/>
  <c r="AT817" i="1" s="1"/>
  <c r="AZ817" i="1" s="1"/>
  <c r="BF817" i="1" s="1"/>
  <c r="BL817" i="1" s="1"/>
  <c r="BN817" i="1" s="1"/>
  <c r="N833" i="1"/>
  <c r="T833" i="1" s="1"/>
  <c r="Z833" i="1" s="1"/>
  <c r="AF833" i="1" s="1"/>
  <c r="AJ833" i="1" s="1"/>
  <c r="AP833" i="1" s="1"/>
  <c r="AV833" i="1" s="1"/>
  <c r="BB833" i="1" s="1"/>
  <c r="BH833" i="1" s="1"/>
  <c r="BR833" i="1" s="1"/>
  <c r="BT833" i="1" s="1"/>
  <c r="H832" i="1"/>
  <c r="AL843" i="1"/>
  <c r="AL838" i="1" s="1"/>
  <c r="AX843" i="1"/>
  <c r="AX838" i="1" s="1"/>
  <c r="BJ843" i="1"/>
  <c r="BJ838" i="1" s="1"/>
  <c r="AQ852" i="1"/>
  <c r="AQ851" i="1" s="1"/>
  <c r="BK852" i="1"/>
  <c r="BK851" i="1" s="1"/>
  <c r="AR857" i="1"/>
  <c r="BD857" i="1"/>
  <c r="BD850" i="1" s="1"/>
  <c r="L859" i="1"/>
  <c r="R859" i="1" s="1"/>
  <c r="X859" i="1" s="1"/>
  <c r="AD859" i="1" s="1"/>
  <c r="AH859" i="1" s="1"/>
  <c r="AN859" i="1" s="1"/>
  <c r="AT859" i="1" s="1"/>
  <c r="AZ859" i="1" s="1"/>
  <c r="BF859" i="1" s="1"/>
  <c r="BL859" i="1" s="1"/>
  <c r="BN859" i="1" s="1"/>
  <c r="I858" i="1"/>
  <c r="BE857" i="1"/>
  <c r="I873" i="1"/>
  <c r="N887" i="1"/>
  <c r="T887" i="1" s="1"/>
  <c r="Z887" i="1" s="1"/>
  <c r="AF887" i="1" s="1"/>
  <c r="AJ887" i="1" s="1"/>
  <c r="AP887" i="1" s="1"/>
  <c r="AV887" i="1" s="1"/>
  <c r="BB887" i="1" s="1"/>
  <c r="BH887" i="1" s="1"/>
  <c r="BR887" i="1" s="1"/>
  <c r="BT887" i="1" s="1"/>
  <c r="H886" i="1"/>
  <c r="N886" i="1" s="1"/>
  <c r="T886" i="1" s="1"/>
  <c r="Z886" i="1" s="1"/>
  <c r="AF886" i="1" s="1"/>
  <c r="AJ886" i="1" s="1"/>
  <c r="AP886" i="1" s="1"/>
  <c r="AV886" i="1" s="1"/>
  <c r="BB886" i="1" s="1"/>
  <c r="BH886" i="1" s="1"/>
  <c r="BR886" i="1" s="1"/>
  <c r="BT886" i="1" s="1"/>
  <c r="M890" i="1"/>
  <c r="S890" i="1" s="1"/>
  <c r="Y890" i="1" s="1"/>
  <c r="AE890" i="1" s="1"/>
  <c r="AI890" i="1" s="1"/>
  <c r="AO890" i="1" s="1"/>
  <c r="AU890" i="1" s="1"/>
  <c r="BA890" i="1" s="1"/>
  <c r="BG890" i="1" s="1"/>
  <c r="BO890" i="1" s="1"/>
  <c r="BQ890" i="1" s="1"/>
  <c r="G889" i="1"/>
  <c r="M889" i="1" s="1"/>
  <c r="S889" i="1" s="1"/>
  <c r="Y889" i="1" s="1"/>
  <c r="AE889" i="1" s="1"/>
  <c r="AI889" i="1" s="1"/>
  <c r="AO889" i="1" s="1"/>
  <c r="AU889" i="1" s="1"/>
  <c r="BA889" i="1" s="1"/>
  <c r="BG889" i="1" s="1"/>
  <c r="BO889" i="1" s="1"/>
  <c r="BQ889" i="1" s="1"/>
  <c r="N890" i="1"/>
  <c r="T890" i="1" s="1"/>
  <c r="Z890" i="1" s="1"/>
  <c r="AF890" i="1" s="1"/>
  <c r="AJ890" i="1" s="1"/>
  <c r="AP890" i="1" s="1"/>
  <c r="AV890" i="1" s="1"/>
  <c r="BB890" i="1" s="1"/>
  <c r="BH890" i="1" s="1"/>
  <c r="BR890" i="1" s="1"/>
  <c r="BT890" i="1" s="1"/>
  <c r="K889" i="1"/>
  <c r="N889" i="1" s="1"/>
  <c r="T889" i="1" s="1"/>
  <c r="Z889" i="1" s="1"/>
  <c r="AF889" i="1" s="1"/>
  <c r="AJ889" i="1" s="1"/>
  <c r="AP889" i="1" s="1"/>
  <c r="AV889" i="1" s="1"/>
  <c r="BB889" i="1" s="1"/>
  <c r="BH889" i="1" s="1"/>
  <c r="BR889" i="1" s="1"/>
  <c r="BT889" i="1" s="1"/>
  <c r="W897" i="1"/>
  <c r="S900" i="1"/>
  <c r="Y900" i="1" s="1"/>
  <c r="AE900" i="1" s="1"/>
  <c r="AI900" i="1" s="1"/>
  <c r="AO900" i="1" s="1"/>
  <c r="AU900" i="1" s="1"/>
  <c r="BA900" i="1" s="1"/>
  <c r="BG900" i="1" s="1"/>
  <c r="BO900" i="1" s="1"/>
  <c r="BQ900" i="1" s="1"/>
  <c r="P897" i="1"/>
  <c r="R903" i="1"/>
  <c r="X903" i="1" s="1"/>
  <c r="AD903" i="1" s="1"/>
  <c r="AH903" i="1" s="1"/>
  <c r="AN903" i="1" s="1"/>
  <c r="AT903" i="1" s="1"/>
  <c r="AZ903" i="1" s="1"/>
  <c r="BF903" i="1" s="1"/>
  <c r="BL903" i="1" s="1"/>
  <c r="BN903" i="1" s="1"/>
  <c r="O902" i="1"/>
  <c r="R902" i="1" s="1"/>
  <c r="X902" i="1" s="1"/>
  <c r="AD902" i="1" s="1"/>
  <c r="AH902" i="1" s="1"/>
  <c r="AN902" i="1" s="1"/>
  <c r="AT902" i="1" s="1"/>
  <c r="AZ902" i="1" s="1"/>
  <c r="BF902" i="1" s="1"/>
  <c r="BL902" i="1" s="1"/>
  <c r="BN902" i="1" s="1"/>
  <c r="U910" i="1"/>
  <c r="N931" i="1"/>
  <c r="T931" i="1" s="1"/>
  <c r="Z931" i="1" s="1"/>
  <c r="AF931" i="1" s="1"/>
  <c r="AJ931" i="1" s="1"/>
  <c r="AP931" i="1" s="1"/>
  <c r="AV931" i="1" s="1"/>
  <c r="BB931" i="1" s="1"/>
  <c r="BH931" i="1" s="1"/>
  <c r="BR931" i="1" s="1"/>
  <c r="BT931" i="1" s="1"/>
  <c r="H930" i="1"/>
  <c r="F930" i="1"/>
  <c r="L933" i="1"/>
  <c r="R933" i="1" s="1"/>
  <c r="X933" i="1" s="1"/>
  <c r="AD933" i="1" s="1"/>
  <c r="AH933" i="1" s="1"/>
  <c r="AN933" i="1" s="1"/>
  <c r="AT933" i="1" s="1"/>
  <c r="AZ933" i="1" s="1"/>
  <c r="BF933" i="1" s="1"/>
  <c r="BL933" i="1" s="1"/>
  <c r="BN933" i="1" s="1"/>
  <c r="M933" i="1"/>
  <c r="S933" i="1" s="1"/>
  <c r="Y933" i="1" s="1"/>
  <c r="AE933" i="1" s="1"/>
  <c r="AI933" i="1" s="1"/>
  <c r="AO933" i="1" s="1"/>
  <c r="AU933" i="1" s="1"/>
  <c r="BA933" i="1" s="1"/>
  <c r="BG933" i="1" s="1"/>
  <c r="BO933" i="1" s="1"/>
  <c r="BQ933" i="1" s="1"/>
  <c r="J930" i="1"/>
  <c r="J929" i="1" s="1"/>
  <c r="L956" i="1"/>
  <c r="R956" i="1" s="1"/>
  <c r="X956" i="1" s="1"/>
  <c r="AD956" i="1" s="1"/>
  <c r="AH956" i="1" s="1"/>
  <c r="AN956" i="1" s="1"/>
  <c r="AT956" i="1" s="1"/>
  <c r="AZ956" i="1" s="1"/>
  <c r="BF956" i="1" s="1"/>
  <c r="BL956" i="1" s="1"/>
  <c r="BN956" i="1" s="1"/>
  <c r="F955" i="1"/>
  <c r="L955" i="1" s="1"/>
  <c r="R955" i="1" s="1"/>
  <c r="X955" i="1" s="1"/>
  <c r="AD955" i="1" s="1"/>
  <c r="AH955" i="1" s="1"/>
  <c r="AN955" i="1" s="1"/>
  <c r="AT955" i="1" s="1"/>
  <c r="AZ955" i="1" s="1"/>
  <c r="BF955" i="1" s="1"/>
  <c r="BL955" i="1" s="1"/>
  <c r="BN955" i="1" s="1"/>
  <c r="M956" i="1"/>
  <c r="S956" i="1" s="1"/>
  <c r="Y956" i="1" s="1"/>
  <c r="AE956" i="1" s="1"/>
  <c r="AI956" i="1" s="1"/>
  <c r="AO956" i="1" s="1"/>
  <c r="AU956" i="1" s="1"/>
  <c r="BA956" i="1" s="1"/>
  <c r="BG956" i="1" s="1"/>
  <c r="BO956" i="1" s="1"/>
  <c r="BQ956" i="1" s="1"/>
  <c r="J955" i="1"/>
  <c r="M955" i="1" s="1"/>
  <c r="S955" i="1" s="1"/>
  <c r="Y955" i="1" s="1"/>
  <c r="AE955" i="1" s="1"/>
  <c r="AI955" i="1" s="1"/>
  <c r="AO955" i="1" s="1"/>
  <c r="AU955" i="1" s="1"/>
  <c r="BA955" i="1" s="1"/>
  <c r="BG955" i="1" s="1"/>
  <c r="BO955" i="1" s="1"/>
  <c r="BQ955" i="1" s="1"/>
  <c r="L962" i="1"/>
  <c r="R962" i="1" s="1"/>
  <c r="X962" i="1" s="1"/>
  <c r="AD962" i="1" s="1"/>
  <c r="AH962" i="1" s="1"/>
  <c r="AN962" i="1" s="1"/>
  <c r="AT962" i="1" s="1"/>
  <c r="AZ962" i="1" s="1"/>
  <c r="BF962" i="1" s="1"/>
  <c r="BL962" i="1" s="1"/>
  <c r="BN962" i="1" s="1"/>
  <c r="F961" i="1"/>
  <c r="J961" i="1"/>
  <c r="V961" i="1"/>
  <c r="W968" i="1"/>
  <c r="AG968" i="1"/>
  <c r="AQ968" i="1"/>
  <c r="L970" i="1"/>
  <c r="R970" i="1" s="1"/>
  <c r="X970" i="1" s="1"/>
  <c r="AD970" i="1" s="1"/>
  <c r="AH970" i="1" s="1"/>
  <c r="AN970" i="1" s="1"/>
  <c r="AT970" i="1" s="1"/>
  <c r="AZ970" i="1" s="1"/>
  <c r="BF970" i="1" s="1"/>
  <c r="BL970" i="1" s="1"/>
  <c r="BN970" i="1" s="1"/>
  <c r="F969" i="1"/>
  <c r="M970" i="1"/>
  <c r="S970" i="1" s="1"/>
  <c r="Y970" i="1" s="1"/>
  <c r="AE970" i="1" s="1"/>
  <c r="AI970" i="1" s="1"/>
  <c r="AO970" i="1" s="1"/>
  <c r="AU970" i="1" s="1"/>
  <c r="BA970" i="1" s="1"/>
  <c r="BG970" i="1" s="1"/>
  <c r="BO970" i="1" s="1"/>
  <c r="BQ970" i="1" s="1"/>
  <c r="J969" i="1"/>
  <c r="N972" i="1"/>
  <c r="T972" i="1" s="1"/>
  <c r="Z972" i="1" s="1"/>
  <c r="AF972" i="1" s="1"/>
  <c r="AJ972" i="1" s="1"/>
  <c r="AP972" i="1" s="1"/>
  <c r="AV972" i="1" s="1"/>
  <c r="BB972" i="1" s="1"/>
  <c r="BH972" i="1" s="1"/>
  <c r="BR972" i="1" s="1"/>
  <c r="BT972" i="1" s="1"/>
  <c r="L973" i="1"/>
  <c r="R973" i="1" s="1"/>
  <c r="X973" i="1" s="1"/>
  <c r="AD973" i="1" s="1"/>
  <c r="AH973" i="1" s="1"/>
  <c r="AN973" i="1" s="1"/>
  <c r="AT973" i="1" s="1"/>
  <c r="AZ973" i="1" s="1"/>
  <c r="BF973" i="1" s="1"/>
  <c r="BL973" i="1" s="1"/>
  <c r="BN973" i="1" s="1"/>
  <c r="I972" i="1"/>
  <c r="L972" i="1" s="1"/>
  <c r="R972" i="1" s="1"/>
  <c r="X972" i="1" s="1"/>
  <c r="AD972" i="1" s="1"/>
  <c r="AH972" i="1" s="1"/>
  <c r="AN972" i="1" s="1"/>
  <c r="AT972" i="1" s="1"/>
  <c r="AZ972" i="1" s="1"/>
  <c r="BF972" i="1" s="1"/>
  <c r="BL972" i="1" s="1"/>
  <c r="BN972" i="1" s="1"/>
  <c r="AY975" i="1"/>
  <c r="AY968" i="1" s="1"/>
  <c r="N996" i="1"/>
  <c r="T996" i="1" s="1"/>
  <c r="Z996" i="1" s="1"/>
  <c r="AF996" i="1" s="1"/>
  <c r="AJ996" i="1" s="1"/>
  <c r="AP996" i="1" s="1"/>
  <c r="AV996" i="1" s="1"/>
  <c r="BB996" i="1" s="1"/>
  <c r="BH996" i="1" s="1"/>
  <c r="BR996" i="1" s="1"/>
  <c r="BT996" i="1" s="1"/>
  <c r="H995" i="1"/>
  <c r="N995" i="1" s="1"/>
  <c r="T995" i="1" s="1"/>
  <c r="Z995" i="1" s="1"/>
  <c r="AF995" i="1" s="1"/>
  <c r="AJ995" i="1" s="1"/>
  <c r="AP995" i="1" s="1"/>
  <c r="AV995" i="1" s="1"/>
  <c r="BB995" i="1" s="1"/>
  <c r="BH995" i="1" s="1"/>
  <c r="BR995" i="1" s="1"/>
  <c r="BT995" i="1" s="1"/>
  <c r="M1005" i="1"/>
  <c r="S1005" i="1" s="1"/>
  <c r="Y1005" i="1" s="1"/>
  <c r="AE1005" i="1" s="1"/>
  <c r="AI1005" i="1" s="1"/>
  <c r="AO1005" i="1" s="1"/>
  <c r="AU1005" i="1" s="1"/>
  <c r="BA1005" i="1" s="1"/>
  <c r="BG1005" i="1" s="1"/>
  <c r="BO1005" i="1" s="1"/>
  <c r="BQ1005" i="1" s="1"/>
  <c r="G1004" i="1"/>
  <c r="M1004" i="1" s="1"/>
  <c r="S1004" i="1" s="1"/>
  <c r="Y1004" i="1" s="1"/>
  <c r="AE1004" i="1" s="1"/>
  <c r="AI1004" i="1" s="1"/>
  <c r="AO1004" i="1" s="1"/>
  <c r="AU1004" i="1" s="1"/>
  <c r="BA1004" i="1" s="1"/>
  <c r="BG1004" i="1" s="1"/>
  <c r="BO1004" i="1" s="1"/>
  <c r="BQ1004" i="1" s="1"/>
  <c r="N1005" i="1"/>
  <c r="T1005" i="1" s="1"/>
  <c r="Z1005" i="1" s="1"/>
  <c r="AF1005" i="1" s="1"/>
  <c r="AJ1005" i="1" s="1"/>
  <c r="AP1005" i="1" s="1"/>
  <c r="AV1005" i="1" s="1"/>
  <c r="BB1005" i="1" s="1"/>
  <c r="BH1005" i="1" s="1"/>
  <c r="BR1005" i="1" s="1"/>
  <c r="BT1005" i="1" s="1"/>
  <c r="K1004" i="1"/>
  <c r="N1004" i="1" s="1"/>
  <c r="T1004" i="1" s="1"/>
  <c r="Z1004" i="1" s="1"/>
  <c r="AF1004" i="1" s="1"/>
  <c r="AJ1004" i="1" s="1"/>
  <c r="AP1004" i="1" s="1"/>
  <c r="AV1004" i="1" s="1"/>
  <c r="BB1004" i="1" s="1"/>
  <c r="BH1004" i="1" s="1"/>
  <c r="BR1004" i="1" s="1"/>
  <c r="BT1004" i="1" s="1"/>
  <c r="N1014" i="1"/>
  <c r="T1014" i="1" s="1"/>
  <c r="Z1014" i="1" s="1"/>
  <c r="AF1014" i="1" s="1"/>
  <c r="AJ1014" i="1" s="1"/>
  <c r="AP1014" i="1" s="1"/>
  <c r="AV1014" i="1" s="1"/>
  <c r="BB1014" i="1" s="1"/>
  <c r="BH1014" i="1" s="1"/>
  <c r="BR1014" i="1" s="1"/>
  <c r="BT1014" i="1" s="1"/>
  <c r="H1013" i="1"/>
  <c r="N1013" i="1" s="1"/>
  <c r="T1013" i="1" s="1"/>
  <c r="Z1013" i="1" s="1"/>
  <c r="AF1013" i="1" s="1"/>
  <c r="AJ1013" i="1" s="1"/>
  <c r="AP1013" i="1" s="1"/>
  <c r="AV1013" i="1" s="1"/>
  <c r="BB1013" i="1" s="1"/>
  <c r="BH1013" i="1" s="1"/>
  <c r="BR1013" i="1" s="1"/>
  <c r="BT1013" i="1" s="1"/>
  <c r="AG1022" i="1"/>
  <c r="AS1022" i="1"/>
  <c r="K1022" i="1"/>
  <c r="N1039" i="1"/>
  <c r="T1039" i="1" s="1"/>
  <c r="Z1039" i="1" s="1"/>
  <c r="AF1039" i="1" s="1"/>
  <c r="AJ1039" i="1" s="1"/>
  <c r="AP1039" i="1" s="1"/>
  <c r="AV1039" i="1" s="1"/>
  <c r="BB1039" i="1" s="1"/>
  <c r="BH1039" i="1" s="1"/>
  <c r="BR1039" i="1" s="1"/>
  <c r="BT1039" i="1" s="1"/>
  <c r="H1038" i="1"/>
  <c r="N1038" i="1" s="1"/>
  <c r="T1038" i="1" s="1"/>
  <c r="Z1038" i="1" s="1"/>
  <c r="AF1038" i="1" s="1"/>
  <c r="AJ1038" i="1" s="1"/>
  <c r="AP1038" i="1" s="1"/>
  <c r="AV1038" i="1" s="1"/>
  <c r="BB1038" i="1" s="1"/>
  <c r="BH1038" i="1" s="1"/>
  <c r="BR1038" i="1" s="1"/>
  <c r="BT1038" i="1" s="1"/>
  <c r="S1042" i="1"/>
  <c r="Y1042" i="1" s="1"/>
  <c r="AE1042" i="1" s="1"/>
  <c r="AI1042" i="1" s="1"/>
  <c r="AO1042" i="1" s="1"/>
  <c r="AU1042" i="1" s="1"/>
  <c r="BA1042" i="1" s="1"/>
  <c r="BG1042" i="1" s="1"/>
  <c r="BO1042" i="1" s="1"/>
  <c r="BQ1042" i="1" s="1"/>
  <c r="P1041" i="1"/>
  <c r="S1041" i="1" s="1"/>
  <c r="Y1041" i="1" s="1"/>
  <c r="AE1041" i="1" s="1"/>
  <c r="AI1041" i="1" s="1"/>
  <c r="AO1041" i="1" s="1"/>
  <c r="AU1041" i="1" s="1"/>
  <c r="BA1041" i="1" s="1"/>
  <c r="BG1041" i="1" s="1"/>
  <c r="BO1041" i="1" s="1"/>
  <c r="BQ1041" i="1" s="1"/>
  <c r="P1045" i="1"/>
  <c r="H1050" i="1"/>
  <c r="H1060" i="1"/>
  <c r="N1063" i="1"/>
  <c r="T1063" i="1" s="1"/>
  <c r="Z1063" i="1" s="1"/>
  <c r="AF1063" i="1" s="1"/>
  <c r="AJ1063" i="1" s="1"/>
  <c r="AP1063" i="1" s="1"/>
  <c r="AV1063" i="1" s="1"/>
  <c r="BB1063" i="1" s="1"/>
  <c r="BH1063" i="1" s="1"/>
  <c r="BR1063" i="1" s="1"/>
  <c r="BT1063" i="1" s="1"/>
  <c r="O1088" i="1"/>
  <c r="O1087" i="1" s="1"/>
  <c r="O1086" i="1" s="1"/>
  <c r="O1099" i="1"/>
  <c r="O1092" i="1" s="1"/>
  <c r="N1126" i="1"/>
  <c r="T1126" i="1" s="1"/>
  <c r="Z1126" i="1" s="1"/>
  <c r="AF1126" i="1" s="1"/>
  <c r="AJ1126" i="1" s="1"/>
  <c r="AP1126" i="1" s="1"/>
  <c r="AV1126" i="1" s="1"/>
  <c r="BB1126" i="1" s="1"/>
  <c r="BH1126" i="1" s="1"/>
  <c r="BR1126" i="1" s="1"/>
  <c r="BT1126" i="1" s="1"/>
  <c r="H1123" i="1"/>
  <c r="L818" i="1"/>
  <c r="R818" i="1" s="1"/>
  <c r="X818" i="1" s="1"/>
  <c r="AD818" i="1" s="1"/>
  <c r="AH818" i="1" s="1"/>
  <c r="AN818" i="1" s="1"/>
  <c r="AT818" i="1" s="1"/>
  <c r="AZ818" i="1" s="1"/>
  <c r="BF818" i="1" s="1"/>
  <c r="BL818" i="1" s="1"/>
  <c r="BN818" i="1" s="1"/>
  <c r="T895" i="1"/>
  <c r="Z895" i="1" s="1"/>
  <c r="AF895" i="1" s="1"/>
  <c r="AJ895" i="1" s="1"/>
  <c r="AP895" i="1" s="1"/>
  <c r="AV895" i="1" s="1"/>
  <c r="BB895" i="1" s="1"/>
  <c r="BH895" i="1" s="1"/>
  <c r="BR895" i="1" s="1"/>
  <c r="BT895" i="1" s="1"/>
  <c r="S913" i="1"/>
  <c r="Y913" i="1" s="1"/>
  <c r="AE913" i="1" s="1"/>
  <c r="AI913" i="1" s="1"/>
  <c r="AO913" i="1" s="1"/>
  <c r="AU913" i="1" s="1"/>
  <c r="BA913" i="1" s="1"/>
  <c r="BG913" i="1" s="1"/>
  <c r="BO913" i="1" s="1"/>
  <c r="BQ913" i="1" s="1"/>
  <c r="H975" i="1"/>
  <c r="J1016" i="1"/>
  <c r="M1016" i="1" s="1"/>
  <c r="S1016" i="1" s="1"/>
  <c r="Y1016" i="1" s="1"/>
  <c r="AE1016" i="1" s="1"/>
  <c r="AI1016" i="1" s="1"/>
  <c r="AO1016" i="1" s="1"/>
  <c r="AU1016" i="1" s="1"/>
  <c r="BA1016" i="1" s="1"/>
  <c r="BG1016" i="1" s="1"/>
  <c r="BO1016" i="1" s="1"/>
  <c r="BQ1016" i="1" s="1"/>
  <c r="N1030" i="1"/>
  <c r="T1030" i="1" s="1"/>
  <c r="Z1030" i="1" s="1"/>
  <c r="AF1030" i="1" s="1"/>
  <c r="AJ1030" i="1" s="1"/>
  <c r="AP1030" i="1" s="1"/>
  <c r="AV1030" i="1" s="1"/>
  <c r="BB1030" i="1" s="1"/>
  <c r="BH1030" i="1" s="1"/>
  <c r="BR1030" i="1" s="1"/>
  <c r="BT1030" i="1" s="1"/>
  <c r="H1029" i="1"/>
  <c r="N1029" i="1" s="1"/>
  <c r="T1029" i="1" s="1"/>
  <c r="Z1029" i="1" s="1"/>
  <c r="AF1029" i="1" s="1"/>
  <c r="AJ1029" i="1" s="1"/>
  <c r="AP1029" i="1" s="1"/>
  <c r="AV1029" i="1" s="1"/>
  <c r="BB1029" i="1" s="1"/>
  <c r="BH1029" i="1" s="1"/>
  <c r="BR1029" i="1" s="1"/>
  <c r="BT1029" i="1" s="1"/>
  <c r="L1048" i="1"/>
  <c r="R1048" i="1" s="1"/>
  <c r="X1048" i="1" s="1"/>
  <c r="AD1048" i="1" s="1"/>
  <c r="AH1048" i="1" s="1"/>
  <c r="AN1048" i="1" s="1"/>
  <c r="AT1048" i="1" s="1"/>
  <c r="AZ1048" i="1" s="1"/>
  <c r="BF1048" i="1" s="1"/>
  <c r="BL1048" i="1" s="1"/>
  <c r="BN1048" i="1" s="1"/>
  <c r="L1051" i="1"/>
  <c r="R1051" i="1" s="1"/>
  <c r="X1051" i="1" s="1"/>
  <c r="AD1051" i="1" s="1"/>
  <c r="AH1051" i="1" s="1"/>
  <c r="AN1051" i="1" s="1"/>
  <c r="AT1051" i="1" s="1"/>
  <c r="AZ1051" i="1" s="1"/>
  <c r="BF1051" i="1" s="1"/>
  <c r="BL1051" i="1" s="1"/>
  <c r="BN1051" i="1" s="1"/>
  <c r="Q1050" i="1"/>
  <c r="AS1050" i="1"/>
  <c r="F1050" i="1"/>
  <c r="L1053" i="1"/>
  <c r="R1053" i="1" s="1"/>
  <c r="X1053" i="1" s="1"/>
  <c r="AD1053" i="1" s="1"/>
  <c r="AH1053" i="1" s="1"/>
  <c r="AN1053" i="1" s="1"/>
  <c r="AT1053" i="1" s="1"/>
  <c r="AZ1053" i="1" s="1"/>
  <c r="BF1053" i="1" s="1"/>
  <c r="BL1053" i="1" s="1"/>
  <c r="BN1053" i="1" s="1"/>
  <c r="M1061" i="1"/>
  <c r="S1061" i="1" s="1"/>
  <c r="Y1061" i="1" s="1"/>
  <c r="AE1061" i="1" s="1"/>
  <c r="AI1061" i="1" s="1"/>
  <c r="AO1061" i="1" s="1"/>
  <c r="AU1061" i="1" s="1"/>
  <c r="BA1061" i="1" s="1"/>
  <c r="BG1061" i="1" s="1"/>
  <c r="BO1061" i="1" s="1"/>
  <c r="BQ1061" i="1" s="1"/>
  <c r="G1060" i="1"/>
  <c r="M1072" i="1"/>
  <c r="S1072" i="1" s="1"/>
  <c r="Y1072" i="1" s="1"/>
  <c r="AE1072" i="1" s="1"/>
  <c r="AI1072" i="1" s="1"/>
  <c r="AO1072" i="1" s="1"/>
  <c r="AU1072" i="1" s="1"/>
  <c r="BA1072" i="1" s="1"/>
  <c r="BG1072" i="1" s="1"/>
  <c r="BO1072" i="1" s="1"/>
  <c r="BQ1072" i="1" s="1"/>
  <c r="G1075" i="1"/>
  <c r="K1075" i="1"/>
  <c r="K1074" i="1" s="1"/>
  <c r="AM1075" i="1"/>
  <c r="AM1074" i="1" s="1"/>
  <c r="BC1075" i="1"/>
  <c r="BC1074" i="1" s="1"/>
  <c r="N1088" i="1"/>
  <c r="T1088" i="1" s="1"/>
  <c r="Z1088" i="1" s="1"/>
  <c r="AF1088" i="1" s="1"/>
  <c r="AJ1088" i="1" s="1"/>
  <c r="AP1088" i="1" s="1"/>
  <c r="AV1088" i="1" s="1"/>
  <c r="BB1088" i="1" s="1"/>
  <c r="BH1088" i="1" s="1"/>
  <c r="BR1088" i="1" s="1"/>
  <c r="BT1088" i="1" s="1"/>
  <c r="L1098" i="1"/>
  <c r="R1098" i="1" s="1"/>
  <c r="X1098" i="1" s="1"/>
  <c r="AD1098" i="1" s="1"/>
  <c r="AH1098" i="1" s="1"/>
  <c r="AN1098" i="1" s="1"/>
  <c r="AT1098" i="1" s="1"/>
  <c r="AZ1098" i="1" s="1"/>
  <c r="BF1098" i="1" s="1"/>
  <c r="BL1098" i="1" s="1"/>
  <c r="BN1098" i="1" s="1"/>
  <c r="F1097" i="1"/>
  <c r="W1178" i="1"/>
  <c r="L1201" i="1"/>
  <c r="R1201" i="1" s="1"/>
  <c r="X1201" i="1" s="1"/>
  <c r="AD1201" i="1" s="1"/>
  <c r="AH1201" i="1" s="1"/>
  <c r="AN1201" i="1" s="1"/>
  <c r="AT1201" i="1" s="1"/>
  <c r="AZ1201" i="1" s="1"/>
  <c r="BF1201" i="1" s="1"/>
  <c r="BL1201" i="1" s="1"/>
  <c r="BN1201" i="1" s="1"/>
  <c r="F1200" i="1"/>
  <c r="L1200" i="1" s="1"/>
  <c r="R1200" i="1" s="1"/>
  <c r="X1200" i="1" s="1"/>
  <c r="AD1200" i="1" s="1"/>
  <c r="AH1200" i="1" s="1"/>
  <c r="AN1200" i="1" s="1"/>
  <c r="AT1200" i="1" s="1"/>
  <c r="AZ1200" i="1" s="1"/>
  <c r="BF1200" i="1" s="1"/>
  <c r="BL1200" i="1" s="1"/>
  <c r="BN1200" i="1" s="1"/>
  <c r="M1201" i="1"/>
  <c r="S1201" i="1" s="1"/>
  <c r="Y1201" i="1" s="1"/>
  <c r="AE1201" i="1" s="1"/>
  <c r="AI1201" i="1" s="1"/>
  <c r="AO1201" i="1" s="1"/>
  <c r="AU1201" i="1" s="1"/>
  <c r="BA1201" i="1" s="1"/>
  <c r="BG1201" i="1" s="1"/>
  <c r="BO1201" i="1" s="1"/>
  <c r="BQ1201" i="1" s="1"/>
  <c r="J1200" i="1"/>
  <c r="M1200" i="1" s="1"/>
  <c r="S1200" i="1" s="1"/>
  <c r="Y1200" i="1" s="1"/>
  <c r="AE1200" i="1" s="1"/>
  <c r="AI1200" i="1" s="1"/>
  <c r="AO1200" i="1" s="1"/>
  <c r="AU1200" i="1" s="1"/>
  <c r="BA1200" i="1" s="1"/>
  <c r="BG1200" i="1" s="1"/>
  <c r="BO1200" i="1" s="1"/>
  <c r="BQ1200" i="1" s="1"/>
  <c r="W1313" i="1"/>
  <c r="AL1337" i="1"/>
  <c r="AL1336" i="1" s="1"/>
  <c r="AL1335" i="1" s="1"/>
  <c r="G922" i="1"/>
  <c r="L1020" i="1"/>
  <c r="R1020" i="1" s="1"/>
  <c r="X1020" i="1" s="1"/>
  <c r="AD1020" i="1" s="1"/>
  <c r="AH1020" i="1" s="1"/>
  <c r="AN1020" i="1" s="1"/>
  <c r="AT1020" i="1" s="1"/>
  <c r="AZ1020" i="1" s="1"/>
  <c r="BF1020" i="1" s="1"/>
  <c r="BL1020" i="1" s="1"/>
  <c r="BN1020" i="1" s="1"/>
  <c r="F1019" i="1"/>
  <c r="L1019" i="1" s="1"/>
  <c r="R1019" i="1" s="1"/>
  <c r="X1019" i="1" s="1"/>
  <c r="AD1019" i="1" s="1"/>
  <c r="AH1019" i="1" s="1"/>
  <c r="AN1019" i="1" s="1"/>
  <c r="AT1019" i="1" s="1"/>
  <c r="AZ1019" i="1" s="1"/>
  <c r="BF1019" i="1" s="1"/>
  <c r="BL1019" i="1" s="1"/>
  <c r="BN1019" i="1" s="1"/>
  <c r="U1022" i="1"/>
  <c r="BE1022" i="1"/>
  <c r="L1024" i="1"/>
  <c r="R1024" i="1" s="1"/>
  <c r="X1024" i="1" s="1"/>
  <c r="AD1024" i="1" s="1"/>
  <c r="AH1024" i="1" s="1"/>
  <c r="AN1024" i="1" s="1"/>
  <c r="AT1024" i="1" s="1"/>
  <c r="AZ1024" i="1" s="1"/>
  <c r="BF1024" i="1" s="1"/>
  <c r="BL1024" i="1" s="1"/>
  <c r="BN1024" i="1" s="1"/>
  <c r="F1023" i="1"/>
  <c r="AL1022" i="1"/>
  <c r="M1033" i="1"/>
  <c r="S1033" i="1" s="1"/>
  <c r="Y1033" i="1" s="1"/>
  <c r="AE1033" i="1" s="1"/>
  <c r="AI1033" i="1" s="1"/>
  <c r="AO1033" i="1" s="1"/>
  <c r="AU1033" i="1" s="1"/>
  <c r="BA1033" i="1" s="1"/>
  <c r="BG1033" i="1" s="1"/>
  <c r="BO1033" i="1" s="1"/>
  <c r="BQ1033" i="1" s="1"/>
  <c r="G1032" i="1"/>
  <c r="M1032" i="1" s="1"/>
  <c r="S1032" i="1" s="1"/>
  <c r="Y1032" i="1" s="1"/>
  <c r="AE1032" i="1" s="1"/>
  <c r="AI1032" i="1" s="1"/>
  <c r="AO1032" i="1" s="1"/>
  <c r="AU1032" i="1" s="1"/>
  <c r="BA1032" i="1" s="1"/>
  <c r="BG1032" i="1" s="1"/>
  <c r="BO1032" i="1" s="1"/>
  <c r="BQ1032" i="1" s="1"/>
  <c r="N1046" i="1"/>
  <c r="T1046" i="1" s="1"/>
  <c r="Z1046" i="1" s="1"/>
  <c r="AF1046" i="1" s="1"/>
  <c r="AJ1046" i="1" s="1"/>
  <c r="AP1046" i="1" s="1"/>
  <c r="AV1046" i="1" s="1"/>
  <c r="BB1046" i="1" s="1"/>
  <c r="BH1046" i="1" s="1"/>
  <c r="BR1046" i="1" s="1"/>
  <c r="BT1046" i="1" s="1"/>
  <c r="H1045" i="1"/>
  <c r="M1065" i="1"/>
  <c r="N1066" i="1"/>
  <c r="T1066" i="1" s="1"/>
  <c r="Z1066" i="1" s="1"/>
  <c r="AF1066" i="1" s="1"/>
  <c r="AJ1066" i="1" s="1"/>
  <c r="AP1066" i="1" s="1"/>
  <c r="AV1066" i="1" s="1"/>
  <c r="BB1066" i="1" s="1"/>
  <c r="BH1066" i="1" s="1"/>
  <c r="BR1066" i="1" s="1"/>
  <c r="BT1066" i="1" s="1"/>
  <c r="H1065" i="1"/>
  <c r="N1065" i="1" s="1"/>
  <c r="T1065" i="1" s="1"/>
  <c r="Z1065" i="1" s="1"/>
  <c r="AF1065" i="1" s="1"/>
  <c r="AJ1065" i="1" s="1"/>
  <c r="AP1065" i="1" s="1"/>
  <c r="AV1065" i="1" s="1"/>
  <c r="BB1065" i="1" s="1"/>
  <c r="BH1065" i="1" s="1"/>
  <c r="BR1065" i="1" s="1"/>
  <c r="BT1065" i="1" s="1"/>
  <c r="W1075" i="1"/>
  <c r="W1074" i="1" s="1"/>
  <c r="BU1075" i="1"/>
  <c r="BU1074" i="1" s="1"/>
  <c r="H1082" i="1"/>
  <c r="M1089" i="1"/>
  <c r="S1089" i="1" s="1"/>
  <c r="Y1089" i="1" s="1"/>
  <c r="AE1089" i="1" s="1"/>
  <c r="AI1089" i="1" s="1"/>
  <c r="AO1089" i="1" s="1"/>
  <c r="AU1089" i="1" s="1"/>
  <c r="BA1089" i="1" s="1"/>
  <c r="BG1089" i="1" s="1"/>
  <c r="BO1089" i="1" s="1"/>
  <c r="BQ1089" i="1" s="1"/>
  <c r="G1088" i="1"/>
  <c r="F1099" i="1"/>
  <c r="J1099" i="1"/>
  <c r="M1102" i="1"/>
  <c r="S1102" i="1" s="1"/>
  <c r="Y1102" i="1" s="1"/>
  <c r="AE1102" i="1" s="1"/>
  <c r="AI1102" i="1" s="1"/>
  <c r="AO1102" i="1" s="1"/>
  <c r="AU1102" i="1" s="1"/>
  <c r="BA1102" i="1" s="1"/>
  <c r="BG1102" i="1" s="1"/>
  <c r="BO1102" i="1" s="1"/>
  <c r="BQ1102" i="1" s="1"/>
  <c r="I1106" i="1"/>
  <c r="L1106" i="1" s="1"/>
  <c r="R1106" i="1" s="1"/>
  <c r="X1106" i="1" s="1"/>
  <c r="AD1106" i="1" s="1"/>
  <c r="AH1106" i="1" s="1"/>
  <c r="AN1106" i="1" s="1"/>
  <c r="AT1106" i="1" s="1"/>
  <c r="AZ1106" i="1" s="1"/>
  <c r="BF1106" i="1" s="1"/>
  <c r="BL1106" i="1" s="1"/>
  <c r="BN1106" i="1" s="1"/>
  <c r="T1106" i="1"/>
  <c r="Z1106" i="1" s="1"/>
  <c r="AF1106" i="1" s="1"/>
  <c r="AJ1106" i="1" s="1"/>
  <c r="AP1106" i="1" s="1"/>
  <c r="AV1106" i="1" s="1"/>
  <c r="BB1106" i="1" s="1"/>
  <c r="BH1106" i="1" s="1"/>
  <c r="BR1106" i="1" s="1"/>
  <c r="BT1106" i="1" s="1"/>
  <c r="AL1123" i="1"/>
  <c r="L1131" i="1"/>
  <c r="R1131" i="1" s="1"/>
  <c r="X1131" i="1" s="1"/>
  <c r="AD1131" i="1" s="1"/>
  <c r="AH1131" i="1" s="1"/>
  <c r="AN1131" i="1" s="1"/>
  <c r="AT1131" i="1" s="1"/>
  <c r="AZ1131" i="1" s="1"/>
  <c r="BF1131" i="1" s="1"/>
  <c r="BL1131" i="1" s="1"/>
  <c r="BN1131" i="1" s="1"/>
  <c r="I1128" i="1"/>
  <c r="AD1156" i="1"/>
  <c r="AH1156" i="1" s="1"/>
  <c r="AN1156" i="1" s="1"/>
  <c r="AT1156" i="1" s="1"/>
  <c r="AZ1156" i="1" s="1"/>
  <c r="BF1156" i="1" s="1"/>
  <c r="BL1156" i="1" s="1"/>
  <c r="AA1155" i="1"/>
  <c r="BU1178" i="1"/>
  <c r="N1183" i="1"/>
  <c r="T1183" i="1" s="1"/>
  <c r="Z1183" i="1" s="1"/>
  <c r="AF1183" i="1" s="1"/>
  <c r="AJ1183" i="1" s="1"/>
  <c r="AP1183" i="1" s="1"/>
  <c r="AV1183" i="1" s="1"/>
  <c r="BB1183" i="1" s="1"/>
  <c r="BH1183" i="1" s="1"/>
  <c r="BR1183" i="1" s="1"/>
  <c r="BT1183" i="1" s="1"/>
  <c r="H1182" i="1"/>
  <c r="N1182" i="1" s="1"/>
  <c r="T1182" i="1" s="1"/>
  <c r="Z1182" i="1" s="1"/>
  <c r="AF1182" i="1" s="1"/>
  <c r="AJ1182" i="1" s="1"/>
  <c r="AP1182" i="1" s="1"/>
  <c r="AV1182" i="1" s="1"/>
  <c r="BB1182" i="1" s="1"/>
  <c r="BH1182" i="1" s="1"/>
  <c r="BR1182" i="1" s="1"/>
  <c r="BT1182" i="1" s="1"/>
  <c r="O1271" i="1"/>
  <c r="O1270" i="1" s="1"/>
  <c r="BG1281" i="1"/>
  <c r="BO1281" i="1" s="1"/>
  <c r="BQ1281" i="1" s="1"/>
  <c r="L1286" i="1"/>
  <c r="R1286" i="1" s="1"/>
  <c r="X1286" i="1" s="1"/>
  <c r="AD1286" i="1" s="1"/>
  <c r="AH1286" i="1" s="1"/>
  <c r="AN1286" i="1" s="1"/>
  <c r="AT1286" i="1" s="1"/>
  <c r="AZ1286" i="1" s="1"/>
  <c r="BF1286" i="1" s="1"/>
  <c r="BL1286" i="1" s="1"/>
  <c r="BN1286" i="1" s="1"/>
  <c r="I1283" i="1"/>
  <c r="L1283" i="1" s="1"/>
  <c r="T1298" i="1"/>
  <c r="Z1298" i="1" s="1"/>
  <c r="AF1298" i="1" s="1"/>
  <c r="AJ1298" i="1" s="1"/>
  <c r="AP1298" i="1" s="1"/>
  <c r="AV1298" i="1" s="1"/>
  <c r="BB1298" i="1" s="1"/>
  <c r="BH1298" i="1" s="1"/>
  <c r="BR1298" i="1" s="1"/>
  <c r="BT1298" i="1" s="1"/>
  <c r="Q1295" i="1"/>
  <c r="AA1300" i="1"/>
  <c r="M1317" i="1"/>
  <c r="S1317" i="1" s="1"/>
  <c r="Y1317" i="1" s="1"/>
  <c r="AE1317" i="1" s="1"/>
  <c r="AI1317" i="1" s="1"/>
  <c r="AO1317" i="1" s="1"/>
  <c r="AU1317" i="1" s="1"/>
  <c r="BA1317" i="1" s="1"/>
  <c r="BG1317" i="1" s="1"/>
  <c r="BO1317" i="1" s="1"/>
  <c r="BQ1317" i="1" s="1"/>
  <c r="AX1022" i="1"/>
  <c r="M1069" i="1"/>
  <c r="S1069" i="1" s="1"/>
  <c r="Y1069" i="1" s="1"/>
  <c r="AE1069" i="1" s="1"/>
  <c r="AI1069" i="1" s="1"/>
  <c r="AO1069" i="1" s="1"/>
  <c r="AU1069" i="1" s="1"/>
  <c r="BA1069" i="1" s="1"/>
  <c r="BG1069" i="1" s="1"/>
  <c r="BO1069" i="1" s="1"/>
  <c r="BQ1069" i="1" s="1"/>
  <c r="G1068" i="1"/>
  <c r="M1068" i="1" s="1"/>
  <c r="S1068" i="1" s="1"/>
  <c r="Y1068" i="1" s="1"/>
  <c r="AE1068" i="1" s="1"/>
  <c r="AI1068" i="1" s="1"/>
  <c r="AO1068" i="1" s="1"/>
  <c r="AU1068" i="1" s="1"/>
  <c r="BA1068" i="1" s="1"/>
  <c r="BG1068" i="1" s="1"/>
  <c r="BO1068" i="1" s="1"/>
  <c r="BQ1068" i="1" s="1"/>
  <c r="L1072" i="1"/>
  <c r="R1072" i="1" s="1"/>
  <c r="X1072" i="1" s="1"/>
  <c r="AD1072" i="1" s="1"/>
  <c r="AH1072" i="1" s="1"/>
  <c r="AN1072" i="1" s="1"/>
  <c r="AT1072" i="1" s="1"/>
  <c r="AZ1072" i="1" s="1"/>
  <c r="BF1072" i="1" s="1"/>
  <c r="BL1072" i="1" s="1"/>
  <c r="BN1072" i="1" s="1"/>
  <c r="F1071" i="1"/>
  <c r="L1071" i="1" s="1"/>
  <c r="R1071" i="1" s="1"/>
  <c r="X1071" i="1" s="1"/>
  <c r="AD1071" i="1" s="1"/>
  <c r="AH1071" i="1" s="1"/>
  <c r="AN1071" i="1" s="1"/>
  <c r="AT1071" i="1" s="1"/>
  <c r="AZ1071" i="1" s="1"/>
  <c r="BF1071" i="1" s="1"/>
  <c r="BL1071" i="1" s="1"/>
  <c r="BN1071" i="1" s="1"/>
  <c r="N1096" i="1"/>
  <c r="T1096" i="1" s="1"/>
  <c r="Z1096" i="1" s="1"/>
  <c r="AF1096" i="1" s="1"/>
  <c r="AJ1096" i="1" s="1"/>
  <c r="AP1096" i="1" s="1"/>
  <c r="AV1096" i="1" s="1"/>
  <c r="BB1096" i="1" s="1"/>
  <c r="BH1096" i="1" s="1"/>
  <c r="BR1096" i="1" s="1"/>
  <c r="BT1096" i="1" s="1"/>
  <c r="AG1099" i="1"/>
  <c r="AG1092" i="1" s="1"/>
  <c r="BI1099" i="1"/>
  <c r="BI1092" i="1" s="1"/>
  <c r="F1116" i="1"/>
  <c r="L1116" i="1" s="1"/>
  <c r="R1116" i="1" s="1"/>
  <c r="X1116" i="1" s="1"/>
  <c r="AD1116" i="1" s="1"/>
  <c r="AH1116" i="1" s="1"/>
  <c r="AN1116" i="1" s="1"/>
  <c r="AT1116" i="1" s="1"/>
  <c r="AZ1116" i="1" s="1"/>
  <c r="BF1116" i="1" s="1"/>
  <c r="BL1116" i="1" s="1"/>
  <c r="BN1116" i="1" s="1"/>
  <c r="L1117" i="1"/>
  <c r="R1117" i="1" s="1"/>
  <c r="X1117" i="1" s="1"/>
  <c r="AD1117" i="1" s="1"/>
  <c r="AH1117" i="1" s="1"/>
  <c r="AN1117" i="1" s="1"/>
  <c r="AT1117" i="1" s="1"/>
  <c r="AZ1117" i="1" s="1"/>
  <c r="BF1117" i="1" s="1"/>
  <c r="BL1117" i="1" s="1"/>
  <c r="BN1117" i="1" s="1"/>
  <c r="AB1178" i="1"/>
  <c r="M1186" i="1"/>
  <c r="S1186" i="1" s="1"/>
  <c r="Y1186" i="1" s="1"/>
  <c r="AE1186" i="1" s="1"/>
  <c r="AI1186" i="1" s="1"/>
  <c r="AO1186" i="1" s="1"/>
  <c r="AU1186" i="1" s="1"/>
  <c r="BA1186" i="1" s="1"/>
  <c r="BG1186" i="1" s="1"/>
  <c r="BO1186" i="1" s="1"/>
  <c r="BQ1186" i="1" s="1"/>
  <c r="G1185" i="1"/>
  <c r="N1186" i="1"/>
  <c r="T1186" i="1" s="1"/>
  <c r="Z1186" i="1" s="1"/>
  <c r="AF1186" i="1" s="1"/>
  <c r="AJ1186" i="1" s="1"/>
  <c r="AP1186" i="1" s="1"/>
  <c r="AV1186" i="1" s="1"/>
  <c r="BB1186" i="1" s="1"/>
  <c r="BH1186" i="1" s="1"/>
  <c r="BR1186" i="1" s="1"/>
  <c r="BT1186" i="1" s="1"/>
  <c r="K1185" i="1"/>
  <c r="F1236" i="1"/>
  <c r="L1236" i="1" s="1"/>
  <c r="R1236" i="1" s="1"/>
  <c r="X1236" i="1" s="1"/>
  <c r="AD1236" i="1" s="1"/>
  <c r="AH1236" i="1" s="1"/>
  <c r="AN1236" i="1" s="1"/>
  <c r="AT1236" i="1" s="1"/>
  <c r="AZ1236" i="1" s="1"/>
  <c r="BF1236" i="1" s="1"/>
  <c r="BL1236" i="1" s="1"/>
  <c r="BN1236" i="1" s="1"/>
  <c r="BD1137" i="1"/>
  <c r="BD1136" i="1" s="1"/>
  <c r="R1148" i="1"/>
  <c r="X1148" i="1" s="1"/>
  <c r="AD1148" i="1" s="1"/>
  <c r="AH1148" i="1" s="1"/>
  <c r="AN1148" i="1" s="1"/>
  <c r="AT1148" i="1" s="1"/>
  <c r="AZ1148" i="1" s="1"/>
  <c r="BF1148" i="1" s="1"/>
  <c r="BL1148" i="1" s="1"/>
  <c r="BN1148" i="1" s="1"/>
  <c r="O1147" i="1"/>
  <c r="AR1178" i="1"/>
  <c r="BD1178" i="1"/>
  <c r="L1180" i="1"/>
  <c r="R1180" i="1" s="1"/>
  <c r="X1180" i="1" s="1"/>
  <c r="AD1180" i="1" s="1"/>
  <c r="AH1180" i="1" s="1"/>
  <c r="AN1180" i="1" s="1"/>
  <c r="AT1180" i="1" s="1"/>
  <c r="AZ1180" i="1" s="1"/>
  <c r="BF1180" i="1" s="1"/>
  <c r="BL1180" i="1" s="1"/>
  <c r="BN1180" i="1" s="1"/>
  <c r="I1179" i="1"/>
  <c r="BE1178" i="1"/>
  <c r="M1194" i="1"/>
  <c r="S1194" i="1" s="1"/>
  <c r="Y1194" i="1" s="1"/>
  <c r="AE1194" i="1" s="1"/>
  <c r="AI1194" i="1" s="1"/>
  <c r="AO1194" i="1" s="1"/>
  <c r="AU1194" i="1" s="1"/>
  <c r="BA1194" i="1" s="1"/>
  <c r="BG1194" i="1" s="1"/>
  <c r="BO1194" i="1" s="1"/>
  <c r="BQ1194" i="1" s="1"/>
  <c r="M1198" i="1"/>
  <c r="S1198" i="1" s="1"/>
  <c r="Y1198" i="1" s="1"/>
  <c r="AE1198" i="1" s="1"/>
  <c r="AI1198" i="1" s="1"/>
  <c r="AO1198" i="1" s="1"/>
  <c r="AU1198" i="1" s="1"/>
  <c r="BA1198" i="1" s="1"/>
  <c r="BG1198" i="1" s="1"/>
  <c r="BO1198" i="1" s="1"/>
  <c r="BQ1198" i="1" s="1"/>
  <c r="G1197" i="1"/>
  <c r="M1197" i="1" s="1"/>
  <c r="S1197" i="1" s="1"/>
  <c r="Y1197" i="1" s="1"/>
  <c r="AE1197" i="1" s="1"/>
  <c r="AI1197" i="1" s="1"/>
  <c r="AO1197" i="1" s="1"/>
  <c r="AU1197" i="1" s="1"/>
  <c r="BA1197" i="1" s="1"/>
  <c r="BG1197" i="1" s="1"/>
  <c r="BO1197" i="1" s="1"/>
  <c r="BQ1197" i="1" s="1"/>
  <c r="N1198" i="1"/>
  <c r="T1198" i="1" s="1"/>
  <c r="Z1198" i="1" s="1"/>
  <c r="AF1198" i="1" s="1"/>
  <c r="AJ1198" i="1" s="1"/>
  <c r="AP1198" i="1" s="1"/>
  <c r="AV1198" i="1" s="1"/>
  <c r="BB1198" i="1" s="1"/>
  <c r="BH1198" i="1" s="1"/>
  <c r="BR1198" i="1" s="1"/>
  <c r="BT1198" i="1" s="1"/>
  <c r="K1197" i="1"/>
  <c r="N1197" i="1" s="1"/>
  <c r="T1197" i="1" s="1"/>
  <c r="Z1197" i="1" s="1"/>
  <c r="AF1197" i="1" s="1"/>
  <c r="AJ1197" i="1" s="1"/>
  <c r="AP1197" i="1" s="1"/>
  <c r="AV1197" i="1" s="1"/>
  <c r="BB1197" i="1" s="1"/>
  <c r="BH1197" i="1" s="1"/>
  <c r="BR1197" i="1" s="1"/>
  <c r="BT1197" i="1" s="1"/>
  <c r="AP1222" i="1"/>
  <c r="AV1222" i="1" s="1"/>
  <c r="BB1222" i="1" s="1"/>
  <c r="BH1222" i="1" s="1"/>
  <c r="BR1222" i="1" s="1"/>
  <c r="BT1222" i="1" s="1"/>
  <c r="AM1221" i="1"/>
  <c r="AP1221" i="1" s="1"/>
  <c r="AV1221" i="1" s="1"/>
  <c r="BB1221" i="1" s="1"/>
  <c r="BH1221" i="1" s="1"/>
  <c r="BR1221" i="1" s="1"/>
  <c r="BT1221" i="1" s="1"/>
  <c r="O1240" i="1"/>
  <c r="G1243" i="1"/>
  <c r="M1243" i="1" s="1"/>
  <c r="M1246" i="1"/>
  <c r="S1246" i="1" s="1"/>
  <c r="Y1246" i="1" s="1"/>
  <c r="AE1246" i="1" s="1"/>
  <c r="AI1246" i="1" s="1"/>
  <c r="AO1246" i="1" s="1"/>
  <c r="AU1246" i="1" s="1"/>
  <c r="BA1246" i="1" s="1"/>
  <c r="BG1246" i="1" s="1"/>
  <c r="BO1246" i="1" s="1"/>
  <c r="BQ1246" i="1" s="1"/>
  <c r="M1258" i="1"/>
  <c r="S1258" i="1" s="1"/>
  <c r="Y1258" i="1" s="1"/>
  <c r="AE1258" i="1" s="1"/>
  <c r="AI1258" i="1" s="1"/>
  <c r="AO1258" i="1" s="1"/>
  <c r="AU1258" i="1" s="1"/>
  <c r="BA1258" i="1" s="1"/>
  <c r="BG1258" i="1" s="1"/>
  <c r="BO1258" i="1" s="1"/>
  <c r="BQ1258" i="1" s="1"/>
  <c r="G1257" i="1"/>
  <c r="L1260" i="1"/>
  <c r="R1260" i="1" s="1"/>
  <c r="X1260" i="1" s="1"/>
  <c r="AD1260" i="1" s="1"/>
  <c r="AH1260" i="1" s="1"/>
  <c r="AN1260" i="1" s="1"/>
  <c r="AT1260" i="1" s="1"/>
  <c r="AZ1260" i="1" s="1"/>
  <c r="BF1260" i="1" s="1"/>
  <c r="BL1260" i="1" s="1"/>
  <c r="BN1260" i="1" s="1"/>
  <c r="F1257" i="1"/>
  <c r="L1265" i="1"/>
  <c r="R1265" i="1" s="1"/>
  <c r="X1265" i="1" s="1"/>
  <c r="AD1265" i="1" s="1"/>
  <c r="AH1265" i="1" s="1"/>
  <c r="AN1265" i="1" s="1"/>
  <c r="AT1265" i="1" s="1"/>
  <c r="AZ1265" i="1" s="1"/>
  <c r="BF1265" i="1" s="1"/>
  <c r="BL1265" i="1" s="1"/>
  <c r="BN1265" i="1" s="1"/>
  <c r="R1273" i="1"/>
  <c r="X1273" i="1" s="1"/>
  <c r="AD1273" i="1" s="1"/>
  <c r="AH1273" i="1" s="1"/>
  <c r="AN1273" i="1" s="1"/>
  <c r="AT1273" i="1" s="1"/>
  <c r="AZ1273" i="1" s="1"/>
  <c r="BF1273" i="1" s="1"/>
  <c r="BL1273" i="1" s="1"/>
  <c r="BN1273" i="1" s="1"/>
  <c r="L1275" i="1"/>
  <c r="R1275" i="1" s="1"/>
  <c r="X1275" i="1" s="1"/>
  <c r="AD1275" i="1" s="1"/>
  <c r="AH1275" i="1" s="1"/>
  <c r="AN1275" i="1" s="1"/>
  <c r="AT1275" i="1" s="1"/>
  <c r="AZ1275" i="1" s="1"/>
  <c r="BF1275" i="1" s="1"/>
  <c r="BL1275" i="1" s="1"/>
  <c r="BN1275" i="1" s="1"/>
  <c r="I1274" i="1"/>
  <c r="L1274" i="1" s="1"/>
  <c r="R1274" i="1" s="1"/>
  <c r="X1274" i="1" s="1"/>
  <c r="AD1274" i="1" s="1"/>
  <c r="AH1274" i="1" s="1"/>
  <c r="AN1274" i="1" s="1"/>
  <c r="AT1274" i="1" s="1"/>
  <c r="AZ1274" i="1" s="1"/>
  <c r="BF1274" i="1" s="1"/>
  <c r="BL1274" i="1" s="1"/>
  <c r="BN1274" i="1" s="1"/>
  <c r="N1281" i="1"/>
  <c r="T1281" i="1" s="1"/>
  <c r="Z1281" i="1" s="1"/>
  <c r="AF1281" i="1" s="1"/>
  <c r="AJ1281" i="1" s="1"/>
  <c r="AP1281" i="1" s="1"/>
  <c r="AV1281" i="1" s="1"/>
  <c r="BB1281" i="1" s="1"/>
  <c r="BH1281" i="1" s="1"/>
  <c r="BR1281" i="1" s="1"/>
  <c r="BT1281" i="1" s="1"/>
  <c r="H1280" i="1"/>
  <c r="N1280" i="1" s="1"/>
  <c r="T1280" i="1" s="1"/>
  <c r="Z1280" i="1" s="1"/>
  <c r="AF1280" i="1" s="1"/>
  <c r="AJ1280" i="1" s="1"/>
  <c r="AP1280" i="1" s="1"/>
  <c r="AV1280" i="1" s="1"/>
  <c r="BB1280" i="1" s="1"/>
  <c r="BH1280" i="1" s="1"/>
  <c r="BR1280" i="1" s="1"/>
  <c r="BT1280" i="1" s="1"/>
  <c r="O1295" i="1"/>
  <c r="AQ1300" i="1"/>
  <c r="P1329" i="1"/>
  <c r="P1328" i="1" s="1"/>
  <c r="M1400" i="1"/>
  <c r="S1400" i="1" s="1"/>
  <c r="Y1400" i="1" s="1"/>
  <c r="AE1400" i="1" s="1"/>
  <c r="AI1400" i="1" s="1"/>
  <c r="AO1400" i="1" s="1"/>
  <c r="AU1400" i="1" s="1"/>
  <c r="BA1400" i="1" s="1"/>
  <c r="BG1400" i="1" s="1"/>
  <c r="BO1400" i="1" s="1"/>
  <c r="BQ1400" i="1" s="1"/>
  <c r="G1399" i="1"/>
  <c r="M1129" i="1"/>
  <c r="S1129" i="1" s="1"/>
  <c r="Y1129" i="1" s="1"/>
  <c r="AE1129" i="1" s="1"/>
  <c r="AI1129" i="1" s="1"/>
  <c r="AO1129" i="1" s="1"/>
  <c r="AU1129" i="1" s="1"/>
  <c r="BA1129" i="1" s="1"/>
  <c r="BG1129" i="1" s="1"/>
  <c r="BO1129" i="1" s="1"/>
  <c r="BQ1129" i="1" s="1"/>
  <c r="AA1128" i="1"/>
  <c r="L1133" i="1"/>
  <c r="R1133" i="1" s="1"/>
  <c r="X1133" i="1" s="1"/>
  <c r="AD1133" i="1" s="1"/>
  <c r="AH1133" i="1" s="1"/>
  <c r="AN1133" i="1" s="1"/>
  <c r="AT1133" i="1" s="1"/>
  <c r="AZ1133" i="1" s="1"/>
  <c r="BF1133" i="1" s="1"/>
  <c r="BL1133" i="1" s="1"/>
  <c r="BN1133" i="1" s="1"/>
  <c r="AX1137" i="1"/>
  <c r="AX1136" i="1" s="1"/>
  <c r="N1139" i="1"/>
  <c r="T1139" i="1" s="1"/>
  <c r="Z1139" i="1" s="1"/>
  <c r="AF1139" i="1" s="1"/>
  <c r="AJ1139" i="1" s="1"/>
  <c r="AP1139" i="1" s="1"/>
  <c r="AV1139" i="1" s="1"/>
  <c r="BB1139" i="1" s="1"/>
  <c r="BH1139" i="1" s="1"/>
  <c r="BR1139" i="1" s="1"/>
  <c r="BT1139" i="1" s="1"/>
  <c r="M1139" i="1"/>
  <c r="S1139" i="1" s="1"/>
  <c r="Y1139" i="1" s="1"/>
  <c r="AE1139" i="1" s="1"/>
  <c r="AI1139" i="1" s="1"/>
  <c r="AO1139" i="1" s="1"/>
  <c r="AU1139" i="1" s="1"/>
  <c r="BA1139" i="1" s="1"/>
  <c r="BG1139" i="1" s="1"/>
  <c r="BO1139" i="1" s="1"/>
  <c r="BQ1139" i="1" s="1"/>
  <c r="V1178" i="1"/>
  <c r="AS1178" i="1"/>
  <c r="BI1178" i="1"/>
  <c r="N1195" i="1"/>
  <c r="T1195" i="1" s="1"/>
  <c r="Z1195" i="1" s="1"/>
  <c r="AF1195" i="1" s="1"/>
  <c r="AJ1195" i="1" s="1"/>
  <c r="AP1195" i="1" s="1"/>
  <c r="AV1195" i="1" s="1"/>
  <c r="BB1195" i="1" s="1"/>
  <c r="BH1195" i="1" s="1"/>
  <c r="BR1195" i="1" s="1"/>
  <c r="BT1195" i="1" s="1"/>
  <c r="H1194" i="1"/>
  <c r="N1194" i="1" s="1"/>
  <c r="T1194" i="1" s="1"/>
  <c r="Z1194" i="1" s="1"/>
  <c r="AF1194" i="1" s="1"/>
  <c r="AJ1194" i="1" s="1"/>
  <c r="AP1194" i="1" s="1"/>
  <c r="AV1194" i="1" s="1"/>
  <c r="BB1194" i="1" s="1"/>
  <c r="BH1194" i="1" s="1"/>
  <c r="BR1194" i="1" s="1"/>
  <c r="BT1194" i="1" s="1"/>
  <c r="R1204" i="1"/>
  <c r="X1204" i="1" s="1"/>
  <c r="AD1204" i="1" s="1"/>
  <c r="AH1204" i="1" s="1"/>
  <c r="AN1204" i="1" s="1"/>
  <c r="AT1204" i="1" s="1"/>
  <c r="AZ1204" i="1" s="1"/>
  <c r="BF1204" i="1" s="1"/>
  <c r="BL1204" i="1" s="1"/>
  <c r="BN1204" i="1" s="1"/>
  <c r="O1203" i="1"/>
  <c r="R1203" i="1" s="1"/>
  <c r="X1203" i="1" s="1"/>
  <c r="AD1203" i="1" s="1"/>
  <c r="AH1203" i="1" s="1"/>
  <c r="AN1203" i="1" s="1"/>
  <c r="AT1203" i="1" s="1"/>
  <c r="AZ1203" i="1" s="1"/>
  <c r="BF1203" i="1" s="1"/>
  <c r="BL1203" i="1" s="1"/>
  <c r="BN1203" i="1" s="1"/>
  <c r="AP1213" i="1"/>
  <c r="AV1213" i="1" s="1"/>
  <c r="BB1213" i="1" s="1"/>
  <c r="BH1213" i="1" s="1"/>
  <c r="BR1213" i="1" s="1"/>
  <c r="BT1213" i="1" s="1"/>
  <c r="AM1212" i="1"/>
  <c r="AP1212" i="1" s="1"/>
  <c r="AV1212" i="1" s="1"/>
  <c r="BB1212" i="1" s="1"/>
  <c r="BH1212" i="1" s="1"/>
  <c r="BR1212" i="1" s="1"/>
  <c r="BT1212" i="1" s="1"/>
  <c r="AY1227" i="1"/>
  <c r="BB1227" i="1" s="1"/>
  <c r="BH1227" i="1" s="1"/>
  <c r="BR1227" i="1" s="1"/>
  <c r="BB1228" i="1"/>
  <c r="BH1228" i="1" s="1"/>
  <c r="BR1228" i="1" s="1"/>
  <c r="BJ1295" i="1"/>
  <c r="BJ1291" i="1" s="1"/>
  <c r="I1301" i="1"/>
  <c r="L1302" i="1"/>
  <c r="R1302" i="1" s="1"/>
  <c r="X1302" i="1" s="1"/>
  <c r="AD1302" i="1" s="1"/>
  <c r="AH1302" i="1" s="1"/>
  <c r="AN1302" i="1" s="1"/>
  <c r="AT1302" i="1" s="1"/>
  <c r="AZ1302" i="1" s="1"/>
  <c r="BF1302" i="1" s="1"/>
  <c r="BL1302" i="1" s="1"/>
  <c r="BN1302" i="1" s="1"/>
  <c r="BK1300" i="1"/>
  <c r="L1323" i="1"/>
  <c r="R1323" i="1" s="1"/>
  <c r="X1323" i="1" s="1"/>
  <c r="AD1323" i="1" s="1"/>
  <c r="AH1323" i="1" s="1"/>
  <c r="AN1323" i="1" s="1"/>
  <c r="AT1323" i="1" s="1"/>
  <c r="AZ1323" i="1" s="1"/>
  <c r="BF1323" i="1" s="1"/>
  <c r="BL1323" i="1" s="1"/>
  <c r="BN1323" i="1" s="1"/>
  <c r="I1320" i="1"/>
  <c r="L1366" i="1"/>
  <c r="R1366" i="1" s="1"/>
  <c r="X1366" i="1" s="1"/>
  <c r="AD1366" i="1" s="1"/>
  <c r="AH1366" i="1" s="1"/>
  <c r="AN1366" i="1" s="1"/>
  <c r="AT1366" i="1" s="1"/>
  <c r="AZ1366" i="1" s="1"/>
  <c r="BF1366" i="1" s="1"/>
  <c r="BL1366" i="1" s="1"/>
  <c r="BN1366" i="1" s="1"/>
  <c r="F1361" i="1"/>
  <c r="M1457" i="1"/>
  <c r="S1457" i="1" s="1"/>
  <c r="Y1457" i="1" s="1"/>
  <c r="AE1457" i="1" s="1"/>
  <c r="AI1457" i="1" s="1"/>
  <c r="AO1457" i="1" s="1"/>
  <c r="AU1457" i="1" s="1"/>
  <c r="BA1457" i="1" s="1"/>
  <c r="BG1457" i="1" s="1"/>
  <c r="BO1457" i="1" s="1"/>
  <c r="BQ1457" i="1" s="1"/>
  <c r="G1456" i="1"/>
  <c r="M1456" i="1" s="1"/>
  <c r="S1456" i="1" s="1"/>
  <c r="Y1456" i="1" s="1"/>
  <c r="AE1456" i="1" s="1"/>
  <c r="AI1456" i="1" s="1"/>
  <c r="AO1456" i="1" s="1"/>
  <c r="AU1456" i="1" s="1"/>
  <c r="BA1456" i="1" s="1"/>
  <c r="BG1456" i="1" s="1"/>
  <c r="BO1456" i="1" s="1"/>
  <c r="BQ1456" i="1" s="1"/>
  <c r="N1457" i="1"/>
  <c r="T1457" i="1" s="1"/>
  <c r="Z1457" i="1" s="1"/>
  <c r="AF1457" i="1" s="1"/>
  <c r="AJ1457" i="1" s="1"/>
  <c r="AP1457" i="1" s="1"/>
  <c r="AV1457" i="1" s="1"/>
  <c r="BB1457" i="1" s="1"/>
  <c r="BH1457" i="1" s="1"/>
  <c r="BR1457" i="1" s="1"/>
  <c r="BT1457" i="1" s="1"/>
  <c r="K1456" i="1"/>
  <c r="N1456" i="1" s="1"/>
  <c r="T1456" i="1" s="1"/>
  <c r="Z1456" i="1" s="1"/>
  <c r="AF1456" i="1" s="1"/>
  <c r="AJ1456" i="1" s="1"/>
  <c r="AP1456" i="1" s="1"/>
  <c r="AV1456" i="1" s="1"/>
  <c r="BB1456" i="1" s="1"/>
  <c r="BH1456" i="1" s="1"/>
  <c r="BR1456" i="1" s="1"/>
  <c r="BT1456" i="1" s="1"/>
  <c r="L1467" i="1"/>
  <c r="R1467" i="1" s="1"/>
  <c r="X1467" i="1" s="1"/>
  <c r="AD1467" i="1" s="1"/>
  <c r="AH1467" i="1" s="1"/>
  <c r="AN1467" i="1" s="1"/>
  <c r="AT1467" i="1" s="1"/>
  <c r="AZ1467" i="1" s="1"/>
  <c r="BF1467" i="1" s="1"/>
  <c r="BL1467" i="1" s="1"/>
  <c r="BN1467" i="1" s="1"/>
  <c r="I1466" i="1"/>
  <c r="V1123" i="1"/>
  <c r="N1129" i="1"/>
  <c r="T1129" i="1" s="1"/>
  <c r="Z1129" i="1" s="1"/>
  <c r="AF1129" i="1" s="1"/>
  <c r="AJ1129" i="1" s="1"/>
  <c r="AP1129" i="1" s="1"/>
  <c r="AV1129" i="1" s="1"/>
  <c r="BB1129" i="1" s="1"/>
  <c r="BH1129" i="1" s="1"/>
  <c r="BR1129" i="1" s="1"/>
  <c r="BT1129" i="1" s="1"/>
  <c r="W1128" i="1"/>
  <c r="AQ1128" i="1"/>
  <c r="BU1128" i="1"/>
  <c r="N1131" i="1"/>
  <c r="T1131" i="1" s="1"/>
  <c r="Z1131" i="1" s="1"/>
  <c r="AF1131" i="1" s="1"/>
  <c r="AJ1131" i="1" s="1"/>
  <c r="AP1131" i="1" s="1"/>
  <c r="AV1131" i="1" s="1"/>
  <c r="BB1131" i="1" s="1"/>
  <c r="BH1131" i="1" s="1"/>
  <c r="BR1131" i="1" s="1"/>
  <c r="BT1131" i="1" s="1"/>
  <c r="AB1137" i="1"/>
  <c r="AR1137" i="1"/>
  <c r="AR1136" i="1" s="1"/>
  <c r="L1139" i="1"/>
  <c r="R1139" i="1" s="1"/>
  <c r="X1139" i="1" s="1"/>
  <c r="AD1139" i="1" s="1"/>
  <c r="AH1139" i="1" s="1"/>
  <c r="AN1139" i="1" s="1"/>
  <c r="AT1139" i="1" s="1"/>
  <c r="AZ1139" i="1" s="1"/>
  <c r="BF1139" i="1" s="1"/>
  <c r="BL1139" i="1" s="1"/>
  <c r="BN1139" i="1" s="1"/>
  <c r="I1138" i="1"/>
  <c r="I1137" i="1" s="1"/>
  <c r="I1136" i="1" s="1"/>
  <c r="L1144" i="1"/>
  <c r="R1144" i="1" s="1"/>
  <c r="X1144" i="1" s="1"/>
  <c r="AD1144" i="1" s="1"/>
  <c r="AH1144" i="1" s="1"/>
  <c r="AN1144" i="1" s="1"/>
  <c r="AT1144" i="1" s="1"/>
  <c r="AZ1144" i="1" s="1"/>
  <c r="BF1144" i="1" s="1"/>
  <c r="BL1144" i="1" s="1"/>
  <c r="BN1144" i="1" s="1"/>
  <c r="F1143" i="1"/>
  <c r="L1143" i="1" s="1"/>
  <c r="R1143" i="1" s="1"/>
  <c r="X1143" i="1" s="1"/>
  <c r="AD1143" i="1" s="1"/>
  <c r="AH1143" i="1" s="1"/>
  <c r="AN1143" i="1" s="1"/>
  <c r="AT1143" i="1" s="1"/>
  <c r="AZ1143" i="1" s="1"/>
  <c r="BF1143" i="1" s="1"/>
  <c r="BL1143" i="1" s="1"/>
  <c r="BN1143" i="1" s="1"/>
  <c r="M1144" i="1"/>
  <c r="S1144" i="1" s="1"/>
  <c r="Y1144" i="1" s="1"/>
  <c r="AE1144" i="1" s="1"/>
  <c r="AI1144" i="1" s="1"/>
  <c r="AO1144" i="1" s="1"/>
  <c r="AU1144" i="1" s="1"/>
  <c r="BA1144" i="1" s="1"/>
  <c r="BG1144" i="1" s="1"/>
  <c r="BO1144" i="1" s="1"/>
  <c r="BQ1144" i="1" s="1"/>
  <c r="J1143" i="1"/>
  <c r="M1143" i="1" s="1"/>
  <c r="S1143" i="1" s="1"/>
  <c r="Y1143" i="1" s="1"/>
  <c r="AE1143" i="1" s="1"/>
  <c r="AI1143" i="1" s="1"/>
  <c r="AO1143" i="1" s="1"/>
  <c r="AU1143" i="1" s="1"/>
  <c r="BA1143" i="1" s="1"/>
  <c r="BG1143" i="1" s="1"/>
  <c r="BO1143" i="1" s="1"/>
  <c r="BQ1143" i="1" s="1"/>
  <c r="BJ1178" i="1"/>
  <c r="AG1178" i="1"/>
  <c r="L1189" i="1"/>
  <c r="R1189" i="1" s="1"/>
  <c r="X1189" i="1" s="1"/>
  <c r="AD1189" i="1" s="1"/>
  <c r="AH1189" i="1" s="1"/>
  <c r="AN1189" i="1" s="1"/>
  <c r="AT1189" i="1" s="1"/>
  <c r="AZ1189" i="1" s="1"/>
  <c r="BF1189" i="1" s="1"/>
  <c r="BL1189" i="1" s="1"/>
  <c r="BN1189" i="1" s="1"/>
  <c r="F1188" i="1"/>
  <c r="L1188" i="1" s="1"/>
  <c r="R1188" i="1" s="1"/>
  <c r="X1188" i="1" s="1"/>
  <c r="AD1188" i="1" s="1"/>
  <c r="AH1188" i="1" s="1"/>
  <c r="AN1188" i="1" s="1"/>
  <c r="AT1188" i="1" s="1"/>
  <c r="AZ1188" i="1" s="1"/>
  <c r="BF1188" i="1" s="1"/>
  <c r="BL1188" i="1" s="1"/>
  <c r="BN1188" i="1" s="1"/>
  <c r="M1189" i="1"/>
  <c r="S1189" i="1" s="1"/>
  <c r="Y1189" i="1" s="1"/>
  <c r="AE1189" i="1" s="1"/>
  <c r="AI1189" i="1" s="1"/>
  <c r="AO1189" i="1" s="1"/>
  <c r="AU1189" i="1" s="1"/>
  <c r="BA1189" i="1" s="1"/>
  <c r="BG1189" i="1" s="1"/>
  <c r="BO1189" i="1" s="1"/>
  <c r="BQ1189" i="1" s="1"/>
  <c r="J1188" i="1"/>
  <c r="M1188" i="1" s="1"/>
  <c r="S1188" i="1" s="1"/>
  <c r="Y1188" i="1" s="1"/>
  <c r="AE1188" i="1" s="1"/>
  <c r="AI1188" i="1" s="1"/>
  <c r="AO1188" i="1" s="1"/>
  <c r="AU1188" i="1" s="1"/>
  <c r="BA1188" i="1" s="1"/>
  <c r="BG1188" i="1" s="1"/>
  <c r="BO1188" i="1" s="1"/>
  <c r="BQ1188" i="1" s="1"/>
  <c r="L1192" i="1"/>
  <c r="R1192" i="1" s="1"/>
  <c r="X1192" i="1" s="1"/>
  <c r="AD1192" i="1" s="1"/>
  <c r="AH1192" i="1" s="1"/>
  <c r="AN1192" i="1" s="1"/>
  <c r="AT1192" i="1" s="1"/>
  <c r="AZ1192" i="1" s="1"/>
  <c r="BF1192" i="1" s="1"/>
  <c r="BL1192" i="1" s="1"/>
  <c r="BN1192" i="1" s="1"/>
  <c r="I1191" i="1"/>
  <c r="L1191" i="1" s="1"/>
  <c r="R1191" i="1" s="1"/>
  <c r="X1191" i="1" s="1"/>
  <c r="AD1191" i="1" s="1"/>
  <c r="AH1191" i="1" s="1"/>
  <c r="AN1191" i="1" s="1"/>
  <c r="AT1191" i="1" s="1"/>
  <c r="AZ1191" i="1" s="1"/>
  <c r="BF1191" i="1" s="1"/>
  <c r="BL1191" i="1" s="1"/>
  <c r="BN1191" i="1" s="1"/>
  <c r="AO1209" i="1"/>
  <c r="AU1209" i="1" s="1"/>
  <c r="BA1209" i="1" s="1"/>
  <c r="BG1209" i="1" s="1"/>
  <c r="BO1209" i="1" s="1"/>
  <c r="BQ1209" i="1" s="1"/>
  <c r="AZ1231" i="1"/>
  <c r="BF1231" i="1" s="1"/>
  <c r="BL1231" i="1" s="1"/>
  <c r="BN1231" i="1" s="1"/>
  <c r="AW1230" i="1"/>
  <c r="AZ1230" i="1" s="1"/>
  <c r="BF1230" i="1" s="1"/>
  <c r="BL1230" i="1" s="1"/>
  <c r="BN1230" i="1" s="1"/>
  <c r="BI1291" i="1"/>
  <c r="W1300" i="1"/>
  <c r="BD1300" i="1"/>
  <c r="N1305" i="1"/>
  <c r="T1305" i="1" s="1"/>
  <c r="Z1305" i="1" s="1"/>
  <c r="AF1305" i="1" s="1"/>
  <c r="AJ1305" i="1" s="1"/>
  <c r="AP1305" i="1" s="1"/>
  <c r="AV1305" i="1" s="1"/>
  <c r="BB1305" i="1" s="1"/>
  <c r="BH1305" i="1" s="1"/>
  <c r="BR1305" i="1" s="1"/>
  <c r="BT1305" i="1" s="1"/>
  <c r="H1304" i="1"/>
  <c r="N1304" i="1" s="1"/>
  <c r="T1304" i="1" s="1"/>
  <c r="Z1304" i="1" s="1"/>
  <c r="AF1304" i="1" s="1"/>
  <c r="AJ1304" i="1" s="1"/>
  <c r="AP1304" i="1" s="1"/>
  <c r="AV1304" i="1" s="1"/>
  <c r="BB1304" i="1" s="1"/>
  <c r="BH1304" i="1" s="1"/>
  <c r="BR1304" i="1" s="1"/>
  <c r="BT1304" i="1" s="1"/>
  <c r="O1313" i="1"/>
  <c r="M1359" i="1"/>
  <c r="S1359" i="1" s="1"/>
  <c r="Y1359" i="1" s="1"/>
  <c r="AE1359" i="1" s="1"/>
  <c r="AI1359" i="1" s="1"/>
  <c r="AO1359" i="1" s="1"/>
  <c r="AU1359" i="1" s="1"/>
  <c r="BA1359" i="1" s="1"/>
  <c r="BG1359" i="1" s="1"/>
  <c r="BO1359" i="1" s="1"/>
  <c r="BQ1359" i="1" s="1"/>
  <c r="G1358" i="1"/>
  <c r="J1361" i="1"/>
  <c r="J1360" i="1" s="1"/>
  <c r="S1147" i="1"/>
  <c r="Y1147" i="1" s="1"/>
  <c r="AE1147" i="1" s="1"/>
  <c r="AI1147" i="1" s="1"/>
  <c r="AO1147" i="1" s="1"/>
  <c r="AU1147" i="1" s="1"/>
  <c r="BA1147" i="1" s="1"/>
  <c r="BG1147" i="1" s="1"/>
  <c r="BO1147" i="1" s="1"/>
  <c r="BQ1147" i="1" s="1"/>
  <c r="Q1203" i="1"/>
  <c r="T1203" i="1" s="1"/>
  <c r="Z1203" i="1" s="1"/>
  <c r="AF1203" i="1" s="1"/>
  <c r="AJ1203" i="1" s="1"/>
  <c r="AP1203" i="1" s="1"/>
  <c r="AV1203" i="1" s="1"/>
  <c r="BB1203" i="1" s="1"/>
  <c r="BH1203" i="1" s="1"/>
  <c r="BR1203" i="1" s="1"/>
  <c r="BT1203" i="1" s="1"/>
  <c r="Q1206" i="1"/>
  <c r="T1206" i="1" s="1"/>
  <c r="Z1206" i="1" s="1"/>
  <c r="AF1206" i="1" s="1"/>
  <c r="AJ1206" i="1" s="1"/>
  <c r="AP1206" i="1" s="1"/>
  <c r="AV1206" i="1" s="1"/>
  <c r="BB1206" i="1" s="1"/>
  <c r="BH1206" i="1" s="1"/>
  <c r="BR1206" i="1" s="1"/>
  <c r="BT1206" i="1" s="1"/>
  <c r="AN1213" i="1"/>
  <c r="AT1213" i="1" s="1"/>
  <c r="AZ1213" i="1" s="1"/>
  <c r="BF1213" i="1" s="1"/>
  <c r="BL1213" i="1" s="1"/>
  <c r="BN1213" i="1" s="1"/>
  <c r="AW1227" i="1"/>
  <c r="AZ1227" i="1" s="1"/>
  <c r="BF1227" i="1" s="1"/>
  <c r="BL1227" i="1" s="1"/>
  <c r="AY1230" i="1"/>
  <c r="BB1230" i="1" s="1"/>
  <c r="BH1230" i="1" s="1"/>
  <c r="BR1230" i="1" s="1"/>
  <c r="BT1230" i="1" s="1"/>
  <c r="M1237" i="1"/>
  <c r="S1237" i="1" s="1"/>
  <c r="Y1237" i="1" s="1"/>
  <c r="AE1237" i="1" s="1"/>
  <c r="AI1237" i="1" s="1"/>
  <c r="AO1237" i="1" s="1"/>
  <c r="AU1237" i="1" s="1"/>
  <c r="BA1237" i="1" s="1"/>
  <c r="BG1237" i="1" s="1"/>
  <c r="BO1237" i="1" s="1"/>
  <c r="BQ1237" i="1" s="1"/>
  <c r="G1236" i="1"/>
  <c r="M1236" i="1" s="1"/>
  <c r="S1236" i="1" s="1"/>
  <c r="Y1236" i="1" s="1"/>
  <c r="AE1236" i="1" s="1"/>
  <c r="AI1236" i="1" s="1"/>
  <c r="AO1236" i="1" s="1"/>
  <c r="AU1236" i="1" s="1"/>
  <c r="BA1236" i="1" s="1"/>
  <c r="BG1236" i="1" s="1"/>
  <c r="BO1236" i="1" s="1"/>
  <c r="BQ1236" i="1" s="1"/>
  <c r="N1246" i="1"/>
  <c r="T1246" i="1" s="1"/>
  <c r="Z1246" i="1" s="1"/>
  <c r="AF1246" i="1" s="1"/>
  <c r="AJ1246" i="1" s="1"/>
  <c r="AP1246" i="1" s="1"/>
  <c r="AV1246" i="1" s="1"/>
  <c r="BB1246" i="1" s="1"/>
  <c r="BH1246" i="1" s="1"/>
  <c r="BR1246" i="1" s="1"/>
  <c r="BT1246" i="1" s="1"/>
  <c r="W1243" i="1"/>
  <c r="W1239" i="1" s="1"/>
  <c r="AM1243" i="1"/>
  <c r="AM1239" i="1" s="1"/>
  <c r="BU1243" i="1"/>
  <c r="BU1239" i="1" s="1"/>
  <c r="AV1253" i="1"/>
  <c r="BB1253" i="1" s="1"/>
  <c r="BH1253" i="1" s="1"/>
  <c r="BR1253" i="1" s="1"/>
  <c r="BT1253" i="1" s="1"/>
  <c r="N1258" i="1"/>
  <c r="T1258" i="1" s="1"/>
  <c r="Z1258" i="1" s="1"/>
  <c r="AF1258" i="1" s="1"/>
  <c r="AJ1258" i="1" s="1"/>
  <c r="AP1258" i="1" s="1"/>
  <c r="AV1258" i="1" s="1"/>
  <c r="BB1258" i="1" s="1"/>
  <c r="BH1258" i="1" s="1"/>
  <c r="BR1258" i="1" s="1"/>
  <c r="BT1258" i="1" s="1"/>
  <c r="H1257" i="1"/>
  <c r="BD1257" i="1"/>
  <c r="M1265" i="1"/>
  <c r="S1265" i="1" s="1"/>
  <c r="Y1265" i="1" s="1"/>
  <c r="AE1265" i="1" s="1"/>
  <c r="AI1265" i="1" s="1"/>
  <c r="AO1265" i="1" s="1"/>
  <c r="AU1265" i="1" s="1"/>
  <c r="BA1265" i="1" s="1"/>
  <c r="BG1265" i="1" s="1"/>
  <c r="BO1265" i="1" s="1"/>
  <c r="BQ1265" i="1" s="1"/>
  <c r="G1264" i="1"/>
  <c r="L1271" i="1"/>
  <c r="F1270" i="1"/>
  <c r="L1270" i="1" s="1"/>
  <c r="R1284" i="1"/>
  <c r="X1284" i="1" s="1"/>
  <c r="AD1284" i="1" s="1"/>
  <c r="AH1284" i="1" s="1"/>
  <c r="AN1284" i="1" s="1"/>
  <c r="AT1284" i="1" s="1"/>
  <c r="AZ1284" i="1" s="1"/>
  <c r="BF1284" i="1" s="1"/>
  <c r="BL1284" i="1" s="1"/>
  <c r="O1283" i="1"/>
  <c r="Z1284" i="1"/>
  <c r="AF1284" i="1" s="1"/>
  <c r="AJ1284" i="1" s="1"/>
  <c r="AP1284" i="1" s="1"/>
  <c r="AV1284" i="1" s="1"/>
  <c r="BB1284" i="1" s="1"/>
  <c r="BH1284" i="1" s="1"/>
  <c r="BR1284" i="1" s="1"/>
  <c r="X1298" i="1"/>
  <c r="AD1298" i="1" s="1"/>
  <c r="AH1298" i="1" s="1"/>
  <c r="AN1298" i="1" s="1"/>
  <c r="AT1298" i="1" s="1"/>
  <c r="AZ1298" i="1" s="1"/>
  <c r="BF1298" i="1" s="1"/>
  <c r="BL1298" i="1" s="1"/>
  <c r="BN1298" i="1" s="1"/>
  <c r="H1301" i="1"/>
  <c r="U1300" i="1"/>
  <c r="M1308" i="1"/>
  <c r="S1308" i="1" s="1"/>
  <c r="Y1308" i="1" s="1"/>
  <c r="AE1308" i="1" s="1"/>
  <c r="AI1308" i="1" s="1"/>
  <c r="AO1308" i="1" s="1"/>
  <c r="AU1308" i="1" s="1"/>
  <c r="BA1308" i="1" s="1"/>
  <c r="BG1308" i="1" s="1"/>
  <c r="BO1308" i="1" s="1"/>
  <c r="BQ1308" i="1" s="1"/>
  <c r="G1307" i="1"/>
  <c r="M1307" i="1" s="1"/>
  <c r="S1307" i="1" s="1"/>
  <c r="Y1307" i="1" s="1"/>
  <c r="AE1307" i="1" s="1"/>
  <c r="AI1307" i="1" s="1"/>
  <c r="AO1307" i="1" s="1"/>
  <c r="AU1307" i="1" s="1"/>
  <c r="BA1307" i="1" s="1"/>
  <c r="BG1307" i="1" s="1"/>
  <c r="BO1307" i="1" s="1"/>
  <c r="BQ1307" i="1" s="1"/>
  <c r="L1311" i="1"/>
  <c r="R1311" i="1" s="1"/>
  <c r="X1311" i="1" s="1"/>
  <c r="AD1311" i="1" s="1"/>
  <c r="AH1311" i="1" s="1"/>
  <c r="AN1311" i="1" s="1"/>
  <c r="AT1311" i="1" s="1"/>
  <c r="AZ1311" i="1" s="1"/>
  <c r="BF1311" i="1" s="1"/>
  <c r="BL1311" i="1" s="1"/>
  <c r="BN1311" i="1" s="1"/>
  <c r="F1310" i="1"/>
  <c r="L1310" i="1" s="1"/>
  <c r="R1310" i="1" s="1"/>
  <c r="X1310" i="1" s="1"/>
  <c r="AD1310" i="1" s="1"/>
  <c r="AH1310" i="1" s="1"/>
  <c r="AN1310" i="1" s="1"/>
  <c r="AT1310" i="1" s="1"/>
  <c r="AZ1310" i="1" s="1"/>
  <c r="BF1310" i="1" s="1"/>
  <c r="BL1310" i="1" s="1"/>
  <c r="BN1310" i="1" s="1"/>
  <c r="H1317" i="1"/>
  <c r="G1325" i="1"/>
  <c r="M1325" i="1" s="1"/>
  <c r="S1325" i="1" s="1"/>
  <c r="Y1325" i="1" s="1"/>
  <c r="AE1325" i="1" s="1"/>
  <c r="AI1325" i="1" s="1"/>
  <c r="AO1325" i="1" s="1"/>
  <c r="AU1325" i="1" s="1"/>
  <c r="BA1325" i="1" s="1"/>
  <c r="BG1325" i="1" s="1"/>
  <c r="BO1325" i="1" s="1"/>
  <c r="BQ1325" i="1" s="1"/>
  <c r="Q1329" i="1"/>
  <c r="Q1328" i="1" s="1"/>
  <c r="AW1329" i="1"/>
  <c r="AW1328" i="1" s="1"/>
  <c r="T1338" i="1"/>
  <c r="Z1338" i="1" s="1"/>
  <c r="AF1338" i="1" s="1"/>
  <c r="AJ1338" i="1" s="1"/>
  <c r="AP1338" i="1" s="1"/>
  <c r="AV1338" i="1" s="1"/>
  <c r="BB1338" i="1" s="1"/>
  <c r="BH1338" i="1" s="1"/>
  <c r="BR1338" i="1" s="1"/>
  <c r="BT1338" i="1" s="1"/>
  <c r="Q1337" i="1"/>
  <c r="G1340" i="1"/>
  <c r="W1336" i="1"/>
  <c r="W1335" i="1" s="1"/>
  <c r="AM1336" i="1"/>
  <c r="AM1335" i="1" s="1"/>
  <c r="BC1336" i="1"/>
  <c r="BC1335" i="1" s="1"/>
  <c r="BK1336" i="1"/>
  <c r="BK1335" i="1" s="1"/>
  <c r="P1336" i="1"/>
  <c r="P1335" i="1" s="1"/>
  <c r="G1344" i="1"/>
  <c r="F1351" i="1"/>
  <c r="L1352" i="1"/>
  <c r="R1352" i="1" s="1"/>
  <c r="X1352" i="1" s="1"/>
  <c r="AD1352" i="1" s="1"/>
  <c r="AH1352" i="1" s="1"/>
  <c r="AN1352" i="1" s="1"/>
  <c r="AT1352" i="1" s="1"/>
  <c r="AZ1352" i="1" s="1"/>
  <c r="BF1352" i="1" s="1"/>
  <c r="BL1352" i="1" s="1"/>
  <c r="BN1352" i="1" s="1"/>
  <c r="N1353" i="1"/>
  <c r="T1353" i="1" s="1"/>
  <c r="Z1353" i="1" s="1"/>
  <c r="AF1353" i="1" s="1"/>
  <c r="AJ1353" i="1" s="1"/>
  <c r="AP1353" i="1" s="1"/>
  <c r="AV1353" i="1" s="1"/>
  <c r="BB1353" i="1" s="1"/>
  <c r="BH1353" i="1" s="1"/>
  <c r="BR1353" i="1" s="1"/>
  <c r="BT1353" i="1" s="1"/>
  <c r="AS1361" i="1"/>
  <c r="AS1360" i="1" s="1"/>
  <c r="L1383" i="1"/>
  <c r="R1383" i="1" s="1"/>
  <c r="X1383" i="1" s="1"/>
  <c r="AD1383" i="1" s="1"/>
  <c r="AH1383" i="1" s="1"/>
  <c r="AN1383" i="1" s="1"/>
  <c r="AT1383" i="1" s="1"/>
  <c r="AZ1383" i="1" s="1"/>
  <c r="BF1383" i="1" s="1"/>
  <c r="BL1383" i="1" s="1"/>
  <c r="BN1383" i="1" s="1"/>
  <c r="F1382" i="1"/>
  <c r="L1382" i="1" s="1"/>
  <c r="R1382" i="1" s="1"/>
  <c r="X1382" i="1" s="1"/>
  <c r="AD1382" i="1" s="1"/>
  <c r="AH1382" i="1" s="1"/>
  <c r="AN1382" i="1" s="1"/>
  <c r="AT1382" i="1" s="1"/>
  <c r="AZ1382" i="1" s="1"/>
  <c r="BF1382" i="1" s="1"/>
  <c r="BL1382" i="1" s="1"/>
  <c r="BN1382" i="1" s="1"/>
  <c r="M1397" i="1"/>
  <c r="S1397" i="1" s="1"/>
  <c r="Y1397" i="1" s="1"/>
  <c r="AE1397" i="1" s="1"/>
  <c r="AI1397" i="1" s="1"/>
  <c r="AO1397" i="1" s="1"/>
  <c r="AU1397" i="1" s="1"/>
  <c r="BA1397" i="1" s="1"/>
  <c r="BG1397" i="1" s="1"/>
  <c r="BO1397" i="1" s="1"/>
  <c r="BQ1397" i="1" s="1"/>
  <c r="J1396" i="1"/>
  <c r="M1396" i="1" s="1"/>
  <c r="S1396" i="1" s="1"/>
  <c r="Y1396" i="1" s="1"/>
  <c r="AE1396" i="1" s="1"/>
  <c r="AI1396" i="1" s="1"/>
  <c r="AO1396" i="1" s="1"/>
  <c r="AU1396" i="1" s="1"/>
  <c r="BA1396" i="1" s="1"/>
  <c r="BG1396" i="1" s="1"/>
  <c r="BO1396" i="1" s="1"/>
  <c r="BQ1396" i="1" s="1"/>
  <c r="M1241" i="1"/>
  <c r="S1241" i="1" s="1"/>
  <c r="Y1241" i="1" s="1"/>
  <c r="AE1241" i="1" s="1"/>
  <c r="AI1241" i="1" s="1"/>
  <c r="AO1241" i="1" s="1"/>
  <c r="AU1241" i="1" s="1"/>
  <c r="BA1241" i="1" s="1"/>
  <c r="BG1241" i="1" s="1"/>
  <c r="BO1241" i="1" s="1"/>
  <c r="BQ1241" i="1" s="1"/>
  <c r="G1240" i="1"/>
  <c r="K1239" i="1"/>
  <c r="O1243" i="1"/>
  <c r="AU1253" i="1"/>
  <c r="BA1253" i="1" s="1"/>
  <c r="BG1253" i="1" s="1"/>
  <c r="BO1253" i="1" s="1"/>
  <c r="BQ1253" i="1" s="1"/>
  <c r="AR1252" i="1"/>
  <c r="P1283" i="1"/>
  <c r="M1296" i="1"/>
  <c r="S1296" i="1" s="1"/>
  <c r="Y1296" i="1" s="1"/>
  <c r="AE1296" i="1" s="1"/>
  <c r="AI1296" i="1" s="1"/>
  <c r="AO1296" i="1" s="1"/>
  <c r="AU1296" i="1" s="1"/>
  <c r="BA1296" i="1" s="1"/>
  <c r="BG1296" i="1" s="1"/>
  <c r="BO1296" i="1" s="1"/>
  <c r="BQ1296" i="1" s="1"/>
  <c r="G1295" i="1"/>
  <c r="P1300" i="1"/>
  <c r="AR1300" i="1"/>
  <c r="AG1300" i="1"/>
  <c r="BI1300" i="1"/>
  <c r="U1313" i="1"/>
  <c r="AC1313" i="1"/>
  <c r="AK1313" i="1"/>
  <c r="BI1313" i="1"/>
  <c r="L1315" i="1"/>
  <c r="R1315" i="1" s="1"/>
  <c r="X1315" i="1" s="1"/>
  <c r="AD1315" i="1" s="1"/>
  <c r="AH1315" i="1" s="1"/>
  <c r="AN1315" i="1" s="1"/>
  <c r="AT1315" i="1" s="1"/>
  <c r="AZ1315" i="1" s="1"/>
  <c r="BF1315" i="1" s="1"/>
  <c r="BL1315" i="1" s="1"/>
  <c r="BN1315" i="1" s="1"/>
  <c r="F1314" i="1"/>
  <c r="J1313" i="1"/>
  <c r="AL1313" i="1"/>
  <c r="N1330" i="1"/>
  <c r="T1330" i="1" s="1"/>
  <c r="Z1330" i="1" s="1"/>
  <c r="AF1330" i="1" s="1"/>
  <c r="AJ1330" i="1" s="1"/>
  <c r="AP1330" i="1" s="1"/>
  <c r="AV1330" i="1" s="1"/>
  <c r="BB1330" i="1" s="1"/>
  <c r="BH1330" i="1" s="1"/>
  <c r="BR1330" i="1" s="1"/>
  <c r="BT1330" i="1" s="1"/>
  <c r="H1329" i="1"/>
  <c r="AS1329" i="1"/>
  <c r="AS1328" i="1" s="1"/>
  <c r="X1338" i="1"/>
  <c r="AD1338" i="1" s="1"/>
  <c r="AH1338" i="1" s="1"/>
  <c r="AN1338" i="1" s="1"/>
  <c r="AT1338" i="1" s="1"/>
  <c r="AZ1338" i="1" s="1"/>
  <c r="BF1338" i="1" s="1"/>
  <c r="BL1338" i="1" s="1"/>
  <c r="BN1338" i="1" s="1"/>
  <c r="AB1336" i="1"/>
  <c r="AB1335" i="1" s="1"/>
  <c r="AR1336" i="1"/>
  <c r="AR1335" i="1" s="1"/>
  <c r="BK1360" i="1"/>
  <c r="H1375" i="1"/>
  <c r="N1376" i="1"/>
  <c r="T1376" i="1" s="1"/>
  <c r="Z1376" i="1" s="1"/>
  <c r="AF1376" i="1" s="1"/>
  <c r="AJ1376" i="1" s="1"/>
  <c r="AP1376" i="1" s="1"/>
  <c r="AV1376" i="1" s="1"/>
  <c r="BB1376" i="1" s="1"/>
  <c r="BH1376" i="1" s="1"/>
  <c r="BR1376" i="1" s="1"/>
  <c r="BT1376" i="1" s="1"/>
  <c r="M1380" i="1"/>
  <c r="S1380" i="1" s="1"/>
  <c r="Y1380" i="1" s="1"/>
  <c r="AE1380" i="1" s="1"/>
  <c r="AI1380" i="1" s="1"/>
  <c r="AO1380" i="1" s="1"/>
  <c r="AU1380" i="1" s="1"/>
  <c r="BA1380" i="1" s="1"/>
  <c r="BG1380" i="1" s="1"/>
  <c r="BO1380" i="1" s="1"/>
  <c r="BQ1380" i="1" s="1"/>
  <c r="G1375" i="1"/>
  <c r="N1380" i="1"/>
  <c r="T1380" i="1" s="1"/>
  <c r="Z1380" i="1" s="1"/>
  <c r="AF1380" i="1" s="1"/>
  <c r="AJ1380" i="1" s="1"/>
  <c r="AP1380" i="1" s="1"/>
  <c r="AV1380" i="1" s="1"/>
  <c r="BB1380" i="1" s="1"/>
  <c r="BH1380" i="1" s="1"/>
  <c r="BR1380" i="1" s="1"/>
  <c r="BT1380" i="1" s="1"/>
  <c r="K1375" i="1"/>
  <c r="K1374" i="1" s="1"/>
  <c r="W1426" i="1"/>
  <c r="W1425" i="1" s="1"/>
  <c r="W1424" i="1" s="1"/>
  <c r="Z1427" i="1"/>
  <c r="AF1427" i="1" s="1"/>
  <c r="AJ1427" i="1" s="1"/>
  <c r="AP1427" i="1" s="1"/>
  <c r="AV1427" i="1" s="1"/>
  <c r="BB1427" i="1" s="1"/>
  <c r="BH1427" i="1" s="1"/>
  <c r="BR1427" i="1" s="1"/>
  <c r="F1198" i="1"/>
  <c r="AK1221" i="1"/>
  <c r="AN1221" i="1" s="1"/>
  <c r="AT1221" i="1" s="1"/>
  <c r="AZ1221" i="1" s="1"/>
  <c r="BF1221" i="1" s="1"/>
  <c r="BL1221" i="1" s="1"/>
  <c r="BN1221" i="1" s="1"/>
  <c r="N1241" i="1"/>
  <c r="T1241" i="1" s="1"/>
  <c r="Z1241" i="1" s="1"/>
  <c r="AF1241" i="1" s="1"/>
  <c r="AJ1241" i="1" s="1"/>
  <c r="AP1241" i="1" s="1"/>
  <c r="AV1241" i="1" s="1"/>
  <c r="BB1241" i="1" s="1"/>
  <c r="BH1241" i="1" s="1"/>
  <c r="BR1241" i="1" s="1"/>
  <c r="BT1241" i="1" s="1"/>
  <c r="AA1243" i="1"/>
  <c r="AA1239" i="1" s="1"/>
  <c r="AQ1243" i="1"/>
  <c r="AQ1239" i="1" s="1"/>
  <c r="BK1243" i="1"/>
  <c r="BK1239" i="1" s="1"/>
  <c r="P1257" i="1"/>
  <c r="S1274" i="1"/>
  <c r="Y1274" i="1" s="1"/>
  <c r="AE1274" i="1" s="1"/>
  <c r="AI1274" i="1" s="1"/>
  <c r="AO1274" i="1" s="1"/>
  <c r="AU1274" i="1" s="1"/>
  <c r="BA1274" i="1" s="1"/>
  <c r="BG1274" i="1" s="1"/>
  <c r="BO1274" i="1" s="1"/>
  <c r="BQ1274" i="1" s="1"/>
  <c r="AB1283" i="1"/>
  <c r="BD1283" i="1"/>
  <c r="R1288" i="1"/>
  <c r="X1288" i="1" s="1"/>
  <c r="AD1288" i="1" s="1"/>
  <c r="AH1288" i="1" s="1"/>
  <c r="AN1288" i="1" s="1"/>
  <c r="AT1288" i="1" s="1"/>
  <c r="AZ1288" i="1" s="1"/>
  <c r="BF1288" i="1" s="1"/>
  <c r="BL1288" i="1" s="1"/>
  <c r="BN1288" i="1" s="1"/>
  <c r="L1294" i="1"/>
  <c r="R1294" i="1" s="1"/>
  <c r="X1294" i="1" s="1"/>
  <c r="AD1294" i="1" s="1"/>
  <c r="AH1294" i="1" s="1"/>
  <c r="AN1294" i="1" s="1"/>
  <c r="AT1294" i="1" s="1"/>
  <c r="AZ1294" i="1" s="1"/>
  <c r="BF1294" i="1" s="1"/>
  <c r="BL1294" i="1" s="1"/>
  <c r="BN1294" i="1" s="1"/>
  <c r="F1293" i="1"/>
  <c r="N1296" i="1"/>
  <c r="T1296" i="1" s="1"/>
  <c r="Z1296" i="1" s="1"/>
  <c r="AF1296" i="1" s="1"/>
  <c r="AJ1296" i="1" s="1"/>
  <c r="AP1296" i="1" s="1"/>
  <c r="AV1296" i="1" s="1"/>
  <c r="BB1296" i="1" s="1"/>
  <c r="BH1296" i="1" s="1"/>
  <c r="BR1296" i="1" s="1"/>
  <c r="BT1296" i="1" s="1"/>
  <c r="AS1300" i="1"/>
  <c r="V1313" i="1"/>
  <c r="AW1320" i="1"/>
  <c r="AW1313" i="1" s="1"/>
  <c r="H1320" i="1"/>
  <c r="N1320" i="1" s="1"/>
  <c r="T1320" i="1" s="1"/>
  <c r="Z1320" i="1" s="1"/>
  <c r="AF1320" i="1" s="1"/>
  <c r="AJ1320" i="1" s="1"/>
  <c r="AP1320" i="1" s="1"/>
  <c r="AV1320" i="1" s="1"/>
  <c r="N1323" i="1"/>
  <c r="T1323" i="1" s="1"/>
  <c r="Z1323" i="1" s="1"/>
  <c r="AF1323" i="1" s="1"/>
  <c r="AJ1323" i="1" s="1"/>
  <c r="AP1323" i="1" s="1"/>
  <c r="AV1323" i="1" s="1"/>
  <c r="BB1323" i="1" s="1"/>
  <c r="BH1323" i="1" s="1"/>
  <c r="BR1323" i="1" s="1"/>
  <c r="BT1323" i="1" s="1"/>
  <c r="N1326" i="1"/>
  <c r="T1326" i="1" s="1"/>
  <c r="Z1326" i="1" s="1"/>
  <c r="AF1326" i="1" s="1"/>
  <c r="AJ1326" i="1" s="1"/>
  <c r="AP1326" i="1" s="1"/>
  <c r="AV1326" i="1" s="1"/>
  <c r="BB1326" i="1" s="1"/>
  <c r="BH1326" i="1" s="1"/>
  <c r="BR1326" i="1" s="1"/>
  <c r="BT1326" i="1" s="1"/>
  <c r="H1325" i="1"/>
  <c r="N1325" i="1" s="1"/>
  <c r="T1325" i="1" s="1"/>
  <c r="Z1325" i="1" s="1"/>
  <c r="AF1325" i="1" s="1"/>
  <c r="AJ1325" i="1" s="1"/>
  <c r="AP1325" i="1" s="1"/>
  <c r="AV1325" i="1" s="1"/>
  <c r="BB1325" i="1" s="1"/>
  <c r="BH1325" i="1" s="1"/>
  <c r="BR1325" i="1" s="1"/>
  <c r="BT1325" i="1" s="1"/>
  <c r="F1329" i="1"/>
  <c r="AA1336" i="1"/>
  <c r="AA1335" i="1" s="1"/>
  <c r="AQ1336" i="1"/>
  <c r="AQ1335" i="1" s="1"/>
  <c r="AY1336" i="1"/>
  <c r="AY1335" i="1" s="1"/>
  <c r="BU1336" i="1"/>
  <c r="BU1335" i="1" s="1"/>
  <c r="N1341" i="1"/>
  <c r="T1341" i="1" s="1"/>
  <c r="Z1341" i="1" s="1"/>
  <c r="AF1341" i="1" s="1"/>
  <c r="AJ1341" i="1" s="1"/>
  <c r="AP1341" i="1" s="1"/>
  <c r="AV1341" i="1" s="1"/>
  <c r="BB1341" i="1" s="1"/>
  <c r="BH1341" i="1" s="1"/>
  <c r="BR1341" i="1" s="1"/>
  <c r="BT1341" i="1" s="1"/>
  <c r="H1340" i="1"/>
  <c r="BD1336" i="1"/>
  <c r="BD1335" i="1" s="1"/>
  <c r="F1345" i="1"/>
  <c r="L1346" i="1"/>
  <c r="R1346" i="1" s="1"/>
  <c r="X1346" i="1" s="1"/>
  <c r="AD1346" i="1" s="1"/>
  <c r="AH1346" i="1" s="1"/>
  <c r="AN1346" i="1" s="1"/>
  <c r="AT1346" i="1" s="1"/>
  <c r="AZ1346" i="1" s="1"/>
  <c r="BF1346" i="1" s="1"/>
  <c r="BL1346" i="1" s="1"/>
  <c r="BN1346" i="1" s="1"/>
  <c r="J1345" i="1"/>
  <c r="J1344" i="1" s="1"/>
  <c r="J1343" i="1" s="1"/>
  <c r="M1346" i="1"/>
  <c r="S1346" i="1" s="1"/>
  <c r="Y1346" i="1" s="1"/>
  <c r="AE1346" i="1" s="1"/>
  <c r="AI1346" i="1" s="1"/>
  <c r="AO1346" i="1" s="1"/>
  <c r="AU1346" i="1" s="1"/>
  <c r="BA1346" i="1" s="1"/>
  <c r="BG1346" i="1" s="1"/>
  <c r="BO1346" i="1" s="1"/>
  <c r="BQ1346" i="1" s="1"/>
  <c r="N1357" i="1"/>
  <c r="T1357" i="1" s="1"/>
  <c r="Z1357" i="1" s="1"/>
  <c r="AF1357" i="1" s="1"/>
  <c r="AJ1357" i="1" s="1"/>
  <c r="AP1357" i="1" s="1"/>
  <c r="AV1357" i="1" s="1"/>
  <c r="BB1357" i="1" s="1"/>
  <c r="BH1357" i="1" s="1"/>
  <c r="BR1357" i="1" s="1"/>
  <c r="BT1357" i="1" s="1"/>
  <c r="I1361" i="1"/>
  <c r="O1361" i="1"/>
  <c r="O1360" i="1" s="1"/>
  <c r="U1361" i="1"/>
  <c r="U1360" i="1" s="1"/>
  <c r="AA1361" i="1"/>
  <c r="AA1360" i="1" s="1"/>
  <c r="AG1361" i="1"/>
  <c r="AG1360" i="1" s="1"/>
  <c r="BE1361" i="1"/>
  <c r="BE1360" i="1" s="1"/>
  <c r="L1369" i="1"/>
  <c r="R1369" i="1" s="1"/>
  <c r="X1369" i="1" s="1"/>
  <c r="AD1369" i="1" s="1"/>
  <c r="AH1369" i="1" s="1"/>
  <c r="AN1369" i="1" s="1"/>
  <c r="AT1369" i="1" s="1"/>
  <c r="AZ1369" i="1" s="1"/>
  <c r="BF1369" i="1" s="1"/>
  <c r="BL1369" i="1" s="1"/>
  <c r="BN1369" i="1" s="1"/>
  <c r="I1368" i="1"/>
  <c r="L1368" i="1" s="1"/>
  <c r="R1368" i="1" s="1"/>
  <c r="X1368" i="1" s="1"/>
  <c r="AD1368" i="1" s="1"/>
  <c r="AH1368" i="1" s="1"/>
  <c r="AN1368" i="1" s="1"/>
  <c r="AT1368" i="1" s="1"/>
  <c r="AZ1368" i="1" s="1"/>
  <c r="BF1368" i="1" s="1"/>
  <c r="BL1368" i="1" s="1"/>
  <c r="BN1368" i="1" s="1"/>
  <c r="L1422" i="1"/>
  <c r="R1422" i="1" s="1"/>
  <c r="X1422" i="1" s="1"/>
  <c r="AD1422" i="1" s="1"/>
  <c r="AH1422" i="1" s="1"/>
  <c r="AN1422" i="1" s="1"/>
  <c r="AT1422" i="1" s="1"/>
  <c r="AZ1422" i="1" s="1"/>
  <c r="BF1422" i="1" s="1"/>
  <c r="BL1422" i="1" s="1"/>
  <c r="BN1422" i="1" s="1"/>
  <c r="F1421" i="1"/>
  <c r="J1419" i="1"/>
  <c r="M1419" i="1" s="1"/>
  <c r="S1419" i="1" s="1"/>
  <c r="Y1419" i="1" s="1"/>
  <c r="AE1419" i="1" s="1"/>
  <c r="AI1419" i="1" s="1"/>
  <c r="AO1419" i="1" s="1"/>
  <c r="AU1419" i="1" s="1"/>
  <c r="BA1419" i="1" s="1"/>
  <c r="BG1419" i="1" s="1"/>
  <c r="BO1419" i="1" s="1"/>
  <c r="BQ1419" i="1" s="1"/>
  <c r="M1420" i="1"/>
  <c r="S1420" i="1" s="1"/>
  <c r="Y1420" i="1" s="1"/>
  <c r="AE1420" i="1" s="1"/>
  <c r="AI1420" i="1" s="1"/>
  <c r="AO1420" i="1" s="1"/>
  <c r="AU1420" i="1" s="1"/>
  <c r="BA1420" i="1" s="1"/>
  <c r="BG1420" i="1" s="1"/>
  <c r="BO1420" i="1" s="1"/>
  <c r="BQ1420" i="1" s="1"/>
  <c r="O1426" i="1"/>
  <c r="R1427" i="1"/>
  <c r="X1427" i="1" s="1"/>
  <c r="AD1427" i="1" s="1"/>
  <c r="AH1427" i="1" s="1"/>
  <c r="AN1427" i="1" s="1"/>
  <c r="AT1427" i="1" s="1"/>
  <c r="AZ1427" i="1" s="1"/>
  <c r="BF1427" i="1" s="1"/>
  <c r="BL1427" i="1" s="1"/>
  <c r="K1350" i="1"/>
  <c r="K1349" i="1" s="1"/>
  <c r="Q1350" i="1"/>
  <c r="Q1349" i="1" s="1"/>
  <c r="W1350" i="1"/>
  <c r="W1349" i="1" s="1"/>
  <c r="AC1350" i="1"/>
  <c r="AC1349" i="1" s="1"/>
  <c r="AK1350" i="1"/>
  <c r="AK1349" i="1" s="1"/>
  <c r="AQ1350" i="1"/>
  <c r="AQ1349" i="1" s="1"/>
  <c r="AW1350" i="1"/>
  <c r="AW1349" i="1" s="1"/>
  <c r="BC1350" i="1"/>
  <c r="BC1349" i="1" s="1"/>
  <c r="BU1350" i="1"/>
  <c r="BU1349" i="1" s="1"/>
  <c r="N1352" i="1"/>
  <c r="T1352" i="1" s="1"/>
  <c r="Z1352" i="1" s="1"/>
  <c r="AF1352" i="1" s="1"/>
  <c r="AJ1352" i="1" s="1"/>
  <c r="AP1352" i="1" s="1"/>
  <c r="AV1352" i="1" s="1"/>
  <c r="BB1352" i="1" s="1"/>
  <c r="BH1352" i="1" s="1"/>
  <c r="BR1352" i="1" s="1"/>
  <c r="BT1352" i="1" s="1"/>
  <c r="H1351" i="1"/>
  <c r="L1362" i="1"/>
  <c r="R1362" i="1" s="1"/>
  <c r="X1362" i="1" s="1"/>
  <c r="AD1362" i="1" s="1"/>
  <c r="AH1362" i="1" s="1"/>
  <c r="AN1362" i="1" s="1"/>
  <c r="AT1362" i="1" s="1"/>
  <c r="AZ1362" i="1" s="1"/>
  <c r="BF1362" i="1" s="1"/>
  <c r="BL1362" i="1" s="1"/>
  <c r="BN1362" i="1" s="1"/>
  <c r="L1378" i="1"/>
  <c r="R1378" i="1" s="1"/>
  <c r="X1378" i="1" s="1"/>
  <c r="AD1378" i="1" s="1"/>
  <c r="AH1378" i="1" s="1"/>
  <c r="AN1378" i="1" s="1"/>
  <c r="AT1378" i="1" s="1"/>
  <c r="AZ1378" i="1" s="1"/>
  <c r="BF1378" i="1" s="1"/>
  <c r="BL1378" i="1" s="1"/>
  <c r="BN1378" i="1" s="1"/>
  <c r="F1375" i="1"/>
  <c r="G1386" i="1"/>
  <c r="M1387" i="1"/>
  <c r="S1387" i="1" s="1"/>
  <c r="Y1387" i="1" s="1"/>
  <c r="AE1387" i="1" s="1"/>
  <c r="AI1387" i="1" s="1"/>
  <c r="AO1387" i="1" s="1"/>
  <c r="AU1387" i="1" s="1"/>
  <c r="BA1387" i="1" s="1"/>
  <c r="BG1387" i="1" s="1"/>
  <c r="BO1387" i="1" s="1"/>
  <c r="BQ1387" i="1" s="1"/>
  <c r="K1386" i="1"/>
  <c r="N1387" i="1"/>
  <c r="T1387" i="1" s="1"/>
  <c r="Z1387" i="1" s="1"/>
  <c r="AF1387" i="1" s="1"/>
  <c r="AJ1387" i="1" s="1"/>
  <c r="AP1387" i="1" s="1"/>
  <c r="AV1387" i="1" s="1"/>
  <c r="BB1387" i="1" s="1"/>
  <c r="BH1387" i="1" s="1"/>
  <c r="BR1387" i="1" s="1"/>
  <c r="BT1387" i="1" s="1"/>
  <c r="G1408" i="1"/>
  <c r="M1409" i="1"/>
  <c r="S1409" i="1" s="1"/>
  <c r="Y1409" i="1" s="1"/>
  <c r="AE1409" i="1" s="1"/>
  <c r="AI1409" i="1" s="1"/>
  <c r="AO1409" i="1" s="1"/>
  <c r="AU1409" i="1" s="1"/>
  <c r="BA1409" i="1" s="1"/>
  <c r="BG1409" i="1" s="1"/>
  <c r="BO1409" i="1" s="1"/>
  <c r="BQ1409" i="1" s="1"/>
  <c r="K1408" i="1"/>
  <c r="N1409" i="1"/>
  <c r="T1409" i="1" s="1"/>
  <c r="Z1409" i="1" s="1"/>
  <c r="AF1409" i="1" s="1"/>
  <c r="AJ1409" i="1" s="1"/>
  <c r="AP1409" i="1" s="1"/>
  <c r="AV1409" i="1" s="1"/>
  <c r="BB1409" i="1" s="1"/>
  <c r="BH1409" i="1" s="1"/>
  <c r="BR1409" i="1" s="1"/>
  <c r="BT1409" i="1" s="1"/>
  <c r="K1420" i="1"/>
  <c r="K1419" i="1" s="1"/>
  <c r="N1421" i="1"/>
  <c r="T1421" i="1" s="1"/>
  <c r="Z1421" i="1" s="1"/>
  <c r="AF1421" i="1" s="1"/>
  <c r="AJ1421" i="1" s="1"/>
  <c r="AP1421" i="1" s="1"/>
  <c r="AV1421" i="1" s="1"/>
  <c r="BB1421" i="1" s="1"/>
  <c r="BH1421" i="1" s="1"/>
  <c r="BR1421" i="1" s="1"/>
  <c r="BT1421" i="1" s="1"/>
  <c r="M1431" i="1"/>
  <c r="S1431" i="1" s="1"/>
  <c r="Y1431" i="1" s="1"/>
  <c r="AE1431" i="1" s="1"/>
  <c r="AI1431" i="1" s="1"/>
  <c r="AO1431" i="1" s="1"/>
  <c r="AU1431" i="1" s="1"/>
  <c r="BA1431" i="1" s="1"/>
  <c r="BG1431" i="1" s="1"/>
  <c r="BO1431" i="1" s="1"/>
  <c r="BQ1431" i="1" s="1"/>
  <c r="L1448" i="1"/>
  <c r="R1448" i="1" s="1"/>
  <c r="X1448" i="1" s="1"/>
  <c r="AD1448" i="1" s="1"/>
  <c r="AH1448" i="1" s="1"/>
  <c r="AN1448" i="1" s="1"/>
  <c r="AT1448" i="1" s="1"/>
  <c r="AZ1448" i="1" s="1"/>
  <c r="BF1448" i="1" s="1"/>
  <c r="BL1448" i="1" s="1"/>
  <c r="BN1448" i="1" s="1"/>
  <c r="G1350" i="1"/>
  <c r="M1351" i="1"/>
  <c r="S1351" i="1" s="1"/>
  <c r="Y1351" i="1" s="1"/>
  <c r="AE1351" i="1" s="1"/>
  <c r="AI1351" i="1" s="1"/>
  <c r="AO1351" i="1" s="1"/>
  <c r="AU1351" i="1" s="1"/>
  <c r="BA1351" i="1" s="1"/>
  <c r="BG1351" i="1" s="1"/>
  <c r="BO1351" i="1" s="1"/>
  <c r="BQ1351" i="1" s="1"/>
  <c r="L1355" i="1"/>
  <c r="R1355" i="1" s="1"/>
  <c r="X1355" i="1" s="1"/>
  <c r="AD1355" i="1" s="1"/>
  <c r="AH1355" i="1" s="1"/>
  <c r="AN1355" i="1" s="1"/>
  <c r="AT1355" i="1" s="1"/>
  <c r="AZ1355" i="1" s="1"/>
  <c r="BF1355" i="1" s="1"/>
  <c r="BL1355" i="1" s="1"/>
  <c r="BN1355" i="1" s="1"/>
  <c r="N1362" i="1"/>
  <c r="T1362" i="1" s="1"/>
  <c r="Z1362" i="1" s="1"/>
  <c r="AF1362" i="1" s="1"/>
  <c r="AJ1362" i="1" s="1"/>
  <c r="AP1362" i="1" s="1"/>
  <c r="AV1362" i="1" s="1"/>
  <c r="BB1362" i="1" s="1"/>
  <c r="BH1362" i="1" s="1"/>
  <c r="BR1362" i="1" s="1"/>
  <c r="BT1362" i="1" s="1"/>
  <c r="K1361" i="1"/>
  <c r="BI1361" i="1"/>
  <c r="BI1360" i="1" s="1"/>
  <c r="M1371" i="1"/>
  <c r="S1371" i="1" s="1"/>
  <c r="Y1371" i="1" s="1"/>
  <c r="AE1371" i="1" s="1"/>
  <c r="AI1371" i="1" s="1"/>
  <c r="AO1371" i="1" s="1"/>
  <c r="AU1371" i="1" s="1"/>
  <c r="BA1371" i="1" s="1"/>
  <c r="BG1371" i="1" s="1"/>
  <c r="BO1371" i="1" s="1"/>
  <c r="BQ1371" i="1" s="1"/>
  <c r="M1372" i="1"/>
  <c r="S1372" i="1" s="1"/>
  <c r="Y1372" i="1" s="1"/>
  <c r="AE1372" i="1" s="1"/>
  <c r="AI1372" i="1" s="1"/>
  <c r="AO1372" i="1" s="1"/>
  <c r="AU1372" i="1" s="1"/>
  <c r="BA1372" i="1" s="1"/>
  <c r="BG1372" i="1" s="1"/>
  <c r="BO1372" i="1" s="1"/>
  <c r="BQ1372" i="1" s="1"/>
  <c r="J1375" i="1"/>
  <c r="J1374" i="1" s="1"/>
  <c r="L1402" i="1"/>
  <c r="R1402" i="1" s="1"/>
  <c r="X1402" i="1" s="1"/>
  <c r="AD1402" i="1" s="1"/>
  <c r="AH1402" i="1" s="1"/>
  <c r="AN1402" i="1" s="1"/>
  <c r="AT1402" i="1" s="1"/>
  <c r="AZ1402" i="1" s="1"/>
  <c r="BF1402" i="1" s="1"/>
  <c r="BL1402" i="1" s="1"/>
  <c r="BN1402" i="1" s="1"/>
  <c r="F1399" i="1"/>
  <c r="M1402" i="1"/>
  <c r="S1402" i="1" s="1"/>
  <c r="Y1402" i="1" s="1"/>
  <c r="AE1402" i="1" s="1"/>
  <c r="AI1402" i="1" s="1"/>
  <c r="AO1402" i="1" s="1"/>
  <c r="AU1402" i="1" s="1"/>
  <c r="BA1402" i="1" s="1"/>
  <c r="BG1402" i="1" s="1"/>
  <c r="BO1402" i="1" s="1"/>
  <c r="BQ1402" i="1" s="1"/>
  <c r="J1399" i="1"/>
  <c r="Y1405" i="1"/>
  <c r="AE1405" i="1" s="1"/>
  <c r="AI1405" i="1" s="1"/>
  <c r="AO1405" i="1" s="1"/>
  <c r="AU1405" i="1" s="1"/>
  <c r="BA1405" i="1" s="1"/>
  <c r="BG1405" i="1" s="1"/>
  <c r="BO1405" i="1" s="1"/>
  <c r="BQ1405" i="1" s="1"/>
  <c r="L1372" i="1"/>
  <c r="R1372" i="1" s="1"/>
  <c r="X1372" i="1" s="1"/>
  <c r="AD1372" i="1" s="1"/>
  <c r="AH1372" i="1" s="1"/>
  <c r="AN1372" i="1" s="1"/>
  <c r="AT1372" i="1" s="1"/>
  <c r="AZ1372" i="1" s="1"/>
  <c r="BF1372" i="1" s="1"/>
  <c r="BL1372" i="1" s="1"/>
  <c r="BN1372" i="1" s="1"/>
  <c r="N1373" i="1"/>
  <c r="T1373" i="1" s="1"/>
  <c r="Z1373" i="1" s="1"/>
  <c r="AF1373" i="1" s="1"/>
  <c r="AJ1373" i="1" s="1"/>
  <c r="AP1373" i="1" s="1"/>
  <c r="AV1373" i="1" s="1"/>
  <c r="BB1373" i="1" s="1"/>
  <c r="BH1373" i="1" s="1"/>
  <c r="BR1373" i="1" s="1"/>
  <c r="BT1373" i="1" s="1"/>
  <c r="AR1375" i="1"/>
  <c r="AR1374" i="1" s="1"/>
  <c r="H1386" i="1"/>
  <c r="AA1386" i="1"/>
  <c r="AY1386" i="1"/>
  <c r="L1391" i="1"/>
  <c r="R1391" i="1" s="1"/>
  <c r="X1391" i="1" s="1"/>
  <c r="AD1391" i="1" s="1"/>
  <c r="AH1391" i="1" s="1"/>
  <c r="AN1391" i="1" s="1"/>
  <c r="AT1391" i="1" s="1"/>
  <c r="AZ1391" i="1" s="1"/>
  <c r="BF1391" i="1" s="1"/>
  <c r="BL1391" i="1" s="1"/>
  <c r="BN1391" i="1" s="1"/>
  <c r="N1400" i="1"/>
  <c r="T1400" i="1" s="1"/>
  <c r="Z1400" i="1" s="1"/>
  <c r="AF1400" i="1" s="1"/>
  <c r="AJ1400" i="1" s="1"/>
  <c r="AP1400" i="1" s="1"/>
  <c r="AV1400" i="1" s="1"/>
  <c r="BB1400" i="1" s="1"/>
  <c r="BH1400" i="1" s="1"/>
  <c r="BR1400" i="1" s="1"/>
  <c r="BT1400" i="1" s="1"/>
  <c r="L1400" i="1"/>
  <c r="R1400" i="1" s="1"/>
  <c r="X1400" i="1" s="1"/>
  <c r="AD1400" i="1" s="1"/>
  <c r="AH1400" i="1" s="1"/>
  <c r="AN1400" i="1" s="1"/>
  <c r="AT1400" i="1" s="1"/>
  <c r="AZ1400" i="1" s="1"/>
  <c r="BF1400" i="1" s="1"/>
  <c r="BL1400" i="1" s="1"/>
  <c r="BN1400" i="1" s="1"/>
  <c r="Q1399" i="1"/>
  <c r="AK1399" i="1"/>
  <c r="BI1399" i="1"/>
  <c r="P1404" i="1"/>
  <c r="S1404" i="1" s="1"/>
  <c r="Y1404" i="1" s="1"/>
  <c r="AE1404" i="1" s="1"/>
  <c r="AI1404" i="1" s="1"/>
  <c r="AO1404" i="1" s="1"/>
  <c r="AU1404" i="1" s="1"/>
  <c r="BA1404" i="1" s="1"/>
  <c r="BG1404" i="1" s="1"/>
  <c r="BO1404" i="1" s="1"/>
  <c r="BQ1404" i="1" s="1"/>
  <c r="H1408" i="1"/>
  <c r="AA1408" i="1"/>
  <c r="AY1408" i="1"/>
  <c r="F1413" i="1"/>
  <c r="AB1413" i="1"/>
  <c r="M1421" i="1"/>
  <c r="S1421" i="1" s="1"/>
  <c r="Y1421" i="1" s="1"/>
  <c r="AE1421" i="1" s="1"/>
  <c r="AI1421" i="1" s="1"/>
  <c r="AO1421" i="1" s="1"/>
  <c r="AU1421" i="1" s="1"/>
  <c r="BA1421" i="1" s="1"/>
  <c r="BG1421" i="1" s="1"/>
  <c r="BO1421" i="1" s="1"/>
  <c r="BQ1421" i="1" s="1"/>
  <c r="M1422" i="1"/>
  <c r="S1422" i="1" s="1"/>
  <c r="Y1422" i="1" s="1"/>
  <c r="AE1422" i="1" s="1"/>
  <c r="AI1422" i="1" s="1"/>
  <c r="AO1422" i="1" s="1"/>
  <c r="AU1422" i="1" s="1"/>
  <c r="BA1422" i="1" s="1"/>
  <c r="BG1422" i="1" s="1"/>
  <c r="BO1422" i="1" s="1"/>
  <c r="BQ1422" i="1" s="1"/>
  <c r="P1436" i="1"/>
  <c r="P1435" i="1" s="1"/>
  <c r="F1485" i="1"/>
  <c r="L1486" i="1"/>
  <c r="R1486" i="1" s="1"/>
  <c r="X1486" i="1" s="1"/>
  <c r="AD1486" i="1" s="1"/>
  <c r="AH1486" i="1" s="1"/>
  <c r="AN1486" i="1" s="1"/>
  <c r="AT1486" i="1" s="1"/>
  <c r="AZ1486" i="1" s="1"/>
  <c r="BF1486" i="1" s="1"/>
  <c r="BL1486" i="1" s="1"/>
  <c r="BN1486" i="1" s="1"/>
  <c r="AK1494" i="1"/>
  <c r="AK1493" i="1" s="1"/>
  <c r="W1386" i="1"/>
  <c r="AQ1386" i="1"/>
  <c r="BU1386" i="1"/>
  <c r="L1437" i="1"/>
  <c r="R1437" i="1" s="1"/>
  <c r="X1437" i="1" s="1"/>
  <c r="AD1437" i="1" s="1"/>
  <c r="AH1437" i="1" s="1"/>
  <c r="AN1437" i="1" s="1"/>
  <c r="AT1437" i="1" s="1"/>
  <c r="AZ1437" i="1" s="1"/>
  <c r="BF1437" i="1" s="1"/>
  <c r="BL1437" i="1" s="1"/>
  <c r="BN1437" i="1" s="1"/>
  <c r="I1436" i="1"/>
  <c r="BB1442" i="1"/>
  <c r="BH1442" i="1" s="1"/>
  <c r="BR1442" i="1" s="1"/>
  <c r="BT1442" i="1" s="1"/>
  <c r="AY1441" i="1"/>
  <c r="BB1441" i="1" s="1"/>
  <c r="BH1441" i="1" s="1"/>
  <c r="BR1441" i="1" s="1"/>
  <c r="BT1441" i="1" s="1"/>
  <c r="M1376" i="1"/>
  <c r="S1376" i="1" s="1"/>
  <c r="Y1376" i="1" s="1"/>
  <c r="AE1376" i="1" s="1"/>
  <c r="AI1376" i="1" s="1"/>
  <c r="AO1376" i="1" s="1"/>
  <c r="AU1376" i="1" s="1"/>
  <c r="BA1376" i="1" s="1"/>
  <c r="BG1376" i="1" s="1"/>
  <c r="BO1376" i="1" s="1"/>
  <c r="BQ1376" i="1" s="1"/>
  <c r="P1375" i="1"/>
  <c r="P1374" i="1" s="1"/>
  <c r="L1387" i="1"/>
  <c r="R1387" i="1" s="1"/>
  <c r="X1387" i="1" s="1"/>
  <c r="AD1387" i="1" s="1"/>
  <c r="AH1387" i="1" s="1"/>
  <c r="AN1387" i="1" s="1"/>
  <c r="AT1387" i="1" s="1"/>
  <c r="AZ1387" i="1" s="1"/>
  <c r="BF1387" i="1" s="1"/>
  <c r="BL1387" i="1" s="1"/>
  <c r="BN1387" i="1" s="1"/>
  <c r="O1386" i="1"/>
  <c r="AM1386" i="1"/>
  <c r="BK1386" i="1"/>
  <c r="AC1399" i="1"/>
  <c r="AW1399" i="1"/>
  <c r="L1409" i="1"/>
  <c r="R1409" i="1" s="1"/>
  <c r="X1409" i="1" s="1"/>
  <c r="AD1409" i="1" s="1"/>
  <c r="AH1409" i="1" s="1"/>
  <c r="AN1409" i="1" s="1"/>
  <c r="AT1409" i="1" s="1"/>
  <c r="AZ1409" i="1" s="1"/>
  <c r="BF1409" i="1" s="1"/>
  <c r="BL1409" i="1" s="1"/>
  <c r="BN1409" i="1" s="1"/>
  <c r="O1408" i="1"/>
  <c r="AM1408" i="1"/>
  <c r="BK1408" i="1"/>
  <c r="H1419" i="1"/>
  <c r="N1422" i="1"/>
  <c r="T1422" i="1" s="1"/>
  <c r="Z1422" i="1" s="1"/>
  <c r="AF1422" i="1" s="1"/>
  <c r="AJ1422" i="1" s="1"/>
  <c r="AP1422" i="1" s="1"/>
  <c r="AV1422" i="1" s="1"/>
  <c r="BB1422" i="1" s="1"/>
  <c r="BH1422" i="1" s="1"/>
  <c r="BR1422" i="1" s="1"/>
  <c r="BT1422" i="1" s="1"/>
  <c r="P1426" i="1"/>
  <c r="N1432" i="1"/>
  <c r="T1432" i="1" s="1"/>
  <c r="Z1432" i="1" s="1"/>
  <c r="AF1432" i="1" s="1"/>
  <c r="AJ1432" i="1" s="1"/>
  <c r="AP1432" i="1" s="1"/>
  <c r="AV1432" i="1" s="1"/>
  <c r="BB1432" i="1" s="1"/>
  <c r="BH1432" i="1" s="1"/>
  <c r="BR1432" i="1" s="1"/>
  <c r="BT1432" i="1" s="1"/>
  <c r="H1431" i="1"/>
  <c r="N1474" i="1"/>
  <c r="T1474" i="1" s="1"/>
  <c r="Z1474" i="1" s="1"/>
  <c r="AF1474" i="1" s="1"/>
  <c r="AJ1474" i="1" s="1"/>
  <c r="AP1474" i="1" s="1"/>
  <c r="AV1474" i="1" s="1"/>
  <c r="BB1474" i="1" s="1"/>
  <c r="BH1474" i="1" s="1"/>
  <c r="BR1474" i="1" s="1"/>
  <c r="BT1474" i="1" s="1"/>
  <c r="H1473" i="1"/>
  <c r="N1473" i="1" s="1"/>
  <c r="T1473" i="1" s="1"/>
  <c r="Z1473" i="1" s="1"/>
  <c r="AF1473" i="1" s="1"/>
  <c r="AJ1473" i="1" s="1"/>
  <c r="AP1473" i="1" s="1"/>
  <c r="AV1473" i="1" s="1"/>
  <c r="BB1473" i="1" s="1"/>
  <c r="BH1473" i="1" s="1"/>
  <c r="BR1473" i="1" s="1"/>
  <c r="BT1473" i="1" s="1"/>
  <c r="L1476" i="1"/>
  <c r="R1476" i="1" s="1"/>
  <c r="X1476" i="1" s="1"/>
  <c r="AD1476" i="1" s="1"/>
  <c r="AH1476" i="1" s="1"/>
  <c r="AN1476" i="1" s="1"/>
  <c r="AT1476" i="1" s="1"/>
  <c r="AZ1476" i="1" s="1"/>
  <c r="BF1476" i="1" s="1"/>
  <c r="BL1476" i="1" s="1"/>
  <c r="BN1476" i="1" s="1"/>
  <c r="M1481" i="1"/>
  <c r="S1481" i="1" s="1"/>
  <c r="Y1481" i="1" s="1"/>
  <c r="AE1481" i="1" s="1"/>
  <c r="AI1481" i="1" s="1"/>
  <c r="AO1481" i="1" s="1"/>
  <c r="AU1481" i="1" s="1"/>
  <c r="BA1481" i="1" s="1"/>
  <c r="BG1481" i="1" s="1"/>
  <c r="BO1481" i="1" s="1"/>
  <c r="BQ1481" i="1" s="1"/>
  <c r="G1480" i="1"/>
  <c r="N1490" i="1"/>
  <c r="T1490" i="1" s="1"/>
  <c r="Z1490" i="1" s="1"/>
  <c r="AF1490" i="1" s="1"/>
  <c r="AJ1490" i="1" s="1"/>
  <c r="AP1490" i="1" s="1"/>
  <c r="AV1490" i="1" s="1"/>
  <c r="BB1490" i="1" s="1"/>
  <c r="BH1490" i="1" s="1"/>
  <c r="BR1490" i="1" s="1"/>
  <c r="BT1490" i="1" s="1"/>
  <c r="H1485" i="1"/>
  <c r="M1445" i="1"/>
  <c r="S1445" i="1" s="1"/>
  <c r="Y1445" i="1" s="1"/>
  <c r="AE1445" i="1" s="1"/>
  <c r="AI1445" i="1" s="1"/>
  <c r="AO1445" i="1" s="1"/>
  <c r="AU1445" i="1" s="1"/>
  <c r="BA1445" i="1" s="1"/>
  <c r="BG1445" i="1" s="1"/>
  <c r="BO1445" i="1" s="1"/>
  <c r="BQ1445" i="1" s="1"/>
  <c r="AA1444" i="1"/>
  <c r="L1452" i="1"/>
  <c r="R1452" i="1" s="1"/>
  <c r="X1452" i="1" s="1"/>
  <c r="AD1452" i="1" s="1"/>
  <c r="AH1452" i="1" s="1"/>
  <c r="AN1452" i="1" s="1"/>
  <c r="AT1452" i="1" s="1"/>
  <c r="AZ1452" i="1" s="1"/>
  <c r="BF1452" i="1" s="1"/>
  <c r="BL1452" i="1" s="1"/>
  <c r="BN1452" i="1" s="1"/>
  <c r="F1451" i="1"/>
  <c r="M1452" i="1"/>
  <c r="S1452" i="1" s="1"/>
  <c r="Y1452" i="1" s="1"/>
  <c r="AE1452" i="1" s="1"/>
  <c r="AI1452" i="1" s="1"/>
  <c r="AO1452" i="1" s="1"/>
  <c r="AU1452" i="1" s="1"/>
  <c r="BA1452" i="1" s="1"/>
  <c r="BG1452" i="1" s="1"/>
  <c r="BO1452" i="1" s="1"/>
  <c r="BQ1452" i="1" s="1"/>
  <c r="J1451" i="1"/>
  <c r="P1451" i="1"/>
  <c r="P1444" i="1" s="1"/>
  <c r="AB1451" i="1"/>
  <c r="AB1444" i="1" s="1"/>
  <c r="N1462" i="1"/>
  <c r="T1462" i="1" s="1"/>
  <c r="Z1462" i="1" s="1"/>
  <c r="AF1462" i="1" s="1"/>
  <c r="AJ1462" i="1" s="1"/>
  <c r="AP1462" i="1" s="1"/>
  <c r="AV1462" i="1" s="1"/>
  <c r="BB1462" i="1" s="1"/>
  <c r="BH1462" i="1" s="1"/>
  <c r="BR1462" i="1" s="1"/>
  <c r="BT1462" i="1" s="1"/>
  <c r="H1461" i="1"/>
  <c r="F1461" i="1"/>
  <c r="L1464" i="1"/>
  <c r="R1464" i="1" s="1"/>
  <c r="X1464" i="1" s="1"/>
  <c r="AD1464" i="1" s="1"/>
  <c r="AH1464" i="1" s="1"/>
  <c r="AN1464" i="1" s="1"/>
  <c r="AT1464" i="1" s="1"/>
  <c r="AZ1464" i="1" s="1"/>
  <c r="BF1464" i="1" s="1"/>
  <c r="BL1464" i="1" s="1"/>
  <c r="BN1464" i="1" s="1"/>
  <c r="M1464" i="1"/>
  <c r="S1464" i="1" s="1"/>
  <c r="Y1464" i="1" s="1"/>
  <c r="AE1464" i="1" s="1"/>
  <c r="AI1464" i="1" s="1"/>
  <c r="AO1464" i="1" s="1"/>
  <c r="AU1464" i="1" s="1"/>
  <c r="BA1464" i="1" s="1"/>
  <c r="BG1464" i="1" s="1"/>
  <c r="BO1464" i="1" s="1"/>
  <c r="BQ1464" i="1" s="1"/>
  <c r="J1461" i="1"/>
  <c r="M1477" i="1"/>
  <c r="S1477" i="1" s="1"/>
  <c r="Y1477" i="1" s="1"/>
  <c r="AE1477" i="1" s="1"/>
  <c r="AI1477" i="1" s="1"/>
  <c r="AO1477" i="1" s="1"/>
  <c r="AU1477" i="1" s="1"/>
  <c r="BA1477" i="1" s="1"/>
  <c r="BG1477" i="1" s="1"/>
  <c r="BO1477" i="1" s="1"/>
  <c r="BQ1477" i="1" s="1"/>
  <c r="G1476" i="1"/>
  <c r="N1481" i="1"/>
  <c r="T1481" i="1" s="1"/>
  <c r="Z1481" i="1" s="1"/>
  <c r="AF1481" i="1" s="1"/>
  <c r="AJ1481" i="1" s="1"/>
  <c r="AP1481" i="1" s="1"/>
  <c r="AV1481" i="1" s="1"/>
  <c r="BB1481" i="1" s="1"/>
  <c r="BH1481" i="1" s="1"/>
  <c r="BR1481" i="1" s="1"/>
  <c r="BT1481" i="1" s="1"/>
  <c r="BU1444" i="1"/>
  <c r="N1446" i="1"/>
  <c r="T1446" i="1" s="1"/>
  <c r="Z1446" i="1" s="1"/>
  <c r="AF1446" i="1" s="1"/>
  <c r="AJ1446" i="1" s="1"/>
  <c r="AP1446" i="1" s="1"/>
  <c r="AV1446" i="1" s="1"/>
  <c r="BB1446" i="1" s="1"/>
  <c r="BH1446" i="1" s="1"/>
  <c r="BR1446" i="1" s="1"/>
  <c r="BT1446" i="1" s="1"/>
  <c r="H1445" i="1"/>
  <c r="M1449" i="1"/>
  <c r="S1449" i="1" s="1"/>
  <c r="Y1449" i="1" s="1"/>
  <c r="AE1449" i="1" s="1"/>
  <c r="AI1449" i="1" s="1"/>
  <c r="AO1449" i="1" s="1"/>
  <c r="AU1449" i="1" s="1"/>
  <c r="BA1449" i="1" s="1"/>
  <c r="BG1449" i="1" s="1"/>
  <c r="BO1449" i="1" s="1"/>
  <c r="BQ1449" i="1" s="1"/>
  <c r="G1448" i="1"/>
  <c r="M1448" i="1" s="1"/>
  <c r="S1448" i="1" s="1"/>
  <c r="Y1448" i="1" s="1"/>
  <c r="AE1448" i="1" s="1"/>
  <c r="AI1448" i="1" s="1"/>
  <c r="AO1448" i="1" s="1"/>
  <c r="AU1448" i="1" s="1"/>
  <c r="BA1448" i="1" s="1"/>
  <c r="BG1448" i="1" s="1"/>
  <c r="BO1448" i="1" s="1"/>
  <c r="BQ1448" i="1" s="1"/>
  <c r="N1449" i="1"/>
  <c r="T1449" i="1" s="1"/>
  <c r="Z1449" i="1" s="1"/>
  <c r="AF1449" i="1" s="1"/>
  <c r="AJ1449" i="1" s="1"/>
  <c r="AP1449" i="1" s="1"/>
  <c r="AV1449" i="1" s="1"/>
  <c r="BB1449" i="1" s="1"/>
  <c r="BH1449" i="1" s="1"/>
  <c r="BR1449" i="1" s="1"/>
  <c r="BT1449" i="1" s="1"/>
  <c r="K1448" i="1"/>
  <c r="N1448" i="1" s="1"/>
  <c r="T1448" i="1" s="1"/>
  <c r="Z1448" i="1" s="1"/>
  <c r="AF1448" i="1" s="1"/>
  <c r="AJ1448" i="1" s="1"/>
  <c r="AP1448" i="1" s="1"/>
  <c r="AV1448" i="1" s="1"/>
  <c r="BB1448" i="1" s="1"/>
  <c r="BH1448" i="1" s="1"/>
  <c r="BR1448" i="1" s="1"/>
  <c r="BT1448" i="1" s="1"/>
  <c r="AR1469" i="1"/>
  <c r="L1471" i="1"/>
  <c r="R1471" i="1" s="1"/>
  <c r="X1471" i="1" s="1"/>
  <c r="AD1471" i="1" s="1"/>
  <c r="AH1471" i="1" s="1"/>
  <c r="AN1471" i="1" s="1"/>
  <c r="AT1471" i="1" s="1"/>
  <c r="AZ1471" i="1" s="1"/>
  <c r="BF1471" i="1" s="1"/>
  <c r="BL1471" i="1" s="1"/>
  <c r="BN1471" i="1" s="1"/>
  <c r="I1470" i="1"/>
  <c r="N1477" i="1"/>
  <c r="T1477" i="1" s="1"/>
  <c r="Z1477" i="1" s="1"/>
  <c r="AF1477" i="1" s="1"/>
  <c r="AJ1477" i="1" s="1"/>
  <c r="AP1477" i="1" s="1"/>
  <c r="AV1477" i="1" s="1"/>
  <c r="BB1477" i="1" s="1"/>
  <c r="BH1477" i="1" s="1"/>
  <c r="BR1477" i="1" s="1"/>
  <c r="BT1477" i="1" s="1"/>
  <c r="T1483" i="1"/>
  <c r="Z1483" i="1" s="1"/>
  <c r="AF1483" i="1" s="1"/>
  <c r="AJ1483" i="1" s="1"/>
  <c r="AP1483" i="1" s="1"/>
  <c r="AV1483" i="1" s="1"/>
  <c r="BB1483" i="1" s="1"/>
  <c r="BH1483" i="1" s="1"/>
  <c r="BR1483" i="1" s="1"/>
  <c r="BT1483" i="1" s="1"/>
  <c r="M1486" i="1"/>
  <c r="S1486" i="1" s="1"/>
  <c r="Y1486" i="1" s="1"/>
  <c r="AE1486" i="1" s="1"/>
  <c r="AI1486" i="1" s="1"/>
  <c r="AO1486" i="1" s="1"/>
  <c r="AU1486" i="1" s="1"/>
  <c r="BA1486" i="1" s="1"/>
  <c r="BG1486" i="1" s="1"/>
  <c r="BO1486" i="1" s="1"/>
  <c r="BQ1486" i="1" s="1"/>
  <c r="AX1485" i="1"/>
  <c r="L1501" i="1"/>
  <c r="R1501" i="1" s="1"/>
  <c r="X1501" i="1" s="1"/>
  <c r="AD1501" i="1" s="1"/>
  <c r="AH1501" i="1" s="1"/>
  <c r="AN1501" i="1" s="1"/>
  <c r="AT1501" i="1" s="1"/>
  <c r="AZ1501" i="1" s="1"/>
  <c r="BF1501" i="1" s="1"/>
  <c r="BL1501" i="1" s="1"/>
  <c r="BN1501" i="1" s="1"/>
  <c r="I1500" i="1"/>
  <c r="N1503" i="1"/>
  <c r="T1503" i="1" s="1"/>
  <c r="Z1503" i="1" s="1"/>
  <c r="AF1503" i="1" s="1"/>
  <c r="AJ1503" i="1" s="1"/>
  <c r="AP1503" i="1" s="1"/>
  <c r="AV1503" i="1" s="1"/>
  <c r="BB1503" i="1" s="1"/>
  <c r="BH1503" i="1" s="1"/>
  <c r="BR1503" i="1" s="1"/>
  <c r="BT1503" i="1" s="1"/>
  <c r="I1523" i="1"/>
  <c r="AG1523" i="1"/>
  <c r="H1480" i="1"/>
  <c r="BD1485" i="1"/>
  <c r="M1495" i="1"/>
  <c r="S1495" i="1" s="1"/>
  <c r="Y1495" i="1" s="1"/>
  <c r="AE1495" i="1" s="1"/>
  <c r="AI1495" i="1" s="1"/>
  <c r="AO1495" i="1" s="1"/>
  <c r="AU1495" i="1" s="1"/>
  <c r="BA1495" i="1" s="1"/>
  <c r="BG1495" i="1" s="1"/>
  <c r="BO1495" i="1" s="1"/>
  <c r="BQ1495" i="1" s="1"/>
  <c r="G1494" i="1"/>
  <c r="AC1500" i="1"/>
  <c r="AC1499" i="1" s="1"/>
  <c r="AM1500" i="1"/>
  <c r="AM1499" i="1" s="1"/>
  <c r="AS1500" i="1"/>
  <c r="AS1499" i="1" s="1"/>
  <c r="BI1500" i="1"/>
  <c r="BI1499" i="1" s="1"/>
  <c r="U1508" i="1"/>
  <c r="AK1508" i="1"/>
  <c r="BK1508" i="1"/>
  <c r="N1516" i="1"/>
  <c r="T1516" i="1" s="1"/>
  <c r="Z1516" i="1" s="1"/>
  <c r="AF1516" i="1" s="1"/>
  <c r="AJ1516" i="1" s="1"/>
  <c r="AP1516" i="1" s="1"/>
  <c r="AV1516" i="1" s="1"/>
  <c r="BB1516" i="1" s="1"/>
  <c r="BH1516" i="1" s="1"/>
  <c r="BR1516" i="1" s="1"/>
  <c r="BT1516" i="1" s="1"/>
  <c r="H1515" i="1"/>
  <c r="W1523" i="1"/>
  <c r="BI1523" i="1"/>
  <c r="L1527" i="1"/>
  <c r="R1527" i="1" s="1"/>
  <c r="X1527" i="1" s="1"/>
  <c r="AD1527" i="1" s="1"/>
  <c r="AH1527" i="1" s="1"/>
  <c r="AN1527" i="1" s="1"/>
  <c r="AT1527" i="1" s="1"/>
  <c r="AZ1527" i="1" s="1"/>
  <c r="BF1527" i="1" s="1"/>
  <c r="BL1527" i="1" s="1"/>
  <c r="BN1527" i="1" s="1"/>
  <c r="AL1485" i="1"/>
  <c r="BJ1485" i="1"/>
  <c r="M1490" i="1"/>
  <c r="S1490" i="1" s="1"/>
  <c r="Y1490" i="1" s="1"/>
  <c r="AE1490" i="1" s="1"/>
  <c r="AI1490" i="1" s="1"/>
  <c r="AO1490" i="1" s="1"/>
  <c r="AU1490" i="1" s="1"/>
  <c r="BA1490" i="1" s="1"/>
  <c r="BG1490" i="1" s="1"/>
  <c r="BO1490" i="1" s="1"/>
  <c r="BQ1490" i="1" s="1"/>
  <c r="U1494" i="1"/>
  <c r="U1493" i="1" s="1"/>
  <c r="G1500" i="1"/>
  <c r="K1500" i="1"/>
  <c r="K1499" i="1" s="1"/>
  <c r="Q1500" i="1"/>
  <c r="Q1499" i="1" s="1"/>
  <c r="AG1500" i="1"/>
  <c r="AG1499" i="1" s="1"/>
  <c r="AW1500" i="1"/>
  <c r="AW1499" i="1" s="1"/>
  <c r="BC1500" i="1"/>
  <c r="BC1499" i="1" s="1"/>
  <c r="L1509" i="1"/>
  <c r="R1509" i="1" s="1"/>
  <c r="X1509" i="1" s="1"/>
  <c r="AD1509" i="1" s="1"/>
  <c r="AH1509" i="1" s="1"/>
  <c r="AN1509" i="1" s="1"/>
  <c r="AT1509" i="1" s="1"/>
  <c r="AZ1509" i="1" s="1"/>
  <c r="BF1509" i="1" s="1"/>
  <c r="BL1509" i="1" s="1"/>
  <c r="BN1509" i="1" s="1"/>
  <c r="I1508" i="1"/>
  <c r="AY1508" i="1"/>
  <c r="AY1523" i="1"/>
  <c r="N1547" i="1"/>
  <c r="T1547" i="1" s="1"/>
  <c r="Z1547" i="1" s="1"/>
  <c r="AF1547" i="1" s="1"/>
  <c r="AJ1547" i="1" s="1"/>
  <c r="AP1547" i="1" s="1"/>
  <c r="AV1547" i="1" s="1"/>
  <c r="BB1547" i="1" s="1"/>
  <c r="BH1547" i="1" s="1"/>
  <c r="BR1547" i="1" s="1"/>
  <c r="BT1547" i="1" s="1"/>
  <c r="H1546" i="1"/>
  <c r="M1550" i="1"/>
  <c r="S1550" i="1" s="1"/>
  <c r="Y1550" i="1" s="1"/>
  <c r="AE1550" i="1" s="1"/>
  <c r="AI1550" i="1" s="1"/>
  <c r="AO1550" i="1" s="1"/>
  <c r="AU1550" i="1" s="1"/>
  <c r="BA1550" i="1" s="1"/>
  <c r="BG1550" i="1" s="1"/>
  <c r="BO1550" i="1" s="1"/>
  <c r="BQ1550" i="1" s="1"/>
  <c r="G1549" i="1"/>
  <c r="M1549" i="1" s="1"/>
  <c r="S1549" i="1" s="1"/>
  <c r="Y1549" i="1" s="1"/>
  <c r="AE1549" i="1" s="1"/>
  <c r="AI1549" i="1" s="1"/>
  <c r="AO1549" i="1" s="1"/>
  <c r="AU1549" i="1" s="1"/>
  <c r="BA1549" i="1" s="1"/>
  <c r="BG1549" i="1" s="1"/>
  <c r="BO1549" i="1" s="1"/>
  <c r="BQ1549" i="1" s="1"/>
  <c r="N1550" i="1"/>
  <c r="T1550" i="1" s="1"/>
  <c r="Z1550" i="1" s="1"/>
  <c r="AF1550" i="1" s="1"/>
  <c r="AJ1550" i="1" s="1"/>
  <c r="AP1550" i="1" s="1"/>
  <c r="AV1550" i="1" s="1"/>
  <c r="BB1550" i="1" s="1"/>
  <c r="BH1550" i="1" s="1"/>
  <c r="BR1550" i="1" s="1"/>
  <c r="BT1550" i="1" s="1"/>
  <c r="K1549" i="1"/>
  <c r="N1549" i="1" s="1"/>
  <c r="T1549" i="1" s="1"/>
  <c r="Z1549" i="1" s="1"/>
  <c r="AF1549" i="1" s="1"/>
  <c r="AJ1549" i="1" s="1"/>
  <c r="AP1549" i="1" s="1"/>
  <c r="AV1549" i="1" s="1"/>
  <c r="BB1549" i="1" s="1"/>
  <c r="BH1549" i="1" s="1"/>
  <c r="BR1549" i="1" s="1"/>
  <c r="BT1549" i="1" s="1"/>
  <c r="H1520" i="1"/>
  <c r="N1520" i="1" s="1"/>
  <c r="T1520" i="1" s="1"/>
  <c r="Z1520" i="1" s="1"/>
  <c r="AF1520" i="1" s="1"/>
  <c r="AJ1520" i="1" s="1"/>
  <c r="AP1520" i="1" s="1"/>
  <c r="AV1520" i="1" s="1"/>
  <c r="BB1520" i="1" s="1"/>
  <c r="BH1520" i="1" s="1"/>
  <c r="BR1520" i="1" s="1"/>
  <c r="BT1520" i="1" s="1"/>
  <c r="M1521" i="1"/>
  <c r="S1521" i="1" s="1"/>
  <c r="Y1521" i="1" s="1"/>
  <c r="AE1521" i="1" s="1"/>
  <c r="AI1521" i="1" s="1"/>
  <c r="AO1521" i="1" s="1"/>
  <c r="AU1521" i="1" s="1"/>
  <c r="BA1521" i="1" s="1"/>
  <c r="BG1521" i="1" s="1"/>
  <c r="BO1521" i="1" s="1"/>
  <c r="BQ1521" i="1" s="1"/>
  <c r="H1524" i="1"/>
  <c r="M1525" i="1"/>
  <c r="S1525" i="1" s="1"/>
  <c r="Y1525" i="1" s="1"/>
  <c r="AE1525" i="1" s="1"/>
  <c r="AI1525" i="1" s="1"/>
  <c r="AO1525" i="1" s="1"/>
  <c r="AU1525" i="1" s="1"/>
  <c r="BA1525" i="1" s="1"/>
  <c r="BG1525" i="1" s="1"/>
  <c r="BO1525" i="1" s="1"/>
  <c r="BQ1525" i="1" s="1"/>
  <c r="G1527" i="1"/>
  <c r="M1527" i="1" s="1"/>
  <c r="S1527" i="1" s="1"/>
  <c r="Y1527" i="1" s="1"/>
  <c r="AE1527" i="1" s="1"/>
  <c r="AI1527" i="1" s="1"/>
  <c r="AO1527" i="1" s="1"/>
  <c r="AU1527" i="1" s="1"/>
  <c r="BA1527" i="1" s="1"/>
  <c r="BG1527" i="1" s="1"/>
  <c r="BO1527" i="1" s="1"/>
  <c r="BQ1527" i="1" s="1"/>
  <c r="L1528" i="1"/>
  <c r="R1528" i="1" s="1"/>
  <c r="X1528" i="1" s="1"/>
  <c r="AD1528" i="1" s="1"/>
  <c r="AH1528" i="1" s="1"/>
  <c r="AN1528" i="1" s="1"/>
  <c r="AT1528" i="1" s="1"/>
  <c r="AZ1528" i="1" s="1"/>
  <c r="BF1528" i="1" s="1"/>
  <c r="BL1528" i="1" s="1"/>
  <c r="BN1528" i="1" s="1"/>
  <c r="O1531" i="1"/>
  <c r="Q1533" i="1"/>
  <c r="L1549" i="1"/>
  <c r="R1549" i="1" s="1"/>
  <c r="X1549" i="1" s="1"/>
  <c r="AD1549" i="1" s="1"/>
  <c r="AH1549" i="1" s="1"/>
  <c r="AN1549" i="1" s="1"/>
  <c r="AT1549" i="1" s="1"/>
  <c r="AZ1549" i="1" s="1"/>
  <c r="BF1549" i="1" s="1"/>
  <c r="BL1549" i="1" s="1"/>
  <c r="BN1549" i="1" s="1"/>
  <c r="N1559" i="1"/>
  <c r="T1559" i="1" s="1"/>
  <c r="Z1559" i="1" s="1"/>
  <c r="AF1559" i="1" s="1"/>
  <c r="AJ1559" i="1" s="1"/>
  <c r="AP1559" i="1" s="1"/>
  <c r="AV1559" i="1" s="1"/>
  <c r="BB1559" i="1" s="1"/>
  <c r="BH1559" i="1" s="1"/>
  <c r="BR1559" i="1" s="1"/>
  <c r="BT1559" i="1" s="1"/>
  <c r="H1558" i="1"/>
  <c r="N1558" i="1" s="1"/>
  <c r="T1558" i="1" s="1"/>
  <c r="Z1558" i="1" s="1"/>
  <c r="AF1558" i="1" s="1"/>
  <c r="AJ1558" i="1" s="1"/>
  <c r="AP1558" i="1" s="1"/>
  <c r="AV1558" i="1" s="1"/>
  <c r="BB1558" i="1" s="1"/>
  <c r="BH1558" i="1" s="1"/>
  <c r="BR1558" i="1" s="1"/>
  <c r="BT1558" i="1" s="1"/>
  <c r="Q1531" i="1"/>
  <c r="F1533" i="1"/>
  <c r="L1533" i="1" s="1"/>
  <c r="L1541" i="1"/>
  <c r="M1541" i="1"/>
  <c r="S1541" i="1" s="1"/>
  <c r="Y1541" i="1" s="1"/>
  <c r="AE1541" i="1" s="1"/>
  <c r="AI1541" i="1" s="1"/>
  <c r="AO1541" i="1" s="1"/>
  <c r="AU1541" i="1" s="1"/>
  <c r="BA1541" i="1" s="1"/>
  <c r="BG1541" i="1" s="1"/>
  <c r="BO1541" i="1" s="1"/>
  <c r="BQ1541" i="1" s="1"/>
  <c r="J1533" i="1"/>
  <c r="N1556" i="1"/>
  <c r="T1556" i="1" s="1"/>
  <c r="Z1556" i="1" s="1"/>
  <c r="AF1556" i="1" s="1"/>
  <c r="AJ1556" i="1" s="1"/>
  <c r="AP1556" i="1" s="1"/>
  <c r="AV1556" i="1" s="1"/>
  <c r="BB1556" i="1" s="1"/>
  <c r="BH1556" i="1" s="1"/>
  <c r="BR1556" i="1" s="1"/>
  <c r="BT1556" i="1" s="1"/>
  <c r="H1555" i="1"/>
  <c r="N1555" i="1" s="1"/>
  <c r="T1555" i="1" s="1"/>
  <c r="Z1555" i="1" s="1"/>
  <c r="AF1555" i="1" s="1"/>
  <c r="AJ1555" i="1" s="1"/>
  <c r="AP1555" i="1" s="1"/>
  <c r="AV1555" i="1" s="1"/>
  <c r="BB1555" i="1" s="1"/>
  <c r="BH1555" i="1" s="1"/>
  <c r="BR1555" i="1" s="1"/>
  <c r="BT1555" i="1" s="1"/>
  <c r="O1541" i="1"/>
  <c r="F1552" i="1"/>
  <c r="J1552" i="1"/>
  <c r="M1552" i="1" s="1"/>
  <c r="S1552" i="1" s="1"/>
  <c r="Y1552" i="1" s="1"/>
  <c r="AE1552" i="1" s="1"/>
  <c r="AI1552" i="1" s="1"/>
  <c r="AO1552" i="1" s="1"/>
  <c r="AU1552" i="1" s="1"/>
  <c r="BA1552" i="1" s="1"/>
  <c r="BG1552" i="1" s="1"/>
  <c r="BO1552" i="1" s="1"/>
  <c r="BQ1552" i="1" s="1"/>
  <c r="F1556" i="1"/>
  <c r="N1557" i="1"/>
  <c r="T1557" i="1" s="1"/>
  <c r="Z1557" i="1" s="1"/>
  <c r="AF1557" i="1" s="1"/>
  <c r="AJ1557" i="1" s="1"/>
  <c r="AP1557" i="1" s="1"/>
  <c r="AV1557" i="1" s="1"/>
  <c r="BB1557" i="1" s="1"/>
  <c r="BH1557" i="1" s="1"/>
  <c r="BR1557" i="1" s="1"/>
  <c r="BT1557" i="1" s="1"/>
  <c r="F1559" i="1"/>
  <c r="N1560" i="1"/>
  <c r="T1560" i="1" s="1"/>
  <c r="Z1560" i="1" s="1"/>
  <c r="AF1560" i="1" s="1"/>
  <c r="AJ1560" i="1" s="1"/>
  <c r="AP1560" i="1" s="1"/>
  <c r="AV1560" i="1" s="1"/>
  <c r="BB1560" i="1" s="1"/>
  <c r="BH1560" i="1" s="1"/>
  <c r="BR1560" i="1" s="1"/>
  <c r="BT1560" i="1" s="1"/>
  <c r="I1561" i="1"/>
  <c r="L1561" i="1" s="1"/>
  <c r="R1561" i="1" s="1"/>
  <c r="X1561" i="1" s="1"/>
  <c r="AD1561" i="1" s="1"/>
  <c r="AH1561" i="1" s="1"/>
  <c r="AN1561" i="1" s="1"/>
  <c r="AT1561" i="1" s="1"/>
  <c r="AZ1561" i="1" s="1"/>
  <c r="BF1561" i="1" s="1"/>
  <c r="BL1561" i="1" s="1"/>
  <c r="BN1561" i="1" s="1"/>
  <c r="H1564" i="1"/>
  <c r="M1571" i="1"/>
  <c r="S1571" i="1" s="1"/>
  <c r="Y1571" i="1" s="1"/>
  <c r="AE1571" i="1" s="1"/>
  <c r="AI1571" i="1" s="1"/>
  <c r="AO1571" i="1" s="1"/>
  <c r="AU1571" i="1" s="1"/>
  <c r="BA1571" i="1" s="1"/>
  <c r="BG1571" i="1" s="1"/>
  <c r="BO1571" i="1" s="1"/>
  <c r="BQ1571" i="1" s="1"/>
  <c r="H1571" i="1"/>
  <c r="N1571" i="1" s="1"/>
  <c r="T1571" i="1" s="1"/>
  <c r="Z1571" i="1" s="1"/>
  <c r="AF1571" i="1" s="1"/>
  <c r="AJ1571" i="1" s="1"/>
  <c r="AP1571" i="1" s="1"/>
  <c r="AV1571" i="1" s="1"/>
  <c r="BB1571" i="1" s="1"/>
  <c r="BH1571" i="1" s="1"/>
  <c r="BR1571" i="1" s="1"/>
  <c r="BT1571" i="1" s="1"/>
  <c r="M1572" i="1"/>
  <c r="S1572" i="1" s="1"/>
  <c r="Y1572" i="1" s="1"/>
  <c r="AE1572" i="1" s="1"/>
  <c r="AI1572" i="1" s="1"/>
  <c r="AO1572" i="1" s="1"/>
  <c r="AU1572" i="1" s="1"/>
  <c r="BA1572" i="1" s="1"/>
  <c r="BG1572" i="1" s="1"/>
  <c r="BO1572" i="1" s="1"/>
  <c r="BQ1572" i="1" s="1"/>
  <c r="G1574" i="1"/>
  <c r="M1574" i="1" s="1"/>
  <c r="S1574" i="1" s="1"/>
  <c r="Y1574" i="1" s="1"/>
  <c r="AE1574" i="1" s="1"/>
  <c r="AI1574" i="1" s="1"/>
  <c r="AO1574" i="1" s="1"/>
  <c r="AU1574" i="1" s="1"/>
  <c r="BA1574" i="1" s="1"/>
  <c r="BG1574" i="1" s="1"/>
  <c r="BO1574" i="1" s="1"/>
  <c r="BQ1574" i="1" s="1"/>
  <c r="L1575" i="1"/>
  <c r="R1575" i="1" s="1"/>
  <c r="X1575" i="1" s="1"/>
  <c r="AD1575" i="1" s="1"/>
  <c r="AH1575" i="1" s="1"/>
  <c r="AN1575" i="1" s="1"/>
  <c r="AT1575" i="1" s="1"/>
  <c r="AZ1575" i="1" s="1"/>
  <c r="BF1575" i="1" s="1"/>
  <c r="BL1575" i="1" s="1"/>
  <c r="BN1575" i="1" s="1"/>
  <c r="N1578" i="1"/>
  <c r="T1578" i="1" s="1"/>
  <c r="Z1578" i="1" s="1"/>
  <c r="AF1578" i="1" s="1"/>
  <c r="AJ1578" i="1" s="1"/>
  <c r="AP1578" i="1" s="1"/>
  <c r="AV1578" i="1" s="1"/>
  <c r="BB1578" i="1" s="1"/>
  <c r="BH1578" i="1" s="1"/>
  <c r="BR1578" i="1" s="1"/>
  <c r="BT1578" i="1" s="1"/>
  <c r="H1580" i="1"/>
  <c r="N1580" i="1" s="1"/>
  <c r="T1580" i="1" s="1"/>
  <c r="Z1580" i="1" s="1"/>
  <c r="AF1580" i="1" s="1"/>
  <c r="AJ1580" i="1" s="1"/>
  <c r="AP1580" i="1" s="1"/>
  <c r="AV1580" i="1" s="1"/>
  <c r="BB1580" i="1" s="1"/>
  <c r="BH1580" i="1" s="1"/>
  <c r="BR1580" i="1" s="1"/>
  <c r="BT1580" i="1" s="1"/>
  <c r="M1581" i="1"/>
  <c r="S1581" i="1" s="1"/>
  <c r="Y1581" i="1" s="1"/>
  <c r="AE1581" i="1" s="1"/>
  <c r="AI1581" i="1" s="1"/>
  <c r="AO1581" i="1" s="1"/>
  <c r="AU1581" i="1" s="1"/>
  <c r="BA1581" i="1" s="1"/>
  <c r="BG1581" i="1" s="1"/>
  <c r="BO1581" i="1" s="1"/>
  <c r="BQ1581" i="1" s="1"/>
  <c r="G1583" i="1"/>
  <c r="M1583" i="1" s="1"/>
  <c r="S1583" i="1" s="1"/>
  <c r="Y1583" i="1" s="1"/>
  <c r="AE1583" i="1" s="1"/>
  <c r="AI1583" i="1" s="1"/>
  <c r="AO1583" i="1" s="1"/>
  <c r="AU1583" i="1" s="1"/>
  <c r="BA1583" i="1" s="1"/>
  <c r="BG1583" i="1" s="1"/>
  <c r="BO1583" i="1" s="1"/>
  <c r="BQ1583" i="1" s="1"/>
  <c r="L1584" i="1"/>
  <c r="R1584" i="1" s="1"/>
  <c r="X1584" i="1" s="1"/>
  <c r="AD1584" i="1" s="1"/>
  <c r="AH1584" i="1" s="1"/>
  <c r="AN1584" i="1" s="1"/>
  <c r="AT1584" i="1" s="1"/>
  <c r="AZ1584" i="1" s="1"/>
  <c r="BF1584" i="1" s="1"/>
  <c r="BL1584" i="1" s="1"/>
  <c r="BN1584" i="1" s="1"/>
  <c r="F1586" i="1"/>
  <c r="L1586" i="1" s="1"/>
  <c r="R1586" i="1" s="1"/>
  <c r="X1586" i="1" s="1"/>
  <c r="AD1586" i="1" s="1"/>
  <c r="AH1586" i="1" s="1"/>
  <c r="AN1586" i="1" s="1"/>
  <c r="AT1586" i="1" s="1"/>
  <c r="AZ1586" i="1" s="1"/>
  <c r="BF1586" i="1" s="1"/>
  <c r="BL1586" i="1" s="1"/>
  <c r="BN1586" i="1" s="1"/>
  <c r="N1590" i="1"/>
  <c r="T1590" i="1" s="1"/>
  <c r="Z1590" i="1" s="1"/>
  <c r="AF1590" i="1" s="1"/>
  <c r="AJ1590" i="1" s="1"/>
  <c r="AP1590" i="1" s="1"/>
  <c r="AV1590" i="1" s="1"/>
  <c r="BB1590" i="1" s="1"/>
  <c r="BH1590" i="1" s="1"/>
  <c r="BR1590" i="1" s="1"/>
  <c r="BT1590" i="1" s="1"/>
  <c r="H1592" i="1"/>
  <c r="N1592" i="1" s="1"/>
  <c r="T1592" i="1" s="1"/>
  <c r="Z1592" i="1" s="1"/>
  <c r="AF1592" i="1" s="1"/>
  <c r="AJ1592" i="1" s="1"/>
  <c r="AP1592" i="1" s="1"/>
  <c r="AV1592" i="1" s="1"/>
  <c r="BB1592" i="1" s="1"/>
  <c r="BH1592" i="1" s="1"/>
  <c r="BR1592" i="1" s="1"/>
  <c r="BT1592" i="1" s="1"/>
  <c r="M1593" i="1"/>
  <c r="S1593" i="1" s="1"/>
  <c r="Y1593" i="1" s="1"/>
  <c r="AE1593" i="1" s="1"/>
  <c r="AI1593" i="1" s="1"/>
  <c r="AO1593" i="1" s="1"/>
  <c r="AU1593" i="1" s="1"/>
  <c r="BA1593" i="1" s="1"/>
  <c r="BG1593" i="1" s="1"/>
  <c r="BO1593" i="1" s="1"/>
  <c r="BQ1593" i="1" s="1"/>
  <c r="AX1601" i="1"/>
  <c r="BA1601" i="1" s="1"/>
  <c r="BG1601" i="1" s="1"/>
  <c r="BO1601" i="1" s="1"/>
  <c r="BQ1601" i="1" s="1"/>
  <c r="L1605" i="1"/>
  <c r="R1605" i="1" s="1"/>
  <c r="X1605" i="1" s="1"/>
  <c r="AD1605" i="1" s="1"/>
  <c r="AH1605" i="1" s="1"/>
  <c r="AN1605" i="1" s="1"/>
  <c r="AT1605" i="1" s="1"/>
  <c r="AZ1605" i="1" s="1"/>
  <c r="BF1605" i="1" s="1"/>
  <c r="BL1605" i="1" s="1"/>
  <c r="BN1605" i="1" s="1"/>
  <c r="F1604" i="1"/>
  <c r="L1604" i="1" s="1"/>
  <c r="R1604" i="1" s="1"/>
  <c r="X1604" i="1" s="1"/>
  <c r="AD1604" i="1" s="1"/>
  <c r="AH1604" i="1" s="1"/>
  <c r="AN1604" i="1" s="1"/>
  <c r="AT1604" i="1" s="1"/>
  <c r="AZ1604" i="1" s="1"/>
  <c r="BF1604" i="1" s="1"/>
  <c r="BL1604" i="1" s="1"/>
  <c r="BN1604" i="1" s="1"/>
  <c r="M1605" i="1"/>
  <c r="S1605" i="1" s="1"/>
  <c r="Y1605" i="1" s="1"/>
  <c r="AE1605" i="1" s="1"/>
  <c r="AI1605" i="1" s="1"/>
  <c r="AO1605" i="1" s="1"/>
  <c r="AU1605" i="1" s="1"/>
  <c r="BA1605" i="1" s="1"/>
  <c r="BG1605" i="1" s="1"/>
  <c r="BO1605" i="1" s="1"/>
  <c r="BQ1605" i="1" s="1"/>
  <c r="J1604" i="1"/>
  <c r="M1604" i="1" s="1"/>
  <c r="S1604" i="1" s="1"/>
  <c r="Y1604" i="1" s="1"/>
  <c r="AE1604" i="1" s="1"/>
  <c r="AI1604" i="1" s="1"/>
  <c r="AO1604" i="1" s="1"/>
  <c r="AU1604" i="1" s="1"/>
  <c r="BA1604" i="1" s="1"/>
  <c r="BG1604" i="1" s="1"/>
  <c r="BO1604" i="1" s="1"/>
  <c r="BQ1604" i="1" s="1"/>
  <c r="H1595" i="1"/>
  <c r="N1595" i="1" s="1"/>
  <c r="T1595" i="1" s="1"/>
  <c r="Z1595" i="1" s="1"/>
  <c r="AF1595" i="1" s="1"/>
  <c r="AJ1595" i="1" s="1"/>
  <c r="AP1595" i="1" s="1"/>
  <c r="AV1595" i="1" s="1"/>
  <c r="BB1595" i="1" s="1"/>
  <c r="BH1595" i="1" s="1"/>
  <c r="BR1595" i="1" s="1"/>
  <c r="BT1595" i="1" s="1"/>
  <c r="N1611" i="1"/>
  <c r="T1611" i="1" s="1"/>
  <c r="Z1611" i="1" s="1"/>
  <c r="AF1611" i="1" s="1"/>
  <c r="AJ1611" i="1" s="1"/>
  <c r="AP1611" i="1" s="1"/>
  <c r="AV1611" i="1" s="1"/>
  <c r="BB1611" i="1" s="1"/>
  <c r="BH1611" i="1" s="1"/>
  <c r="BR1611" i="1" s="1"/>
  <c r="BT1611" i="1" s="1"/>
  <c r="H1610" i="1"/>
  <c r="F1610" i="1"/>
  <c r="L1613" i="1"/>
  <c r="R1613" i="1" s="1"/>
  <c r="X1613" i="1" s="1"/>
  <c r="AD1613" i="1" s="1"/>
  <c r="AH1613" i="1" s="1"/>
  <c r="AN1613" i="1" s="1"/>
  <c r="AT1613" i="1" s="1"/>
  <c r="AZ1613" i="1" s="1"/>
  <c r="BF1613" i="1" s="1"/>
  <c r="BL1613" i="1" s="1"/>
  <c r="BN1613" i="1" s="1"/>
  <c r="M1613" i="1"/>
  <c r="S1613" i="1" s="1"/>
  <c r="Y1613" i="1" s="1"/>
  <c r="AE1613" i="1" s="1"/>
  <c r="AI1613" i="1" s="1"/>
  <c r="AO1613" i="1" s="1"/>
  <c r="AU1613" i="1" s="1"/>
  <c r="BA1613" i="1" s="1"/>
  <c r="BG1613" i="1" s="1"/>
  <c r="BO1613" i="1" s="1"/>
  <c r="BQ1613" i="1" s="1"/>
  <c r="J1610" i="1"/>
  <c r="L1608" i="1"/>
  <c r="R1608" i="1" s="1"/>
  <c r="X1608" i="1" s="1"/>
  <c r="AD1608" i="1" s="1"/>
  <c r="AH1608" i="1" s="1"/>
  <c r="AN1608" i="1" s="1"/>
  <c r="AT1608" i="1" s="1"/>
  <c r="AZ1608" i="1" s="1"/>
  <c r="BF1608" i="1" s="1"/>
  <c r="BL1608" i="1" s="1"/>
  <c r="BN1608" i="1" s="1"/>
  <c r="I1607" i="1"/>
  <c r="L1607" i="1" s="1"/>
  <c r="R1607" i="1" s="1"/>
  <c r="X1607" i="1" s="1"/>
  <c r="AD1607" i="1" s="1"/>
  <c r="AH1607" i="1" s="1"/>
  <c r="AN1607" i="1" s="1"/>
  <c r="AT1607" i="1" s="1"/>
  <c r="AZ1607" i="1" s="1"/>
  <c r="BF1607" i="1" s="1"/>
  <c r="BL1607" i="1" s="1"/>
  <c r="BN1607" i="1" s="1"/>
  <c r="L1616" i="1"/>
  <c r="R1616" i="1" s="1"/>
  <c r="X1616" i="1" s="1"/>
  <c r="AD1616" i="1" s="1"/>
  <c r="AH1616" i="1" s="1"/>
  <c r="AN1616" i="1" s="1"/>
  <c r="AT1616" i="1" s="1"/>
  <c r="AZ1616" i="1" s="1"/>
  <c r="BF1616" i="1" s="1"/>
  <c r="BL1616" i="1" s="1"/>
  <c r="BN1616" i="1" s="1"/>
  <c r="I1615" i="1"/>
  <c r="L1615" i="1" s="1"/>
  <c r="R1615" i="1" s="1"/>
  <c r="X1615" i="1" s="1"/>
  <c r="AD1615" i="1" s="1"/>
  <c r="AH1615" i="1" s="1"/>
  <c r="AN1615" i="1" s="1"/>
  <c r="AT1615" i="1" s="1"/>
  <c r="AZ1615" i="1" s="1"/>
  <c r="BF1615" i="1" s="1"/>
  <c r="BL1615" i="1" s="1"/>
  <c r="BN1615" i="1" s="1"/>
  <c r="H1618" i="1"/>
  <c r="N1618" i="1" s="1"/>
  <c r="T1618" i="1" s="1"/>
  <c r="Z1618" i="1" s="1"/>
  <c r="AF1618" i="1" s="1"/>
  <c r="AJ1618" i="1" s="1"/>
  <c r="AP1618" i="1" s="1"/>
  <c r="AV1618" i="1" s="1"/>
  <c r="BB1618" i="1" s="1"/>
  <c r="BH1618" i="1" s="1"/>
  <c r="BR1618" i="1" s="1"/>
  <c r="BT1618" i="1" s="1"/>
  <c r="G1621" i="1"/>
  <c r="K1621" i="1"/>
  <c r="F1628" i="1"/>
  <c r="L1628" i="1" s="1"/>
  <c r="R1628" i="1" s="1"/>
  <c r="X1628" i="1" s="1"/>
  <c r="AD1628" i="1" s="1"/>
  <c r="AH1628" i="1" s="1"/>
  <c r="AN1628" i="1" s="1"/>
  <c r="AT1628" i="1" s="1"/>
  <c r="AZ1628" i="1" s="1"/>
  <c r="BF1628" i="1" s="1"/>
  <c r="BL1628" i="1" s="1"/>
  <c r="BN1628" i="1" s="1"/>
  <c r="J1628" i="1"/>
  <c r="M1628" i="1" s="1"/>
  <c r="S1628" i="1" s="1"/>
  <c r="Y1628" i="1" s="1"/>
  <c r="AE1628" i="1" s="1"/>
  <c r="AI1628" i="1" s="1"/>
  <c r="AO1628" i="1" s="1"/>
  <c r="AU1628" i="1" s="1"/>
  <c r="BA1628" i="1" s="1"/>
  <c r="BG1628" i="1" s="1"/>
  <c r="BO1628" i="1" s="1"/>
  <c r="BQ1628" i="1" s="1"/>
  <c r="K1637" i="1"/>
  <c r="N1637" i="1" s="1"/>
  <c r="T1637" i="1" s="1"/>
  <c r="Z1637" i="1" s="1"/>
  <c r="AF1637" i="1" s="1"/>
  <c r="AJ1637" i="1" s="1"/>
  <c r="AP1637" i="1" s="1"/>
  <c r="AV1637" i="1" s="1"/>
  <c r="BB1637" i="1" s="1"/>
  <c r="BH1637" i="1" s="1"/>
  <c r="BR1637" i="1" s="1"/>
  <c r="BT1637" i="1" s="1"/>
  <c r="N1638" i="1"/>
  <c r="T1638" i="1" s="1"/>
  <c r="Z1638" i="1" s="1"/>
  <c r="AF1638" i="1" s="1"/>
  <c r="AJ1638" i="1" s="1"/>
  <c r="AP1638" i="1" s="1"/>
  <c r="AV1638" i="1" s="1"/>
  <c r="BB1638" i="1" s="1"/>
  <c r="BH1638" i="1" s="1"/>
  <c r="BR1638" i="1" s="1"/>
  <c r="BT1638" i="1" s="1"/>
  <c r="N1641" i="1"/>
  <c r="T1641" i="1" s="1"/>
  <c r="Z1641" i="1" s="1"/>
  <c r="AF1641" i="1" s="1"/>
  <c r="AJ1641" i="1" s="1"/>
  <c r="AP1641" i="1" s="1"/>
  <c r="AV1641" i="1" s="1"/>
  <c r="BB1641" i="1" s="1"/>
  <c r="BH1641" i="1" s="1"/>
  <c r="BR1641" i="1" s="1"/>
  <c r="BT1641" i="1" s="1"/>
  <c r="H1640" i="1"/>
  <c r="AL1640" i="1"/>
  <c r="AX1640" i="1"/>
  <c r="BJ1640" i="1"/>
  <c r="AX1645" i="1"/>
  <c r="BA1645" i="1" s="1"/>
  <c r="BG1645" i="1" s="1"/>
  <c r="BO1645" i="1" s="1"/>
  <c r="BQ1645" i="1" s="1"/>
  <c r="BA1646" i="1"/>
  <c r="BG1646" i="1" s="1"/>
  <c r="BO1646" i="1" s="1"/>
  <c r="BQ1646" i="1" s="1"/>
  <c r="M1631" i="1"/>
  <c r="S1631" i="1" s="1"/>
  <c r="Y1631" i="1" s="1"/>
  <c r="AE1631" i="1" s="1"/>
  <c r="AI1631" i="1" s="1"/>
  <c r="AO1631" i="1" s="1"/>
  <c r="AU1631" i="1" s="1"/>
  <c r="BA1631" i="1" s="1"/>
  <c r="BG1631" i="1" s="1"/>
  <c r="BO1631" i="1" s="1"/>
  <c r="BQ1631" i="1" s="1"/>
  <c r="M1635" i="1"/>
  <c r="S1635" i="1" s="1"/>
  <c r="Y1635" i="1" s="1"/>
  <c r="AE1635" i="1" s="1"/>
  <c r="AI1635" i="1" s="1"/>
  <c r="AO1635" i="1" s="1"/>
  <c r="AU1635" i="1" s="1"/>
  <c r="BA1635" i="1" s="1"/>
  <c r="BG1635" i="1" s="1"/>
  <c r="BO1635" i="1" s="1"/>
  <c r="BQ1635" i="1" s="1"/>
  <c r="M1638" i="1"/>
  <c r="S1638" i="1" s="1"/>
  <c r="Y1638" i="1" s="1"/>
  <c r="AE1638" i="1" s="1"/>
  <c r="AI1638" i="1" s="1"/>
  <c r="AO1638" i="1" s="1"/>
  <c r="AU1638" i="1" s="1"/>
  <c r="BA1638" i="1" s="1"/>
  <c r="BG1638" i="1" s="1"/>
  <c r="BO1638" i="1" s="1"/>
  <c r="BQ1638" i="1" s="1"/>
  <c r="I1621" i="1"/>
  <c r="L1632" i="1"/>
  <c r="R1632" i="1" s="1"/>
  <c r="X1632" i="1" s="1"/>
  <c r="AD1632" i="1" s="1"/>
  <c r="AH1632" i="1" s="1"/>
  <c r="AN1632" i="1" s="1"/>
  <c r="AT1632" i="1" s="1"/>
  <c r="AZ1632" i="1" s="1"/>
  <c r="BF1632" i="1" s="1"/>
  <c r="BL1632" i="1" s="1"/>
  <c r="BN1632" i="1" s="1"/>
  <c r="N1634" i="1"/>
  <c r="T1634" i="1" s="1"/>
  <c r="Z1634" i="1" s="1"/>
  <c r="AF1634" i="1" s="1"/>
  <c r="AJ1634" i="1" s="1"/>
  <c r="AP1634" i="1" s="1"/>
  <c r="AV1634" i="1" s="1"/>
  <c r="BB1634" i="1" s="1"/>
  <c r="BH1634" i="1" s="1"/>
  <c r="BR1634" i="1" s="1"/>
  <c r="BT1634" i="1" s="1"/>
  <c r="F1640" i="1"/>
  <c r="J1640" i="1"/>
  <c r="V1640" i="1"/>
  <c r="M1643" i="1"/>
  <c r="S1643" i="1" s="1"/>
  <c r="Y1643" i="1" s="1"/>
  <c r="AE1643" i="1" s="1"/>
  <c r="AI1643" i="1" s="1"/>
  <c r="AO1643" i="1" s="1"/>
  <c r="AU1643" i="1" s="1"/>
  <c r="BA1643" i="1" s="1"/>
  <c r="BG1643" i="1" s="1"/>
  <c r="BO1643" i="1" s="1"/>
  <c r="BQ1643" i="1" s="1"/>
  <c r="M1641" i="1"/>
  <c r="S1641" i="1" s="1"/>
  <c r="Y1641" i="1" s="1"/>
  <c r="AE1641" i="1" s="1"/>
  <c r="AI1641" i="1" s="1"/>
  <c r="AO1641" i="1" s="1"/>
  <c r="AU1641" i="1" s="1"/>
  <c r="BA1641" i="1" s="1"/>
  <c r="BG1641" i="1" s="1"/>
  <c r="BO1641" i="1" s="1"/>
  <c r="BQ1641" i="1" s="1"/>
  <c r="M1650" i="1"/>
  <c r="S1650" i="1" s="1"/>
  <c r="Y1650" i="1" s="1"/>
  <c r="AE1650" i="1" s="1"/>
  <c r="AI1650" i="1" s="1"/>
  <c r="AO1650" i="1" s="1"/>
  <c r="AU1650" i="1" s="1"/>
  <c r="BA1650" i="1" s="1"/>
  <c r="BG1650" i="1" s="1"/>
  <c r="BO1650" i="1" s="1"/>
  <c r="BQ1650" i="1" s="1"/>
  <c r="N1651" i="1"/>
  <c r="T1651" i="1" s="1"/>
  <c r="Z1651" i="1" s="1"/>
  <c r="AF1651" i="1" s="1"/>
  <c r="AJ1651" i="1" s="1"/>
  <c r="AP1651" i="1" s="1"/>
  <c r="AV1651" i="1" s="1"/>
  <c r="BB1651" i="1" s="1"/>
  <c r="BH1651" i="1" s="1"/>
  <c r="BR1651" i="1" s="1"/>
  <c r="BT1651" i="1" s="1"/>
  <c r="H1650" i="1"/>
  <c r="N1655" i="1"/>
  <c r="T1655" i="1" s="1"/>
  <c r="Z1655" i="1" s="1"/>
  <c r="AF1655" i="1" s="1"/>
  <c r="AJ1655" i="1" s="1"/>
  <c r="AP1655" i="1" s="1"/>
  <c r="AV1655" i="1" s="1"/>
  <c r="BB1655" i="1" s="1"/>
  <c r="BH1655" i="1" s="1"/>
  <c r="BR1655" i="1" s="1"/>
  <c r="BT1655" i="1" s="1"/>
  <c r="H1654" i="1"/>
  <c r="N1660" i="1"/>
  <c r="T1660" i="1" s="1"/>
  <c r="Z1660" i="1" s="1"/>
  <c r="AF1660" i="1" s="1"/>
  <c r="AJ1660" i="1" s="1"/>
  <c r="AP1660" i="1" s="1"/>
  <c r="AV1660" i="1" s="1"/>
  <c r="BB1660" i="1" s="1"/>
  <c r="BH1660" i="1" s="1"/>
  <c r="BR1660" i="1" s="1"/>
  <c r="BT1660" i="1" s="1"/>
  <c r="M1660" i="1"/>
  <c r="S1660" i="1" s="1"/>
  <c r="Y1660" i="1" s="1"/>
  <c r="AE1660" i="1" s="1"/>
  <c r="AI1660" i="1" s="1"/>
  <c r="AO1660" i="1" s="1"/>
  <c r="AU1660" i="1" s="1"/>
  <c r="BA1660" i="1" s="1"/>
  <c r="BG1660" i="1" s="1"/>
  <c r="BO1660" i="1" s="1"/>
  <c r="BQ1660" i="1" s="1"/>
  <c r="N1661" i="1"/>
  <c r="T1661" i="1" s="1"/>
  <c r="Z1661" i="1" s="1"/>
  <c r="AF1661" i="1" s="1"/>
  <c r="AJ1661" i="1" s="1"/>
  <c r="AP1661" i="1" s="1"/>
  <c r="AV1661" i="1" s="1"/>
  <c r="BB1661" i="1" s="1"/>
  <c r="BH1661" i="1" s="1"/>
  <c r="BR1661" i="1" s="1"/>
  <c r="BT1661" i="1" s="1"/>
  <c r="N1662" i="1"/>
  <c r="T1662" i="1" s="1"/>
  <c r="Z1662" i="1" s="1"/>
  <c r="AF1662" i="1" s="1"/>
  <c r="AJ1662" i="1" s="1"/>
  <c r="AP1662" i="1" s="1"/>
  <c r="AV1662" i="1" s="1"/>
  <c r="BB1662" i="1" s="1"/>
  <c r="BH1662" i="1" s="1"/>
  <c r="BR1662" i="1" s="1"/>
  <c r="BT1662" i="1" s="1"/>
  <c r="M1670" i="1"/>
  <c r="S1670" i="1" s="1"/>
  <c r="Y1670" i="1" s="1"/>
  <c r="AE1670" i="1" s="1"/>
  <c r="AI1670" i="1" s="1"/>
  <c r="AO1670" i="1" s="1"/>
  <c r="AU1670" i="1" s="1"/>
  <c r="BA1670" i="1" s="1"/>
  <c r="BG1670" i="1" s="1"/>
  <c r="BO1670" i="1" s="1"/>
  <c r="BQ1670" i="1" s="1"/>
  <c r="H1673" i="1"/>
  <c r="L1657" i="1"/>
  <c r="R1657" i="1" s="1"/>
  <c r="X1657" i="1" s="1"/>
  <c r="AD1657" i="1" s="1"/>
  <c r="AH1657" i="1" s="1"/>
  <c r="AN1657" i="1" s="1"/>
  <c r="AT1657" i="1" s="1"/>
  <c r="AZ1657" i="1" s="1"/>
  <c r="BF1657" i="1" s="1"/>
  <c r="BL1657" i="1" s="1"/>
  <c r="BN1657" i="1" s="1"/>
  <c r="L1662" i="1"/>
  <c r="R1662" i="1" s="1"/>
  <c r="X1662" i="1" s="1"/>
  <c r="AD1662" i="1" s="1"/>
  <c r="AH1662" i="1" s="1"/>
  <c r="AN1662" i="1" s="1"/>
  <c r="AT1662" i="1" s="1"/>
  <c r="AZ1662" i="1" s="1"/>
  <c r="BF1662" i="1" s="1"/>
  <c r="BL1662" i="1" s="1"/>
  <c r="BN1662" i="1" s="1"/>
  <c r="H1665" i="1"/>
  <c r="N1668" i="1"/>
  <c r="T1668" i="1" s="1"/>
  <c r="Z1668" i="1" s="1"/>
  <c r="AF1668" i="1" s="1"/>
  <c r="AJ1668" i="1" s="1"/>
  <c r="AP1668" i="1" s="1"/>
  <c r="AV1668" i="1" s="1"/>
  <c r="BB1668" i="1" s="1"/>
  <c r="BH1668" i="1" s="1"/>
  <c r="BR1668" i="1" s="1"/>
  <c r="BT1668" i="1" s="1"/>
  <c r="J1654" i="1"/>
  <c r="J1653" i="1" s="1"/>
  <c r="J1648" i="1" s="1"/>
  <c r="F1665" i="1"/>
  <c r="J1678" i="1"/>
  <c r="J1677" i="1" s="1"/>
  <c r="O1696" i="1"/>
  <c r="O1695" i="1" s="1"/>
  <c r="G1665" i="1"/>
  <c r="M1679" i="1"/>
  <c r="S1679" i="1" s="1"/>
  <c r="Y1679" i="1" s="1"/>
  <c r="AE1679" i="1" s="1"/>
  <c r="AI1679" i="1" s="1"/>
  <c r="AO1679" i="1" s="1"/>
  <c r="AU1679" i="1" s="1"/>
  <c r="BA1679" i="1" s="1"/>
  <c r="BG1679" i="1" s="1"/>
  <c r="BO1679" i="1" s="1"/>
  <c r="BQ1679" i="1" s="1"/>
  <c r="G1678" i="1"/>
  <c r="N1679" i="1"/>
  <c r="T1679" i="1" s="1"/>
  <c r="Z1679" i="1" s="1"/>
  <c r="AF1679" i="1" s="1"/>
  <c r="AJ1679" i="1" s="1"/>
  <c r="AP1679" i="1" s="1"/>
  <c r="AV1679" i="1" s="1"/>
  <c r="BB1679" i="1" s="1"/>
  <c r="BH1679" i="1" s="1"/>
  <c r="BR1679" i="1" s="1"/>
  <c r="BT1679" i="1" s="1"/>
  <c r="K1678" i="1"/>
  <c r="K1677" i="1" s="1"/>
  <c r="BD1678" i="1"/>
  <c r="BD1677" i="1" s="1"/>
  <c r="M1675" i="1"/>
  <c r="S1675" i="1" s="1"/>
  <c r="Y1675" i="1" s="1"/>
  <c r="AE1675" i="1" s="1"/>
  <c r="AI1675" i="1" s="1"/>
  <c r="AO1675" i="1" s="1"/>
  <c r="AU1675" i="1" s="1"/>
  <c r="BA1675" i="1" s="1"/>
  <c r="BG1675" i="1" s="1"/>
  <c r="BO1675" i="1" s="1"/>
  <c r="BQ1675" i="1" s="1"/>
  <c r="G1674" i="1"/>
  <c r="F1678" i="1"/>
  <c r="H1678" i="1"/>
  <c r="AR1678" i="1"/>
  <c r="AR1677" i="1" s="1"/>
  <c r="M1693" i="1"/>
  <c r="S1693" i="1" s="1"/>
  <c r="Y1693" i="1" s="1"/>
  <c r="AE1693" i="1" s="1"/>
  <c r="AI1693" i="1" s="1"/>
  <c r="AO1693" i="1" s="1"/>
  <c r="AU1693" i="1" s="1"/>
  <c r="BA1693" i="1" s="1"/>
  <c r="BG1693" i="1" s="1"/>
  <c r="BO1693" i="1" s="1"/>
  <c r="BQ1693" i="1" s="1"/>
  <c r="G1686" i="1"/>
  <c r="F1695" i="1"/>
  <c r="BK1696" i="1"/>
  <c r="BK1695" i="1" s="1"/>
  <c r="L1699" i="1"/>
  <c r="R1699" i="1" s="1"/>
  <c r="X1699" i="1" s="1"/>
  <c r="AD1699" i="1" s="1"/>
  <c r="AH1699" i="1" s="1"/>
  <c r="AN1699" i="1" s="1"/>
  <c r="AT1699" i="1" s="1"/>
  <c r="AZ1699" i="1" s="1"/>
  <c r="BF1699" i="1" s="1"/>
  <c r="BL1699" i="1" s="1"/>
  <c r="BN1699" i="1" s="1"/>
  <c r="I1696" i="1"/>
  <c r="I1695" i="1" s="1"/>
  <c r="N1687" i="1"/>
  <c r="T1687" i="1" s="1"/>
  <c r="Z1687" i="1" s="1"/>
  <c r="AF1687" i="1" s="1"/>
  <c r="AJ1687" i="1" s="1"/>
  <c r="AP1687" i="1" s="1"/>
  <c r="AV1687" i="1" s="1"/>
  <c r="BB1687" i="1" s="1"/>
  <c r="BH1687" i="1" s="1"/>
  <c r="BR1687" i="1" s="1"/>
  <c r="BT1687" i="1" s="1"/>
  <c r="H1686" i="1"/>
  <c r="M1697" i="1"/>
  <c r="S1697" i="1" s="1"/>
  <c r="Y1697" i="1" s="1"/>
  <c r="AE1697" i="1" s="1"/>
  <c r="AI1697" i="1" s="1"/>
  <c r="AO1697" i="1" s="1"/>
  <c r="AU1697" i="1" s="1"/>
  <c r="BA1697" i="1" s="1"/>
  <c r="BG1697" i="1" s="1"/>
  <c r="BO1697" i="1" s="1"/>
  <c r="BQ1697" i="1" s="1"/>
  <c r="G1696" i="1"/>
  <c r="AM1696" i="1"/>
  <c r="L1702" i="1"/>
  <c r="R1702" i="1" s="1"/>
  <c r="X1702" i="1" s="1"/>
  <c r="AD1702" i="1" s="1"/>
  <c r="AH1702" i="1" s="1"/>
  <c r="AN1702" i="1" s="1"/>
  <c r="AT1702" i="1" s="1"/>
  <c r="AZ1702" i="1" s="1"/>
  <c r="BF1702" i="1" s="1"/>
  <c r="BL1702" i="1" s="1"/>
  <c r="BN1702" i="1" s="1"/>
  <c r="S1707" i="1"/>
  <c r="Y1707" i="1" s="1"/>
  <c r="AE1707" i="1" s="1"/>
  <c r="AI1707" i="1" s="1"/>
  <c r="AO1707" i="1" s="1"/>
  <c r="AU1707" i="1" s="1"/>
  <c r="BA1707" i="1" s="1"/>
  <c r="BG1707" i="1" s="1"/>
  <c r="BO1707" i="1" s="1"/>
  <c r="BQ1707" i="1" s="1"/>
  <c r="N1707" i="1"/>
  <c r="T1707" i="1" s="1"/>
  <c r="Z1707" i="1" s="1"/>
  <c r="AF1707" i="1" s="1"/>
  <c r="AJ1707" i="1" s="1"/>
  <c r="AP1707" i="1" s="1"/>
  <c r="AV1707" i="1" s="1"/>
  <c r="BB1707" i="1" s="1"/>
  <c r="BH1707" i="1" s="1"/>
  <c r="BR1707" i="1" s="1"/>
  <c r="BT1707" i="1" s="1"/>
  <c r="H1706" i="1"/>
  <c r="G1712" i="1"/>
  <c r="H1717" i="1"/>
  <c r="N1718" i="1"/>
  <c r="T1718" i="1" s="1"/>
  <c r="Z1718" i="1" s="1"/>
  <c r="AF1718" i="1" s="1"/>
  <c r="AJ1718" i="1" s="1"/>
  <c r="AP1718" i="1" s="1"/>
  <c r="AV1718" i="1" s="1"/>
  <c r="BB1718" i="1" s="1"/>
  <c r="BH1718" i="1" s="1"/>
  <c r="BR1718" i="1" s="1"/>
  <c r="BT1718" i="1" s="1"/>
  <c r="N777" i="1" l="1"/>
  <c r="N782" i="1"/>
  <c r="W604" i="1"/>
  <c r="AX1479" i="1"/>
  <c r="P1044" i="1"/>
  <c r="AQ940" i="1"/>
  <c r="AK704" i="1"/>
  <c r="K771" i="1"/>
  <c r="AY604" i="1"/>
  <c r="AG1407" i="1"/>
  <c r="AC940" i="1"/>
  <c r="AB563" i="1"/>
  <c r="AE563" i="1" s="1"/>
  <c r="AI563" i="1" s="1"/>
  <c r="AO563" i="1" s="1"/>
  <c r="AU563" i="1" s="1"/>
  <c r="BA563" i="1" s="1"/>
  <c r="BG563" i="1" s="1"/>
  <c r="BO563" i="1" s="1"/>
  <c r="BQ563" i="1" s="1"/>
  <c r="N987" i="1"/>
  <c r="P704" i="1"/>
  <c r="AL336" i="1"/>
  <c r="BS1158" i="1"/>
  <c r="BT1158" i="1" s="1"/>
  <c r="L1640" i="1"/>
  <c r="R1640" i="1" s="1"/>
  <c r="N1451" i="1"/>
  <c r="AG704" i="1"/>
  <c r="Q1385" i="1"/>
  <c r="Q1348" i="1" s="1"/>
  <c r="F1264" i="1"/>
  <c r="BI1479" i="1"/>
  <c r="BD451" i="1"/>
  <c r="V451" i="1"/>
  <c r="V375" i="1" s="1"/>
  <c r="V349" i="1" s="1"/>
  <c r="BJ464" i="1"/>
  <c r="P1059" i="1"/>
  <c r="L950" i="1"/>
  <c r="AA1507" i="1"/>
  <c r="W1407" i="1"/>
  <c r="V1044" i="1"/>
  <c r="AY940" i="1"/>
  <c r="BS1407" i="1"/>
  <c r="AS733" i="1"/>
  <c r="M337" i="1"/>
  <c r="N457" i="1"/>
  <c r="L543" i="1"/>
  <c r="R543" i="1" s="1"/>
  <c r="X543" i="1" s="1"/>
  <c r="AD543" i="1" s="1"/>
  <c r="AH543" i="1" s="1"/>
  <c r="AN543" i="1" s="1"/>
  <c r="AT543" i="1" s="1"/>
  <c r="AZ543" i="1" s="1"/>
  <c r="BF543" i="1" s="1"/>
  <c r="BL543" i="1" s="1"/>
  <c r="BN543" i="1" s="1"/>
  <c r="Q733" i="1"/>
  <c r="Y892" i="1"/>
  <c r="V704" i="1"/>
  <c r="BK311" i="1"/>
  <c r="BK221" i="1" s="1"/>
  <c r="BK212" i="1" s="1"/>
  <c r="L1113" i="1"/>
  <c r="R1113" i="1" s="1"/>
  <c r="X1113" i="1" s="1"/>
  <c r="AD1113" i="1" s="1"/>
  <c r="AH1113" i="1" s="1"/>
  <c r="AN1113" i="1" s="1"/>
  <c r="AT1113" i="1" s="1"/>
  <c r="AZ1113" i="1" s="1"/>
  <c r="BF1113" i="1" s="1"/>
  <c r="BL1113" i="1" s="1"/>
  <c r="BN1113" i="1" s="1"/>
  <c r="F1649" i="1"/>
  <c r="L1451" i="1"/>
  <c r="R1451" i="1" s="1"/>
  <c r="X1451" i="1" s="1"/>
  <c r="AD1451" i="1" s="1"/>
  <c r="AH1451" i="1" s="1"/>
  <c r="AN1451" i="1" s="1"/>
  <c r="AT1451" i="1" s="1"/>
  <c r="AZ1451" i="1" s="1"/>
  <c r="BF1451" i="1" s="1"/>
  <c r="BL1451" i="1" s="1"/>
  <c r="BN1451" i="1" s="1"/>
  <c r="AA1044" i="1"/>
  <c r="G1122" i="1"/>
  <c r="BC704" i="1"/>
  <c r="M184" i="1"/>
  <c r="S184" i="1" s="1"/>
  <c r="Y184" i="1" s="1"/>
  <c r="AE184" i="1" s="1"/>
  <c r="AI184" i="1" s="1"/>
  <c r="AO184" i="1" s="1"/>
  <c r="AU184" i="1" s="1"/>
  <c r="BA184" i="1" s="1"/>
  <c r="BG184" i="1" s="1"/>
  <c r="BO184" i="1" s="1"/>
  <c r="BQ184" i="1" s="1"/>
  <c r="AG646" i="1"/>
  <c r="M532" i="1"/>
  <c r="BE733" i="1"/>
  <c r="F1469" i="1"/>
  <c r="H1344" i="1"/>
  <c r="H1343" i="1" s="1"/>
  <c r="N1343" i="1" s="1"/>
  <c r="T1343" i="1" s="1"/>
  <c r="Z1343" i="1" s="1"/>
  <c r="AF1343" i="1" s="1"/>
  <c r="AJ1343" i="1" s="1"/>
  <c r="AP1343" i="1" s="1"/>
  <c r="AV1343" i="1" s="1"/>
  <c r="BB1343" i="1" s="1"/>
  <c r="BH1343" i="1" s="1"/>
  <c r="BR1343" i="1" s="1"/>
  <c r="BT1343" i="1" s="1"/>
  <c r="L961" i="1"/>
  <c r="R961" i="1" s="1"/>
  <c r="V1479" i="1"/>
  <c r="AR1122" i="1"/>
  <c r="AR1091" i="1" s="1"/>
  <c r="AR1080" i="1" s="1"/>
  <c r="P771" i="1"/>
  <c r="AY451" i="1"/>
  <c r="Q451" i="1"/>
  <c r="Q375" i="1" s="1"/>
  <c r="AC1407" i="1"/>
  <c r="AC604" i="1"/>
  <c r="AL704" i="1"/>
  <c r="BP940" i="1"/>
  <c r="K336" i="1"/>
  <c r="K323" i="1" s="1"/>
  <c r="K322" i="1" s="1"/>
  <c r="AK1044" i="1"/>
  <c r="M1128" i="1"/>
  <c r="AC1044" i="1"/>
  <c r="AC939" i="1" s="1"/>
  <c r="AW162" i="1"/>
  <c r="AL604" i="1"/>
  <c r="BJ311" i="1"/>
  <c r="AB311" i="1"/>
  <c r="AB221" i="1" s="1"/>
  <c r="AB212" i="1" s="1"/>
  <c r="K162" i="1"/>
  <c r="BS704" i="1"/>
  <c r="W1044" i="1"/>
  <c r="BE311" i="1"/>
  <c r="BE221" i="1" s="1"/>
  <c r="BE212" i="1" s="1"/>
  <c r="O940" i="1"/>
  <c r="AS1479" i="1"/>
  <c r="AS1459" i="1" s="1"/>
  <c r="AR1479" i="1"/>
  <c r="BJ1407" i="1"/>
  <c r="BK940" i="1"/>
  <c r="AW733" i="1"/>
  <c r="AS464" i="1"/>
  <c r="AQ646" i="1"/>
  <c r="P1407" i="1"/>
  <c r="O1672" i="1"/>
  <c r="W1122" i="1"/>
  <c r="BI1507" i="1"/>
  <c r="P1507" i="1"/>
  <c r="AW1479" i="1"/>
  <c r="AW1459" i="1" s="1"/>
  <c r="BU1672" i="1"/>
  <c r="BC1044" i="1"/>
  <c r="AQ1044" i="1"/>
  <c r="U704" i="1"/>
  <c r="BP1158" i="1"/>
  <c r="BQ1158" i="1" s="1"/>
  <c r="AY1479" i="1"/>
  <c r="BI1122" i="1"/>
  <c r="BI1091" i="1" s="1"/>
  <c r="BI1080" i="1" s="1"/>
  <c r="AK671" i="1"/>
  <c r="W336" i="1"/>
  <c r="W323" i="1" s="1"/>
  <c r="W322" i="1" s="1"/>
  <c r="BS451" i="1"/>
  <c r="BS375" i="1" s="1"/>
  <c r="BS349" i="1" s="1"/>
  <c r="M1123" i="1"/>
  <c r="S1123" i="1" s="1"/>
  <c r="Y1123" i="1" s="1"/>
  <c r="AE1123" i="1" s="1"/>
  <c r="AI1123" i="1" s="1"/>
  <c r="AO1123" i="1" s="1"/>
  <c r="AU1123" i="1" s="1"/>
  <c r="BA1123" i="1" s="1"/>
  <c r="BG1123" i="1" s="1"/>
  <c r="BO1123" i="1" s="1"/>
  <c r="BQ1123" i="1" s="1"/>
  <c r="M1706" i="1"/>
  <c r="AW1507" i="1"/>
  <c r="Q1122" i="1"/>
  <c r="Q1091" i="1" s="1"/>
  <c r="Q1080" i="1" s="1"/>
  <c r="Q604" i="1"/>
  <c r="BJ704" i="1"/>
  <c r="V311" i="1"/>
  <c r="V221" i="1" s="1"/>
  <c r="V212" i="1" s="1"/>
  <c r="K1122" i="1"/>
  <c r="AW311" i="1"/>
  <c r="AW221" i="1" s="1"/>
  <c r="AW212" i="1" s="1"/>
  <c r="BE451" i="1"/>
  <c r="W451" i="1"/>
  <c r="W375" i="1" s="1"/>
  <c r="W349" i="1" s="1"/>
  <c r="AA935" i="1"/>
  <c r="AD935" i="1" s="1"/>
  <c r="AH935" i="1" s="1"/>
  <c r="AN935" i="1" s="1"/>
  <c r="AT935" i="1" s="1"/>
  <c r="AZ935" i="1" s="1"/>
  <c r="BF935" i="1" s="1"/>
  <c r="BL935" i="1" s="1"/>
  <c r="BN935" i="1" s="1"/>
  <c r="AD564" i="1"/>
  <c r="AH564" i="1" s="1"/>
  <c r="AN564" i="1" s="1"/>
  <c r="AT564" i="1" s="1"/>
  <c r="AZ564" i="1" s="1"/>
  <c r="BF564" i="1" s="1"/>
  <c r="BL564" i="1" s="1"/>
  <c r="BN564" i="1" s="1"/>
  <c r="P1058" i="1"/>
  <c r="P1057" i="1" s="1"/>
  <c r="BK788" i="1"/>
  <c r="BK787" i="1" s="1"/>
  <c r="BI1058" i="1"/>
  <c r="BI1057" i="1" s="1"/>
  <c r="AE867" i="1"/>
  <c r="AI867" i="1" s="1"/>
  <c r="AO867" i="1" s="1"/>
  <c r="AU867" i="1" s="1"/>
  <c r="BA867" i="1" s="1"/>
  <c r="BG867" i="1" s="1"/>
  <c r="BO867" i="1" s="1"/>
  <c r="BQ867" i="1" s="1"/>
  <c r="AC1058" i="1"/>
  <c r="AC1057" i="1" s="1"/>
  <c r="AC788" i="1"/>
  <c r="AC787" i="1" s="1"/>
  <c r="AS1058" i="1"/>
  <c r="AS1057" i="1" s="1"/>
  <c r="AQ17" i="1"/>
  <c r="AQ850" i="1"/>
  <c r="BM733" i="1"/>
  <c r="I940" i="1"/>
  <c r="M987" i="1"/>
  <c r="S987" i="1" s="1"/>
  <c r="Y987" i="1" s="1"/>
  <c r="AE987" i="1" s="1"/>
  <c r="AI987" i="1" s="1"/>
  <c r="AO987" i="1" s="1"/>
  <c r="AU987" i="1" s="1"/>
  <c r="BA987" i="1" s="1"/>
  <c r="BG987" i="1" s="1"/>
  <c r="BO987" i="1" s="1"/>
  <c r="BQ987" i="1" s="1"/>
  <c r="BE604" i="1"/>
  <c r="BC1385" i="1"/>
  <c r="Q57" i="1"/>
  <c r="Q56" i="1" s="1"/>
  <c r="AW975" i="1"/>
  <c r="AW968" i="1" s="1"/>
  <c r="AM1479" i="1"/>
  <c r="AM1459" i="1" s="1"/>
  <c r="AK542" i="1"/>
  <c r="M537" i="1"/>
  <c r="S537" i="1" s="1"/>
  <c r="Y537" i="1" s="1"/>
  <c r="AE537" i="1" s="1"/>
  <c r="AI537" i="1" s="1"/>
  <c r="AO537" i="1" s="1"/>
  <c r="AU537" i="1" s="1"/>
  <c r="BA537" i="1" s="1"/>
  <c r="BG537" i="1" s="1"/>
  <c r="BO537" i="1" s="1"/>
  <c r="BQ537" i="1" s="1"/>
  <c r="BP1058" i="1"/>
  <c r="BP1057" i="1" s="1"/>
  <c r="BS850" i="1"/>
  <c r="BS1507" i="1"/>
  <c r="H1435" i="1"/>
  <c r="N1435" i="1" s="1"/>
  <c r="T1435" i="1" s="1"/>
  <c r="Z1435" i="1" s="1"/>
  <c r="AF1435" i="1" s="1"/>
  <c r="AJ1435" i="1" s="1"/>
  <c r="AP1435" i="1" s="1"/>
  <c r="AV1435" i="1" s="1"/>
  <c r="AR1407" i="1"/>
  <c r="AB1044" i="1"/>
  <c r="BD808" i="1"/>
  <c r="BD807" i="1" s="1"/>
  <c r="AB646" i="1"/>
  <c r="W646" i="1"/>
  <c r="V1407" i="1"/>
  <c r="BU542" i="1"/>
  <c r="N926" i="1"/>
  <c r="T926" i="1" s="1"/>
  <c r="Z926" i="1" s="1"/>
  <c r="AF926" i="1" s="1"/>
  <c r="AJ926" i="1" s="1"/>
  <c r="AP926" i="1" s="1"/>
  <c r="AV926" i="1" s="1"/>
  <c r="BB926" i="1" s="1"/>
  <c r="BH926" i="1" s="1"/>
  <c r="BR926" i="1" s="1"/>
  <c r="BT926" i="1" s="1"/>
  <c r="AS1507" i="1"/>
  <c r="AX1507" i="1"/>
  <c r="AQ1479" i="1"/>
  <c r="AQ1459" i="1" s="1"/>
  <c r="S1128" i="1"/>
  <c r="Y1128" i="1" s="1"/>
  <c r="AE1128" i="1" s="1"/>
  <c r="AI1128" i="1" s="1"/>
  <c r="AO1128" i="1" s="1"/>
  <c r="AU1128" i="1" s="1"/>
  <c r="BA1128" i="1" s="1"/>
  <c r="BG1128" i="1" s="1"/>
  <c r="BO1128" i="1" s="1"/>
  <c r="BQ1128" i="1" s="1"/>
  <c r="AL873" i="1"/>
  <c r="AL872" i="1" s="1"/>
  <c r="V646" i="1"/>
  <c r="AS873" i="1"/>
  <c r="AS872" i="1" s="1"/>
  <c r="AB464" i="1"/>
  <c r="P336" i="1"/>
  <c r="P323" i="1" s="1"/>
  <c r="P322" i="1" s="1"/>
  <c r="AR311" i="1"/>
  <c r="AR221" i="1" s="1"/>
  <c r="AR212" i="1" s="1"/>
  <c r="L548" i="1"/>
  <c r="R548" i="1" s="1"/>
  <c r="X548" i="1" s="1"/>
  <c r="AD548" i="1" s="1"/>
  <c r="AH548" i="1" s="1"/>
  <c r="AN548" i="1" s="1"/>
  <c r="AT548" i="1" s="1"/>
  <c r="AZ548" i="1" s="1"/>
  <c r="BF548" i="1" s="1"/>
  <c r="BL548" i="1" s="1"/>
  <c r="BN548" i="1" s="1"/>
  <c r="BM1044" i="1"/>
  <c r="BM1122" i="1"/>
  <c r="BM1091" i="1" s="1"/>
  <c r="BM1080" i="1" s="1"/>
  <c r="BP1479" i="1"/>
  <c r="BP1459" i="1" s="1"/>
  <c r="BS311" i="1"/>
  <c r="BS221" i="1" s="1"/>
  <c r="BS212" i="1" s="1"/>
  <c r="AQ311" i="1"/>
  <c r="AQ221" i="1" s="1"/>
  <c r="AQ212" i="1" s="1"/>
  <c r="BP704" i="1"/>
  <c r="P17" i="1"/>
  <c r="H214" i="1"/>
  <c r="H213" i="1" s="1"/>
  <c r="F983" i="1"/>
  <c r="L983" i="1" s="1"/>
  <c r="R983" i="1" s="1"/>
  <c r="X983" i="1" s="1"/>
  <c r="AD983" i="1" s="1"/>
  <c r="AH983" i="1" s="1"/>
  <c r="AN983" i="1" s="1"/>
  <c r="AT983" i="1" s="1"/>
  <c r="AZ983" i="1" s="1"/>
  <c r="BF983" i="1" s="1"/>
  <c r="BL983" i="1" s="1"/>
  <c r="BN983" i="1" s="1"/>
  <c r="L200" i="1"/>
  <c r="R200" i="1" s="1"/>
  <c r="X200" i="1" s="1"/>
  <c r="AD200" i="1" s="1"/>
  <c r="AH200" i="1" s="1"/>
  <c r="AN200" i="1" s="1"/>
  <c r="AT200" i="1" s="1"/>
  <c r="AZ200" i="1" s="1"/>
  <c r="BF200" i="1" s="1"/>
  <c r="BL200" i="1" s="1"/>
  <c r="BN200" i="1" s="1"/>
  <c r="S1138" i="1"/>
  <c r="Y1138" i="1" s="1"/>
  <c r="AE1138" i="1" s="1"/>
  <c r="AI1138" i="1" s="1"/>
  <c r="AO1138" i="1" s="1"/>
  <c r="AU1138" i="1" s="1"/>
  <c r="BA1138" i="1" s="1"/>
  <c r="BG1138" i="1" s="1"/>
  <c r="BO1138" i="1" s="1"/>
  <c r="BQ1138" i="1" s="1"/>
  <c r="I567" i="1"/>
  <c r="I566" i="1" s="1"/>
  <c r="AY17" i="1"/>
  <c r="K1479" i="1"/>
  <c r="K1459" i="1" s="1"/>
  <c r="BK1479" i="1"/>
  <c r="BK1459" i="1" s="1"/>
  <c r="AX1044" i="1"/>
  <c r="BK1058" i="1"/>
  <c r="BK1057" i="1" s="1"/>
  <c r="AY1044" i="1"/>
  <c r="AY939" i="1" s="1"/>
  <c r="BK1044" i="1"/>
  <c r="AR646" i="1"/>
  <c r="AC1545" i="1"/>
  <c r="AG1507" i="1"/>
  <c r="Q1407" i="1"/>
  <c r="F1711" i="1"/>
  <c r="L1711" i="1" s="1"/>
  <c r="R1711" i="1" s="1"/>
  <c r="X1711" i="1" s="1"/>
  <c r="AD1711" i="1" s="1"/>
  <c r="AH1711" i="1" s="1"/>
  <c r="AN1711" i="1" s="1"/>
  <c r="AT1711" i="1" s="1"/>
  <c r="AZ1711" i="1" s="1"/>
  <c r="BF1711" i="1" s="1"/>
  <c r="BL1711" i="1" s="1"/>
  <c r="BN1711" i="1" s="1"/>
  <c r="N1286" i="1"/>
  <c r="T1286" i="1" s="1"/>
  <c r="Z1286" i="1" s="1"/>
  <c r="AF1286" i="1" s="1"/>
  <c r="AJ1286" i="1" s="1"/>
  <c r="AP1286" i="1" s="1"/>
  <c r="AV1286" i="1" s="1"/>
  <c r="BB1286" i="1" s="1"/>
  <c r="BH1286" i="1" s="1"/>
  <c r="BR1286" i="1" s="1"/>
  <c r="BT1286" i="1" s="1"/>
  <c r="AA1092" i="1"/>
  <c r="AX808" i="1"/>
  <c r="AX807" i="1" s="1"/>
  <c r="AY704" i="1"/>
  <c r="O850" i="1"/>
  <c r="M434" i="1"/>
  <c r="S434" i="1" s="1"/>
  <c r="Y434" i="1" s="1"/>
  <c r="AE434" i="1" s="1"/>
  <c r="AI434" i="1" s="1"/>
  <c r="AO434" i="1" s="1"/>
  <c r="AU434" i="1" s="1"/>
  <c r="BA434" i="1" s="1"/>
  <c r="BG434" i="1" s="1"/>
  <c r="BO434" i="1" s="1"/>
  <c r="BQ434" i="1" s="1"/>
  <c r="U17" i="1"/>
  <c r="BM336" i="1"/>
  <c r="BM323" i="1" s="1"/>
  <c r="BM322" i="1" s="1"/>
  <c r="N1640" i="1"/>
  <c r="T1640" i="1" s="1"/>
  <c r="Z1640" i="1" s="1"/>
  <c r="AF1640" i="1" s="1"/>
  <c r="AJ1640" i="1" s="1"/>
  <c r="AP1640" i="1" s="1"/>
  <c r="AV1640" i="1" s="1"/>
  <c r="BB1640" i="1" s="1"/>
  <c r="BH1640" i="1" s="1"/>
  <c r="BR1640" i="1" s="1"/>
  <c r="BT1640" i="1" s="1"/>
  <c r="AL1122" i="1"/>
  <c r="AL1091" i="1" s="1"/>
  <c r="AL1080" i="1" s="1"/>
  <c r="I108" i="1"/>
  <c r="I107" i="1" s="1"/>
  <c r="AC1672" i="1"/>
  <c r="AB57" i="1"/>
  <c r="AB56" i="1" s="1"/>
  <c r="Q940" i="1"/>
  <c r="F1239" i="1"/>
  <c r="AA1122" i="1"/>
  <c r="H642" i="1"/>
  <c r="N642" i="1" s="1"/>
  <c r="T642" i="1" s="1"/>
  <c r="Z642" i="1" s="1"/>
  <c r="AF642" i="1" s="1"/>
  <c r="AJ642" i="1" s="1"/>
  <c r="AP642" i="1" s="1"/>
  <c r="AV642" i="1" s="1"/>
  <c r="BB642" i="1" s="1"/>
  <c r="BH642" i="1" s="1"/>
  <c r="BR642" i="1" s="1"/>
  <c r="BT642" i="1" s="1"/>
  <c r="O17" i="1"/>
  <c r="AL1385" i="1"/>
  <c r="AL1348" i="1" s="1"/>
  <c r="AL1334" i="1" s="1"/>
  <c r="BK671" i="1"/>
  <c r="BJ850" i="1"/>
  <c r="AX487" i="1"/>
  <c r="BK57" i="1"/>
  <c r="BK56" i="1" s="1"/>
  <c r="BS733" i="1"/>
  <c r="AX451" i="1"/>
  <c r="P451" i="1"/>
  <c r="P375" i="1" s="1"/>
  <c r="BC1507" i="1"/>
  <c r="BD940" i="1"/>
  <c r="AS646" i="1"/>
  <c r="AA604" i="1"/>
  <c r="AG671" i="1"/>
  <c r="BM940" i="1"/>
  <c r="L1674" i="1"/>
  <c r="R1674" i="1" s="1"/>
  <c r="X1674" i="1" s="1"/>
  <c r="AD1674" i="1" s="1"/>
  <c r="AH1674" i="1" s="1"/>
  <c r="AN1674" i="1" s="1"/>
  <c r="AT1674" i="1" s="1"/>
  <c r="AZ1674" i="1" s="1"/>
  <c r="BF1674" i="1" s="1"/>
  <c r="BL1674" i="1" s="1"/>
  <c r="BN1674" i="1" s="1"/>
  <c r="N63" i="1"/>
  <c r="T63" i="1" s="1"/>
  <c r="Z63" i="1" s="1"/>
  <c r="AF63" i="1" s="1"/>
  <c r="AJ63" i="1" s="1"/>
  <c r="AP63" i="1" s="1"/>
  <c r="AV63" i="1" s="1"/>
  <c r="BB63" i="1" s="1"/>
  <c r="BH63" i="1" s="1"/>
  <c r="BR63" i="1" s="1"/>
  <c r="BT63" i="1" s="1"/>
  <c r="AA17" i="1"/>
  <c r="L1653" i="1"/>
  <c r="AR940" i="1"/>
  <c r="AR939" i="1" s="1"/>
  <c r="BK704" i="1"/>
  <c r="BK451" i="1"/>
  <c r="AC451" i="1"/>
  <c r="BU451" i="1"/>
  <c r="BU375" i="1" s="1"/>
  <c r="BU349" i="1" s="1"/>
  <c r="AG451" i="1"/>
  <c r="AG375" i="1" s="1"/>
  <c r="AG349" i="1" s="1"/>
  <c r="AQ451" i="1"/>
  <c r="AQ375" i="1" s="1"/>
  <c r="AQ349" i="1" s="1"/>
  <c r="I451" i="1"/>
  <c r="L184" i="1"/>
  <c r="R184" i="1" s="1"/>
  <c r="X184" i="1" s="1"/>
  <c r="AD184" i="1" s="1"/>
  <c r="AH184" i="1" s="1"/>
  <c r="AN184" i="1" s="1"/>
  <c r="AT184" i="1" s="1"/>
  <c r="AZ184" i="1" s="1"/>
  <c r="BF184" i="1" s="1"/>
  <c r="BL184" i="1" s="1"/>
  <c r="BN184" i="1" s="1"/>
  <c r="U1545" i="1"/>
  <c r="AS336" i="1"/>
  <c r="AS323" i="1" s="1"/>
  <c r="AS322" i="1" s="1"/>
  <c r="AW940" i="1"/>
  <c r="AG788" i="1"/>
  <c r="AG787" i="1" s="1"/>
  <c r="BS1385" i="1"/>
  <c r="BS1348" i="1" s="1"/>
  <c r="BS1334" i="1" s="1"/>
  <c r="AK1385" i="1"/>
  <c r="V1122" i="1"/>
  <c r="V1091" i="1" s="1"/>
  <c r="V1080" i="1" s="1"/>
  <c r="AB1177" i="1"/>
  <c r="BC808" i="1"/>
  <c r="BC807" i="1" s="1"/>
  <c r="M777" i="1"/>
  <c r="S777" i="1" s="1"/>
  <c r="Y777" i="1" s="1"/>
  <c r="AE777" i="1" s="1"/>
  <c r="AI777" i="1" s="1"/>
  <c r="AO777" i="1" s="1"/>
  <c r="AU777" i="1" s="1"/>
  <c r="BA777" i="1" s="1"/>
  <c r="BG777" i="1" s="1"/>
  <c r="BO777" i="1" s="1"/>
  <c r="BQ777" i="1" s="1"/>
  <c r="AM940" i="1"/>
  <c r="AB733" i="1"/>
  <c r="AB873" i="1"/>
  <c r="AB872" i="1" s="1"/>
  <c r="AW850" i="1"/>
  <c r="M1045" i="1"/>
  <c r="S1045" i="1" s="1"/>
  <c r="Y1045" i="1" s="1"/>
  <c r="AE1045" i="1" s="1"/>
  <c r="AI1045" i="1" s="1"/>
  <c r="AO1045" i="1" s="1"/>
  <c r="AU1045" i="1" s="1"/>
  <c r="BA1045" i="1" s="1"/>
  <c r="BG1045" i="1" s="1"/>
  <c r="BO1045" i="1" s="1"/>
  <c r="BQ1045" i="1" s="1"/>
  <c r="AF910" i="1"/>
  <c r="AJ910" i="1" s="1"/>
  <c r="AP910" i="1" s="1"/>
  <c r="AV910" i="1" s="1"/>
  <c r="BB910" i="1" s="1"/>
  <c r="BH910" i="1" s="1"/>
  <c r="BR910" i="1" s="1"/>
  <c r="BT910" i="1" s="1"/>
  <c r="BU646" i="1"/>
  <c r="BC464" i="1"/>
  <c r="BD1044" i="1"/>
  <c r="BI57" i="1"/>
  <c r="BI56" i="1" s="1"/>
  <c r="AA1434" i="1"/>
  <c r="W1385" i="1"/>
  <c r="W1348" i="1" s="1"/>
  <c r="W1334" i="1" s="1"/>
  <c r="AQ1122" i="1"/>
  <c r="AQ1091" i="1" s="1"/>
  <c r="AQ1080" i="1" s="1"/>
  <c r="BI1044" i="1"/>
  <c r="AB704" i="1"/>
  <c r="U464" i="1"/>
  <c r="O1479" i="1"/>
  <c r="O1459" i="1" s="1"/>
  <c r="I336" i="1"/>
  <c r="I323" i="1" s="1"/>
  <c r="I322" i="1" s="1"/>
  <c r="BE940" i="1"/>
  <c r="BD1434" i="1"/>
  <c r="S1243" i="1"/>
  <c r="Y1243" i="1" s="1"/>
  <c r="AE1243" i="1" s="1"/>
  <c r="AI1243" i="1" s="1"/>
  <c r="AO1243" i="1" s="1"/>
  <c r="AU1243" i="1" s="1"/>
  <c r="BA1243" i="1" s="1"/>
  <c r="BG1243" i="1" s="1"/>
  <c r="BO1243" i="1" s="1"/>
  <c r="BQ1243" i="1" s="1"/>
  <c r="N950" i="1"/>
  <c r="T950" i="1" s="1"/>
  <c r="Z950" i="1" s="1"/>
  <c r="AF950" i="1" s="1"/>
  <c r="AJ950" i="1" s="1"/>
  <c r="AP950" i="1" s="1"/>
  <c r="AV950" i="1" s="1"/>
  <c r="BB950" i="1" s="1"/>
  <c r="BH950" i="1" s="1"/>
  <c r="BR950" i="1" s="1"/>
  <c r="BT950" i="1" s="1"/>
  <c r="F163" i="1"/>
  <c r="L163" i="1" s="1"/>
  <c r="R163" i="1" s="1"/>
  <c r="X163" i="1" s="1"/>
  <c r="AD163" i="1" s="1"/>
  <c r="AH163" i="1" s="1"/>
  <c r="AN163" i="1" s="1"/>
  <c r="AT163" i="1" s="1"/>
  <c r="AZ163" i="1" s="1"/>
  <c r="BF163" i="1" s="1"/>
  <c r="BL163" i="1" s="1"/>
  <c r="BN163" i="1" s="1"/>
  <c r="N1136" i="1"/>
  <c r="BJ940" i="1"/>
  <c r="Q704" i="1"/>
  <c r="AQ771" i="1"/>
  <c r="AB604" i="1"/>
  <c r="AW487" i="1"/>
  <c r="AY1507" i="1"/>
  <c r="AK1507" i="1"/>
  <c r="BD1122" i="1"/>
  <c r="BD1091" i="1" s="1"/>
  <c r="BD1080" i="1" s="1"/>
  <c r="BJ646" i="1"/>
  <c r="O646" i="1"/>
  <c r="K464" i="1"/>
  <c r="BK487" i="1"/>
  <c r="BD464" i="1"/>
  <c r="N465" i="1"/>
  <c r="T465" i="1" s="1"/>
  <c r="Z465" i="1" s="1"/>
  <c r="AF465" i="1" s="1"/>
  <c r="AJ465" i="1" s="1"/>
  <c r="AP465" i="1" s="1"/>
  <c r="AV465" i="1" s="1"/>
  <c r="BB465" i="1" s="1"/>
  <c r="BH465" i="1" s="1"/>
  <c r="BR465" i="1" s="1"/>
  <c r="BT465" i="1" s="1"/>
  <c r="AX399" i="1"/>
  <c r="AG336" i="1"/>
  <c r="AG323" i="1" s="1"/>
  <c r="AG322" i="1" s="1"/>
  <c r="BE1122" i="1"/>
  <c r="BE1091" i="1" s="1"/>
  <c r="BE1080" i="1" s="1"/>
  <c r="AS788" i="1"/>
  <c r="AS787" i="1" s="1"/>
  <c r="AM57" i="1"/>
  <c r="AM56" i="1" s="1"/>
  <c r="BD57" i="1"/>
  <c r="BD56" i="1" s="1"/>
  <c r="O464" i="1"/>
  <c r="BS1122" i="1"/>
  <c r="BS1091" i="1" s="1"/>
  <c r="BS1080" i="1" s="1"/>
  <c r="BK1385" i="1"/>
  <c r="BI1385" i="1"/>
  <c r="V1177" i="1"/>
  <c r="BJ808" i="1"/>
  <c r="BJ807" i="1" s="1"/>
  <c r="U1672" i="1"/>
  <c r="AG1044" i="1"/>
  <c r="W850" i="1"/>
  <c r="BI704" i="1"/>
  <c r="AC704" i="1"/>
  <c r="AY646" i="1"/>
  <c r="L457" i="1"/>
  <c r="R457" i="1" s="1"/>
  <c r="X457" i="1" s="1"/>
  <c r="AD457" i="1" s="1"/>
  <c r="AH457" i="1" s="1"/>
  <c r="AN457" i="1" s="1"/>
  <c r="AT457" i="1" s="1"/>
  <c r="AZ457" i="1" s="1"/>
  <c r="BF457" i="1" s="1"/>
  <c r="BL457" i="1" s="1"/>
  <c r="BN457" i="1" s="1"/>
  <c r="AQ1434" i="1"/>
  <c r="AS604" i="1"/>
  <c r="AK162" i="1"/>
  <c r="AK161" i="1" s="1"/>
  <c r="AK106" i="1" s="1"/>
  <c r="O1385" i="1"/>
  <c r="P1137" i="1"/>
  <c r="P1136" i="1" s="1"/>
  <c r="AM704" i="1"/>
  <c r="T1451" i="1"/>
  <c r="Z1451" i="1" s="1"/>
  <c r="AF1451" i="1" s="1"/>
  <c r="AJ1451" i="1" s="1"/>
  <c r="AP1451" i="1" s="1"/>
  <c r="AV1451" i="1" s="1"/>
  <c r="BB1451" i="1" s="1"/>
  <c r="BH1451" i="1" s="1"/>
  <c r="BR1451" i="1" s="1"/>
  <c r="BT1451" i="1" s="1"/>
  <c r="V1058" i="1"/>
  <c r="V1057" i="1" s="1"/>
  <c r="Z905" i="1"/>
  <c r="AF905" i="1" s="1"/>
  <c r="AJ905" i="1" s="1"/>
  <c r="AP905" i="1" s="1"/>
  <c r="AV905" i="1" s="1"/>
  <c r="BB905" i="1" s="1"/>
  <c r="BH905" i="1" s="1"/>
  <c r="BR905" i="1" s="1"/>
  <c r="BT905" i="1" s="1"/>
  <c r="BC733" i="1"/>
  <c r="BD704" i="1"/>
  <c r="N802" i="1"/>
  <c r="T802" i="1" s="1"/>
  <c r="Z802" i="1" s="1"/>
  <c r="AF802" i="1" s="1"/>
  <c r="AJ802" i="1" s="1"/>
  <c r="AP802" i="1" s="1"/>
  <c r="AV802" i="1" s="1"/>
  <c r="BB802" i="1" s="1"/>
  <c r="BH802" i="1" s="1"/>
  <c r="BR802" i="1" s="1"/>
  <c r="BT802" i="1" s="1"/>
  <c r="P646" i="1"/>
  <c r="V464" i="1"/>
  <c r="AX771" i="1"/>
  <c r="AK17" i="1"/>
  <c r="AX57" i="1"/>
  <c r="AX56" i="1" s="1"/>
  <c r="I1407" i="1"/>
  <c r="AB487" i="1"/>
  <c r="AS1256" i="1"/>
  <c r="AS1255" i="1" s="1"/>
  <c r="AL451" i="1"/>
  <c r="L488" i="1"/>
  <c r="R488" i="1" s="1"/>
  <c r="X488" i="1" s="1"/>
  <c r="AD488" i="1" s="1"/>
  <c r="AH488" i="1" s="1"/>
  <c r="AN488" i="1" s="1"/>
  <c r="AT488" i="1" s="1"/>
  <c r="AZ488" i="1" s="1"/>
  <c r="BF488" i="1" s="1"/>
  <c r="BL488" i="1" s="1"/>
  <c r="BN488" i="1" s="1"/>
  <c r="N1515" i="1"/>
  <c r="T1515" i="1" s="1"/>
  <c r="Z1515" i="1" s="1"/>
  <c r="AF1515" i="1" s="1"/>
  <c r="AJ1515" i="1" s="1"/>
  <c r="AP1515" i="1" s="1"/>
  <c r="AV1515" i="1" s="1"/>
  <c r="BB1515" i="1" s="1"/>
  <c r="BH1515" i="1" s="1"/>
  <c r="BR1515" i="1" s="1"/>
  <c r="BT1515" i="1" s="1"/>
  <c r="AK1248" i="1"/>
  <c r="AN1248" i="1" s="1"/>
  <c r="AT1248" i="1" s="1"/>
  <c r="AZ1248" i="1" s="1"/>
  <c r="BF1248" i="1" s="1"/>
  <c r="BL1248" i="1" s="1"/>
  <c r="BN1248" i="1" s="1"/>
  <c r="AR850" i="1"/>
  <c r="Q808" i="1"/>
  <c r="Q807" i="1" s="1"/>
  <c r="AA1672" i="1"/>
  <c r="K1507" i="1"/>
  <c r="BU1407" i="1"/>
  <c r="BK771" i="1"/>
  <c r="AL646" i="1"/>
  <c r="BI646" i="1"/>
  <c r="AA646" i="1"/>
  <c r="BE487" i="1"/>
  <c r="AL323" i="1"/>
  <c r="AL322" i="1" s="1"/>
  <c r="AZ260" i="1"/>
  <c r="BF260" i="1" s="1"/>
  <c r="BL260" i="1" s="1"/>
  <c r="BN260" i="1" s="1"/>
  <c r="AY671" i="1"/>
  <c r="AW646" i="1"/>
  <c r="BU487" i="1"/>
  <c r="BI162" i="1"/>
  <c r="BI161" i="1" s="1"/>
  <c r="BI106" i="1" s="1"/>
  <c r="AL57" i="1"/>
  <c r="AL56" i="1" s="1"/>
  <c r="BC57" i="1"/>
  <c r="BC56" i="1" s="1"/>
  <c r="U57" i="1"/>
  <c r="U56" i="1" s="1"/>
  <c r="L1413" i="1"/>
  <c r="R1413" i="1" s="1"/>
  <c r="X1413" i="1" s="1"/>
  <c r="AD1413" i="1" s="1"/>
  <c r="AH1413" i="1" s="1"/>
  <c r="AN1413" i="1" s="1"/>
  <c r="AT1413" i="1" s="1"/>
  <c r="AZ1413" i="1" s="1"/>
  <c r="BF1413" i="1" s="1"/>
  <c r="BL1413" i="1" s="1"/>
  <c r="BN1413" i="1" s="1"/>
  <c r="L1399" i="1"/>
  <c r="R1399" i="1" s="1"/>
  <c r="X1399" i="1" s="1"/>
  <c r="AD1399" i="1" s="1"/>
  <c r="AH1399" i="1" s="1"/>
  <c r="AN1399" i="1" s="1"/>
  <c r="AT1399" i="1" s="1"/>
  <c r="AZ1399" i="1" s="1"/>
  <c r="BF1399" i="1" s="1"/>
  <c r="BL1399" i="1" s="1"/>
  <c r="BN1399" i="1" s="1"/>
  <c r="K788" i="1"/>
  <c r="K787" i="1" s="1"/>
  <c r="K704" i="1"/>
  <c r="L695" i="1"/>
  <c r="R695" i="1" s="1"/>
  <c r="X695" i="1" s="1"/>
  <c r="AD695" i="1" s="1"/>
  <c r="AH695" i="1" s="1"/>
  <c r="AN695" i="1" s="1"/>
  <c r="AT695" i="1" s="1"/>
  <c r="AZ695" i="1" s="1"/>
  <c r="BF695" i="1" s="1"/>
  <c r="BL695" i="1" s="1"/>
  <c r="BN695" i="1" s="1"/>
  <c r="AG1672" i="1"/>
  <c r="AW1672" i="1"/>
  <c r="V1385" i="1"/>
  <c r="V1348" i="1" s="1"/>
  <c r="V1334" i="1" s="1"/>
  <c r="AS1385" i="1"/>
  <c r="BJ1122" i="1"/>
  <c r="BJ1091" i="1" s="1"/>
  <c r="BJ1080" i="1" s="1"/>
  <c r="P940" i="1"/>
  <c r="Q850" i="1"/>
  <c r="U788" i="1"/>
  <c r="U787" i="1" s="1"/>
  <c r="AM604" i="1"/>
  <c r="BI487" i="1"/>
  <c r="AD561" i="1"/>
  <c r="AH561" i="1" s="1"/>
  <c r="AN561" i="1" s="1"/>
  <c r="AT561" i="1" s="1"/>
  <c r="AZ561" i="1" s="1"/>
  <c r="BF561" i="1" s="1"/>
  <c r="BL561" i="1" s="1"/>
  <c r="V57" i="1"/>
  <c r="V56" i="1" s="1"/>
  <c r="L441" i="1"/>
  <c r="R441" i="1" s="1"/>
  <c r="X441" i="1" s="1"/>
  <c r="AD441" i="1" s="1"/>
  <c r="AH441" i="1" s="1"/>
  <c r="AN441" i="1" s="1"/>
  <c r="AT441" i="1" s="1"/>
  <c r="AZ441" i="1" s="1"/>
  <c r="BF441" i="1" s="1"/>
  <c r="BL441" i="1" s="1"/>
  <c r="BN441" i="1" s="1"/>
  <c r="AL1507" i="1"/>
  <c r="AS1434" i="1"/>
  <c r="AM508" i="1"/>
  <c r="BU671" i="1"/>
  <c r="BK359" i="1"/>
  <c r="BK358" i="1" s="1"/>
  <c r="BJ1507" i="1"/>
  <c r="AG1479" i="1"/>
  <c r="AG1459" i="1" s="1"/>
  <c r="U646" i="1"/>
  <c r="AC487" i="1"/>
  <c r="BP17" i="1"/>
  <c r="BP16" i="1" s="1"/>
  <c r="U508" i="1"/>
  <c r="BK1672" i="1"/>
  <c r="M1640" i="1"/>
  <c r="S1640" i="1" s="1"/>
  <c r="Y1640" i="1" s="1"/>
  <c r="AE1640" i="1" s="1"/>
  <c r="AI1640" i="1" s="1"/>
  <c r="AO1640" i="1" s="1"/>
  <c r="AU1640" i="1" s="1"/>
  <c r="BA1640" i="1" s="1"/>
  <c r="BG1640" i="1" s="1"/>
  <c r="BO1640" i="1" s="1"/>
  <c r="BQ1640" i="1" s="1"/>
  <c r="R1270" i="1"/>
  <c r="X1270" i="1" s="1"/>
  <c r="AD1270" i="1" s="1"/>
  <c r="AH1270" i="1" s="1"/>
  <c r="AN1270" i="1" s="1"/>
  <c r="AT1270" i="1" s="1"/>
  <c r="AZ1270" i="1" s="1"/>
  <c r="BF1270" i="1" s="1"/>
  <c r="BL1270" i="1" s="1"/>
  <c r="BN1270" i="1" s="1"/>
  <c r="BK808" i="1"/>
  <c r="BK807" i="1" s="1"/>
  <c r="AL968" i="1"/>
  <c r="J1058" i="1"/>
  <c r="J1057" i="1" s="1"/>
  <c r="H324" i="1"/>
  <c r="N324" i="1" s="1"/>
  <c r="T324" i="1" s="1"/>
  <c r="Z324" i="1" s="1"/>
  <c r="AF324" i="1" s="1"/>
  <c r="AJ324" i="1" s="1"/>
  <c r="AP324" i="1" s="1"/>
  <c r="AV324" i="1" s="1"/>
  <c r="BB324" i="1" s="1"/>
  <c r="BH324" i="1" s="1"/>
  <c r="BR324" i="1" s="1"/>
  <c r="BT324" i="1" s="1"/>
  <c r="AX1407" i="1"/>
  <c r="AG1385" i="1"/>
  <c r="AG1348" i="1" s="1"/>
  <c r="AG1334" i="1" s="1"/>
  <c r="AX1122" i="1"/>
  <c r="AX1091" i="1" s="1"/>
  <c r="AX1080" i="1" s="1"/>
  <c r="L1045" i="1"/>
  <c r="R1045" i="1" s="1"/>
  <c r="X1045" i="1" s="1"/>
  <c r="AD1045" i="1" s="1"/>
  <c r="AH1045" i="1" s="1"/>
  <c r="AN1045" i="1" s="1"/>
  <c r="AT1045" i="1" s="1"/>
  <c r="AZ1045" i="1" s="1"/>
  <c r="BF1045" i="1" s="1"/>
  <c r="BL1045" i="1" s="1"/>
  <c r="BN1045" i="1" s="1"/>
  <c r="AL940" i="1"/>
  <c r="AM646" i="1"/>
  <c r="AR704" i="1"/>
  <c r="AM671" i="1"/>
  <c r="J704" i="1"/>
  <c r="BK162" i="1"/>
  <c r="BK161" i="1" s="1"/>
  <c r="BK106" i="1" s="1"/>
  <c r="AB1385" i="1"/>
  <c r="BU1479" i="1"/>
  <c r="BU1459" i="1" s="1"/>
  <c r="AA940" i="1"/>
  <c r="AQ704" i="1"/>
  <c r="BU508" i="1"/>
  <c r="AG508" i="1"/>
  <c r="AQ604" i="1"/>
  <c r="BC1407" i="1"/>
  <c r="BB260" i="1"/>
  <c r="BH260" i="1" s="1"/>
  <c r="BR260" i="1" s="1"/>
  <c r="BT260" i="1" s="1"/>
  <c r="BI940" i="1"/>
  <c r="AK788" i="1"/>
  <c r="AK787" i="1" s="1"/>
  <c r="BU57" i="1"/>
  <c r="BU56" i="1" s="1"/>
  <c r="P57" i="1"/>
  <c r="P56" i="1" s="1"/>
  <c r="AS487" i="1"/>
  <c r="AX646" i="1"/>
  <c r="AA1545" i="1"/>
  <c r="AS1407" i="1"/>
  <c r="BI542" i="1"/>
  <c r="BS873" i="1"/>
  <c r="BS872" i="1" s="1"/>
  <c r="BP733" i="1"/>
  <c r="AR1672" i="1"/>
  <c r="X1640" i="1"/>
  <c r="AD1640" i="1" s="1"/>
  <c r="AH1640" i="1" s="1"/>
  <c r="AN1640" i="1" s="1"/>
  <c r="AT1640" i="1" s="1"/>
  <c r="AZ1640" i="1" s="1"/>
  <c r="BF1640" i="1" s="1"/>
  <c r="BL1640" i="1" s="1"/>
  <c r="BN1640" i="1" s="1"/>
  <c r="AL1479" i="1"/>
  <c r="AL1459" i="1" s="1"/>
  <c r="AK1434" i="1"/>
  <c r="V940" i="1"/>
  <c r="V939" i="1" s="1"/>
  <c r="BU704" i="1"/>
  <c r="R1653" i="1"/>
  <c r="X1653" i="1" s="1"/>
  <c r="AD1653" i="1" s="1"/>
  <c r="AH1653" i="1" s="1"/>
  <c r="AN1653" i="1" s="1"/>
  <c r="AT1653" i="1" s="1"/>
  <c r="AZ1653" i="1" s="1"/>
  <c r="BF1653" i="1" s="1"/>
  <c r="BL1653" i="1" s="1"/>
  <c r="BN1653" i="1" s="1"/>
  <c r="AK1672" i="1"/>
  <c r="AL1434" i="1"/>
  <c r="N1399" i="1"/>
  <c r="T1399" i="1" s="1"/>
  <c r="Z1399" i="1" s="1"/>
  <c r="AF1399" i="1" s="1"/>
  <c r="AJ1399" i="1" s="1"/>
  <c r="AP1399" i="1" s="1"/>
  <c r="AV1399" i="1" s="1"/>
  <c r="BB1399" i="1" s="1"/>
  <c r="BH1399" i="1" s="1"/>
  <c r="BR1399" i="1" s="1"/>
  <c r="BT1399" i="1" s="1"/>
  <c r="U1058" i="1"/>
  <c r="U1057" i="1" s="1"/>
  <c r="Y905" i="1"/>
  <c r="AE905" i="1" s="1"/>
  <c r="AI905" i="1" s="1"/>
  <c r="AO905" i="1" s="1"/>
  <c r="AU905" i="1" s="1"/>
  <c r="BA905" i="1" s="1"/>
  <c r="BG905" i="1" s="1"/>
  <c r="BO905" i="1" s="1"/>
  <c r="BQ905" i="1" s="1"/>
  <c r="AG808" i="1"/>
  <c r="AG807" i="1" s="1"/>
  <c r="AM850" i="1"/>
  <c r="AW451" i="1"/>
  <c r="O451" i="1"/>
  <c r="O375" i="1" s="1"/>
  <c r="BF381" i="1"/>
  <c r="BL381" i="1" s="1"/>
  <c r="BN381" i="1" s="1"/>
  <c r="BC162" i="1"/>
  <c r="BC161" i="1" s="1"/>
  <c r="BC106" i="1" s="1"/>
  <c r="W1507" i="1"/>
  <c r="BC311" i="1"/>
  <c r="BC221" i="1" s="1"/>
  <c r="BC212" i="1" s="1"/>
  <c r="G451" i="1"/>
  <c r="AA487" i="1"/>
  <c r="BP1672" i="1"/>
  <c r="BM542" i="1"/>
  <c r="BS162" i="1"/>
  <c r="BS161" i="1" s="1"/>
  <c r="BS106" i="1" s="1"/>
  <c r="N695" i="1"/>
  <c r="T695" i="1" s="1"/>
  <c r="Z695" i="1" s="1"/>
  <c r="AF695" i="1" s="1"/>
  <c r="AJ695" i="1" s="1"/>
  <c r="AP695" i="1" s="1"/>
  <c r="AV695" i="1" s="1"/>
  <c r="BB695" i="1" s="1"/>
  <c r="BH695" i="1" s="1"/>
  <c r="BR695" i="1" s="1"/>
  <c r="BT695" i="1" s="1"/>
  <c r="AR1385" i="1"/>
  <c r="AK1122" i="1"/>
  <c r="AK1091" i="1" s="1"/>
  <c r="AK1080" i="1" s="1"/>
  <c r="AX542" i="1"/>
  <c r="P604" i="1"/>
  <c r="J464" i="1"/>
  <c r="AY336" i="1"/>
  <c r="AY323" i="1" s="1"/>
  <c r="AY322" i="1" s="1"/>
  <c r="AM311" i="1"/>
  <c r="AM221" i="1" s="1"/>
  <c r="AM212" i="1" s="1"/>
  <c r="BS1479" i="1"/>
  <c r="BS1459" i="1" s="1"/>
  <c r="BS1256" i="1"/>
  <c r="BS1255" i="1" s="1"/>
  <c r="BJ1545" i="1"/>
  <c r="T1295" i="1"/>
  <c r="Z1295" i="1" s="1"/>
  <c r="AF1295" i="1" s="1"/>
  <c r="AJ1295" i="1" s="1"/>
  <c r="AP1295" i="1" s="1"/>
  <c r="AV1295" i="1" s="1"/>
  <c r="BB1295" i="1" s="1"/>
  <c r="BH1295" i="1" s="1"/>
  <c r="BR1295" i="1" s="1"/>
  <c r="BT1295" i="1" s="1"/>
  <c r="V808" i="1"/>
  <c r="V807" i="1" s="1"/>
  <c r="X892" i="1"/>
  <c r="AD892" i="1" s="1"/>
  <c r="AH892" i="1" s="1"/>
  <c r="AN892" i="1" s="1"/>
  <c r="AT892" i="1" s="1"/>
  <c r="AZ892" i="1" s="1"/>
  <c r="BF892" i="1" s="1"/>
  <c r="BL892" i="1" s="1"/>
  <c r="BN892" i="1" s="1"/>
  <c r="N207" i="1"/>
  <c r="T207" i="1" s="1"/>
  <c r="Z207" i="1" s="1"/>
  <c r="AF207" i="1" s="1"/>
  <c r="AJ207" i="1" s="1"/>
  <c r="AP207" i="1" s="1"/>
  <c r="AV207" i="1" s="1"/>
  <c r="BB207" i="1" s="1"/>
  <c r="BH207" i="1" s="1"/>
  <c r="BR207" i="1" s="1"/>
  <c r="BT207" i="1" s="1"/>
  <c r="H163" i="1"/>
  <c r="H162" i="1" s="1"/>
  <c r="P108" i="1"/>
  <c r="P107" i="1" s="1"/>
  <c r="BK1545" i="1"/>
  <c r="W1479" i="1"/>
  <c r="W1459" i="1" s="1"/>
  <c r="U1385" i="1"/>
  <c r="J1044" i="1"/>
  <c r="O771" i="1"/>
  <c r="AS808" i="1"/>
  <c r="AS807" i="1" s="1"/>
  <c r="Q646" i="1"/>
  <c r="AC850" i="1"/>
  <c r="AQ733" i="1"/>
  <c r="L741" i="1"/>
  <c r="R741" i="1" s="1"/>
  <c r="X741" i="1" s="1"/>
  <c r="AD741" i="1" s="1"/>
  <c r="AH741" i="1" s="1"/>
  <c r="AN741" i="1" s="1"/>
  <c r="AT741" i="1" s="1"/>
  <c r="AZ741" i="1" s="1"/>
  <c r="BF741" i="1" s="1"/>
  <c r="BL741" i="1" s="1"/>
  <c r="BN741" i="1" s="1"/>
  <c r="AY508" i="1"/>
  <c r="Q508" i="1"/>
  <c r="L1716" i="1"/>
  <c r="R1716" i="1" s="1"/>
  <c r="X1716" i="1" s="1"/>
  <c r="AD1716" i="1" s="1"/>
  <c r="AH1716" i="1" s="1"/>
  <c r="AN1716" i="1" s="1"/>
  <c r="AT1716" i="1" s="1"/>
  <c r="AZ1716" i="1" s="1"/>
  <c r="BF1716" i="1" s="1"/>
  <c r="BL1716" i="1" s="1"/>
  <c r="BN1716" i="1" s="1"/>
  <c r="AL788" i="1"/>
  <c r="AL787" i="1" s="1"/>
  <c r="AM542" i="1"/>
  <c r="V733" i="1"/>
  <c r="AS451" i="1"/>
  <c r="AS375" i="1" s="1"/>
  <c r="AS349" i="1" s="1"/>
  <c r="BM464" i="1"/>
  <c r="BM451" i="1"/>
  <c r="BM375" i="1" s="1"/>
  <c r="BM349" i="1" s="1"/>
  <c r="AC1154" i="1"/>
  <c r="AF1154" i="1" s="1"/>
  <c r="AJ1154" i="1" s="1"/>
  <c r="AP1154" i="1" s="1"/>
  <c r="AV1154" i="1" s="1"/>
  <c r="BB1154" i="1" s="1"/>
  <c r="BH1154" i="1" s="1"/>
  <c r="BR1154" i="1" s="1"/>
  <c r="AL808" i="1"/>
  <c r="AL807" i="1" s="1"/>
  <c r="Q1479" i="1"/>
  <c r="Q1459" i="1" s="1"/>
  <c r="BE873" i="1"/>
  <c r="BE872" i="1" s="1"/>
  <c r="AK487" i="1"/>
  <c r="AQ487" i="1"/>
  <c r="BU1545" i="1"/>
  <c r="M317" i="1"/>
  <c r="S317" i="1" s="1"/>
  <c r="Y317" i="1" s="1"/>
  <c r="AE317" i="1" s="1"/>
  <c r="AI317" i="1" s="1"/>
  <c r="AO317" i="1" s="1"/>
  <c r="AU317" i="1" s="1"/>
  <c r="BA317" i="1" s="1"/>
  <c r="BG317" i="1" s="1"/>
  <c r="BO317" i="1" s="1"/>
  <c r="BQ317" i="1" s="1"/>
  <c r="BS1545" i="1"/>
  <c r="BS1492" i="1" s="1"/>
  <c r="G768" i="1"/>
  <c r="M768" i="1" s="1"/>
  <c r="S768" i="1" s="1"/>
  <c r="Y768" i="1" s="1"/>
  <c r="AE768" i="1" s="1"/>
  <c r="AI768" i="1" s="1"/>
  <c r="AO768" i="1" s="1"/>
  <c r="AU768" i="1" s="1"/>
  <c r="BA768" i="1" s="1"/>
  <c r="BG768" i="1" s="1"/>
  <c r="BO768" i="1" s="1"/>
  <c r="BQ768" i="1" s="1"/>
  <c r="M769" i="1"/>
  <c r="S769" i="1" s="1"/>
  <c r="Y769" i="1" s="1"/>
  <c r="AE769" i="1" s="1"/>
  <c r="AI769" i="1" s="1"/>
  <c r="AO769" i="1" s="1"/>
  <c r="AU769" i="1" s="1"/>
  <c r="BA769" i="1" s="1"/>
  <c r="BG769" i="1" s="1"/>
  <c r="BO769" i="1" s="1"/>
  <c r="BQ769" i="1" s="1"/>
  <c r="L470" i="1"/>
  <c r="R470" i="1" s="1"/>
  <c r="X470" i="1" s="1"/>
  <c r="AD470" i="1" s="1"/>
  <c r="AH470" i="1" s="1"/>
  <c r="AN470" i="1" s="1"/>
  <c r="AT470" i="1" s="1"/>
  <c r="AZ470" i="1" s="1"/>
  <c r="BF470" i="1" s="1"/>
  <c r="BL470" i="1" s="1"/>
  <c r="BN470" i="1" s="1"/>
  <c r="I464" i="1"/>
  <c r="P311" i="1"/>
  <c r="BU1385" i="1"/>
  <c r="BK1177" i="1"/>
  <c r="F1336" i="1"/>
  <c r="L1336" i="1" s="1"/>
  <c r="BI1545" i="1"/>
  <c r="BE1058" i="1"/>
  <c r="BE1057" i="1" s="1"/>
  <c r="AM771" i="1"/>
  <c r="AA733" i="1"/>
  <c r="BI508" i="1"/>
  <c r="AA508" i="1"/>
  <c r="BP1507" i="1"/>
  <c r="BP1044" i="1"/>
  <c r="BP939" i="1" s="1"/>
  <c r="BM1507" i="1"/>
  <c r="L1610" i="1"/>
  <c r="R1610" i="1" s="1"/>
  <c r="X1610" i="1" s="1"/>
  <c r="AD1610" i="1" s="1"/>
  <c r="AH1610" i="1" s="1"/>
  <c r="AN1610" i="1" s="1"/>
  <c r="AT1610" i="1" s="1"/>
  <c r="AZ1610" i="1" s="1"/>
  <c r="BF1610" i="1" s="1"/>
  <c r="BL1610" i="1" s="1"/>
  <c r="BN1610" i="1" s="1"/>
  <c r="S1283" i="1"/>
  <c r="Y1283" i="1" s="1"/>
  <c r="AE1283" i="1" s="1"/>
  <c r="AI1283" i="1" s="1"/>
  <c r="AO1283" i="1" s="1"/>
  <c r="AU1283" i="1" s="1"/>
  <c r="BA1283" i="1" s="1"/>
  <c r="BG1283" i="1" s="1"/>
  <c r="BO1283" i="1" s="1"/>
  <c r="BQ1283" i="1" s="1"/>
  <c r="Q1291" i="1"/>
  <c r="AS1177" i="1"/>
  <c r="BI1672" i="1"/>
  <c r="AY771" i="1"/>
  <c r="N1128" i="1"/>
  <c r="T1128" i="1" s="1"/>
  <c r="Z1128" i="1" s="1"/>
  <c r="AF1128" i="1" s="1"/>
  <c r="AJ1128" i="1" s="1"/>
  <c r="AP1128" i="1" s="1"/>
  <c r="AV1128" i="1" s="1"/>
  <c r="BB1128" i="1" s="1"/>
  <c r="BH1128" i="1" s="1"/>
  <c r="BR1128" i="1" s="1"/>
  <c r="BT1128" i="1" s="1"/>
  <c r="BM771" i="1"/>
  <c r="BM646" i="1"/>
  <c r="BP542" i="1"/>
  <c r="AK604" i="1"/>
  <c r="AW604" i="1"/>
  <c r="AW704" i="1"/>
  <c r="M782" i="1"/>
  <c r="S782" i="1" s="1"/>
  <c r="Y782" i="1" s="1"/>
  <c r="AE782" i="1" s="1"/>
  <c r="AI782" i="1" s="1"/>
  <c r="AO782" i="1" s="1"/>
  <c r="AU782" i="1" s="1"/>
  <c r="BA782" i="1" s="1"/>
  <c r="BG782" i="1" s="1"/>
  <c r="BO782" i="1" s="1"/>
  <c r="BQ782" i="1" s="1"/>
  <c r="BD646" i="1"/>
  <c r="I399" i="1"/>
  <c r="M465" i="1"/>
  <c r="S465" i="1" s="1"/>
  <c r="Y465" i="1" s="1"/>
  <c r="AE465" i="1" s="1"/>
  <c r="AI465" i="1" s="1"/>
  <c r="AO465" i="1" s="1"/>
  <c r="AU465" i="1" s="1"/>
  <c r="BA465" i="1" s="1"/>
  <c r="BG465" i="1" s="1"/>
  <c r="BO465" i="1" s="1"/>
  <c r="BQ465" i="1" s="1"/>
  <c r="AW17" i="1"/>
  <c r="K1044" i="1"/>
  <c r="BC873" i="1"/>
  <c r="BC872" i="1" s="1"/>
  <c r="U940" i="1"/>
  <c r="L532" i="1"/>
  <c r="R532" i="1" s="1"/>
  <c r="X532" i="1" s="1"/>
  <c r="AD532" i="1" s="1"/>
  <c r="AH532" i="1" s="1"/>
  <c r="AN532" i="1" s="1"/>
  <c r="AT532" i="1" s="1"/>
  <c r="AZ532" i="1" s="1"/>
  <c r="BF532" i="1" s="1"/>
  <c r="BL532" i="1" s="1"/>
  <c r="BN532" i="1" s="1"/>
  <c r="BJ1672" i="1"/>
  <c r="AL487" i="1"/>
  <c r="L325" i="1"/>
  <c r="R325" i="1" s="1"/>
  <c r="X325" i="1" s="1"/>
  <c r="AD325" i="1" s="1"/>
  <c r="AH325" i="1" s="1"/>
  <c r="AN325" i="1" s="1"/>
  <c r="AT325" i="1" s="1"/>
  <c r="AZ325" i="1" s="1"/>
  <c r="BF325" i="1" s="1"/>
  <c r="BL325" i="1" s="1"/>
  <c r="BN325" i="1" s="1"/>
  <c r="BJ771" i="1"/>
  <c r="AS940" i="1"/>
  <c r="AX464" i="1"/>
  <c r="V1256" i="1"/>
  <c r="V1255" i="1" s="1"/>
  <c r="AW1256" i="1"/>
  <c r="AW1255" i="1" s="1"/>
  <c r="BJ604" i="1"/>
  <c r="BP1122" i="1"/>
  <c r="BP1091" i="1" s="1"/>
  <c r="BP1080" i="1" s="1"/>
  <c r="BP646" i="1"/>
  <c r="BM311" i="1"/>
  <c r="BM221" i="1" s="1"/>
  <c r="BM212" i="1" s="1"/>
  <c r="BM604" i="1"/>
  <c r="BS336" i="1"/>
  <c r="BS323" i="1" s="1"/>
  <c r="BS322" i="1" s="1"/>
  <c r="BP311" i="1"/>
  <c r="BP487" i="1"/>
  <c r="AX311" i="1"/>
  <c r="AX221" i="1" s="1"/>
  <c r="AX212" i="1" s="1"/>
  <c r="BC671" i="1"/>
  <c r="O487" i="1"/>
  <c r="AL733" i="1"/>
  <c r="M548" i="1"/>
  <c r="S548" i="1" s="1"/>
  <c r="Y548" i="1" s="1"/>
  <c r="AE548" i="1" s="1"/>
  <c r="AI548" i="1" s="1"/>
  <c r="AO548" i="1" s="1"/>
  <c r="AU548" i="1" s="1"/>
  <c r="BA548" i="1" s="1"/>
  <c r="BG548" i="1" s="1"/>
  <c r="BO548" i="1" s="1"/>
  <c r="BQ548" i="1" s="1"/>
  <c r="I311" i="1"/>
  <c r="AA57" i="1"/>
  <c r="AA56" i="1" s="1"/>
  <c r="BD162" i="1"/>
  <c r="BD161" i="1" s="1"/>
  <c r="BD106" i="1" s="1"/>
  <c r="AR1507" i="1"/>
  <c r="BE1507" i="1"/>
  <c r="V1434" i="1"/>
  <c r="BE1256" i="1"/>
  <c r="BE1255" i="1" s="1"/>
  <c r="BD671" i="1"/>
  <c r="BC1479" i="1"/>
  <c r="BC1459" i="1" s="1"/>
  <c r="AY1058" i="1"/>
  <c r="AY1057" i="1" s="1"/>
  <c r="AA873" i="1"/>
  <c r="AK771" i="1"/>
  <c r="AK733" i="1"/>
  <c r="AC508" i="1"/>
  <c r="Q336" i="1"/>
  <c r="Q323" i="1" s="1"/>
  <c r="Q322" i="1" s="1"/>
  <c r="AL311" i="1"/>
  <c r="AL221" i="1" s="1"/>
  <c r="AL212" i="1" s="1"/>
  <c r="P236" i="1"/>
  <c r="AK57" i="1"/>
  <c r="AK56" i="1" s="1"/>
  <c r="BP1545" i="1"/>
  <c r="BP1407" i="1"/>
  <c r="BP508" i="1"/>
  <c r="BS487" i="1"/>
  <c r="AL1672" i="1"/>
  <c r="BI1459" i="1"/>
  <c r="AA850" i="1"/>
  <c r="AB1479" i="1"/>
  <c r="AB1459" i="1" s="1"/>
  <c r="P542" i="1"/>
  <c r="J451" i="1"/>
  <c r="BU311" i="1"/>
  <c r="BU162" i="1"/>
  <c r="BU161" i="1" s="1"/>
  <c r="BU106" i="1" s="1"/>
  <c r="BS771" i="1"/>
  <c r="BS57" i="1"/>
  <c r="BS56" i="1" s="1"/>
  <c r="BM162" i="1"/>
  <c r="BM161" i="1" s="1"/>
  <c r="BM106" i="1" s="1"/>
  <c r="BM1479" i="1"/>
  <c r="BM1459" i="1" s="1"/>
  <c r="AY487" i="1"/>
  <c r="AK336" i="1"/>
  <c r="AK323" i="1" s="1"/>
  <c r="AK322" i="1" s="1"/>
  <c r="BD1507" i="1"/>
  <c r="AY57" i="1"/>
  <c r="AY56" i="1" s="1"/>
  <c r="U311" i="1"/>
  <c r="U221" i="1" s="1"/>
  <c r="U212" i="1" s="1"/>
  <c r="W771" i="1"/>
  <c r="L1060" i="1"/>
  <c r="R1060" i="1" s="1"/>
  <c r="X1060" i="1" s="1"/>
  <c r="AD1060" i="1" s="1"/>
  <c r="AH1060" i="1" s="1"/>
  <c r="AN1060" i="1" s="1"/>
  <c r="AT1060" i="1" s="1"/>
  <c r="AZ1060" i="1" s="1"/>
  <c r="BF1060" i="1" s="1"/>
  <c r="BL1060" i="1" s="1"/>
  <c r="BN1060" i="1" s="1"/>
  <c r="U1256" i="1"/>
  <c r="U1255" i="1" s="1"/>
  <c r="AK873" i="1"/>
  <c r="AK872" i="1" s="1"/>
  <c r="V771" i="1"/>
  <c r="U733" i="1"/>
  <c r="BI451" i="1"/>
  <c r="BI375" i="1" s="1"/>
  <c r="AA451" i="1"/>
  <c r="AY311" i="1"/>
  <c r="Q311" i="1"/>
  <c r="U162" i="1"/>
  <c r="U161" i="1" s="1"/>
  <c r="U106" i="1" s="1"/>
  <c r="BD733" i="1"/>
  <c r="BJ487" i="1"/>
  <c r="W487" i="1"/>
  <c r="AG57" i="1"/>
  <c r="AG56" i="1" s="1"/>
  <c r="W162" i="1"/>
  <c r="W161" i="1" s="1"/>
  <c r="W106" i="1" s="1"/>
  <c r="BM788" i="1"/>
  <c r="BM787" i="1" s="1"/>
  <c r="BP771" i="1"/>
  <c r="L1480" i="1"/>
  <c r="R1480" i="1" s="1"/>
  <c r="X1480" i="1" s="1"/>
  <c r="AD1480" i="1" s="1"/>
  <c r="AH1480" i="1" s="1"/>
  <c r="AN1480" i="1" s="1"/>
  <c r="AT1480" i="1" s="1"/>
  <c r="AZ1480" i="1" s="1"/>
  <c r="BF1480" i="1" s="1"/>
  <c r="BL1480" i="1" s="1"/>
  <c r="BN1480" i="1" s="1"/>
  <c r="BE542" i="1"/>
  <c r="M457" i="1"/>
  <c r="S457" i="1" s="1"/>
  <c r="Y457" i="1" s="1"/>
  <c r="AE457" i="1" s="1"/>
  <c r="AI457" i="1" s="1"/>
  <c r="AO457" i="1" s="1"/>
  <c r="AU457" i="1" s="1"/>
  <c r="BA457" i="1" s="1"/>
  <c r="BG457" i="1" s="1"/>
  <c r="BO457" i="1" s="1"/>
  <c r="BQ457" i="1" s="1"/>
  <c r="AQ162" i="1"/>
  <c r="AQ161" i="1" s="1"/>
  <c r="AQ106" i="1" s="1"/>
  <c r="BS671" i="1"/>
  <c r="BD604" i="1"/>
  <c r="AR57" i="1"/>
  <c r="AR56" i="1" s="1"/>
  <c r="W542" i="1"/>
  <c r="AQ57" i="1"/>
  <c r="AQ56" i="1" s="1"/>
  <c r="M1610" i="1"/>
  <c r="S1610" i="1" s="1"/>
  <c r="Y1610" i="1" s="1"/>
  <c r="AE1610" i="1" s="1"/>
  <c r="AI1610" i="1" s="1"/>
  <c r="AO1610" i="1" s="1"/>
  <c r="AU1610" i="1" s="1"/>
  <c r="BA1610" i="1" s="1"/>
  <c r="BG1610" i="1" s="1"/>
  <c r="BO1610" i="1" s="1"/>
  <c r="BQ1610" i="1" s="1"/>
  <c r="BK1507" i="1"/>
  <c r="AC1507" i="1"/>
  <c r="AP980" i="1"/>
  <c r="AV980" i="1" s="1"/>
  <c r="BB980" i="1" s="1"/>
  <c r="BH980" i="1" s="1"/>
  <c r="BR980" i="1" s="1"/>
  <c r="BT980" i="1" s="1"/>
  <c r="AM968" i="1"/>
  <c r="BE336" i="1"/>
  <c r="BE323" i="1" s="1"/>
  <c r="BE322" i="1" s="1"/>
  <c r="AA1479" i="1"/>
  <c r="AA1459" i="1" s="1"/>
  <c r="L631" i="1"/>
  <c r="R631" i="1" s="1"/>
  <c r="X631" i="1" s="1"/>
  <c r="AD631" i="1" s="1"/>
  <c r="AH631" i="1" s="1"/>
  <c r="AN631" i="1" s="1"/>
  <c r="AT631" i="1" s="1"/>
  <c r="AZ631" i="1" s="1"/>
  <c r="BF631" i="1" s="1"/>
  <c r="BL631" i="1" s="1"/>
  <c r="BN631" i="1" s="1"/>
  <c r="BP788" i="1"/>
  <c r="BP787" i="1" s="1"/>
  <c r="BM487" i="1"/>
  <c r="BI336" i="1"/>
  <c r="BI323" i="1" s="1"/>
  <c r="BI322" i="1" s="1"/>
  <c r="BK1407" i="1"/>
  <c r="AA1385" i="1"/>
  <c r="M1328" i="1"/>
  <c r="S1328" i="1" s="1"/>
  <c r="Y1328" i="1" s="1"/>
  <c r="AE1328" i="1" s="1"/>
  <c r="AI1328" i="1" s="1"/>
  <c r="AO1328" i="1" s="1"/>
  <c r="AU1328" i="1" s="1"/>
  <c r="BA1328" i="1" s="1"/>
  <c r="BG1328" i="1" s="1"/>
  <c r="BO1328" i="1" s="1"/>
  <c r="BQ1328" i="1" s="1"/>
  <c r="L1264" i="1"/>
  <c r="R1264" i="1" s="1"/>
  <c r="X1264" i="1" s="1"/>
  <c r="AD1264" i="1" s="1"/>
  <c r="AH1264" i="1" s="1"/>
  <c r="AN1264" i="1" s="1"/>
  <c r="AT1264" i="1" s="1"/>
  <c r="AZ1264" i="1" s="1"/>
  <c r="BF1264" i="1" s="1"/>
  <c r="BL1264" i="1" s="1"/>
  <c r="BN1264" i="1" s="1"/>
  <c r="AA1058" i="1"/>
  <c r="AA1057" i="1" s="1"/>
  <c r="O1022" i="1"/>
  <c r="AB1058" i="1"/>
  <c r="AB1057" i="1" s="1"/>
  <c r="AW873" i="1"/>
  <c r="AW872" i="1" s="1"/>
  <c r="BU940" i="1"/>
  <c r="BU939" i="1" s="1"/>
  <c r="AK808" i="1"/>
  <c r="AK807" i="1" s="1"/>
  <c r="O604" i="1"/>
  <c r="AC1122" i="1"/>
  <c r="AC1091" i="1" s="1"/>
  <c r="AC1080" i="1" s="1"/>
  <c r="AM873" i="1"/>
  <c r="AM872" i="1" s="1"/>
  <c r="AY542" i="1"/>
  <c r="Q542" i="1"/>
  <c r="BC508" i="1"/>
  <c r="V1672" i="1"/>
  <c r="AQ1545" i="1"/>
  <c r="AR604" i="1"/>
  <c r="AR1545" i="1"/>
  <c r="O1545" i="1"/>
  <c r="AD867" i="1"/>
  <c r="AH867" i="1" s="1"/>
  <c r="AN867" i="1" s="1"/>
  <c r="AT867" i="1" s="1"/>
  <c r="AZ867" i="1" s="1"/>
  <c r="BF867" i="1" s="1"/>
  <c r="BL867" i="1" s="1"/>
  <c r="BN867" i="1" s="1"/>
  <c r="AQ464" i="1"/>
  <c r="N256" i="1"/>
  <c r="T256" i="1" s="1"/>
  <c r="Z256" i="1" s="1"/>
  <c r="AF256" i="1" s="1"/>
  <c r="AJ256" i="1" s="1"/>
  <c r="AP256" i="1" s="1"/>
  <c r="AV256" i="1" s="1"/>
  <c r="BB256" i="1" s="1"/>
  <c r="BH256" i="1" s="1"/>
  <c r="BR256" i="1" s="1"/>
  <c r="BT256" i="1" s="1"/>
  <c r="AM1044" i="1"/>
  <c r="AX1672" i="1"/>
  <c r="F22" i="1"/>
  <c r="L22" i="1" s="1"/>
  <c r="R22" i="1" s="1"/>
  <c r="X22" i="1" s="1"/>
  <c r="AD22" i="1" s="1"/>
  <c r="AH22" i="1" s="1"/>
  <c r="AN22" i="1" s="1"/>
  <c r="AT22" i="1" s="1"/>
  <c r="AZ22" i="1" s="1"/>
  <c r="BF22" i="1" s="1"/>
  <c r="BL22" i="1" s="1"/>
  <c r="BN22" i="1" s="1"/>
  <c r="L23" i="1"/>
  <c r="R23" i="1" s="1"/>
  <c r="X23" i="1" s="1"/>
  <c r="AD23" i="1" s="1"/>
  <c r="AH23" i="1" s="1"/>
  <c r="AN23" i="1" s="1"/>
  <c r="AT23" i="1" s="1"/>
  <c r="AZ23" i="1" s="1"/>
  <c r="BF23" i="1" s="1"/>
  <c r="BL23" i="1" s="1"/>
  <c r="BN23" i="1" s="1"/>
  <c r="BM1407" i="1"/>
  <c r="U1507" i="1"/>
  <c r="BD1479" i="1"/>
  <c r="BD1459" i="1" s="1"/>
  <c r="AC1385" i="1"/>
  <c r="AB1256" i="1"/>
  <c r="AB1255" i="1" s="1"/>
  <c r="M1329" i="1"/>
  <c r="S1329" i="1" s="1"/>
  <c r="Y1329" i="1" s="1"/>
  <c r="AE1329" i="1" s="1"/>
  <c r="AI1329" i="1" s="1"/>
  <c r="AO1329" i="1" s="1"/>
  <c r="AU1329" i="1" s="1"/>
  <c r="BA1329" i="1" s="1"/>
  <c r="BG1329" i="1" s="1"/>
  <c r="BO1329" i="1" s="1"/>
  <c r="BQ1329" i="1" s="1"/>
  <c r="BU1122" i="1"/>
  <c r="BU1091" i="1" s="1"/>
  <c r="BU1080" i="1" s="1"/>
  <c r="BE1177" i="1"/>
  <c r="L157" i="1"/>
  <c r="R157" i="1" s="1"/>
  <c r="X157" i="1" s="1"/>
  <c r="AD157" i="1" s="1"/>
  <c r="AH157" i="1" s="1"/>
  <c r="AN157" i="1" s="1"/>
  <c r="AT157" i="1" s="1"/>
  <c r="AZ157" i="1" s="1"/>
  <c r="BF157" i="1" s="1"/>
  <c r="BL157" i="1" s="1"/>
  <c r="BN157" i="1" s="1"/>
  <c r="AG733" i="1"/>
  <c r="AA464" i="1"/>
  <c r="AM162" i="1"/>
  <c r="AM161" i="1" s="1"/>
  <c r="AM106" i="1" s="1"/>
  <c r="AL162" i="1"/>
  <c r="AL161" i="1" s="1"/>
  <c r="AL106" i="1" s="1"/>
  <c r="AY162" i="1"/>
  <c r="AY161" i="1" s="1"/>
  <c r="AY106" i="1" s="1"/>
  <c r="R243" i="1"/>
  <c r="X243" i="1" s="1"/>
  <c r="AD243" i="1" s="1"/>
  <c r="AH243" i="1" s="1"/>
  <c r="AN243" i="1" s="1"/>
  <c r="AT243" i="1" s="1"/>
  <c r="AZ243" i="1" s="1"/>
  <c r="BF243" i="1" s="1"/>
  <c r="BL243" i="1" s="1"/>
  <c r="BN243" i="1" s="1"/>
  <c r="O236" i="1"/>
  <c r="O221" i="1" s="1"/>
  <c r="O212" i="1" s="1"/>
  <c r="AD1209" i="1"/>
  <c r="AH1209" i="1" s="1"/>
  <c r="AN1209" i="1" s="1"/>
  <c r="AT1209" i="1" s="1"/>
  <c r="AZ1209" i="1" s="1"/>
  <c r="BF1209" i="1" s="1"/>
  <c r="BL1209" i="1" s="1"/>
  <c r="BN1209" i="1" s="1"/>
  <c r="AA1178" i="1"/>
  <c r="AA1177" i="1" s="1"/>
  <c r="AG850" i="1"/>
  <c r="T782" i="1"/>
  <c r="Z782" i="1" s="1"/>
  <c r="AF782" i="1" s="1"/>
  <c r="AJ782" i="1" s="1"/>
  <c r="AP782" i="1" s="1"/>
  <c r="AV782" i="1" s="1"/>
  <c r="BB782" i="1" s="1"/>
  <c r="BH782" i="1" s="1"/>
  <c r="BR782" i="1" s="1"/>
  <c r="BT782" i="1" s="1"/>
  <c r="M950" i="1"/>
  <c r="S950" i="1" s="1"/>
  <c r="Y950" i="1" s="1"/>
  <c r="AE950" i="1" s="1"/>
  <c r="AI950" i="1" s="1"/>
  <c r="AO950" i="1" s="1"/>
  <c r="AU950" i="1" s="1"/>
  <c r="BA950" i="1" s="1"/>
  <c r="BG950" i="1" s="1"/>
  <c r="BO950" i="1" s="1"/>
  <c r="BQ950" i="1" s="1"/>
  <c r="J1479" i="1"/>
  <c r="AA1256" i="1"/>
  <c r="AA1255" i="1" s="1"/>
  <c r="U1177" i="1"/>
  <c r="BC1177" i="1"/>
  <c r="BK604" i="1"/>
  <c r="AW808" i="1"/>
  <c r="AW807" i="1" s="1"/>
  <c r="BE704" i="1"/>
  <c r="AM487" i="1"/>
  <c r="N488" i="1"/>
  <c r="T488" i="1" s="1"/>
  <c r="Z488" i="1" s="1"/>
  <c r="AF488" i="1" s="1"/>
  <c r="AJ488" i="1" s="1"/>
  <c r="AP488" i="1" s="1"/>
  <c r="AV488" i="1" s="1"/>
  <c r="BB488" i="1" s="1"/>
  <c r="BH488" i="1" s="1"/>
  <c r="BR488" i="1" s="1"/>
  <c r="BT488" i="1" s="1"/>
  <c r="W464" i="1"/>
  <c r="AR508" i="1"/>
  <c r="N342" i="1"/>
  <c r="T342" i="1" s="1"/>
  <c r="Z342" i="1" s="1"/>
  <c r="AF342" i="1" s="1"/>
  <c r="AJ342" i="1" s="1"/>
  <c r="AP342" i="1" s="1"/>
  <c r="AV342" i="1" s="1"/>
  <c r="BB342" i="1" s="1"/>
  <c r="BH342" i="1" s="1"/>
  <c r="BR342" i="1" s="1"/>
  <c r="BT342" i="1" s="1"/>
  <c r="BC940" i="1"/>
  <c r="AR542" i="1"/>
  <c r="AX508" i="1"/>
  <c r="P508" i="1"/>
  <c r="AQ508" i="1"/>
  <c r="I604" i="1"/>
  <c r="AQ542" i="1"/>
  <c r="U808" i="1"/>
  <c r="U807" i="1" s="1"/>
  <c r="AR788" i="1"/>
  <c r="AR787" i="1" s="1"/>
  <c r="AS704" i="1"/>
  <c r="BP850" i="1"/>
  <c r="AL17" i="1"/>
  <c r="AM1545" i="1"/>
  <c r="Q1545" i="1"/>
  <c r="BC1256" i="1"/>
  <c r="BC1255" i="1" s="1"/>
  <c r="AG1256" i="1"/>
  <c r="AG1255" i="1" s="1"/>
  <c r="BD1058" i="1"/>
  <c r="BD1057" i="1" s="1"/>
  <c r="Q1058" i="1"/>
  <c r="Q1057" i="1" s="1"/>
  <c r="BE1044" i="1"/>
  <c r="AA788" i="1"/>
  <c r="AA787" i="1" s="1"/>
  <c r="BI733" i="1"/>
  <c r="V671" i="1"/>
  <c r="AR733" i="1"/>
  <c r="Q487" i="1"/>
  <c r="AY464" i="1"/>
  <c r="N537" i="1"/>
  <c r="T537" i="1" s="1"/>
  <c r="Z537" i="1" s="1"/>
  <c r="AF537" i="1" s="1"/>
  <c r="AJ537" i="1" s="1"/>
  <c r="AP537" i="1" s="1"/>
  <c r="AV537" i="1" s="1"/>
  <c r="BB537" i="1" s="1"/>
  <c r="BH537" i="1" s="1"/>
  <c r="BR537" i="1" s="1"/>
  <c r="BT537" i="1" s="1"/>
  <c r="I508" i="1"/>
  <c r="AK508" i="1"/>
  <c r="N493" i="1"/>
  <c r="T493" i="1" s="1"/>
  <c r="Z493" i="1" s="1"/>
  <c r="AF493" i="1" s="1"/>
  <c r="AJ493" i="1" s="1"/>
  <c r="AP493" i="1" s="1"/>
  <c r="AV493" i="1" s="1"/>
  <c r="BB493" i="1" s="1"/>
  <c r="BH493" i="1" s="1"/>
  <c r="BR493" i="1" s="1"/>
  <c r="BT493" i="1" s="1"/>
  <c r="S337" i="1"/>
  <c r="Y337" i="1" s="1"/>
  <c r="AE337" i="1" s="1"/>
  <c r="AI337" i="1" s="1"/>
  <c r="AO337" i="1" s="1"/>
  <c r="AU337" i="1" s="1"/>
  <c r="BA337" i="1" s="1"/>
  <c r="BG337" i="1" s="1"/>
  <c r="BO337" i="1" s="1"/>
  <c r="BQ337" i="1" s="1"/>
  <c r="J195" i="1"/>
  <c r="M196" i="1"/>
  <c r="S196" i="1" s="1"/>
  <c r="Y196" i="1" s="1"/>
  <c r="AE196" i="1" s="1"/>
  <c r="AI196" i="1" s="1"/>
  <c r="AO196" i="1" s="1"/>
  <c r="AU196" i="1" s="1"/>
  <c r="BA196" i="1" s="1"/>
  <c r="BG196" i="1" s="1"/>
  <c r="BO196" i="1" s="1"/>
  <c r="BQ196" i="1" s="1"/>
  <c r="V604" i="1"/>
  <c r="AK311" i="1"/>
  <c r="AK221" i="1" s="1"/>
  <c r="AK212" i="1" s="1"/>
  <c r="AS17" i="1"/>
  <c r="AA336" i="1"/>
  <c r="AA323" i="1" s="1"/>
  <c r="AA322" i="1" s="1"/>
  <c r="AS311" i="1"/>
  <c r="AS221" i="1" s="1"/>
  <c r="AS212" i="1" s="1"/>
  <c r="K311" i="1"/>
  <c r="K221" i="1" s="1"/>
  <c r="K212" i="1" s="1"/>
  <c r="AG542" i="1"/>
  <c r="AC771" i="1"/>
  <c r="AG940" i="1"/>
  <c r="AW788" i="1"/>
  <c r="AW787" i="1" s="1"/>
  <c r="AG464" i="1"/>
  <c r="AS1545" i="1"/>
  <c r="AA399" i="1"/>
  <c r="L206" i="1"/>
  <c r="R206" i="1" s="1"/>
  <c r="X206" i="1" s="1"/>
  <c r="AD206" i="1" s="1"/>
  <c r="AH206" i="1" s="1"/>
  <c r="AN206" i="1" s="1"/>
  <c r="AT206" i="1" s="1"/>
  <c r="AZ206" i="1" s="1"/>
  <c r="BF206" i="1" s="1"/>
  <c r="BL206" i="1" s="1"/>
  <c r="BN206" i="1" s="1"/>
  <c r="I1059" i="1"/>
  <c r="I1058" i="1" s="1"/>
  <c r="I1057" i="1" s="1"/>
  <c r="AY1545" i="1"/>
  <c r="P162" i="1"/>
  <c r="P161" i="1" s="1"/>
  <c r="N317" i="1"/>
  <c r="T317" i="1" s="1"/>
  <c r="Z317" i="1" s="1"/>
  <c r="AF317" i="1" s="1"/>
  <c r="AJ317" i="1" s="1"/>
  <c r="AP317" i="1" s="1"/>
  <c r="AV317" i="1" s="1"/>
  <c r="BB317" i="1" s="1"/>
  <c r="BH317" i="1" s="1"/>
  <c r="BR317" i="1" s="1"/>
  <c r="BT317" i="1" s="1"/>
  <c r="V162" i="1"/>
  <c r="V161" i="1" s="1"/>
  <c r="V106" i="1" s="1"/>
  <c r="N58" i="1"/>
  <c r="T58" i="1" s="1"/>
  <c r="Z58" i="1" s="1"/>
  <c r="AF58" i="1" s="1"/>
  <c r="AJ58" i="1" s="1"/>
  <c r="AP58" i="1" s="1"/>
  <c r="AV58" i="1" s="1"/>
  <c r="BB58" i="1" s="1"/>
  <c r="BH58" i="1" s="1"/>
  <c r="BR58" i="1" s="1"/>
  <c r="BT58" i="1" s="1"/>
  <c r="AC17" i="1"/>
  <c r="W1545" i="1"/>
  <c r="O1122" i="1"/>
  <c r="O1091" i="1" s="1"/>
  <c r="O1080" i="1" s="1"/>
  <c r="AS771" i="1"/>
  <c r="O1044" i="1"/>
  <c r="BK542" i="1"/>
  <c r="AC542" i="1"/>
  <c r="BK733" i="1"/>
  <c r="BJ336" i="1"/>
  <c r="BJ323" i="1" s="1"/>
  <c r="BJ322" i="1" s="1"/>
  <c r="AB336" i="1"/>
  <c r="AB323" i="1" s="1"/>
  <c r="AB322" i="1" s="1"/>
  <c r="M325" i="1"/>
  <c r="S325" i="1" s="1"/>
  <c r="Y325" i="1" s="1"/>
  <c r="AE325" i="1" s="1"/>
  <c r="AI325" i="1" s="1"/>
  <c r="AO325" i="1" s="1"/>
  <c r="AU325" i="1" s="1"/>
  <c r="BA325" i="1" s="1"/>
  <c r="BG325" i="1" s="1"/>
  <c r="BO325" i="1" s="1"/>
  <c r="BQ325" i="1" s="1"/>
  <c r="AL464" i="1"/>
  <c r="BE57" i="1"/>
  <c r="BE56" i="1" s="1"/>
  <c r="AM1434" i="1"/>
  <c r="AR487" i="1"/>
  <c r="G968" i="1"/>
  <c r="BE788" i="1"/>
  <c r="BE787" i="1" s="1"/>
  <c r="W57" i="1"/>
  <c r="W56" i="1" s="1"/>
  <c r="BP1385" i="1"/>
  <c r="BM1545" i="1"/>
  <c r="BM17" i="1"/>
  <c r="BM16" i="1" s="1"/>
  <c r="P1672" i="1"/>
  <c r="AY1672" i="1"/>
  <c r="BJ1385" i="1"/>
  <c r="N1413" i="1"/>
  <c r="T1413" i="1" s="1"/>
  <c r="Z1413" i="1" s="1"/>
  <c r="AF1413" i="1" s="1"/>
  <c r="AJ1413" i="1" s="1"/>
  <c r="AP1413" i="1" s="1"/>
  <c r="AV1413" i="1" s="1"/>
  <c r="BB1413" i="1" s="1"/>
  <c r="BH1413" i="1" s="1"/>
  <c r="BR1413" i="1" s="1"/>
  <c r="BT1413" i="1" s="1"/>
  <c r="AC1256" i="1"/>
  <c r="AC1255" i="1" s="1"/>
  <c r="U771" i="1"/>
  <c r="BD788" i="1"/>
  <c r="BD787" i="1" s="1"/>
  <c r="BD542" i="1"/>
  <c r="V542" i="1"/>
  <c r="V487" i="1"/>
  <c r="P487" i="1"/>
  <c r="AR451" i="1"/>
  <c r="AR375" i="1" s="1"/>
  <c r="AR349" i="1" s="1"/>
  <c r="U336" i="1"/>
  <c r="U323" i="1" s="1"/>
  <c r="U322" i="1" s="1"/>
  <c r="AB451" i="1"/>
  <c r="Q162" i="1"/>
  <c r="Q161" i="1" s="1"/>
  <c r="AW1122" i="1"/>
  <c r="AW1091" i="1" s="1"/>
  <c r="AW1080" i="1" s="1"/>
  <c r="BI873" i="1"/>
  <c r="BI872" i="1" s="1"/>
  <c r="BI771" i="1"/>
  <c r="M452" i="1"/>
  <c r="S452" i="1" s="1"/>
  <c r="Y452" i="1" s="1"/>
  <c r="AE452" i="1" s="1"/>
  <c r="AI452" i="1" s="1"/>
  <c r="AO452" i="1" s="1"/>
  <c r="AU452" i="1" s="1"/>
  <c r="BA452" i="1" s="1"/>
  <c r="BG452" i="1" s="1"/>
  <c r="BO452" i="1" s="1"/>
  <c r="BQ452" i="1" s="1"/>
  <c r="AW57" i="1"/>
  <c r="AW56" i="1" s="1"/>
  <c r="AS57" i="1"/>
  <c r="AS56" i="1" s="1"/>
  <c r="AM1122" i="1"/>
  <c r="AM1091" i="1" s="1"/>
  <c r="AM1080" i="1" s="1"/>
  <c r="AA542" i="1"/>
  <c r="AL508" i="1"/>
  <c r="AX17" i="1"/>
  <c r="AC57" i="1"/>
  <c r="AC56" i="1" s="1"/>
  <c r="AR162" i="1"/>
  <c r="AR161" i="1" s="1"/>
  <c r="AR106" i="1" s="1"/>
  <c r="BS508" i="1"/>
  <c r="BS940" i="1"/>
  <c r="AM1507" i="1"/>
  <c r="BM508" i="1"/>
  <c r="BD1672" i="1"/>
  <c r="M1451" i="1"/>
  <c r="S1451" i="1" s="1"/>
  <c r="Y1451" i="1" s="1"/>
  <c r="AE1451" i="1" s="1"/>
  <c r="AI1451" i="1" s="1"/>
  <c r="AO1451" i="1" s="1"/>
  <c r="AU1451" i="1" s="1"/>
  <c r="BA1451" i="1" s="1"/>
  <c r="BG1451" i="1" s="1"/>
  <c r="BO1451" i="1" s="1"/>
  <c r="BQ1451" i="1" s="1"/>
  <c r="AQ1385" i="1"/>
  <c r="AY1385" i="1"/>
  <c r="K1407" i="1"/>
  <c r="AX1178" i="1"/>
  <c r="AX1177" i="1" s="1"/>
  <c r="I1313" i="1"/>
  <c r="AX1058" i="1"/>
  <c r="AX1057" i="1" s="1"/>
  <c r="BK850" i="1"/>
  <c r="BJ788" i="1"/>
  <c r="BJ787" i="1" s="1"/>
  <c r="R753" i="1"/>
  <c r="X753" i="1" s="1"/>
  <c r="AD753" i="1" s="1"/>
  <c r="AH753" i="1" s="1"/>
  <c r="AN753" i="1" s="1"/>
  <c r="AT753" i="1" s="1"/>
  <c r="AZ753" i="1" s="1"/>
  <c r="BF753" i="1" s="1"/>
  <c r="BL753" i="1" s="1"/>
  <c r="BN753" i="1" s="1"/>
  <c r="N206" i="1"/>
  <c r="T206" i="1" s="1"/>
  <c r="Z206" i="1" s="1"/>
  <c r="AF206" i="1" s="1"/>
  <c r="AJ206" i="1" s="1"/>
  <c r="AP206" i="1" s="1"/>
  <c r="AV206" i="1" s="1"/>
  <c r="BB206" i="1" s="1"/>
  <c r="BH206" i="1" s="1"/>
  <c r="BR206" i="1" s="1"/>
  <c r="BT206" i="1" s="1"/>
  <c r="BC1672" i="1"/>
  <c r="Q1672" i="1"/>
  <c r="S1531" i="1"/>
  <c r="Y1531" i="1" s="1"/>
  <c r="AE1531" i="1" s="1"/>
  <c r="AI1531" i="1" s="1"/>
  <c r="AO1531" i="1" s="1"/>
  <c r="AU1531" i="1" s="1"/>
  <c r="BA1531" i="1" s="1"/>
  <c r="BG1531" i="1" s="1"/>
  <c r="BO1531" i="1" s="1"/>
  <c r="BQ1531" i="1" s="1"/>
  <c r="U1479" i="1"/>
  <c r="U1459" i="1" s="1"/>
  <c r="O1336" i="1"/>
  <c r="O1335" i="1" s="1"/>
  <c r="BU1256" i="1"/>
  <c r="BU1255" i="1" s="1"/>
  <c r="AY1256" i="1"/>
  <c r="AY1255" i="1" s="1"/>
  <c r="BK1122" i="1"/>
  <c r="BK1091" i="1" s="1"/>
  <c r="BK1080" i="1" s="1"/>
  <c r="AR1058" i="1"/>
  <c r="AR1057" i="1" s="1"/>
  <c r="AK850" i="1"/>
  <c r="O704" i="1"/>
  <c r="BU808" i="1"/>
  <c r="BU807" i="1" s="1"/>
  <c r="AK646" i="1"/>
  <c r="BI604" i="1"/>
  <c r="BI671" i="1"/>
  <c r="AR808" i="1"/>
  <c r="AR807" i="1" s="1"/>
  <c r="AC464" i="1"/>
  <c r="AM451" i="1"/>
  <c r="AM375" i="1" s="1"/>
  <c r="AM349" i="1" s="1"/>
  <c r="S176" i="1"/>
  <c r="Y176" i="1" s="1"/>
  <c r="AE176" i="1" s="1"/>
  <c r="AI176" i="1" s="1"/>
  <c r="AO176" i="1" s="1"/>
  <c r="AU176" i="1" s="1"/>
  <c r="BA176" i="1" s="1"/>
  <c r="BG176" i="1" s="1"/>
  <c r="BO176" i="1" s="1"/>
  <c r="BQ176" i="1" s="1"/>
  <c r="I57" i="1"/>
  <c r="I56" i="1" s="1"/>
  <c r="N184" i="1"/>
  <c r="T184" i="1" s="1"/>
  <c r="Z184" i="1" s="1"/>
  <c r="AF184" i="1" s="1"/>
  <c r="AJ184" i="1" s="1"/>
  <c r="AP184" i="1" s="1"/>
  <c r="AV184" i="1" s="1"/>
  <c r="BB184" i="1" s="1"/>
  <c r="BH184" i="1" s="1"/>
  <c r="BR184" i="1" s="1"/>
  <c r="BT184" i="1" s="1"/>
  <c r="AS542" i="1"/>
  <c r="AC646" i="1"/>
  <c r="BI311" i="1"/>
  <c r="BI221" i="1" s="1"/>
  <c r="BI212" i="1" s="1"/>
  <c r="AA311" i="1"/>
  <c r="AA221" i="1" s="1"/>
  <c r="AA212" i="1" s="1"/>
  <c r="U451" i="1"/>
  <c r="U375" i="1" s="1"/>
  <c r="U349" i="1" s="1"/>
  <c r="AA162" i="1"/>
  <c r="AA161" i="1" s="1"/>
  <c r="AA106" i="1" s="1"/>
  <c r="BM704" i="1"/>
  <c r="BP464" i="1"/>
  <c r="BP162" i="1"/>
  <c r="BP161" i="1" s="1"/>
  <c r="BP106" i="1" s="1"/>
  <c r="BS1672" i="1"/>
  <c r="BK1434" i="1"/>
  <c r="AM1407" i="1"/>
  <c r="AW1385" i="1"/>
  <c r="BI1177" i="1"/>
  <c r="R1295" i="1"/>
  <c r="X1295" i="1" s="1"/>
  <c r="AD1295" i="1" s="1"/>
  <c r="AH1295" i="1" s="1"/>
  <c r="AN1295" i="1" s="1"/>
  <c r="AT1295" i="1" s="1"/>
  <c r="AZ1295" i="1" s="1"/>
  <c r="BF1295" i="1" s="1"/>
  <c r="BL1295" i="1" s="1"/>
  <c r="BN1295" i="1" s="1"/>
  <c r="AQ808" i="1"/>
  <c r="AQ807" i="1" s="1"/>
  <c r="T777" i="1"/>
  <c r="Z777" i="1" s="1"/>
  <c r="AF777" i="1" s="1"/>
  <c r="AJ777" i="1" s="1"/>
  <c r="AP777" i="1" s="1"/>
  <c r="AV777" i="1" s="1"/>
  <c r="BB777" i="1" s="1"/>
  <c r="BH777" i="1" s="1"/>
  <c r="BR777" i="1" s="1"/>
  <c r="BT777" i="1" s="1"/>
  <c r="W704" i="1"/>
  <c r="L176" i="1"/>
  <c r="R176" i="1" s="1"/>
  <c r="X176" i="1" s="1"/>
  <c r="AD176" i="1" s="1"/>
  <c r="AH176" i="1" s="1"/>
  <c r="AN176" i="1" s="1"/>
  <c r="AT176" i="1" s="1"/>
  <c r="AZ176" i="1" s="1"/>
  <c r="BF176" i="1" s="1"/>
  <c r="BL176" i="1" s="1"/>
  <c r="BN176" i="1" s="1"/>
  <c r="BE1672" i="1"/>
  <c r="W1672" i="1"/>
  <c r="AC1479" i="1"/>
  <c r="AC1459" i="1" s="1"/>
  <c r="BE1479" i="1"/>
  <c r="BE1459" i="1" s="1"/>
  <c r="L1386" i="1"/>
  <c r="R1386" i="1" s="1"/>
  <c r="X1386" i="1" s="1"/>
  <c r="AD1386" i="1" s="1"/>
  <c r="AH1386" i="1" s="1"/>
  <c r="AN1386" i="1" s="1"/>
  <c r="AT1386" i="1" s="1"/>
  <c r="AZ1386" i="1" s="1"/>
  <c r="BF1386" i="1" s="1"/>
  <c r="BL1386" i="1" s="1"/>
  <c r="BN1386" i="1" s="1"/>
  <c r="W1256" i="1"/>
  <c r="W1255" i="1" s="1"/>
  <c r="N1268" i="1"/>
  <c r="T1268" i="1" s="1"/>
  <c r="Z1268" i="1" s="1"/>
  <c r="AF1268" i="1" s="1"/>
  <c r="AJ1268" i="1" s="1"/>
  <c r="AP1268" i="1" s="1"/>
  <c r="AV1268" i="1" s="1"/>
  <c r="BB1268" i="1" s="1"/>
  <c r="BH1268" i="1" s="1"/>
  <c r="BR1268" i="1" s="1"/>
  <c r="BT1268" i="1" s="1"/>
  <c r="AX873" i="1"/>
  <c r="AX872" i="1" s="1"/>
  <c r="AG873" i="1"/>
  <c r="AG872" i="1" s="1"/>
  <c r="BJ873" i="1"/>
  <c r="BJ872" i="1" s="1"/>
  <c r="AQ873" i="1"/>
  <c r="AQ872" i="1" s="1"/>
  <c r="AC873" i="1"/>
  <c r="W940" i="1"/>
  <c r="W939" i="1" s="1"/>
  <c r="AY733" i="1"/>
  <c r="AE936" i="1"/>
  <c r="AI936" i="1" s="1"/>
  <c r="AO936" i="1" s="1"/>
  <c r="AU936" i="1" s="1"/>
  <c r="BA936" i="1" s="1"/>
  <c r="BG936" i="1" s="1"/>
  <c r="BO936" i="1" s="1"/>
  <c r="BQ936" i="1" s="1"/>
  <c r="O808" i="1"/>
  <c r="O807" i="1" s="1"/>
  <c r="BU771" i="1"/>
  <c r="S532" i="1"/>
  <c r="Y532" i="1" s="1"/>
  <c r="AE532" i="1" s="1"/>
  <c r="AI532" i="1" s="1"/>
  <c r="AO532" i="1" s="1"/>
  <c r="AU532" i="1" s="1"/>
  <c r="BA532" i="1" s="1"/>
  <c r="BG532" i="1" s="1"/>
  <c r="BO532" i="1" s="1"/>
  <c r="BQ532" i="1" s="1"/>
  <c r="T457" i="1"/>
  <c r="Z457" i="1" s="1"/>
  <c r="AF457" i="1" s="1"/>
  <c r="AJ457" i="1" s="1"/>
  <c r="AP457" i="1" s="1"/>
  <c r="AV457" i="1" s="1"/>
  <c r="BB457" i="1" s="1"/>
  <c r="BH457" i="1" s="1"/>
  <c r="BR457" i="1" s="1"/>
  <c r="BT457" i="1" s="1"/>
  <c r="H311" i="1"/>
  <c r="H433" i="1"/>
  <c r="H432" i="1" s="1"/>
  <c r="N432" i="1" s="1"/>
  <c r="T432" i="1" s="1"/>
  <c r="Z432" i="1" s="1"/>
  <c r="AF432" i="1" s="1"/>
  <c r="AJ432" i="1" s="1"/>
  <c r="AP432" i="1" s="1"/>
  <c r="AV432" i="1" s="1"/>
  <c r="BB432" i="1" s="1"/>
  <c r="BH432" i="1" s="1"/>
  <c r="BR432" i="1" s="1"/>
  <c r="BT432" i="1" s="1"/>
  <c r="AR1434" i="1"/>
  <c r="T1138" i="1"/>
  <c r="Z1138" i="1" s="1"/>
  <c r="AF1138" i="1" s="1"/>
  <c r="AJ1138" i="1" s="1"/>
  <c r="AP1138" i="1" s="1"/>
  <c r="AV1138" i="1" s="1"/>
  <c r="BB1138" i="1" s="1"/>
  <c r="BH1138" i="1" s="1"/>
  <c r="BR1138" i="1" s="1"/>
  <c r="BT1138" i="1" s="1"/>
  <c r="BE508" i="1"/>
  <c r="W508" i="1"/>
  <c r="BJ508" i="1"/>
  <c r="AB508" i="1"/>
  <c r="BD508" i="1"/>
  <c r="V508" i="1"/>
  <c r="AX704" i="1"/>
  <c r="AX604" i="1"/>
  <c r="AK451" i="1"/>
  <c r="AK375" i="1" s="1"/>
  <c r="AK349" i="1" s="1"/>
  <c r="L317" i="1"/>
  <c r="R317" i="1" s="1"/>
  <c r="X317" i="1" s="1"/>
  <c r="AD317" i="1" s="1"/>
  <c r="AH317" i="1" s="1"/>
  <c r="AN317" i="1" s="1"/>
  <c r="AT317" i="1" s="1"/>
  <c r="AZ317" i="1" s="1"/>
  <c r="BF317" i="1" s="1"/>
  <c r="BL317" i="1" s="1"/>
  <c r="BN317" i="1" s="1"/>
  <c r="AB162" i="1"/>
  <c r="AB161" i="1" s="1"/>
  <c r="AB106" i="1" s="1"/>
  <c r="AW508" i="1"/>
  <c r="O508" i="1"/>
  <c r="N406" i="1"/>
  <c r="T406" i="1" s="1"/>
  <c r="Z406" i="1" s="1"/>
  <c r="AF406" i="1" s="1"/>
  <c r="AJ406" i="1" s="1"/>
  <c r="AP406" i="1" s="1"/>
  <c r="AV406" i="1" s="1"/>
  <c r="BB406" i="1" s="1"/>
  <c r="BH406" i="1" s="1"/>
  <c r="BR406" i="1" s="1"/>
  <c r="BT406" i="1" s="1"/>
  <c r="J542" i="1"/>
  <c r="U487" i="1"/>
  <c r="AL771" i="1"/>
  <c r="U1434" i="1"/>
  <c r="U1407" i="1"/>
  <c r="BE464" i="1"/>
  <c r="BK464" i="1"/>
  <c r="BU1507" i="1"/>
  <c r="P1122" i="1"/>
  <c r="P1091" i="1" s="1"/>
  <c r="P1080" i="1" s="1"/>
  <c r="U604" i="1"/>
  <c r="BM1672" i="1"/>
  <c r="BP336" i="1"/>
  <c r="BP323" i="1" s="1"/>
  <c r="BP322" i="1" s="1"/>
  <c r="BS464" i="1"/>
  <c r="BP1256" i="1"/>
  <c r="BP1255" i="1" s="1"/>
  <c r="BP604" i="1"/>
  <c r="BJ1256" i="1"/>
  <c r="BJ1255" i="1" s="1"/>
  <c r="AS508" i="1"/>
  <c r="P464" i="1"/>
  <c r="V1507" i="1"/>
  <c r="Q771" i="1"/>
  <c r="W311" i="1"/>
  <c r="W221" i="1" s="1"/>
  <c r="W212" i="1" s="1"/>
  <c r="BJ1434" i="1"/>
  <c r="O1533" i="1"/>
  <c r="R1533" i="1" s="1"/>
  <c r="X1533" i="1" s="1"/>
  <c r="AD1533" i="1" s="1"/>
  <c r="AH1533" i="1" s="1"/>
  <c r="AN1533" i="1" s="1"/>
  <c r="AT1533" i="1" s="1"/>
  <c r="AZ1533" i="1" s="1"/>
  <c r="BF1533" i="1" s="1"/>
  <c r="BL1533" i="1" s="1"/>
  <c r="BN1533" i="1" s="1"/>
  <c r="BJ1479" i="1"/>
  <c r="BJ1459" i="1" s="1"/>
  <c r="AB1434" i="1"/>
  <c r="T1283" i="1"/>
  <c r="Z1283" i="1" s="1"/>
  <c r="AF1283" i="1" s="1"/>
  <c r="AJ1283" i="1" s="1"/>
  <c r="AP1283" i="1" s="1"/>
  <c r="AV1283" i="1" s="1"/>
  <c r="BB1283" i="1" s="1"/>
  <c r="BH1283" i="1" s="1"/>
  <c r="BR1283" i="1" s="1"/>
  <c r="BT1283" i="1" s="1"/>
  <c r="R1243" i="1"/>
  <c r="X1243" i="1" s="1"/>
  <c r="AD1243" i="1" s="1"/>
  <c r="AH1243" i="1" s="1"/>
  <c r="AN1243" i="1" s="1"/>
  <c r="AT1243" i="1" s="1"/>
  <c r="AZ1243" i="1" s="1"/>
  <c r="BF1243" i="1" s="1"/>
  <c r="BL1243" i="1" s="1"/>
  <c r="BN1243" i="1" s="1"/>
  <c r="L1239" i="1"/>
  <c r="BA1320" i="1"/>
  <c r="BG1320" i="1" s="1"/>
  <c r="BO1320" i="1" s="1"/>
  <c r="BQ1320" i="1" s="1"/>
  <c r="N1137" i="1"/>
  <c r="I1022" i="1"/>
  <c r="P1178" i="1"/>
  <c r="P1177" i="1" s="1"/>
  <c r="K808" i="1"/>
  <c r="K807" i="1" s="1"/>
  <c r="BI788" i="1"/>
  <c r="BI787" i="1" s="1"/>
  <c r="V873" i="1"/>
  <c r="V872" i="1" s="1"/>
  <c r="M631" i="1"/>
  <c r="S631" i="1" s="1"/>
  <c r="Y631" i="1" s="1"/>
  <c r="AE631" i="1" s="1"/>
  <c r="AI631" i="1" s="1"/>
  <c r="AO631" i="1" s="1"/>
  <c r="AU631" i="1" s="1"/>
  <c r="BA631" i="1" s="1"/>
  <c r="BG631" i="1" s="1"/>
  <c r="BO631" i="1" s="1"/>
  <c r="BQ631" i="1" s="1"/>
  <c r="R215" i="1"/>
  <c r="X215" i="1" s="1"/>
  <c r="AD215" i="1" s="1"/>
  <c r="AH215" i="1" s="1"/>
  <c r="AN215" i="1" s="1"/>
  <c r="AT215" i="1" s="1"/>
  <c r="AZ215" i="1" s="1"/>
  <c r="BF215" i="1" s="1"/>
  <c r="BL215" i="1" s="1"/>
  <c r="Q108" i="1"/>
  <c r="Q107" i="1" s="1"/>
  <c r="AM17" i="1"/>
  <c r="K57" i="1"/>
  <c r="K56" i="1" s="1"/>
  <c r="S1706" i="1"/>
  <c r="Y1706" i="1" s="1"/>
  <c r="AE1706" i="1" s="1"/>
  <c r="AI1706" i="1" s="1"/>
  <c r="AO1706" i="1" s="1"/>
  <c r="AU1706" i="1" s="1"/>
  <c r="BA1706" i="1" s="1"/>
  <c r="BG1706" i="1" s="1"/>
  <c r="BO1706" i="1" s="1"/>
  <c r="BQ1706" i="1" s="1"/>
  <c r="AS1672" i="1"/>
  <c r="AW1435" i="1"/>
  <c r="AW1434" i="1" s="1"/>
  <c r="BI1407" i="1"/>
  <c r="AX1385" i="1"/>
  <c r="AQ1256" i="1"/>
  <c r="AQ1255" i="1" s="1"/>
  <c r="BC1122" i="1"/>
  <c r="BC1091" i="1" s="1"/>
  <c r="BC1080" i="1" s="1"/>
  <c r="M975" i="1"/>
  <c r="S975" i="1" s="1"/>
  <c r="Y975" i="1" s="1"/>
  <c r="AE975" i="1" s="1"/>
  <c r="AI975" i="1" s="1"/>
  <c r="AO975" i="1" s="1"/>
  <c r="AU975" i="1" s="1"/>
  <c r="BA975" i="1" s="1"/>
  <c r="BG975" i="1" s="1"/>
  <c r="BO975" i="1" s="1"/>
  <c r="BQ975" i="1" s="1"/>
  <c r="BJ1058" i="1"/>
  <c r="BJ1057" i="1" s="1"/>
  <c r="AW671" i="1"/>
  <c r="BI850" i="1"/>
  <c r="W788" i="1"/>
  <c r="W787" i="1" s="1"/>
  <c r="BC771" i="1"/>
  <c r="AX733" i="1"/>
  <c r="BK646" i="1"/>
  <c r="AA771" i="1"/>
  <c r="AC733" i="1"/>
  <c r="W733" i="1"/>
  <c r="O671" i="1"/>
  <c r="Q671" i="1"/>
  <c r="BE646" i="1"/>
  <c r="AG604" i="1"/>
  <c r="AG487" i="1"/>
  <c r="BU464" i="1"/>
  <c r="N548" i="1"/>
  <c r="T548" i="1" s="1"/>
  <c r="Z548" i="1" s="1"/>
  <c r="AF548" i="1" s="1"/>
  <c r="AJ548" i="1" s="1"/>
  <c r="AP548" i="1" s="1"/>
  <c r="AV548" i="1" s="1"/>
  <c r="BB548" i="1" s="1"/>
  <c r="BH548" i="1" s="1"/>
  <c r="BR548" i="1" s="1"/>
  <c r="BT548" i="1" s="1"/>
  <c r="K542" i="1"/>
  <c r="AS162" i="1"/>
  <c r="AS161" i="1" s="1"/>
  <c r="AS106" i="1" s="1"/>
  <c r="N312" i="1"/>
  <c r="T312" i="1" s="1"/>
  <c r="Z312" i="1" s="1"/>
  <c r="AF312" i="1" s="1"/>
  <c r="AJ312" i="1" s="1"/>
  <c r="AP312" i="1" s="1"/>
  <c r="AV312" i="1" s="1"/>
  <c r="BB312" i="1" s="1"/>
  <c r="BH312" i="1" s="1"/>
  <c r="BR312" i="1" s="1"/>
  <c r="BT312" i="1" s="1"/>
  <c r="AR17" i="1"/>
  <c r="N176" i="1"/>
  <c r="T176" i="1" s="1"/>
  <c r="Z176" i="1" s="1"/>
  <c r="AF176" i="1" s="1"/>
  <c r="AJ176" i="1" s="1"/>
  <c r="AP176" i="1" s="1"/>
  <c r="AV176" i="1" s="1"/>
  <c r="BB176" i="1" s="1"/>
  <c r="BH176" i="1" s="1"/>
  <c r="BR176" i="1" s="1"/>
  <c r="BT176" i="1" s="1"/>
  <c r="BK508" i="1"/>
  <c r="BU336" i="1"/>
  <c r="BU323" i="1" s="1"/>
  <c r="BU322" i="1" s="1"/>
  <c r="O733" i="1"/>
  <c r="P788" i="1"/>
  <c r="P787" i="1" s="1"/>
  <c r="AX788" i="1"/>
  <c r="AX787" i="1" s="1"/>
  <c r="O57" i="1"/>
  <c r="O56" i="1" s="1"/>
  <c r="BC1545" i="1"/>
  <c r="P1545" i="1"/>
  <c r="F1507" i="1"/>
  <c r="L1408" i="1"/>
  <c r="R1408" i="1" s="1"/>
  <c r="X1408" i="1" s="1"/>
  <c r="AD1408" i="1" s="1"/>
  <c r="AH1408" i="1" s="1"/>
  <c r="AN1408" i="1" s="1"/>
  <c r="AT1408" i="1" s="1"/>
  <c r="AZ1408" i="1" s="1"/>
  <c r="BF1408" i="1" s="1"/>
  <c r="BL1408" i="1" s="1"/>
  <c r="BN1408" i="1" s="1"/>
  <c r="BS1058" i="1"/>
  <c r="BS1057" i="1" s="1"/>
  <c r="BS1177" i="1"/>
  <c r="BM873" i="1"/>
  <c r="BM872" i="1" s="1"/>
  <c r="L1654" i="1"/>
  <c r="R1654" i="1" s="1"/>
  <c r="X1654" i="1" s="1"/>
  <c r="AD1654" i="1" s="1"/>
  <c r="AH1654" i="1" s="1"/>
  <c r="AN1654" i="1" s="1"/>
  <c r="AT1654" i="1" s="1"/>
  <c r="AZ1654" i="1" s="1"/>
  <c r="BF1654" i="1" s="1"/>
  <c r="BL1654" i="1" s="1"/>
  <c r="BN1654" i="1" s="1"/>
  <c r="N1610" i="1"/>
  <c r="T1610" i="1" s="1"/>
  <c r="Z1610" i="1" s="1"/>
  <c r="AF1610" i="1" s="1"/>
  <c r="AJ1610" i="1" s="1"/>
  <c r="AP1610" i="1" s="1"/>
  <c r="AV1610" i="1" s="1"/>
  <c r="BB1610" i="1" s="1"/>
  <c r="BH1610" i="1" s="1"/>
  <c r="BR1610" i="1" s="1"/>
  <c r="BT1610" i="1" s="1"/>
  <c r="AC1434" i="1"/>
  <c r="Q1434" i="1"/>
  <c r="AC1178" i="1"/>
  <c r="AC1177" i="1" s="1"/>
  <c r="AS1044" i="1"/>
  <c r="Q873" i="1"/>
  <c r="Q872" i="1" s="1"/>
  <c r="H801" i="1"/>
  <c r="N801" i="1" s="1"/>
  <c r="T801" i="1" s="1"/>
  <c r="Z801" i="1" s="1"/>
  <c r="AF801" i="1" s="1"/>
  <c r="AJ801" i="1" s="1"/>
  <c r="AP801" i="1" s="1"/>
  <c r="AV801" i="1" s="1"/>
  <c r="BB801" i="1" s="1"/>
  <c r="BH801" i="1" s="1"/>
  <c r="BR801" i="1" s="1"/>
  <c r="BT801" i="1" s="1"/>
  <c r="J808" i="1"/>
  <c r="J807" i="1" s="1"/>
  <c r="Q1256" i="1"/>
  <c r="P808" i="1"/>
  <c r="P807" i="1" s="1"/>
  <c r="AA808" i="1"/>
  <c r="AA807" i="1" s="1"/>
  <c r="L782" i="1"/>
  <c r="R782" i="1" s="1"/>
  <c r="X782" i="1" s="1"/>
  <c r="AD782" i="1" s="1"/>
  <c r="AH782" i="1" s="1"/>
  <c r="AN782" i="1" s="1"/>
  <c r="AT782" i="1" s="1"/>
  <c r="AZ782" i="1" s="1"/>
  <c r="BF782" i="1" s="1"/>
  <c r="BL782" i="1" s="1"/>
  <c r="BN782" i="1" s="1"/>
  <c r="AC671" i="1"/>
  <c r="W808" i="1"/>
  <c r="W807" i="1" s="1"/>
  <c r="BC604" i="1"/>
  <c r="AM808" i="1"/>
  <c r="AM807" i="1" s="1"/>
  <c r="AY587" i="1"/>
  <c r="AY586" i="1" s="1"/>
  <c r="AC559" i="1"/>
  <c r="AF559" i="1" s="1"/>
  <c r="AJ559" i="1" s="1"/>
  <c r="AP559" i="1" s="1"/>
  <c r="AV559" i="1" s="1"/>
  <c r="BB559" i="1" s="1"/>
  <c r="BH559" i="1" s="1"/>
  <c r="BR559" i="1" s="1"/>
  <c r="BT559" i="1" s="1"/>
  <c r="K839" i="1"/>
  <c r="N839" i="1" s="1"/>
  <c r="T839" i="1" s="1"/>
  <c r="Z839" i="1" s="1"/>
  <c r="AF839" i="1" s="1"/>
  <c r="AJ839" i="1" s="1"/>
  <c r="AP839" i="1" s="1"/>
  <c r="AV839" i="1" s="1"/>
  <c r="BB839" i="1" s="1"/>
  <c r="BH839" i="1" s="1"/>
  <c r="BR839" i="1" s="1"/>
  <c r="BT839" i="1" s="1"/>
  <c r="I1425" i="1"/>
  <c r="L1431" i="1"/>
  <c r="R1431" i="1" s="1"/>
  <c r="X1431" i="1" s="1"/>
  <c r="AD1431" i="1" s="1"/>
  <c r="AH1431" i="1" s="1"/>
  <c r="AN1431" i="1" s="1"/>
  <c r="AT1431" i="1" s="1"/>
  <c r="AZ1431" i="1" s="1"/>
  <c r="BF1431" i="1" s="1"/>
  <c r="BL1431" i="1" s="1"/>
  <c r="BN1431" i="1" s="1"/>
  <c r="N355" i="1"/>
  <c r="T355" i="1" s="1"/>
  <c r="Z355" i="1" s="1"/>
  <c r="AF355" i="1" s="1"/>
  <c r="AJ355" i="1" s="1"/>
  <c r="AP355" i="1" s="1"/>
  <c r="AV355" i="1" s="1"/>
  <c r="BB355" i="1" s="1"/>
  <c r="BH355" i="1" s="1"/>
  <c r="BR355" i="1" s="1"/>
  <c r="BT355" i="1" s="1"/>
  <c r="K351" i="1"/>
  <c r="AW1545" i="1"/>
  <c r="AW1492" i="1" s="1"/>
  <c r="J1460" i="1"/>
  <c r="M1460" i="1" s="1"/>
  <c r="S1460" i="1" s="1"/>
  <c r="Y1460" i="1" s="1"/>
  <c r="AE1460" i="1" s="1"/>
  <c r="AI1460" i="1" s="1"/>
  <c r="AO1460" i="1" s="1"/>
  <c r="AU1460" i="1" s="1"/>
  <c r="BA1460" i="1" s="1"/>
  <c r="BG1460" i="1" s="1"/>
  <c r="BO1460" i="1" s="1"/>
  <c r="BQ1460" i="1" s="1"/>
  <c r="AY1407" i="1"/>
  <c r="AO1337" i="1"/>
  <c r="AU1337" i="1" s="1"/>
  <c r="BA1337" i="1" s="1"/>
  <c r="BG1337" i="1" s="1"/>
  <c r="BO1337" i="1" s="1"/>
  <c r="BQ1337" i="1" s="1"/>
  <c r="X961" i="1"/>
  <c r="AD961" i="1" s="1"/>
  <c r="AH961" i="1" s="1"/>
  <c r="AN961" i="1" s="1"/>
  <c r="AT961" i="1" s="1"/>
  <c r="AZ961" i="1" s="1"/>
  <c r="BF961" i="1" s="1"/>
  <c r="BL961" i="1" s="1"/>
  <c r="BN961" i="1" s="1"/>
  <c r="AE892" i="1"/>
  <c r="AI892" i="1" s="1"/>
  <c r="AO892" i="1" s="1"/>
  <c r="AU892" i="1" s="1"/>
  <c r="BA892" i="1" s="1"/>
  <c r="BG892" i="1" s="1"/>
  <c r="BO892" i="1" s="1"/>
  <c r="BQ892" i="1" s="1"/>
  <c r="AD905" i="1"/>
  <c r="AH905" i="1" s="1"/>
  <c r="AN905" i="1" s="1"/>
  <c r="AT905" i="1" s="1"/>
  <c r="AZ905" i="1" s="1"/>
  <c r="BF905" i="1" s="1"/>
  <c r="BL905" i="1" s="1"/>
  <c r="BN905" i="1" s="1"/>
  <c r="BD1407" i="1"/>
  <c r="BD1348" i="1" s="1"/>
  <c r="BD1334" i="1" s="1"/>
  <c r="BC646" i="1"/>
  <c r="J771" i="1"/>
  <c r="BC487" i="1"/>
  <c r="BM1256" i="1"/>
  <c r="BM1255" i="1" s="1"/>
  <c r="BJ1177" i="1"/>
  <c r="G1705" i="1"/>
  <c r="M1705" i="1" s="1"/>
  <c r="S1705" i="1" s="1"/>
  <c r="Y1705" i="1" s="1"/>
  <c r="AE1705" i="1" s="1"/>
  <c r="AI1705" i="1" s="1"/>
  <c r="AO1705" i="1" s="1"/>
  <c r="AU1705" i="1" s="1"/>
  <c r="BA1705" i="1" s="1"/>
  <c r="BG1705" i="1" s="1"/>
  <c r="BO1705" i="1" s="1"/>
  <c r="BQ1705" i="1" s="1"/>
  <c r="T1436" i="1"/>
  <c r="Z1436" i="1" s="1"/>
  <c r="AF1436" i="1" s="1"/>
  <c r="AJ1436" i="1" s="1"/>
  <c r="AP1436" i="1" s="1"/>
  <c r="AV1436" i="1" s="1"/>
  <c r="BB1436" i="1" s="1"/>
  <c r="BH1436" i="1" s="1"/>
  <c r="BR1436" i="1" s="1"/>
  <c r="BT1436" i="1" s="1"/>
  <c r="O1407" i="1"/>
  <c r="M1264" i="1"/>
  <c r="S1264" i="1" s="1"/>
  <c r="Y1264" i="1" s="1"/>
  <c r="AE1264" i="1" s="1"/>
  <c r="AI1264" i="1" s="1"/>
  <c r="AO1264" i="1" s="1"/>
  <c r="AU1264" i="1" s="1"/>
  <c r="BA1264" i="1" s="1"/>
  <c r="BG1264" i="1" s="1"/>
  <c r="BO1264" i="1" s="1"/>
  <c r="BQ1264" i="1" s="1"/>
  <c r="AM1058" i="1"/>
  <c r="AM1057" i="1" s="1"/>
  <c r="U873" i="1"/>
  <c r="U872" i="1" s="1"/>
  <c r="M823" i="1"/>
  <c r="S823" i="1" s="1"/>
  <c r="Y823" i="1" s="1"/>
  <c r="AE823" i="1" s="1"/>
  <c r="AI823" i="1" s="1"/>
  <c r="AO823" i="1" s="1"/>
  <c r="AU823" i="1" s="1"/>
  <c r="BA823" i="1" s="1"/>
  <c r="BG823" i="1" s="1"/>
  <c r="BO823" i="1" s="1"/>
  <c r="BQ823" i="1" s="1"/>
  <c r="J1407" i="1"/>
  <c r="AY850" i="1"/>
  <c r="AY808" i="1"/>
  <c r="AY807" i="1" s="1"/>
  <c r="BJ733" i="1"/>
  <c r="I704" i="1"/>
  <c r="BE808" i="1"/>
  <c r="BE807" i="1" s="1"/>
  <c r="M824" i="1"/>
  <c r="S824" i="1" s="1"/>
  <c r="Y824" i="1" s="1"/>
  <c r="AE824" i="1" s="1"/>
  <c r="AI824" i="1" s="1"/>
  <c r="AO824" i="1" s="1"/>
  <c r="AU824" i="1" s="1"/>
  <c r="BA824" i="1" s="1"/>
  <c r="BG824" i="1" s="1"/>
  <c r="BO824" i="1" s="1"/>
  <c r="BQ824" i="1" s="1"/>
  <c r="N647" i="1"/>
  <c r="T647" i="1" s="1"/>
  <c r="Z647" i="1" s="1"/>
  <c r="AF647" i="1" s="1"/>
  <c r="AJ647" i="1" s="1"/>
  <c r="AP647" i="1" s="1"/>
  <c r="AV647" i="1" s="1"/>
  <c r="BB647" i="1" s="1"/>
  <c r="BH647" i="1" s="1"/>
  <c r="BR647" i="1" s="1"/>
  <c r="BT647" i="1" s="1"/>
  <c r="AX850" i="1"/>
  <c r="AB1672" i="1"/>
  <c r="AX336" i="1"/>
  <c r="AX323" i="1" s="1"/>
  <c r="AX322" i="1" s="1"/>
  <c r="S568" i="1"/>
  <c r="Y568" i="1" s="1"/>
  <c r="AE568" i="1" s="1"/>
  <c r="AI568" i="1" s="1"/>
  <c r="AO568" i="1" s="1"/>
  <c r="AU568" i="1" s="1"/>
  <c r="BA568" i="1" s="1"/>
  <c r="BG568" i="1" s="1"/>
  <c r="BO568" i="1" s="1"/>
  <c r="BQ568" i="1" s="1"/>
  <c r="P567" i="1"/>
  <c r="P566" i="1" s="1"/>
  <c r="AL375" i="1"/>
  <c r="AL349" i="1" s="1"/>
  <c r="AR464" i="1"/>
  <c r="N532" i="1"/>
  <c r="T532" i="1" s="1"/>
  <c r="Z532" i="1" s="1"/>
  <c r="AF532" i="1" s="1"/>
  <c r="AJ532" i="1" s="1"/>
  <c r="AP532" i="1" s="1"/>
  <c r="AV532" i="1" s="1"/>
  <c r="BB532" i="1" s="1"/>
  <c r="BH532" i="1" s="1"/>
  <c r="BR532" i="1" s="1"/>
  <c r="BT532" i="1" s="1"/>
  <c r="BE1407" i="1"/>
  <c r="BJ1044" i="1"/>
  <c r="AK940" i="1"/>
  <c r="AX671" i="1"/>
  <c r="BD311" i="1"/>
  <c r="BD221" i="1" s="1"/>
  <c r="BD212" i="1" s="1"/>
  <c r="BC336" i="1"/>
  <c r="BC323" i="1" s="1"/>
  <c r="BC322" i="1" s="1"/>
  <c r="BJ451" i="1"/>
  <c r="BJ375" i="1" s="1"/>
  <c r="AQ336" i="1"/>
  <c r="AQ323" i="1" s="1"/>
  <c r="AQ322" i="1" s="1"/>
  <c r="F542" i="1"/>
  <c r="L542" i="1" s="1"/>
  <c r="BM1434" i="1"/>
  <c r="BM850" i="1"/>
  <c r="BS788" i="1"/>
  <c r="BS787" i="1" s="1"/>
  <c r="BS17" i="1"/>
  <c r="BS1044" i="1"/>
  <c r="N325" i="1"/>
  <c r="T325" i="1" s="1"/>
  <c r="Z325" i="1" s="1"/>
  <c r="AF325" i="1" s="1"/>
  <c r="AJ325" i="1" s="1"/>
  <c r="AP325" i="1" s="1"/>
  <c r="AV325" i="1" s="1"/>
  <c r="BB325" i="1" s="1"/>
  <c r="BH325" i="1" s="1"/>
  <c r="BR325" i="1" s="1"/>
  <c r="BT325" i="1" s="1"/>
  <c r="Q17" i="1"/>
  <c r="AB1507" i="1"/>
  <c r="AW542" i="1"/>
  <c r="O542" i="1"/>
  <c r="AQ671" i="1"/>
  <c r="AC399" i="1"/>
  <c r="AR323" i="1"/>
  <c r="AR322" i="1" s="1"/>
  <c r="J311" i="1"/>
  <c r="Q1425" i="1"/>
  <c r="Q1424" i="1" s="1"/>
  <c r="AG1434" i="1"/>
  <c r="BS542" i="1"/>
  <c r="L537" i="1"/>
  <c r="R537" i="1" s="1"/>
  <c r="X537" i="1" s="1"/>
  <c r="AD537" i="1" s="1"/>
  <c r="AH537" i="1" s="1"/>
  <c r="AN537" i="1" s="1"/>
  <c r="AT537" i="1" s="1"/>
  <c r="AZ537" i="1" s="1"/>
  <c r="BF537" i="1" s="1"/>
  <c r="BL537" i="1" s="1"/>
  <c r="BN537" i="1" s="1"/>
  <c r="AB17" i="1"/>
  <c r="AQ1672" i="1"/>
  <c r="AB788" i="1"/>
  <c r="AB787" i="1" s="1"/>
  <c r="BD487" i="1"/>
  <c r="N270" i="1"/>
  <c r="T270" i="1" s="1"/>
  <c r="Z270" i="1" s="1"/>
  <c r="AF270" i="1" s="1"/>
  <c r="AJ270" i="1" s="1"/>
  <c r="AP270" i="1" s="1"/>
  <c r="AV270" i="1" s="1"/>
  <c r="BB270" i="1" s="1"/>
  <c r="BH270" i="1" s="1"/>
  <c r="BR270" i="1" s="1"/>
  <c r="BT270" i="1" s="1"/>
  <c r="BP873" i="1"/>
  <c r="BP872" i="1" s="1"/>
  <c r="BP671" i="1"/>
  <c r="BM1385" i="1"/>
  <c r="N1485" i="1"/>
  <c r="T1485" i="1" s="1"/>
  <c r="Z1485" i="1" s="1"/>
  <c r="AF1485" i="1" s="1"/>
  <c r="AJ1485" i="1" s="1"/>
  <c r="AP1485" i="1" s="1"/>
  <c r="AV1485" i="1" s="1"/>
  <c r="BB1485" i="1" s="1"/>
  <c r="BH1485" i="1" s="1"/>
  <c r="BR1485" i="1" s="1"/>
  <c r="BT1485" i="1" s="1"/>
  <c r="J1507" i="1"/>
  <c r="M686" i="1"/>
  <c r="S686" i="1" s="1"/>
  <c r="Y686" i="1" s="1"/>
  <c r="AE686" i="1" s="1"/>
  <c r="AI686" i="1" s="1"/>
  <c r="AO686" i="1" s="1"/>
  <c r="AU686" i="1" s="1"/>
  <c r="BA686" i="1" s="1"/>
  <c r="BG686" i="1" s="1"/>
  <c r="BO686" i="1" s="1"/>
  <c r="BQ686" i="1" s="1"/>
  <c r="BS808" i="1"/>
  <c r="BS807" i="1" s="1"/>
  <c r="M1621" i="1"/>
  <c r="S1621" i="1" s="1"/>
  <c r="Y1621" i="1" s="1"/>
  <c r="AE1621" i="1" s="1"/>
  <c r="AI1621" i="1" s="1"/>
  <c r="AO1621" i="1" s="1"/>
  <c r="AU1621" i="1" s="1"/>
  <c r="BA1621" i="1" s="1"/>
  <c r="BG1621" i="1" s="1"/>
  <c r="BO1621" i="1" s="1"/>
  <c r="BQ1621" i="1" s="1"/>
  <c r="N961" i="1"/>
  <c r="T961" i="1" s="1"/>
  <c r="Z961" i="1" s="1"/>
  <c r="AF961" i="1" s="1"/>
  <c r="AJ961" i="1" s="1"/>
  <c r="AP961" i="1" s="1"/>
  <c r="AV961" i="1" s="1"/>
  <c r="BB961" i="1" s="1"/>
  <c r="BH961" i="1" s="1"/>
  <c r="BR961" i="1" s="1"/>
  <c r="BT961" i="1" s="1"/>
  <c r="N686" i="1"/>
  <c r="T686" i="1" s="1"/>
  <c r="Z686" i="1" s="1"/>
  <c r="AF686" i="1" s="1"/>
  <c r="AJ686" i="1" s="1"/>
  <c r="AP686" i="1" s="1"/>
  <c r="AV686" i="1" s="1"/>
  <c r="BB686" i="1" s="1"/>
  <c r="BH686" i="1" s="1"/>
  <c r="BR686" i="1" s="1"/>
  <c r="BT686" i="1" s="1"/>
  <c r="L1564" i="1"/>
  <c r="R1564" i="1" s="1"/>
  <c r="X1564" i="1" s="1"/>
  <c r="AD1564" i="1" s="1"/>
  <c r="AH1564" i="1" s="1"/>
  <c r="AN1564" i="1" s="1"/>
  <c r="AT1564" i="1" s="1"/>
  <c r="AZ1564" i="1" s="1"/>
  <c r="BF1564" i="1" s="1"/>
  <c r="BL1564" i="1" s="1"/>
  <c r="BN1564" i="1" s="1"/>
  <c r="M1564" i="1"/>
  <c r="S1564" i="1" s="1"/>
  <c r="Y1564" i="1" s="1"/>
  <c r="AE1564" i="1" s="1"/>
  <c r="AI1564" i="1" s="1"/>
  <c r="AO1564" i="1" s="1"/>
  <c r="AU1564" i="1" s="1"/>
  <c r="BA1564" i="1" s="1"/>
  <c r="BG1564" i="1" s="1"/>
  <c r="BO1564" i="1" s="1"/>
  <c r="BQ1564" i="1" s="1"/>
  <c r="BS1434" i="1"/>
  <c r="M621" i="1"/>
  <c r="S621" i="1" s="1"/>
  <c r="Y621" i="1" s="1"/>
  <c r="AE621" i="1" s="1"/>
  <c r="AI621" i="1" s="1"/>
  <c r="AO621" i="1" s="1"/>
  <c r="AU621" i="1" s="1"/>
  <c r="BA621" i="1" s="1"/>
  <c r="BG621" i="1" s="1"/>
  <c r="BO621" i="1" s="1"/>
  <c r="BQ621" i="1" s="1"/>
  <c r="M741" i="1"/>
  <c r="S741" i="1" s="1"/>
  <c r="Y741" i="1" s="1"/>
  <c r="AE741" i="1" s="1"/>
  <c r="AI741" i="1" s="1"/>
  <c r="AO741" i="1" s="1"/>
  <c r="AU741" i="1" s="1"/>
  <c r="BA741" i="1" s="1"/>
  <c r="BG741" i="1" s="1"/>
  <c r="BO741" i="1" s="1"/>
  <c r="BQ741" i="1" s="1"/>
  <c r="F646" i="1"/>
  <c r="L1686" i="1"/>
  <c r="R1686" i="1" s="1"/>
  <c r="X1686" i="1" s="1"/>
  <c r="AD1686" i="1" s="1"/>
  <c r="AH1686" i="1" s="1"/>
  <c r="AN1686" i="1" s="1"/>
  <c r="AT1686" i="1" s="1"/>
  <c r="AZ1686" i="1" s="1"/>
  <c r="BF1686" i="1" s="1"/>
  <c r="BL1686" i="1" s="1"/>
  <c r="BN1686" i="1" s="1"/>
  <c r="K671" i="1"/>
  <c r="L1099" i="1"/>
  <c r="R1099" i="1" s="1"/>
  <c r="X1099" i="1" s="1"/>
  <c r="AD1099" i="1" s="1"/>
  <c r="AH1099" i="1" s="1"/>
  <c r="AN1099" i="1" s="1"/>
  <c r="AT1099" i="1" s="1"/>
  <c r="AZ1099" i="1" s="1"/>
  <c r="BF1099" i="1" s="1"/>
  <c r="BL1099" i="1" s="1"/>
  <c r="BN1099" i="1" s="1"/>
  <c r="N621" i="1"/>
  <c r="T621" i="1" s="1"/>
  <c r="Z621" i="1" s="1"/>
  <c r="AF621" i="1" s="1"/>
  <c r="AJ621" i="1" s="1"/>
  <c r="AP621" i="1" s="1"/>
  <c r="AV621" i="1" s="1"/>
  <c r="BB621" i="1" s="1"/>
  <c r="BH621" i="1" s="1"/>
  <c r="BR621" i="1" s="1"/>
  <c r="BT621" i="1" s="1"/>
  <c r="M1715" i="1"/>
  <c r="S1715" i="1" s="1"/>
  <c r="Y1715" i="1" s="1"/>
  <c r="AE1715" i="1" s="1"/>
  <c r="AI1715" i="1" s="1"/>
  <c r="AO1715" i="1" s="1"/>
  <c r="AU1715" i="1" s="1"/>
  <c r="BA1715" i="1" s="1"/>
  <c r="BG1715" i="1" s="1"/>
  <c r="BO1715" i="1" s="1"/>
  <c r="BQ1715" i="1" s="1"/>
  <c r="R1271" i="1"/>
  <c r="X1271" i="1" s="1"/>
  <c r="AD1271" i="1" s="1"/>
  <c r="AH1271" i="1" s="1"/>
  <c r="AN1271" i="1" s="1"/>
  <c r="AT1271" i="1" s="1"/>
  <c r="AZ1271" i="1" s="1"/>
  <c r="BF1271" i="1" s="1"/>
  <c r="BL1271" i="1" s="1"/>
  <c r="BN1271" i="1" s="1"/>
  <c r="U671" i="1"/>
  <c r="BB381" i="1"/>
  <c r="BH381" i="1" s="1"/>
  <c r="BR381" i="1" s="1"/>
  <c r="BT381" i="1" s="1"/>
  <c r="O359" i="1"/>
  <c r="O358" i="1" s="1"/>
  <c r="O162" i="1"/>
  <c r="O161" i="1" s="1"/>
  <c r="O106" i="1" s="1"/>
  <c r="W17" i="1"/>
  <c r="L366" i="1"/>
  <c r="R366" i="1" s="1"/>
  <c r="X366" i="1" s="1"/>
  <c r="AD366" i="1" s="1"/>
  <c r="AH366" i="1" s="1"/>
  <c r="AN366" i="1" s="1"/>
  <c r="AT366" i="1" s="1"/>
  <c r="AZ366" i="1" s="1"/>
  <c r="BF366" i="1" s="1"/>
  <c r="BL366" i="1" s="1"/>
  <c r="P1523" i="1"/>
  <c r="AG1122" i="1"/>
  <c r="AG1091" i="1" s="1"/>
  <c r="AG1080" i="1" s="1"/>
  <c r="AL542" i="1"/>
  <c r="M695" i="1"/>
  <c r="S695" i="1" s="1"/>
  <c r="Y695" i="1" s="1"/>
  <c r="AE695" i="1" s="1"/>
  <c r="AI695" i="1" s="1"/>
  <c r="AO695" i="1" s="1"/>
  <c r="AU695" i="1" s="1"/>
  <c r="BA695" i="1" s="1"/>
  <c r="BG695" i="1" s="1"/>
  <c r="BO695" i="1" s="1"/>
  <c r="BQ695" i="1" s="1"/>
  <c r="BE671" i="1"/>
  <c r="J604" i="1"/>
  <c r="AY873" i="1"/>
  <c r="AY872" i="1" s="1"/>
  <c r="BD873" i="1"/>
  <c r="BD872" i="1" s="1"/>
  <c r="BJ671" i="1"/>
  <c r="AC221" i="1"/>
  <c r="AC212" i="1" s="1"/>
  <c r="BJ542" i="1"/>
  <c r="AB542" i="1"/>
  <c r="BJ162" i="1"/>
  <c r="BJ161" i="1" s="1"/>
  <c r="BJ106" i="1" s="1"/>
  <c r="BU850" i="1"/>
  <c r="H1360" i="1"/>
  <c r="AK1256" i="1"/>
  <c r="F857" i="1"/>
  <c r="F850" i="1" s="1"/>
  <c r="M493" i="1"/>
  <c r="S493" i="1" s="1"/>
  <c r="Y493" i="1" s="1"/>
  <c r="AE493" i="1" s="1"/>
  <c r="AI493" i="1" s="1"/>
  <c r="AO493" i="1" s="1"/>
  <c r="AU493" i="1" s="1"/>
  <c r="BA493" i="1" s="1"/>
  <c r="BG493" i="1" s="1"/>
  <c r="BO493" i="1" s="1"/>
  <c r="BQ493" i="1" s="1"/>
  <c r="J222" i="1"/>
  <c r="BP1177" i="1"/>
  <c r="T1533" i="1"/>
  <c r="Z1533" i="1" s="1"/>
  <c r="AF1533" i="1" s="1"/>
  <c r="AJ1533" i="1" s="1"/>
  <c r="AP1533" i="1" s="1"/>
  <c r="AV1533" i="1" s="1"/>
  <c r="BB1533" i="1" s="1"/>
  <c r="BH1533" i="1" s="1"/>
  <c r="BR1533" i="1" s="1"/>
  <c r="BT1533" i="1" s="1"/>
  <c r="BC1434" i="1"/>
  <c r="O1256" i="1"/>
  <c r="AX1256" i="1"/>
  <c r="AX1255" i="1" s="1"/>
  <c r="AF892" i="1"/>
  <c r="AJ892" i="1" s="1"/>
  <c r="AP892" i="1" s="1"/>
  <c r="AV892" i="1" s="1"/>
  <c r="BB892" i="1" s="1"/>
  <c r="BH892" i="1" s="1"/>
  <c r="BR892" i="1" s="1"/>
  <c r="BT892" i="1" s="1"/>
  <c r="H34" i="1"/>
  <c r="N34" i="1" s="1"/>
  <c r="T34" i="1" s="1"/>
  <c r="Z34" i="1" s="1"/>
  <c r="AF34" i="1" s="1"/>
  <c r="AJ34" i="1" s="1"/>
  <c r="AP34" i="1" s="1"/>
  <c r="AV34" i="1" s="1"/>
  <c r="BB34" i="1" s="1"/>
  <c r="BH34" i="1" s="1"/>
  <c r="AY221" i="1"/>
  <c r="AY212" i="1" s="1"/>
  <c r="J57" i="1"/>
  <c r="J56" i="1" s="1"/>
  <c r="AQ1507" i="1"/>
  <c r="BM1177" i="1"/>
  <c r="BP808" i="1"/>
  <c r="BP807" i="1" s="1"/>
  <c r="BM671" i="1"/>
  <c r="BM1058" i="1"/>
  <c r="BM1057" i="1" s="1"/>
  <c r="N741" i="1"/>
  <c r="T741" i="1" s="1"/>
  <c r="Z741" i="1" s="1"/>
  <c r="AF741" i="1" s="1"/>
  <c r="AJ741" i="1" s="1"/>
  <c r="AP741" i="1" s="1"/>
  <c r="AV741" i="1" s="1"/>
  <c r="BB741" i="1" s="1"/>
  <c r="BH741" i="1" s="1"/>
  <c r="BR741" i="1" s="1"/>
  <c r="BT741" i="1" s="1"/>
  <c r="BU17" i="1"/>
  <c r="M1717" i="1"/>
  <c r="S1717" i="1" s="1"/>
  <c r="Y1717" i="1" s="1"/>
  <c r="AE1717" i="1" s="1"/>
  <c r="AI1717" i="1" s="1"/>
  <c r="AO1717" i="1" s="1"/>
  <c r="AU1717" i="1" s="1"/>
  <c r="BA1717" i="1" s="1"/>
  <c r="BG1717" i="1" s="1"/>
  <c r="BO1717" i="1" s="1"/>
  <c r="BQ1717" i="1" s="1"/>
  <c r="N501" i="1"/>
  <c r="T501" i="1" s="1"/>
  <c r="Z501" i="1" s="1"/>
  <c r="AF501" i="1" s="1"/>
  <c r="AJ501" i="1" s="1"/>
  <c r="AP501" i="1" s="1"/>
  <c r="AV501" i="1" s="1"/>
  <c r="BB501" i="1" s="1"/>
  <c r="BH501" i="1" s="1"/>
  <c r="BR501" i="1" s="1"/>
  <c r="BT501" i="1" s="1"/>
  <c r="BP221" i="1"/>
  <c r="BP212" i="1" s="1"/>
  <c r="M1099" i="1"/>
  <c r="S1099" i="1" s="1"/>
  <c r="Y1099" i="1" s="1"/>
  <c r="AE1099" i="1" s="1"/>
  <c r="AI1099" i="1" s="1"/>
  <c r="AO1099" i="1" s="1"/>
  <c r="AU1099" i="1" s="1"/>
  <c r="BA1099" i="1" s="1"/>
  <c r="BG1099" i="1" s="1"/>
  <c r="BO1099" i="1" s="1"/>
  <c r="BQ1099" i="1" s="1"/>
  <c r="BU788" i="1"/>
  <c r="BU787" i="1" s="1"/>
  <c r="K733" i="1"/>
  <c r="N1621" i="1"/>
  <c r="T1621" i="1" s="1"/>
  <c r="Z1621" i="1" s="1"/>
  <c r="AF1621" i="1" s="1"/>
  <c r="AJ1621" i="1" s="1"/>
  <c r="AP1621" i="1" s="1"/>
  <c r="AV1621" i="1" s="1"/>
  <c r="BB1621" i="1" s="1"/>
  <c r="BH1621" i="1" s="1"/>
  <c r="BR1621" i="1" s="1"/>
  <c r="BT1621" i="1" s="1"/>
  <c r="N252" i="1"/>
  <c r="T252" i="1" s="1"/>
  <c r="Z252" i="1" s="1"/>
  <c r="AF252" i="1" s="1"/>
  <c r="AJ252" i="1" s="1"/>
  <c r="AP252" i="1" s="1"/>
  <c r="AV252" i="1" s="1"/>
  <c r="BB252" i="1" s="1"/>
  <c r="BH252" i="1" s="1"/>
  <c r="BR252" i="1" s="1"/>
  <c r="BT252" i="1" s="1"/>
  <c r="M1716" i="1"/>
  <c r="S1716" i="1" s="1"/>
  <c r="Y1716" i="1" s="1"/>
  <c r="AE1716" i="1" s="1"/>
  <c r="AI1716" i="1" s="1"/>
  <c r="AO1716" i="1" s="1"/>
  <c r="AU1716" i="1" s="1"/>
  <c r="BA1716" i="1" s="1"/>
  <c r="BG1716" i="1" s="1"/>
  <c r="BO1716" i="1" s="1"/>
  <c r="BQ1716" i="1" s="1"/>
  <c r="K487" i="1"/>
  <c r="N298" i="1"/>
  <c r="T298" i="1" s="1"/>
  <c r="Z298" i="1" s="1"/>
  <c r="AF298" i="1" s="1"/>
  <c r="AJ298" i="1" s="1"/>
  <c r="AP298" i="1" s="1"/>
  <c r="AV298" i="1" s="1"/>
  <c r="BB298" i="1" s="1"/>
  <c r="BH298" i="1" s="1"/>
  <c r="BR298" i="1" s="1"/>
  <c r="BT298" i="1" s="1"/>
  <c r="BP375" i="1"/>
  <c r="BP349" i="1" s="1"/>
  <c r="BP1434" i="1"/>
  <c r="K604" i="1"/>
  <c r="N226" i="1"/>
  <c r="T226" i="1" s="1"/>
  <c r="Z226" i="1" s="1"/>
  <c r="AF226" i="1" s="1"/>
  <c r="AJ226" i="1" s="1"/>
  <c r="AP226" i="1" s="1"/>
  <c r="AV226" i="1" s="1"/>
  <c r="BB226" i="1" s="1"/>
  <c r="BH226" i="1" s="1"/>
  <c r="BR226" i="1" s="1"/>
  <c r="BT226" i="1" s="1"/>
  <c r="L621" i="1"/>
  <c r="R621" i="1" s="1"/>
  <c r="X621" i="1" s="1"/>
  <c r="AD621" i="1" s="1"/>
  <c r="AH621" i="1" s="1"/>
  <c r="AN621" i="1" s="1"/>
  <c r="AT621" i="1" s="1"/>
  <c r="AZ621" i="1" s="1"/>
  <c r="BF621" i="1" s="1"/>
  <c r="BL621" i="1" s="1"/>
  <c r="BN621" i="1" s="1"/>
  <c r="N664" i="1"/>
  <c r="T664" i="1" s="1"/>
  <c r="Z664" i="1" s="1"/>
  <c r="AF664" i="1" s="1"/>
  <c r="AJ664" i="1" s="1"/>
  <c r="AP664" i="1" s="1"/>
  <c r="AV664" i="1" s="1"/>
  <c r="BB664" i="1" s="1"/>
  <c r="BH664" i="1" s="1"/>
  <c r="BR664" i="1" s="1"/>
  <c r="BT664" i="1" s="1"/>
  <c r="M342" i="1"/>
  <c r="S342" i="1" s="1"/>
  <c r="Y342" i="1" s="1"/>
  <c r="AE342" i="1" s="1"/>
  <c r="AI342" i="1" s="1"/>
  <c r="AO342" i="1" s="1"/>
  <c r="AU342" i="1" s="1"/>
  <c r="BA342" i="1" s="1"/>
  <c r="BG342" i="1" s="1"/>
  <c r="BO342" i="1" s="1"/>
  <c r="BQ342" i="1" s="1"/>
  <c r="M501" i="1"/>
  <c r="S501" i="1" s="1"/>
  <c r="Y501" i="1" s="1"/>
  <c r="AE501" i="1" s="1"/>
  <c r="AI501" i="1" s="1"/>
  <c r="AO501" i="1" s="1"/>
  <c r="AU501" i="1" s="1"/>
  <c r="BA501" i="1" s="1"/>
  <c r="BG501" i="1" s="1"/>
  <c r="BO501" i="1" s="1"/>
  <c r="BQ501" i="1" s="1"/>
  <c r="K1672" i="1"/>
  <c r="L1621" i="1"/>
  <c r="R1621" i="1" s="1"/>
  <c r="X1621" i="1" s="1"/>
  <c r="AD1621" i="1" s="1"/>
  <c r="AH1621" i="1" s="1"/>
  <c r="AN1621" i="1" s="1"/>
  <c r="AT1621" i="1" s="1"/>
  <c r="AZ1621" i="1" s="1"/>
  <c r="BF1621" i="1" s="1"/>
  <c r="BL1621" i="1" s="1"/>
  <c r="BN1621" i="1" s="1"/>
  <c r="N1564" i="1"/>
  <c r="T1564" i="1" s="1"/>
  <c r="Z1564" i="1" s="1"/>
  <c r="AF1564" i="1" s="1"/>
  <c r="AJ1564" i="1" s="1"/>
  <c r="AP1564" i="1" s="1"/>
  <c r="AV1564" i="1" s="1"/>
  <c r="BB1564" i="1" s="1"/>
  <c r="BH1564" i="1" s="1"/>
  <c r="BR1564" i="1" s="1"/>
  <c r="BT1564" i="1" s="1"/>
  <c r="N1050" i="1"/>
  <c r="T1050" i="1" s="1"/>
  <c r="Z1050" i="1" s="1"/>
  <c r="AF1050" i="1" s="1"/>
  <c r="AJ1050" i="1" s="1"/>
  <c r="AP1050" i="1" s="1"/>
  <c r="AV1050" i="1" s="1"/>
  <c r="BB1050" i="1" s="1"/>
  <c r="BH1050" i="1" s="1"/>
  <c r="BR1050" i="1" s="1"/>
  <c r="BT1050" i="1" s="1"/>
  <c r="M298" i="1"/>
  <c r="S298" i="1" s="1"/>
  <c r="Y298" i="1" s="1"/>
  <c r="AE298" i="1" s="1"/>
  <c r="AI298" i="1" s="1"/>
  <c r="AO298" i="1" s="1"/>
  <c r="AU298" i="1" s="1"/>
  <c r="BA298" i="1" s="1"/>
  <c r="BG298" i="1" s="1"/>
  <c r="BO298" i="1" s="1"/>
  <c r="BQ298" i="1" s="1"/>
  <c r="I1672" i="1"/>
  <c r="L1128" i="1"/>
  <c r="R1128" i="1" s="1"/>
  <c r="X1128" i="1" s="1"/>
  <c r="AD1128" i="1" s="1"/>
  <c r="AH1128" i="1" s="1"/>
  <c r="AN1128" i="1" s="1"/>
  <c r="AT1128" i="1" s="1"/>
  <c r="AZ1128" i="1" s="1"/>
  <c r="BF1128" i="1" s="1"/>
  <c r="BL1128" i="1" s="1"/>
  <c r="BN1128" i="1" s="1"/>
  <c r="M961" i="1"/>
  <c r="S961" i="1" s="1"/>
  <c r="Y961" i="1" s="1"/>
  <c r="AE961" i="1" s="1"/>
  <c r="AI961" i="1" s="1"/>
  <c r="AO961" i="1" s="1"/>
  <c r="AU961" i="1" s="1"/>
  <c r="BA961" i="1" s="1"/>
  <c r="BG961" i="1" s="1"/>
  <c r="BO961" i="1" s="1"/>
  <c r="BQ961" i="1" s="1"/>
  <c r="J487" i="1"/>
  <c r="M521" i="1"/>
  <c r="S521" i="1" s="1"/>
  <c r="Y521" i="1" s="1"/>
  <c r="AE521" i="1" s="1"/>
  <c r="AI521" i="1" s="1"/>
  <c r="AO521" i="1" s="1"/>
  <c r="AU521" i="1" s="1"/>
  <c r="BA521" i="1" s="1"/>
  <c r="BG521" i="1" s="1"/>
  <c r="BO521" i="1" s="1"/>
  <c r="BQ521" i="1" s="1"/>
  <c r="L270" i="1"/>
  <c r="R270" i="1" s="1"/>
  <c r="X270" i="1" s="1"/>
  <c r="AD270" i="1" s="1"/>
  <c r="AH270" i="1" s="1"/>
  <c r="AN270" i="1" s="1"/>
  <c r="AT270" i="1" s="1"/>
  <c r="AZ270" i="1" s="1"/>
  <c r="BF270" i="1" s="1"/>
  <c r="BL270" i="1" s="1"/>
  <c r="BN270" i="1" s="1"/>
  <c r="H750" i="1"/>
  <c r="H733" i="1" s="1"/>
  <c r="L750" i="1"/>
  <c r="R750" i="1" s="1"/>
  <c r="X750" i="1" s="1"/>
  <c r="AD750" i="1" s="1"/>
  <c r="AH750" i="1" s="1"/>
  <c r="AN750" i="1" s="1"/>
  <c r="AT750" i="1" s="1"/>
  <c r="AZ750" i="1" s="1"/>
  <c r="BF750" i="1" s="1"/>
  <c r="BL750" i="1" s="1"/>
  <c r="BN750" i="1" s="1"/>
  <c r="I266" i="1"/>
  <c r="I487" i="1"/>
  <c r="L1685" i="1"/>
  <c r="R1685" i="1" s="1"/>
  <c r="X1685" i="1" s="1"/>
  <c r="AD1685" i="1" s="1"/>
  <c r="AH1685" i="1" s="1"/>
  <c r="AN1685" i="1" s="1"/>
  <c r="AT1685" i="1" s="1"/>
  <c r="AZ1685" i="1" s="1"/>
  <c r="BF1685" i="1" s="1"/>
  <c r="BL1685" i="1" s="1"/>
  <c r="BN1685" i="1" s="1"/>
  <c r="J1672" i="1"/>
  <c r="J671" i="1"/>
  <c r="L1485" i="1"/>
  <c r="R1485" i="1" s="1"/>
  <c r="X1485" i="1" s="1"/>
  <c r="AD1485" i="1" s="1"/>
  <c r="AH1485" i="1" s="1"/>
  <c r="AN1485" i="1" s="1"/>
  <c r="AT1485" i="1" s="1"/>
  <c r="AZ1485" i="1" s="1"/>
  <c r="BF1485" i="1" s="1"/>
  <c r="BL1485" i="1" s="1"/>
  <c r="BN1485" i="1" s="1"/>
  <c r="BM808" i="1"/>
  <c r="BM807" i="1" s="1"/>
  <c r="L501" i="1"/>
  <c r="R501" i="1" s="1"/>
  <c r="X501" i="1" s="1"/>
  <c r="AD501" i="1" s="1"/>
  <c r="AH501" i="1" s="1"/>
  <c r="AN501" i="1" s="1"/>
  <c r="AT501" i="1" s="1"/>
  <c r="AZ501" i="1" s="1"/>
  <c r="BF501" i="1" s="1"/>
  <c r="BL501" i="1" s="1"/>
  <c r="BN501" i="1" s="1"/>
  <c r="I1479" i="1"/>
  <c r="J1256" i="1"/>
  <c r="J1255" i="1" s="1"/>
  <c r="M750" i="1"/>
  <c r="S750" i="1" s="1"/>
  <c r="Y750" i="1" s="1"/>
  <c r="AE750" i="1" s="1"/>
  <c r="AI750" i="1" s="1"/>
  <c r="AO750" i="1" s="1"/>
  <c r="AU750" i="1" s="1"/>
  <c r="BA750" i="1" s="1"/>
  <c r="BG750" i="1" s="1"/>
  <c r="BO750" i="1" s="1"/>
  <c r="BQ750" i="1" s="1"/>
  <c r="M406" i="1"/>
  <c r="S406" i="1" s="1"/>
  <c r="Y406" i="1" s="1"/>
  <c r="AE406" i="1" s="1"/>
  <c r="AI406" i="1" s="1"/>
  <c r="AO406" i="1" s="1"/>
  <c r="AU406" i="1" s="1"/>
  <c r="BA406" i="1" s="1"/>
  <c r="BG406" i="1" s="1"/>
  <c r="BO406" i="1" s="1"/>
  <c r="BQ406" i="1" s="1"/>
  <c r="W1434" i="1"/>
  <c r="BK1256" i="1"/>
  <c r="BK1255" i="1" s="1"/>
  <c r="AX940" i="1"/>
  <c r="AW1058" i="1"/>
  <c r="AW1057" i="1" s="1"/>
  <c r="AB1092" i="1"/>
  <c r="AW587" i="1"/>
  <c r="AW586" i="1" s="1"/>
  <c r="AW771" i="1"/>
  <c r="J1385" i="1"/>
  <c r="N631" i="1"/>
  <c r="T631" i="1" s="1"/>
  <c r="Z631" i="1" s="1"/>
  <c r="AF631" i="1" s="1"/>
  <c r="AJ631" i="1" s="1"/>
  <c r="AP631" i="1" s="1"/>
  <c r="AV631" i="1" s="1"/>
  <c r="BB631" i="1" s="1"/>
  <c r="BH631" i="1" s="1"/>
  <c r="BR631" i="1" s="1"/>
  <c r="BT631" i="1" s="1"/>
  <c r="L1717" i="1"/>
  <c r="R1717" i="1" s="1"/>
  <c r="X1717" i="1" s="1"/>
  <c r="AD1717" i="1" s="1"/>
  <c r="AH1717" i="1" s="1"/>
  <c r="AN1717" i="1" s="1"/>
  <c r="AT1717" i="1" s="1"/>
  <c r="AZ1717" i="1" s="1"/>
  <c r="BF1717" i="1" s="1"/>
  <c r="BL1717" i="1" s="1"/>
  <c r="BN1717" i="1" s="1"/>
  <c r="F1715" i="1"/>
  <c r="L1715" i="1" s="1"/>
  <c r="R1715" i="1" s="1"/>
  <c r="X1715" i="1" s="1"/>
  <c r="AD1715" i="1" s="1"/>
  <c r="AH1715" i="1" s="1"/>
  <c r="AN1715" i="1" s="1"/>
  <c r="AT1715" i="1" s="1"/>
  <c r="AZ1715" i="1" s="1"/>
  <c r="BF1715" i="1" s="1"/>
  <c r="BL1715" i="1" s="1"/>
  <c r="BN1715" i="1" s="1"/>
  <c r="M832" i="1"/>
  <c r="S832" i="1" s="1"/>
  <c r="Y832" i="1" s="1"/>
  <c r="AE832" i="1" s="1"/>
  <c r="AI832" i="1" s="1"/>
  <c r="AO832" i="1" s="1"/>
  <c r="AU832" i="1" s="1"/>
  <c r="BA832" i="1" s="1"/>
  <c r="BG832" i="1" s="1"/>
  <c r="BO832" i="1" s="1"/>
  <c r="BQ832" i="1" s="1"/>
  <c r="BI808" i="1"/>
  <c r="BI807" i="1" s="1"/>
  <c r="AL671" i="1"/>
  <c r="Q567" i="1"/>
  <c r="Q566" i="1" s="1"/>
  <c r="L1320" i="1"/>
  <c r="R1320" i="1" s="1"/>
  <c r="X1320" i="1" s="1"/>
  <c r="AD1320" i="1" s="1"/>
  <c r="AH1320" i="1" s="1"/>
  <c r="AN1320" i="1" s="1"/>
  <c r="AT1320" i="1" s="1"/>
  <c r="AZ1320" i="1" s="1"/>
  <c r="BF1320" i="1" s="1"/>
  <c r="BL1320" i="1" s="1"/>
  <c r="BN1320" i="1" s="1"/>
  <c r="I1122" i="1"/>
  <c r="H18" i="1"/>
  <c r="BC788" i="1"/>
  <c r="BC787" i="1" s="1"/>
  <c r="AK1545" i="1"/>
  <c r="BE1545" i="1"/>
  <c r="M63" i="1"/>
  <c r="S63" i="1" s="1"/>
  <c r="Y63" i="1" s="1"/>
  <c r="AE63" i="1" s="1"/>
  <c r="AI63" i="1" s="1"/>
  <c r="AO63" i="1" s="1"/>
  <c r="AU63" i="1" s="1"/>
  <c r="BA63" i="1" s="1"/>
  <c r="BG63" i="1" s="1"/>
  <c r="BO63" i="1" s="1"/>
  <c r="BQ63" i="1" s="1"/>
  <c r="Q1137" i="1"/>
  <c r="Q1136" i="1" s="1"/>
  <c r="W671" i="1"/>
  <c r="M355" i="1"/>
  <c r="S355" i="1" s="1"/>
  <c r="Y355" i="1" s="1"/>
  <c r="AE355" i="1" s="1"/>
  <c r="AI355" i="1" s="1"/>
  <c r="AO355" i="1" s="1"/>
  <c r="AU355" i="1" s="1"/>
  <c r="BA355" i="1" s="1"/>
  <c r="BG355" i="1" s="1"/>
  <c r="BO355" i="1" s="1"/>
  <c r="BQ355" i="1" s="1"/>
  <c r="J351" i="1"/>
  <c r="M831" i="1"/>
  <c r="S831" i="1" s="1"/>
  <c r="Y831" i="1" s="1"/>
  <c r="AE831" i="1" s="1"/>
  <c r="AI831" i="1" s="1"/>
  <c r="AO831" i="1" s="1"/>
  <c r="AU831" i="1" s="1"/>
  <c r="BA831" i="1" s="1"/>
  <c r="BG831" i="1" s="1"/>
  <c r="BO831" i="1" s="1"/>
  <c r="BQ831" i="1" s="1"/>
  <c r="I789" i="1"/>
  <c r="K1256" i="1"/>
  <c r="K1255" i="1" s="1"/>
  <c r="BK873" i="1"/>
  <c r="BK872" i="1" s="1"/>
  <c r="AG1177" i="1"/>
  <c r="AY1459" i="1"/>
  <c r="BI1434" i="1"/>
  <c r="H236" i="1"/>
  <c r="N236" i="1" s="1"/>
  <c r="R900" i="1"/>
  <c r="X900" i="1" s="1"/>
  <c r="AD900" i="1" s="1"/>
  <c r="AH900" i="1" s="1"/>
  <c r="AN900" i="1" s="1"/>
  <c r="AT900" i="1" s="1"/>
  <c r="AZ900" i="1" s="1"/>
  <c r="BF900" i="1" s="1"/>
  <c r="BL900" i="1" s="1"/>
  <c r="BN900" i="1" s="1"/>
  <c r="O897" i="1"/>
  <c r="R897" i="1" s="1"/>
  <c r="X897" i="1" s="1"/>
  <c r="AD897" i="1" s="1"/>
  <c r="AH897" i="1" s="1"/>
  <c r="AN897" i="1" s="1"/>
  <c r="AT897" i="1" s="1"/>
  <c r="AZ897" i="1" s="1"/>
  <c r="BF897" i="1" s="1"/>
  <c r="BL897" i="1" s="1"/>
  <c r="BN897" i="1" s="1"/>
  <c r="O1434" i="1"/>
  <c r="AK1058" i="1"/>
  <c r="AK1057" i="1" s="1"/>
  <c r="H843" i="1"/>
  <c r="H838" i="1" s="1"/>
  <c r="G195" i="1"/>
  <c r="AG1545" i="1"/>
  <c r="S1435" i="1"/>
  <c r="Y1435" i="1" s="1"/>
  <c r="AE1435" i="1" s="1"/>
  <c r="AI1435" i="1" s="1"/>
  <c r="AO1435" i="1" s="1"/>
  <c r="AU1435" i="1" s="1"/>
  <c r="I809" i="1"/>
  <c r="L809" i="1" s="1"/>
  <c r="R809" i="1" s="1"/>
  <c r="X809" i="1" s="1"/>
  <c r="AD809" i="1" s="1"/>
  <c r="AH809" i="1" s="1"/>
  <c r="AN809" i="1" s="1"/>
  <c r="AT809" i="1" s="1"/>
  <c r="AZ809" i="1" s="1"/>
  <c r="BF809" i="1" s="1"/>
  <c r="BL809" i="1" s="1"/>
  <c r="BN809" i="1" s="1"/>
  <c r="N772" i="1"/>
  <c r="T772" i="1" s="1"/>
  <c r="Z772" i="1" s="1"/>
  <c r="AF772" i="1" s="1"/>
  <c r="AJ772" i="1" s="1"/>
  <c r="AP772" i="1" s="1"/>
  <c r="AV772" i="1" s="1"/>
  <c r="BB772" i="1" s="1"/>
  <c r="BH772" i="1" s="1"/>
  <c r="BR772" i="1" s="1"/>
  <c r="BT772" i="1" s="1"/>
  <c r="L285" i="1"/>
  <c r="R285" i="1" s="1"/>
  <c r="X285" i="1" s="1"/>
  <c r="AD285" i="1" s="1"/>
  <c r="AH285" i="1" s="1"/>
  <c r="AN285" i="1" s="1"/>
  <c r="AT285" i="1" s="1"/>
  <c r="AZ285" i="1" s="1"/>
  <c r="BF285" i="1" s="1"/>
  <c r="BL285" i="1" s="1"/>
  <c r="BN285" i="1" s="1"/>
  <c r="AB1122" i="1"/>
  <c r="AE910" i="1"/>
  <c r="AI910" i="1" s="1"/>
  <c r="AO910" i="1" s="1"/>
  <c r="AU910" i="1" s="1"/>
  <c r="BA910" i="1" s="1"/>
  <c r="BG910" i="1" s="1"/>
  <c r="BO910" i="1" s="1"/>
  <c r="BQ910" i="1" s="1"/>
  <c r="P986" i="1"/>
  <c r="L434" i="1"/>
  <c r="R434" i="1" s="1"/>
  <c r="X434" i="1" s="1"/>
  <c r="AD434" i="1" s="1"/>
  <c r="AH434" i="1" s="1"/>
  <c r="AN434" i="1" s="1"/>
  <c r="AT434" i="1" s="1"/>
  <c r="AZ434" i="1" s="1"/>
  <c r="BF434" i="1" s="1"/>
  <c r="BL434" i="1" s="1"/>
  <c r="BN434" i="1" s="1"/>
  <c r="F433" i="1"/>
  <c r="L433" i="1" s="1"/>
  <c r="R433" i="1" s="1"/>
  <c r="X433" i="1" s="1"/>
  <c r="AD433" i="1" s="1"/>
  <c r="AH433" i="1" s="1"/>
  <c r="AN433" i="1" s="1"/>
  <c r="AT433" i="1" s="1"/>
  <c r="AZ433" i="1" s="1"/>
  <c r="BF433" i="1" s="1"/>
  <c r="BL433" i="1" s="1"/>
  <c r="BN433" i="1" s="1"/>
  <c r="Q464" i="1"/>
  <c r="AR1459" i="1"/>
  <c r="BD1545" i="1"/>
  <c r="BD1492" i="1" s="1"/>
  <c r="P1479" i="1"/>
  <c r="P1459" i="1" s="1"/>
  <c r="BE1385" i="1"/>
  <c r="AB940" i="1"/>
  <c r="BU873" i="1"/>
  <c r="BU872" i="1" s="1"/>
  <c r="I771" i="1"/>
  <c r="G671" i="1"/>
  <c r="V17" i="1"/>
  <c r="BD336" i="1"/>
  <c r="BD323" i="1" s="1"/>
  <c r="BD322" i="1" s="1"/>
  <c r="V336" i="1"/>
  <c r="V323" i="1" s="1"/>
  <c r="V322" i="1" s="1"/>
  <c r="BI359" i="1"/>
  <c r="BI358" i="1" s="1"/>
  <c r="U1122" i="1"/>
  <c r="L1089" i="1"/>
  <c r="R1089" i="1" s="1"/>
  <c r="X1089" i="1" s="1"/>
  <c r="AD1089" i="1" s="1"/>
  <c r="AH1089" i="1" s="1"/>
  <c r="AN1089" i="1" s="1"/>
  <c r="AT1089" i="1" s="1"/>
  <c r="AZ1089" i="1" s="1"/>
  <c r="BF1089" i="1" s="1"/>
  <c r="BL1089" i="1" s="1"/>
  <c r="BN1089" i="1" s="1"/>
  <c r="F1088" i="1"/>
  <c r="BI464" i="1"/>
  <c r="L75" i="1"/>
  <c r="R75" i="1" s="1"/>
  <c r="X75" i="1" s="1"/>
  <c r="AD75" i="1" s="1"/>
  <c r="AH75" i="1" s="1"/>
  <c r="AN75" i="1" s="1"/>
  <c r="AT75" i="1" s="1"/>
  <c r="AZ75" i="1" s="1"/>
  <c r="BF75" i="1" s="1"/>
  <c r="BL75" i="1" s="1"/>
  <c r="BN75" i="1" s="1"/>
  <c r="F74" i="1"/>
  <c r="L74" i="1" s="1"/>
  <c r="R74" i="1" s="1"/>
  <c r="X74" i="1" s="1"/>
  <c r="AD74" i="1" s="1"/>
  <c r="AH74" i="1" s="1"/>
  <c r="AN74" i="1" s="1"/>
  <c r="AT74" i="1" s="1"/>
  <c r="AZ74" i="1" s="1"/>
  <c r="BF74" i="1" s="1"/>
  <c r="BL74" i="1" s="1"/>
  <c r="BN74" i="1" s="1"/>
  <c r="AB1545" i="1"/>
  <c r="AM1256" i="1"/>
  <c r="AM1255" i="1" s="1"/>
  <c r="M597" i="1"/>
  <c r="S597" i="1" s="1"/>
  <c r="Y597" i="1" s="1"/>
  <c r="AE597" i="1" s="1"/>
  <c r="AI597" i="1" s="1"/>
  <c r="AO597" i="1" s="1"/>
  <c r="AU597" i="1" s="1"/>
  <c r="BA597" i="1" s="1"/>
  <c r="BG597" i="1" s="1"/>
  <c r="BO597" i="1" s="1"/>
  <c r="BQ597" i="1" s="1"/>
  <c r="O587" i="1"/>
  <c r="O586" i="1" s="1"/>
  <c r="AE560" i="1"/>
  <c r="AI560" i="1" s="1"/>
  <c r="AO560" i="1" s="1"/>
  <c r="AU560" i="1" s="1"/>
  <c r="BA560" i="1" s="1"/>
  <c r="BG560" i="1" s="1"/>
  <c r="BO560" i="1" s="1"/>
  <c r="K451" i="1"/>
  <c r="K375" i="1" s="1"/>
  <c r="BE162" i="1"/>
  <c r="BE161" i="1" s="1"/>
  <c r="BE106" i="1" s="1"/>
  <c r="R1283" i="1"/>
  <c r="X1283" i="1" s="1"/>
  <c r="AD1283" i="1" s="1"/>
  <c r="AH1283" i="1" s="1"/>
  <c r="AN1283" i="1" s="1"/>
  <c r="AT1283" i="1" s="1"/>
  <c r="AZ1283" i="1" s="1"/>
  <c r="BF1283" i="1" s="1"/>
  <c r="BL1283" i="1" s="1"/>
  <c r="BN1283" i="1" s="1"/>
  <c r="U1091" i="1"/>
  <c r="U1080" i="1" s="1"/>
  <c r="N1264" i="1"/>
  <c r="T1264" i="1" s="1"/>
  <c r="Z1264" i="1" s="1"/>
  <c r="AF1264" i="1" s="1"/>
  <c r="AJ1264" i="1" s="1"/>
  <c r="AP1264" i="1" s="1"/>
  <c r="AV1264" i="1" s="1"/>
  <c r="BB1264" i="1" s="1"/>
  <c r="BH1264" i="1" s="1"/>
  <c r="BR1264" i="1" s="1"/>
  <c r="BT1264" i="1" s="1"/>
  <c r="R1240" i="1"/>
  <c r="X1240" i="1" s="1"/>
  <c r="AD1240" i="1" s="1"/>
  <c r="AH1240" i="1" s="1"/>
  <c r="AN1240" i="1" s="1"/>
  <c r="AT1240" i="1" s="1"/>
  <c r="AZ1240" i="1" s="1"/>
  <c r="BF1240" i="1" s="1"/>
  <c r="BL1240" i="1" s="1"/>
  <c r="BN1240" i="1" s="1"/>
  <c r="P733" i="1"/>
  <c r="L777" i="1"/>
  <c r="R777" i="1" s="1"/>
  <c r="X777" i="1" s="1"/>
  <c r="AD777" i="1" s="1"/>
  <c r="AH777" i="1" s="1"/>
  <c r="AN777" i="1" s="1"/>
  <c r="AT777" i="1" s="1"/>
  <c r="AZ777" i="1" s="1"/>
  <c r="BF777" i="1" s="1"/>
  <c r="BL777" i="1" s="1"/>
  <c r="BN777" i="1" s="1"/>
  <c r="BE771" i="1"/>
  <c r="H809" i="1"/>
  <c r="N809" i="1" s="1"/>
  <c r="T809" i="1" s="1"/>
  <c r="Z809" i="1" s="1"/>
  <c r="AF809" i="1" s="1"/>
  <c r="AJ809" i="1" s="1"/>
  <c r="AP809" i="1" s="1"/>
  <c r="AV809" i="1" s="1"/>
  <c r="BB809" i="1" s="1"/>
  <c r="BH809" i="1" s="1"/>
  <c r="BR809" i="1" s="1"/>
  <c r="BT809" i="1" s="1"/>
  <c r="N470" i="1"/>
  <c r="T470" i="1" s="1"/>
  <c r="Z470" i="1" s="1"/>
  <c r="AF470" i="1" s="1"/>
  <c r="AJ470" i="1" s="1"/>
  <c r="AP470" i="1" s="1"/>
  <c r="AV470" i="1" s="1"/>
  <c r="BB470" i="1" s="1"/>
  <c r="BH470" i="1" s="1"/>
  <c r="BR470" i="1" s="1"/>
  <c r="BT470" i="1" s="1"/>
  <c r="BK375" i="1"/>
  <c r="H376" i="1"/>
  <c r="N376" i="1" s="1"/>
  <c r="T376" i="1" s="1"/>
  <c r="Z376" i="1" s="1"/>
  <c r="AF376" i="1" s="1"/>
  <c r="AJ376" i="1" s="1"/>
  <c r="AP376" i="1" s="1"/>
  <c r="AV376" i="1" s="1"/>
  <c r="BB376" i="1" s="1"/>
  <c r="BH376" i="1" s="1"/>
  <c r="BR376" i="1" s="1"/>
  <c r="BT376" i="1" s="1"/>
  <c r="BC542" i="1"/>
  <c r="U542" i="1"/>
  <c r="AA671" i="1"/>
  <c r="AM464" i="1"/>
  <c r="AK464" i="1"/>
  <c r="AG162" i="1"/>
  <c r="AG161" i="1" s="1"/>
  <c r="AG106" i="1" s="1"/>
  <c r="AC162" i="1"/>
  <c r="AC161" i="1" s="1"/>
  <c r="AC106" i="1" s="1"/>
  <c r="K107" i="1"/>
  <c r="L195" i="1"/>
  <c r="R195" i="1" s="1"/>
  <c r="X195" i="1" s="1"/>
  <c r="AD195" i="1" s="1"/>
  <c r="AH195" i="1" s="1"/>
  <c r="AN195" i="1" s="1"/>
  <c r="AT195" i="1" s="1"/>
  <c r="AZ195" i="1" s="1"/>
  <c r="BF195" i="1" s="1"/>
  <c r="BL195" i="1" s="1"/>
  <c r="BN195" i="1" s="1"/>
  <c r="J1122" i="1"/>
  <c r="M1122" i="1" s="1"/>
  <c r="H487" i="1"/>
  <c r="M1485" i="1"/>
  <c r="S1485" i="1" s="1"/>
  <c r="Y1485" i="1" s="1"/>
  <c r="AE1485" i="1" s="1"/>
  <c r="AI1485" i="1" s="1"/>
  <c r="AO1485" i="1" s="1"/>
  <c r="AU1485" i="1" s="1"/>
  <c r="BA1485" i="1" s="1"/>
  <c r="BG1485" i="1" s="1"/>
  <c r="BO1485" i="1" s="1"/>
  <c r="BQ1485" i="1" s="1"/>
  <c r="H222" i="1"/>
  <c r="N222" i="1" s="1"/>
  <c r="T222" i="1" s="1"/>
  <c r="Z222" i="1" s="1"/>
  <c r="AF222" i="1" s="1"/>
  <c r="AJ222" i="1" s="1"/>
  <c r="AP222" i="1" s="1"/>
  <c r="AV222" i="1" s="1"/>
  <c r="BB222" i="1" s="1"/>
  <c r="BH222" i="1" s="1"/>
  <c r="BR222" i="1" s="1"/>
  <c r="BT222" i="1" s="1"/>
  <c r="M1361" i="1"/>
  <c r="S1361" i="1" s="1"/>
  <c r="Y1361" i="1" s="1"/>
  <c r="AE1361" i="1" s="1"/>
  <c r="AI1361" i="1" s="1"/>
  <c r="AO1361" i="1" s="1"/>
  <c r="AU1361" i="1" s="1"/>
  <c r="BA1361" i="1" s="1"/>
  <c r="BG1361" i="1" s="1"/>
  <c r="BO1361" i="1" s="1"/>
  <c r="BQ1361" i="1" s="1"/>
  <c r="M705" i="1"/>
  <c r="S705" i="1" s="1"/>
  <c r="Y705" i="1" s="1"/>
  <c r="AE705" i="1" s="1"/>
  <c r="AI705" i="1" s="1"/>
  <c r="AO705" i="1" s="1"/>
  <c r="AU705" i="1" s="1"/>
  <c r="BA705" i="1" s="1"/>
  <c r="BG705" i="1" s="1"/>
  <c r="BO705" i="1" s="1"/>
  <c r="BQ705" i="1" s="1"/>
  <c r="K646" i="1"/>
  <c r="M1050" i="1"/>
  <c r="S1050" i="1" s="1"/>
  <c r="Y1050" i="1" s="1"/>
  <c r="AE1050" i="1" s="1"/>
  <c r="AI1050" i="1" s="1"/>
  <c r="AO1050" i="1" s="1"/>
  <c r="AU1050" i="1" s="1"/>
  <c r="BA1050" i="1" s="1"/>
  <c r="BG1050" i="1" s="1"/>
  <c r="BO1050" i="1" s="1"/>
  <c r="BQ1050" i="1" s="1"/>
  <c r="L406" i="1"/>
  <c r="R406" i="1" s="1"/>
  <c r="X406" i="1" s="1"/>
  <c r="AD406" i="1" s="1"/>
  <c r="AH406" i="1" s="1"/>
  <c r="AN406" i="1" s="1"/>
  <c r="AT406" i="1" s="1"/>
  <c r="AZ406" i="1" s="1"/>
  <c r="BF406" i="1" s="1"/>
  <c r="BL406" i="1" s="1"/>
  <c r="BN406" i="1" s="1"/>
  <c r="M1360" i="1"/>
  <c r="S1360" i="1" s="1"/>
  <c r="Y1360" i="1" s="1"/>
  <c r="AE1360" i="1" s="1"/>
  <c r="AI1360" i="1" s="1"/>
  <c r="AO1360" i="1" s="1"/>
  <c r="AU1360" i="1" s="1"/>
  <c r="BA1360" i="1" s="1"/>
  <c r="BG1360" i="1" s="1"/>
  <c r="BO1360" i="1" s="1"/>
  <c r="BQ1360" i="1" s="1"/>
  <c r="L810" i="1"/>
  <c r="R810" i="1" s="1"/>
  <c r="X810" i="1" s="1"/>
  <c r="AD810" i="1" s="1"/>
  <c r="AH810" i="1" s="1"/>
  <c r="AN810" i="1" s="1"/>
  <c r="AT810" i="1" s="1"/>
  <c r="AZ810" i="1" s="1"/>
  <c r="BF810" i="1" s="1"/>
  <c r="BL810" i="1" s="1"/>
  <c r="BN810" i="1" s="1"/>
  <c r="L63" i="1"/>
  <c r="R63" i="1" s="1"/>
  <c r="X63" i="1" s="1"/>
  <c r="AD63" i="1" s="1"/>
  <c r="AH63" i="1" s="1"/>
  <c r="AN63" i="1" s="1"/>
  <c r="AT63" i="1" s="1"/>
  <c r="AZ63" i="1" s="1"/>
  <c r="BF63" i="1" s="1"/>
  <c r="BL63" i="1" s="1"/>
  <c r="BN63" i="1" s="1"/>
  <c r="L226" i="1"/>
  <c r="R226" i="1" s="1"/>
  <c r="X226" i="1" s="1"/>
  <c r="AD226" i="1" s="1"/>
  <c r="AH226" i="1" s="1"/>
  <c r="AN226" i="1" s="1"/>
  <c r="AT226" i="1" s="1"/>
  <c r="AZ226" i="1" s="1"/>
  <c r="BF226" i="1" s="1"/>
  <c r="BL226" i="1" s="1"/>
  <c r="BN226" i="1" s="1"/>
  <c r="N1508" i="1"/>
  <c r="T1508" i="1" s="1"/>
  <c r="Z1508" i="1" s="1"/>
  <c r="AF1508" i="1" s="1"/>
  <c r="AJ1508" i="1" s="1"/>
  <c r="AP1508" i="1" s="1"/>
  <c r="AV1508" i="1" s="1"/>
  <c r="BB1508" i="1" s="1"/>
  <c r="BH1508" i="1" s="1"/>
  <c r="BR1508" i="1" s="1"/>
  <c r="BT1508" i="1" s="1"/>
  <c r="I288" i="1"/>
  <c r="N543" i="1"/>
  <c r="T543" i="1" s="1"/>
  <c r="Z543" i="1" s="1"/>
  <c r="AF543" i="1" s="1"/>
  <c r="AJ543" i="1" s="1"/>
  <c r="AP543" i="1" s="1"/>
  <c r="AV543" i="1" s="1"/>
  <c r="BB543" i="1" s="1"/>
  <c r="BH543" i="1" s="1"/>
  <c r="BR543" i="1" s="1"/>
  <c r="BT543" i="1" s="1"/>
  <c r="H542" i="1"/>
  <c r="V1545" i="1"/>
  <c r="V1492" i="1" s="1"/>
  <c r="M1515" i="1"/>
  <c r="S1515" i="1" s="1"/>
  <c r="Y1515" i="1" s="1"/>
  <c r="AE1515" i="1" s="1"/>
  <c r="AI1515" i="1" s="1"/>
  <c r="AO1515" i="1" s="1"/>
  <c r="AU1515" i="1" s="1"/>
  <c r="BA1515" i="1" s="1"/>
  <c r="BG1515" i="1" s="1"/>
  <c r="BO1515" i="1" s="1"/>
  <c r="BQ1515" i="1" s="1"/>
  <c r="F1523" i="1"/>
  <c r="L1523" i="1" s="1"/>
  <c r="BK1492" i="1"/>
  <c r="N1500" i="1"/>
  <c r="T1500" i="1" s="1"/>
  <c r="Z1500" i="1" s="1"/>
  <c r="AF1500" i="1" s="1"/>
  <c r="AJ1500" i="1" s="1"/>
  <c r="AP1500" i="1" s="1"/>
  <c r="AV1500" i="1" s="1"/>
  <c r="BB1500" i="1" s="1"/>
  <c r="BH1500" i="1" s="1"/>
  <c r="BR1500" i="1" s="1"/>
  <c r="BT1500" i="1" s="1"/>
  <c r="AX1459" i="1"/>
  <c r="V1459" i="1"/>
  <c r="BU1434" i="1"/>
  <c r="J1444" i="1"/>
  <c r="J1434" i="1" s="1"/>
  <c r="I1385" i="1"/>
  <c r="AQ1177" i="1"/>
  <c r="AL1178" i="1"/>
  <c r="Q1044" i="1"/>
  <c r="J940" i="1"/>
  <c r="BE850" i="1"/>
  <c r="BC850" i="1"/>
  <c r="AC808" i="1"/>
  <c r="AC807" i="1" s="1"/>
  <c r="L686" i="1"/>
  <c r="R686" i="1" s="1"/>
  <c r="X686" i="1" s="1"/>
  <c r="AD686" i="1" s="1"/>
  <c r="AH686" i="1" s="1"/>
  <c r="AN686" i="1" s="1"/>
  <c r="AT686" i="1" s="1"/>
  <c r="AZ686" i="1" s="1"/>
  <c r="BF686" i="1" s="1"/>
  <c r="BL686" i="1" s="1"/>
  <c r="BN686" i="1" s="1"/>
  <c r="I733" i="1"/>
  <c r="N1696" i="1"/>
  <c r="T1696" i="1" s="1"/>
  <c r="Z1696" i="1" s="1"/>
  <c r="AF1696" i="1" s="1"/>
  <c r="AJ1696" i="1" s="1"/>
  <c r="AP1696" i="1" s="1"/>
  <c r="AV1696" i="1" s="1"/>
  <c r="BB1696" i="1" s="1"/>
  <c r="BH1696" i="1" s="1"/>
  <c r="BR1696" i="1" s="1"/>
  <c r="BT1696" i="1" s="1"/>
  <c r="H1695" i="1"/>
  <c r="N1695" i="1" s="1"/>
  <c r="T1695" i="1" s="1"/>
  <c r="Z1695" i="1" s="1"/>
  <c r="AF1695" i="1" s="1"/>
  <c r="AJ1695" i="1" s="1"/>
  <c r="L1706" i="1"/>
  <c r="R1706" i="1" s="1"/>
  <c r="X1706" i="1" s="1"/>
  <c r="AD1706" i="1" s="1"/>
  <c r="AH1706" i="1" s="1"/>
  <c r="AN1706" i="1" s="1"/>
  <c r="AT1706" i="1" s="1"/>
  <c r="AZ1706" i="1" s="1"/>
  <c r="BF1706" i="1" s="1"/>
  <c r="BL1706" i="1" s="1"/>
  <c r="BN1706" i="1" s="1"/>
  <c r="F1705" i="1"/>
  <c r="L1705" i="1" s="1"/>
  <c r="R1705" i="1" s="1"/>
  <c r="X1705" i="1" s="1"/>
  <c r="AD1705" i="1" s="1"/>
  <c r="AH1705" i="1" s="1"/>
  <c r="AN1705" i="1" s="1"/>
  <c r="AT1705" i="1" s="1"/>
  <c r="AZ1705" i="1" s="1"/>
  <c r="BF1705" i="1" s="1"/>
  <c r="BL1705" i="1" s="1"/>
  <c r="BN1705" i="1" s="1"/>
  <c r="L1515" i="1"/>
  <c r="R1515" i="1" s="1"/>
  <c r="X1515" i="1" s="1"/>
  <c r="AD1515" i="1" s="1"/>
  <c r="AH1515" i="1" s="1"/>
  <c r="AN1515" i="1" s="1"/>
  <c r="AT1515" i="1" s="1"/>
  <c r="AZ1515" i="1" s="1"/>
  <c r="BF1515" i="1" s="1"/>
  <c r="BL1515" i="1" s="1"/>
  <c r="BN1515" i="1" s="1"/>
  <c r="Q1507" i="1"/>
  <c r="H1493" i="1"/>
  <c r="N1493" i="1" s="1"/>
  <c r="T1493" i="1" s="1"/>
  <c r="Z1493" i="1" s="1"/>
  <c r="AF1493" i="1" s="1"/>
  <c r="AJ1493" i="1" s="1"/>
  <c r="AP1493" i="1" s="1"/>
  <c r="AV1493" i="1" s="1"/>
  <c r="BB1493" i="1" s="1"/>
  <c r="BH1493" i="1" s="1"/>
  <c r="BR1493" i="1" s="1"/>
  <c r="BT1493" i="1" s="1"/>
  <c r="N1494" i="1"/>
  <c r="T1494" i="1" s="1"/>
  <c r="Z1494" i="1" s="1"/>
  <c r="AF1494" i="1" s="1"/>
  <c r="AJ1494" i="1" s="1"/>
  <c r="AP1494" i="1" s="1"/>
  <c r="AV1494" i="1" s="1"/>
  <c r="BB1494" i="1" s="1"/>
  <c r="BH1494" i="1" s="1"/>
  <c r="BR1494" i="1" s="1"/>
  <c r="BT1494" i="1" s="1"/>
  <c r="AQ1407" i="1"/>
  <c r="AX1435" i="1"/>
  <c r="AX1434" i="1" s="1"/>
  <c r="BI1256" i="1"/>
  <c r="BI1255" i="1" s="1"/>
  <c r="AR1256" i="1"/>
  <c r="AR1255" i="1" s="1"/>
  <c r="AY1122" i="1"/>
  <c r="AY1091" i="1" s="1"/>
  <c r="AY1080" i="1" s="1"/>
  <c r="AW1407" i="1"/>
  <c r="AP1249" i="1"/>
  <c r="AV1249" i="1" s="1"/>
  <c r="BB1249" i="1" s="1"/>
  <c r="BH1249" i="1" s="1"/>
  <c r="BR1249" i="1" s="1"/>
  <c r="AM1248" i="1"/>
  <c r="AP1248" i="1" s="1"/>
  <c r="AV1248" i="1" s="1"/>
  <c r="BB1248" i="1" s="1"/>
  <c r="BH1248" i="1" s="1"/>
  <c r="BR1248" i="1" s="1"/>
  <c r="BT1248" i="1" s="1"/>
  <c r="AB1154" i="1"/>
  <c r="AE1154" i="1" s="1"/>
  <c r="AI1154" i="1" s="1"/>
  <c r="AO1154" i="1" s="1"/>
  <c r="AU1154" i="1" s="1"/>
  <c r="BA1154" i="1" s="1"/>
  <c r="BG1154" i="1" s="1"/>
  <c r="BO1154" i="1" s="1"/>
  <c r="AE1155" i="1"/>
  <c r="AI1155" i="1" s="1"/>
  <c r="AO1155" i="1" s="1"/>
  <c r="AU1155" i="1" s="1"/>
  <c r="BA1155" i="1" s="1"/>
  <c r="BG1155" i="1" s="1"/>
  <c r="BO1155" i="1" s="1"/>
  <c r="U1044" i="1"/>
  <c r="AW1044" i="1"/>
  <c r="I671" i="1"/>
  <c r="AS671" i="1"/>
  <c r="AB808" i="1"/>
  <c r="AB807" i="1" s="1"/>
  <c r="AM788" i="1"/>
  <c r="AM787" i="1" s="1"/>
  <c r="J733" i="1"/>
  <c r="M586" i="1"/>
  <c r="M400" i="1"/>
  <c r="S400" i="1" s="1"/>
  <c r="Y400" i="1" s="1"/>
  <c r="AE400" i="1" s="1"/>
  <c r="AI400" i="1" s="1"/>
  <c r="AO400" i="1" s="1"/>
  <c r="AU400" i="1" s="1"/>
  <c r="BA400" i="1" s="1"/>
  <c r="BG400" i="1" s="1"/>
  <c r="BO400" i="1" s="1"/>
  <c r="BQ400" i="1" s="1"/>
  <c r="G399" i="1"/>
  <c r="M399" i="1" s="1"/>
  <c r="S399" i="1" s="1"/>
  <c r="Y399" i="1" s="1"/>
  <c r="G376" i="1"/>
  <c r="AM733" i="1"/>
  <c r="Q587" i="1"/>
  <c r="Q586" i="1" s="1"/>
  <c r="F567" i="1"/>
  <c r="H567" i="1"/>
  <c r="L555" i="1"/>
  <c r="R555" i="1" s="1"/>
  <c r="X555" i="1" s="1"/>
  <c r="AD555" i="1" s="1"/>
  <c r="AH555" i="1" s="1"/>
  <c r="AN555" i="1" s="1"/>
  <c r="AT555" i="1" s="1"/>
  <c r="AZ555" i="1" s="1"/>
  <c r="BF555" i="1" s="1"/>
  <c r="BL555" i="1" s="1"/>
  <c r="BN555" i="1" s="1"/>
  <c r="G542" i="1"/>
  <c r="M543" i="1"/>
  <c r="S543" i="1" s="1"/>
  <c r="Y543" i="1" s="1"/>
  <c r="AE543" i="1" s="1"/>
  <c r="AI543" i="1" s="1"/>
  <c r="AO543" i="1" s="1"/>
  <c r="AU543" i="1" s="1"/>
  <c r="BA543" i="1" s="1"/>
  <c r="BG543" i="1" s="1"/>
  <c r="BO543" i="1" s="1"/>
  <c r="BQ543" i="1" s="1"/>
  <c r="AB399" i="1"/>
  <c r="J336" i="1"/>
  <c r="J323" i="1" s="1"/>
  <c r="J322" i="1" s="1"/>
  <c r="AW161" i="1"/>
  <c r="AW106" i="1" s="1"/>
  <c r="BC17" i="1"/>
  <c r="G324" i="1"/>
  <c r="L342" i="1"/>
  <c r="R342" i="1" s="1"/>
  <c r="X342" i="1" s="1"/>
  <c r="AD342" i="1" s="1"/>
  <c r="AH342" i="1" s="1"/>
  <c r="AN342" i="1" s="1"/>
  <c r="AT342" i="1" s="1"/>
  <c r="AZ342" i="1" s="1"/>
  <c r="BF342" i="1" s="1"/>
  <c r="BL342" i="1" s="1"/>
  <c r="BN342" i="1" s="1"/>
  <c r="L207" i="1"/>
  <c r="R207" i="1" s="1"/>
  <c r="X207" i="1" s="1"/>
  <c r="AD207" i="1" s="1"/>
  <c r="AH207" i="1" s="1"/>
  <c r="AN207" i="1" s="1"/>
  <c r="AT207" i="1" s="1"/>
  <c r="AZ207" i="1" s="1"/>
  <c r="BF207" i="1" s="1"/>
  <c r="BL207" i="1" s="1"/>
  <c r="BN207" i="1" s="1"/>
  <c r="L359" i="1"/>
  <c r="F358" i="1"/>
  <c r="AW336" i="1"/>
  <c r="AW323" i="1" s="1"/>
  <c r="AW322" i="1" s="1"/>
  <c r="O336" i="1"/>
  <c r="O323" i="1" s="1"/>
  <c r="O322" i="1" s="1"/>
  <c r="N521" i="1"/>
  <c r="T521" i="1" s="1"/>
  <c r="Z521" i="1" s="1"/>
  <c r="AF521" i="1" s="1"/>
  <c r="AJ521" i="1" s="1"/>
  <c r="AP521" i="1" s="1"/>
  <c r="AV521" i="1" s="1"/>
  <c r="BB521" i="1" s="1"/>
  <c r="BH521" i="1" s="1"/>
  <c r="BR521" i="1" s="1"/>
  <c r="BT521" i="1" s="1"/>
  <c r="L298" i="1"/>
  <c r="R298" i="1" s="1"/>
  <c r="X298" i="1" s="1"/>
  <c r="AD298" i="1" s="1"/>
  <c r="AH298" i="1" s="1"/>
  <c r="AN298" i="1" s="1"/>
  <c r="AT298" i="1" s="1"/>
  <c r="AZ298" i="1" s="1"/>
  <c r="BF298" i="1" s="1"/>
  <c r="BL298" i="1" s="1"/>
  <c r="BN298" i="1" s="1"/>
  <c r="BJ221" i="1"/>
  <c r="BJ212" i="1" s="1"/>
  <c r="G236" i="1"/>
  <c r="M236" i="1" s="1"/>
  <c r="Q236" i="1"/>
  <c r="M226" i="1"/>
  <c r="S226" i="1" s="1"/>
  <c r="Y226" i="1" s="1"/>
  <c r="AE226" i="1" s="1"/>
  <c r="AI226" i="1" s="1"/>
  <c r="AO226" i="1" s="1"/>
  <c r="AU226" i="1" s="1"/>
  <c r="BA226" i="1" s="1"/>
  <c r="BG226" i="1" s="1"/>
  <c r="BO226" i="1" s="1"/>
  <c r="BQ226" i="1" s="1"/>
  <c r="G222" i="1"/>
  <c r="L352" i="1"/>
  <c r="R352" i="1" s="1"/>
  <c r="X352" i="1" s="1"/>
  <c r="AD352" i="1" s="1"/>
  <c r="AH352" i="1" s="1"/>
  <c r="AN352" i="1" s="1"/>
  <c r="AT352" i="1" s="1"/>
  <c r="AZ352" i="1" s="1"/>
  <c r="BF352" i="1" s="1"/>
  <c r="BL352" i="1" s="1"/>
  <c r="I351" i="1"/>
  <c r="M312" i="1"/>
  <c r="S312" i="1" s="1"/>
  <c r="Y312" i="1" s="1"/>
  <c r="AE312" i="1" s="1"/>
  <c r="AI312" i="1" s="1"/>
  <c r="AO312" i="1" s="1"/>
  <c r="AU312" i="1" s="1"/>
  <c r="BA312" i="1" s="1"/>
  <c r="BG312" i="1" s="1"/>
  <c r="BO312" i="1" s="1"/>
  <c r="BQ312" i="1" s="1"/>
  <c r="G311" i="1"/>
  <c r="AX1545" i="1"/>
  <c r="R1541" i="1"/>
  <c r="X1541" i="1" s="1"/>
  <c r="AD1541" i="1" s="1"/>
  <c r="AH1541" i="1" s="1"/>
  <c r="AN1541" i="1" s="1"/>
  <c r="AT1541" i="1" s="1"/>
  <c r="AZ1541" i="1" s="1"/>
  <c r="BF1541" i="1" s="1"/>
  <c r="BL1541" i="1" s="1"/>
  <c r="BN1541" i="1" s="1"/>
  <c r="F1493" i="1"/>
  <c r="L1493" i="1" s="1"/>
  <c r="R1493" i="1" s="1"/>
  <c r="X1493" i="1" s="1"/>
  <c r="AD1493" i="1" s="1"/>
  <c r="AH1493" i="1" s="1"/>
  <c r="AN1493" i="1" s="1"/>
  <c r="AT1493" i="1" s="1"/>
  <c r="AZ1493" i="1" s="1"/>
  <c r="BF1493" i="1" s="1"/>
  <c r="BL1493" i="1" s="1"/>
  <c r="BN1493" i="1" s="1"/>
  <c r="F1479" i="1"/>
  <c r="BE1434" i="1"/>
  <c r="AM1385" i="1"/>
  <c r="H1291" i="1"/>
  <c r="N1291" i="1" s="1"/>
  <c r="S1065" i="1"/>
  <c r="Y1065" i="1" s="1"/>
  <c r="AE1065" i="1" s="1"/>
  <c r="AI1065" i="1" s="1"/>
  <c r="AO1065" i="1" s="1"/>
  <c r="AU1065" i="1" s="1"/>
  <c r="BA1065" i="1" s="1"/>
  <c r="BG1065" i="1" s="1"/>
  <c r="BO1065" i="1" s="1"/>
  <c r="BQ1065" i="1" s="1"/>
  <c r="J1022" i="1"/>
  <c r="H857" i="1"/>
  <c r="H850" i="1" s="1"/>
  <c r="G1044" i="1"/>
  <c r="T987" i="1"/>
  <c r="Z987" i="1" s="1"/>
  <c r="AF987" i="1" s="1"/>
  <c r="AJ987" i="1" s="1"/>
  <c r="AP987" i="1" s="1"/>
  <c r="AV987" i="1" s="1"/>
  <c r="BB987" i="1" s="1"/>
  <c r="BH987" i="1" s="1"/>
  <c r="BR987" i="1" s="1"/>
  <c r="BT987" i="1" s="1"/>
  <c r="J646" i="1"/>
  <c r="I646" i="1"/>
  <c r="N1712" i="1"/>
  <c r="T1712" i="1" s="1"/>
  <c r="Z1712" i="1" s="1"/>
  <c r="AF1712" i="1" s="1"/>
  <c r="AJ1712" i="1" s="1"/>
  <c r="AP1712" i="1" s="1"/>
  <c r="AV1712" i="1" s="1"/>
  <c r="BB1712" i="1" s="1"/>
  <c r="BH1712" i="1" s="1"/>
  <c r="BR1712" i="1" s="1"/>
  <c r="BT1712" i="1" s="1"/>
  <c r="H1711" i="1"/>
  <c r="N1711" i="1" s="1"/>
  <c r="T1711" i="1" s="1"/>
  <c r="Z1711" i="1" s="1"/>
  <c r="AF1711" i="1" s="1"/>
  <c r="AJ1711" i="1" s="1"/>
  <c r="AP1711" i="1" s="1"/>
  <c r="AV1711" i="1" s="1"/>
  <c r="BB1711" i="1" s="1"/>
  <c r="BH1711" i="1" s="1"/>
  <c r="BR1711" i="1" s="1"/>
  <c r="BT1711" i="1" s="1"/>
  <c r="L1649" i="1"/>
  <c r="R1649" i="1" s="1"/>
  <c r="X1649" i="1" s="1"/>
  <c r="AD1649" i="1" s="1"/>
  <c r="AH1649" i="1" s="1"/>
  <c r="AN1649" i="1" s="1"/>
  <c r="AT1649" i="1" s="1"/>
  <c r="AZ1649" i="1" s="1"/>
  <c r="BF1649" i="1" s="1"/>
  <c r="BL1649" i="1" s="1"/>
  <c r="BN1649" i="1" s="1"/>
  <c r="F1648" i="1"/>
  <c r="L1648" i="1" s="1"/>
  <c r="R1648" i="1" s="1"/>
  <c r="X1648" i="1" s="1"/>
  <c r="AD1648" i="1" s="1"/>
  <c r="AH1648" i="1" s="1"/>
  <c r="AN1648" i="1" s="1"/>
  <c r="AT1648" i="1" s="1"/>
  <c r="AZ1648" i="1" s="1"/>
  <c r="BF1648" i="1" s="1"/>
  <c r="BL1648" i="1" s="1"/>
  <c r="BN1648" i="1" s="1"/>
  <c r="M1436" i="1"/>
  <c r="S1436" i="1" s="1"/>
  <c r="Y1436" i="1" s="1"/>
  <c r="AE1436" i="1" s="1"/>
  <c r="AI1436" i="1" s="1"/>
  <c r="AO1436" i="1" s="1"/>
  <c r="AU1436" i="1" s="1"/>
  <c r="BA1436" i="1" s="1"/>
  <c r="BG1436" i="1" s="1"/>
  <c r="BO1436" i="1" s="1"/>
  <c r="BQ1436" i="1" s="1"/>
  <c r="M1413" i="1"/>
  <c r="S1413" i="1" s="1"/>
  <c r="Y1413" i="1" s="1"/>
  <c r="AE1413" i="1" s="1"/>
  <c r="AI1413" i="1" s="1"/>
  <c r="AO1413" i="1" s="1"/>
  <c r="AU1413" i="1" s="1"/>
  <c r="BA1413" i="1" s="1"/>
  <c r="BG1413" i="1" s="1"/>
  <c r="BO1413" i="1" s="1"/>
  <c r="BQ1413" i="1" s="1"/>
  <c r="AS1122" i="1"/>
  <c r="AS1091" i="1" s="1"/>
  <c r="AS1080" i="1" s="1"/>
  <c r="AQ1058" i="1"/>
  <c r="AQ1057" i="1" s="1"/>
  <c r="I1044" i="1"/>
  <c r="O1058" i="1"/>
  <c r="O1057" i="1" s="1"/>
  <c r="O986" i="1"/>
  <c r="AL1256" i="1"/>
  <c r="AL1255" i="1" s="1"/>
  <c r="AY788" i="1"/>
  <c r="AY787" i="1" s="1"/>
  <c r="BD771" i="1"/>
  <c r="AB671" i="1"/>
  <c r="AQ788" i="1"/>
  <c r="AQ787" i="1" s="1"/>
  <c r="AB771" i="1"/>
  <c r="P671" i="1"/>
  <c r="Q788" i="1"/>
  <c r="Q787" i="1" s="1"/>
  <c r="L705" i="1"/>
  <c r="R705" i="1" s="1"/>
  <c r="X705" i="1" s="1"/>
  <c r="AD705" i="1" s="1"/>
  <c r="AH705" i="1" s="1"/>
  <c r="AN705" i="1" s="1"/>
  <c r="AT705" i="1" s="1"/>
  <c r="AZ705" i="1" s="1"/>
  <c r="BF705" i="1" s="1"/>
  <c r="BL705" i="1" s="1"/>
  <c r="BN705" i="1" s="1"/>
  <c r="M587" i="1"/>
  <c r="N452" i="1"/>
  <c r="T452" i="1" s="1"/>
  <c r="Z452" i="1" s="1"/>
  <c r="AF452" i="1" s="1"/>
  <c r="AJ452" i="1" s="1"/>
  <c r="AP452" i="1" s="1"/>
  <c r="AV452" i="1" s="1"/>
  <c r="BB452" i="1" s="1"/>
  <c r="BH452" i="1" s="1"/>
  <c r="BR452" i="1" s="1"/>
  <c r="BT452" i="1" s="1"/>
  <c r="H451" i="1"/>
  <c r="G432" i="1"/>
  <c r="M432" i="1" s="1"/>
  <c r="S432" i="1" s="1"/>
  <c r="Y432" i="1" s="1"/>
  <c r="AE432" i="1" s="1"/>
  <c r="AI432" i="1" s="1"/>
  <c r="AO432" i="1" s="1"/>
  <c r="AU432" i="1" s="1"/>
  <c r="BA432" i="1" s="1"/>
  <c r="BG432" i="1" s="1"/>
  <c r="BO432" i="1" s="1"/>
  <c r="BQ432" i="1" s="1"/>
  <c r="M433" i="1"/>
  <c r="S433" i="1" s="1"/>
  <c r="Y433" i="1" s="1"/>
  <c r="AE433" i="1" s="1"/>
  <c r="AI433" i="1" s="1"/>
  <c r="AO433" i="1" s="1"/>
  <c r="AU433" i="1" s="1"/>
  <c r="BA433" i="1" s="1"/>
  <c r="BG433" i="1" s="1"/>
  <c r="BO433" i="1" s="1"/>
  <c r="BQ433" i="1" s="1"/>
  <c r="AD560" i="1"/>
  <c r="AH560" i="1" s="1"/>
  <c r="AN560" i="1" s="1"/>
  <c r="AT560" i="1" s="1"/>
  <c r="AZ560" i="1" s="1"/>
  <c r="BF560" i="1" s="1"/>
  <c r="BL560" i="1" s="1"/>
  <c r="AA559" i="1"/>
  <c r="L554" i="1"/>
  <c r="R554" i="1" s="1"/>
  <c r="X554" i="1" s="1"/>
  <c r="N289" i="1"/>
  <c r="T289" i="1" s="1"/>
  <c r="Z289" i="1" s="1"/>
  <c r="AF289" i="1" s="1"/>
  <c r="AJ289" i="1" s="1"/>
  <c r="AP289" i="1" s="1"/>
  <c r="AV289" i="1" s="1"/>
  <c r="BB289" i="1" s="1"/>
  <c r="BH289" i="1" s="1"/>
  <c r="BR289" i="1" s="1"/>
  <c r="BT289" i="1" s="1"/>
  <c r="H288" i="1"/>
  <c r="N288" i="1" s="1"/>
  <c r="T288" i="1" s="1"/>
  <c r="Z288" i="1" s="1"/>
  <c r="AF288" i="1" s="1"/>
  <c r="AJ288" i="1" s="1"/>
  <c r="AP288" i="1" s="1"/>
  <c r="AV288" i="1" s="1"/>
  <c r="BB288" i="1" s="1"/>
  <c r="BH288" i="1" s="1"/>
  <c r="BR288" i="1" s="1"/>
  <c r="BT288" i="1" s="1"/>
  <c r="M555" i="1"/>
  <c r="S555" i="1" s="1"/>
  <c r="Y555" i="1" s="1"/>
  <c r="AE555" i="1" s="1"/>
  <c r="AI555" i="1" s="1"/>
  <c r="AO555" i="1" s="1"/>
  <c r="AU555" i="1" s="1"/>
  <c r="BA555" i="1" s="1"/>
  <c r="BG555" i="1" s="1"/>
  <c r="BO555" i="1" s="1"/>
  <c r="BQ555" i="1" s="1"/>
  <c r="G554" i="1"/>
  <c r="M554" i="1" s="1"/>
  <c r="S554" i="1" s="1"/>
  <c r="Y554" i="1" s="1"/>
  <c r="M366" i="1"/>
  <c r="S366" i="1" s="1"/>
  <c r="Y366" i="1" s="1"/>
  <c r="AE366" i="1" s="1"/>
  <c r="AI366" i="1" s="1"/>
  <c r="AO366" i="1" s="1"/>
  <c r="AU366" i="1" s="1"/>
  <c r="BA366" i="1" s="1"/>
  <c r="BG366" i="1" s="1"/>
  <c r="BO366" i="1" s="1"/>
  <c r="G359" i="1"/>
  <c r="N337" i="1"/>
  <c r="T337" i="1" s="1"/>
  <c r="Z337" i="1" s="1"/>
  <c r="AF337" i="1" s="1"/>
  <c r="AJ337" i="1" s="1"/>
  <c r="AP337" i="1" s="1"/>
  <c r="AV337" i="1" s="1"/>
  <c r="BB337" i="1" s="1"/>
  <c r="BH337" i="1" s="1"/>
  <c r="BR337" i="1" s="1"/>
  <c r="BT337" i="1" s="1"/>
  <c r="H336" i="1"/>
  <c r="AX587" i="1"/>
  <c r="AX586" i="1" s="1"/>
  <c r="G508" i="1"/>
  <c r="H399" i="1"/>
  <c r="N399" i="1" s="1"/>
  <c r="T399" i="1" s="1"/>
  <c r="Z399" i="1" s="1"/>
  <c r="N400" i="1"/>
  <c r="T400" i="1" s="1"/>
  <c r="Z400" i="1" s="1"/>
  <c r="AF400" i="1" s="1"/>
  <c r="AJ400" i="1" s="1"/>
  <c r="AP400" i="1" s="1"/>
  <c r="AV400" i="1" s="1"/>
  <c r="BB400" i="1" s="1"/>
  <c r="BH400" i="1" s="1"/>
  <c r="BR400" i="1" s="1"/>
  <c r="BT400" i="1" s="1"/>
  <c r="F399" i="1"/>
  <c r="L337" i="1"/>
  <c r="R337" i="1" s="1"/>
  <c r="X337" i="1" s="1"/>
  <c r="AD337" i="1" s="1"/>
  <c r="AH337" i="1" s="1"/>
  <c r="AN337" i="1" s="1"/>
  <c r="AT337" i="1" s="1"/>
  <c r="AZ337" i="1" s="1"/>
  <c r="BF337" i="1" s="1"/>
  <c r="BL337" i="1" s="1"/>
  <c r="BN337" i="1" s="1"/>
  <c r="F336" i="1"/>
  <c r="F266" i="1"/>
  <c r="H359" i="1"/>
  <c r="M270" i="1"/>
  <c r="S270" i="1" s="1"/>
  <c r="Y270" i="1" s="1"/>
  <c r="AE270" i="1" s="1"/>
  <c r="AI270" i="1" s="1"/>
  <c r="AO270" i="1" s="1"/>
  <c r="AU270" i="1" s="1"/>
  <c r="BA270" i="1" s="1"/>
  <c r="BG270" i="1" s="1"/>
  <c r="BO270" i="1" s="1"/>
  <c r="BQ270" i="1" s="1"/>
  <c r="G266" i="1"/>
  <c r="M266" i="1" s="1"/>
  <c r="S266" i="1" s="1"/>
  <c r="Y266" i="1" s="1"/>
  <c r="AE266" i="1" s="1"/>
  <c r="AI266" i="1" s="1"/>
  <c r="AO266" i="1" s="1"/>
  <c r="AU266" i="1" s="1"/>
  <c r="BA266" i="1" s="1"/>
  <c r="BG266" i="1" s="1"/>
  <c r="BO266" i="1" s="1"/>
  <c r="BQ266" i="1" s="1"/>
  <c r="F222" i="1"/>
  <c r="L222" i="1" s="1"/>
  <c r="R222" i="1" s="1"/>
  <c r="X222" i="1" s="1"/>
  <c r="AD222" i="1" s="1"/>
  <c r="AH222" i="1" s="1"/>
  <c r="AN222" i="1" s="1"/>
  <c r="AT222" i="1" s="1"/>
  <c r="AZ222" i="1" s="1"/>
  <c r="BF222" i="1" s="1"/>
  <c r="BL222" i="1" s="1"/>
  <c r="BN222" i="1" s="1"/>
  <c r="BE17" i="1"/>
  <c r="BD375" i="1"/>
  <c r="BD349" i="1" s="1"/>
  <c r="AM336" i="1"/>
  <c r="AM323" i="1" s="1"/>
  <c r="AM322" i="1" s="1"/>
  <c r="BA260" i="1"/>
  <c r="BG260" i="1" s="1"/>
  <c r="BO260" i="1" s="1"/>
  <c r="BQ260" i="1" s="1"/>
  <c r="F252" i="1"/>
  <c r="L252" i="1" s="1"/>
  <c r="R252" i="1" s="1"/>
  <c r="X252" i="1" s="1"/>
  <c r="AD252" i="1" s="1"/>
  <c r="AH252" i="1" s="1"/>
  <c r="AN252" i="1" s="1"/>
  <c r="AT252" i="1" s="1"/>
  <c r="AZ252" i="1" s="1"/>
  <c r="BF252" i="1" s="1"/>
  <c r="BL252" i="1" s="1"/>
  <c r="BN252" i="1" s="1"/>
  <c r="L253" i="1"/>
  <c r="R253" i="1" s="1"/>
  <c r="X253" i="1" s="1"/>
  <c r="AD253" i="1" s="1"/>
  <c r="AH253" i="1" s="1"/>
  <c r="AN253" i="1" s="1"/>
  <c r="AT253" i="1" s="1"/>
  <c r="AZ253" i="1" s="1"/>
  <c r="BF253" i="1" s="1"/>
  <c r="BL253" i="1" s="1"/>
  <c r="BN253" i="1" s="1"/>
  <c r="J162" i="1"/>
  <c r="P359" i="1"/>
  <c r="P358" i="1" s="1"/>
  <c r="N267" i="1"/>
  <c r="T267" i="1" s="1"/>
  <c r="Z267" i="1" s="1"/>
  <c r="AF267" i="1" s="1"/>
  <c r="AJ267" i="1" s="1"/>
  <c r="AP267" i="1" s="1"/>
  <c r="AV267" i="1" s="1"/>
  <c r="BB267" i="1" s="1"/>
  <c r="BH267" i="1" s="1"/>
  <c r="BR267" i="1" s="1"/>
  <c r="BT267" i="1" s="1"/>
  <c r="H266" i="1"/>
  <c r="N266" i="1" s="1"/>
  <c r="T266" i="1" s="1"/>
  <c r="Z266" i="1" s="1"/>
  <c r="AF266" i="1" s="1"/>
  <c r="AJ266" i="1" s="1"/>
  <c r="AP266" i="1" s="1"/>
  <c r="AV266" i="1" s="1"/>
  <c r="BB266" i="1" s="1"/>
  <c r="BH266" i="1" s="1"/>
  <c r="BR266" i="1" s="1"/>
  <c r="BT266" i="1" s="1"/>
  <c r="G252" i="1"/>
  <c r="M252" i="1" s="1"/>
  <c r="S252" i="1" s="1"/>
  <c r="Y252" i="1" s="1"/>
  <c r="AE252" i="1" s="1"/>
  <c r="AI252" i="1" s="1"/>
  <c r="AO252" i="1" s="1"/>
  <c r="AU252" i="1" s="1"/>
  <c r="BA252" i="1" s="1"/>
  <c r="BG252" i="1" s="1"/>
  <c r="BO252" i="1" s="1"/>
  <c r="BQ252" i="1" s="1"/>
  <c r="BU221" i="1"/>
  <c r="BU212" i="1" s="1"/>
  <c r="AK1479" i="1"/>
  <c r="AK1459" i="1" s="1"/>
  <c r="AO1249" i="1"/>
  <c r="AU1249" i="1" s="1"/>
  <c r="BA1249" i="1" s="1"/>
  <c r="BG1249" i="1" s="1"/>
  <c r="BO1249" i="1" s="1"/>
  <c r="AL1248" i="1"/>
  <c r="AO1248" i="1" s="1"/>
  <c r="AR671" i="1"/>
  <c r="M847" i="1"/>
  <c r="S847" i="1" s="1"/>
  <c r="Y847" i="1" s="1"/>
  <c r="AE847" i="1" s="1"/>
  <c r="AI847" i="1" s="1"/>
  <c r="AO847" i="1" s="1"/>
  <c r="AU847" i="1" s="1"/>
  <c r="BA847" i="1" s="1"/>
  <c r="BG847" i="1" s="1"/>
  <c r="BO847" i="1" s="1"/>
  <c r="BQ847" i="1" s="1"/>
  <c r="G843" i="1"/>
  <c r="M289" i="1"/>
  <c r="S289" i="1" s="1"/>
  <c r="Y289" i="1" s="1"/>
  <c r="AE289" i="1" s="1"/>
  <c r="AI289" i="1" s="1"/>
  <c r="AO289" i="1" s="1"/>
  <c r="AU289" i="1" s="1"/>
  <c r="BA289" i="1" s="1"/>
  <c r="BG289" i="1" s="1"/>
  <c r="BO289" i="1" s="1"/>
  <c r="BQ289" i="1" s="1"/>
  <c r="G288" i="1"/>
  <c r="M288" i="1" s="1"/>
  <c r="S288" i="1" s="1"/>
  <c r="Y288" i="1" s="1"/>
  <c r="AE288" i="1" s="1"/>
  <c r="AI288" i="1" s="1"/>
  <c r="AO288" i="1" s="1"/>
  <c r="AU288" i="1" s="1"/>
  <c r="BA288" i="1" s="1"/>
  <c r="BG288" i="1" s="1"/>
  <c r="BO288" i="1" s="1"/>
  <c r="BQ288" i="1" s="1"/>
  <c r="AG221" i="1"/>
  <c r="AG212" i="1" s="1"/>
  <c r="AL1545" i="1"/>
  <c r="AA1407" i="1"/>
  <c r="K1385" i="1"/>
  <c r="BB1320" i="1"/>
  <c r="BH1320" i="1" s="1"/>
  <c r="BR1320" i="1" s="1"/>
  <c r="BT1320" i="1" s="1"/>
  <c r="P1256" i="1"/>
  <c r="P1255" i="1" s="1"/>
  <c r="BD1177" i="1"/>
  <c r="W873" i="1"/>
  <c r="W872" i="1" s="1"/>
  <c r="AF867" i="1"/>
  <c r="AJ867" i="1" s="1"/>
  <c r="AP867" i="1" s="1"/>
  <c r="AV867" i="1" s="1"/>
  <c r="BB867" i="1" s="1"/>
  <c r="BH867" i="1" s="1"/>
  <c r="BR867" i="1" s="1"/>
  <c r="BT867" i="1" s="1"/>
  <c r="N705" i="1"/>
  <c r="T705" i="1" s="1"/>
  <c r="Z705" i="1" s="1"/>
  <c r="AF705" i="1" s="1"/>
  <c r="AJ705" i="1" s="1"/>
  <c r="AP705" i="1" s="1"/>
  <c r="AV705" i="1" s="1"/>
  <c r="BB705" i="1" s="1"/>
  <c r="BH705" i="1" s="1"/>
  <c r="BR705" i="1" s="1"/>
  <c r="BT705" i="1" s="1"/>
  <c r="I986" i="1"/>
  <c r="L664" i="1"/>
  <c r="R664" i="1" s="1"/>
  <c r="X664" i="1" s="1"/>
  <c r="AD664" i="1" s="1"/>
  <c r="AH664" i="1" s="1"/>
  <c r="AN664" i="1" s="1"/>
  <c r="AT664" i="1" s="1"/>
  <c r="AZ664" i="1" s="1"/>
  <c r="BF664" i="1" s="1"/>
  <c r="BL664" i="1" s="1"/>
  <c r="BN664" i="1" s="1"/>
  <c r="M1508" i="1"/>
  <c r="S1508" i="1" s="1"/>
  <c r="Y1508" i="1" s="1"/>
  <c r="AE1508" i="1" s="1"/>
  <c r="AI1508" i="1" s="1"/>
  <c r="AO1508" i="1" s="1"/>
  <c r="AU1508" i="1" s="1"/>
  <c r="BA1508" i="1" s="1"/>
  <c r="BG1508" i="1" s="1"/>
  <c r="BO1508" i="1" s="1"/>
  <c r="BQ1508" i="1" s="1"/>
  <c r="G1507" i="1"/>
  <c r="AK1407" i="1"/>
  <c r="AL1058" i="1"/>
  <c r="AL1057" i="1" s="1"/>
  <c r="AG1058" i="1"/>
  <c r="AG1057" i="1" s="1"/>
  <c r="M844" i="1"/>
  <c r="S844" i="1" s="1"/>
  <c r="Y844" i="1" s="1"/>
  <c r="AE844" i="1" s="1"/>
  <c r="AI844" i="1" s="1"/>
  <c r="AO844" i="1" s="1"/>
  <c r="AU844" i="1" s="1"/>
  <c r="BA844" i="1" s="1"/>
  <c r="BG844" i="1" s="1"/>
  <c r="BO844" i="1" s="1"/>
  <c r="BQ844" i="1" s="1"/>
  <c r="O788" i="1"/>
  <c r="O787" i="1" s="1"/>
  <c r="AR771" i="1"/>
  <c r="L594" i="1"/>
  <c r="R594" i="1" s="1"/>
  <c r="X594" i="1" s="1"/>
  <c r="AD594" i="1" s="1"/>
  <c r="AH594" i="1" s="1"/>
  <c r="AN594" i="1" s="1"/>
  <c r="AT594" i="1" s="1"/>
  <c r="AZ594" i="1" s="1"/>
  <c r="BF594" i="1" s="1"/>
  <c r="BL594" i="1" s="1"/>
  <c r="BN594" i="1" s="1"/>
  <c r="F587" i="1"/>
  <c r="M571" i="1"/>
  <c r="S571" i="1" s="1"/>
  <c r="Y571" i="1" s="1"/>
  <c r="AE571" i="1" s="1"/>
  <c r="AI571" i="1" s="1"/>
  <c r="AO571" i="1" s="1"/>
  <c r="AU571" i="1" s="1"/>
  <c r="BA571" i="1" s="1"/>
  <c r="BG571" i="1" s="1"/>
  <c r="BO571" i="1" s="1"/>
  <c r="BQ571" i="1" s="1"/>
  <c r="G567" i="1"/>
  <c r="AG771" i="1"/>
  <c r="J839" i="1"/>
  <c r="M839" i="1" s="1"/>
  <c r="S839" i="1" s="1"/>
  <c r="Y839" i="1" s="1"/>
  <c r="AE839" i="1" s="1"/>
  <c r="AI839" i="1" s="1"/>
  <c r="AO839" i="1" s="1"/>
  <c r="AU839" i="1" s="1"/>
  <c r="BA839" i="1" s="1"/>
  <c r="BG839" i="1" s="1"/>
  <c r="BO839" i="1" s="1"/>
  <c r="BQ839" i="1" s="1"/>
  <c r="M840" i="1"/>
  <c r="S840" i="1" s="1"/>
  <c r="Y840" i="1" s="1"/>
  <c r="AE840" i="1" s="1"/>
  <c r="AI840" i="1" s="1"/>
  <c r="AO840" i="1" s="1"/>
  <c r="AU840" i="1" s="1"/>
  <c r="BA840" i="1" s="1"/>
  <c r="BG840" i="1" s="1"/>
  <c r="BO840" i="1" s="1"/>
  <c r="BQ840" i="1" s="1"/>
  <c r="N587" i="1"/>
  <c r="H586" i="1"/>
  <c r="N586" i="1" s="1"/>
  <c r="AK968" i="1"/>
  <c r="BC375" i="1"/>
  <c r="BC349" i="1" s="1"/>
  <c r="L312" i="1"/>
  <c r="R312" i="1" s="1"/>
  <c r="X312" i="1" s="1"/>
  <c r="AD312" i="1" s="1"/>
  <c r="AH312" i="1" s="1"/>
  <c r="AN312" i="1" s="1"/>
  <c r="AT312" i="1" s="1"/>
  <c r="AZ312" i="1" s="1"/>
  <c r="BF312" i="1" s="1"/>
  <c r="BL312" i="1" s="1"/>
  <c r="BN312" i="1" s="1"/>
  <c r="F311" i="1"/>
  <c r="L452" i="1"/>
  <c r="R452" i="1" s="1"/>
  <c r="X452" i="1" s="1"/>
  <c r="AD452" i="1" s="1"/>
  <c r="AH452" i="1" s="1"/>
  <c r="AN452" i="1" s="1"/>
  <c r="AT452" i="1" s="1"/>
  <c r="AZ452" i="1" s="1"/>
  <c r="BF452" i="1" s="1"/>
  <c r="BL452" i="1" s="1"/>
  <c r="BN452" i="1" s="1"/>
  <c r="F451" i="1"/>
  <c r="L333" i="1"/>
  <c r="R333" i="1" s="1"/>
  <c r="X333" i="1" s="1"/>
  <c r="AD333" i="1" s="1"/>
  <c r="AH333" i="1" s="1"/>
  <c r="AN333" i="1" s="1"/>
  <c r="AT333" i="1" s="1"/>
  <c r="AZ333" i="1" s="1"/>
  <c r="BF333" i="1" s="1"/>
  <c r="BL333" i="1" s="1"/>
  <c r="BN333" i="1" s="1"/>
  <c r="F324" i="1"/>
  <c r="P587" i="1"/>
  <c r="P586" i="1" s="1"/>
  <c r="BD17" i="1"/>
  <c r="L521" i="1"/>
  <c r="R521" i="1" s="1"/>
  <c r="X521" i="1" s="1"/>
  <c r="AD521" i="1" s="1"/>
  <c r="AH521" i="1" s="1"/>
  <c r="AN521" i="1" s="1"/>
  <c r="AT521" i="1" s="1"/>
  <c r="AZ521" i="1" s="1"/>
  <c r="BF521" i="1" s="1"/>
  <c r="BL521" i="1" s="1"/>
  <c r="BN521" i="1" s="1"/>
  <c r="BA381" i="1"/>
  <c r="BG381" i="1" s="1"/>
  <c r="BO381" i="1" s="1"/>
  <c r="BQ381" i="1" s="1"/>
  <c r="L377" i="1"/>
  <c r="R377" i="1" s="1"/>
  <c r="X377" i="1" s="1"/>
  <c r="AD377" i="1" s="1"/>
  <c r="AH377" i="1" s="1"/>
  <c r="AN377" i="1" s="1"/>
  <c r="AT377" i="1" s="1"/>
  <c r="AZ377" i="1" s="1"/>
  <c r="BF377" i="1" s="1"/>
  <c r="BL377" i="1" s="1"/>
  <c r="BN377" i="1" s="1"/>
  <c r="F376" i="1"/>
  <c r="AX162" i="1"/>
  <c r="AX161" i="1" s="1"/>
  <c r="AX106" i="1" s="1"/>
  <c r="AG17" i="1"/>
  <c r="BE375" i="1"/>
  <c r="BE349" i="1" s="1"/>
  <c r="BK336" i="1"/>
  <c r="BK323" i="1" s="1"/>
  <c r="BK322" i="1" s="1"/>
  <c r="AC336" i="1"/>
  <c r="AC323" i="1" s="1"/>
  <c r="AC322" i="1" s="1"/>
  <c r="F288" i="1"/>
  <c r="L237" i="1"/>
  <c r="R237" i="1" s="1"/>
  <c r="X237" i="1" s="1"/>
  <c r="AD237" i="1" s="1"/>
  <c r="AH237" i="1" s="1"/>
  <c r="AN237" i="1" s="1"/>
  <c r="AT237" i="1" s="1"/>
  <c r="AZ237" i="1" s="1"/>
  <c r="BF237" i="1" s="1"/>
  <c r="BL237" i="1" s="1"/>
  <c r="BN237" i="1" s="1"/>
  <c r="F236" i="1"/>
  <c r="L236" i="1" s="1"/>
  <c r="I162" i="1"/>
  <c r="I161" i="1" s="1"/>
  <c r="I17" i="1"/>
  <c r="Q359" i="1"/>
  <c r="Q358" i="1" s="1"/>
  <c r="AM1695" i="1"/>
  <c r="H1664" i="1"/>
  <c r="N1665" i="1"/>
  <c r="T1665" i="1" s="1"/>
  <c r="Z1665" i="1" s="1"/>
  <c r="AF1665" i="1" s="1"/>
  <c r="AJ1665" i="1" s="1"/>
  <c r="AP1665" i="1" s="1"/>
  <c r="AV1665" i="1" s="1"/>
  <c r="BB1665" i="1" s="1"/>
  <c r="BH1665" i="1" s="1"/>
  <c r="BR1665" i="1" s="1"/>
  <c r="BT1665" i="1" s="1"/>
  <c r="N1650" i="1"/>
  <c r="T1650" i="1" s="1"/>
  <c r="Z1650" i="1" s="1"/>
  <c r="AF1650" i="1" s="1"/>
  <c r="AJ1650" i="1" s="1"/>
  <c r="AP1650" i="1" s="1"/>
  <c r="AV1650" i="1" s="1"/>
  <c r="BB1650" i="1" s="1"/>
  <c r="BH1650" i="1" s="1"/>
  <c r="BR1650" i="1" s="1"/>
  <c r="BT1650" i="1" s="1"/>
  <c r="H1649" i="1"/>
  <c r="N1499" i="1"/>
  <c r="T1499" i="1" s="1"/>
  <c r="Z1499" i="1" s="1"/>
  <c r="AF1499" i="1" s="1"/>
  <c r="AJ1499" i="1" s="1"/>
  <c r="AP1499" i="1" s="1"/>
  <c r="AV1499" i="1" s="1"/>
  <c r="BB1499" i="1" s="1"/>
  <c r="BH1499" i="1" s="1"/>
  <c r="BR1499" i="1" s="1"/>
  <c r="BT1499" i="1" s="1"/>
  <c r="I1469" i="1"/>
  <c r="L1470" i="1"/>
  <c r="R1470" i="1" s="1"/>
  <c r="X1470" i="1" s="1"/>
  <c r="AD1470" i="1" s="1"/>
  <c r="AH1470" i="1" s="1"/>
  <c r="AN1470" i="1" s="1"/>
  <c r="AT1470" i="1" s="1"/>
  <c r="AZ1470" i="1" s="1"/>
  <c r="BF1470" i="1" s="1"/>
  <c r="BL1470" i="1" s="1"/>
  <c r="BN1470" i="1" s="1"/>
  <c r="N1445" i="1"/>
  <c r="T1445" i="1" s="1"/>
  <c r="Z1445" i="1" s="1"/>
  <c r="AF1445" i="1" s="1"/>
  <c r="AJ1445" i="1" s="1"/>
  <c r="AP1445" i="1" s="1"/>
  <c r="AV1445" i="1" s="1"/>
  <c r="BB1445" i="1" s="1"/>
  <c r="BH1445" i="1" s="1"/>
  <c r="BR1445" i="1" s="1"/>
  <c r="BT1445" i="1" s="1"/>
  <c r="H1444" i="1"/>
  <c r="N1431" i="1"/>
  <c r="T1431" i="1" s="1"/>
  <c r="Z1431" i="1" s="1"/>
  <c r="AF1431" i="1" s="1"/>
  <c r="AJ1431" i="1" s="1"/>
  <c r="AP1431" i="1" s="1"/>
  <c r="AV1431" i="1" s="1"/>
  <c r="BB1431" i="1" s="1"/>
  <c r="BH1431" i="1" s="1"/>
  <c r="BR1431" i="1" s="1"/>
  <c r="BT1431" i="1" s="1"/>
  <c r="H1425" i="1"/>
  <c r="I1435" i="1"/>
  <c r="L1436" i="1"/>
  <c r="R1436" i="1" s="1"/>
  <c r="X1436" i="1" s="1"/>
  <c r="AD1436" i="1" s="1"/>
  <c r="AH1436" i="1" s="1"/>
  <c r="AN1436" i="1" s="1"/>
  <c r="AT1436" i="1" s="1"/>
  <c r="AZ1436" i="1" s="1"/>
  <c r="BF1436" i="1" s="1"/>
  <c r="BL1436" i="1" s="1"/>
  <c r="BN1436" i="1" s="1"/>
  <c r="N1408" i="1"/>
  <c r="T1408" i="1" s="1"/>
  <c r="Z1408" i="1" s="1"/>
  <c r="AF1408" i="1" s="1"/>
  <c r="AJ1408" i="1" s="1"/>
  <c r="AP1408" i="1" s="1"/>
  <c r="AV1408" i="1" s="1"/>
  <c r="BB1408" i="1" s="1"/>
  <c r="BH1408" i="1" s="1"/>
  <c r="BR1408" i="1" s="1"/>
  <c r="BT1408" i="1" s="1"/>
  <c r="H1407" i="1"/>
  <c r="F1407" i="1"/>
  <c r="L1375" i="1"/>
  <c r="R1375" i="1" s="1"/>
  <c r="X1375" i="1" s="1"/>
  <c r="AD1375" i="1" s="1"/>
  <c r="AH1375" i="1" s="1"/>
  <c r="AN1375" i="1" s="1"/>
  <c r="AT1375" i="1" s="1"/>
  <c r="AZ1375" i="1" s="1"/>
  <c r="BF1375" i="1" s="1"/>
  <c r="BL1375" i="1" s="1"/>
  <c r="BN1375" i="1" s="1"/>
  <c r="F1374" i="1"/>
  <c r="L1374" i="1" s="1"/>
  <c r="R1374" i="1" s="1"/>
  <c r="X1374" i="1" s="1"/>
  <c r="AD1374" i="1" s="1"/>
  <c r="AH1374" i="1" s="1"/>
  <c r="AN1374" i="1" s="1"/>
  <c r="AT1374" i="1" s="1"/>
  <c r="AZ1374" i="1" s="1"/>
  <c r="BF1374" i="1" s="1"/>
  <c r="BL1374" i="1" s="1"/>
  <c r="BN1374" i="1" s="1"/>
  <c r="N1351" i="1"/>
  <c r="T1351" i="1" s="1"/>
  <c r="Z1351" i="1" s="1"/>
  <c r="AF1351" i="1" s="1"/>
  <c r="AJ1351" i="1" s="1"/>
  <c r="AP1351" i="1" s="1"/>
  <c r="AV1351" i="1" s="1"/>
  <c r="BB1351" i="1" s="1"/>
  <c r="BH1351" i="1" s="1"/>
  <c r="BR1351" i="1" s="1"/>
  <c r="BT1351" i="1" s="1"/>
  <c r="H1350" i="1"/>
  <c r="I1360" i="1"/>
  <c r="L1329" i="1"/>
  <c r="R1329" i="1" s="1"/>
  <c r="X1329" i="1" s="1"/>
  <c r="AD1329" i="1" s="1"/>
  <c r="AH1329" i="1" s="1"/>
  <c r="AN1329" i="1" s="1"/>
  <c r="AT1329" i="1" s="1"/>
  <c r="AZ1329" i="1" s="1"/>
  <c r="BF1329" i="1" s="1"/>
  <c r="BL1329" i="1" s="1"/>
  <c r="BN1329" i="1" s="1"/>
  <c r="F1328" i="1"/>
  <c r="L1328" i="1" s="1"/>
  <c r="R1328" i="1" s="1"/>
  <c r="X1328" i="1" s="1"/>
  <c r="AD1328" i="1" s="1"/>
  <c r="AH1328" i="1" s="1"/>
  <c r="AN1328" i="1" s="1"/>
  <c r="AT1328" i="1" s="1"/>
  <c r="AZ1328" i="1" s="1"/>
  <c r="BF1328" i="1" s="1"/>
  <c r="BL1328" i="1" s="1"/>
  <c r="BN1328" i="1" s="1"/>
  <c r="F1292" i="1"/>
  <c r="L1293" i="1"/>
  <c r="R1293" i="1" s="1"/>
  <c r="X1293" i="1" s="1"/>
  <c r="AD1293" i="1" s="1"/>
  <c r="AH1293" i="1" s="1"/>
  <c r="AN1293" i="1" s="1"/>
  <c r="AT1293" i="1" s="1"/>
  <c r="AZ1293" i="1" s="1"/>
  <c r="BF1293" i="1" s="1"/>
  <c r="BL1293" i="1" s="1"/>
  <c r="BN1293" i="1" s="1"/>
  <c r="AR1248" i="1"/>
  <c r="AU1252" i="1"/>
  <c r="BA1252" i="1" s="1"/>
  <c r="BG1252" i="1" s="1"/>
  <c r="BO1252" i="1" s="1"/>
  <c r="BQ1252" i="1" s="1"/>
  <c r="L1351" i="1"/>
  <c r="R1351" i="1" s="1"/>
  <c r="X1351" i="1" s="1"/>
  <c r="AD1351" i="1" s="1"/>
  <c r="AH1351" i="1" s="1"/>
  <c r="AN1351" i="1" s="1"/>
  <c r="AT1351" i="1" s="1"/>
  <c r="AZ1351" i="1" s="1"/>
  <c r="BF1351" i="1" s="1"/>
  <c r="BL1351" i="1" s="1"/>
  <c r="BN1351" i="1" s="1"/>
  <c r="F1350" i="1"/>
  <c r="M1344" i="1"/>
  <c r="S1344" i="1" s="1"/>
  <c r="Y1344" i="1" s="1"/>
  <c r="AE1344" i="1" s="1"/>
  <c r="AI1344" i="1" s="1"/>
  <c r="AO1344" i="1" s="1"/>
  <c r="AU1344" i="1" s="1"/>
  <c r="BA1344" i="1" s="1"/>
  <c r="BG1344" i="1" s="1"/>
  <c r="BO1344" i="1" s="1"/>
  <c r="BQ1344" i="1" s="1"/>
  <c r="G1343" i="1"/>
  <c r="M1343" i="1" s="1"/>
  <c r="S1343" i="1" s="1"/>
  <c r="Y1343" i="1" s="1"/>
  <c r="AE1343" i="1" s="1"/>
  <c r="AI1343" i="1" s="1"/>
  <c r="AO1343" i="1" s="1"/>
  <c r="AU1343" i="1" s="1"/>
  <c r="BA1343" i="1" s="1"/>
  <c r="BG1343" i="1" s="1"/>
  <c r="BO1343" i="1" s="1"/>
  <c r="BQ1343" i="1" s="1"/>
  <c r="T1337" i="1"/>
  <c r="Z1337" i="1" s="1"/>
  <c r="AF1337" i="1" s="1"/>
  <c r="AJ1337" i="1" s="1"/>
  <c r="AP1337" i="1" s="1"/>
  <c r="AV1337" i="1" s="1"/>
  <c r="BB1337" i="1" s="1"/>
  <c r="BH1337" i="1" s="1"/>
  <c r="BR1337" i="1" s="1"/>
  <c r="BT1337" i="1" s="1"/>
  <c r="Q1336" i="1"/>
  <c r="Q1335" i="1" s="1"/>
  <c r="G1300" i="1"/>
  <c r="M1300" i="1" s="1"/>
  <c r="S1300" i="1" s="1"/>
  <c r="Y1300" i="1" s="1"/>
  <c r="AE1300" i="1" s="1"/>
  <c r="AI1300" i="1" s="1"/>
  <c r="AO1300" i="1" s="1"/>
  <c r="AU1300" i="1" s="1"/>
  <c r="BA1300" i="1" s="1"/>
  <c r="BG1300" i="1" s="1"/>
  <c r="BO1300" i="1" s="1"/>
  <c r="BQ1300" i="1" s="1"/>
  <c r="AW1178" i="1"/>
  <c r="AW1177" i="1" s="1"/>
  <c r="I1300" i="1"/>
  <c r="L1301" i="1"/>
  <c r="R1301" i="1" s="1"/>
  <c r="X1301" i="1" s="1"/>
  <c r="AD1301" i="1" s="1"/>
  <c r="AH1301" i="1" s="1"/>
  <c r="AN1301" i="1" s="1"/>
  <c r="AT1301" i="1" s="1"/>
  <c r="AZ1301" i="1" s="1"/>
  <c r="BF1301" i="1" s="1"/>
  <c r="BL1301" i="1" s="1"/>
  <c r="BN1301" i="1" s="1"/>
  <c r="O1291" i="1"/>
  <c r="M1185" i="1"/>
  <c r="S1185" i="1" s="1"/>
  <c r="Y1185" i="1" s="1"/>
  <c r="AE1185" i="1" s="1"/>
  <c r="AI1185" i="1" s="1"/>
  <c r="AO1185" i="1" s="1"/>
  <c r="AU1185" i="1" s="1"/>
  <c r="BA1185" i="1" s="1"/>
  <c r="BG1185" i="1" s="1"/>
  <c r="BO1185" i="1" s="1"/>
  <c r="BQ1185" i="1" s="1"/>
  <c r="G1178" i="1"/>
  <c r="W1058" i="1"/>
  <c r="W1057" i="1" s="1"/>
  <c r="G1074" i="1"/>
  <c r="M1074" i="1" s="1"/>
  <c r="S1074" i="1" s="1"/>
  <c r="Y1074" i="1" s="1"/>
  <c r="AE1074" i="1" s="1"/>
  <c r="AI1074" i="1" s="1"/>
  <c r="AO1074" i="1" s="1"/>
  <c r="AU1074" i="1" s="1"/>
  <c r="BA1074" i="1" s="1"/>
  <c r="BG1074" i="1" s="1"/>
  <c r="BO1074" i="1" s="1"/>
  <c r="BQ1074" i="1" s="1"/>
  <c r="M1075" i="1"/>
  <c r="S1075" i="1" s="1"/>
  <c r="Y1075" i="1" s="1"/>
  <c r="AE1075" i="1" s="1"/>
  <c r="AI1075" i="1" s="1"/>
  <c r="AO1075" i="1" s="1"/>
  <c r="AU1075" i="1" s="1"/>
  <c r="BA1075" i="1" s="1"/>
  <c r="BG1075" i="1" s="1"/>
  <c r="BO1075" i="1" s="1"/>
  <c r="BQ1075" i="1" s="1"/>
  <c r="K1058" i="1"/>
  <c r="K1057" i="1" s="1"/>
  <c r="N975" i="1"/>
  <c r="T975" i="1" s="1"/>
  <c r="Z975" i="1" s="1"/>
  <c r="AF975" i="1" s="1"/>
  <c r="AJ975" i="1" s="1"/>
  <c r="AP975" i="1" s="1"/>
  <c r="AV975" i="1" s="1"/>
  <c r="BB975" i="1" s="1"/>
  <c r="BH975" i="1" s="1"/>
  <c r="BR975" i="1" s="1"/>
  <c r="BT975" i="1" s="1"/>
  <c r="H968" i="1"/>
  <c r="N968" i="1" s="1"/>
  <c r="T968" i="1" s="1"/>
  <c r="Z968" i="1" s="1"/>
  <c r="AF968" i="1" s="1"/>
  <c r="AJ968" i="1" s="1"/>
  <c r="S897" i="1"/>
  <c r="Y897" i="1" s="1"/>
  <c r="AE897" i="1" s="1"/>
  <c r="AI897" i="1" s="1"/>
  <c r="AO897" i="1" s="1"/>
  <c r="AU897" i="1" s="1"/>
  <c r="BA897" i="1" s="1"/>
  <c r="BG897" i="1" s="1"/>
  <c r="BO897" i="1" s="1"/>
  <c r="BQ897" i="1" s="1"/>
  <c r="P873" i="1"/>
  <c r="P872" i="1" s="1"/>
  <c r="N832" i="1"/>
  <c r="T832" i="1" s="1"/>
  <c r="Z832" i="1" s="1"/>
  <c r="AF832" i="1" s="1"/>
  <c r="AJ832" i="1" s="1"/>
  <c r="AP832" i="1" s="1"/>
  <c r="AV832" i="1" s="1"/>
  <c r="BB832" i="1" s="1"/>
  <c r="BH832" i="1" s="1"/>
  <c r="BR832" i="1" s="1"/>
  <c r="BT832" i="1" s="1"/>
  <c r="H831" i="1"/>
  <c r="N831" i="1" s="1"/>
  <c r="T831" i="1" s="1"/>
  <c r="Z831" i="1" s="1"/>
  <c r="AF831" i="1" s="1"/>
  <c r="AJ831" i="1" s="1"/>
  <c r="AP831" i="1" s="1"/>
  <c r="AV831" i="1" s="1"/>
  <c r="BB831" i="1" s="1"/>
  <c r="BH831" i="1" s="1"/>
  <c r="BR831" i="1" s="1"/>
  <c r="BT831" i="1" s="1"/>
  <c r="AM1178" i="1"/>
  <c r="L1123" i="1"/>
  <c r="R1123" i="1" s="1"/>
  <c r="X1123" i="1" s="1"/>
  <c r="AD1123" i="1" s="1"/>
  <c r="AH1123" i="1" s="1"/>
  <c r="AN1123" i="1" s="1"/>
  <c r="AT1123" i="1" s="1"/>
  <c r="AZ1123" i="1" s="1"/>
  <c r="BF1123" i="1" s="1"/>
  <c r="BL1123" i="1" s="1"/>
  <c r="BN1123" i="1" s="1"/>
  <c r="F1122" i="1"/>
  <c r="H873" i="1"/>
  <c r="M864" i="1"/>
  <c r="S864" i="1" s="1"/>
  <c r="Y864" i="1" s="1"/>
  <c r="AE864" i="1" s="1"/>
  <c r="AI864" i="1" s="1"/>
  <c r="AO864" i="1" s="1"/>
  <c r="AU864" i="1" s="1"/>
  <c r="BA864" i="1" s="1"/>
  <c r="BG864" i="1" s="1"/>
  <c r="BO864" i="1" s="1"/>
  <c r="BQ864" i="1" s="1"/>
  <c r="G857" i="1"/>
  <c r="M852" i="1"/>
  <c r="S852" i="1" s="1"/>
  <c r="Y852" i="1" s="1"/>
  <c r="AE852" i="1" s="1"/>
  <c r="AI852" i="1" s="1"/>
  <c r="AO852" i="1" s="1"/>
  <c r="AU852" i="1" s="1"/>
  <c r="BA852" i="1" s="1"/>
  <c r="BG852" i="1" s="1"/>
  <c r="BO852" i="1" s="1"/>
  <c r="BQ852" i="1" s="1"/>
  <c r="G851" i="1"/>
  <c r="L840" i="1"/>
  <c r="R840" i="1" s="1"/>
  <c r="X840" i="1" s="1"/>
  <c r="AD840" i="1" s="1"/>
  <c r="AH840" i="1" s="1"/>
  <c r="AN840" i="1" s="1"/>
  <c r="AT840" i="1" s="1"/>
  <c r="AZ840" i="1" s="1"/>
  <c r="BF840" i="1" s="1"/>
  <c r="BL840" i="1" s="1"/>
  <c r="BN840" i="1" s="1"/>
  <c r="I839" i="1"/>
  <c r="L839" i="1" s="1"/>
  <c r="R839" i="1" s="1"/>
  <c r="X839" i="1" s="1"/>
  <c r="AD839" i="1" s="1"/>
  <c r="AH839" i="1" s="1"/>
  <c r="AN839" i="1" s="1"/>
  <c r="AT839" i="1" s="1"/>
  <c r="AZ839" i="1" s="1"/>
  <c r="BF839" i="1" s="1"/>
  <c r="BL839" i="1" s="1"/>
  <c r="BN839" i="1" s="1"/>
  <c r="F762" i="1"/>
  <c r="L763" i="1"/>
  <c r="R763" i="1" s="1"/>
  <c r="X763" i="1" s="1"/>
  <c r="AD763" i="1" s="1"/>
  <c r="AH763" i="1" s="1"/>
  <c r="AN763" i="1" s="1"/>
  <c r="AT763" i="1" s="1"/>
  <c r="AZ763" i="1" s="1"/>
  <c r="BF763" i="1" s="1"/>
  <c r="BL763" i="1" s="1"/>
  <c r="BN763" i="1" s="1"/>
  <c r="N1099" i="1"/>
  <c r="T1099" i="1" s="1"/>
  <c r="Z1099" i="1" s="1"/>
  <c r="AF1099" i="1" s="1"/>
  <c r="AJ1099" i="1" s="1"/>
  <c r="AP1099" i="1" s="1"/>
  <c r="AV1099" i="1" s="1"/>
  <c r="BB1099" i="1" s="1"/>
  <c r="BH1099" i="1" s="1"/>
  <c r="BR1099" i="1" s="1"/>
  <c r="BT1099" i="1" s="1"/>
  <c r="H1092" i="1"/>
  <c r="J1092" i="1"/>
  <c r="M998" i="1"/>
  <c r="S998" i="1" s="1"/>
  <c r="Y998" i="1" s="1"/>
  <c r="AE998" i="1" s="1"/>
  <c r="AI998" i="1" s="1"/>
  <c r="AO998" i="1" s="1"/>
  <c r="AU998" i="1" s="1"/>
  <c r="BA998" i="1" s="1"/>
  <c r="BG998" i="1" s="1"/>
  <c r="BO998" i="1" s="1"/>
  <c r="BQ998" i="1" s="1"/>
  <c r="G986" i="1"/>
  <c r="R950" i="1"/>
  <c r="X950" i="1" s="1"/>
  <c r="AD950" i="1" s="1"/>
  <c r="AH950" i="1" s="1"/>
  <c r="AN950" i="1" s="1"/>
  <c r="AT950" i="1" s="1"/>
  <c r="AZ950" i="1" s="1"/>
  <c r="BF950" i="1" s="1"/>
  <c r="BL950" i="1" s="1"/>
  <c r="BN950" i="1" s="1"/>
  <c r="J873" i="1"/>
  <c r="J872" i="1" s="1"/>
  <c r="M874" i="1"/>
  <c r="S874" i="1" s="1"/>
  <c r="Y874" i="1" s="1"/>
  <c r="AE874" i="1" s="1"/>
  <c r="AI874" i="1" s="1"/>
  <c r="AO874" i="1" s="1"/>
  <c r="AU874" i="1" s="1"/>
  <c r="BA874" i="1" s="1"/>
  <c r="BG874" i="1" s="1"/>
  <c r="BO874" i="1" s="1"/>
  <c r="BQ874" i="1" s="1"/>
  <c r="J789" i="1"/>
  <c r="J788" i="1" s="1"/>
  <c r="J787" i="1" s="1"/>
  <c r="J986" i="1"/>
  <c r="H940" i="1"/>
  <c r="K940" i="1"/>
  <c r="N941" i="1"/>
  <c r="T941" i="1" s="1"/>
  <c r="Z941" i="1" s="1"/>
  <c r="AF941" i="1" s="1"/>
  <c r="AJ941" i="1" s="1"/>
  <c r="AP941" i="1" s="1"/>
  <c r="AV941" i="1" s="1"/>
  <c r="BB941" i="1" s="1"/>
  <c r="BH941" i="1" s="1"/>
  <c r="BR941" i="1" s="1"/>
  <c r="BT941" i="1" s="1"/>
  <c r="I925" i="1"/>
  <c r="L925" i="1" s="1"/>
  <c r="R925" i="1" s="1"/>
  <c r="X925" i="1" s="1"/>
  <c r="AD925" i="1" s="1"/>
  <c r="AH925" i="1" s="1"/>
  <c r="AN925" i="1" s="1"/>
  <c r="AT925" i="1" s="1"/>
  <c r="AZ925" i="1" s="1"/>
  <c r="BF925" i="1" s="1"/>
  <c r="BL925" i="1" s="1"/>
  <c r="BN925" i="1" s="1"/>
  <c r="L926" i="1"/>
  <c r="R926" i="1" s="1"/>
  <c r="X926" i="1" s="1"/>
  <c r="AD926" i="1" s="1"/>
  <c r="AH926" i="1" s="1"/>
  <c r="AN926" i="1" s="1"/>
  <c r="AT926" i="1" s="1"/>
  <c r="AZ926" i="1" s="1"/>
  <c r="BF926" i="1" s="1"/>
  <c r="BL926" i="1" s="1"/>
  <c r="BN926" i="1" s="1"/>
  <c r="K873" i="1"/>
  <c r="K872" i="1" s="1"/>
  <c r="I851" i="1"/>
  <c r="L852" i="1"/>
  <c r="R852" i="1" s="1"/>
  <c r="X852" i="1" s="1"/>
  <c r="AD852" i="1" s="1"/>
  <c r="AH852" i="1" s="1"/>
  <c r="AN852" i="1" s="1"/>
  <c r="AT852" i="1" s="1"/>
  <c r="AZ852" i="1" s="1"/>
  <c r="BF852" i="1" s="1"/>
  <c r="BL852" i="1" s="1"/>
  <c r="BN852" i="1" s="1"/>
  <c r="N851" i="1"/>
  <c r="T851" i="1" s="1"/>
  <c r="Z851" i="1" s="1"/>
  <c r="AF851" i="1" s="1"/>
  <c r="AJ851" i="1" s="1"/>
  <c r="AP851" i="1" s="1"/>
  <c r="AV851" i="1" s="1"/>
  <c r="BB851" i="1" s="1"/>
  <c r="BH851" i="1" s="1"/>
  <c r="BR851" i="1" s="1"/>
  <c r="BT851" i="1" s="1"/>
  <c r="I823" i="1"/>
  <c r="L823" i="1" s="1"/>
  <c r="R823" i="1" s="1"/>
  <c r="X823" i="1" s="1"/>
  <c r="AD823" i="1" s="1"/>
  <c r="AH823" i="1" s="1"/>
  <c r="AN823" i="1" s="1"/>
  <c r="AT823" i="1" s="1"/>
  <c r="AZ823" i="1" s="1"/>
  <c r="BF823" i="1" s="1"/>
  <c r="BL823" i="1" s="1"/>
  <c r="BN823" i="1" s="1"/>
  <c r="L824" i="1"/>
  <c r="R824" i="1" s="1"/>
  <c r="X824" i="1" s="1"/>
  <c r="AD824" i="1" s="1"/>
  <c r="AH824" i="1" s="1"/>
  <c r="AN824" i="1" s="1"/>
  <c r="AT824" i="1" s="1"/>
  <c r="AZ824" i="1" s="1"/>
  <c r="BF824" i="1" s="1"/>
  <c r="BL824" i="1" s="1"/>
  <c r="BN824" i="1" s="1"/>
  <c r="N810" i="1"/>
  <c r="T810" i="1" s="1"/>
  <c r="Z810" i="1" s="1"/>
  <c r="AF810" i="1" s="1"/>
  <c r="AJ810" i="1" s="1"/>
  <c r="AP810" i="1" s="1"/>
  <c r="AV810" i="1" s="1"/>
  <c r="BB810" i="1" s="1"/>
  <c r="BH810" i="1" s="1"/>
  <c r="BR810" i="1" s="1"/>
  <c r="BT810" i="1" s="1"/>
  <c r="N734" i="1"/>
  <c r="T734" i="1" s="1"/>
  <c r="Z734" i="1" s="1"/>
  <c r="AF734" i="1" s="1"/>
  <c r="AJ734" i="1" s="1"/>
  <c r="AP734" i="1" s="1"/>
  <c r="AV734" i="1" s="1"/>
  <c r="BB734" i="1" s="1"/>
  <c r="BH734" i="1" s="1"/>
  <c r="BR734" i="1" s="1"/>
  <c r="BT734" i="1" s="1"/>
  <c r="AR873" i="1"/>
  <c r="AR872" i="1" s="1"/>
  <c r="L716" i="1"/>
  <c r="R716" i="1" s="1"/>
  <c r="X716" i="1" s="1"/>
  <c r="AD716" i="1" s="1"/>
  <c r="AH716" i="1" s="1"/>
  <c r="AN716" i="1" s="1"/>
  <c r="AT716" i="1" s="1"/>
  <c r="AZ716" i="1" s="1"/>
  <c r="BF716" i="1" s="1"/>
  <c r="BL716" i="1" s="1"/>
  <c r="BN716" i="1" s="1"/>
  <c r="F704" i="1"/>
  <c r="R568" i="1"/>
  <c r="X568" i="1" s="1"/>
  <c r="AD568" i="1" s="1"/>
  <c r="AH568" i="1" s="1"/>
  <c r="AN568" i="1" s="1"/>
  <c r="AT568" i="1" s="1"/>
  <c r="AZ568" i="1" s="1"/>
  <c r="BF568" i="1" s="1"/>
  <c r="BL568" i="1" s="1"/>
  <c r="BN568" i="1" s="1"/>
  <c r="O567" i="1"/>
  <c r="O566" i="1" s="1"/>
  <c r="AA704" i="1"/>
  <c r="L672" i="1"/>
  <c r="R672" i="1" s="1"/>
  <c r="X672" i="1" s="1"/>
  <c r="AD672" i="1" s="1"/>
  <c r="AH672" i="1" s="1"/>
  <c r="AN672" i="1" s="1"/>
  <c r="AT672" i="1" s="1"/>
  <c r="AZ672" i="1" s="1"/>
  <c r="BF672" i="1" s="1"/>
  <c r="BL672" i="1" s="1"/>
  <c r="BN672" i="1" s="1"/>
  <c r="F671" i="1"/>
  <c r="L647" i="1"/>
  <c r="R647" i="1" s="1"/>
  <c r="X647" i="1" s="1"/>
  <c r="AD647" i="1" s="1"/>
  <c r="AH647" i="1" s="1"/>
  <c r="AN647" i="1" s="1"/>
  <c r="AT647" i="1" s="1"/>
  <c r="AZ647" i="1" s="1"/>
  <c r="BF647" i="1" s="1"/>
  <c r="BL647" i="1" s="1"/>
  <c r="BN647" i="1" s="1"/>
  <c r="M664" i="1"/>
  <c r="S664" i="1" s="1"/>
  <c r="Y664" i="1" s="1"/>
  <c r="AE664" i="1" s="1"/>
  <c r="AI664" i="1" s="1"/>
  <c r="AO664" i="1" s="1"/>
  <c r="AU664" i="1" s="1"/>
  <c r="BA664" i="1" s="1"/>
  <c r="BG664" i="1" s="1"/>
  <c r="BO664" i="1" s="1"/>
  <c r="BQ664" i="1" s="1"/>
  <c r="F508" i="1"/>
  <c r="L509" i="1"/>
  <c r="R509" i="1" s="1"/>
  <c r="X509" i="1" s="1"/>
  <c r="AD509" i="1" s="1"/>
  <c r="AH509" i="1" s="1"/>
  <c r="AN509" i="1" s="1"/>
  <c r="AT509" i="1" s="1"/>
  <c r="AZ509" i="1" s="1"/>
  <c r="BF509" i="1" s="1"/>
  <c r="BL509" i="1" s="1"/>
  <c r="BN509" i="1" s="1"/>
  <c r="F464" i="1"/>
  <c r="L465" i="1"/>
  <c r="R465" i="1" s="1"/>
  <c r="X465" i="1" s="1"/>
  <c r="AD465" i="1" s="1"/>
  <c r="AH465" i="1" s="1"/>
  <c r="AN465" i="1" s="1"/>
  <c r="AT465" i="1" s="1"/>
  <c r="AZ465" i="1" s="1"/>
  <c r="BF465" i="1" s="1"/>
  <c r="BL465" i="1" s="1"/>
  <c r="BN465" i="1" s="1"/>
  <c r="G206" i="1"/>
  <c r="M206" i="1" s="1"/>
  <c r="S206" i="1" s="1"/>
  <c r="Y206" i="1" s="1"/>
  <c r="AE206" i="1" s="1"/>
  <c r="AI206" i="1" s="1"/>
  <c r="AO206" i="1" s="1"/>
  <c r="AU206" i="1" s="1"/>
  <c r="BA206" i="1" s="1"/>
  <c r="BG206" i="1" s="1"/>
  <c r="BO206" i="1" s="1"/>
  <c r="BQ206" i="1" s="1"/>
  <c r="M207" i="1"/>
  <c r="S207" i="1" s="1"/>
  <c r="Y207" i="1" s="1"/>
  <c r="AE207" i="1" s="1"/>
  <c r="AI207" i="1" s="1"/>
  <c r="AO207" i="1" s="1"/>
  <c r="AU207" i="1" s="1"/>
  <c r="BA207" i="1" s="1"/>
  <c r="BG207" i="1" s="1"/>
  <c r="BO207" i="1" s="1"/>
  <c r="BQ207" i="1" s="1"/>
  <c r="H195" i="1"/>
  <c r="N195" i="1" s="1"/>
  <c r="T195" i="1" s="1"/>
  <c r="Z195" i="1" s="1"/>
  <c r="AF195" i="1" s="1"/>
  <c r="AJ195" i="1" s="1"/>
  <c r="AP195" i="1" s="1"/>
  <c r="AV195" i="1" s="1"/>
  <c r="BB195" i="1" s="1"/>
  <c r="BH195" i="1" s="1"/>
  <c r="BR195" i="1" s="1"/>
  <c r="BT195" i="1" s="1"/>
  <c r="N196" i="1"/>
  <c r="T196" i="1" s="1"/>
  <c r="Z196" i="1" s="1"/>
  <c r="AF196" i="1" s="1"/>
  <c r="AJ196" i="1" s="1"/>
  <c r="AP196" i="1" s="1"/>
  <c r="AV196" i="1" s="1"/>
  <c r="BB196" i="1" s="1"/>
  <c r="BH196" i="1" s="1"/>
  <c r="BR196" i="1" s="1"/>
  <c r="BT196" i="1" s="1"/>
  <c r="H508" i="1"/>
  <c r="G157" i="1"/>
  <c r="M157" i="1" s="1"/>
  <c r="S157" i="1" s="1"/>
  <c r="Y157" i="1" s="1"/>
  <c r="AE157" i="1" s="1"/>
  <c r="AI157" i="1" s="1"/>
  <c r="AO157" i="1" s="1"/>
  <c r="AU157" i="1" s="1"/>
  <c r="BA157" i="1" s="1"/>
  <c r="BG157" i="1" s="1"/>
  <c r="BO157" i="1" s="1"/>
  <c r="BQ157" i="1" s="1"/>
  <c r="M158" i="1"/>
  <c r="S158" i="1" s="1"/>
  <c r="Y158" i="1" s="1"/>
  <c r="AE158" i="1" s="1"/>
  <c r="AI158" i="1" s="1"/>
  <c r="AO158" i="1" s="1"/>
  <c r="AU158" i="1" s="1"/>
  <c r="BA158" i="1" s="1"/>
  <c r="BG158" i="1" s="1"/>
  <c r="BO158" i="1" s="1"/>
  <c r="BQ158" i="1" s="1"/>
  <c r="K508" i="1"/>
  <c r="BI47" i="1"/>
  <c r="BL47" i="1" s="1"/>
  <c r="BN47" i="1" s="1"/>
  <c r="BL48" i="1"/>
  <c r="BN48" i="1" s="1"/>
  <c r="M35" i="1"/>
  <c r="S35" i="1" s="1"/>
  <c r="Y35" i="1" s="1"/>
  <c r="AE35" i="1" s="1"/>
  <c r="AI35" i="1" s="1"/>
  <c r="AO35" i="1" s="1"/>
  <c r="AU35" i="1" s="1"/>
  <c r="BA35" i="1" s="1"/>
  <c r="BG35" i="1" s="1"/>
  <c r="BO35" i="1" s="1"/>
  <c r="BQ35" i="1" s="1"/>
  <c r="G34" i="1"/>
  <c r="M34" i="1" s="1"/>
  <c r="S34" i="1" s="1"/>
  <c r="Y34" i="1" s="1"/>
  <c r="AE34" i="1" s="1"/>
  <c r="AI34" i="1" s="1"/>
  <c r="AO34" i="1" s="1"/>
  <c r="AU34" i="1" s="1"/>
  <c r="BA34" i="1" s="1"/>
  <c r="BG34" i="1" s="1"/>
  <c r="L20" i="1"/>
  <c r="R20" i="1" s="1"/>
  <c r="X20" i="1" s="1"/>
  <c r="AD20" i="1" s="1"/>
  <c r="AH20" i="1" s="1"/>
  <c r="AN20" i="1" s="1"/>
  <c r="AT20" i="1" s="1"/>
  <c r="AZ20" i="1" s="1"/>
  <c r="BF20" i="1" s="1"/>
  <c r="BL20" i="1" s="1"/>
  <c r="BN20" i="1" s="1"/>
  <c r="F19" i="1"/>
  <c r="J508" i="1"/>
  <c r="N1673" i="1"/>
  <c r="T1673" i="1" s="1"/>
  <c r="Z1673" i="1" s="1"/>
  <c r="AF1673" i="1" s="1"/>
  <c r="AJ1673" i="1" s="1"/>
  <c r="AP1673" i="1" s="1"/>
  <c r="AV1673" i="1" s="1"/>
  <c r="BB1673" i="1" s="1"/>
  <c r="BH1673" i="1" s="1"/>
  <c r="BR1673" i="1" s="1"/>
  <c r="BT1673" i="1" s="1"/>
  <c r="N1706" i="1"/>
  <c r="T1706" i="1" s="1"/>
  <c r="Z1706" i="1" s="1"/>
  <c r="AF1706" i="1" s="1"/>
  <c r="AJ1706" i="1" s="1"/>
  <c r="AP1706" i="1" s="1"/>
  <c r="AV1706" i="1" s="1"/>
  <c r="BB1706" i="1" s="1"/>
  <c r="BH1706" i="1" s="1"/>
  <c r="BR1706" i="1" s="1"/>
  <c r="BT1706" i="1" s="1"/>
  <c r="H1705" i="1"/>
  <c r="M1686" i="1"/>
  <c r="S1686" i="1" s="1"/>
  <c r="Y1686" i="1" s="1"/>
  <c r="AE1686" i="1" s="1"/>
  <c r="AI1686" i="1" s="1"/>
  <c r="AO1686" i="1" s="1"/>
  <c r="AU1686" i="1" s="1"/>
  <c r="BA1686" i="1" s="1"/>
  <c r="BG1686" i="1" s="1"/>
  <c r="BO1686" i="1" s="1"/>
  <c r="BQ1686" i="1" s="1"/>
  <c r="G1685" i="1"/>
  <c r="M1685" i="1" s="1"/>
  <c r="S1685" i="1" s="1"/>
  <c r="Y1685" i="1" s="1"/>
  <c r="AE1685" i="1" s="1"/>
  <c r="AI1685" i="1" s="1"/>
  <c r="AO1685" i="1" s="1"/>
  <c r="AU1685" i="1" s="1"/>
  <c r="BA1685" i="1" s="1"/>
  <c r="BG1685" i="1" s="1"/>
  <c r="BO1685" i="1" s="1"/>
  <c r="BQ1685" i="1" s="1"/>
  <c r="M1653" i="1"/>
  <c r="S1653" i="1" s="1"/>
  <c r="Y1653" i="1" s="1"/>
  <c r="AE1653" i="1" s="1"/>
  <c r="AI1653" i="1" s="1"/>
  <c r="AO1653" i="1" s="1"/>
  <c r="AU1653" i="1" s="1"/>
  <c r="BA1653" i="1" s="1"/>
  <c r="BG1653" i="1" s="1"/>
  <c r="BO1653" i="1" s="1"/>
  <c r="BQ1653" i="1" s="1"/>
  <c r="L1559" i="1"/>
  <c r="R1559" i="1" s="1"/>
  <c r="X1559" i="1" s="1"/>
  <c r="AD1559" i="1" s="1"/>
  <c r="AH1559" i="1" s="1"/>
  <c r="AN1559" i="1" s="1"/>
  <c r="AT1559" i="1" s="1"/>
  <c r="AZ1559" i="1" s="1"/>
  <c r="BF1559" i="1" s="1"/>
  <c r="BL1559" i="1" s="1"/>
  <c r="BN1559" i="1" s="1"/>
  <c r="F1558" i="1"/>
  <c r="L1558" i="1" s="1"/>
  <c r="R1558" i="1" s="1"/>
  <c r="X1558" i="1" s="1"/>
  <c r="AD1558" i="1" s="1"/>
  <c r="AH1558" i="1" s="1"/>
  <c r="AN1558" i="1" s="1"/>
  <c r="AT1558" i="1" s="1"/>
  <c r="AZ1558" i="1" s="1"/>
  <c r="BF1558" i="1" s="1"/>
  <c r="BL1558" i="1" s="1"/>
  <c r="BN1558" i="1" s="1"/>
  <c r="L1552" i="1"/>
  <c r="R1552" i="1" s="1"/>
  <c r="X1552" i="1" s="1"/>
  <c r="AD1552" i="1" s="1"/>
  <c r="AH1552" i="1" s="1"/>
  <c r="AN1552" i="1" s="1"/>
  <c r="AT1552" i="1" s="1"/>
  <c r="AZ1552" i="1" s="1"/>
  <c r="BF1552" i="1" s="1"/>
  <c r="BL1552" i="1" s="1"/>
  <c r="BN1552" i="1" s="1"/>
  <c r="R1531" i="1"/>
  <c r="X1531" i="1" s="1"/>
  <c r="AD1531" i="1" s="1"/>
  <c r="AH1531" i="1" s="1"/>
  <c r="AN1531" i="1" s="1"/>
  <c r="AT1531" i="1" s="1"/>
  <c r="AZ1531" i="1" s="1"/>
  <c r="BF1531" i="1" s="1"/>
  <c r="BL1531" i="1" s="1"/>
  <c r="BN1531" i="1" s="1"/>
  <c r="O1530" i="1"/>
  <c r="N1524" i="1"/>
  <c r="T1524" i="1" s="1"/>
  <c r="Z1524" i="1" s="1"/>
  <c r="AF1524" i="1" s="1"/>
  <c r="AJ1524" i="1" s="1"/>
  <c r="AP1524" i="1" s="1"/>
  <c r="AV1524" i="1" s="1"/>
  <c r="BB1524" i="1" s="1"/>
  <c r="BH1524" i="1" s="1"/>
  <c r="BR1524" i="1" s="1"/>
  <c r="BT1524" i="1" s="1"/>
  <c r="H1523" i="1"/>
  <c r="N1523" i="1" s="1"/>
  <c r="N1546" i="1"/>
  <c r="T1546" i="1" s="1"/>
  <c r="Z1546" i="1" s="1"/>
  <c r="AF1546" i="1" s="1"/>
  <c r="AJ1546" i="1" s="1"/>
  <c r="AP1546" i="1" s="1"/>
  <c r="AV1546" i="1" s="1"/>
  <c r="BB1546" i="1" s="1"/>
  <c r="BH1546" i="1" s="1"/>
  <c r="BR1546" i="1" s="1"/>
  <c r="BT1546" i="1" s="1"/>
  <c r="H1545" i="1"/>
  <c r="J1545" i="1"/>
  <c r="X1494" i="1"/>
  <c r="AD1494" i="1" s="1"/>
  <c r="AH1494" i="1" s="1"/>
  <c r="AN1494" i="1" s="1"/>
  <c r="AT1494" i="1" s="1"/>
  <c r="AZ1494" i="1" s="1"/>
  <c r="BF1494" i="1" s="1"/>
  <c r="BL1494" i="1" s="1"/>
  <c r="BN1494" i="1" s="1"/>
  <c r="M1494" i="1"/>
  <c r="S1494" i="1" s="1"/>
  <c r="Y1494" i="1" s="1"/>
  <c r="AE1494" i="1" s="1"/>
  <c r="AI1494" i="1" s="1"/>
  <c r="AO1494" i="1" s="1"/>
  <c r="AU1494" i="1" s="1"/>
  <c r="BA1494" i="1" s="1"/>
  <c r="BG1494" i="1" s="1"/>
  <c r="BO1494" i="1" s="1"/>
  <c r="BQ1494" i="1" s="1"/>
  <c r="G1493" i="1"/>
  <c r="M1476" i="1"/>
  <c r="S1476" i="1" s="1"/>
  <c r="Y1476" i="1" s="1"/>
  <c r="AE1476" i="1" s="1"/>
  <c r="AI1476" i="1" s="1"/>
  <c r="AO1476" i="1" s="1"/>
  <c r="AU1476" i="1" s="1"/>
  <c r="BA1476" i="1" s="1"/>
  <c r="BG1476" i="1" s="1"/>
  <c r="BO1476" i="1" s="1"/>
  <c r="BQ1476" i="1" s="1"/>
  <c r="G1469" i="1"/>
  <c r="M1469" i="1" s="1"/>
  <c r="S1469" i="1" s="1"/>
  <c r="Y1469" i="1" s="1"/>
  <c r="AE1469" i="1" s="1"/>
  <c r="AI1469" i="1" s="1"/>
  <c r="AO1469" i="1" s="1"/>
  <c r="AU1469" i="1" s="1"/>
  <c r="BA1469" i="1" s="1"/>
  <c r="BG1469" i="1" s="1"/>
  <c r="BO1469" i="1" s="1"/>
  <c r="BQ1469" i="1" s="1"/>
  <c r="K1444" i="1"/>
  <c r="K1434" i="1" s="1"/>
  <c r="P1434" i="1"/>
  <c r="F1444" i="1"/>
  <c r="M1425" i="1"/>
  <c r="G1424" i="1"/>
  <c r="M1386" i="1"/>
  <c r="S1386" i="1" s="1"/>
  <c r="Y1386" i="1" s="1"/>
  <c r="AE1386" i="1" s="1"/>
  <c r="AI1386" i="1" s="1"/>
  <c r="AO1386" i="1" s="1"/>
  <c r="AU1386" i="1" s="1"/>
  <c r="BA1386" i="1" s="1"/>
  <c r="BG1386" i="1" s="1"/>
  <c r="BO1386" i="1" s="1"/>
  <c r="BQ1386" i="1" s="1"/>
  <c r="G1385" i="1"/>
  <c r="H1328" i="1"/>
  <c r="N1328" i="1" s="1"/>
  <c r="T1328" i="1" s="1"/>
  <c r="Z1328" i="1" s="1"/>
  <c r="AF1328" i="1" s="1"/>
  <c r="AJ1328" i="1" s="1"/>
  <c r="AP1328" i="1" s="1"/>
  <c r="AV1328" i="1" s="1"/>
  <c r="BB1328" i="1" s="1"/>
  <c r="BH1328" i="1" s="1"/>
  <c r="BR1328" i="1" s="1"/>
  <c r="BT1328" i="1" s="1"/>
  <c r="N1329" i="1"/>
  <c r="T1329" i="1" s="1"/>
  <c r="Z1329" i="1" s="1"/>
  <c r="AF1329" i="1" s="1"/>
  <c r="AJ1329" i="1" s="1"/>
  <c r="AP1329" i="1" s="1"/>
  <c r="AV1329" i="1" s="1"/>
  <c r="BB1329" i="1" s="1"/>
  <c r="BH1329" i="1" s="1"/>
  <c r="BR1329" i="1" s="1"/>
  <c r="BT1329" i="1" s="1"/>
  <c r="F1313" i="1"/>
  <c r="L1314" i="1"/>
  <c r="R1314" i="1" s="1"/>
  <c r="X1314" i="1" s="1"/>
  <c r="AD1314" i="1" s="1"/>
  <c r="AH1314" i="1" s="1"/>
  <c r="AN1314" i="1" s="1"/>
  <c r="AT1314" i="1" s="1"/>
  <c r="AZ1314" i="1" s="1"/>
  <c r="BF1314" i="1" s="1"/>
  <c r="BL1314" i="1" s="1"/>
  <c r="BN1314" i="1" s="1"/>
  <c r="G1239" i="1"/>
  <c r="M1239" i="1" s="1"/>
  <c r="S1239" i="1" s="1"/>
  <c r="Y1239" i="1" s="1"/>
  <c r="AE1239" i="1" s="1"/>
  <c r="AI1239" i="1" s="1"/>
  <c r="AO1239" i="1" s="1"/>
  <c r="AU1239" i="1" s="1"/>
  <c r="BA1239" i="1" s="1"/>
  <c r="BG1239" i="1" s="1"/>
  <c r="BO1239" i="1" s="1"/>
  <c r="BQ1239" i="1" s="1"/>
  <c r="M1240" i="1"/>
  <c r="S1240" i="1" s="1"/>
  <c r="Y1240" i="1" s="1"/>
  <c r="AE1240" i="1" s="1"/>
  <c r="AI1240" i="1" s="1"/>
  <c r="AO1240" i="1" s="1"/>
  <c r="AU1240" i="1" s="1"/>
  <c r="BA1240" i="1" s="1"/>
  <c r="BG1240" i="1" s="1"/>
  <c r="BO1240" i="1" s="1"/>
  <c r="BQ1240" i="1" s="1"/>
  <c r="M1345" i="1"/>
  <c r="S1345" i="1" s="1"/>
  <c r="Y1345" i="1" s="1"/>
  <c r="AE1345" i="1" s="1"/>
  <c r="AI1345" i="1" s="1"/>
  <c r="AO1345" i="1" s="1"/>
  <c r="AU1345" i="1" s="1"/>
  <c r="BA1345" i="1" s="1"/>
  <c r="BG1345" i="1" s="1"/>
  <c r="BO1345" i="1" s="1"/>
  <c r="BQ1345" i="1" s="1"/>
  <c r="N1301" i="1"/>
  <c r="T1301" i="1" s="1"/>
  <c r="Z1301" i="1" s="1"/>
  <c r="AF1301" i="1" s="1"/>
  <c r="AJ1301" i="1" s="1"/>
  <c r="AP1301" i="1" s="1"/>
  <c r="AV1301" i="1" s="1"/>
  <c r="BB1301" i="1" s="1"/>
  <c r="BH1301" i="1" s="1"/>
  <c r="BR1301" i="1" s="1"/>
  <c r="BT1301" i="1" s="1"/>
  <c r="H1300" i="1"/>
  <c r="N1300" i="1" s="1"/>
  <c r="T1300" i="1" s="1"/>
  <c r="Z1300" i="1" s="1"/>
  <c r="AF1300" i="1" s="1"/>
  <c r="AJ1300" i="1" s="1"/>
  <c r="AP1300" i="1" s="1"/>
  <c r="AV1300" i="1" s="1"/>
  <c r="BB1300" i="1" s="1"/>
  <c r="BH1300" i="1" s="1"/>
  <c r="BR1300" i="1" s="1"/>
  <c r="BT1300" i="1" s="1"/>
  <c r="BD1256" i="1"/>
  <c r="BD1255" i="1" s="1"/>
  <c r="M1358" i="1"/>
  <c r="S1358" i="1" s="1"/>
  <c r="Y1358" i="1" s="1"/>
  <c r="AE1358" i="1" s="1"/>
  <c r="AI1358" i="1" s="1"/>
  <c r="AO1358" i="1" s="1"/>
  <c r="AU1358" i="1" s="1"/>
  <c r="BA1358" i="1" s="1"/>
  <c r="BG1358" i="1" s="1"/>
  <c r="BO1358" i="1" s="1"/>
  <c r="BQ1358" i="1" s="1"/>
  <c r="G1357" i="1"/>
  <c r="M1357" i="1" s="1"/>
  <c r="S1357" i="1" s="1"/>
  <c r="Y1357" i="1" s="1"/>
  <c r="AE1357" i="1" s="1"/>
  <c r="AI1357" i="1" s="1"/>
  <c r="AO1357" i="1" s="1"/>
  <c r="AU1357" i="1" s="1"/>
  <c r="BA1357" i="1" s="1"/>
  <c r="BG1357" i="1" s="1"/>
  <c r="BO1357" i="1" s="1"/>
  <c r="BQ1357" i="1" s="1"/>
  <c r="L1257" i="1"/>
  <c r="R1257" i="1" s="1"/>
  <c r="X1257" i="1" s="1"/>
  <c r="AD1257" i="1" s="1"/>
  <c r="AH1257" i="1" s="1"/>
  <c r="AN1257" i="1" s="1"/>
  <c r="AT1257" i="1" s="1"/>
  <c r="AZ1257" i="1" s="1"/>
  <c r="BF1257" i="1" s="1"/>
  <c r="BL1257" i="1" s="1"/>
  <c r="BN1257" i="1" s="1"/>
  <c r="F1256" i="1"/>
  <c r="O1146" i="1"/>
  <c r="R1147" i="1"/>
  <c r="X1147" i="1" s="1"/>
  <c r="AD1147" i="1" s="1"/>
  <c r="AH1147" i="1" s="1"/>
  <c r="AN1147" i="1" s="1"/>
  <c r="AT1147" i="1" s="1"/>
  <c r="AZ1147" i="1" s="1"/>
  <c r="BF1147" i="1" s="1"/>
  <c r="BL1147" i="1" s="1"/>
  <c r="BN1147" i="1" s="1"/>
  <c r="P1385" i="1"/>
  <c r="BU1177" i="1"/>
  <c r="AD1155" i="1"/>
  <c r="AH1155" i="1" s="1"/>
  <c r="AN1155" i="1" s="1"/>
  <c r="AT1155" i="1" s="1"/>
  <c r="AZ1155" i="1" s="1"/>
  <c r="BF1155" i="1" s="1"/>
  <c r="BL1155" i="1" s="1"/>
  <c r="AA1154" i="1"/>
  <c r="L1138" i="1"/>
  <c r="R1138" i="1" s="1"/>
  <c r="X1138" i="1" s="1"/>
  <c r="AD1138" i="1" s="1"/>
  <c r="AH1138" i="1" s="1"/>
  <c r="AN1138" i="1" s="1"/>
  <c r="AT1138" i="1" s="1"/>
  <c r="AZ1138" i="1" s="1"/>
  <c r="BF1138" i="1" s="1"/>
  <c r="BL1138" i="1" s="1"/>
  <c r="BN1138" i="1" s="1"/>
  <c r="N1082" i="1"/>
  <c r="T1082" i="1" s="1"/>
  <c r="Z1082" i="1" s="1"/>
  <c r="AF1082" i="1" s="1"/>
  <c r="AJ1082" i="1" s="1"/>
  <c r="AP1082" i="1" s="1"/>
  <c r="AV1082" i="1" s="1"/>
  <c r="BB1082" i="1" s="1"/>
  <c r="BH1082" i="1" s="1"/>
  <c r="BR1082" i="1" s="1"/>
  <c r="BT1082" i="1" s="1"/>
  <c r="H1081" i="1"/>
  <c r="G921" i="1"/>
  <c r="M921" i="1" s="1"/>
  <c r="S921" i="1" s="1"/>
  <c r="Y921" i="1" s="1"/>
  <c r="AE921" i="1" s="1"/>
  <c r="AI921" i="1" s="1"/>
  <c r="AO921" i="1" s="1"/>
  <c r="AU921" i="1" s="1"/>
  <c r="BA921" i="1" s="1"/>
  <c r="BG921" i="1" s="1"/>
  <c r="BO921" i="1" s="1"/>
  <c r="BQ921" i="1" s="1"/>
  <c r="M922" i="1"/>
  <c r="S922" i="1" s="1"/>
  <c r="Y922" i="1" s="1"/>
  <c r="AE922" i="1" s="1"/>
  <c r="AI922" i="1" s="1"/>
  <c r="AO922" i="1" s="1"/>
  <c r="AU922" i="1" s="1"/>
  <c r="BA922" i="1" s="1"/>
  <c r="BG922" i="1" s="1"/>
  <c r="BO922" i="1" s="1"/>
  <c r="BQ922" i="1" s="1"/>
  <c r="G1059" i="1"/>
  <c r="M1060" i="1"/>
  <c r="S1060" i="1" s="1"/>
  <c r="Y1060" i="1" s="1"/>
  <c r="AE1060" i="1" s="1"/>
  <c r="AI1060" i="1" s="1"/>
  <c r="AO1060" i="1" s="1"/>
  <c r="AU1060" i="1" s="1"/>
  <c r="BA1060" i="1" s="1"/>
  <c r="BG1060" i="1" s="1"/>
  <c r="BO1060" i="1" s="1"/>
  <c r="BQ1060" i="1" s="1"/>
  <c r="F1044" i="1"/>
  <c r="L1050" i="1"/>
  <c r="R1050" i="1" s="1"/>
  <c r="X1050" i="1" s="1"/>
  <c r="AD1050" i="1" s="1"/>
  <c r="AH1050" i="1" s="1"/>
  <c r="AN1050" i="1" s="1"/>
  <c r="AT1050" i="1" s="1"/>
  <c r="AZ1050" i="1" s="1"/>
  <c r="BF1050" i="1" s="1"/>
  <c r="BL1050" i="1" s="1"/>
  <c r="BN1050" i="1" s="1"/>
  <c r="H1059" i="1"/>
  <c r="N1060" i="1"/>
  <c r="T1060" i="1" s="1"/>
  <c r="Z1060" i="1" s="1"/>
  <c r="AF1060" i="1" s="1"/>
  <c r="AJ1060" i="1" s="1"/>
  <c r="AP1060" i="1" s="1"/>
  <c r="AV1060" i="1" s="1"/>
  <c r="BB1060" i="1" s="1"/>
  <c r="BH1060" i="1" s="1"/>
  <c r="BR1060" i="1" s="1"/>
  <c r="BT1060" i="1" s="1"/>
  <c r="J968" i="1"/>
  <c r="M969" i="1"/>
  <c r="S969" i="1" s="1"/>
  <c r="Y969" i="1" s="1"/>
  <c r="AE969" i="1" s="1"/>
  <c r="AI969" i="1" s="1"/>
  <c r="AO969" i="1" s="1"/>
  <c r="AU969" i="1" s="1"/>
  <c r="BA969" i="1" s="1"/>
  <c r="BG969" i="1" s="1"/>
  <c r="BO969" i="1" s="1"/>
  <c r="BQ969" i="1" s="1"/>
  <c r="L930" i="1"/>
  <c r="R930" i="1" s="1"/>
  <c r="X930" i="1" s="1"/>
  <c r="AD930" i="1" s="1"/>
  <c r="AH930" i="1" s="1"/>
  <c r="AN930" i="1" s="1"/>
  <c r="AT930" i="1" s="1"/>
  <c r="AZ930" i="1" s="1"/>
  <c r="BF930" i="1" s="1"/>
  <c r="BL930" i="1" s="1"/>
  <c r="BN930" i="1" s="1"/>
  <c r="F929" i="1"/>
  <c r="L929" i="1" s="1"/>
  <c r="R929" i="1" s="1"/>
  <c r="X929" i="1" s="1"/>
  <c r="AD929" i="1" s="1"/>
  <c r="AH929" i="1" s="1"/>
  <c r="AN929" i="1" s="1"/>
  <c r="AT929" i="1" s="1"/>
  <c r="AZ929" i="1" s="1"/>
  <c r="BF929" i="1" s="1"/>
  <c r="BL929" i="1" s="1"/>
  <c r="BN929" i="1" s="1"/>
  <c r="K1092" i="1"/>
  <c r="N1093" i="1"/>
  <c r="T1093" i="1" s="1"/>
  <c r="Z1093" i="1" s="1"/>
  <c r="AF1093" i="1" s="1"/>
  <c r="AJ1093" i="1" s="1"/>
  <c r="AP1093" i="1" s="1"/>
  <c r="AV1093" i="1" s="1"/>
  <c r="BB1093" i="1" s="1"/>
  <c r="BH1093" i="1" s="1"/>
  <c r="BR1093" i="1" s="1"/>
  <c r="BT1093" i="1" s="1"/>
  <c r="N1075" i="1"/>
  <c r="T1075" i="1" s="1"/>
  <c r="Z1075" i="1" s="1"/>
  <c r="AF1075" i="1" s="1"/>
  <c r="AJ1075" i="1" s="1"/>
  <c r="AP1075" i="1" s="1"/>
  <c r="AV1075" i="1" s="1"/>
  <c r="BB1075" i="1" s="1"/>
  <c r="BH1075" i="1" s="1"/>
  <c r="BR1075" i="1" s="1"/>
  <c r="BT1075" i="1" s="1"/>
  <c r="H1074" i="1"/>
  <c r="N1074" i="1" s="1"/>
  <c r="T1074" i="1" s="1"/>
  <c r="Z1074" i="1" s="1"/>
  <c r="AF1074" i="1" s="1"/>
  <c r="AJ1074" i="1" s="1"/>
  <c r="AP1074" i="1" s="1"/>
  <c r="AV1074" i="1" s="1"/>
  <c r="BB1074" i="1" s="1"/>
  <c r="BH1074" i="1" s="1"/>
  <c r="BR1074" i="1" s="1"/>
  <c r="BT1074" i="1" s="1"/>
  <c r="M1029" i="1"/>
  <c r="S1029" i="1" s="1"/>
  <c r="Y1029" i="1" s="1"/>
  <c r="AE1029" i="1" s="1"/>
  <c r="AI1029" i="1" s="1"/>
  <c r="AO1029" i="1" s="1"/>
  <c r="AU1029" i="1" s="1"/>
  <c r="BA1029" i="1" s="1"/>
  <c r="BG1029" i="1" s="1"/>
  <c r="BO1029" i="1" s="1"/>
  <c r="BQ1029" i="1" s="1"/>
  <c r="G1022" i="1"/>
  <c r="AF936" i="1"/>
  <c r="AJ936" i="1" s="1"/>
  <c r="AP936" i="1" s="1"/>
  <c r="AV936" i="1" s="1"/>
  <c r="BB936" i="1" s="1"/>
  <c r="BH936" i="1" s="1"/>
  <c r="BR936" i="1" s="1"/>
  <c r="BT936" i="1" s="1"/>
  <c r="AC935" i="1"/>
  <c r="G771" i="1"/>
  <c r="M772" i="1"/>
  <c r="S772" i="1" s="1"/>
  <c r="Y772" i="1" s="1"/>
  <c r="AE772" i="1" s="1"/>
  <c r="AI772" i="1" s="1"/>
  <c r="AO772" i="1" s="1"/>
  <c r="AU772" i="1" s="1"/>
  <c r="BA772" i="1" s="1"/>
  <c r="BG772" i="1" s="1"/>
  <c r="BO772" i="1" s="1"/>
  <c r="BQ772" i="1" s="1"/>
  <c r="I1092" i="1"/>
  <c r="N1026" i="1"/>
  <c r="T1026" i="1" s="1"/>
  <c r="Z1026" i="1" s="1"/>
  <c r="AF1026" i="1" s="1"/>
  <c r="AJ1026" i="1" s="1"/>
  <c r="AP1026" i="1" s="1"/>
  <c r="AV1026" i="1" s="1"/>
  <c r="BB1026" i="1" s="1"/>
  <c r="BH1026" i="1" s="1"/>
  <c r="BR1026" i="1" s="1"/>
  <c r="BT1026" i="1" s="1"/>
  <c r="H1022" i="1"/>
  <c r="N1022" i="1" s="1"/>
  <c r="T1022" i="1" s="1"/>
  <c r="Z1022" i="1" s="1"/>
  <c r="AF1022" i="1" s="1"/>
  <c r="AJ1022" i="1" s="1"/>
  <c r="AP1022" i="1" s="1"/>
  <c r="AV1022" i="1" s="1"/>
  <c r="BB1022" i="1" s="1"/>
  <c r="BH1022" i="1" s="1"/>
  <c r="BR1022" i="1" s="1"/>
  <c r="BT1022" i="1" s="1"/>
  <c r="L922" i="1"/>
  <c r="R922" i="1" s="1"/>
  <c r="X922" i="1" s="1"/>
  <c r="AD922" i="1" s="1"/>
  <c r="AH922" i="1" s="1"/>
  <c r="AN922" i="1" s="1"/>
  <c r="AT922" i="1" s="1"/>
  <c r="AZ922" i="1" s="1"/>
  <c r="BF922" i="1" s="1"/>
  <c r="BL922" i="1" s="1"/>
  <c r="BN922" i="1" s="1"/>
  <c r="F921" i="1"/>
  <c r="L921" i="1" s="1"/>
  <c r="R921" i="1" s="1"/>
  <c r="X921" i="1" s="1"/>
  <c r="AD921" i="1" s="1"/>
  <c r="AH921" i="1" s="1"/>
  <c r="AN921" i="1" s="1"/>
  <c r="AT921" i="1" s="1"/>
  <c r="AZ921" i="1" s="1"/>
  <c r="BF921" i="1" s="1"/>
  <c r="BL921" i="1" s="1"/>
  <c r="BN921" i="1" s="1"/>
  <c r="X910" i="1"/>
  <c r="AD910" i="1" s="1"/>
  <c r="AH910" i="1" s="1"/>
  <c r="AN910" i="1" s="1"/>
  <c r="AT910" i="1" s="1"/>
  <c r="AZ910" i="1" s="1"/>
  <c r="BF910" i="1" s="1"/>
  <c r="BL910" i="1" s="1"/>
  <c r="BN910" i="1" s="1"/>
  <c r="M802" i="1"/>
  <c r="S802" i="1" s="1"/>
  <c r="Y802" i="1" s="1"/>
  <c r="AE802" i="1" s="1"/>
  <c r="AI802" i="1" s="1"/>
  <c r="AO802" i="1" s="1"/>
  <c r="AU802" i="1" s="1"/>
  <c r="BA802" i="1" s="1"/>
  <c r="BG802" i="1" s="1"/>
  <c r="BO802" i="1" s="1"/>
  <c r="BQ802" i="1" s="1"/>
  <c r="G801" i="1"/>
  <c r="M801" i="1" s="1"/>
  <c r="S801" i="1" s="1"/>
  <c r="Y801" i="1" s="1"/>
  <c r="AE801" i="1" s="1"/>
  <c r="AI801" i="1" s="1"/>
  <c r="AO801" i="1" s="1"/>
  <c r="AU801" i="1" s="1"/>
  <c r="BA801" i="1" s="1"/>
  <c r="BG801" i="1" s="1"/>
  <c r="BO801" i="1" s="1"/>
  <c r="BQ801" i="1" s="1"/>
  <c r="J1082" i="1"/>
  <c r="M1083" i="1"/>
  <c r="S1083" i="1" s="1"/>
  <c r="Y1083" i="1" s="1"/>
  <c r="AE1083" i="1" s="1"/>
  <c r="AI1083" i="1" s="1"/>
  <c r="AO1083" i="1" s="1"/>
  <c r="AU1083" i="1" s="1"/>
  <c r="BA1083" i="1" s="1"/>
  <c r="BG1083" i="1" s="1"/>
  <c r="BO1083" i="1" s="1"/>
  <c r="BQ1083" i="1" s="1"/>
  <c r="F1059" i="1"/>
  <c r="L978" i="1"/>
  <c r="R978" i="1" s="1"/>
  <c r="X978" i="1" s="1"/>
  <c r="AD978" i="1" s="1"/>
  <c r="AH978" i="1" s="1"/>
  <c r="AN978" i="1" s="1"/>
  <c r="AT978" i="1" s="1"/>
  <c r="AZ978" i="1" s="1"/>
  <c r="BF978" i="1" s="1"/>
  <c r="BL978" i="1" s="1"/>
  <c r="BN978" i="1" s="1"/>
  <c r="F975" i="1"/>
  <c r="L975" i="1" s="1"/>
  <c r="R975" i="1" s="1"/>
  <c r="X975" i="1" s="1"/>
  <c r="AD975" i="1" s="1"/>
  <c r="AH975" i="1" s="1"/>
  <c r="AN975" i="1" s="1"/>
  <c r="AT975" i="1" s="1"/>
  <c r="Z897" i="1"/>
  <c r="AF897" i="1" s="1"/>
  <c r="AJ897" i="1" s="1"/>
  <c r="AP897" i="1" s="1"/>
  <c r="AV897" i="1" s="1"/>
  <c r="BB897" i="1" s="1"/>
  <c r="BH897" i="1" s="1"/>
  <c r="BR897" i="1" s="1"/>
  <c r="BT897" i="1" s="1"/>
  <c r="N852" i="1"/>
  <c r="T852" i="1" s="1"/>
  <c r="Z852" i="1" s="1"/>
  <c r="AF852" i="1" s="1"/>
  <c r="AJ852" i="1" s="1"/>
  <c r="AP852" i="1" s="1"/>
  <c r="AV852" i="1" s="1"/>
  <c r="BB852" i="1" s="1"/>
  <c r="BH852" i="1" s="1"/>
  <c r="BR852" i="1" s="1"/>
  <c r="BT852" i="1" s="1"/>
  <c r="N789" i="1"/>
  <c r="T789" i="1" s="1"/>
  <c r="Z789" i="1" s="1"/>
  <c r="AF789" i="1" s="1"/>
  <c r="AJ789" i="1" s="1"/>
  <c r="AP789" i="1" s="1"/>
  <c r="AV789" i="1" s="1"/>
  <c r="BB789" i="1" s="1"/>
  <c r="BH789" i="1" s="1"/>
  <c r="BR789" i="1" s="1"/>
  <c r="BT789" i="1" s="1"/>
  <c r="R1032" i="1"/>
  <c r="X1032" i="1" s="1"/>
  <c r="AD1032" i="1" s="1"/>
  <c r="AH1032" i="1" s="1"/>
  <c r="AN1032" i="1" s="1"/>
  <c r="AT1032" i="1" s="1"/>
  <c r="AZ1032" i="1" s="1"/>
  <c r="BF1032" i="1" s="1"/>
  <c r="BL1032" i="1" s="1"/>
  <c r="BN1032" i="1" s="1"/>
  <c r="H704" i="1"/>
  <c r="N716" i="1"/>
  <c r="T716" i="1" s="1"/>
  <c r="Z716" i="1" s="1"/>
  <c r="AF716" i="1" s="1"/>
  <c r="AJ716" i="1" s="1"/>
  <c r="AP716" i="1" s="1"/>
  <c r="AV716" i="1" s="1"/>
  <c r="BB716" i="1" s="1"/>
  <c r="BH716" i="1" s="1"/>
  <c r="BR716" i="1" s="1"/>
  <c r="BT716" i="1" s="1"/>
  <c r="N660" i="1"/>
  <c r="T660" i="1" s="1"/>
  <c r="Z660" i="1" s="1"/>
  <c r="AF660" i="1" s="1"/>
  <c r="AJ660" i="1" s="1"/>
  <c r="AP660" i="1" s="1"/>
  <c r="AV660" i="1" s="1"/>
  <c r="BB660" i="1" s="1"/>
  <c r="BH660" i="1" s="1"/>
  <c r="BR660" i="1" s="1"/>
  <c r="BT660" i="1" s="1"/>
  <c r="H646" i="1"/>
  <c r="BB429" i="1"/>
  <c r="BH429" i="1" s="1"/>
  <c r="BR429" i="1" s="1"/>
  <c r="BT429" i="1" s="1"/>
  <c r="AY399" i="1"/>
  <c r="M109" i="1"/>
  <c r="S109" i="1" s="1"/>
  <c r="Y109" i="1" s="1"/>
  <c r="AE109" i="1" s="1"/>
  <c r="AI109" i="1" s="1"/>
  <c r="AO109" i="1" s="1"/>
  <c r="AU109" i="1" s="1"/>
  <c r="BA109" i="1" s="1"/>
  <c r="BG109" i="1" s="1"/>
  <c r="BO109" i="1" s="1"/>
  <c r="G108" i="1"/>
  <c r="F34" i="1"/>
  <c r="L34" i="1" s="1"/>
  <c r="R34" i="1" s="1"/>
  <c r="X34" i="1" s="1"/>
  <c r="AD34" i="1" s="1"/>
  <c r="AH34" i="1" s="1"/>
  <c r="AN34" i="1" s="1"/>
  <c r="AT34" i="1" s="1"/>
  <c r="AZ34" i="1" s="1"/>
  <c r="BF34" i="1" s="1"/>
  <c r="M163" i="1"/>
  <c r="S163" i="1" s="1"/>
  <c r="Y163" i="1" s="1"/>
  <c r="AE163" i="1" s="1"/>
  <c r="AI163" i="1" s="1"/>
  <c r="AO163" i="1" s="1"/>
  <c r="AU163" i="1" s="1"/>
  <c r="BA163" i="1" s="1"/>
  <c r="BG163" i="1" s="1"/>
  <c r="BO163" i="1" s="1"/>
  <c r="BQ163" i="1" s="1"/>
  <c r="G162" i="1"/>
  <c r="BK34" i="1"/>
  <c r="BK17" i="1" s="1"/>
  <c r="K161" i="1"/>
  <c r="M1696" i="1"/>
  <c r="S1696" i="1" s="1"/>
  <c r="Y1696" i="1" s="1"/>
  <c r="AE1696" i="1" s="1"/>
  <c r="AI1696" i="1" s="1"/>
  <c r="AO1696" i="1" s="1"/>
  <c r="AU1696" i="1" s="1"/>
  <c r="BA1696" i="1" s="1"/>
  <c r="BG1696" i="1" s="1"/>
  <c r="BO1696" i="1" s="1"/>
  <c r="BQ1696" i="1" s="1"/>
  <c r="G1695" i="1"/>
  <c r="M1695" i="1" s="1"/>
  <c r="S1695" i="1" s="1"/>
  <c r="Y1695" i="1" s="1"/>
  <c r="AE1695" i="1" s="1"/>
  <c r="AI1695" i="1" s="1"/>
  <c r="AO1695" i="1" s="1"/>
  <c r="AU1695" i="1" s="1"/>
  <c r="BA1695" i="1" s="1"/>
  <c r="BG1695" i="1" s="1"/>
  <c r="BO1695" i="1" s="1"/>
  <c r="BQ1695" i="1" s="1"/>
  <c r="N1686" i="1"/>
  <c r="T1686" i="1" s="1"/>
  <c r="Z1686" i="1" s="1"/>
  <c r="AF1686" i="1" s="1"/>
  <c r="AJ1686" i="1" s="1"/>
  <c r="AP1686" i="1" s="1"/>
  <c r="AV1686" i="1" s="1"/>
  <c r="BB1686" i="1" s="1"/>
  <c r="BH1686" i="1" s="1"/>
  <c r="BR1686" i="1" s="1"/>
  <c r="BT1686" i="1" s="1"/>
  <c r="H1685" i="1"/>
  <c r="N1685" i="1" s="1"/>
  <c r="T1685" i="1" s="1"/>
  <c r="Z1685" i="1" s="1"/>
  <c r="AF1685" i="1" s="1"/>
  <c r="AJ1685" i="1" s="1"/>
  <c r="AP1685" i="1" s="1"/>
  <c r="AV1685" i="1" s="1"/>
  <c r="BB1685" i="1" s="1"/>
  <c r="BH1685" i="1" s="1"/>
  <c r="BR1685" i="1" s="1"/>
  <c r="BT1685" i="1" s="1"/>
  <c r="H1677" i="1"/>
  <c r="N1677" i="1" s="1"/>
  <c r="T1677" i="1" s="1"/>
  <c r="Z1677" i="1" s="1"/>
  <c r="AF1677" i="1" s="1"/>
  <c r="AJ1677" i="1" s="1"/>
  <c r="AP1677" i="1" s="1"/>
  <c r="AV1677" i="1" s="1"/>
  <c r="BB1677" i="1" s="1"/>
  <c r="BH1677" i="1" s="1"/>
  <c r="BR1677" i="1" s="1"/>
  <c r="BT1677" i="1" s="1"/>
  <c r="N1678" i="1"/>
  <c r="T1678" i="1" s="1"/>
  <c r="Z1678" i="1" s="1"/>
  <c r="AF1678" i="1" s="1"/>
  <c r="AJ1678" i="1" s="1"/>
  <c r="AP1678" i="1" s="1"/>
  <c r="AV1678" i="1" s="1"/>
  <c r="BB1678" i="1" s="1"/>
  <c r="BH1678" i="1" s="1"/>
  <c r="BR1678" i="1" s="1"/>
  <c r="BT1678" i="1" s="1"/>
  <c r="G1664" i="1"/>
  <c r="M1665" i="1"/>
  <c r="S1665" i="1" s="1"/>
  <c r="Y1665" i="1" s="1"/>
  <c r="AE1665" i="1" s="1"/>
  <c r="AI1665" i="1" s="1"/>
  <c r="AO1665" i="1" s="1"/>
  <c r="AU1665" i="1" s="1"/>
  <c r="BA1665" i="1" s="1"/>
  <c r="BG1665" i="1" s="1"/>
  <c r="BO1665" i="1" s="1"/>
  <c r="BQ1665" i="1" s="1"/>
  <c r="L1695" i="1"/>
  <c r="R1695" i="1" s="1"/>
  <c r="X1695" i="1" s="1"/>
  <c r="AD1695" i="1" s="1"/>
  <c r="AH1695" i="1" s="1"/>
  <c r="AN1695" i="1" s="1"/>
  <c r="AT1695" i="1" s="1"/>
  <c r="AZ1695" i="1" s="1"/>
  <c r="BF1695" i="1" s="1"/>
  <c r="BL1695" i="1" s="1"/>
  <c r="BN1695" i="1" s="1"/>
  <c r="L1678" i="1"/>
  <c r="R1678" i="1" s="1"/>
  <c r="X1678" i="1" s="1"/>
  <c r="AD1678" i="1" s="1"/>
  <c r="AH1678" i="1" s="1"/>
  <c r="AN1678" i="1" s="1"/>
  <c r="AT1678" i="1" s="1"/>
  <c r="AZ1678" i="1" s="1"/>
  <c r="BF1678" i="1" s="1"/>
  <c r="BL1678" i="1" s="1"/>
  <c r="BN1678" i="1" s="1"/>
  <c r="F1677" i="1"/>
  <c r="M1678" i="1"/>
  <c r="S1678" i="1" s="1"/>
  <c r="Y1678" i="1" s="1"/>
  <c r="AE1678" i="1" s="1"/>
  <c r="AI1678" i="1" s="1"/>
  <c r="AO1678" i="1" s="1"/>
  <c r="AU1678" i="1" s="1"/>
  <c r="BA1678" i="1" s="1"/>
  <c r="BG1678" i="1" s="1"/>
  <c r="BO1678" i="1" s="1"/>
  <c r="BQ1678" i="1" s="1"/>
  <c r="G1677" i="1"/>
  <c r="M1677" i="1" s="1"/>
  <c r="S1677" i="1" s="1"/>
  <c r="Y1677" i="1" s="1"/>
  <c r="AE1677" i="1" s="1"/>
  <c r="AI1677" i="1" s="1"/>
  <c r="AO1677" i="1" s="1"/>
  <c r="AU1677" i="1" s="1"/>
  <c r="BA1677" i="1" s="1"/>
  <c r="BG1677" i="1" s="1"/>
  <c r="BO1677" i="1" s="1"/>
  <c r="BQ1677" i="1" s="1"/>
  <c r="L1665" i="1"/>
  <c r="R1665" i="1" s="1"/>
  <c r="X1665" i="1" s="1"/>
  <c r="AD1665" i="1" s="1"/>
  <c r="AH1665" i="1" s="1"/>
  <c r="AN1665" i="1" s="1"/>
  <c r="AT1665" i="1" s="1"/>
  <c r="AZ1665" i="1" s="1"/>
  <c r="BF1665" i="1" s="1"/>
  <c r="BL1665" i="1" s="1"/>
  <c r="BN1665" i="1" s="1"/>
  <c r="F1664" i="1"/>
  <c r="M1654" i="1"/>
  <c r="S1654" i="1" s="1"/>
  <c r="Y1654" i="1" s="1"/>
  <c r="AE1654" i="1" s="1"/>
  <c r="AI1654" i="1" s="1"/>
  <c r="AO1654" i="1" s="1"/>
  <c r="AU1654" i="1" s="1"/>
  <c r="BA1654" i="1" s="1"/>
  <c r="BG1654" i="1" s="1"/>
  <c r="BO1654" i="1" s="1"/>
  <c r="BQ1654" i="1" s="1"/>
  <c r="T1531" i="1"/>
  <c r="Z1531" i="1" s="1"/>
  <c r="AF1531" i="1" s="1"/>
  <c r="AJ1531" i="1" s="1"/>
  <c r="AP1531" i="1" s="1"/>
  <c r="AV1531" i="1" s="1"/>
  <c r="BB1531" i="1" s="1"/>
  <c r="BH1531" i="1" s="1"/>
  <c r="BR1531" i="1" s="1"/>
  <c r="BT1531" i="1" s="1"/>
  <c r="Q1530" i="1"/>
  <c r="K1545" i="1"/>
  <c r="K1492" i="1" s="1"/>
  <c r="G1523" i="1"/>
  <c r="M1523" i="1" s="1"/>
  <c r="M1533" i="1"/>
  <c r="S1533" i="1" s="1"/>
  <c r="Y1533" i="1" s="1"/>
  <c r="AE1533" i="1" s="1"/>
  <c r="AI1533" i="1" s="1"/>
  <c r="AO1533" i="1" s="1"/>
  <c r="AU1533" i="1" s="1"/>
  <c r="BA1533" i="1" s="1"/>
  <c r="BG1533" i="1" s="1"/>
  <c r="BO1533" i="1" s="1"/>
  <c r="BQ1533" i="1" s="1"/>
  <c r="H1507" i="1"/>
  <c r="H1479" i="1"/>
  <c r="N1480" i="1"/>
  <c r="T1480" i="1" s="1"/>
  <c r="Z1480" i="1" s="1"/>
  <c r="AF1480" i="1" s="1"/>
  <c r="AJ1480" i="1" s="1"/>
  <c r="AP1480" i="1" s="1"/>
  <c r="AV1480" i="1" s="1"/>
  <c r="BB1480" i="1" s="1"/>
  <c r="BH1480" i="1" s="1"/>
  <c r="BR1480" i="1" s="1"/>
  <c r="BT1480" i="1" s="1"/>
  <c r="I1499" i="1"/>
  <c r="L1500" i="1"/>
  <c r="R1500" i="1" s="1"/>
  <c r="X1500" i="1" s="1"/>
  <c r="AD1500" i="1" s="1"/>
  <c r="AH1500" i="1" s="1"/>
  <c r="AN1500" i="1" s="1"/>
  <c r="AT1500" i="1" s="1"/>
  <c r="AZ1500" i="1" s="1"/>
  <c r="BF1500" i="1" s="1"/>
  <c r="BL1500" i="1" s="1"/>
  <c r="BN1500" i="1" s="1"/>
  <c r="N1461" i="1"/>
  <c r="T1461" i="1" s="1"/>
  <c r="Z1461" i="1" s="1"/>
  <c r="AF1461" i="1" s="1"/>
  <c r="AJ1461" i="1" s="1"/>
  <c r="AP1461" i="1" s="1"/>
  <c r="AV1461" i="1" s="1"/>
  <c r="BB1461" i="1" s="1"/>
  <c r="BH1461" i="1" s="1"/>
  <c r="BR1461" i="1" s="1"/>
  <c r="BT1461" i="1" s="1"/>
  <c r="H1460" i="1"/>
  <c r="G1444" i="1"/>
  <c r="S1426" i="1"/>
  <c r="Y1426" i="1" s="1"/>
  <c r="AE1426" i="1" s="1"/>
  <c r="AI1426" i="1" s="1"/>
  <c r="AO1426" i="1" s="1"/>
  <c r="AU1426" i="1" s="1"/>
  <c r="BA1426" i="1" s="1"/>
  <c r="BG1426" i="1" s="1"/>
  <c r="BO1426" i="1" s="1"/>
  <c r="P1425" i="1"/>
  <c r="P1424" i="1" s="1"/>
  <c r="N1419" i="1"/>
  <c r="T1419" i="1" s="1"/>
  <c r="Z1419" i="1" s="1"/>
  <c r="AF1419" i="1" s="1"/>
  <c r="AJ1419" i="1" s="1"/>
  <c r="AP1419" i="1" s="1"/>
  <c r="AV1419" i="1" s="1"/>
  <c r="BB1419" i="1" s="1"/>
  <c r="BH1419" i="1" s="1"/>
  <c r="BR1419" i="1" s="1"/>
  <c r="BT1419" i="1" s="1"/>
  <c r="N1386" i="1"/>
  <c r="T1386" i="1" s="1"/>
  <c r="Z1386" i="1" s="1"/>
  <c r="AF1386" i="1" s="1"/>
  <c r="AJ1386" i="1" s="1"/>
  <c r="AP1386" i="1" s="1"/>
  <c r="AV1386" i="1" s="1"/>
  <c r="BB1386" i="1" s="1"/>
  <c r="BH1386" i="1" s="1"/>
  <c r="BR1386" i="1" s="1"/>
  <c r="BT1386" i="1" s="1"/>
  <c r="H1385" i="1"/>
  <c r="AY1435" i="1"/>
  <c r="AY1434" i="1" s="1"/>
  <c r="N1361" i="1"/>
  <c r="T1361" i="1" s="1"/>
  <c r="Z1361" i="1" s="1"/>
  <c r="AF1361" i="1" s="1"/>
  <c r="AJ1361" i="1" s="1"/>
  <c r="AP1361" i="1" s="1"/>
  <c r="AV1361" i="1" s="1"/>
  <c r="BB1361" i="1" s="1"/>
  <c r="BH1361" i="1" s="1"/>
  <c r="BR1361" i="1" s="1"/>
  <c r="BT1361" i="1" s="1"/>
  <c r="K1360" i="1"/>
  <c r="M1350" i="1"/>
  <c r="S1350" i="1" s="1"/>
  <c r="Y1350" i="1" s="1"/>
  <c r="AE1350" i="1" s="1"/>
  <c r="AI1350" i="1" s="1"/>
  <c r="AO1350" i="1" s="1"/>
  <c r="AU1350" i="1" s="1"/>
  <c r="BA1350" i="1" s="1"/>
  <c r="BG1350" i="1" s="1"/>
  <c r="BO1350" i="1" s="1"/>
  <c r="BQ1350" i="1" s="1"/>
  <c r="M1408" i="1"/>
  <c r="S1408" i="1" s="1"/>
  <c r="Y1408" i="1" s="1"/>
  <c r="AE1408" i="1" s="1"/>
  <c r="AI1408" i="1" s="1"/>
  <c r="AO1408" i="1" s="1"/>
  <c r="AU1408" i="1" s="1"/>
  <c r="BA1408" i="1" s="1"/>
  <c r="BG1408" i="1" s="1"/>
  <c r="BO1408" i="1" s="1"/>
  <c r="BQ1408" i="1" s="1"/>
  <c r="G1407" i="1"/>
  <c r="R1426" i="1"/>
  <c r="X1426" i="1" s="1"/>
  <c r="AD1426" i="1" s="1"/>
  <c r="AH1426" i="1" s="1"/>
  <c r="AN1426" i="1" s="1"/>
  <c r="AT1426" i="1" s="1"/>
  <c r="AZ1426" i="1" s="1"/>
  <c r="BF1426" i="1" s="1"/>
  <c r="BL1426" i="1" s="1"/>
  <c r="O1425" i="1"/>
  <c r="N1420" i="1"/>
  <c r="T1420" i="1" s="1"/>
  <c r="Z1420" i="1" s="1"/>
  <c r="AF1420" i="1" s="1"/>
  <c r="AJ1420" i="1" s="1"/>
  <c r="AP1420" i="1" s="1"/>
  <c r="AV1420" i="1" s="1"/>
  <c r="BB1420" i="1" s="1"/>
  <c r="BH1420" i="1" s="1"/>
  <c r="BR1420" i="1" s="1"/>
  <c r="BT1420" i="1" s="1"/>
  <c r="H1336" i="1"/>
  <c r="N1340" i="1"/>
  <c r="T1340" i="1" s="1"/>
  <c r="Z1340" i="1" s="1"/>
  <c r="AF1340" i="1" s="1"/>
  <c r="AJ1340" i="1" s="1"/>
  <c r="AP1340" i="1" s="1"/>
  <c r="AV1340" i="1" s="1"/>
  <c r="BB1340" i="1" s="1"/>
  <c r="BH1340" i="1" s="1"/>
  <c r="BR1340" i="1" s="1"/>
  <c r="BT1340" i="1" s="1"/>
  <c r="L1198" i="1"/>
  <c r="R1198" i="1" s="1"/>
  <c r="X1198" i="1" s="1"/>
  <c r="AD1198" i="1" s="1"/>
  <c r="AH1198" i="1" s="1"/>
  <c r="AN1198" i="1" s="1"/>
  <c r="AT1198" i="1" s="1"/>
  <c r="AZ1198" i="1" s="1"/>
  <c r="BF1198" i="1" s="1"/>
  <c r="BL1198" i="1" s="1"/>
  <c r="BN1198" i="1" s="1"/>
  <c r="F1197" i="1"/>
  <c r="L1197" i="1" s="1"/>
  <c r="R1197" i="1" s="1"/>
  <c r="X1197" i="1" s="1"/>
  <c r="AD1197" i="1" s="1"/>
  <c r="AH1197" i="1" s="1"/>
  <c r="AN1197" i="1" s="1"/>
  <c r="AT1197" i="1" s="1"/>
  <c r="AZ1197" i="1" s="1"/>
  <c r="BF1197" i="1" s="1"/>
  <c r="BL1197" i="1" s="1"/>
  <c r="BN1197" i="1" s="1"/>
  <c r="H1374" i="1"/>
  <c r="N1374" i="1" s="1"/>
  <c r="T1374" i="1" s="1"/>
  <c r="Z1374" i="1" s="1"/>
  <c r="AF1374" i="1" s="1"/>
  <c r="AJ1374" i="1" s="1"/>
  <c r="AP1374" i="1" s="1"/>
  <c r="AV1374" i="1" s="1"/>
  <c r="BB1374" i="1" s="1"/>
  <c r="BH1374" i="1" s="1"/>
  <c r="BR1374" i="1" s="1"/>
  <c r="BT1374" i="1" s="1"/>
  <c r="N1375" i="1"/>
  <c r="T1375" i="1" s="1"/>
  <c r="Z1375" i="1" s="1"/>
  <c r="AF1375" i="1" s="1"/>
  <c r="AJ1375" i="1" s="1"/>
  <c r="AP1375" i="1" s="1"/>
  <c r="AV1375" i="1" s="1"/>
  <c r="BB1375" i="1" s="1"/>
  <c r="BH1375" i="1" s="1"/>
  <c r="BR1375" i="1" s="1"/>
  <c r="BT1375" i="1" s="1"/>
  <c r="Z1426" i="1"/>
  <c r="AF1426" i="1" s="1"/>
  <c r="AJ1426" i="1" s="1"/>
  <c r="AP1426" i="1" s="1"/>
  <c r="AV1426" i="1" s="1"/>
  <c r="BB1426" i="1" s="1"/>
  <c r="BH1426" i="1" s="1"/>
  <c r="BR1426" i="1" s="1"/>
  <c r="N1317" i="1"/>
  <c r="T1317" i="1" s="1"/>
  <c r="Z1317" i="1" s="1"/>
  <c r="AF1317" i="1" s="1"/>
  <c r="AJ1317" i="1" s="1"/>
  <c r="AP1317" i="1" s="1"/>
  <c r="AV1317" i="1" s="1"/>
  <c r="BB1317" i="1" s="1"/>
  <c r="BH1317" i="1" s="1"/>
  <c r="BR1317" i="1" s="1"/>
  <c r="BT1317" i="1" s="1"/>
  <c r="H1313" i="1"/>
  <c r="N1313" i="1" s="1"/>
  <c r="T1313" i="1" s="1"/>
  <c r="Z1313" i="1" s="1"/>
  <c r="AF1313" i="1" s="1"/>
  <c r="AJ1313" i="1" s="1"/>
  <c r="AP1313" i="1" s="1"/>
  <c r="AV1313" i="1" s="1"/>
  <c r="BB1313" i="1" s="1"/>
  <c r="BH1313" i="1" s="1"/>
  <c r="BR1313" i="1" s="1"/>
  <c r="BT1313" i="1" s="1"/>
  <c r="F1300" i="1"/>
  <c r="Q1178" i="1"/>
  <c r="Q1177" i="1" s="1"/>
  <c r="J1178" i="1"/>
  <c r="J1177" i="1" s="1"/>
  <c r="J1137" i="1"/>
  <c r="M1399" i="1"/>
  <c r="S1399" i="1" s="1"/>
  <c r="Y1399" i="1" s="1"/>
  <c r="AE1399" i="1" s="1"/>
  <c r="AI1399" i="1" s="1"/>
  <c r="AO1399" i="1" s="1"/>
  <c r="AU1399" i="1" s="1"/>
  <c r="BA1399" i="1" s="1"/>
  <c r="BG1399" i="1" s="1"/>
  <c r="BO1399" i="1" s="1"/>
  <c r="BQ1399" i="1" s="1"/>
  <c r="I1256" i="1"/>
  <c r="M1257" i="1"/>
  <c r="S1257" i="1" s="1"/>
  <c r="Y1257" i="1" s="1"/>
  <c r="AE1257" i="1" s="1"/>
  <c r="AI1257" i="1" s="1"/>
  <c r="AO1257" i="1" s="1"/>
  <c r="AU1257" i="1" s="1"/>
  <c r="BA1257" i="1" s="1"/>
  <c r="BG1257" i="1" s="1"/>
  <c r="BO1257" i="1" s="1"/>
  <c r="BQ1257" i="1" s="1"/>
  <c r="G1256" i="1"/>
  <c r="O1239" i="1"/>
  <c r="I1178" i="1"/>
  <c r="I1177" i="1" s="1"/>
  <c r="L1179" i="1"/>
  <c r="R1179" i="1" s="1"/>
  <c r="X1179" i="1" s="1"/>
  <c r="AD1179" i="1" s="1"/>
  <c r="AH1179" i="1" s="1"/>
  <c r="AN1179" i="1" s="1"/>
  <c r="AT1179" i="1" s="1"/>
  <c r="AZ1179" i="1" s="1"/>
  <c r="BF1179" i="1" s="1"/>
  <c r="BL1179" i="1" s="1"/>
  <c r="BN1179" i="1" s="1"/>
  <c r="H1178" i="1"/>
  <c r="N1185" i="1"/>
  <c r="T1185" i="1" s="1"/>
  <c r="Z1185" i="1" s="1"/>
  <c r="AF1185" i="1" s="1"/>
  <c r="AJ1185" i="1" s="1"/>
  <c r="AP1185" i="1" s="1"/>
  <c r="AV1185" i="1" s="1"/>
  <c r="BB1185" i="1" s="1"/>
  <c r="BH1185" i="1" s="1"/>
  <c r="BR1185" i="1" s="1"/>
  <c r="BT1185" i="1" s="1"/>
  <c r="K1178" i="1"/>
  <c r="K1177" i="1" s="1"/>
  <c r="G1313" i="1"/>
  <c r="M1313" i="1" s="1"/>
  <c r="S1313" i="1" s="1"/>
  <c r="Y1313" i="1" s="1"/>
  <c r="AE1313" i="1" s="1"/>
  <c r="AI1313" i="1" s="1"/>
  <c r="AO1313" i="1" s="1"/>
  <c r="AU1313" i="1" s="1"/>
  <c r="BA1313" i="1" s="1"/>
  <c r="BG1313" i="1" s="1"/>
  <c r="BO1313" i="1" s="1"/>
  <c r="BQ1313" i="1" s="1"/>
  <c r="O1178" i="1"/>
  <c r="AY1178" i="1"/>
  <c r="AY1177" i="1" s="1"/>
  <c r="F1137" i="1"/>
  <c r="BU1058" i="1"/>
  <c r="BU1057" i="1" s="1"/>
  <c r="F1022" i="1"/>
  <c r="L1023" i="1"/>
  <c r="R1023" i="1" s="1"/>
  <c r="X1023" i="1" s="1"/>
  <c r="AD1023" i="1" s="1"/>
  <c r="AH1023" i="1" s="1"/>
  <c r="AN1023" i="1" s="1"/>
  <c r="AT1023" i="1" s="1"/>
  <c r="AZ1023" i="1" s="1"/>
  <c r="BF1023" i="1" s="1"/>
  <c r="BL1023" i="1" s="1"/>
  <c r="BN1023" i="1" s="1"/>
  <c r="W1177" i="1"/>
  <c r="W1091" i="1"/>
  <c r="W1080" i="1" s="1"/>
  <c r="N1123" i="1"/>
  <c r="T1123" i="1" s="1"/>
  <c r="Z1123" i="1" s="1"/>
  <c r="AF1123" i="1" s="1"/>
  <c r="AJ1123" i="1" s="1"/>
  <c r="AP1123" i="1" s="1"/>
  <c r="AV1123" i="1" s="1"/>
  <c r="BB1123" i="1" s="1"/>
  <c r="BH1123" i="1" s="1"/>
  <c r="BR1123" i="1" s="1"/>
  <c r="BT1123" i="1" s="1"/>
  <c r="H1122" i="1"/>
  <c r="N930" i="1"/>
  <c r="T930" i="1" s="1"/>
  <c r="Z930" i="1" s="1"/>
  <c r="AF930" i="1" s="1"/>
  <c r="AJ930" i="1" s="1"/>
  <c r="AP930" i="1" s="1"/>
  <c r="AV930" i="1" s="1"/>
  <c r="BB930" i="1" s="1"/>
  <c r="BH930" i="1" s="1"/>
  <c r="BR930" i="1" s="1"/>
  <c r="BT930" i="1" s="1"/>
  <c r="H929" i="1"/>
  <c r="N929" i="1" s="1"/>
  <c r="T929" i="1" s="1"/>
  <c r="Z929" i="1" s="1"/>
  <c r="AF929" i="1" s="1"/>
  <c r="AJ929" i="1" s="1"/>
  <c r="AP929" i="1" s="1"/>
  <c r="AV929" i="1" s="1"/>
  <c r="BB929" i="1" s="1"/>
  <c r="BH929" i="1" s="1"/>
  <c r="BR929" i="1" s="1"/>
  <c r="BT929" i="1" s="1"/>
  <c r="I857" i="1"/>
  <c r="L858" i="1"/>
  <c r="R858" i="1" s="1"/>
  <c r="X858" i="1" s="1"/>
  <c r="AD858" i="1" s="1"/>
  <c r="AH858" i="1" s="1"/>
  <c r="AN858" i="1" s="1"/>
  <c r="AT858" i="1" s="1"/>
  <c r="AZ858" i="1" s="1"/>
  <c r="BF858" i="1" s="1"/>
  <c r="BL858" i="1" s="1"/>
  <c r="BN858" i="1" s="1"/>
  <c r="N1239" i="1"/>
  <c r="T1239" i="1" s="1"/>
  <c r="Z1239" i="1" s="1"/>
  <c r="AF1239" i="1" s="1"/>
  <c r="AJ1239" i="1" s="1"/>
  <c r="AP1239" i="1" s="1"/>
  <c r="AV1239" i="1" s="1"/>
  <c r="BB1239" i="1" s="1"/>
  <c r="BH1239" i="1" s="1"/>
  <c r="BR1239" i="1" s="1"/>
  <c r="BT1239" i="1" s="1"/>
  <c r="G1092" i="1"/>
  <c r="M1093" i="1"/>
  <c r="S1093" i="1" s="1"/>
  <c r="Y1093" i="1" s="1"/>
  <c r="AE1093" i="1" s="1"/>
  <c r="AI1093" i="1" s="1"/>
  <c r="AO1093" i="1" s="1"/>
  <c r="AU1093" i="1" s="1"/>
  <c r="BA1093" i="1" s="1"/>
  <c r="BG1093" i="1" s="1"/>
  <c r="BO1093" i="1" s="1"/>
  <c r="BQ1093" i="1" s="1"/>
  <c r="H986" i="1"/>
  <c r="M929" i="1"/>
  <c r="S929" i="1" s="1"/>
  <c r="Y929" i="1" s="1"/>
  <c r="AE929" i="1" s="1"/>
  <c r="AI929" i="1" s="1"/>
  <c r="AO929" i="1" s="1"/>
  <c r="AU929" i="1" s="1"/>
  <c r="BA929" i="1" s="1"/>
  <c r="BG929" i="1" s="1"/>
  <c r="BO929" i="1" s="1"/>
  <c r="BQ929" i="1" s="1"/>
  <c r="I801" i="1"/>
  <c r="L801" i="1" s="1"/>
  <c r="R801" i="1" s="1"/>
  <c r="X801" i="1" s="1"/>
  <c r="AD801" i="1" s="1"/>
  <c r="AH801" i="1" s="1"/>
  <c r="AN801" i="1" s="1"/>
  <c r="AT801" i="1" s="1"/>
  <c r="AZ801" i="1" s="1"/>
  <c r="BF801" i="1" s="1"/>
  <c r="BL801" i="1" s="1"/>
  <c r="BN801" i="1" s="1"/>
  <c r="L802" i="1"/>
  <c r="R802" i="1" s="1"/>
  <c r="X802" i="1" s="1"/>
  <c r="AD802" i="1" s="1"/>
  <c r="AH802" i="1" s="1"/>
  <c r="AN802" i="1" s="1"/>
  <c r="AT802" i="1" s="1"/>
  <c r="AZ802" i="1" s="1"/>
  <c r="BF802" i="1" s="1"/>
  <c r="BL802" i="1" s="1"/>
  <c r="BN802" i="1" s="1"/>
  <c r="F768" i="1"/>
  <c r="L768" i="1" s="1"/>
  <c r="R768" i="1" s="1"/>
  <c r="X768" i="1" s="1"/>
  <c r="AD768" i="1" s="1"/>
  <c r="AH768" i="1" s="1"/>
  <c r="AN768" i="1" s="1"/>
  <c r="AT768" i="1" s="1"/>
  <c r="AZ768" i="1" s="1"/>
  <c r="BF768" i="1" s="1"/>
  <c r="BL768" i="1" s="1"/>
  <c r="BN768" i="1" s="1"/>
  <c r="L769" i="1"/>
  <c r="R769" i="1" s="1"/>
  <c r="X769" i="1" s="1"/>
  <c r="AD769" i="1" s="1"/>
  <c r="AH769" i="1" s="1"/>
  <c r="AN769" i="1" s="1"/>
  <c r="AT769" i="1" s="1"/>
  <c r="AZ769" i="1" s="1"/>
  <c r="BF769" i="1" s="1"/>
  <c r="BL769" i="1" s="1"/>
  <c r="BN769" i="1" s="1"/>
  <c r="L874" i="1"/>
  <c r="R874" i="1" s="1"/>
  <c r="X874" i="1" s="1"/>
  <c r="AD874" i="1" s="1"/>
  <c r="AH874" i="1" s="1"/>
  <c r="AN874" i="1" s="1"/>
  <c r="AT874" i="1" s="1"/>
  <c r="AZ874" i="1" s="1"/>
  <c r="BF874" i="1" s="1"/>
  <c r="BL874" i="1" s="1"/>
  <c r="BN874" i="1" s="1"/>
  <c r="F873" i="1"/>
  <c r="L790" i="1"/>
  <c r="R790" i="1" s="1"/>
  <c r="X790" i="1" s="1"/>
  <c r="AD790" i="1" s="1"/>
  <c r="AH790" i="1" s="1"/>
  <c r="AN790" i="1" s="1"/>
  <c r="AT790" i="1" s="1"/>
  <c r="AZ790" i="1" s="1"/>
  <c r="BF790" i="1" s="1"/>
  <c r="BL790" i="1" s="1"/>
  <c r="BN790" i="1" s="1"/>
  <c r="F789" i="1"/>
  <c r="L772" i="1"/>
  <c r="R772" i="1" s="1"/>
  <c r="X772" i="1" s="1"/>
  <c r="AD772" i="1" s="1"/>
  <c r="AH772" i="1" s="1"/>
  <c r="AN772" i="1" s="1"/>
  <c r="AT772" i="1" s="1"/>
  <c r="AZ772" i="1" s="1"/>
  <c r="BF772" i="1" s="1"/>
  <c r="BL772" i="1" s="1"/>
  <c r="BN772" i="1" s="1"/>
  <c r="F771" i="1"/>
  <c r="F1082" i="1"/>
  <c r="L1083" i="1"/>
  <c r="R1083" i="1" s="1"/>
  <c r="X1083" i="1" s="1"/>
  <c r="AD1083" i="1" s="1"/>
  <c r="AH1083" i="1" s="1"/>
  <c r="AN1083" i="1" s="1"/>
  <c r="AT1083" i="1" s="1"/>
  <c r="AZ1083" i="1" s="1"/>
  <c r="BF1083" i="1" s="1"/>
  <c r="BL1083" i="1" s="1"/>
  <c r="BN1083" i="1" s="1"/>
  <c r="F986" i="1"/>
  <c r="L987" i="1"/>
  <c r="R987" i="1" s="1"/>
  <c r="X987" i="1" s="1"/>
  <c r="AD987" i="1" s="1"/>
  <c r="AH987" i="1" s="1"/>
  <c r="AN987" i="1" s="1"/>
  <c r="AT987" i="1" s="1"/>
  <c r="AZ987" i="1" s="1"/>
  <c r="BF987" i="1" s="1"/>
  <c r="BL987" i="1" s="1"/>
  <c r="BN987" i="1" s="1"/>
  <c r="M941" i="1"/>
  <c r="S941" i="1" s="1"/>
  <c r="Y941" i="1" s="1"/>
  <c r="AE941" i="1" s="1"/>
  <c r="AI941" i="1" s="1"/>
  <c r="AO941" i="1" s="1"/>
  <c r="AU941" i="1" s="1"/>
  <c r="BA941" i="1" s="1"/>
  <c r="BG941" i="1" s="1"/>
  <c r="BO941" i="1" s="1"/>
  <c r="BQ941" i="1" s="1"/>
  <c r="G940" i="1"/>
  <c r="J857" i="1"/>
  <c r="J850" i="1" s="1"/>
  <c r="H823" i="1"/>
  <c r="N823" i="1" s="1"/>
  <c r="T823" i="1" s="1"/>
  <c r="Z823" i="1" s="1"/>
  <c r="AF823" i="1" s="1"/>
  <c r="AJ823" i="1" s="1"/>
  <c r="AP823" i="1" s="1"/>
  <c r="AV823" i="1" s="1"/>
  <c r="BB823" i="1" s="1"/>
  <c r="BH823" i="1" s="1"/>
  <c r="BR823" i="1" s="1"/>
  <c r="BT823" i="1" s="1"/>
  <c r="K986" i="1"/>
  <c r="H671" i="1"/>
  <c r="N672" i="1"/>
  <c r="T672" i="1" s="1"/>
  <c r="Z672" i="1" s="1"/>
  <c r="AF672" i="1" s="1"/>
  <c r="AJ672" i="1" s="1"/>
  <c r="AP672" i="1" s="1"/>
  <c r="AV672" i="1" s="1"/>
  <c r="BB672" i="1" s="1"/>
  <c r="BH672" i="1" s="1"/>
  <c r="BR672" i="1" s="1"/>
  <c r="BT672" i="1" s="1"/>
  <c r="G646" i="1"/>
  <c r="M647" i="1"/>
  <c r="S647" i="1" s="1"/>
  <c r="Y647" i="1" s="1"/>
  <c r="AE647" i="1" s="1"/>
  <c r="AI647" i="1" s="1"/>
  <c r="AO647" i="1" s="1"/>
  <c r="AU647" i="1" s="1"/>
  <c r="BA647" i="1" s="1"/>
  <c r="BG647" i="1" s="1"/>
  <c r="BO647" i="1" s="1"/>
  <c r="BQ647" i="1" s="1"/>
  <c r="G605" i="1"/>
  <c r="M606" i="1"/>
  <c r="S606" i="1" s="1"/>
  <c r="Y606" i="1" s="1"/>
  <c r="AE606" i="1" s="1"/>
  <c r="AI606" i="1" s="1"/>
  <c r="AO606" i="1" s="1"/>
  <c r="AU606" i="1" s="1"/>
  <c r="BA606" i="1" s="1"/>
  <c r="BG606" i="1" s="1"/>
  <c r="BO606" i="1" s="1"/>
  <c r="BQ606" i="1" s="1"/>
  <c r="K857" i="1"/>
  <c r="M643" i="1"/>
  <c r="S643" i="1" s="1"/>
  <c r="Y643" i="1" s="1"/>
  <c r="AE643" i="1" s="1"/>
  <c r="AI643" i="1" s="1"/>
  <c r="AO643" i="1" s="1"/>
  <c r="AU643" i="1" s="1"/>
  <c r="BA643" i="1" s="1"/>
  <c r="BG643" i="1" s="1"/>
  <c r="BO643" i="1" s="1"/>
  <c r="BQ643" i="1" s="1"/>
  <c r="G642" i="1"/>
  <c r="M642" i="1" s="1"/>
  <c r="S642" i="1" s="1"/>
  <c r="Y642" i="1" s="1"/>
  <c r="AE642" i="1" s="1"/>
  <c r="AI642" i="1" s="1"/>
  <c r="AO642" i="1" s="1"/>
  <c r="AU642" i="1" s="1"/>
  <c r="BA642" i="1" s="1"/>
  <c r="BG642" i="1" s="1"/>
  <c r="BO642" i="1" s="1"/>
  <c r="BQ642" i="1" s="1"/>
  <c r="L493" i="1"/>
  <c r="R493" i="1" s="1"/>
  <c r="X493" i="1" s="1"/>
  <c r="AD493" i="1" s="1"/>
  <c r="AH493" i="1" s="1"/>
  <c r="AN493" i="1" s="1"/>
  <c r="AT493" i="1" s="1"/>
  <c r="AZ493" i="1" s="1"/>
  <c r="BF493" i="1" s="1"/>
  <c r="BL493" i="1" s="1"/>
  <c r="BN493" i="1" s="1"/>
  <c r="F487" i="1"/>
  <c r="H464" i="1"/>
  <c r="N475" i="1"/>
  <c r="T475" i="1" s="1"/>
  <c r="Z475" i="1" s="1"/>
  <c r="AF475" i="1" s="1"/>
  <c r="AJ475" i="1" s="1"/>
  <c r="AP475" i="1" s="1"/>
  <c r="AV475" i="1" s="1"/>
  <c r="BB475" i="1" s="1"/>
  <c r="BH475" i="1" s="1"/>
  <c r="BR475" i="1" s="1"/>
  <c r="BT475" i="1" s="1"/>
  <c r="M672" i="1"/>
  <c r="S672" i="1" s="1"/>
  <c r="Y672" i="1" s="1"/>
  <c r="AE672" i="1" s="1"/>
  <c r="AI672" i="1" s="1"/>
  <c r="AO672" i="1" s="1"/>
  <c r="AU672" i="1" s="1"/>
  <c r="BA672" i="1" s="1"/>
  <c r="BG672" i="1" s="1"/>
  <c r="BO672" i="1" s="1"/>
  <c r="BQ672" i="1" s="1"/>
  <c r="AW399" i="1"/>
  <c r="F213" i="1"/>
  <c r="L214" i="1"/>
  <c r="R214" i="1" s="1"/>
  <c r="X214" i="1" s="1"/>
  <c r="AD214" i="1" s="1"/>
  <c r="AH214" i="1" s="1"/>
  <c r="AN214" i="1" s="1"/>
  <c r="AT214" i="1" s="1"/>
  <c r="AZ214" i="1" s="1"/>
  <c r="BF214" i="1" s="1"/>
  <c r="BL214" i="1" s="1"/>
  <c r="BN214" i="1" s="1"/>
  <c r="BI41" i="1"/>
  <c r="BL42" i="1"/>
  <c r="BN42" i="1" s="1"/>
  <c r="F108" i="1"/>
  <c r="N75" i="1"/>
  <c r="T75" i="1" s="1"/>
  <c r="Z75" i="1" s="1"/>
  <c r="AF75" i="1" s="1"/>
  <c r="AJ75" i="1" s="1"/>
  <c r="AP75" i="1" s="1"/>
  <c r="AV75" i="1" s="1"/>
  <c r="BB75" i="1" s="1"/>
  <c r="BH75" i="1" s="1"/>
  <c r="BR75" i="1" s="1"/>
  <c r="BT75" i="1" s="1"/>
  <c r="H74" i="1"/>
  <c r="N74" i="1" s="1"/>
  <c r="T74" i="1" s="1"/>
  <c r="Z74" i="1" s="1"/>
  <c r="AF74" i="1" s="1"/>
  <c r="AJ74" i="1" s="1"/>
  <c r="AP74" i="1" s="1"/>
  <c r="AV74" i="1" s="1"/>
  <c r="BB74" i="1" s="1"/>
  <c r="BH74" i="1" s="1"/>
  <c r="BR74" i="1" s="1"/>
  <c r="BT74" i="1" s="1"/>
  <c r="L58" i="1"/>
  <c r="R58" i="1" s="1"/>
  <c r="X58" i="1" s="1"/>
  <c r="AD58" i="1" s="1"/>
  <c r="AH58" i="1" s="1"/>
  <c r="AN58" i="1" s="1"/>
  <c r="AT58" i="1" s="1"/>
  <c r="AZ58" i="1" s="1"/>
  <c r="BF58" i="1" s="1"/>
  <c r="BL58" i="1" s="1"/>
  <c r="BN58" i="1" s="1"/>
  <c r="K18" i="1"/>
  <c r="K17" i="1" s="1"/>
  <c r="N22" i="1"/>
  <c r="T22" i="1" s="1"/>
  <c r="Z22" i="1" s="1"/>
  <c r="AF22" i="1" s="1"/>
  <c r="AJ22" i="1" s="1"/>
  <c r="AP22" i="1" s="1"/>
  <c r="AV22" i="1" s="1"/>
  <c r="BB22" i="1" s="1"/>
  <c r="BH22" i="1" s="1"/>
  <c r="BR22" i="1" s="1"/>
  <c r="BT22" i="1" s="1"/>
  <c r="L158" i="1"/>
  <c r="R158" i="1" s="1"/>
  <c r="X158" i="1" s="1"/>
  <c r="AD158" i="1" s="1"/>
  <c r="AH158" i="1" s="1"/>
  <c r="AN158" i="1" s="1"/>
  <c r="AT158" i="1" s="1"/>
  <c r="AZ158" i="1" s="1"/>
  <c r="BF158" i="1" s="1"/>
  <c r="BL158" i="1" s="1"/>
  <c r="BN158" i="1" s="1"/>
  <c r="N1717" i="1"/>
  <c r="T1717" i="1" s="1"/>
  <c r="Z1717" i="1" s="1"/>
  <c r="AF1717" i="1" s="1"/>
  <c r="AJ1717" i="1" s="1"/>
  <c r="AP1717" i="1" s="1"/>
  <c r="AV1717" i="1" s="1"/>
  <c r="BB1717" i="1" s="1"/>
  <c r="BH1717" i="1" s="1"/>
  <c r="BR1717" i="1" s="1"/>
  <c r="BT1717" i="1" s="1"/>
  <c r="H1716" i="1"/>
  <c r="M1712" i="1"/>
  <c r="S1712" i="1" s="1"/>
  <c r="Y1712" i="1" s="1"/>
  <c r="AE1712" i="1" s="1"/>
  <c r="AI1712" i="1" s="1"/>
  <c r="AO1712" i="1" s="1"/>
  <c r="AU1712" i="1" s="1"/>
  <c r="BA1712" i="1" s="1"/>
  <c r="BG1712" i="1" s="1"/>
  <c r="BO1712" i="1" s="1"/>
  <c r="BQ1712" i="1" s="1"/>
  <c r="G1711" i="1"/>
  <c r="M1711" i="1" s="1"/>
  <c r="S1711" i="1" s="1"/>
  <c r="Y1711" i="1" s="1"/>
  <c r="AE1711" i="1" s="1"/>
  <c r="AI1711" i="1" s="1"/>
  <c r="AO1711" i="1" s="1"/>
  <c r="AU1711" i="1" s="1"/>
  <c r="BA1711" i="1" s="1"/>
  <c r="BG1711" i="1" s="1"/>
  <c r="BO1711" i="1" s="1"/>
  <c r="BQ1711" i="1" s="1"/>
  <c r="L1696" i="1"/>
  <c r="R1696" i="1" s="1"/>
  <c r="X1696" i="1" s="1"/>
  <c r="AD1696" i="1" s="1"/>
  <c r="AH1696" i="1" s="1"/>
  <c r="AN1696" i="1" s="1"/>
  <c r="AT1696" i="1" s="1"/>
  <c r="AZ1696" i="1" s="1"/>
  <c r="BF1696" i="1" s="1"/>
  <c r="BL1696" i="1" s="1"/>
  <c r="BN1696" i="1" s="1"/>
  <c r="G1673" i="1"/>
  <c r="M1674" i="1"/>
  <c r="S1674" i="1" s="1"/>
  <c r="Y1674" i="1" s="1"/>
  <c r="AE1674" i="1" s="1"/>
  <c r="AI1674" i="1" s="1"/>
  <c r="AO1674" i="1" s="1"/>
  <c r="AU1674" i="1" s="1"/>
  <c r="BA1674" i="1" s="1"/>
  <c r="BG1674" i="1" s="1"/>
  <c r="BO1674" i="1" s="1"/>
  <c r="BQ1674" i="1" s="1"/>
  <c r="N1654" i="1"/>
  <c r="T1654" i="1" s="1"/>
  <c r="Z1654" i="1" s="1"/>
  <c r="AF1654" i="1" s="1"/>
  <c r="AJ1654" i="1" s="1"/>
  <c r="AP1654" i="1" s="1"/>
  <c r="AV1654" i="1" s="1"/>
  <c r="BB1654" i="1" s="1"/>
  <c r="BH1654" i="1" s="1"/>
  <c r="BR1654" i="1" s="1"/>
  <c r="BT1654" i="1" s="1"/>
  <c r="H1653" i="1"/>
  <c r="N1653" i="1" s="1"/>
  <c r="T1653" i="1" s="1"/>
  <c r="Z1653" i="1" s="1"/>
  <c r="AF1653" i="1" s="1"/>
  <c r="AJ1653" i="1" s="1"/>
  <c r="AP1653" i="1" s="1"/>
  <c r="AV1653" i="1" s="1"/>
  <c r="BB1653" i="1" s="1"/>
  <c r="BH1653" i="1" s="1"/>
  <c r="BR1653" i="1" s="1"/>
  <c r="BT1653" i="1" s="1"/>
  <c r="M1649" i="1"/>
  <c r="S1649" i="1" s="1"/>
  <c r="Y1649" i="1" s="1"/>
  <c r="AE1649" i="1" s="1"/>
  <c r="AI1649" i="1" s="1"/>
  <c r="AO1649" i="1" s="1"/>
  <c r="AU1649" i="1" s="1"/>
  <c r="BA1649" i="1" s="1"/>
  <c r="BG1649" i="1" s="1"/>
  <c r="BO1649" i="1" s="1"/>
  <c r="BQ1649" i="1" s="1"/>
  <c r="G1648" i="1"/>
  <c r="M1648" i="1" s="1"/>
  <c r="S1648" i="1" s="1"/>
  <c r="Y1648" i="1" s="1"/>
  <c r="AE1648" i="1" s="1"/>
  <c r="AI1648" i="1" s="1"/>
  <c r="AO1648" i="1" s="1"/>
  <c r="AU1648" i="1" s="1"/>
  <c r="BA1648" i="1" s="1"/>
  <c r="BG1648" i="1" s="1"/>
  <c r="BO1648" i="1" s="1"/>
  <c r="BQ1648" i="1" s="1"/>
  <c r="L1556" i="1"/>
  <c r="R1556" i="1" s="1"/>
  <c r="X1556" i="1" s="1"/>
  <c r="AD1556" i="1" s="1"/>
  <c r="AH1556" i="1" s="1"/>
  <c r="AN1556" i="1" s="1"/>
  <c r="AT1556" i="1" s="1"/>
  <c r="AZ1556" i="1" s="1"/>
  <c r="BF1556" i="1" s="1"/>
  <c r="BL1556" i="1" s="1"/>
  <c r="BN1556" i="1" s="1"/>
  <c r="F1555" i="1"/>
  <c r="L1555" i="1" s="1"/>
  <c r="R1555" i="1" s="1"/>
  <c r="X1555" i="1" s="1"/>
  <c r="AD1555" i="1" s="1"/>
  <c r="AH1555" i="1" s="1"/>
  <c r="AN1555" i="1" s="1"/>
  <c r="AT1555" i="1" s="1"/>
  <c r="AZ1555" i="1" s="1"/>
  <c r="BF1555" i="1" s="1"/>
  <c r="BL1555" i="1" s="1"/>
  <c r="BN1555" i="1" s="1"/>
  <c r="G1545" i="1"/>
  <c r="I1545" i="1"/>
  <c r="I1507" i="1"/>
  <c r="L1508" i="1"/>
  <c r="R1508" i="1" s="1"/>
  <c r="X1508" i="1" s="1"/>
  <c r="AD1508" i="1" s="1"/>
  <c r="AH1508" i="1" s="1"/>
  <c r="AN1508" i="1" s="1"/>
  <c r="AT1508" i="1" s="1"/>
  <c r="AZ1508" i="1" s="1"/>
  <c r="BF1508" i="1" s="1"/>
  <c r="BL1508" i="1" s="1"/>
  <c r="BN1508" i="1" s="1"/>
  <c r="M1500" i="1"/>
  <c r="S1500" i="1" s="1"/>
  <c r="Y1500" i="1" s="1"/>
  <c r="AE1500" i="1" s="1"/>
  <c r="AI1500" i="1" s="1"/>
  <c r="AO1500" i="1" s="1"/>
  <c r="AU1500" i="1" s="1"/>
  <c r="BA1500" i="1" s="1"/>
  <c r="BG1500" i="1" s="1"/>
  <c r="BO1500" i="1" s="1"/>
  <c r="BQ1500" i="1" s="1"/>
  <c r="G1499" i="1"/>
  <c r="M1499" i="1" s="1"/>
  <c r="S1499" i="1" s="1"/>
  <c r="Y1499" i="1" s="1"/>
  <c r="AE1499" i="1" s="1"/>
  <c r="AI1499" i="1" s="1"/>
  <c r="AO1499" i="1" s="1"/>
  <c r="AU1499" i="1" s="1"/>
  <c r="BA1499" i="1" s="1"/>
  <c r="BG1499" i="1" s="1"/>
  <c r="BO1499" i="1" s="1"/>
  <c r="BQ1499" i="1" s="1"/>
  <c r="L1461" i="1"/>
  <c r="R1461" i="1" s="1"/>
  <c r="X1461" i="1" s="1"/>
  <c r="AD1461" i="1" s="1"/>
  <c r="AH1461" i="1" s="1"/>
  <c r="AN1461" i="1" s="1"/>
  <c r="AT1461" i="1" s="1"/>
  <c r="AZ1461" i="1" s="1"/>
  <c r="BF1461" i="1" s="1"/>
  <c r="BL1461" i="1" s="1"/>
  <c r="BN1461" i="1" s="1"/>
  <c r="F1460" i="1"/>
  <c r="M1480" i="1"/>
  <c r="S1480" i="1" s="1"/>
  <c r="Y1480" i="1" s="1"/>
  <c r="AE1480" i="1" s="1"/>
  <c r="AI1480" i="1" s="1"/>
  <c r="AO1480" i="1" s="1"/>
  <c r="AU1480" i="1" s="1"/>
  <c r="BA1480" i="1" s="1"/>
  <c r="BG1480" i="1" s="1"/>
  <c r="BO1480" i="1" s="1"/>
  <c r="BQ1480" i="1" s="1"/>
  <c r="G1479" i="1"/>
  <c r="M1461" i="1"/>
  <c r="S1461" i="1" s="1"/>
  <c r="Y1461" i="1" s="1"/>
  <c r="AE1461" i="1" s="1"/>
  <c r="AI1461" i="1" s="1"/>
  <c r="AO1461" i="1" s="1"/>
  <c r="AU1461" i="1" s="1"/>
  <c r="BA1461" i="1" s="1"/>
  <c r="BG1461" i="1" s="1"/>
  <c r="BO1461" i="1" s="1"/>
  <c r="BQ1461" i="1" s="1"/>
  <c r="H1469" i="1"/>
  <c r="N1469" i="1" s="1"/>
  <c r="T1469" i="1" s="1"/>
  <c r="Z1469" i="1" s="1"/>
  <c r="AF1469" i="1" s="1"/>
  <c r="AJ1469" i="1" s="1"/>
  <c r="AP1469" i="1" s="1"/>
  <c r="AV1469" i="1" s="1"/>
  <c r="BB1469" i="1" s="1"/>
  <c r="BH1469" i="1" s="1"/>
  <c r="BR1469" i="1" s="1"/>
  <c r="BT1469" i="1" s="1"/>
  <c r="BJ1348" i="1"/>
  <c r="BJ1334" i="1" s="1"/>
  <c r="AB1407" i="1"/>
  <c r="F1385" i="1"/>
  <c r="L1421" i="1"/>
  <c r="R1421" i="1" s="1"/>
  <c r="X1421" i="1" s="1"/>
  <c r="AD1421" i="1" s="1"/>
  <c r="AH1421" i="1" s="1"/>
  <c r="AN1421" i="1" s="1"/>
  <c r="AT1421" i="1" s="1"/>
  <c r="AZ1421" i="1" s="1"/>
  <c r="BF1421" i="1" s="1"/>
  <c r="BL1421" i="1" s="1"/>
  <c r="BN1421" i="1" s="1"/>
  <c r="F1420" i="1"/>
  <c r="L1345" i="1"/>
  <c r="R1345" i="1" s="1"/>
  <c r="X1345" i="1" s="1"/>
  <c r="AD1345" i="1" s="1"/>
  <c r="AH1345" i="1" s="1"/>
  <c r="AN1345" i="1" s="1"/>
  <c r="AT1345" i="1" s="1"/>
  <c r="AZ1345" i="1" s="1"/>
  <c r="BF1345" i="1" s="1"/>
  <c r="BL1345" i="1" s="1"/>
  <c r="BN1345" i="1" s="1"/>
  <c r="F1344" i="1"/>
  <c r="G1374" i="1"/>
  <c r="M1374" i="1" s="1"/>
  <c r="S1374" i="1" s="1"/>
  <c r="Y1374" i="1" s="1"/>
  <c r="AE1374" i="1" s="1"/>
  <c r="AI1374" i="1" s="1"/>
  <c r="AO1374" i="1" s="1"/>
  <c r="AU1374" i="1" s="1"/>
  <c r="BA1374" i="1" s="1"/>
  <c r="BG1374" i="1" s="1"/>
  <c r="BO1374" i="1" s="1"/>
  <c r="BQ1374" i="1" s="1"/>
  <c r="M1375" i="1"/>
  <c r="S1375" i="1" s="1"/>
  <c r="Y1375" i="1" s="1"/>
  <c r="AE1375" i="1" s="1"/>
  <c r="AI1375" i="1" s="1"/>
  <c r="AO1375" i="1" s="1"/>
  <c r="AU1375" i="1" s="1"/>
  <c r="BA1375" i="1" s="1"/>
  <c r="BG1375" i="1" s="1"/>
  <c r="BO1375" i="1" s="1"/>
  <c r="BQ1375" i="1" s="1"/>
  <c r="G1291" i="1"/>
  <c r="M1291" i="1" s="1"/>
  <c r="S1291" i="1" s="1"/>
  <c r="Y1291" i="1" s="1"/>
  <c r="AE1291" i="1" s="1"/>
  <c r="AI1291" i="1" s="1"/>
  <c r="AO1291" i="1" s="1"/>
  <c r="AU1291" i="1" s="1"/>
  <c r="BA1291" i="1" s="1"/>
  <c r="BG1291" i="1" s="1"/>
  <c r="BO1291" i="1" s="1"/>
  <c r="BQ1291" i="1" s="1"/>
  <c r="M1295" i="1"/>
  <c r="S1295" i="1" s="1"/>
  <c r="Y1295" i="1" s="1"/>
  <c r="AE1295" i="1" s="1"/>
  <c r="AI1295" i="1" s="1"/>
  <c r="AO1295" i="1" s="1"/>
  <c r="AU1295" i="1" s="1"/>
  <c r="BA1295" i="1" s="1"/>
  <c r="BG1295" i="1" s="1"/>
  <c r="BO1295" i="1" s="1"/>
  <c r="BQ1295" i="1" s="1"/>
  <c r="M1340" i="1"/>
  <c r="S1340" i="1" s="1"/>
  <c r="Y1340" i="1" s="1"/>
  <c r="AE1340" i="1" s="1"/>
  <c r="AI1340" i="1" s="1"/>
  <c r="AO1340" i="1" s="1"/>
  <c r="AU1340" i="1" s="1"/>
  <c r="BA1340" i="1" s="1"/>
  <c r="BG1340" i="1" s="1"/>
  <c r="BO1340" i="1" s="1"/>
  <c r="BQ1340" i="1" s="1"/>
  <c r="G1336" i="1"/>
  <c r="H1256" i="1"/>
  <c r="N1257" i="1"/>
  <c r="T1257" i="1" s="1"/>
  <c r="Z1257" i="1" s="1"/>
  <c r="AF1257" i="1" s="1"/>
  <c r="AJ1257" i="1" s="1"/>
  <c r="AP1257" i="1" s="1"/>
  <c r="AV1257" i="1" s="1"/>
  <c r="BB1257" i="1" s="1"/>
  <c r="BH1257" i="1" s="1"/>
  <c r="BR1257" i="1" s="1"/>
  <c r="BT1257" i="1" s="1"/>
  <c r="I1460" i="1"/>
  <c r="L1466" i="1"/>
  <c r="R1466" i="1" s="1"/>
  <c r="X1466" i="1" s="1"/>
  <c r="AD1466" i="1" s="1"/>
  <c r="AH1466" i="1" s="1"/>
  <c r="AN1466" i="1" s="1"/>
  <c r="AT1466" i="1" s="1"/>
  <c r="AZ1466" i="1" s="1"/>
  <c r="BF1466" i="1" s="1"/>
  <c r="BL1466" i="1" s="1"/>
  <c r="BN1466" i="1" s="1"/>
  <c r="F1360" i="1"/>
  <c r="L1361" i="1"/>
  <c r="R1361" i="1" s="1"/>
  <c r="X1361" i="1" s="1"/>
  <c r="AD1361" i="1" s="1"/>
  <c r="AH1361" i="1" s="1"/>
  <c r="AN1361" i="1" s="1"/>
  <c r="AT1361" i="1" s="1"/>
  <c r="AZ1361" i="1" s="1"/>
  <c r="BF1361" i="1" s="1"/>
  <c r="BL1361" i="1" s="1"/>
  <c r="BN1361" i="1" s="1"/>
  <c r="AK1255" i="1"/>
  <c r="AK1178" i="1"/>
  <c r="G1087" i="1"/>
  <c r="M1088" i="1"/>
  <c r="S1088" i="1" s="1"/>
  <c r="Y1088" i="1" s="1"/>
  <c r="AE1088" i="1" s="1"/>
  <c r="AI1088" i="1" s="1"/>
  <c r="AO1088" i="1" s="1"/>
  <c r="AU1088" i="1" s="1"/>
  <c r="BA1088" i="1" s="1"/>
  <c r="BG1088" i="1" s="1"/>
  <c r="BO1088" i="1" s="1"/>
  <c r="BQ1088" i="1" s="1"/>
  <c r="H1044" i="1"/>
  <c r="N1045" i="1"/>
  <c r="T1045" i="1" s="1"/>
  <c r="Z1045" i="1" s="1"/>
  <c r="AF1045" i="1" s="1"/>
  <c r="AJ1045" i="1" s="1"/>
  <c r="AP1045" i="1" s="1"/>
  <c r="AV1045" i="1" s="1"/>
  <c r="BB1045" i="1" s="1"/>
  <c r="BH1045" i="1" s="1"/>
  <c r="BR1045" i="1" s="1"/>
  <c r="BT1045" i="1" s="1"/>
  <c r="F1096" i="1"/>
  <c r="L1097" i="1"/>
  <c r="R1097" i="1" s="1"/>
  <c r="X1097" i="1" s="1"/>
  <c r="AD1097" i="1" s="1"/>
  <c r="AH1097" i="1" s="1"/>
  <c r="AN1097" i="1" s="1"/>
  <c r="AT1097" i="1" s="1"/>
  <c r="AZ1097" i="1" s="1"/>
  <c r="BF1097" i="1" s="1"/>
  <c r="BL1097" i="1" s="1"/>
  <c r="BN1097" i="1" s="1"/>
  <c r="BC1058" i="1"/>
  <c r="BC1057" i="1" s="1"/>
  <c r="L969" i="1"/>
  <c r="R969" i="1" s="1"/>
  <c r="X969" i="1" s="1"/>
  <c r="AD969" i="1" s="1"/>
  <c r="AH969" i="1" s="1"/>
  <c r="AN969" i="1" s="1"/>
  <c r="AT969" i="1" s="1"/>
  <c r="AZ969" i="1" s="1"/>
  <c r="BF969" i="1" s="1"/>
  <c r="BL969" i="1" s="1"/>
  <c r="BN969" i="1" s="1"/>
  <c r="G789" i="1"/>
  <c r="M790" i="1"/>
  <c r="S790" i="1" s="1"/>
  <c r="Y790" i="1" s="1"/>
  <c r="AE790" i="1" s="1"/>
  <c r="AI790" i="1" s="1"/>
  <c r="AO790" i="1" s="1"/>
  <c r="AU790" i="1" s="1"/>
  <c r="BA790" i="1" s="1"/>
  <c r="BG790" i="1" s="1"/>
  <c r="BO790" i="1" s="1"/>
  <c r="BQ790" i="1" s="1"/>
  <c r="Z1243" i="1"/>
  <c r="AF1243" i="1" s="1"/>
  <c r="AJ1243" i="1" s="1"/>
  <c r="AP1243" i="1" s="1"/>
  <c r="AV1243" i="1" s="1"/>
  <c r="BB1243" i="1" s="1"/>
  <c r="BH1243" i="1" s="1"/>
  <c r="BR1243" i="1" s="1"/>
  <c r="BT1243" i="1" s="1"/>
  <c r="M930" i="1"/>
  <c r="S930" i="1" s="1"/>
  <c r="Y930" i="1" s="1"/>
  <c r="AE930" i="1" s="1"/>
  <c r="AI930" i="1" s="1"/>
  <c r="AO930" i="1" s="1"/>
  <c r="AU930" i="1" s="1"/>
  <c r="BA930" i="1" s="1"/>
  <c r="BG930" i="1" s="1"/>
  <c r="BO930" i="1" s="1"/>
  <c r="BQ930" i="1" s="1"/>
  <c r="G873" i="1"/>
  <c r="M810" i="1"/>
  <c r="S810" i="1" s="1"/>
  <c r="Y810" i="1" s="1"/>
  <c r="AE810" i="1" s="1"/>
  <c r="AI810" i="1" s="1"/>
  <c r="AO810" i="1" s="1"/>
  <c r="AU810" i="1" s="1"/>
  <c r="BA810" i="1" s="1"/>
  <c r="BG810" i="1" s="1"/>
  <c r="BO810" i="1" s="1"/>
  <c r="BQ810" i="1" s="1"/>
  <c r="G809" i="1"/>
  <c r="G704" i="1"/>
  <c r="M716" i="1"/>
  <c r="S716" i="1" s="1"/>
  <c r="Y716" i="1" s="1"/>
  <c r="AE716" i="1" s="1"/>
  <c r="AI716" i="1" s="1"/>
  <c r="AO716" i="1" s="1"/>
  <c r="AU716" i="1" s="1"/>
  <c r="BA716" i="1" s="1"/>
  <c r="BG716" i="1" s="1"/>
  <c r="BO716" i="1" s="1"/>
  <c r="BQ716" i="1" s="1"/>
  <c r="P1022" i="1"/>
  <c r="I968" i="1"/>
  <c r="F940" i="1"/>
  <c r="I843" i="1"/>
  <c r="L844" i="1"/>
  <c r="R844" i="1" s="1"/>
  <c r="X844" i="1" s="1"/>
  <c r="AD844" i="1" s="1"/>
  <c r="AH844" i="1" s="1"/>
  <c r="AN844" i="1" s="1"/>
  <c r="AT844" i="1" s="1"/>
  <c r="AZ844" i="1" s="1"/>
  <c r="BF844" i="1" s="1"/>
  <c r="BL844" i="1" s="1"/>
  <c r="BN844" i="1" s="1"/>
  <c r="L832" i="1"/>
  <c r="R832" i="1" s="1"/>
  <c r="X832" i="1" s="1"/>
  <c r="AD832" i="1" s="1"/>
  <c r="AH832" i="1" s="1"/>
  <c r="AN832" i="1" s="1"/>
  <c r="AT832" i="1" s="1"/>
  <c r="AZ832" i="1" s="1"/>
  <c r="BF832" i="1" s="1"/>
  <c r="BL832" i="1" s="1"/>
  <c r="BN832" i="1" s="1"/>
  <c r="F831" i="1"/>
  <c r="F1074" i="1"/>
  <c r="L1074" i="1" s="1"/>
  <c r="R1074" i="1" s="1"/>
  <c r="X1074" i="1" s="1"/>
  <c r="AD1074" i="1" s="1"/>
  <c r="AH1074" i="1" s="1"/>
  <c r="AN1074" i="1" s="1"/>
  <c r="AT1074" i="1" s="1"/>
  <c r="AZ1074" i="1" s="1"/>
  <c r="BF1074" i="1" s="1"/>
  <c r="BL1074" i="1" s="1"/>
  <c r="BN1074" i="1" s="1"/>
  <c r="L1075" i="1"/>
  <c r="R1075" i="1" s="1"/>
  <c r="X1075" i="1" s="1"/>
  <c r="AD1075" i="1" s="1"/>
  <c r="AH1075" i="1" s="1"/>
  <c r="AN1075" i="1" s="1"/>
  <c r="AT1075" i="1" s="1"/>
  <c r="AZ1075" i="1" s="1"/>
  <c r="BF1075" i="1" s="1"/>
  <c r="BL1075" i="1" s="1"/>
  <c r="BN1075" i="1" s="1"/>
  <c r="N790" i="1"/>
  <c r="T790" i="1" s="1"/>
  <c r="Z790" i="1" s="1"/>
  <c r="AF790" i="1" s="1"/>
  <c r="AJ790" i="1" s="1"/>
  <c r="AP790" i="1" s="1"/>
  <c r="AV790" i="1" s="1"/>
  <c r="BB790" i="1" s="1"/>
  <c r="BH790" i="1" s="1"/>
  <c r="BR790" i="1" s="1"/>
  <c r="BT790" i="1" s="1"/>
  <c r="F604" i="1"/>
  <c r="L605" i="1"/>
  <c r="R605" i="1" s="1"/>
  <c r="X605" i="1" s="1"/>
  <c r="AD605" i="1" s="1"/>
  <c r="AH605" i="1" s="1"/>
  <c r="AN605" i="1" s="1"/>
  <c r="AT605" i="1" s="1"/>
  <c r="AZ605" i="1" s="1"/>
  <c r="BF605" i="1" s="1"/>
  <c r="BL605" i="1" s="1"/>
  <c r="BN605" i="1" s="1"/>
  <c r="H771" i="1"/>
  <c r="M470" i="1"/>
  <c r="S470" i="1" s="1"/>
  <c r="Y470" i="1" s="1"/>
  <c r="AE470" i="1" s="1"/>
  <c r="AI470" i="1" s="1"/>
  <c r="AO470" i="1" s="1"/>
  <c r="AU470" i="1" s="1"/>
  <c r="BA470" i="1" s="1"/>
  <c r="BG470" i="1" s="1"/>
  <c r="BO470" i="1" s="1"/>
  <c r="BQ470" i="1" s="1"/>
  <c r="G464" i="1"/>
  <c r="N605" i="1"/>
  <c r="T605" i="1" s="1"/>
  <c r="Z605" i="1" s="1"/>
  <c r="AF605" i="1" s="1"/>
  <c r="AJ605" i="1" s="1"/>
  <c r="AP605" i="1" s="1"/>
  <c r="AV605" i="1" s="1"/>
  <c r="BB605" i="1" s="1"/>
  <c r="BH605" i="1" s="1"/>
  <c r="BR605" i="1" s="1"/>
  <c r="BT605" i="1" s="1"/>
  <c r="M488" i="1"/>
  <c r="S488" i="1" s="1"/>
  <c r="Y488" i="1" s="1"/>
  <c r="AE488" i="1" s="1"/>
  <c r="AI488" i="1" s="1"/>
  <c r="AO488" i="1" s="1"/>
  <c r="AU488" i="1" s="1"/>
  <c r="BA488" i="1" s="1"/>
  <c r="BG488" i="1" s="1"/>
  <c r="BO488" i="1" s="1"/>
  <c r="BQ488" i="1" s="1"/>
  <c r="G487" i="1"/>
  <c r="BO363" i="1"/>
  <c r="BQ363" i="1" s="1"/>
  <c r="BJ359" i="1"/>
  <c r="J213" i="1"/>
  <c r="M214" i="1"/>
  <c r="S214" i="1" s="1"/>
  <c r="Y214" i="1" s="1"/>
  <c r="AE214" i="1" s="1"/>
  <c r="AI214" i="1" s="1"/>
  <c r="AO214" i="1" s="1"/>
  <c r="AU214" i="1" s="1"/>
  <c r="BA214" i="1" s="1"/>
  <c r="BG214" i="1" s="1"/>
  <c r="BO214" i="1" s="1"/>
  <c r="BQ214" i="1" s="1"/>
  <c r="H108" i="1"/>
  <c r="N109" i="1"/>
  <c r="T109" i="1" s="1"/>
  <c r="Z109" i="1" s="1"/>
  <c r="AF109" i="1" s="1"/>
  <c r="AJ109" i="1" s="1"/>
  <c r="AP109" i="1" s="1"/>
  <c r="AV109" i="1" s="1"/>
  <c r="BB109" i="1" s="1"/>
  <c r="BH109" i="1" s="1"/>
  <c r="BR109" i="1" s="1"/>
  <c r="G57" i="1"/>
  <c r="M58" i="1"/>
  <c r="S58" i="1" s="1"/>
  <c r="Y58" i="1" s="1"/>
  <c r="AE58" i="1" s="1"/>
  <c r="AI58" i="1" s="1"/>
  <c r="AO58" i="1" s="1"/>
  <c r="AU58" i="1" s="1"/>
  <c r="BA58" i="1" s="1"/>
  <c r="BG58" i="1" s="1"/>
  <c r="BO58" i="1" s="1"/>
  <c r="BQ58" i="1" s="1"/>
  <c r="M22" i="1"/>
  <c r="S22" i="1" s="1"/>
  <c r="Y22" i="1" s="1"/>
  <c r="AE22" i="1" s="1"/>
  <c r="AI22" i="1" s="1"/>
  <c r="AO22" i="1" s="1"/>
  <c r="AU22" i="1" s="1"/>
  <c r="BA22" i="1" s="1"/>
  <c r="BG22" i="1" s="1"/>
  <c r="BO22" i="1" s="1"/>
  <c r="BQ22" i="1" s="1"/>
  <c r="G18" i="1"/>
  <c r="J18" i="1"/>
  <c r="J17" i="1" s="1"/>
  <c r="BJ34" i="1"/>
  <c r="BJ17" i="1" s="1"/>
  <c r="BJ16" i="1" s="1"/>
  <c r="N771" i="1" l="1"/>
  <c r="AK1492" i="1"/>
  <c r="AQ939" i="1"/>
  <c r="AB559" i="1"/>
  <c r="AB554" i="1" s="1"/>
  <c r="BE1348" i="1"/>
  <c r="BE1334" i="1" s="1"/>
  <c r="AB1348" i="1"/>
  <c r="AB1334" i="1" s="1"/>
  <c r="N163" i="1"/>
  <c r="T163" i="1" s="1"/>
  <c r="Z163" i="1" s="1"/>
  <c r="AF163" i="1" s="1"/>
  <c r="AJ163" i="1" s="1"/>
  <c r="AP163" i="1" s="1"/>
  <c r="AV163" i="1" s="1"/>
  <c r="BB163" i="1" s="1"/>
  <c r="BH163" i="1" s="1"/>
  <c r="BR163" i="1" s="1"/>
  <c r="BT163" i="1" s="1"/>
  <c r="N1344" i="1"/>
  <c r="T1344" i="1" s="1"/>
  <c r="Z1344" i="1" s="1"/>
  <c r="AF1344" i="1" s="1"/>
  <c r="AJ1344" i="1" s="1"/>
  <c r="AP1344" i="1" s="1"/>
  <c r="AV1344" i="1" s="1"/>
  <c r="BB1344" i="1" s="1"/>
  <c r="BH1344" i="1" s="1"/>
  <c r="BR1344" i="1" s="1"/>
  <c r="BT1344" i="1" s="1"/>
  <c r="BS1136" i="1"/>
  <c r="F162" i="1"/>
  <c r="N1479" i="1"/>
  <c r="AL1492" i="1"/>
  <c r="AS1492" i="1"/>
  <c r="AA1492" i="1"/>
  <c r="AG1492" i="1"/>
  <c r="AA1418" i="1"/>
  <c r="AR1348" i="1"/>
  <c r="AR1334" i="1" s="1"/>
  <c r="AA939" i="1"/>
  <c r="L1407" i="1"/>
  <c r="R1407" i="1" s="1"/>
  <c r="BK939" i="1"/>
  <c r="BK837" i="1" s="1"/>
  <c r="V1135" i="1"/>
  <c r="T1479" i="1"/>
  <c r="Z1479" i="1" s="1"/>
  <c r="L1469" i="1"/>
  <c r="R1469" i="1" s="1"/>
  <c r="X1469" i="1" s="1"/>
  <c r="AD1469" i="1" s="1"/>
  <c r="AH1469" i="1" s="1"/>
  <c r="AN1469" i="1" s="1"/>
  <c r="AT1469" i="1" s="1"/>
  <c r="AZ1469" i="1" s="1"/>
  <c r="BF1469" i="1" s="1"/>
  <c r="BL1469" i="1" s="1"/>
  <c r="BN1469" i="1" s="1"/>
  <c r="N336" i="1"/>
  <c r="T336" i="1" s="1"/>
  <c r="Z336" i="1" s="1"/>
  <c r="AF336" i="1" s="1"/>
  <c r="AJ336" i="1" s="1"/>
  <c r="AP336" i="1" s="1"/>
  <c r="AV336" i="1" s="1"/>
  <c r="BB336" i="1" s="1"/>
  <c r="BH336" i="1" s="1"/>
  <c r="BR336" i="1" s="1"/>
  <c r="BT336" i="1" s="1"/>
  <c r="AC1348" i="1"/>
  <c r="AC1334" i="1" s="1"/>
  <c r="BM939" i="1"/>
  <c r="N1122" i="1"/>
  <c r="T1122" i="1" s="1"/>
  <c r="Z1122" i="1" s="1"/>
  <c r="H1434" i="1"/>
  <c r="N1434" i="1" s="1"/>
  <c r="T1434" i="1" s="1"/>
  <c r="Z1434" i="1" s="1"/>
  <c r="AF1434" i="1" s="1"/>
  <c r="AJ1434" i="1" s="1"/>
  <c r="AP1434" i="1" s="1"/>
  <c r="AV1434" i="1" s="1"/>
  <c r="BB1434" i="1" s="1"/>
  <c r="BH1434" i="1" s="1"/>
  <c r="BR1434" i="1" s="1"/>
  <c r="BT1434" i="1" s="1"/>
  <c r="L336" i="1"/>
  <c r="R336" i="1" s="1"/>
  <c r="X336" i="1" s="1"/>
  <c r="AD336" i="1" s="1"/>
  <c r="AH336" i="1" s="1"/>
  <c r="AN336" i="1" s="1"/>
  <c r="AT336" i="1" s="1"/>
  <c r="AZ336" i="1" s="1"/>
  <c r="BF336" i="1" s="1"/>
  <c r="BL336" i="1" s="1"/>
  <c r="BN336" i="1" s="1"/>
  <c r="AQ1348" i="1"/>
  <c r="AQ1334" i="1" s="1"/>
  <c r="BI939" i="1"/>
  <c r="P1348" i="1"/>
  <c r="P1334" i="1" s="1"/>
  <c r="V1418" i="1"/>
  <c r="AB1418" i="1"/>
  <c r="AA872" i="1"/>
  <c r="BK16" i="1"/>
  <c r="AK1348" i="1"/>
  <c r="AK1334" i="1" s="1"/>
  <c r="AG939" i="1"/>
  <c r="AG837" i="1" s="1"/>
  <c r="BC939" i="1"/>
  <c r="BC837" i="1" s="1"/>
  <c r="AX1492" i="1"/>
  <c r="N311" i="1"/>
  <c r="T311" i="1" s="1"/>
  <c r="Z311" i="1" s="1"/>
  <c r="AF311" i="1" s="1"/>
  <c r="AJ311" i="1" s="1"/>
  <c r="AP311" i="1" s="1"/>
  <c r="AV311" i="1" s="1"/>
  <c r="BB311" i="1" s="1"/>
  <c r="BH311" i="1" s="1"/>
  <c r="BR311" i="1" s="1"/>
  <c r="BT311" i="1" s="1"/>
  <c r="BK1418" i="1"/>
  <c r="AB939" i="1"/>
  <c r="AB837" i="1" s="1"/>
  <c r="BC1492" i="1"/>
  <c r="BD1418" i="1"/>
  <c r="BI1492" i="1"/>
  <c r="BP1136" i="1"/>
  <c r="BP1135" i="1" s="1"/>
  <c r="K1091" i="1"/>
  <c r="K1080" i="1" s="1"/>
  <c r="L451" i="1"/>
  <c r="R451" i="1" s="1"/>
  <c r="X451" i="1" s="1"/>
  <c r="AD451" i="1" s="1"/>
  <c r="AH451" i="1" s="1"/>
  <c r="AN451" i="1" s="1"/>
  <c r="AT451" i="1" s="1"/>
  <c r="AZ451" i="1" s="1"/>
  <c r="BF451" i="1" s="1"/>
  <c r="BL451" i="1" s="1"/>
  <c r="BN451" i="1" s="1"/>
  <c r="AC375" i="1"/>
  <c r="AC349" i="1" s="1"/>
  <c r="AA1091" i="1"/>
  <c r="AA1080" i="1" s="1"/>
  <c r="AQ1492" i="1"/>
  <c r="L1507" i="1"/>
  <c r="R1507" i="1" s="1"/>
  <c r="X1507" i="1" s="1"/>
  <c r="AD1507" i="1" s="1"/>
  <c r="AH1507" i="1" s="1"/>
  <c r="AN1507" i="1" s="1"/>
  <c r="AT1507" i="1" s="1"/>
  <c r="AZ1507" i="1" s="1"/>
  <c r="BF1507" i="1" s="1"/>
  <c r="BL1507" i="1" s="1"/>
  <c r="BN1507" i="1" s="1"/>
  <c r="AX939" i="1"/>
  <c r="I375" i="1"/>
  <c r="BC1348" i="1"/>
  <c r="BC1334" i="1" s="1"/>
  <c r="N214" i="1"/>
  <c r="T214" i="1" s="1"/>
  <c r="Z214" i="1" s="1"/>
  <c r="AF214" i="1" s="1"/>
  <c r="AJ214" i="1" s="1"/>
  <c r="AP214" i="1" s="1"/>
  <c r="AV214" i="1" s="1"/>
  <c r="BB214" i="1" s="1"/>
  <c r="BH214" i="1" s="1"/>
  <c r="BR214" i="1" s="1"/>
  <c r="BT214" i="1" s="1"/>
  <c r="BJ939" i="1"/>
  <c r="BJ837" i="1" s="1"/>
  <c r="N704" i="1"/>
  <c r="T704" i="1" s="1"/>
  <c r="Z704" i="1" s="1"/>
  <c r="AF704" i="1" s="1"/>
  <c r="AJ704" i="1" s="1"/>
  <c r="AP704" i="1" s="1"/>
  <c r="AV704" i="1" s="1"/>
  <c r="BB704" i="1" s="1"/>
  <c r="BH704" i="1" s="1"/>
  <c r="BR704" i="1" s="1"/>
  <c r="BT704" i="1" s="1"/>
  <c r="U939" i="1"/>
  <c r="U837" i="1" s="1"/>
  <c r="AF399" i="1"/>
  <c r="AJ399" i="1" s="1"/>
  <c r="AP399" i="1" s="1"/>
  <c r="AV399" i="1" s="1"/>
  <c r="BB399" i="1" s="1"/>
  <c r="BH399" i="1" s="1"/>
  <c r="BR399" i="1" s="1"/>
  <c r="BT399" i="1" s="1"/>
  <c r="AZ975" i="1"/>
  <c r="BF975" i="1" s="1"/>
  <c r="BL975" i="1" s="1"/>
  <c r="BN975" i="1" s="1"/>
  <c r="BS939" i="1"/>
  <c r="BS837" i="1" s="1"/>
  <c r="AR16" i="1"/>
  <c r="AL16" i="1"/>
  <c r="AQ16" i="1"/>
  <c r="BE939" i="1"/>
  <c r="BE837" i="1" s="1"/>
  <c r="U16" i="1"/>
  <c r="P16" i="1"/>
  <c r="BE16" i="1"/>
  <c r="I16" i="1"/>
  <c r="AY16" i="1"/>
  <c r="Q16" i="1"/>
  <c r="AA16" i="1"/>
  <c r="AC1492" i="1"/>
  <c r="AX16" i="1"/>
  <c r="R359" i="1"/>
  <c r="X359" i="1" s="1"/>
  <c r="AD359" i="1" s="1"/>
  <c r="AH359" i="1" s="1"/>
  <c r="AN359" i="1" s="1"/>
  <c r="AT359" i="1" s="1"/>
  <c r="AZ359" i="1" s="1"/>
  <c r="BF359" i="1" s="1"/>
  <c r="BL359" i="1" s="1"/>
  <c r="BN359" i="1" s="1"/>
  <c r="V16" i="1"/>
  <c r="AP968" i="1"/>
  <c r="AV968" i="1" s="1"/>
  <c r="BB968" i="1" s="1"/>
  <c r="BH968" i="1" s="1"/>
  <c r="BR968" i="1" s="1"/>
  <c r="BT968" i="1" s="1"/>
  <c r="Q939" i="1"/>
  <c r="Q837" i="1" s="1"/>
  <c r="O16" i="1"/>
  <c r="Q603" i="1"/>
  <c r="Q553" i="1" s="1"/>
  <c r="BC16" i="1"/>
  <c r="BK349" i="1"/>
  <c r="BS603" i="1"/>
  <c r="BS553" i="1" s="1"/>
  <c r="BD939" i="1"/>
  <c r="BD837" i="1" s="1"/>
  <c r="X1407" i="1"/>
  <c r="AD1407" i="1" s="1"/>
  <c r="AH1407" i="1" s="1"/>
  <c r="AN1407" i="1" s="1"/>
  <c r="AT1407" i="1" s="1"/>
  <c r="AZ1407" i="1" s="1"/>
  <c r="BF1407" i="1" s="1"/>
  <c r="BL1407" i="1" s="1"/>
  <c r="BN1407" i="1" s="1"/>
  <c r="AK463" i="1"/>
  <c r="AK462" i="1" s="1"/>
  <c r="BU463" i="1"/>
  <c r="BU462" i="1" s="1"/>
  <c r="AY463" i="1"/>
  <c r="AY462" i="1" s="1"/>
  <c r="H604" i="1"/>
  <c r="N604" i="1" s="1"/>
  <c r="T604" i="1" s="1"/>
  <c r="Z604" i="1" s="1"/>
  <c r="AF604" i="1" s="1"/>
  <c r="AJ604" i="1" s="1"/>
  <c r="AP604" i="1" s="1"/>
  <c r="AV604" i="1" s="1"/>
  <c r="BB604" i="1" s="1"/>
  <c r="BH604" i="1" s="1"/>
  <c r="BR604" i="1" s="1"/>
  <c r="BT604" i="1" s="1"/>
  <c r="AK1177" i="1"/>
  <c r="AK1135" i="1" s="1"/>
  <c r="M542" i="1"/>
  <c r="S542" i="1" s="1"/>
  <c r="Y542" i="1" s="1"/>
  <c r="AE542" i="1" s="1"/>
  <c r="AI542" i="1" s="1"/>
  <c r="AO542" i="1" s="1"/>
  <c r="AU542" i="1" s="1"/>
  <c r="BA542" i="1" s="1"/>
  <c r="BG542" i="1" s="1"/>
  <c r="BO542" i="1" s="1"/>
  <c r="BQ542" i="1" s="1"/>
  <c r="N542" i="1"/>
  <c r="T542" i="1" s="1"/>
  <c r="Z542" i="1" s="1"/>
  <c r="AF542" i="1" s="1"/>
  <c r="AJ542" i="1" s="1"/>
  <c r="AP542" i="1" s="1"/>
  <c r="AV542" i="1" s="1"/>
  <c r="BB542" i="1" s="1"/>
  <c r="BH542" i="1" s="1"/>
  <c r="BR542" i="1" s="1"/>
  <c r="BT542" i="1" s="1"/>
  <c r="AS1418" i="1"/>
  <c r="AB16" i="1"/>
  <c r="O1348" i="1"/>
  <c r="O1334" i="1" s="1"/>
  <c r="BJ1492" i="1"/>
  <c r="AX375" i="1"/>
  <c r="AX349" i="1" s="1"/>
  <c r="BJ463" i="1"/>
  <c r="BJ462" i="1" s="1"/>
  <c r="V603" i="1"/>
  <c r="V553" i="1" s="1"/>
  <c r="AK603" i="1"/>
  <c r="AK553" i="1" s="1"/>
  <c r="U1492" i="1"/>
  <c r="F1335" i="1"/>
  <c r="L1335" i="1" s="1"/>
  <c r="R1335" i="1" s="1"/>
  <c r="X1335" i="1" s="1"/>
  <c r="AD1335" i="1" s="1"/>
  <c r="AH1335" i="1" s="1"/>
  <c r="AN1335" i="1" s="1"/>
  <c r="AT1335" i="1" s="1"/>
  <c r="AZ1335" i="1" s="1"/>
  <c r="BF1335" i="1" s="1"/>
  <c r="BL1335" i="1" s="1"/>
  <c r="BN1335" i="1" s="1"/>
  <c r="P603" i="1"/>
  <c r="P553" i="1" s="1"/>
  <c r="T1291" i="1"/>
  <c r="Z1291" i="1" s="1"/>
  <c r="AF1291" i="1" s="1"/>
  <c r="AJ1291" i="1" s="1"/>
  <c r="AP1291" i="1" s="1"/>
  <c r="AV1291" i="1" s="1"/>
  <c r="BB1291" i="1" s="1"/>
  <c r="BH1291" i="1" s="1"/>
  <c r="BR1291" i="1" s="1"/>
  <c r="BT1291" i="1" s="1"/>
  <c r="M671" i="1"/>
  <c r="S671" i="1" s="1"/>
  <c r="Y671" i="1" s="1"/>
  <c r="AE671" i="1" s="1"/>
  <c r="AI671" i="1" s="1"/>
  <c r="AO671" i="1" s="1"/>
  <c r="AU671" i="1" s="1"/>
  <c r="BA671" i="1" s="1"/>
  <c r="BG671" i="1" s="1"/>
  <c r="BO671" i="1" s="1"/>
  <c r="BQ671" i="1" s="1"/>
  <c r="AA463" i="1"/>
  <c r="AA462" i="1" s="1"/>
  <c r="R236" i="1"/>
  <c r="X236" i="1" s="1"/>
  <c r="AD236" i="1" s="1"/>
  <c r="AH236" i="1" s="1"/>
  <c r="AN236" i="1" s="1"/>
  <c r="AT236" i="1" s="1"/>
  <c r="AZ236" i="1" s="1"/>
  <c r="BF236" i="1" s="1"/>
  <c r="BL236" i="1" s="1"/>
  <c r="BN236" i="1" s="1"/>
  <c r="AQ1418" i="1"/>
  <c r="Q1255" i="1"/>
  <c r="Q1135" i="1" s="1"/>
  <c r="U463" i="1"/>
  <c r="U462" i="1" s="1"/>
  <c r="AM1492" i="1"/>
  <c r="AY1492" i="1"/>
  <c r="AQ837" i="1"/>
  <c r="BD16" i="1"/>
  <c r="T1136" i="1"/>
  <c r="Z1136" i="1" s="1"/>
  <c r="AL1418" i="1"/>
  <c r="AS1348" i="1"/>
  <c r="AS1334" i="1" s="1"/>
  <c r="W1418" i="1"/>
  <c r="BJ603" i="1"/>
  <c r="BJ553" i="1" s="1"/>
  <c r="BI1348" i="1"/>
  <c r="BI1334" i="1" s="1"/>
  <c r="AW16" i="1"/>
  <c r="BM1492" i="1"/>
  <c r="F1704" i="1"/>
  <c r="AW939" i="1"/>
  <c r="J1348" i="1"/>
  <c r="J1334" i="1" s="1"/>
  <c r="AQ603" i="1"/>
  <c r="AQ553" i="1" s="1"/>
  <c r="BM1418" i="1"/>
  <c r="U1135" i="1"/>
  <c r="M1044" i="1"/>
  <c r="S1044" i="1" s="1"/>
  <c r="Y1044" i="1" s="1"/>
  <c r="AE1044" i="1" s="1"/>
  <c r="AI1044" i="1" s="1"/>
  <c r="AO1044" i="1" s="1"/>
  <c r="AU1044" i="1" s="1"/>
  <c r="BA1044" i="1" s="1"/>
  <c r="BG1044" i="1" s="1"/>
  <c r="BO1044" i="1" s="1"/>
  <c r="BQ1044" i="1" s="1"/>
  <c r="AW1348" i="1"/>
  <c r="AW1334" i="1" s="1"/>
  <c r="AX1348" i="1"/>
  <c r="AX1334" i="1" s="1"/>
  <c r="W1492" i="1"/>
  <c r="O873" i="1"/>
  <c r="O872" i="1" s="1"/>
  <c r="N1407" i="1"/>
  <c r="T1407" i="1" s="1"/>
  <c r="Z1407" i="1" s="1"/>
  <c r="AF1407" i="1" s="1"/>
  <c r="AJ1407" i="1" s="1"/>
  <c r="AP1407" i="1" s="1"/>
  <c r="AV1407" i="1" s="1"/>
  <c r="BB1407" i="1" s="1"/>
  <c r="BH1407" i="1" s="1"/>
  <c r="BR1407" i="1" s="1"/>
  <c r="BT1407" i="1" s="1"/>
  <c r="Q106" i="1"/>
  <c r="BJ1135" i="1"/>
  <c r="BP463" i="1"/>
  <c r="BP462" i="1" s="1"/>
  <c r="AC463" i="1"/>
  <c r="AC462" i="1" s="1"/>
  <c r="AK16" i="1"/>
  <c r="BP1492" i="1"/>
  <c r="BI349" i="1"/>
  <c r="M704" i="1"/>
  <c r="S704" i="1" s="1"/>
  <c r="Y704" i="1" s="1"/>
  <c r="AE704" i="1" s="1"/>
  <c r="AI704" i="1" s="1"/>
  <c r="AO704" i="1" s="1"/>
  <c r="AU704" i="1" s="1"/>
  <c r="P939" i="1"/>
  <c r="P837" i="1" s="1"/>
  <c r="AG16" i="1"/>
  <c r="G733" i="1"/>
  <c r="AL603" i="1"/>
  <c r="AL553" i="1" s="1"/>
  <c r="AM16" i="1"/>
  <c r="P106" i="1"/>
  <c r="BK1348" i="1"/>
  <c r="BK1334" i="1" s="1"/>
  <c r="M451" i="1"/>
  <c r="S451" i="1" s="1"/>
  <c r="Y451" i="1" s="1"/>
  <c r="AE451" i="1" s="1"/>
  <c r="AI451" i="1" s="1"/>
  <c r="AO451" i="1" s="1"/>
  <c r="AU451" i="1" s="1"/>
  <c r="BA451" i="1" s="1"/>
  <c r="BG451" i="1" s="1"/>
  <c r="BO451" i="1" s="1"/>
  <c r="BQ451" i="1" s="1"/>
  <c r="P221" i="1"/>
  <c r="P212" i="1" s="1"/>
  <c r="AX463" i="1"/>
  <c r="AX462" i="1" s="1"/>
  <c r="BU1348" i="1"/>
  <c r="BU1334" i="1" s="1"/>
  <c r="BS1135" i="1"/>
  <c r="O349" i="1"/>
  <c r="AL939" i="1"/>
  <c r="AL837" i="1" s="1"/>
  <c r="AY603" i="1"/>
  <c r="AY553" i="1" s="1"/>
  <c r="BA704" i="1"/>
  <c r="BG704" i="1" s="1"/>
  <c r="BO704" i="1" s="1"/>
  <c r="BQ704" i="1" s="1"/>
  <c r="R1336" i="1"/>
  <c r="X1336" i="1" s="1"/>
  <c r="AD1336" i="1" s="1"/>
  <c r="AH1336" i="1" s="1"/>
  <c r="AN1336" i="1" s="1"/>
  <c r="AT1336" i="1" s="1"/>
  <c r="AZ1336" i="1" s="1"/>
  <c r="BF1336" i="1" s="1"/>
  <c r="BL1336" i="1" s="1"/>
  <c r="BN1336" i="1" s="1"/>
  <c r="AM463" i="1"/>
  <c r="AM462" i="1" s="1"/>
  <c r="AR1418" i="1"/>
  <c r="BU1492" i="1"/>
  <c r="AG463" i="1"/>
  <c r="AG462" i="1" s="1"/>
  <c r="AS16" i="1"/>
  <c r="AF1122" i="1"/>
  <c r="AJ1122" i="1" s="1"/>
  <c r="AP1122" i="1" s="1"/>
  <c r="AV1122" i="1" s="1"/>
  <c r="BB1122" i="1" s="1"/>
  <c r="BH1122" i="1" s="1"/>
  <c r="BR1122" i="1" s="1"/>
  <c r="BT1122" i="1" s="1"/>
  <c r="S1122" i="1"/>
  <c r="Y1122" i="1" s="1"/>
  <c r="AE1122" i="1" s="1"/>
  <c r="AI1122" i="1" s="1"/>
  <c r="AO1122" i="1" s="1"/>
  <c r="AU1122" i="1" s="1"/>
  <c r="BA1122" i="1" s="1"/>
  <c r="BG1122" i="1" s="1"/>
  <c r="BO1122" i="1" s="1"/>
  <c r="BQ1122" i="1" s="1"/>
  <c r="BU16" i="1"/>
  <c r="P463" i="1"/>
  <c r="P462" i="1" s="1"/>
  <c r="T771" i="1"/>
  <c r="Z771" i="1" s="1"/>
  <c r="AF771" i="1" s="1"/>
  <c r="AJ771" i="1" s="1"/>
  <c r="AP771" i="1" s="1"/>
  <c r="AV771" i="1" s="1"/>
  <c r="BB771" i="1" s="1"/>
  <c r="BH771" i="1" s="1"/>
  <c r="BR771" i="1" s="1"/>
  <c r="BT771" i="1" s="1"/>
  <c r="AK1418" i="1"/>
  <c r="AW837" i="1"/>
  <c r="AW463" i="1"/>
  <c r="AW462" i="1" s="1"/>
  <c r="M1545" i="1"/>
  <c r="S1545" i="1" s="1"/>
  <c r="Y1545" i="1" s="1"/>
  <c r="AE1545" i="1" s="1"/>
  <c r="AI1545" i="1" s="1"/>
  <c r="AO1545" i="1" s="1"/>
  <c r="AU1545" i="1" s="1"/>
  <c r="BA1545" i="1" s="1"/>
  <c r="BG1545" i="1" s="1"/>
  <c r="BO1545" i="1" s="1"/>
  <c r="BQ1545" i="1" s="1"/>
  <c r="L311" i="1"/>
  <c r="R311" i="1" s="1"/>
  <c r="X311" i="1" s="1"/>
  <c r="AD311" i="1" s="1"/>
  <c r="AH311" i="1" s="1"/>
  <c r="AN311" i="1" s="1"/>
  <c r="AT311" i="1" s="1"/>
  <c r="AZ311" i="1" s="1"/>
  <c r="BF311" i="1" s="1"/>
  <c r="BL311" i="1" s="1"/>
  <c r="BN311" i="1" s="1"/>
  <c r="J375" i="1"/>
  <c r="BU1418" i="1"/>
  <c r="BM603" i="1"/>
  <c r="BM553" i="1" s="1"/>
  <c r="J221" i="1"/>
  <c r="J212" i="1" s="1"/>
  <c r="BC463" i="1"/>
  <c r="BC462" i="1" s="1"/>
  <c r="U1348" i="1"/>
  <c r="U1334" i="1" s="1"/>
  <c r="AG1418" i="1"/>
  <c r="AS939" i="1"/>
  <c r="AS837" i="1" s="1"/>
  <c r="S1523" i="1"/>
  <c r="Y1523" i="1" s="1"/>
  <c r="AE1523" i="1" s="1"/>
  <c r="AI1523" i="1" s="1"/>
  <c r="AO1523" i="1" s="1"/>
  <c r="AU1523" i="1" s="1"/>
  <c r="BA1523" i="1" s="1"/>
  <c r="BG1523" i="1" s="1"/>
  <c r="BO1523" i="1" s="1"/>
  <c r="BQ1523" i="1" s="1"/>
  <c r="AR837" i="1"/>
  <c r="AM1348" i="1"/>
  <c r="AM1334" i="1" s="1"/>
  <c r="BI463" i="1"/>
  <c r="BI462" i="1" s="1"/>
  <c r="BI1418" i="1"/>
  <c r="BS16" i="1"/>
  <c r="BU603" i="1"/>
  <c r="BU553" i="1" s="1"/>
  <c r="BP1348" i="1"/>
  <c r="BP1334" i="1" s="1"/>
  <c r="AA375" i="1"/>
  <c r="AA349" i="1" s="1"/>
  <c r="AM939" i="1"/>
  <c r="AM837" i="1" s="1"/>
  <c r="BM463" i="1"/>
  <c r="BM462" i="1" s="1"/>
  <c r="AA837" i="1"/>
  <c r="L399" i="1"/>
  <c r="R399" i="1" s="1"/>
  <c r="X399" i="1" s="1"/>
  <c r="AD399" i="1" s="1"/>
  <c r="AH399" i="1" s="1"/>
  <c r="AN399" i="1" s="1"/>
  <c r="AT399" i="1" s="1"/>
  <c r="AZ399" i="1" s="1"/>
  <c r="BF399" i="1" s="1"/>
  <c r="BL399" i="1" s="1"/>
  <c r="BN399" i="1" s="1"/>
  <c r="S236" i="1"/>
  <c r="Y236" i="1" s="1"/>
  <c r="AE236" i="1" s="1"/>
  <c r="AI236" i="1" s="1"/>
  <c r="AO236" i="1" s="1"/>
  <c r="AU236" i="1" s="1"/>
  <c r="BA236" i="1" s="1"/>
  <c r="BG236" i="1" s="1"/>
  <c r="BO236" i="1" s="1"/>
  <c r="BQ236" i="1" s="1"/>
  <c r="BE1492" i="1"/>
  <c r="AB463" i="1"/>
  <c r="AB462" i="1" s="1"/>
  <c r="U603" i="1"/>
  <c r="U553" i="1" s="1"/>
  <c r="Q463" i="1"/>
  <c r="Q462" i="1" s="1"/>
  <c r="AG1135" i="1"/>
  <c r="BC1135" i="1"/>
  <c r="J1459" i="1"/>
  <c r="J1418" i="1" s="1"/>
  <c r="N1044" i="1"/>
  <c r="T1044" i="1" s="1"/>
  <c r="Z1044" i="1" s="1"/>
  <c r="AF1044" i="1" s="1"/>
  <c r="AJ1044" i="1" s="1"/>
  <c r="AP1044" i="1" s="1"/>
  <c r="AV1044" i="1" s="1"/>
  <c r="BB1044" i="1" s="1"/>
  <c r="BH1044" i="1" s="1"/>
  <c r="BR1044" i="1" s="1"/>
  <c r="BT1044" i="1" s="1"/>
  <c r="M1479" i="1"/>
  <c r="S1479" i="1" s="1"/>
  <c r="Y1479" i="1" s="1"/>
  <c r="AE1479" i="1" s="1"/>
  <c r="AI1479" i="1" s="1"/>
  <c r="AO1479" i="1" s="1"/>
  <c r="AU1479" i="1" s="1"/>
  <c r="BA1479" i="1" s="1"/>
  <c r="BG1479" i="1" s="1"/>
  <c r="BO1479" i="1" s="1"/>
  <c r="BQ1479" i="1" s="1"/>
  <c r="AS1135" i="1"/>
  <c r="N433" i="1"/>
  <c r="T433" i="1" s="1"/>
  <c r="Z433" i="1" s="1"/>
  <c r="AF433" i="1" s="1"/>
  <c r="AJ433" i="1" s="1"/>
  <c r="AP433" i="1" s="1"/>
  <c r="AV433" i="1" s="1"/>
  <c r="BB433" i="1" s="1"/>
  <c r="BH433" i="1" s="1"/>
  <c r="BR433" i="1" s="1"/>
  <c r="BT433" i="1" s="1"/>
  <c r="BK1135" i="1"/>
  <c r="BE603" i="1"/>
  <c r="BE553" i="1" s="1"/>
  <c r="P1492" i="1"/>
  <c r="W603" i="1"/>
  <c r="W553" i="1" s="1"/>
  <c r="AS463" i="1"/>
  <c r="AS462" i="1" s="1"/>
  <c r="BK463" i="1"/>
  <c r="BK462" i="1" s="1"/>
  <c r="BD463" i="1"/>
  <c r="BD462" i="1" s="1"/>
  <c r="BE463" i="1"/>
  <c r="BE462" i="1" s="1"/>
  <c r="AR1492" i="1"/>
  <c r="BU837" i="1"/>
  <c r="L986" i="1"/>
  <c r="R986" i="1" s="1"/>
  <c r="X986" i="1" s="1"/>
  <c r="AD986" i="1" s="1"/>
  <c r="AH986" i="1" s="1"/>
  <c r="AN986" i="1" s="1"/>
  <c r="AT986" i="1" s="1"/>
  <c r="AZ986" i="1" s="1"/>
  <c r="BF986" i="1" s="1"/>
  <c r="BL986" i="1" s="1"/>
  <c r="BN986" i="1" s="1"/>
  <c r="BD603" i="1"/>
  <c r="BD553" i="1" s="1"/>
  <c r="AM603" i="1"/>
  <c r="AM553" i="1" s="1"/>
  <c r="BM1348" i="1"/>
  <c r="BM1334" i="1" s="1"/>
  <c r="V463" i="1"/>
  <c r="V462" i="1" s="1"/>
  <c r="I463" i="1"/>
  <c r="I462" i="1" s="1"/>
  <c r="AR463" i="1"/>
  <c r="AR462" i="1" s="1"/>
  <c r="W463" i="1"/>
  <c r="W462" i="1" s="1"/>
  <c r="AQ463" i="1"/>
  <c r="AQ462" i="1" s="1"/>
  <c r="BE1418" i="1"/>
  <c r="AX1135" i="1"/>
  <c r="AC1136" i="1"/>
  <c r="AC1135" i="1" s="1"/>
  <c r="AW603" i="1"/>
  <c r="AW553" i="1" s="1"/>
  <c r="BP1418" i="1"/>
  <c r="BC1418" i="1"/>
  <c r="BP603" i="1"/>
  <c r="BP553" i="1" s="1"/>
  <c r="Q1418" i="1"/>
  <c r="AC603" i="1"/>
  <c r="BI603" i="1"/>
  <c r="BI553" i="1" s="1"/>
  <c r="U1418" i="1"/>
  <c r="W16" i="1"/>
  <c r="BK603" i="1"/>
  <c r="BK553" i="1" s="1"/>
  <c r="AM1418" i="1"/>
  <c r="M968" i="1"/>
  <c r="S968" i="1" s="1"/>
  <c r="Y968" i="1" s="1"/>
  <c r="AE968" i="1" s="1"/>
  <c r="AI968" i="1" s="1"/>
  <c r="AO968" i="1" s="1"/>
  <c r="AU968" i="1" s="1"/>
  <c r="BA968" i="1" s="1"/>
  <c r="BG968" i="1" s="1"/>
  <c r="BO968" i="1" s="1"/>
  <c r="BQ968" i="1" s="1"/>
  <c r="AK939" i="1"/>
  <c r="AK837" i="1" s="1"/>
  <c r="M311" i="1"/>
  <c r="S311" i="1" s="1"/>
  <c r="Y311" i="1" s="1"/>
  <c r="AE311" i="1" s="1"/>
  <c r="AI311" i="1" s="1"/>
  <c r="AO311" i="1" s="1"/>
  <c r="AU311" i="1" s="1"/>
  <c r="BA311" i="1" s="1"/>
  <c r="BG311" i="1" s="1"/>
  <c r="BO311" i="1" s="1"/>
  <c r="BQ311" i="1" s="1"/>
  <c r="BJ1418" i="1"/>
  <c r="N843" i="1"/>
  <c r="T843" i="1" s="1"/>
  <c r="Z843" i="1" s="1"/>
  <c r="AF843" i="1" s="1"/>
  <c r="AJ843" i="1" s="1"/>
  <c r="AP843" i="1" s="1"/>
  <c r="AV843" i="1" s="1"/>
  <c r="BB843" i="1" s="1"/>
  <c r="BH843" i="1" s="1"/>
  <c r="BR843" i="1" s="1"/>
  <c r="BT843" i="1" s="1"/>
  <c r="K16" i="1"/>
  <c r="J161" i="1"/>
  <c r="J106" i="1" s="1"/>
  <c r="BP837" i="1"/>
  <c r="BM837" i="1"/>
  <c r="O603" i="1"/>
  <c r="O553" i="1" s="1"/>
  <c r="BE1135" i="1"/>
  <c r="AC554" i="1"/>
  <c r="AF554" i="1" s="1"/>
  <c r="AJ554" i="1" s="1"/>
  <c r="AP554" i="1" s="1"/>
  <c r="AV554" i="1" s="1"/>
  <c r="BB554" i="1" s="1"/>
  <c r="BH554" i="1" s="1"/>
  <c r="BR554" i="1" s="1"/>
  <c r="BT554" i="1" s="1"/>
  <c r="P1135" i="1"/>
  <c r="AB375" i="1"/>
  <c r="AB349" i="1" s="1"/>
  <c r="AS603" i="1"/>
  <c r="AS553" i="1" s="1"/>
  <c r="BS463" i="1"/>
  <c r="BS462" i="1" s="1"/>
  <c r="O463" i="1"/>
  <c r="O462" i="1" s="1"/>
  <c r="AC1418" i="1"/>
  <c r="L857" i="1"/>
  <c r="R857" i="1" s="1"/>
  <c r="X857" i="1" s="1"/>
  <c r="AD857" i="1" s="1"/>
  <c r="AH857" i="1" s="1"/>
  <c r="AN857" i="1" s="1"/>
  <c r="AT857" i="1" s="1"/>
  <c r="AZ857" i="1" s="1"/>
  <c r="BF857" i="1" s="1"/>
  <c r="BL857" i="1" s="1"/>
  <c r="BN857" i="1" s="1"/>
  <c r="R1239" i="1"/>
  <c r="X1239" i="1" s="1"/>
  <c r="AD1239" i="1" s="1"/>
  <c r="AH1239" i="1" s="1"/>
  <c r="AN1239" i="1" s="1"/>
  <c r="AT1239" i="1" s="1"/>
  <c r="AZ1239" i="1" s="1"/>
  <c r="BF1239" i="1" s="1"/>
  <c r="BL1239" i="1" s="1"/>
  <c r="BN1239" i="1" s="1"/>
  <c r="M1407" i="1"/>
  <c r="S1407" i="1" s="1"/>
  <c r="Y1407" i="1" s="1"/>
  <c r="AE1407" i="1" s="1"/>
  <c r="AI1407" i="1" s="1"/>
  <c r="AO1407" i="1" s="1"/>
  <c r="AU1407" i="1" s="1"/>
  <c r="BA1407" i="1" s="1"/>
  <c r="BG1407" i="1" s="1"/>
  <c r="BO1407" i="1" s="1"/>
  <c r="BQ1407" i="1" s="1"/>
  <c r="L1313" i="1"/>
  <c r="R1313" i="1" s="1"/>
  <c r="X1313" i="1" s="1"/>
  <c r="AD1313" i="1" s="1"/>
  <c r="AH1313" i="1" s="1"/>
  <c r="AN1313" i="1" s="1"/>
  <c r="AT1313" i="1" s="1"/>
  <c r="AZ1313" i="1" s="1"/>
  <c r="BF1313" i="1" s="1"/>
  <c r="BL1313" i="1" s="1"/>
  <c r="BN1313" i="1" s="1"/>
  <c r="L508" i="1"/>
  <c r="R508" i="1" s="1"/>
  <c r="X508" i="1" s="1"/>
  <c r="AD508" i="1" s="1"/>
  <c r="AH508" i="1" s="1"/>
  <c r="AN508" i="1" s="1"/>
  <c r="AT508" i="1" s="1"/>
  <c r="AZ508" i="1" s="1"/>
  <c r="BF508" i="1" s="1"/>
  <c r="BL508" i="1" s="1"/>
  <c r="BN508" i="1" s="1"/>
  <c r="T586" i="1"/>
  <c r="Z586" i="1" s="1"/>
  <c r="AF586" i="1" s="1"/>
  <c r="AJ586" i="1" s="1"/>
  <c r="AP586" i="1" s="1"/>
  <c r="AV586" i="1" s="1"/>
  <c r="BB586" i="1" s="1"/>
  <c r="BH586" i="1" s="1"/>
  <c r="BR586" i="1" s="1"/>
  <c r="BT586" i="1" s="1"/>
  <c r="AA1348" i="1"/>
  <c r="AA1334" i="1" s="1"/>
  <c r="O939" i="1"/>
  <c r="M195" i="1"/>
  <c r="S195" i="1" s="1"/>
  <c r="Y195" i="1" s="1"/>
  <c r="AE195" i="1" s="1"/>
  <c r="AI195" i="1" s="1"/>
  <c r="AO195" i="1" s="1"/>
  <c r="AU195" i="1" s="1"/>
  <c r="BA195" i="1" s="1"/>
  <c r="BG195" i="1" s="1"/>
  <c r="BO195" i="1" s="1"/>
  <c r="BQ195" i="1" s="1"/>
  <c r="AL463" i="1"/>
  <c r="AL462" i="1" s="1"/>
  <c r="BC603" i="1"/>
  <c r="BC553" i="1" s="1"/>
  <c r="AC16" i="1"/>
  <c r="N671" i="1"/>
  <c r="T671" i="1" s="1"/>
  <c r="Z671" i="1" s="1"/>
  <c r="AF671" i="1" s="1"/>
  <c r="AJ671" i="1" s="1"/>
  <c r="AP671" i="1" s="1"/>
  <c r="AV671" i="1" s="1"/>
  <c r="BB671" i="1" s="1"/>
  <c r="BH671" i="1" s="1"/>
  <c r="BR671" i="1" s="1"/>
  <c r="BT671" i="1" s="1"/>
  <c r="L1022" i="1"/>
  <c r="R1022" i="1" s="1"/>
  <c r="X1022" i="1" s="1"/>
  <c r="AD1022" i="1" s="1"/>
  <c r="AH1022" i="1" s="1"/>
  <c r="AN1022" i="1" s="1"/>
  <c r="AT1022" i="1" s="1"/>
  <c r="AZ1022" i="1" s="1"/>
  <c r="BF1022" i="1" s="1"/>
  <c r="BL1022" i="1" s="1"/>
  <c r="BN1022" i="1" s="1"/>
  <c r="AF1479" i="1"/>
  <c r="AJ1479" i="1" s="1"/>
  <c r="AP1479" i="1" s="1"/>
  <c r="AV1479" i="1" s="1"/>
  <c r="BB1479" i="1" s="1"/>
  <c r="BH1479" i="1" s="1"/>
  <c r="BR1479" i="1" s="1"/>
  <c r="BT1479" i="1" s="1"/>
  <c r="H788" i="1"/>
  <c r="H787" i="1" s="1"/>
  <c r="N787" i="1" s="1"/>
  <c r="T787" i="1" s="1"/>
  <c r="Z787" i="1" s="1"/>
  <c r="AF787" i="1" s="1"/>
  <c r="AJ787" i="1" s="1"/>
  <c r="AP787" i="1" s="1"/>
  <c r="AV787" i="1" s="1"/>
  <c r="BB787" i="1" s="1"/>
  <c r="BH787" i="1" s="1"/>
  <c r="BR787" i="1" s="1"/>
  <c r="BT787" i="1" s="1"/>
  <c r="O1255" i="1"/>
  <c r="F432" i="1"/>
  <c r="L432" i="1" s="1"/>
  <c r="R432" i="1" s="1"/>
  <c r="X432" i="1" s="1"/>
  <c r="AD432" i="1" s="1"/>
  <c r="AH432" i="1" s="1"/>
  <c r="AN432" i="1" s="1"/>
  <c r="AT432" i="1" s="1"/>
  <c r="AZ432" i="1" s="1"/>
  <c r="BF432" i="1" s="1"/>
  <c r="BL432" i="1" s="1"/>
  <c r="BN432" i="1" s="1"/>
  <c r="BI837" i="1"/>
  <c r="AB1091" i="1"/>
  <c r="AB1080" i="1" s="1"/>
  <c r="R542" i="1"/>
  <c r="X542" i="1" s="1"/>
  <c r="AD542" i="1" s="1"/>
  <c r="AH542" i="1" s="1"/>
  <c r="AN542" i="1" s="1"/>
  <c r="AT542" i="1" s="1"/>
  <c r="AZ542" i="1" s="1"/>
  <c r="BF542" i="1" s="1"/>
  <c r="BL542" i="1" s="1"/>
  <c r="BN542" i="1" s="1"/>
  <c r="AX837" i="1"/>
  <c r="BM1135" i="1"/>
  <c r="W837" i="1"/>
  <c r="AY1418" i="1"/>
  <c r="AA603" i="1"/>
  <c r="AG603" i="1"/>
  <c r="AG553" i="1" s="1"/>
  <c r="P349" i="1"/>
  <c r="AB1492" i="1"/>
  <c r="AX603" i="1"/>
  <c r="AX553" i="1" s="1"/>
  <c r="AY1348" i="1"/>
  <c r="AY1334" i="1" s="1"/>
  <c r="L487" i="1"/>
  <c r="R487" i="1" s="1"/>
  <c r="X487" i="1" s="1"/>
  <c r="AD487" i="1" s="1"/>
  <c r="AH487" i="1" s="1"/>
  <c r="AN487" i="1" s="1"/>
  <c r="AT487" i="1" s="1"/>
  <c r="AZ487" i="1" s="1"/>
  <c r="BF487" i="1" s="1"/>
  <c r="BL487" i="1" s="1"/>
  <c r="BN487" i="1" s="1"/>
  <c r="M771" i="1"/>
  <c r="S771" i="1" s="1"/>
  <c r="Y771" i="1" s="1"/>
  <c r="AE771" i="1" s="1"/>
  <c r="AI771" i="1" s="1"/>
  <c r="AO771" i="1" s="1"/>
  <c r="AU771" i="1" s="1"/>
  <c r="BA771" i="1" s="1"/>
  <c r="BG771" i="1" s="1"/>
  <c r="BO771" i="1" s="1"/>
  <c r="BQ771" i="1" s="1"/>
  <c r="AY837" i="1"/>
  <c r="BI1135" i="1"/>
  <c r="AY1135" i="1"/>
  <c r="N646" i="1"/>
  <c r="T646" i="1" s="1"/>
  <c r="Z646" i="1" s="1"/>
  <c r="AF646" i="1" s="1"/>
  <c r="AJ646" i="1" s="1"/>
  <c r="AP646" i="1" s="1"/>
  <c r="AV646" i="1" s="1"/>
  <c r="BB646" i="1" s="1"/>
  <c r="BH646" i="1" s="1"/>
  <c r="BR646" i="1" s="1"/>
  <c r="BT646" i="1" s="1"/>
  <c r="L704" i="1"/>
  <c r="R704" i="1" s="1"/>
  <c r="X704" i="1" s="1"/>
  <c r="AD704" i="1" s="1"/>
  <c r="AH704" i="1" s="1"/>
  <c r="AN704" i="1" s="1"/>
  <c r="AT704" i="1" s="1"/>
  <c r="AZ704" i="1" s="1"/>
  <c r="BF704" i="1" s="1"/>
  <c r="BL704" i="1" s="1"/>
  <c r="BN704" i="1" s="1"/>
  <c r="T1137" i="1"/>
  <c r="Z1137" i="1" s="1"/>
  <c r="AF1137" i="1" s="1"/>
  <c r="AJ1137" i="1" s="1"/>
  <c r="AP1137" i="1" s="1"/>
  <c r="AV1137" i="1" s="1"/>
  <c r="BB1137" i="1" s="1"/>
  <c r="BH1137" i="1" s="1"/>
  <c r="BR1137" i="1" s="1"/>
  <c r="BT1137" i="1" s="1"/>
  <c r="H17" i="1"/>
  <c r="N17" i="1" s="1"/>
  <c r="T17" i="1" s="1"/>
  <c r="Z17" i="1" s="1"/>
  <c r="AF17" i="1" s="1"/>
  <c r="AJ17" i="1" s="1"/>
  <c r="AP17" i="1" s="1"/>
  <c r="AV17" i="1" s="1"/>
  <c r="BB17" i="1" s="1"/>
  <c r="BH17" i="1" s="1"/>
  <c r="BR17" i="1" s="1"/>
  <c r="BT17" i="1" s="1"/>
  <c r="K350" i="1"/>
  <c r="N350" i="1" s="1"/>
  <c r="T350" i="1" s="1"/>
  <c r="Z350" i="1" s="1"/>
  <c r="AF350" i="1" s="1"/>
  <c r="AJ350" i="1" s="1"/>
  <c r="AP350" i="1" s="1"/>
  <c r="AV350" i="1" s="1"/>
  <c r="BB350" i="1" s="1"/>
  <c r="BH350" i="1" s="1"/>
  <c r="BR350" i="1" s="1"/>
  <c r="BT350" i="1" s="1"/>
  <c r="N351" i="1"/>
  <c r="T351" i="1" s="1"/>
  <c r="Z351" i="1" s="1"/>
  <c r="AF351" i="1" s="1"/>
  <c r="AJ351" i="1" s="1"/>
  <c r="AP351" i="1" s="1"/>
  <c r="AV351" i="1" s="1"/>
  <c r="BB351" i="1" s="1"/>
  <c r="BH351" i="1" s="1"/>
  <c r="BR351" i="1" s="1"/>
  <c r="BT351" i="1" s="1"/>
  <c r="M487" i="1"/>
  <c r="S487" i="1" s="1"/>
  <c r="Y487" i="1" s="1"/>
  <c r="AE487" i="1" s="1"/>
  <c r="AI487" i="1" s="1"/>
  <c r="AO487" i="1" s="1"/>
  <c r="AU487" i="1" s="1"/>
  <c r="BA487" i="1" s="1"/>
  <c r="BG487" i="1" s="1"/>
  <c r="BO487" i="1" s="1"/>
  <c r="BQ487" i="1" s="1"/>
  <c r="F57" i="1"/>
  <c r="L57" i="1" s="1"/>
  <c r="R57" i="1" s="1"/>
  <c r="X57" i="1" s="1"/>
  <c r="AD57" i="1" s="1"/>
  <c r="AH57" i="1" s="1"/>
  <c r="AN57" i="1" s="1"/>
  <c r="AT57" i="1" s="1"/>
  <c r="AZ57" i="1" s="1"/>
  <c r="BF57" i="1" s="1"/>
  <c r="BL57" i="1" s="1"/>
  <c r="BN57" i="1" s="1"/>
  <c r="I808" i="1"/>
  <c r="I807" i="1" s="1"/>
  <c r="J1492" i="1"/>
  <c r="AM1177" i="1"/>
  <c r="AM1135" i="1" s="1"/>
  <c r="Q349" i="1"/>
  <c r="V837" i="1"/>
  <c r="N451" i="1"/>
  <c r="T451" i="1" s="1"/>
  <c r="Z451" i="1" s="1"/>
  <c r="AF451" i="1" s="1"/>
  <c r="AJ451" i="1" s="1"/>
  <c r="AP451" i="1" s="1"/>
  <c r="AV451" i="1" s="1"/>
  <c r="BB451" i="1" s="1"/>
  <c r="BH451" i="1" s="1"/>
  <c r="BR451" i="1" s="1"/>
  <c r="BT451" i="1" s="1"/>
  <c r="I1424" i="1"/>
  <c r="L1424" i="1" s="1"/>
  <c r="L1425" i="1"/>
  <c r="R1425" i="1" s="1"/>
  <c r="X1425" i="1" s="1"/>
  <c r="AD1425" i="1" s="1"/>
  <c r="AH1425" i="1" s="1"/>
  <c r="AN1425" i="1" s="1"/>
  <c r="AT1425" i="1" s="1"/>
  <c r="AZ1425" i="1" s="1"/>
  <c r="BF1425" i="1" s="1"/>
  <c r="BL1425" i="1" s="1"/>
  <c r="BN1425" i="1" s="1"/>
  <c r="M1507" i="1"/>
  <c r="S1507" i="1" s="1"/>
  <c r="Y1507" i="1" s="1"/>
  <c r="AE1507" i="1" s="1"/>
  <c r="AI1507" i="1" s="1"/>
  <c r="AO1507" i="1" s="1"/>
  <c r="AU1507" i="1" s="1"/>
  <c r="BA1507" i="1" s="1"/>
  <c r="BG1507" i="1" s="1"/>
  <c r="BO1507" i="1" s="1"/>
  <c r="BQ1507" i="1" s="1"/>
  <c r="AW1418" i="1"/>
  <c r="K838" i="1"/>
  <c r="N838" i="1" s="1"/>
  <c r="T838" i="1" s="1"/>
  <c r="Z838" i="1" s="1"/>
  <c r="AF838" i="1" s="1"/>
  <c r="AJ838" i="1" s="1"/>
  <c r="AP838" i="1" s="1"/>
  <c r="AV838" i="1" s="1"/>
  <c r="BB838" i="1" s="1"/>
  <c r="BH838" i="1" s="1"/>
  <c r="BR838" i="1" s="1"/>
  <c r="BT838" i="1" s="1"/>
  <c r="BS1418" i="1"/>
  <c r="L646" i="1"/>
  <c r="R646" i="1" s="1"/>
  <c r="X646" i="1" s="1"/>
  <c r="AD646" i="1" s="1"/>
  <c r="AH646" i="1" s="1"/>
  <c r="AN646" i="1" s="1"/>
  <c r="AT646" i="1" s="1"/>
  <c r="AZ646" i="1" s="1"/>
  <c r="BF646" i="1" s="1"/>
  <c r="BL646" i="1" s="1"/>
  <c r="BN646" i="1" s="1"/>
  <c r="L1479" i="1"/>
  <c r="R1479" i="1" s="1"/>
  <c r="X1479" i="1" s="1"/>
  <c r="AD1479" i="1" s="1"/>
  <c r="AH1479" i="1" s="1"/>
  <c r="AN1479" i="1" s="1"/>
  <c r="AT1479" i="1" s="1"/>
  <c r="AZ1479" i="1" s="1"/>
  <c r="BF1479" i="1" s="1"/>
  <c r="BL1479" i="1" s="1"/>
  <c r="BN1479" i="1" s="1"/>
  <c r="N733" i="1"/>
  <c r="T733" i="1" s="1"/>
  <c r="Z733" i="1" s="1"/>
  <c r="AF733" i="1" s="1"/>
  <c r="AJ733" i="1" s="1"/>
  <c r="AP733" i="1" s="1"/>
  <c r="AV733" i="1" s="1"/>
  <c r="BB733" i="1" s="1"/>
  <c r="BH733" i="1" s="1"/>
  <c r="BR733" i="1" s="1"/>
  <c r="BT733" i="1" s="1"/>
  <c r="J16" i="1"/>
  <c r="T587" i="1"/>
  <c r="Z587" i="1" s="1"/>
  <c r="AF587" i="1" s="1"/>
  <c r="AJ587" i="1" s="1"/>
  <c r="AP587" i="1" s="1"/>
  <c r="AV587" i="1" s="1"/>
  <c r="BB587" i="1" s="1"/>
  <c r="BH587" i="1" s="1"/>
  <c r="BR587" i="1" s="1"/>
  <c r="BT587" i="1" s="1"/>
  <c r="AU1248" i="1"/>
  <c r="BA1248" i="1" s="1"/>
  <c r="BG1248" i="1" s="1"/>
  <c r="BO1248" i="1" s="1"/>
  <c r="BQ1248" i="1" s="1"/>
  <c r="BU1135" i="1"/>
  <c r="M1385" i="1"/>
  <c r="S1385" i="1" s="1"/>
  <c r="Y1385" i="1" s="1"/>
  <c r="AE1385" i="1" s="1"/>
  <c r="AI1385" i="1" s="1"/>
  <c r="AO1385" i="1" s="1"/>
  <c r="AU1385" i="1" s="1"/>
  <c r="BA1385" i="1" s="1"/>
  <c r="BG1385" i="1" s="1"/>
  <c r="BO1385" i="1" s="1"/>
  <c r="BQ1385" i="1" s="1"/>
  <c r="I1091" i="1"/>
  <c r="I1080" i="1" s="1"/>
  <c r="K106" i="1"/>
  <c r="L288" i="1"/>
  <c r="R288" i="1" s="1"/>
  <c r="X288" i="1" s="1"/>
  <c r="AD288" i="1" s="1"/>
  <c r="AH288" i="1" s="1"/>
  <c r="AN288" i="1" s="1"/>
  <c r="AT288" i="1" s="1"/>
  <c r="AZ288" i="1" s="1"/>
  <c r="BF288" i="1" s="1"/>
  <c r="BL288" i="1" s="1"/>
  <c r="BN288" i="1" s="1"/>
  <c r="K603" i="1"/>
  <c r="K553" i="1" s="1"/>
  <c r="I221" i="1"/>
  <c r="I212" i="1" s="1"/>
  <c r="N487" i="1"/>
  <c r="T487" i="1" s="1"/>
  <c r="Z487" i="1" s="1"/>
  <c r="AF487" i="1" s="1"/>
  <c r="AJ487" i="1" s="1"/>
  <c r="AP487" i="1" s="1"/>
  <c r="AV487" i="1" s="1"/>
  <c r="BB487" i="1" s="1"/>
  <c r="BH487" i="1" s="1"/>
  <c r="BR487" i="1" s="1"/>
  <c r="BT487" i="1" s="1"/>
  <c r="K463" i="1"/>
  <c r="K462" i="1" s="1"/>
  <c r="L266" i="1"/>
  <c r="R266" i="1" s="1"/>
  <c r="X266" i="1" s="1"/>
  <c r="AD266" i="1" s="1"/>
  <c r="AH266" i="1" s="1"/>
  <c r="AN266" i="1" s="1"/>
  <c r="AT266" i="1" s="1"/>
  <c r="AZ266" i="1" s="1"/>
  <c r="BF266" i="1" s="1"/>
  <c r="BL266" i="1" s="1"/>
  <c r="BN266" i="1" s="1"/>
  <c r="N750" i="1"/>
  <c r="T750" i="1" s="1"/>
  <c r="Z750" i="1" s="1"/>
  <c r="AF750" i="1" s="1"/>
  <c r="AJ750" i="1" s="1"/>
  <c r="AP750" i="1" s="1"/>
  <c r="AV750" i="1" s="1"/>
  <c r="BB750" i="1" s="1"/>
  <c r="BH750" i="1" s="1"/>
  <c r="BR750" i="1" s="1"/>
  <c r="BT750" i="1" s="1"/>
  <c r="L771" i="1"/>
  <c r="R771" i="1" s="1"/>
  <c r="X771" i="1" s="1"/>
  <c r="AD771" i="1" s="1"/>
  <c r="AH771" i="1" s="1"/>
  <c r="AN771" i="1" s="1"/>
  <c r="AT771" i="1" s="1"/>
  <c r="AZ771" i="1" s="1"/>
  <c r="BF771" i="1" s="1"/>
  <c r="BL771" i="1" s="1"/>
  <c r="BN771" i="1" s="1"/>
  <c r="L1122" i="1"/>
  <c r="R1122" i="1" s="1"/>
  <c r="X1122" i="1" s="1"/>
  <c r="AD1122" i="1" s="1"/>
  <c r="AH1122" i="1" s="1"/>
  <c r="AN1122" i="1" s="1"/>
  <c r="AT1122" i="1" s="1"/>
  <c r="AZ1122" i="1" s="1"/>
  <c r="BF1122" i="1" s="1"/>
  <c r="BL1122" i="1" s="1"/>
  <c r="BN1122" i="1" s="1"/>
  <c r="T236" i="1"/>
  <c r="Z236" i="1" s="1"/>
  <c r="AF236" i="1" s="1"/>
  <c r="AJ236" i="1" s="1"/>
  <c r="AP236" i="1" s="1"/>
  <c r="AV236" i="1" s="1"/>
  <c r="BB236" i="1" s="1"/>
  <c r="BH236" i="1" s="1"/>
  <c r="BR236" i="1" s="1"/>
  <c r="BT236" i="1" s="1"/>
  <c r="AB603" i="1"/>
  <c r="L1360" i="1"/>
  <c r="R1360" i="1" s="1"/>
  <c r="X1360" i="1" s="1"/>
  <c r="AD1360" i="1" s="1"/>
  <c r="AH1360" i="1" s="1"/>
  <c r="AN1360" i="1" s="1"/>
  <c r="AT1360" i="1" s="1"/>
  <c r="AZ1360" i="1" s="1"/>
  <c r="BF1360" i="1" s="1"/>
  <c r="BL1360" i="1" s="1"/>
  <c r="BN1360" i="1" s="1"/>
  <c r="G1349" i="1"/>
  <c r="M1349" i="1" s="1"/>
  <c r="S1349" i="1" s="1"/>
  <c r="Y1349" i="1" s="1"/>
  <c r="AE1349" i="1" s="1"/>
  <c r="AI1349" i="1" s="1"/>
  <c r="AO1349" i="1" s="1"/>
  <c r="AU1349" i="1" s="1"/>
  <c r="BA1349" i="1" s="1"/>
  <c r="BG1349" i="1" s="1"/>
  <c r="BO1349" i="1" s="1"/>
  <c r="BQ1349" i="1" s="1"/>
  <c r="AR1177" i="1"/>
  <c r="AR1135" i="1" s="1"/>
  <c r="O1177" i="1"/>
  <c r="W1135" i="1"/>
  <c r="F968" i="1"/>
  <c r="L968" i="1" s="1"/>
  <c r="R968" i="1" s="1"/>
  <c r="X968" i="1" s="1"/>
  <c r="AD968" i="1" s="1"/>
  <c r="AH968" i="1" s="1"/>
  <c r="AN968" i="1" s="1"/>
  <c r="AT968" i="1" s="1"/>
  <c r="AZ968" i="1" s="1"/>
  <c r="BF968" i="1" s="1"/>
  <c r="BL968" i="1" s="1"/>
  <c r="BN968" i="1" s="1"/>
  <c r="I1459" i="1"/>
  <c r="P1418" i="1"/>
  <c r="AQ1135" i="1"/>
  <c r="J350" i="1"/>
  <c r="M350" i="1" s="1"/>
  <c r="S350" i="1" s="1"/>
  <c r="Y350" i="1" s="1"/>
  <c r="AE350" i="1" s="1"/>
  <c r="AI350" i="1" s="1"/>
  <c r="AO350" i="1" s="1"/>
  <c r="AU350" i="1" s="1"/>
  <c r="BA350" i="1" s="1"/>
  <c r="BG350" i="1" s="1"/>
  <c r="BO350" i="1" s="1"/>
  <c r="BQ350" i="1" s="1"/>
  <c r="M351" i="1"/>
  <c r="S351" i="1" s="1"/>
  <c r="Y351" i="1" s="1"/>
  <c r="AE351" i="1" s="1"/>
  <c r="AI351" i="1" s="1"/>
  <c r="AO351" i="1" s="1"/>
  <c r="AU351" i="1" s="1"/>
  <c r="BA351" i="1" s="1"/>
  <c r="BG351" i="1" s="1"/>
  <c r="BO351" i="1" s="1"/>
  <c r="BQ351" i="1" s="1"/>
  <c r="N986" i="1"/>
  <c r="T986" i="1" s="1"/>
  <c r="Z986" i="1" s="1"/>
  <c r="AF986" i="1" s="1"/>
  <c r="AJ986" i="1" s="1"/>
  <c r="AP986" i="1" s="1"/>
  <c r="AV986" i="1" s="1"/>
  <c r="BB986" i="1" s="1"/>
  <c r="BH986" i="1" s="1"/>
  <c r="BR986" i="1" s="1"/>
  <c r="BT986" i="1" s="1"/>
  <c r="AX1418" i="1"/>
  <c r="F1087" i="1"/>
  <c r="L1088" i="1"/>
  <c r="R1088" i="1" s="1"/>
  <c r="X1088" i="1" s="1"/>
  <c r="AD1088" i="1" s="1"/>
  <c r="AH1088" i="1" s="1"/>
  <c r="AN1088" i="1" s="1"/>
  <c r="AT1088" i="1" s="1"/>
  <c r="AZ1088" i="1" s="1"/>
  <c r="BF1088" i="1" s="1"/>
  <c r="BL1088" i="1" s="1"/>
  <c r="BN1088" i="1" s="1"/>
  <c r="AE559" i="1"/>
  <c r="AI559" i="1" s="1"/>
  <c r="AO559" i="1" s="1"/>
  <c r="AU559" i="1" s="1"/>
  <c r="BA559" i="1" s="1"/>
  <c r="BG559" i="1" s="1"/>
  <c r="BO559" i="1" s="1"/>
  <c r="BQ559" i="1" s="1"/>
  <c r="BD1135" i="1"/>
  <c r="AL1177" i="1"/>
  <c r="AL1135" i="1" s="1"/>
  <c r="H57" i="1"/>
  <c r="N57" i="1" s="1"/>
  <c r="T57" i="1" s="1"/>
  <c r="Z57" i="1" s="1"/>
  <c r="AF57" i="1" s="1"/>
  <c r="AJ57" i="1" s="1"/>
  <c r="AP57" i="1" s="1"/>
  <c r="AV57" i="1" s="1"/>
  <c r="BB57" i="1" s="1"/>
  <c r="BH57" i="1" s="1"/>
  <c r="BR57" i="1" s="1"/>
  <c r="BT57" i="1" s="1"/>
  <c r="AR603" i="1"/>
  <c r="AR553" i="1" s="1"/>
  <c r="N857" i="1"/>
  <c r="T857" i="1" s="1"/>
  <c r="Z857" i="1" s="1"/>
  <c r="AF857" i="1" s="1"/>
  <c r="AJ857" i="1" s="1"/>
  <c r="AP857" i="1" s="1"/>
  <c r="AV857" i="1" s="1"/>
  <c r="BB857" i="1" s="1"/>
  <c r="BH857" i="1" s="1"/>
  <c r="BR857" i="1" s="1"/>
  <c r="BT857" i="1" s="1"/>
  <c r="K1418" i="1"/>
  <c r="J1091" i="1"/>
  <c r="M646" i="1"/>
  <c r="S646" i="1" s="1"/>
  <c r="Y646" i="1" s="1"/>
  <c r="AE646" i="1" s="1"/>
  <c r="AI646" i="1" s="1"/>
  <c r="AO646" i="1" s="1"/>
  <c r="AU646" i="1" s="1"/>
  <c r="BA646" i="1" s="1"/>
  <c r="BG646" i="1" s="1"/>
  <c r="BO646" i="1" s="1"/>
  <c r="BQ646" i="1" s="1"/>
  <c r="I1348" i="1"/>
  <c r="I1334" i="1" s="1"/>
  <c r="L1385" i="1"/>
  <c r="R1385" i="1" s="1"/>
  <c r="X1385" i="1" s="1"/>
  <c r="AD1385" i="1" s="1"/>
  <c r="AH1385" i="1" s="1"/>
  <c r="AN1385" i="1" s="1"/>
  <c r="AT1385" i="1" s="1"/>
  <c r="AZ1385" i="1" s="1"/>
  <c r="BF1385" i="1" s="1"/>
  <c r="BL1385" i="1" s="1"/>
  <c r="BN1385" i="1" s="1"/>
  <c r="K1135" i="1"/>
  <c r="M336" i="1"/>
  <c r="S336" i="1" s="1"/>
  <c r="Y336" i="1" s="1"/>
  <c r="AE336" i="1" s="1"/>
  <c r="AI336" i="1" s="1"/>
  <c r="AO336" i="1" s="1"/>
  <c r="AU336" i="1" s="1"/>
  <c r="BA336" i="1" s="1"/>
  <c r="BG336" i="1" s="1"/>
  <c r="BO336" i="1" s="1"/>
  <c r="BQ336" i="1" s="1"/>
  <c r="I939" i="1"/>
  <c r="L1044" i="1"/>
  <c r="R1044" i="1" s="1"/>
  <c r="X1044" i="1" s="1"/>
  <c r="AD1044" i="1" s="1"/>
  <c r="AH1044" i="1" s="1"/>
  <c r="AN1044" i="1" s="1"/>
  <c r="AT1044" i="1" s="1"/>
  <c r="AZ1044" i="1" s="1"/>
  <c r="BF1044" i="1" s="1"/>
  <c r="BL1044" i="1" s="1"/>
  <c r="BN1044" i="1" s="1"/>
  <c r="M1022" i="1"/>
  <c r="S1022" i="1" s="1"/>
  <c r="Y1022" i="1" s="1"/>
  <c r="AE1022" i="1" s="1"/>
  <c r="AI1022" i="1" s="1"/>
  <c r="AO1022" i="1" s="1"/>
  <c r="AU1022" i="1" s="1"/>
  <c r="BA1022" i="1" s="1"/>
  <c r="BG1022" i="1" s="1"/>
  <c r="BO1022" i="1" s="1"/>
  <c r="BQ1022" i="1" s="1"/>
  <c r="J603" i="1"/>
  <c r="J553" i="1" s="1"/>
  <c r="I603" i="1"/>
  <c r="I553" i="1" s="1"/>
  <c r="K850" i="1"/>
  <c r="N850" i="1" s="1"/>
  <c r="T850" i="1" s="1"/>
  <c r="Z850" i="1" s="1"/>
  <c r="AF850" i="1" s="1"/>
  <c r="AJ850" i="1" s="1"/>
  <c r="AP850" i="1" s="1"/>
  <c r="AV850" i="1" s="1"/>
  <c r="BB850" i="1" s="1"/>
  <c r="BH850" i="1" s="1"/>
  <c r="BR850" i="1" s="1"/>
  <c r="BT850" i="1" s="1"/>
  <c r="L1300" i="1"/>
  <c r="R1300" i="1" s="1"/>
  <c r="X1300" i="1" s="1"/>
  <c r="AD1300" i="1" s="1"/>
  <c r="AH1300" i="1" s="1"/>
  <c r="AN1300" i="1" s="1"/>
  <c r="AT1300" i="1" s="1"/>
  <c r="AZ1300" i="1" s="1"/>
  <c r="BF1300" i="1" s="1"/>
  <c r="BL1300" i="1" s="1"/>
  <c r="BN1300" i="1" s="1"/>
  <c r="H221" i="1"/>
  <c r="N221" i="1" s="1"/>
  <c r="AE399" i="1"/>
  <c r="AI399" i="1" s="1"/>
  <c r="AO399" i="1" s="1"/>
  <c r="AU399" i="1" s="1"/>
  <c r="BA399" i="1" s="1"/>
  <c r="BG399" i="1" s="1"/>
  <c r="BO399" i="1" s="1"/>
  <c r="BQ399" i="1" s="1"/>
  <c r="N1385" i="1"/>
  <c r="T1385" i="1" s="1"/>
  <c r="Z1385" i="1" s="1"/>
  <c r="AF1385" i="1" s="1"/>
  <c r="AJ1385" i="1" s="1"/>
  <c r="AP1385" i="1" s="1"/>
  <c r="AV1385" i="1" s="1"/>
  <c r="BB1385" i="1" s="1"/>
  <c r="BH1385" i="1" s="1"/>
  <c r="BR1385" i="1" s="1"/>
  <c r="BT1385" i="1" s="1"/>
  <c r="I106" i="1"/>
  <c r="M508" i="1"/>
  <c r="S508" i="1" s="1"/>
  <c r="Y508" i="1" s="1"/>
  <c r="AE508" i="1" s="1"/>
  <c r="AI508" i="1" s="1"/>
  <c r="AO508" i="1" s="1"/>
  <c r="AU508" i="1" s="1"/>
  <c r="BA508" i="1" s="1"/>
  <c r="BG508" i="1" s="1"/>
  <c r="BO508" i="1" s="1"/>
  <c r="BQ508" i="1" s="1"/>
  <c r="Q221" i="1"/>
  <c r="Q212" i="1" s="1"/>
  <c r="G838" i="1"/>
  <c r="M843" i="1"/>
  <c r="S843" i="1" s="1"/>
  <c r="Y843" i="1" s="1"/>
  <c r="AE843" i="1" s="1"/>
  <c r="AI843" i="1" s="1"/>
  <c r="AO843" i="1" s="1"/>
  <c r="AU843" i="1" s="1"/>
  <c r="BA843" i="1" s="1"/>
  <c r="BG843" i="1" s="1"/>
  <c r="BO843" i="1" s="1"/>
  <c r="BQ843" i="1" s="1"/>
  <c r="M324" i="1"/>
  <c r="S324" i="1" s="1"/>
  <c r="Y324" i="1" s="1"/>
  <c r="AE324" i="1" s="1"/>
  <c r="AI324" i="1" s="1"/>
  <c r="AO324" i="1" s="1"/>
  <c r="AU324" i="1" s="1"/>
  <c r="BA324" i="1" s="1"/>
  <c r="BG324" i="1" s="1"/>
  <c r="BO324" i="1" s="1"/>
  <c r="BQ324" i="1" s="1"/>
  <c r="G323" i="1"/>
  <c r="M567" i="1"/>
  <c r="S567" i="1" s="1"/>
  <c r="Y567" i="1" s="1"/>
  <c r="AE567" i="1" s="1"/>
  <c r="AI567" i="1" s="1"/>
  <c r="AO567" i="1" s="1"/>
  <c r="AU567" i="1" s="1"/>
  <c r="BA567" i="1" s="1"/>
  <c r="BG567" i="1" s="1"/>
  <c r="BO567" i="1" s="1"/>
  <c r="BQ567" i="1" s="1"/>
  <c r="G566" i="1"/>
  <c r="M566" i="1" s="1"/>
  <c r="S566" i="1" s="1"/>
  <c r="Y566" i="1" s="1"/>
  <c r="AE566" i="1" s="1"/>
  <c r="AI566" i="1" s="1"/>
  <c r="AO566" i="1" s="1"/>
  <c r="AU566" i="1" s="1"/>
  <c r="BA566" i="1" s="1"/>
  <c r="BG566" i="1" s="1"/>
  <c r="BO566" i="1" s="1"/>
  <c r="BQ566" i="1" s="1"/>
  <c r="S587" i="1"/>
  <c r="Y587" i="1" s="1"/>
  <c r="AE587" i="1" s="1"/>
  <c r="AI587" i="1" s="1"/>
  <c r="AO587" i="1" s="1"/>
  <c r="AU587" i="1" s="1"/>
  <c r="BA587" i="1" s="1"/>
  <c r="BG587" i="1" s="1"/>
  <c r="BO587" i="1" s="1"/>
  <c r="BQ587" i="1" s="1"/>
  <c r="F566" i="1"/>
  <c r="L566" i="1" s="1"/>
  <c r="R566" i="1" s="1"/>
  <c r="X566" i="1" s="1"/>
  <c r="AD566" i="1" s="1"/>
  <c r="AH566" i="1" s="1"/>
  <c r="AN566" i="1" s="1"/>
  <c r="AT566" i="1" s="1"/>
  <c r="AZ566" i="1" s="1"/>
  <c r="BF566" i="1" s="1"/>
  <c r="BL566" i="1" s="1"/>
  <c r="BN566" i="1" s="1"/>
  <c r="L567" i="1"/>
  <c r="R567" i="1" s="1"/>
  <c r="X567" i="1" s="1"/>
  <c r="AD567" i="1" s="1"/>
  <c r="AH567" i="1" s="1"/>
  <c r="AN567" i="1" s="1"/>
  <c r="AT567" i="1" s="1"/>
  <c r="AZ567" i="1" s="1"/>
  <c r="BF567" i="1" s="1"/>
  <c r="BL567" i="1" s="1"/>
  <c r="BN567" i="1" s="1"/>
  <c r="S586" i="1"/>
  <c r="Y586" i="1" s="1"/>
  <c r="AE586" i="1" s="1"/>
  <c r="AI586" i="1" s="1"/>
  <c r="AO586" i="1" s="1"/>
  <c r="AU586" i="1" s="1"/>
  <c r="BA586" i="1" s="1"/>
  <c r="BG586" i="1" s="1"/>
  <c r="BO586" i="1" s="1"/>
  <c r="BQ586" i="1" s="1"/>
  <c r="H808" i="1"/>
  <c r="H807" i="1" s="1"/>
  <c r="N807" i="1" s="1"/>
  <c r="T807" i="1" s="1"/>
  <c r="Z807" i="1" s="1"/>
  <c r="AF807" i="1" s="1"/>
  <c r="AJ807" i="1" s="1"/>
  <c r="AP807" i="1" s="1"/>
  <c r="AV807" i="1" s="1"/>
  <c r="BB807" i="1" s="1"/>
  <c r="BH807" i="1" s="1"/>
  <c r="BR807" i="1" s="1"/>
  <c r="BT807" i="1" s="1"/>
  <c r="K1348" i="1"/>
  <c r="K1334" i="1" s="1"/>
  <c r="M986" i="1"/>
  <c r="S986" i="1" s="1"/>
  <c r="Y986" i="1" s="1"/>
  <c r="AE986" i="1" s="1"/>
  <c r="AI986" i="1" s="1"/>
  <c r="AO986" i="1" s="1"/>
  <c r="AU986" i="1" s="1"/>
  <c r="BA986" i="1" s="1"/>
  <c r="BG986" i="1" s="1"/>
  <c r="BO986" i="1" s="1"/>
  <c r="BQ986" i="1" s="1"/>
  <c r="L376" i="1"/>
  <c r="R376" i="1" s="1"/>
  <c r="X376" i="1" s="1"/>
  <c r="AD376" i="1" s="1"/>
  <c r="AH376" i="1" s="1"/>
  <c r="AN376" i="1" s="1"/>
  <c r="AT376" i="1" s="1"/>
  <c r="AZ376" i="1" s="1"/>
  <c r="BF376" i="1" s="1"/>
  <c r="BL376" i="1" s="1"/>
  <c r="BN376" i="1" s="1"/>
  <c r="L324" i="1"/>
  <c r="R324" i="1" s="1"/>
  <c r="X324" i="1" s="1"/>
  <c r="AD324" i="1" s="1"/>
  <c r="AH324" i="1" s="1"/>
  <c r="AN324" i="1" s="1"/>
  <c r="AT324" i="1" s="1"/>
  <c r="AZ324" i="1" s="1"/>
  <c r="BF324" i="1" s="1"/>
  <c r="BL324" i="1" s="1"/>
  <c r="BN324" i="1" s="1"/>
  <c r="F323" i="1"/>
  <c r="L587" i="1"/>
  <c r="R587" i="1" s="1"/>
  <c r="X587" i="1" s="1"/>
  <c r="AD587" i="1" s="1"/>
  <c r="AH587" i="1" s="1"/>
  <c r="AN587" i="1" s="1"/>
  <c r="AT587" i="1" s="1"/>
  <c r="AZ587" i="1" s="1"/>
  <c r="BF587" i="1" s="1"/>
  <c r="BL587" i="1" s="1"/>
  <c r="BN587" i="1" s="1"/>
  <c r="F586" i="1"/>
  <c r="L586" i="1" s="1"/>
  <c r="R586" i="1" s="1"/>
  <c r="X586" i="1" s="1"/>
  <c r="AD586" i="1" s="1"/>
  <c r="AH586" i="1" s="1"/>
  <c r="AN586" i="1" s="1"/>
  <c r="AT586" i="1" s="1"/>
  <c r="AZ586" i="1" s="1"/>
  <c r="BF586" i="1" s="1"/>
  <c r="BL586" i="1" s="1"/>
  <c r="BN586" i="1" s="1"/>
  <c r="AD559" i="1"/>
  <c r="AH559" i="1" s="1"/>
  <c r="AN559" i="1" s="1"/>
  <c r="AT559" i="1" s="1"/>
  <c r="AZ559" i="1" s="1"/>
  <c r="BF559" i="1" s="1"/>
  <c r="BL559" i="1" s="1"/>
  <c r="BN559" i="1" s="1"/>
  <c r="AA554" i="1"/>
  <c r="AD554" i="1" s="1"/>
  <c r="AH554" i="1" s="1"/>
  <c r="AN554" i="1" s="1"/>
  <c r="AT554" i="1" s="1"/>
  <c r="AZ554" i="1" s="1"/>
  <c r="BF554" i="1" s="1"/>
  <c r="BL554" i="1" s="1"/>
  <c r="BN554" i="1" s="1"/>
  <c r="L351" i="1"/>
  <c r="R351" i="1" s="1"/>
  <c r="X351" i="1" s="1"/>
  <c r="AD351" i="1" s="1"/>
  <c r="AH351" i="1" s="1"/>
  <c r="AN351" i="1" s="1"/>
  <c r="AT351" i="1" s="1"/>
  <c r="AZ351" i="1" s="1"/>
  <c r="BF351" i="1" s="1"/>
  <c r="BL351" i="1" s="1"/>
  <c r="BN351" i="1" s="1"/>
  <c r="I350" i="1"/>
  <c r="M733" i="1"/>
  <c r="S733" i="1" s="1"/>
  <c r="Y733" i="1" s="1"/>
  <c r="AE733" i="1" s="1"/>
  <c r="AI733" i="1" s="1"/>
  <c r="AO733" i="1" s="1"/>
  <c r="AU733" i="1" s="1"/>
  <c r="BA733" i="1" s="1"/>
  <c r="BG733" i="1" s="1"/>
  <c r="BO733" i="1" s="1"/>
  <c r="BQ733" i="1" s="1"/>
  <c r="H375" i="1"/>
  <c r="N375" i="1" s="1"/>
  <c r="T375" i="1" s="1"/>
  <c r="Z375" i="1" s="1"/>
  <c r="BA1435" i="1"/>
  <c r="BG1435" i="1" s="1"/>
  <c r="BO1435" i="1" s="1"/>
  <c r="BQ1435" i="1" s="1"/>
  <c r="F221" i="1"/>
  <c r="L358" i="1"/>
  <c r="R358" i="1" s="1"/>
  <c r="X358" i="1" s="1"/>
  <c r="AD358" i="1" s="1"/>
  <c r="AH358" i="1" s="1"/>
  <c r="AN358" i="1" s="1"/>
  <c r="AT358" i="1" s="1"/>
  <c r="AZ358" i="1" s="1"/>
  <c r="BF358" i="1" s="1"/>
  <c r="BL358" i="1" s="1"/>
  <c r="BN358" i="1" s="1"/>
  <c r="I872" i="1"/>
  <c r="I1255" i="1"/>
  <c r="I1135" i="1" s="1"/>
  <c r="H323" i="1"/>
  <c r="N323" i="1" s="1"/>
  <c r="T323" i="1" s="1"/>
  <c r="Z323" i="1" s="1"/>
  <c r="AF323" i="1" s="1"/>
  <c r="AJ323" i="1" s="1"/>
  <c r="AP323" i="1" s="1"/>
  <c r="AV323" i="1" s="1"/>
  <c r="BB323" i="1" s="1"/>
  <c r="BH323" i="1" s="1"/>
  <c r="BR323" i="1" s="1"/>
  <c r="BT323" i="1" s="1"/>
  <c r="L671" i="1"/>
  <c r="R671" i="1" s="1"/>
  <c r="X671" i="1" s="1"/>
  <c r="AD671" i="1" s="1"/>
  <c r="AH671" i="1" s="1"/>
  <c r="AN671" i="1" s="1"/>
  <c r="AT671" i="1" s="1"/>
  <c r="AZ671" i="1" s="1"/>
  <c r="BF671" i="1" s="1"/>
  <c r="BL671" i="1" s="1"/>
  <c r="BN671" i="1" s="1"/>
  <c r="N359" i="1"/>
  <c r="T359" i="1" s="1"/>
  <c r="Z359" i="1" s="1"/>
  <c r="AF359" i="1" s="1"/>
  <c r="AJ359" i="1" s="1"/>
  <c r="AP359" i="1" s="1"/>
  <c r="AV359" i="1" s="1"/>
  <c r="BB359" i="1" s="1"/>
  <c r="BH359" i="1" s="1"/>
  <c r="BR359" i="1" s="1"/>
  <c r="BT359" i="1" s="1"/>
  <c r="H358" i="1"/>
  <c r="G358" i="1"/>
  <c r="M359" i="1"/>
  <c r="S359" i="1" s="1"/>
  <c r="Y359" i="1" s="1"/>
  <c r="AE359" i="1" s="1"/>
  <c r="AI359" i="1" s="1"/>
  <c r="AO359" i="1" s="1"/>
  <c r="AU359" i="1" s="1"/>
  <c r="BA359" i="1" s="1"/>
  <c r="BG359" i="1" s="1"/>
  <c r="BO359" i="1" s="1"/>
  <c r="BQ359" i="1" s="1"/>
  <c r="G221" i="1"/>
  <c r="M222" i="1"/>
  <c r="S222" i="1" s="1"/>
  <c r="Y222" i="1" s="1"/>
  <c r="AE222" i="1" s="1"/>
  <c r="AI222" i="1" s="1"/>
  <c r="AO222" i="1" s="1"/>
  <c r="AU222" i="1" s="1"/>
  <c r="BA222" i="1" s="1"/>
  <c r="BG222" i="1" s="1"/>
  <c r="BO222" i="1" s="1"/>
  <c r="BQ222" i="1" s="1"/>
  <c r="N567" i="1"/>
  <c r="T567" i="1" s="1"/>
  <c r="Z567" i="1" s="1"/>
  <c r="AF567" i="1" s="1"/>
  <c r="AJ567" i="1" s="1"/>
  <c r="AP567" i="1" s="1"/>
  <c r="AV567" i="1" s="1"/>
  <c r="BB567" i="1" s="1"/>
  <c r="BH567" i="1" s="1"/>
  <c r="BR567" i="1" s="1"/>
  <c r="BT567" i="1" s="1"/>
  <c r="H566" i="1"/>
  <c r="N566" i="1" s="1"/>
  <c r="T566" i="1" s="1"/>
  <c r="Z566" i="1" s="1"/>
  <c r="AF566" i="1" s="1"/>
  <c r="AJ566" i="1" s="1"/>
  <c r="AP566" i="1" s="1"/>
  <c r="AV566" i="1" s="1"/>
  <c r="BB566" i="1" s="1"/>
  <c r="BH566" i="1" s="1"/>
  <c r="BR566" i="1" s="1"/>
  <c r="BT566" i="1" s="1"/>
  <c r="M376" i="1"/>
  <c r="S376" i="1" s="1"/>
  <c r="Y376" i="1" s="1"/>
  <c r="AE376" i="1" s="1"/>
  <c r="AI376" i="1" s="1"/>
  <c r="AO376" i="1" s="1"/>
  <c r="AU376" i="1" s="1"/>
  <c r="BA376" i="1" s="1"/>
  <c r="BG376" i="1" s="1"/>
  <c r="BO376" i="1" s="1"/>
  <c r="BQ376" i="1" s="1"/>
  <c r="G375" i="1"/>
  <c r="AB1136" i="1"/>
  <c r="AB1135" i="1" s="1"/>
  <c r="J838" i="1"/>
  <c r="N108" i="1"/>
  <c r="T108" i="1" s="1"/>
  <c r="Z108" i="1" s="1"/>
  <c r="AF108" i="1" s="1"/>
  <c r="AJ108" i="1" s="1"/>
  <c r="AP108" i="1" s="1"/>
  <c r="AV108" i="1" s="1"/>
  <c r="BB108" i="1" s="1"/>
  <c r="BH108" i="1" s="1"/>
  <c r="BR108" i="1" s="1"/>
  <c r="BT108" i="1" s="1"/>
  <c r="H107" i="1"/>
  <c r="M213" i="1"/>
  <c r="S213" i="1" s="1"/>
  <c r="Y213" i="1" s="1"/>
  <c r="AE213" i="1" s="1"/>
  <c r="AI213" i="1" s="1"/>
  <c r="AO213" i="1" s="1"/>
  <c r="AU213" i="1" s="1"/>
  <c r="BA213" i="1" s="1"/>
  <c r="BG213" i="1" s="1"/>
  <c r="BO213" i="1" s="1"/>
  <c r="BQ213" i="1" s="1"/>
  <c r="L831" i="1"/>
  <c r="R831" i="1" s="1"/>
  <c r="X831" i="1" s="1"/>
  <c r="AD831" i="1" s="1"/>
  <c r="AH831" i="1" s="1"/>
  <c r="AN831" i="1" s="1"/>
  <c r="AT831" i="1" s="1"/>
  <c r="AZ831" i="1" s="1"/>
  <c r="BF831" i="1" s="1"/>
  <c r="BL831" i="1" s="1"/>
  <c r="BN831" i="1" s="1"/>
  <c r="F808" i="1"/>
  <c r="M809" i="1"/>
  <c r="S809" i="1" s="1"/>
  <c r="Y809" i="1" s="1"/>
  <c r="AE809" i="1" s="1"/>
  <c r="AI809" i="1" s="1"/>
  <c r="AO809" i="1" s="1"/>
  <c r="AU809" i="1" s="1"/>
  <c r="BA809" i="1" s="1"/>
  <c r="BG809" i="1" s="1"/>
  <c r="BO809" i="1" s="1"/>
  <c r="BQ809" i="1" s="1"/>
  <c r="G808" i="1"/>
  <c r="G1335" i="1"/>
  <c r="M1336" i="1"/>
  <c r="S1336" i="1" s="1"/>
  <c r="Y1336" i="1" s="1"/>
  <c r="AE1336" i="1" s="1"/>
  <c r="AI1336" i="1" s="1"/>
  <c r="AO1336" i="1" s="1"/>
  <c r="AU1336" i="1" s="1"/>
  <c r="BA1336" i="1" s="1"/>
  <c r="BG1336" i="1" s="1"/>
  <c r="BO1336" i="1" s="1"/>
  <c r="BQ1336" i="1" s="1"/>
  <c r="L1344" i="1"/>
  <c r="R1344" i="1" s="1"/>
  <c r="X1344" i="1" s="1"/>
  <c r="AD1344" i="1" s="1"/>
  <c r="AH1344" i="1" s="1"/>
  <c r="AN1344" i="1" s="1"/>
  <c r="AT1344" i="1" s="1"/>
  <c r="AZ1344" i="1" s="1"/>
  <c r="BF1344" i="1" s="1"/>
  <c r="BL1344" i="1" s="1"/>
  <c r="BN1344" i="1" s="1"/>
  <c r="F1343" i="1"/>
  <c r="L1343" i="1" s="1"/>
  <c r="R1343" i="1" s="1"/>
  <c r="X1343" i="1" s="1"/>
  <c r="AD1343" i="1" s="1"/>
  <c r="AH1343" i="1" s="1"/>
  <c r="AN1343" i="1" s="1"/>
  <c r="AT1343" i="1" s="1"/>
  <c r="AZ1343" i="1" s="1"/>
  <c r="BF1343" i="1" s="1"/>
  <c r="BL1343" i="1" s="1"/>
  <c r="BN1343" i="1" s="1"/>
  <c r="F56" i="1"/>
  <c r="L56" i="1" s="1"/>
  <c r="R56" i="1" s="1"/>
  <c r="X56" i="1" s="1"/>
  <c r="AD56" i="1" s="1"/>
  <c r="AH56" i="1" s="1"/>
  <c r="AN56" i="1" s="1"/>
  <c r="AT56" i="1" s="1"/>
  <c r="AZ56" i="1" s="1"/>
  <c r="BF56" i="1" s="1"/>
  <c r="BL56" i="1" s="1"/>
  <c r="BN56" i="1" s="1"/>
  <c r="L108" i="1"/>
  <c r="R108" i="1" s="1"/>
  <c r="X108" i="1" s="1"/>
  <c r="AD108" i="1" s="1"/>
  <c r="AH108" i="1" s="1"/>
  <c r="AN108" i="1" s="1"/>
  <c r="AT108" i="1" s="1"/>
  <c r="AZ108" i="1" s="1"/>
  <c r="BF108" i="1" s="1"/>
  <c r="BL108" i="1" s="1"/>
  <c r="BN108" i="1" s="1"/>
  <c r="F107" i="1"/>
  <c r="L213" i="1"/>
  <c r="R213" i="1" s="1"/>
  <c r="X213" i="1" s="1"/>
  <c r="AD213" i="1" s="1"/>
  <c r="AH213" i="1" s="1"/>
  <c r="AN213" i="1" s="1"/>
  <c r="AT213" i="1" s="1"/>
  <c r="AZ213" i="1" s="1"/>
  <c r="BF213" i="1" s="1"/>
  <c r="BL213" i="1" s="1"/>
  <c r="BN213" i="1" s="1"/>
  <c r="L1082" i="1"/>
  <c r="R1082" i="1" s="1"/>
  <c r="X1082" i="1" s="1"/>
  <c r="AD1082" i="1" s="1"/>
  <c r="AH1082" i="1" s="1"/>
  <c r="AN1082" i="1" s="1"/>
  <c r="AT1082" i="1" s="1"/>
  <c r="AZ1082" i="1" s="1"/>
  <c r="BF1082" i="1" s="1"/>
  <c r="BL1082" i="1" s="1"/>
  <c r="BN1082" i="1" s="1"/>
  <c r="F1081" i="1"/>
  <c r="F788" i="1"/>
  <c r="L789" i="1"/>
  <c r="R789" i="1" s="1"/>
  <c r="X789" i="1" s="1"/>
  <c r="AD789" i="1" s="1"/>
  <c r="AH789" i="1" s="1"/>
  <c r="AN789" i="1" s="1"/>
  <c r="AT789" i="1" s="1"/>
  <c r="AZ789" i="1" s="1"/>
  <c r="BF789" i="1" s="1"/>
  <c r="BL789" i="1" s="1"/>
  <c r="BN789" i="1" s="1"/>
  <c r="M1092" i="1"/>
  <c r="S1092" i="1" s="1"/>
  <c r="Y1092" i="1" s="1"/>
  <c r="AE1092" i="1" s="1"/>
  <c r="AI1092" i="1" s="1"/>
  <c r="AO1092" i="1" s="1"/>
  <c r="AU1092" i="1" s="1"/>
  <c r="BA1092" i="1" s="1"/>
  <c r="BG1092" i="1" s="1"/>
  <c r="BO1092" i="1" s="1"/>
  <c r="BQ1092" i="1" s="1"/>
  <c r="G1091" i="1"/>
  <c r="J1136" i="1"/>
  <c r="M1137" i="1"/>
  <c r="S1137" i="1" s="1"/>
  <c r="Y1137" i="1" s="1"/>
  <c r="AE1137" i="1" s="1"/>
  <c r="AI1137" i="1" s="1"/>
  <c r="AO1137" i="1" s="1"/>
  <c r="AU1137" i="1" s="1"/>
  <c r="BA1137" i="1" s="1"/>
  <c r="BG1137" i="1" s="1"/>
  <c r="BO1137" i="1" s="1"/>
  <c r="BQ1137" i="1" s="1"/>
  <c r="N1360" i="1"/>
  <c r="T1360" i="1" s="1"/>
  <c r="Z1360" i="1" s="1"/>
  <c r="AF1360" i="1" s="1"/>
  <c r="AJ1360" i="1" s="1"/>
  <c r="AP1360" i="1" s="1"/>
  <c r="AV1360" i="1" s="1"/>
  <c r="BB1360" i="1" s="1"/>
  <c r="BH1360" i="1" s="1"/>
  <c r="BR1360" i="1" s="1"/>
  <c r="BT1360" i="1" s="1"/>
  <c r="M1444" i="1"/>
  <c r="S1444" i="1" s="1"/>
  <c r="Y1444" i="1" s="1"/>
  <c r="AE1444" i="1" s="1"/>
  <c r="AI1444" i="1" s="1"/>
  <c r="AO1444" i="1" s="1"/>
  <c r="AU1444" i="1" s="1"/>
  <c r="BA1444" i="1" s="1"/>
  <c r="BG1444" i="1" s="1"/>
  <c r="BO1444" i="1" s="1"/>
  <c r="BQ1444" i="1" s="1"/>
  <c r="G1434" i="1"/>
  <c r="M1434" i="1" s="1"/>
  <c r="S1434" i="1" s="1"/>
  <c r="Y1434" i="1" s="1"/>
  <c r="AE1434" i="1" s="1"/>
  <c r="AI1434" i="1" s="1"/>
  <c r="AO1434" i="1" s="1"/>
  <c r="AU1434" i="1" s="1"/>
  <c r="BA1434" i="1" s="1"/>
  <c r="BG1434" i="1" s="1"/>
  <c r="BO1434" i="1" s="1"/>
  <c r="BQ1434" i="1" s="1"/>
  <c r="L1499" i="1"/>
  <c r="R1499" i="1" s="1"/>
  <c r="X1499" i="1" s="1"/>
  <c r="AD1499" i="1" s="1"/>
  <c r="AH1499" i="1" s="1"/>
  <c r="AN1499" i="1" s="1"/>
  <c r="AT1499" i="1" s="1"/>
  <c r="AZ1499" i="1" s="1"/>
  <c r="BF1499" i="1" s="1"/>
  <c r="BL1499" i="1" s="1"/>
  <c r="BN1499" i="1" s="1"/>
  <c r="I1492" i="1"/>
  <c r="G161" i="1"/>
  <c r="M162" i="1"/>
  <c r="S162" i="1" s="1"/>
  <c r="Y162" i="1" s="1"/>
  <c r="AE162" i="1" s="1"/>
  <c r="AI162" i="1" s="1"/>
  <c r="AO162" i="1" s="1"/>
  <c r="AU162" i="1" s="1"/>
  <c r="BA162" i="1" s="1"/>
  <c r="BG162" i="1" s="1"/>
  <c r="BO162" i="1" s="1"/>
  <c r="BQ162" i="1" s="1"/>
  <c r="N18" i="1"/>
  <c r="T18" i="1" s="1"/>
  <c r="Z18" i="1" s="1"/>
  <c r="AF18" i="1" s="1"/>
  <c r="AJ18" i="1" s="1"/>
  <c r="AP18" i="1" s="1"/>
  <c r="AV18" i="1" s="1"/>
  <c r="BB18" i="1" s="1"/>
  <c r="BH18" i="1" s="1"/>
  <c r="BR18" i="1" s="1"/>
  <c r="BT18" i="1" s="1"/>
  <c r="AF935" i="1"/>
  <c r="AJ935" i="1" s="1"/>
  <c r="AP935" i="1" s="1"/>
  <c r="AV935" i="1" s="1"/>
  <c r="BB935" i="1" s="1"/>
  <c r="BH935" i="1" s="1"/>
  <c r="BR935" i="1" s="1"/>
  <c r="BT935" i="1" s="1"/>
  <c r="AC872" i="1"/>
  <c r="AC837" i="1" s="1"/>
  <c r="S1425" i="1"/>
  <c r="Y1425" i="1" s="1"/>
  <c r="AE1425" i="1" s="1"/>
  <c r="AI1425" i="1" s="1"/>
  <c r="AO1425" i="1" s="1"/>
  <c r="AU1425" i="1" s="1"/>
  <c r="BA1425" i="1" s="1"/>
  <c r="BG1425" i="1" s="1"/>
  <c r="BO1425" i="1" s="1"/>
  <c r="BQ1425" i="1" s="1"/>
  <c r="N1545" i="1"/>
  <c r="T1545" i="1" s="1"/>
  <c r="Z1545" i="1" s="1"/>
  <c r="AF1545" i="1" s="1"/>
  <c r="AJ1545" i="1" s="1"/>
  <c r="AP1545" i="1" s="1"/>
  <c r="AV1545" i="1" s="1"/>
  <c r="BB1545" i="1" s="1"/>
  <c r="BH1545" i="1" s="1"/>
  <c r="BR1545" i="1" s="1"/>
  <c r="BT1545" i="1" s="1"/>
  <c r="R1530" i="1"/>
  <c r="X1530" i="1" s="1"/>
  <c r="AD1530" i="1" s="1"/>
  <c r="AH1530" i="1" s="1"/>
  <c r="AN1530" i="1" s="1"/>
  <c r="AT1530" i="1" s="1"/>
  <c r="AZ1530" i="1" s="1"/>
  <c r="BF1530" i="1" s="1"/>
  <c r="BL1530" i="1" s="1"/>
  <c r="BN1530" i="1" s="1"/>
  <c r="O1523" i="1"/>
  <c r="F18" i="1"/>
  <c r="L19" i="1"/>
  <c r="R19" i="1" s="1"/>
  <c r="X19" i="1" s="1"/>
  <c r="AD19" i="1" s="1"/>
  <c r="AH19" i="1" s="1"/>
  <c r="AN19" i="1" s="1"/>
  <c r="AT19" i="1" s="1"/>
  <c r="AZ19" i="1" s="1"/>
  <c r="BF19" i="1" s="1"/>
  <c r="BL19" i="1" s="1"/>
  <c r="BN19" i="1" s="1"/>
  <c r="M857" i="1"/>
  <c r="S857" i="1" s="1"/>
  <c r="Y857" i="1" s="1"/>
  <c r="AE857" i="1" s="1"/>
  <c r="AI857" i="1" s="1"/>
  <c r="AO857" i="1" s="1"/>
  <c r="AU857" i="1" s="1"/>
  <c r="BA857" i="1" s="1"/>
  <c r="BG857" i="1" s="1"/>
  <c r="BO857" i="1" s="1"/>
  <c r="BQ857" i="1" s="1"/>
  <c r="L1292" i="1"/>
  <c r="R1292" i="1" s="1"/>
  <c r="X1292" i="1" s="1"/>
  <c r="AD1292" i="1" s="1"/>
  <c r="AH1292" i="1" s="1"/>
  <c r="AN1292" i="1" s="1"/>
  <c r="AT1292" i="1" s="1"/>
  <c r="AZ1292" i="1" s="1"/>
  <c r="BF1292" i="1" s="1"/>
  <c r="BL1292" i="1" s="1"/>
  <c r="BN1292" i="1" s="1"/>
  <c r="F1291" i="1"/>
  <c r="L1291" i="1" s="1"/>
  <c r="R1291" i="1" s="1"/>
  <c r="X1291" i="1" s="1"/>
  <c r="AD1291" i="1" s="1"/>
  <c r="AH1291" i="1" s="1"/>
  <c r="AN1291" i="1" s="1"/>
  <c r="AT1291" i="1" s="1"/>
  <c r="AZ1291" i="1" s="1"/>
  <c r="BF1291" i="1" s="1"/>
  <c r="BL1291" i="1" s="1"/>
  <c r="BN1291" i="1" s="1"/>
  <c r="H1349" i="1"/>
  <c r="N1350" i="1"/>
  <c r="T1350" i="1" s="1"/>
  <c r="Z1350" i="1" s="1"/>
  <c r="AF1350" i="1" s="1"/>
  <c r="AJ1350" i="1" s="1"/>
  <c r="AP1350" i="1" s="1"/>
  <c r="AV1350" i="1" s="1"/>
  <c r="BB1350" i="1" s="1"/>
  <c r="BH1350" i="1" s="1"/>
  <c r="BR1350" i="1" s="1"/>
  <c r="BT1350" i="1" s="1"/>
  <c r="H1424" i="1"/>
  <c r="N1425" i="1"/>
  <c r="T1425" i="1" s="1"/>
  <c r="Z1425" i="1" s="1"/>
  <c r="AF1425" i="1" s="1"/>
  <c r="AJ1425" i="1" s="1"/>
  <c r="AP1425" i="1" s="1"/>
  <c r="AV1425" i="1" s="1"/>
  <c r="BB1425" i="1" s="1"/>
  <c r="BH1425" i="1" s="1"/>
  <c r="BR1425" i="1" s="1"/>
  <c r="BT1425" i="1" s="1"/>
  <c r="N1649" i="1"/>
  <c r="T1649" i="1" s="1"/>
  <c r="Z1649" i="1" s="1"/>
  <c r="AF1649" i="1" s="1"/>
  <c r="AJ1649" i="1" s="1"/>
  <c r="AP1649" i="1" s="1"/>
  <c r="AV1649" i="1" s="1"/>
  <c r="BB1649" i="1" s="1"/>
  <c r="BH1649" i="1" s="1"/>
  <c r="BR1649" i="1" s="1"/>
  <c r="BT1649" i="1" s="1"/>
  <c r="H1648" i="1"/>
  <c r="N1648" i="1" s="1"/>
  <c r="T1648" i="1" s="1"/>
  <c r="Z1648" i="1" s="1"/>
  <c r="AF1648" i="1" s="1"/>
  <c r="AJ1648" i="1" s="1"/>
  <c r="AP1648" i="1" s="1"/>
  <c r="AV1648" i="1" s="1"/>
  <c r="BB1648" i="1" s="1"/>
  <c r="BH1648" i="1" s="1"/>
  <c r="BR1648" i="1" s="1"/>
  <c r="BT1648" i="1" s="1"/>
  <c r="M789" i="1"/>
  <c r="S789" i="1" s="1"/>
  <c r="Y789" i="1" s="1"/>
  <c r="AE789" i="1" s="1"/>
  <c r="AI789" i="1" s="1"/>
  <c r="AO789" i="1" s="1"/>
  <c r="AU789" i="1" s="1"/>
  <c r="BA789" i="1" s="1"/>
  <c r="BG789" i="1" s="1"/>
  <c r="BO789" i="1" s="1"/>
  <c r="BQ789" i="1" s="1"/>
  <c r="G788" i="1"/>
  <c r="M1673" i="1"/>
  <c r="S1673" i="1" s="1"/>
  <c r="Y1673" i="1" s="1"/>
  <c r="AE1673" i="1" s="1"/>
  <c r="AI1673" i="1" s="1"/>
  <c r="AO1673" i="1" s="1"/>
  <c r="AU1673" i="1" s="1"/>
  <c r="BA1673" i="1" s="1"/>
  <c r="BG1673" i="1" s="1"/>
  <c r="BO1673" i="1" s="1"/>
  <c r="BQ1673" i="1" s="1"/>
  <c r="G1672" i="1"/>
  <c r="M1672" i="1" s="1"/>
  <c r="S1672" i="1" s="1"/>
  <c r="Y1672" i="1" s="1"/>
  <c r="AE1672" i="1" s="1"/>
  <c r="AI1672" i="1" s="1"/>
  <c r="AO1672" i="1" s="1"/>
  <c r="AU1672" i="1" s="1"/>
  <c r="BA1672" i="1" s="1"/>
  <c r="BG1672" i="1" s="1"/>
  <c r="BO1672" i="1" s="1"/>
  <c r="BQ1672" i="1" s="1"/>
  <c r="N1716" i="1"/>
  <c r="T1716" i="1" s="1"/>
  <c r="Z1716" i="1" s="1"/>
  <c r="AF1716" i="1" s="1"/>
  <c r="AJ1716" i="1" s="1"/>
  <c r="AP1716" i="1" s="1"/>
  <c r="AV1716" i="1" s="1"/>
  <c r="BB1716" i="1" s="1"/>
  <c r="BH1716" i="1" s="1"/>
  <c r="BR1716" i="1" s="1"/>
  <c r="BT1716" i="1" s="1"/>
  <c r="H1715" i="1"/>
  <c r="AW375" i="1"/>
  <c r="N464" i="1"/>
  <c r="T464" i="1" s="1"/>
  <c r="Z464" i="1" s="1"/>
  <c r="AF464" i="1" s="1"/>
  <c r="AJ464" i="1" s="1"/>
  <c r="AP464" i="1" s="1"/>
  <c r="AV464" i="1" s="1"/>
  <c r="BB464" i="1" s="1"/>
  <c r="BH464" i="1" s="1"/>
  <c r="BR464" i="1" s="1"/>
  <c r="BT464" i="1" s="1"/>
  <c r="H463" i="1"/>
  <c r="M605" i="1"/>
  <c r="S605" i="1" s="1"/>
  <c r="Y605" i="1" s="1"/>
  <c r="AE605" i="1" s="1"/>
  <c r="AI605" i="1" s="1"/>
  <c r="AO605" i="1" s="1"/>
  <c r="AU605" i="1" s="1"/>
  <c r="BA605" i="1" s="1"/>
  <c r="BG605" i="1" s="1"/>
  <c r="BO605" i="1" s="1"/>
  <c r="BQ605" i="1" s="1"/>
  <c r="G604" i="1"/>
  <c r="L1137" i="1"/>
  <c r="F1136" i="1"/>
  <c r="N1336" i="1"/>
  <c r="T1336" i="1" s="1"/>
  <c r="Z1336" i="1" s="1"/>
  <c r="AF1336" i="1" s="1"/>
  <c r="AJ1336" i="1" s="1"/>
  <c r="AP1336" i="1" s="1"/>
  <c r="AV1336" i="1" s="1"/>
  <c r="BB1336" i="1" s="1"/>
  <c r="BH1336" i="1" s="1"/>
  <c r="BR1336" i="1" s="1"/>
  <c r="BT1336" i="1" s="1"/>
  <c r="H1335" i="1"/>
  <c r="O1424" i="1"/>
  <c r="H1459" i="1"/>
  <c r="N1459" i="1" s="1"/>
  <c r="T1459" i="1" s="1"/>
  <c r="Z1459" i="1" s="1"/>
  <c r="AF1459" i="1" s="1"/>
  <c r="AJ1459" i="1" s="1"/>
  <c r="AP1459" i="1" s="1"/>
  <c r="AV1459" i="1" s="1"/>
  <c r="BB1459" i="1" s="1"/>
  <c r="BH1459" i="1" s="1"/>
  <c r="BR1459" i="1" s="1"/>
  <c r="BT1459" i="1" s="1"/>
  <c r="N1460" i="1"/>
  <c r="T1460" i="1" s="1"/>
  <c r="Z1460" i="1" s="1"/>
  <c r="AF1460" i="1" s="1"/>
  <c r="AJ1460" i="1" s="1"/>
  <c r="AP1460" i="1" s="1"/>
  <c r="AV1460" i="1" s="1"/>
  <c r="BB1460" i="1" s="1"/>
  <c r="BH1460" i="1" s="1"/>
  <c r="BR1460" i="1" s="1"/>
  <c r="BT1460" i="1" s="1"/>
  <c r="L1704" i="1"/>
  <c r="R1704" i="1" s="1"/>
  <c r="X1704" i="1" s="1"/>
  <c r="AD1704" i="1" s="1"/>
  <c r="AH1704" i="1" s="1"/>
  <c r="AN1704" i="1" s="1"/>
  <c r="AT1704" i="1" s="1"/>
  <c r="AZ1704" i="1" s="1"/>
  <c r="BF1704" i="1" s="1"/>
  <c r="BL1704" i="1" s="1"/>
  <c r="BN1704" i="1" s="1"/>
  <c r="J1081" i="1"/>
  <c r="M1082" i="1"/>
  <c r="S1082" i="1" s="1"/>
  <c r="Y1082" i="1" s="1"/>
  <c r="AE1082" i="1" s="1"/>
  <c r="AI1082" i="1" s="1"/>
  <c r="AO1082" i="1" s="1"/>
  <c r="AU1082" i="1" s="1"/>
  <c r="BA1082" i="1" s="1"/>
  <c r="BG1082" i="1" s="1"/>
  <c r="BO1082" i="1" s="1"/>
  <c r="BQ1082" i="1" s="1"/>
  <c r="N1081" i="1"/>
  <c r="T1081" i="1" s="1"/>
  <c r="Z1081" i="1" s="1"/>
  <c r="AF1081" i="1" s="1"/>
  <c r="AJ1081" i="1" s="1"/>
  <c r="AP1081" i="1" s="1"/>
  <c r="AV1081" i="1" s="1"/>
  <c r="BB1081" i="1" s="1"/>
  <c r="BH1081" i="1" s="1"/>
  <c r="BR1081" i="1" s="1"/>
  <c r="BT1081" i="1" s="1"/>
  <c r="R1146" i="1"/>
  <c r="X1146" i="1" s="1"/>
  <c r="AD1146" i="1" s="1"/>
  <c r="AH1146" i="1" s="1"/>
  <c r="AN1146" i="1" s="1"/>
  <c r="AT1146" i="1" s="1"/>
  <c r="AZ1146" i="1" s="1"/>
  <c r="BF1146" i="1" s="1"/>
  <c r="BL1146" i="1" s="1"/>
  <c r="BN1146" i="1" s="1"/>
  <c r="O1137" i="1"/>
  <c r="O1136" i="1" s="1"/>
  <c r="L1444" i="1"/>
  <c r="R1444" i="1" s="1"/>
  <c r="X1444" i="1" s="1"/>
  <c r="AD1444" i="1" s="1"/>
  <c r="AH1444" i="1" s="1"/>
  <c r="AN1444" i="1" s="1"/>
  <c r="AT1444" i="1" s="1"/>
  <c r="AZ1444" i="1" s="1"/>
  <c r="BF1444" i="1" s="1"/>
  <c r="BL1444" i="1" s="1"/>
  <c r="BN1444" i="1" s="1"/>
  <c r="F1434" i="1"/>
  <c r="G1704" i="1"/>
  <c r="H1672" i="1"/>
  <c r="N1672" i="1" s="1"/>
  <c r="T1672" i="1" s="1"/>
  <c r="Z1672" i="1" s="1"/>
  <c r="AF1672" i="1" s="1"/>
  <c r="AJ1672" i="1" s="1"/>
  <c r="L464" i="1"/>
  <c r="R464" i="1" s="1"/>
  <c r="X464" i="1" s="1"/>
  <c r="AD464" i="1" s="1"/>
  <c r="AH464" i="1" s="1"/>
  <c r="AN464" i="1" s="1"/>
  <c r="AT464" i="1" s="1"/>
  <c r="AZ464" i="1" s="1"/>
  <c r="BF464" i="1" s="1"/>
  <c r="BL464" i="1" s="1"/>
  <c r="BN464" i="1" s="1"/>
  <c r="F463" i="1"/>
  <c r="I850" i="1"/>
  <c r="L850" i="1" s="1"/>
  <c r="R850" i="1" s="1"/>
  <c r="X850" i="1" s="1"/>
  <c r="AD850" i="1" s="1"/>
  <c r="AH850" i="1" s="1"/>
  <c r="AN850" i="1" s="1"/>
  <c r="AT850" i="1" s="1"/>
  <c r="AZ850" i="1" s="1"/>
  <c r="BF850" i="1" s="1"/>
  <c r="BL850" i="1" s="1"/>
  <c r="BN850" i="1" s="1"/>
  <c r="L851" i="1"/>
  <c r="R851" i="1" s="1"/>
  <c r="X851" i="1" s="1"/>
  <c r="AD851" i="1" s="1"/>
  <c r="AH851" i="1" s="1"/>
  <c r="AN851" i="1" s="1"/>
  <c r="AT851" i="1" s="1"/>
  <c r="AZ851" i="1" s="1"/>
  <c r="BF851" i="1" s="1"/>
  <c r="BL851" i="1" s="1"/>
  <c r="BN851" i="1" s="1"/>
  <c r="N1092" i="1"/>
  <c r="T1092" i="1" s="1"/>
  <c r="Z1092" i="1" s="1"/>
  <c r="AF1092" i="1" s="1"/>
  <c r="AJ1092" i="1" s="1"/>
  <c r="AP1092" i="1" s="1"/>
  <c r="AV1092" i="1" s="1"/>
  <c r="BB1092" i="1" s="1"/>
  <c r="BH1092" i="1" s="1"/>
  <c r="BR1092" i="1" s="1"/>
  <c r="BT1092" i="1" s="1"/>
  <c r="H1091" i="1"/>
  <c r="N1091" i="1" s="1"/>
  <c r="T1091" i="1" s="1"/>
  <c r="Z1091" i="1" s="1"/>
  <c r="AF1091" i="1" s="1"/>
  <c r="AJ1091" i="1" s="1"/>
  <c r="AP1091" i="1" s="1"/>
  <c r="AV1091" i="1" s="1"/>
  <c r="BB1091" i="1" s="1"/>
  <c r="BH1091" i="1" s="1"/>
  <c r="BR1091" i="1" s="1"/>
  <c r="BT1091" i="1" s="1"/>
  <c r="F1178" i="1"/>
  <c r="AW1135" i="1"/>
  <c r="AM1672" i="1"/>
  <c r="AP1695" i="1"/>
  <c r="AV1695" i="1" s="1"/>
  <c r="BB1695" i="1" s="1"/>
  <c r="BH1695" i="1" s="1"/>
  <c r="BR1695" i="1" s="1"/>
  <c r="BT1695" i="1" s="1"/>
  <c r="I838" i="1"/>
  <c r="L843" i="1"/>
  <c r="R843" i="1" s="1"/>
  <c r="X843" i="1" s="1"/>
  <c r="AD843" i="1" s="1"/>
  <c r="AH843" i="1" s="1"/>
  <c r="AN843" i="1" s="1"/>
  <c r="AT843" i="1" s="1"/>
  <c r="AZ843" i="1" s="1"/>
  <c r="BF843" i="1" s="1"/>
  <c r="BL843" i="1" s="1"/>
  <c r="BN843" i="1" s="1"/>
  <c r="G56" i="1"/>
  <c r="M56" i="1" s="1"/>
  <c r="S56" i="1" s="1"/>
  <c r="Y56" i="1" s="1"/>
  <c r="AE56" i="1" s="1"/>
  <c r="AI56" i="1" s="1"/>
  <c r="AO56" i="1" s="1"/>
  <c r="AU56" i="1" s="1"/>
  <c r="BA56" i="1" s="1"/>
  <c r="BG56" i="1" s="1"/>
  <c r="BO56" i="1" s="1"/>
  <c r="BQ56" i="1" s="1"/>
  <c r="M57" i="1"/>
  <c r="S57" i="1" s="1"/>
  <c r="Y57" i="1" s="1"/>
  <c r="AE57" i="1" s="1"/>
  <c r="AI57" i="1" s="1"/>
  <c r="AO57" i="1" s="1"/>
  <c r="AU57" i="1" s="1"/>
  <c r="BA57" i="1" s="1"/>
  <c r="BG57" i="1" s="1"/>
  <c r="BO57" i="1" s="1"/>
  <c r="BQ57" i="1" s="1"/>
  <c r="N162" i="1"/>
  <c r="T162" i="1" s="1"/>
  <c r="Z162" i="1" s="1"/>
  <c r="AF162" i="1" s="1"/>
  <c r="AJ162" i="1" s="1"/>
  <c r="AP162" i="1" s="1"/>
  <c r="AV162" i="1" s="1"/>
  <c r="BB162" i="1" s="1"/>
  <c r="BH162" i="1" s="1"/>
  <c r="BR162" i="1" s="1"/>
  <c r="BT162" i="1" s="1"/>
  <c r="H161" i="1"/>
  <c r="N161" i="1" s="1"/>
  <c r="T161" i="1" s="1"/>
  <c r="Z161" i="1" s="1"/>
  <c r="AF161" i="1" s="1"/>
  <c r="AJ161" i="1" s="1"/>
  <c r="AP161" i="1" s="1"/>
  <c r="AV161" i="1" s="1"/>
  <c r="BB161" i="1" s="1"/>
  <c r="BH161" i="1" s="1"/>
  <c r="BR161" i="1" s="1"/>
  <c r="BT161" i="1" s="1"/>
  <c r="M464" i="1"/>
  <c r="S464" i="1" s="1"/>
  <c r="Y464" i="1" s="1"/>
  <c r="AE464" i="1" s="1"/>
  <c r="AI464" i="1" s="1"/>
  <c r="AO464" i="1" s="1"/>
  <c r="AU464" i="1" s="1"/>
  <c r="BA464" i="1" s="1"/>
  <c r="BG464" i="1" s="1"/>
  <c r="BO464" i="1" s="1"/>
  <c r="BQ464" i="1" s="1"/>
  <c r="G463" i="1"/>
  <c r="L604" i="1"/>
  <c r="R604" i="1" s="1"/>
  <c r="X604" i="1" s="1"/>
  <c r="AD604" i="1" s="1"/>
  <c r="AH604" i="1" s="1"/>
  <c r="AN604" i="1" s="1"/>
  <c r="AT604" i="1" s="1"/>
  <c r="AZ604" i="1" s="1"/>
  <c r="BF604" i="1" s="1"/>
  <c r="BL604" i="1" s="1"/>
  <c r="BN604" i="1" s="1"/>
  <c r="L940" i="1"/>
  <c r="R940" i="1" s="1"/>
  <c r="X940" i="1" s="1"/>
  <c r="AD940" i="1" s="1"/>
  <c r="AH940" i="1" s="1"/>
  <c r="AN940" i="1" s="1"/>
  <c r="AT940" i="1" s="1"/>
  <c r="AZ940" i="1" s="1"/>
  <c r="BF940" i="1" s="1"/>
  <c r="BL940" i="1" s="1"/>
  <c r="BN940" i="1" s="1"/>
  <c r="F1419" i="1"/>
  <c r="L1420" i="1"/>
  <c r="R1420" i="1" s="1"/>
  <c r="X1420" i="1" s="1"/>
  <c r="AD1420" i="1" s="1"/>
  <c r="AH1420" i="1" s="1"/>
  <c r="AN1420" i="1" s="1"/>
  <c r="AT1420" i="1" s="1"/>
  <c r="AZ1420" i="1" s="1"/>
  <c r="BF1420" i="1" s="1"/>
  <c r="BL1420" i="1" s="1"/>
  <c r="BN1420" i="1" s="1"/>
  <c r="L1460" i="1"/>
  <c r="R1460" i="1" s="1"/>
  <c r="X1460" i="1" s="1"/>
  <c r="AD1460" i="1" s="1"/>
  <c r="AH1460" i="1" s="1"/>
  <c r="AN1460" i="1" s="1"/>
  <c r="AT1460" i="1" s="1"/>
  <c r="AZ1460" i="1" s="1"/>
  <c r="BF1460" i="1" s="1"/>
  <c r="BL1460" i="1" s="1"/>
  <c r="BN1460" i="1" s="1"/>
  <c r="F1459" i="1"/>
  <c r="L162" i="1"/>
  <c r="R162" i="1" s="1"/>
  <c r="X162" i="1" s="1"/>
  <c r="AD162" i="1" s="1"/>
  <c r="AH162" i="1" s="1"/>
  <c r="AN162" i="1" s="1"/>
  <c r="AT162" i="1" s="1"/>
  <c r="AZ162" i="1" s="1"/>
  <c r="BF162" i="1" s="1"/>
  <c r="BL162" i="1" s="1"/>
  <c r="BN162" i="1" s="1"/>
  <c r="F161" i="1"/>
  <c r="L161" i="1" s="1"/>
  <c r="R161" i="1" s="1"/>
  <c r="X161" i="1" s="1"/>
  <c r="AD161" i="1" s="1"/>
  <c r="AH161" i="1" s="1"/>
  <c r="AN161" i="1" s="1"/>
  <c r="AT161" i="1" s="1"/>
  <c r="AZ161" i="1" s="1"/>
  <c r="BF161" i="1" s="1"/>
  <c r="BL161" i="1" s="1"/>
  <c r="BN161" i="1" s="1"/>
  <c r="BL41" i="1"/>
  <c r="BN41" i="1" s="1"/>
  <c r="BI34" i="1"/>
  <c r="BI17" i="1" s="1"/>
  <c r="BI16" i="1" s="1"/>
  <c r="BB1435" i="1"/>
  <c r="BH1435" i="1" s="1"/>
  <c r="BR1435" i="1" s="1"/>
  <c r="BT1435" i="1" s="1"/>
  <c r="L1664" i="1"/>
  <c r="R1664" i="1" s="1"/>
  <c r="X1664" i="1" s="1"/>
  <c r="AD1664" i="1" s="1"/>
  <c r="AH1664" i="1" s="1"/>
  <c r="AN1664" i="1" s="1"/>
  <c r="AT1664" i="1" s="1"/>
  <c r="AZ1664" i="1" s="1"/>
  <c r="BF1664" i="1" s="1"/>
  <c r="BL1664" i="1" s="1"/>
  <c r="BN1664" i="1" s="1"/>
  <c r="F1659" i="1"/>
  <c r="L1659" i="1" s="1"/>
  <c r="R1659" i="1" s="1"/>
  <c r="X1659" i="1" s="1"/>
  <c r="AD1659" i="1" s="1"/>
  <c r="AH1659" i="1" s="1"/>
  <c r="AN1659" i="1" s="1"/>
  <c r="AT1659" i="1" s="1"/>
  <c r="AZ1659" i="1" s="1"/>
  <c r="BF1659" i="1" s="1"/>
  <c r="BL1659" i="1" s="1"/>
  <c r="BN1659" i="1" s="1"/>
  <c r="L1677" i="1"/>
  <c r="R1677" i="1" s="1"/>
  <c r="X1677" i="1" s="1"/>
  <c r="AD1677" i="1" s="1"/>
  <c r="AH1677" i="1" s="1"/>
  <c r="AN1677" i="1" s="1"/>
  <c r="AT1677" i="1" s="1"/>
  <c r="AZ1677" i="1" s="1"/>
  <c r="BF1677" i="1" s="1"/>
  <c r="BL1677" i="1" s="1"/>
  <c r="BN1677" i="1" s="1"/>
  <c r="F1672" i="1"/>
  <c r="L1672" i="1" s="1"/>
  <c r="R1672" i="1" s="1"/>
  <c r="X1672" i="1" s="1"/>
  <c r="AD1672" i="1" s="1"/>
  <c r="AH1672" i="1" s="1"/>
  <c r="AN1672" i="1" s="1"/>
  <c r="AT1672" i="1" s="1"/>
  <c r="AZ1672" i="1" s="1"/>
  <c r="BF1672" i="1" s="1"/>
  <c r="BL1672" i="1" s="1"/>
  <c r="BN1672" i="1" s="1"/>
  <c r="G107" i="1"/>
  <c r="M108" i="1"/>
  <c r="S108" i="1" s="1"/>
  <c r="Y108" i="1" s="1"/>
  <c r="AE108" i="1" s="1"/>
  <c r="AI108" i="1" s="1"/>
  <c r="AO108" i="1" s="1"/>
  <c r="AU108" i="1" s="1"/>
  <c r="BA108" i="1" s="1"/>
  <c r="BG108" i="1" s="1"/>
  <c r="BO108" i="1" s="1"/>
  <c r="BQ108" i="1" s="1"/>
  <c r="J939" i="1"/>
  <c r="AD1154" i="1"/>
  <c r="AH1154" i="1" s="1"/>
  <c r="AN1154" i="1" s="1"/>
  <c r="AT1154" i="1" s="1"/>
  <c r="AZ1154" i="1" s="1"/>
  <c r="BF1154" i="1" s="1"/>
  <c r="BL1154" i="1" s="1"/>
  <c r="AA1136" i="1"/>
  <c r="AA1135" i="1" s="1"/>
  <c r="F1545" i="1"/>
  <c r="BO34" i="1"/>
  <c r="BQ34" i="1" s="1"/>
  <c r="J463" i="1"/>
  <c r="J462" i="1" s="1"/>
  <c r="N508" i="1"/>
  <c r="T508" i="1" s="1"/>
  <c r="Z508" i="1" s="1"/>
  <c r="AF508" i="1" s="1"/>
  <c r="AJ508" i="1" s="1"/>
  <c r="AP508" i="1" s="1"/>
  <c r="AV508" i="1" s="1"/>
  <c r="BB508" i="1" s="1"/>
  <c r="BH508" i="1" s="1"/>
  <c r="BR508" i="1" s="1"/>
  <c r="BT508" i="1" s="1"/>
  <c r="K939" i="1"/>
  <c r="L762" i="1"/>
  <c r="R762" i="1" s="1"/>
  <c r="X762" i="1" s="1"/>
  <c r="AD762" i="1" s="1"/>
  <c r="AH762" i="1" s="1"/>
  <c r="AN762" i="1" s="1"/>
  <c r="AT762" i="1" s="1"/>
  <c r="AZ762" i="1" s="1"/>
  <c r="BF762" i="1" s="1"/>
  <c r="BL762" i="1" s="1"/>
  <c r="BN762" i="1" s="1"/>
  <c r="F733" i="1"/>
  <c r="L733" i="1" s="1"/>
  <c r="R733" i="1" s="1"/>
  <c r="X733" i="1" s="1"/>
  <c r="AD733" i="1" s="1"/>
  <c r="AH733" i="1" s="1"/>
  <c r="AN733" i="1" s="1"/>
  <c r="AT733" i="1" s="1"/>
  <c r="AZ733" i="1" s="1"/>
  <c r="BF733" i="1" s="1"/>
  <c r="BL733" i="1" s="1"/>
  <c r="BN733" i="1" s="1"/>
  <c r="M851" i="1"/>
  <c r="S851" i="1" s="1"/>
  <c r="Y851" i="1" s="1"/>
  <c r="AE851" i="1" s="1"/>
  <c r="AI851" i="1" s="1"/>
  <c r="AO851" i="1" s="1"/>
  <c r="AU851" i="1" s="1"/>
  <c r="BA851" i="1" s="1"/>
  <c r="BG851" i="1" s="1"/>
  <c r="BO851" i="1" s="1"/>
  <c r="BQ851" i="1" s="1"/>
  <c r="G850" i="1"/>
  <c r="N873" i="1"/>
  <c r="T873" i="1" s="1"/>
  <c r="Z873" i="1" s="1"/>
  <c r="AF873" i="1" s="1"/>
  <c r="AJ873" i="1" s="1"/>
  <c r="AP873" i="1" s="1"/>
  <c r="AV873" i="1" s="1"/>
  <c r="BB873" i="1" s="1"/>
  <c r="BH873" i="1" s="1"/>
  <c r="BR873" i="1" s="1"/>
  <c r="BT873" i="1" s="1"/>
  <c r="H872" i="1"/>
  <c r="N872" i="1" s="1"/>
  <c r="T872" i="1" s="1"/>
  <c r="Z872" i="1" s="1"/>
  <c r="M1178" i="1"/>
  <c r="S1178" i="1" s="1"/>
  <c r="Y1178" i="1" s="1"/>
  <c r="AE1178" i="1" s="1"/>
  <c r="AI1178" i="1" s="1"/>
  <c r="AO1178" i="1" s="1"/>
  <c r="AU1178" i="1" s="1"/>
  <c r="BA1178" i="1" s="1"/>
  <c r="BG1178" i="1" s="1"/>
  <c r="BO1178" i="1" s="1"/>
  <c r="BQ1178" i="1" s="1"/>
  <c r="G1177" i="1"/>
  <c r="Q1334" i="1"/>
  <c r="I1434" i="1"/>
  <c r="L1435" i="1"/>
  <c r="R1435" i="1" s="1"/>
  <c r="X1435" i="1" s="1"/>
  <c r="AD1435" i="1" s="1"/>
  <c r="AH1435" i="1" s="1"/>
  <c r="AN1435" i="1" s="1"/>
  <c r="AT1435" i="1" s="1"/>
  <c r="AZ1435" i="1" s="1"/>
  <c r="BF1435" i="1" s="1"/>
  <c r="BL1435" i="1" s="1"/>
  <c r="BN1435" i="1" s="1"/>
  <c r="BJ358" i="1"/>
  <c r="M18" i="1"/>
  <c r="S18" i="1" s="1"/>
  <c r="Y18" i="1" s="1"/>
  <c r="AE18" i="1" s="1"/>
  <c r="AI18" i="1" s="1"/>
  <c r="AO18" i="1" s="1"/>
  <c r="AU18" i="1" s="1"/>
  <c r="BA18" i="1" s="1"/>
  <c r="BG18" i="1" s="1"/>
  <c r="BO18" i="1" s="1"/>
  <c r="BQ18" i="1" s="1"/>
  <c r="G17" i="1"/>
  <c r="M873" i="1"/>
  <c r="S873" i="1" s="1"/>
  <c r="Y873" i="1" s="1"/>
  <c r="AE873" i="1" s="1"/>
  <c r="AI873" i="1" s="1"/>
  <c r="AO873" i="1" s="1"/>
  <c r="AU873" i="1" s="1"/>
  <c r="BA873" i="1" s="1"/>
  <c r="BG873" i="1" s="1"/>
  <c r="BO873" i="1" s="1"/>
  <c r="BQ873" i="1" s="1"/>
  <c r="G872" i="1"/>
  <c r="M872" i="1" s="1"/>
  <c r="S872" i="1" s="1"/>
  <c r="Y872" i="1" s="1"/>
  <c r="AE872" i="1" s="1"/>
  <c r="AI872" i="1" s="1"/>
  <c r="AO872" i="1" s="1"/>
  <c r="AU872" i="1" s="1"/>
  <c r="BA872" i="1" s="1"/>
  <c r="BG872" i="1" s="1"/>
  <c r="BO872" i="1" s="1"/>
  <c r="BQ872" i="1" s="1"/>
  <c r="L1096" i="1"/>
  <c r="R1096" i="1" s="1"/>
  <c r="X1096" i="1" s="1"/>
  <c r="AD1096" i="1" s="1"/>
  <c r="AH1096" i="1" s="1"/>
  <c r="AN1096" i="1" s="1"/>
  <c r="AT1096" i="1" s="1"/>
  <c r="AZ1096" i="1" s="1"/>
  <c r="BF1096" i="1" s="1"/>
  <c r="BL1096" i="1" s="1"/>
  <c r="BN1096" i="1" s="1"/>
  <c r="F1092" i="1"/>
  <c r="G1086" i="1"/>
  <c r="M1087" i="1"/>
  <c r="S1087" i="1" s="1"/>
  <c r="Y1087" i="1" s="1"/>
  <c r="AE1087" i="1" s="1"/>
  <c r="AI1087" i="1" s="1"/>
  <c r="AO1087" i="1" s="1"/>
  <c r="AU1087" i="1" s="1"/>
  <c r="BA1087" i="1" s="1"/>
  <c r="BG1087" i="1" s="1"/>
  <c r="BO1087" i="1" s="1"/>
  <c r="BQ1087" i="1" s="1"/>
  <c r="H1255" i="1"/>
  <c r="N1255" i="1" s="1"/>
  <c r="N1256" i="1"/>
  <c r="T1256" i="1" s="1"/>
  <c r="Z1256" i="1" s="1"/>
  <c r="AF1256" i="1" s="1"/>
  <c r="AJ1256" i="1" s="1"/>
  <c r="AP1256" i="1" s="1"/>
  <c r="AV1256" i="1" s="1"/>
  <c r="BB1256" i="1" s="1"/>
  <c r="BH1256" i="1" s="1"/>
  <c r="BR1256" i="1" s="1"/>
  <c r="BT1256" i="1" s="1"/>
  <c r="G939" i="1"/>
  <c r="M940" i="1"/>
  <c r="S940" i="1" s="1"/>
  <c r="Y940" i="1" s="1"/>
  <c r="AE940" i="1" s="1"/>
  <c r="AI940" i="1" s="1"/>
  <c r="AO940" i="1" s="1"/>
  <c r="AU940" i="1" s="1"/>
  <c r="BA940" i="1" s="1"/>
  <c r="BG940" i="1" s="1"/>
  <c r="BO940" i="1" s="1"/>
  <c r="BQ940" i="1" s="1"/>
  <c r="I788" i="1"/>
  <c r="I787" i="1" s="1"/>
  <c r="F872" i="1"/>
  <c r="L873" i="1"/>
  <c r="N1178" i="1"/>
  <c r="T1178" i="1" s="1"/>
  <c r="Z1178" i="1" s="1"/>
  <c r="AF1178" i="1" s="1"/>
  <c r="AJ1178" i="1" s="1"/>
  <c r="AP1178" i="1" s="1"/>
  <c r="AV1178" i="1" s="1"/>
  <c r="BB1178" i="1" s="1"/>
  <c r="BH1178" i="1" s="1"/>
  <c r="BR1178" i="1" s="1"/>
  <c r="BT1178" i="1" s="1"/>
  <c r="H1177" i="1"/>
  <c r="G1255" i="1"/>
  <c r="M1255" i="1" s="1"/>
  <c r="S1255" i="1" s="1"/>
  <c r="Y1255" i="1" s="1"/>
  <c r="AE1255" i="1" s="1"/>
  <c r="AI1255" i="1" s="1"/>
  <c r="AO1255" i="1" s="1"/>
  <c r="AU1255" i="1" s="1"/>
  <c r="BA1255" i="1" s="1"/>
  <c r="BG1255" i="1" s="1"/>
  <c r="BO1255" i="1" s="1"/>
  <c r="BQ1255" i="1" s="1"/>
  <c r="M1256" i="1"/>
  <c r="S1256" i="1" s="1"/>
  <c r="Y1256" i="1" s="1"/>
  <c r="AE1256" i="1" s="1"/>
  <c r="AI1256" i="1" s="1"/>
  <c r="AO1256" i="1" s="1"/>
  <c r="AU1256" i="1" s="1"/>
  <c r="BA1256" i="1" s="1"/>
  <c r="BG1256" i="1" s="1"/>
  <c r="BO1256" i="1" s="1"/>
  <c r="BQ1256" i="1" s="1"/>
  <c r="G1459" i="1"/>
  <c r="N1507" i="1"/>
  <c r="T1507" i="1" s="1"/>
  <c r="Z1507" i="1" s="1"/>
  <c r="AF1507" i="1" s="1"/>
  <c r="AJ1507" i="1" s="1"/>
  <c r="AP1507" i="1" s="1"/>
  <c r="AV1507" i="1" s="1"/>
  <c r="BB1507" i="1" s="1"/>
  <c r="BH1507" i="1" s="1"/>
  <c r="BR1507" i="1" s="1"/>
  <c r="BT1507" i="1" s="1"/>
  <c r="H1492" i="1"/>
  <c r="N1492" i="1" s="1"/>
  <c r="T1530" i="1"/>
  <c r="Z1530" i="1" s="1"/>
  <c r="AF1530" i="1" s="1"/>
  <c r="AJ1530" i="1" s="1"/>
  <c r="AP1530" i="1" s="1"/>
  <c r="AV1530" i="1" s="1"/>
  <c r="BB1530" i="1" s="1"/>
  <c r="BH1530" i="1" s="1"/>
  <c r="BR1530" i="1" s="1"/>
  <c r="BT1530" i="1" s="1"/>
  <c r="Q1523" i="1"/>
  <c r="Q1492" i="1" s="1"/>
  <c r="M1664" i="1"/>
  <c r="S1664" i="1" s="1"/>
  <c r="Y1664" i="1" s="1"/>
  <c r="AE1664" i="1" s="1"/>
  <c r="AI1664" i="1" s="1"/>
  <c r="AO1664" i="1" s="1"/>
  <c r="AU1664" i="1" s="1"/>
  <c r="BA1664" i="1" s="1"/>
  <c r="BG1664" i="1" s="1"/>
  <c r="BO1664" i="1" s="1"/>
  <c r="BQ1664" i="1" s="1"/>
  <c r="G1659" i="1"/>
  <c r="M1659" i="1" s="1"/>
  <c r="S1659" i="1" s="1"/>
  <c r="Y1659" i="1" s="1"/>
  <c r="AE1659" i="1" s="1"/>
  <c r="AI1659" i="1" s="1"/>
  <c r="AO1659" i="1" s="1"/>
  <c r="AU1659" i="1" s="1"/>
  <c r="BA1659" i="1" s="1"/>
  <c r="BG1659" i="1" s="1"/>
  <c r="BO1659" i="1" s="1"/>
  <c r="BQ1659" i="1" s="1"/>
  <c r="AY375" i="1"/>
  <c r="F1058" i="1"/>
  <c r="L1059" i="1"/>
  <c r="R1059" i="1" s="1"/>
  <c r="X1059" i="1" s="1"/>
  <c r="AD1059" i="1" s="1"/>
  <c r="AH1059" i="1" s="1"/>
  <c r="AN1059" i="1" s="1"/>
  <c r="AT1059" i="1" s="1"/>
  <c r="AZ1059" i="1" s="1"/>
  <c r="BF1059" i="1" s="1"/>
  <c r="BL1059" i="1" s="1"/>
  <c r="BN1059" i="1" s="1"/>
  <c r="N1059" i="1"/>
  <c r="T1059" i="1" s="1"/>
  <c r="Z1059" i="1" s="1"/>
  <c r="AF1059" i="1" s="1"/>
  <c r="AJ1059" i="1" s="1"/>
  <c r="AP1059" i="1" s="1"/>
  <c r="AV1059" i="1" s="1"/>
  <c r="BB1059" i="1" s="1"/>
  <c r="BH1059" i="1" s="1"/>
  <c r="BR1059" i="1" s="1"/>
  <c r="BT1059" i="1" s="1"/>
  <c r="H1058" i="1"/>
  <c r="G1058" i="1"/>
  <c r="M1059" i="1"/>
  <c r="S1059" i="1" s="1"/>
  <c r="Y1059" i="1" s="1"/>
  <c r="AE1059" i="1" s="1"/>
  <c r="AI1059" i="1" s="1"/>
  <c r="AO1059" i="1" s="1"/>
  <c r="AU1059" i="1" s="1"/>
  <c r="BA1059" i="1" s="1"/>
  <c r="BG1059" i="1" s="1"/>
  <c r="BO1059" i="1" s="1"/>
  <c r="BQ1059" i="1" s="1"/>
  <c r="L1256" i="1"/>
  <c r="R1256" i="1" s="1"/>
  <c r="X1256" i="1" s="1"/>
  <c r="AD1256" i="1" s="1"/>
  <c r="AH1256" i="1" s="1"/>
  <c r="AN1256" i="1" s="1"/>
  <c r="AT1256" i="1" s="1"/>
  <c r="AZ1256" i="1" s="1"/>
  <c r="BF1256" i="1" s="1"/>
  <c r="BL1256" i="1" s="1"/>
  <c r="BN1256" i="1" s="1"/>
  <c r="M1424" i="1"/>
  <c r="S1424" i="1" s="1"/>
  <c r="Y1424" i="1" s="1"/>
  <c r="AE1424" i="1" s="1"/>
  <c r="AI1424" i="1" s="1"/>
  <c r="AO1424" i="1" s="1"/>
  <c r="AU1424" i="1" s="1"/>
  <c r="BA1424" i="1" s="1"/>
  <c r="BG1424" i="1" s="1"/>
  <c r="BO1424" i="1" s="1"/>
  <c r="BQ1424" i="1" s="1"/>
  <c r="G1492" i="1"/>
  <c r="M1493" i="1"/>
  <c r="S1493" i="1" s="1"/>
  <c r="Y1493" i="1" s="1"/>
  <c r="AE1493" i="1" s="1"/>
  <c r="AI1493" i="1" s="1"/>
  <c r="AO1493" i="1" s="1"/>
  <c r="AU1493" i="1" s="1"/>
  <c r="BA1493" i="1" s="1"/>
  <c r="BG1493" i="1" s="1"/>
  <c r="BO1493" i="1" s="1"/>
  <c r="BQ1493" i="1" s="1"/>
  <c r="H1704" i="1"/>
  <c r="N1704" i="1" s="1"/>
  <c r="T1704" i="1" s="1"/>
  <c r="Z1704" i="1" s="1"/>
  <c r="AF1704" i="1" s="1"/>
  <c r="AJ1704" i="1" s="1"/>
  <c r="AP1704" i="1" s="1"/>
  <c r="AV1704" i="1" s="1"/>
  <c r="BB1704" i="1" s="1"/>
  <c r="BH1704" i="1" s="1"/>
  <c r="BR1704" i="1" s="1"/>
  <c r="BT1704" i="1" s="1"/>
  <c r="N1705" i="1"/>
  <c r="T1705" i="1" s="1"/>
  <c r="Z1705" i="1" s="1"/>
  <c r="AF1705" i="1" s="1"/>
  <c r="AJ1705" i="1" s="1"/>
  <c r="AP1705" i="1" s="1"/>
  <c r="AV1705" i="1" s="1"/>
  <c r="BB1705" i="1" s="1"/>
  <c r="BH1705" i="1" s="1"/>
  <c r="BR1705" i="1" s="1"/>
  <c r="BT1705" i="1" s="1"/>
  <c r="BR34" i="1"/>
  <c r="BT34" i="1" s="1"/>
  <c r="N213" i="1"/>
  <c r="T213" i="1" s="1"/>
  <c r="Z213" i="1" s="1"/>
  <c r="AF213" i="1" s="1"/>
  <c r="AJ213" i="1" s="1"/>
  <c r="AP213" i="1" s="1"/>
  <c r="AV213" i="1" s="1"/>
  <c r="BB213" i="1" s="1"/>
  <c r="BH213" i="1" s="1"/>
  <c r="BR213" i="1" s="1"/>
  <c r="BT213" i="1" s="1"/>
  <c r="N940" i="1"/>
  <c r="T940" i="1" s="1"/>
  <c r="Z940" i="1" s="1"/>
  <c r="AF940" i="1" s="1"/>
  <c r="AJ940" i="1" s="1"/>
  <c r="AP940" i="1" s="1"/>
  <c r="AV940" i="1" s="1"/>
  <c r="BB940" i="1" s="1"/>
  <c r="BH940" i="1" s="1"/>
  <c r="BR940" i="1" s="1"/>
  <c r="BT940" i="1" s="1"/>
  <c r="H939" i="1"/>
  <c r="F1349" i="1"/>
  <c r="L1350" i="1"/>
  <c r="R1350" i="1" s="1"/>
  <c r="X1350" i="1" s="1"/>
  <c r="AD1350" i="1" s="1"/>
  <c r="AH1350" i="1" s="1"/>
  <c r="AN1350" i="1" s="1"/>
  <c r="AT1350" i="1" s="1"/>
  <c r="AZ1350" i="1" s="1"/>
  <c r="BF1350" i="1" s="1"/>
  <c r="BL1350" i="1" s="1"/>
  <c r="BN1350" i="1" s="1"/>
  <c r="N1444" i="1"/>
  <c r="T1444" i="1" s="1"/>
  <c r="Z1444" i="1" s="1"/>
  <c r="AF1444" i="1" s="1"/>
  <c r="AJ1444" i="1" s="1"/>
  <c r="AP1444" i="1" s="1"/>
  <c r="AV1444" i="1" s="1"/>
  <c r="BB1444" i="1" s="1"/>
  <c r="BH1444" i="1" s="1"/>
  <c r="BR1444" i="1" s="1"/>
  <c r="BT1444" i="1" s="1"/>
  <c r="N1664" i="1"/>
  <c r="T1664" i="1" s="1"/>
  <c r="Z1664" i="1" s="1"/>
  <c r="AF1664" i="1" s="1"/>
  <c r="AJ1664" i="1" s="1"/>
  <c r="AP1664" i="1" s="1"/>
  <c r="AV1664" i="1" s="1"/>
  <c r="BB1664" i="1" s="1"/>
  <c r="BH1664" i="1" s="1"/>
  <c r="BR1664" i="1" s="1"/>
  <c r="BT1664" i="1" s="1"/>
  <c r="H1659" i="1"/>
  <c r="N1659" i="1" s="1"/>
  <c r="T1659" i="1" s="1"/>
  <c r="Z1659" i="1" s="1"/>
  <c r="AF1659" i="1" s="1"/>
  <c r="AJ1659" i="1" s="1"/>
  <c r="AP1659" i="1" s="1"/>
  <c r="AV1659" i="1" s="1"/>
  <c r="BB1659" i="1" s="1"/>
  <c r="BH1659" i="1" s="1"/>
  <c r="BR1659" i="1" s="1"/>
  <c r="BT1659" i="1" s="1"/>
  <c r="AF375" i="1" l="1"/>
  <c r="AJ375" i="1" s="1"/>
  <c r="AP375" i="1" s="1"/>
  <c r="AV375" i="1" s="1"/>
  <c r="H603" i="1"/>
  <c r="AF1136" i="1"/>
  <c r="AJ1136" i="1" s="1"/>
  <c r="AP1136" i="1" s="1"/>
  <c r="AV1136" i="1" s="1"/>
  <c r="BB1136" i="1" s="1"/>
  <c r="BH1136" i="1" s="1"/>
  <c r="BR1136" i="1" s="1"/>
  <c r="BT1136" i="1" s="1"/>
  <c r="R873" i="1"/>
  <c r="X873" i="1" s="1"/>
  <c r="AD873" i="1" s="1"/>
  <c r="AH873" i="1" s="1"/>
  <c r="AN873" i="1" s="1"/>
  <c r="AT873" i="1" s="1"/>
  <c r="AZ873" i="1" s="1"/>
  <c r="BF873" i="1" s="1"/>
  <c r="BL873" i="1" s="1"/>
  <c r="BN873" i="1" s="1"/>
  <c r="O837" i="1"/>
  <c r="L221" i="1"/>
  <c r="R221" i="1" s="1"/>
  <c r="X221" i="1" s="1"/>
  <c r="AD221" i="1" s="1"/>
  <c r="AH221" i="1" s="1"/>
  <c r="AN221" i="1" s="1"/>
  <c r="AT221" i="1" s="1"/>
  <c r="AZ221" i="1" s="1"/>
  <c r="BF221" i="1" s="1"/>
  <c r="BL221" i="1" s="1"/>
  <c r="BN221" i="1" s="1"/>
  <c r="M375" i="1"/>
  <c r="S375" i="1" s="1"/>
  <c r="Y375" i="1" s="1"/>
  <c r="AE375" i="1" s="1"/>
  <c r="AI375" i="1" s="1"/>
  <c r="AO375" i="1" s="1"/>
  <c r="AU375" i="1" s="1"/>
  <c r="BA375" i="1" s="1"/>
  <c r="BG375" i="1" s="1"/>
  <c r="BO375" i="1" s="1"/>
  <c r="BQ375" i="1" s="1"/>
  <c r="T1255" i="1"/>
  <c r="Z1255" i="1" s="1"/>
  <c r="AF1255" i="1" s="1"/>
  <c r="AJ1255" i="1" s="1"/>
  <c r="AP1255" i="1" s="1"/>
  <c r="AV1255" i="1" s="1"/>
  <c r="BB1255" i="1" s="1"/>
  <c r="BH1255" i="1" s="1"/>
  <c r="BR1255" i="1" s="1"/>
  <c r="BT1255" i="1" s="1"/>
  <c r="F375" i="1"/>
  <c r="L375" i="1" s="1"/>
  <c r="R375" i="1" s="1"/>
  <c r="X375" i="1" s="1"/>
  <c r="AD375" i="1" s="1"/>
  <c r="AH375" i="1" s="1"/>
  <c r="AN375" i="1" s="1"/>
  <c r="AT375" i="1" s="1"/>
  <c r="AZ375" i="1" s="1"/>
  <c r="BF375" i="1" s="1"/>
  <c r="BL375" i="1" s="1"/>
  <c r="BN375" i="1" s="1"/>
  <c r="U1725" i="1"/>
  <c r="AB553" i="1"/>
  <c r="AB1725" i="1" s="1"/>
  <c r="M1459" i="1"/>
  <c r="S1459" i="1" s="1"/>
  <c r="Y1459" i="1" s="1"/>
  <c r="AE1459" i="1" s="1"/>
  <c r="AI1459" i="1" s="1"/>
  <c r="AO1459" i="1" s="1"/>
  <c r="AU1459" i="1" s="1"/>
  <c r="BA1459" i="1" s="1"/>
  <c r="BG1459" i="1" s="1"/>
  <c r="BO1459" i="1" s="1"/>
  <c r="BQ1459" i="1" s="1"/>
  <c r="BU1725" i="1"/>
  <c r="AL1725" i="1"/>
  <c r="AS1725" i="1"/>
  <c r="BK1725" i="1"/>
  <c r="AK1725" i="1"/>
  <c r="BE1725" i="1"/>
  <c r="BC1725" i="1"/>
  <c r="M161" i="1"/>
  <c r="S161" i="1" s="1"/>
  <c r="Y161" i="1" s="1"/>
  <c r="AE161" i="1" s="1"/>
  <c r="AI161" i="1" s="1"/>
  <c r="AO161" i="1" s="1"/>
  <c r="AU161" i="1" s="1"/>
  <c r="BA161" i="1" s="1"/>
  <c r="BG161" i="1" s="1"/>
  <c r="BO161" i="1" s="1"/>
  <c r="BQ161" i="1" s="1"/>
  <c r="BP1725" i="1"/>
  <c r="BM1725" i="1"/>
  <c r="V1725" i="1"/>
  <c r="N788" i="1"/>
  <c r="T788" i="1" s="1"/>
  <c r="Z788" i="1" s="1"/>
  <c r="AF788" i="1" s="1"/>
  <c r="AJ788" i="1" s="1"/>
  <c r="AP788" i="1" s="1"/>
  <c r="AV788" i="1" s="1"/>
  <c r="BB788" i="1" s="1"/>
  <c r="BH788" i="1" s="1"/>
  <c r="BR788" i="1" s="1"/>
  <c r="BT788" i="1" s="1"/>
  <c r="O1135" i="1"/>
  <c r="AQ1725" i="1"/>
  <c r="BS1725" i="1"/>
  <c r="BD1725" i="1"/>
  <c r="AG1725" i="1"/>
  <c r="P1725" i="1"/>
  <c r="AC553" i="1"/>
  <c r="AC1725" i="1" s="1"/>
  <c r="W1725" i="1"/>
  <c r="AM1725" i="1"/>
  <c r="AX1725" i="1"/>
  <c r="AX13" i="1" s="1"/>
  <c r="BI1725" i="1"/>
  <c r="F939" i="1"/>
  <c r="F837" i="1" s="1"/>
  <c r="M1091" i="1"/>
  <c r="S1091" i="1" s="1"/>
  <c r="Y1091" i="1" s="1"/>
  <c r="AE1091" i="1" s="1"/>
  <c r="AI1091" i="1" s="1"/>
  <c r="AO1091" i="1" s="1"/>
  <c r="AU1091" i="1" s="1"/>
  <c r="BA1091" i="1" s="1"/>
  <c r="BG1091" i="1" s="1"/>
  <c r="BO1091" i="1" s="1"/>
  <c r="BQ1091" i="1" s="1"/>
  <c r="M1492" i="1"/>
  <c r="S1492" i="1" s="1"/>
  <c r="Y1492" i="1" s="1"/>
  <c r="AE1492" i="1" s="1"/>
  <c r="AI1492" i="1" s="1"/>
  <c r="AO1492" i="1" s="1"/>
  <c r="AU1492" i="1" s="1"/>
  <c r="BA1492" i="1" s="1"/>
  <c r="BG1492" i="1" s="1"/>
  <c r="BO1492" i="1" s="1"/>
  <c r="BQ1492" i="1" s="1"/>
  <c r="K349" i="1"/>
  <c r="G1348" i="1"/>
  <c r="M1348" i="1" s="1"/>
  <c r="S1348" i="1" s="1"/>
  <c r="Y1348" i="1" s="1"/>
  <c r="AE1348" i="1" s="1"/>
  <c r="AI1348" i="1" s="1"/>
  <c r="AO1348" i="1" s="1"/>
  <c r="AU1348" i="1" s="1"/>
  <c r="BA1348" i="1" s="1"/>
  <c r="BG1348" i="1" s="1"/>
  <c r="BO1348" i="1" s="1"/>
  <c r="BQ1348" i="1" s="1"/>
  <c r="M939" i="1"/>
  <c r="S939" i="1" s="1"/>
  <c r="Y939" i="1" s="1"/>
  <c r="AE939" i="1" s="1"/>
  <c r="AI939" i="1" s="1"/>
  <c r="AO939" i="1" s="1"/>
  <c r="AU939" i="1" s="1"/>
  <c r="BA939" i="1" s="1"/>
  <c r="BG939" i="1" s="1"/>
  <c r="BO939" i="1" s="1"/>
  <c r="BQ939" i="1" s="1"/>
  <c r="I1418" i="1"/>
  <c r="L1459" i="1"/>
  <c r="R1459" i="1" s="1"/>
  <c r="X1459" i="1" s="1"/>
  <c r="AD1459" i="1" s="1"/>
  <c r="AH1459" i="1" s="1"/>
  <c r="AN1459" i="1" s="1"/>
  <c r="AT1459" i="1" s="1"/>
  <c r="AZ1459" i="1" s="1"/>
  <c r="BF1459" i="1" s="1"/>
  <c r="BL1459" i="1" s="1"/>
  <c r="BN1459" i="1" s="1"/>
  <c r="AR1725" i="1"/>
  <c r="AE554" i="1"/>
  <c r="AI554" i="1" s="1"/>
  <c r="AO554" i="1" s="1"/>
  <c r="AU554" i="1" s="1"/>
  <c r="BA554" i="1" s="1"/>
  <c r="BG554" i="1" s="1"/>
  <c r="BO554" i="1" s="1"/>
  <c r="BQ554" i="1" s="1"/>
  <c r="H56" i="1"/>
  <c r="N56" i="1" s="1"/>
  <c r="T56" i="1" s="1"/>
  <c r="Z56" i="1" s="1"/>
  <c r="AF56" i="1" s="1"/>
  <c r="AJ56" i="1" s="1"/>
  <c r="AP56" i="1" s="1"/>
  <c r="AV56" i="1" s="1"/>
  <c r="BB56" i="1" s="1"/>
  <c r="BH56" i="1" s="1"/>
  <c r="BR56" i="1" s="1"/>
  <c r="BT56" i="1" s="1"/>
  <c r="F1255" i="1"/>
  <c r="L1255" i="1" s="1"/>
  <c r="R1255" i="1" s="1"/>
  <c r="X1255" i="1" s="1"/>
  <c r="AD1255" i="1" s="1"/>
  <c r="AH1255" i="1" s="1"/>
  <c r="AN1255" i="1" s="1"/>
  <c r="AT1255" i="1" s="1"/>
  <c r="AZ1255" i="1" s="1"/>
  <c r="BF1255" i="1" s="1"/>
  <c r="BL1255" i="1" s="1"/>
  <c r="BN1255" i="1" s="1"/>
  <c r="J349" i="1"/>
  <c r="AF872" i="1"/>
  <c r="AJ872" i="1" s="1"/>
  <c r="AP872" i="1" s="1"/>
  <c r="AV872" i="1" s="1"/>
  <c r="BB872" i="1" s="1"/>
  <c r="BH872" i="1" s="1"/>
  <c r="BR872" i="1" s="1"/>
  <c r="BT872" i="1" s="1"/>
  <c r="J837" i="1"/>
  <c r="AP1672" i="1"/>
  <c r="AV1672" i="1" s="1"/>
  <c r="BB1672" i="1" s="1"/>
  <c r="BH1672" i="1" s="1"/>
  <c r="BR1672" i="1" s="1"/>
  <c r="BT1672" i="1" s="1"/>
  <c r="M838" i="1"/>
  <c r="S838" i="1" s="1"/>
  <c r="Y838" i="1" s="1"/>
  <c r="AE838" i="1" s="1"/>
  <c r="AI838" i="1" s="1"/>
  <c r="AO838" i="1" s="1"/>
  <c r="AU838" i="1" s="1"/>
  <c r="BA838" i="1" s="1"/>
  <c r="BG838" i="1" s="1"/>
  <c r="BO838" i="1" s="1"/>
  <c r="BQ838" i="1" s="1"/>
  <c r="AA553" i="1"/>
  <c r="AA1725" i="1" s="1"/>
  <c r="F1086" i="1"/>
  <c r="L1086" i="1" s="1"/>
  <c r="R1086" i="1" s="1"/>
  <c r="X1086" i="1" s="1"/>
  <c r="AD1086" i="1" s="1"/>
  <c r="AH1086" i="1" s="1"/>
  <c r="AN1086" i="1" s="1"/>
  <c r="AT1086" i="1" s="1"/>
  <c r="AZ1086" i="1" s="1"/>
  <c r="BF1086" i="1" s="1"/>
  <c r="BL1086" i="1" s="1"/>
  <c r="BN1086" i="1" s="1"/>
  <c r="L1087" i="1"/>
  <c r="R1087" i="1" s="1"/>
  <c r="X1087" i="1" s="1"/>
  <c r="AD1087" i="1" s="1"/>
  <c r="AH1087" i="1" s="1"/>
  <c r="AN1087" i="1" s="1"/>
  <c r="AT1087" i="1" s="1"/>
  <c r="AZ1087" i="1" s="1"/>
  <c r="BF1087" i="1" s="1"/>
  <c r="BL1087" i="1" s="1"/>
  <c r="BN1087" i="1" s="1"/>
  <c r="H212" i="1"/>
  <c r="N212" i="1" s="1"/>
  <c r="T212" i="1" s="1"/>
  <c r="Z212" i="1" s="1"/>
  <c r="AF212" i="1" s="1"/>
  <c r="AJ212" i="1" s="1"/>
  <c r="AP212" i="1" s="1"/>
  <c r="AV212" i="1" s="1"/>
  <c r="BB212" i="1" s="1"/>
  <c r="BH212" i="1" s="1"/>
  <c r="BR212" i="1" s="1"/>
  <c r="BT212" i="1" s="1"/>
  <c r="H322" i="1"/>
  <c r="N322" i="1" s="1"/>
  <c r="T322" i="1" s="1"/>
  <c r="Z322" i="1" s="1"/>
  <c r="AF322" i="1" s="1"/>
  <c r="AJ322" i="1" s="1"/>
  <c r="AP322" i="1" s="1"/>
  <c r="AV322" i="1" s="1"/>
  <c r="BB322" i="1" s="1"/>
  <c r="BH322" i="1" s="1"/>
  <c r="BR322" i="1" s="1"/>
  <c r="BT322" i="1" s="1"/>
  <c r="N939" i="1"/>
  <c r="T939" i="1" s="1"/>
  <c r="Z939" i="1" s="1"/>
  <c r="AF939" i="1" s="1"/>
  <c r="AJ939" i="1" s="1"/>
  <c r="AP939" i="1" s="1"/>
  <c r="AV939" i="1" s="1"/>
  <c r="BB939" i="1" s="1"/>
  <c r="BH939" i="1" s="1"/>
  <c r="BR939" i="1" s="1"/>
  <c r="BT939" i="1" s="1"/>
  <c r="F603" i="1"/>
  <c r="L603" i="1" s="1"/>
  <c r="R603" i="1" s="1"/>
  <c r="X603" i="1" s="1"/>
  <c r="AD603" i="1" s="1"/>
  <c r="AH603" i="1" s="1"/>
  <c r="AN603" i="1" s="1"/>
  <c r="AT603" i="1" s="1"/>
  <c r="AZ603" i="1" s="1"/>
  <c r="BF603" i="1" s="1"/>
  <c r="BL603" i="1" s="1"/>
  <c r="BN603" i="1" s="1"/>
  <c r="N808" i="1"/>
  <c r="T808" i="1" s="1"/>
  <c r="Z808" i="1" s="1"/>
  <c r="AF808" i="1" s="1"/>
  <c r="AJ808" i="1" s="1"/>
  <c r="AP808" i="1" s="1"/>
  <c r="AV808" i="1" s="1"/>
  <c r="BB808" i="1" s="1"/>
  <c r="BH808" i="1" s="1"/>
  <c r="BR808" i="1" s="1"/>
  <c r="BT808" i="1" s="1"/>
  <c r="K837" i="1"/>
  <c r="Q1725" i="1"/>
  <c r="F212" i="1"/>
  <c r="L212" i="1" s="1"/>
  <c r="R212" i="1" s="1"/>
  <c r="X212" i="1" s="1"/>
  <c r="AD212" i="1" s="1"/>
  <c r="AH212" i="1" s="1"/>
  <c r="AN212" i="1" s="1"/>
  <c r="AT212" i="1" s="1"/>
  <c r="AZ212" i="1" s="1"/>
  <c r="BF212" i="1" s="1"/>
  <c r="BL212" i="1" s="1"/>
  <c r="BN212" i="1" s="1"/>
  <c r="M358" i="1"/>
  <c r="S358" i="1" s="1"/>
  <c r="Y358" i="1" s="1"/>
  <c r="AE358" i="1" s="1"/>
  <c r="AI358" i="1" s="1"/>
  <c r="AO358" i="1" s="1"/>
  <c r="AU358" i="1" s="1"/>
  <c r="BA358" i="1" s="1"/>
  <c r="BG358" i="1" s="1"/>
  <c r="BO358" i="1" s="1"/>
  <c r="BQ358" i="1" s="1"/>
  <c r="G349" i="1"/>
  <c r="L350" i="1"/>
  <c r="R350" i="1" s="1"/>
  <c r="X350" i="1" s="1"/>
  <c r="AD350" i="1" s="1"/>
  <c r="AH350" i="1" s="1"/>
  <c r="AN350" i="1" s="1"/>
  <c r="AT350" i="1" s="1"/>
  <c r="AZ350" i="1" s="1"/>
  <c r="BF350" i="1" s="1"/>
  <c r="BL350" i="1" s="1"/>
  <c r="BN350" i="1" s="1"/>
  <c r="I349" i="1"/>
  <c r="T221" i="1"/>
  <c r="Z221" i="1" s="1"/>
  <c r="AF221" i="1" s="1"/>
  <c r="AJ221" i="1" s="1"/>
  <c r="AP221" i="1" s="1"/>
  <c r="AV221" i="1" s="1"/>
  <c r="BB221" i="1" s="1"/>
  <c r="BH221" i="1" s="1"/>
  <c r="BR221" i="1" s="1"/>
  <c r="BT221" i="1" s="1"/>
  <c r="H1080" i="1"/>
  <c r="N1080" i="1" s="1"/>
  <c r="T1080" i="1" s="1"/>
  <c r="Z1080" i="1" s="1"/>
  <c r="AF1080" i="1" s="1"/>
  <c r="AJ1080" i="1" s="1"/>
  <c r="AP1080" i="1" s="1"/>
  <c r="AV1080" i="1" s="1"/>
  <c r="BB1080" i="1" s="1"/>
  <c r="BH1080" i="1" s="1"/>
  <c r="BR1080" i="1" s="1"/>
  <c r="BT1080" i="1" s="1"/>
  <c r="G212" i="1"/>
  <c r="M212" i="1" s="1"/>
  <c r="S212" i="1" s="1"/>
  <c r="Y212" i="1" s="1"/>
  <c r="AE212" i="1" s="1"/>
  <c r="AI212" i="1" s="1"/>
  <c r="AO212" i="1" s="1"/>
  <c r="AU212" i="1" s="1"/>
  <c r="BA212" i="1" s="1"/>
  <c r="BG212" i="1" s="1"/>
  <c r="BO212" i="1" s="1"/>
  <c r="BQ212" i="1" s="1"/>
  <c r="M221" i="1"/>
  <c r="S221" i="1" s="1"/>
  <c r="Y221" i="1" s="1"/>
  <c r="AE221" i="1" s="1"/>
  <c r="AI221" i="1" s="1"/>
  <c r="AO221" i="1" s="1"/>
  <c r="AU221" i="1" s="1"/>
  <c r="BA221" i="1" s="1"/>
  <c r="BG221" i="1" s="1"/>
  <c r="BO221" i="1" s="1"/>
  <c r="BQ221" i="1" s="1"/>
  <c r="N358" i="1"/>
  <c r="T358" i="1" s="1"/>
  <c r="Z358" i="1" s="1"/>
  <c r="AF358" i="1" s="1"/>
  <c r="AJ358" i="1" s="1"/>
  <c r="AP358" i="1" s="1"/>
  <c r="AV358" i="1" s="1"/>
  <c r="BB358" i="1" s="1"/>
  <c r="BH358" i="1" s="1"/>
  <c r="BR358" i="1" s="1"/>
  <c r="BT358" i="1" s="1"/>
  <c r="H349" i="1"/>
  <c r="L323" i="1"/>
  <c r="R323" i="1" s="1"/>
  <c r="X323" i="1" s="1"/>
  <c r="AD323" i="1" s="1"/>
  <c r="AH323" i="1" s="1"/>
  <c r="AN323" i="1" s="1"/>
  <c r="AT323" i="1" s="1"/>
  <c r="AZ323" i="1" s="1"/>
  <c r="BF323" i="1" s="1"/>
  <c r="BL323" i="1" s="1"/>
  <c r="BN323" i="1" s="1"/>
  <c r="F322" i="1"/>
  <c r="L322" i="1" s="1"/>
  <c r="R322" i="1" s="1"/>
  <c r="X322" i="1" s="1"/>
  <c r="AD322" i="1" s="1"/>
  <c r="AH322" i="1" s="1"/>
  <c r="AN322" i="1" s="1"/>
  <c r="AT322" i="1" s="1"/>
  <c r="AZ322" i="1" s="1"/>
  <c r="BF322" i="1" s="1"/>
  <c r="BL322" i="1" s="1"/>
  <c r="BN322" i="1" s="1"/>
  <c r="G322" i="1"/>
  <c r="M322" i="1" s="1"/>
  <c r="S322" i="1" s="1"/>
  <c r="Y322" i="1" s="1"/>
  <c r="AE322" i="1" s="1"/>
  <c r="AI322" i="1" s="1"/>
  <c r="AO322" i="1" s="1"/>
  <c r="AU322" i="1" s="1"/>
  <c r="BA322" i="1" s="1"/>
  <c r="BG322" i="1" s="1"/>
  <c r="BO322" i="1" s="1"/>
  <c r="BQ322" i="1" s="1"/>
  <c r="M323" i="1"/>
  <c r="S323" i="1" s="1"/>
  <c r="Y323" i="1" s="1"/>
  <c r="AE323" i="1" s="1"/>
  <c r="AI323" i="1" s="1"/>
  <c r="AO323" i="1" s="1"/>
  <c r="AU323" i="1" s="1"/>
  <c r="BA323" i="1" s="1"/>
  <c r="BG323" i="1" s="1"/>
  <c r="BO323" i="1" s="1"/>
  <c r="BQ323" i="1" s="1"/>
  <c r="L1349" i="1"/>
  <c r="R1349" i="1" s="1"/>
  <c r="X1349" i="1" s="1"/>
  <c r="AD1349" i="1" s="1"/>
  <c r="AH1349" i="1" s="1"/>
  <c r="AN1349" i="1" s="1"/>
  <c r="AT1349" i="1" s="1"/>
  <c r="AZ1349" i="1" s="1"/>
  <c r="BF1349" i="1" s="1"/>
  <c r="BL1349" i="1" s="1"/>
  <c r="BN1349" i="1" s="1"/>
  <c r="F1348" i="1"/>
  <c r="N1058" i="1"/>
  <c r="T1058" i="1" s="1"/>
  <c r="Z1058" i="1" s="1"/>
  <c r="AF1058" i="1" s="1"/>
  <c r="AJ1058" i="1" s="1"/>
  <c r="AP1058" i="1" s="1"/>
  <c r="AV1058" i="1" s="1"/>
  <c r="BB1058" i="1" s="1"/>
  <c r="BH1058" i="1" s="1"/>
  <c r="BR1058" i="1" s="1"/>
  <c r="BT1058" i="1" s="1"/>
  <c r="H1057" i="1"/>
  <c r="N1057" i="1" s="1"/>
  <c r="T1057" i="1" s="1"/>
  <c r="Z1057" i="1" s="1"/>
  <c r="AF1057" i="1" s="1"/>
  <c r="AJ1057" i="1" s="1"/>
  <c r="AP1057" i="1" s="1"/>
  <c r="AV1057" i="1" s="1"/>
  <c r="BB1057" i="1" s="1"/>
  <c r="BH1057" i="1" s="1"/>
  <c r="BR1057" i="1" s="1"/>
  <c r="BT1057" i="1" s="1"/>
  <c r="G1418" i="1"/>
  <c r="M1418" i="1" s="1"/>
  <c r="S1418" i="1" s="1"/>
  <c r="Y1418" i="1" s="1"/>
  <c r="AE1418" i="1" s="1"/>
  <c r="AI1418" i="1" s="1"/>
  <c r="AO1418" i="1" s="1"/>
  <c r="AU1418" i="1" s="1"/>
  <c r="BA1418" i="1" s="1"/>
  <c r="BG1418" i="1" s="1"/>
  <c r="BO1418" i="1" s="1"/>
  <c r="BQ1418" i="1" s="1"/>
  <c r="T1492" i="1"/>
  <c r="Z1492" i="1" s="1"/>
  <c r="AF1492" i="1" s="1"/>
  <c r="AJ1492" i="1" s="1"/>
  <c r="AP1492" i="1" s="1"/>
  <c r="AV1492" i="1" s="1"/>
  <c r="BB1492" i="1" s="1"/>
  <c r="BH1492" i="1" s="1"/>
  <c r="BR1492" i="1" s="1"/>
  <c r="BT1492" i="1" s="1"/>
  <c r="N1177" i="1"/>
  <c r="T1177" i="1" s="1"/>
  <c r="Z1177" i="1" s="1"/>
  <c r="AF1177" i="1" s="1"/>
  <c r="AJ1177" i="1" s="1"/>
  <c r="AP1177" i="1" s="1"/>
  <c r="AV1177" i="1" s="1"/>
  <c r="BB1177" i="1" s="1"/>
  <c r="BH1177" i="1" s="1"/>
  <c r="BR1177" i="1" s="1"/>
  <c r="BT1177" i="1" s="1"/>
  <c r="H1135" i="1"/>
  <c r="N1135" i="1" s="1"/>
  <c r="T1135" i="1" s="1"/>
  <c r="Z1135" i="1" s="1"/>
  <c r="AF1135" i="1" s="1"/>
  <c r="AJ1135" i="1" s="1"/>
  <c r="AP1135" i="1" s="1"/>
  <c r="AV1135" i="1" s="1"/>
  <c r="BB1135" i="1" s="1"/>
  <c r="BH1135" i="1" s="1"/>
  <c r="BR1135" i="1" s="1"/>
  <c r="BT1135" i="1" s="1"/>
  <c r="M1086" i="1"/>
  <c r="S1086" i="1" s="1"/>
  <c r="Y1086" i="1" s="1"/>
  <c r="AE1086" i="1" s="1"/>
  <c r="AI1086" i="1" s="1"/>
  <c r="AO1086" i="1" s="1"/>
  <c r="AU1086" i="1" s="1"/>
  <c r="BA1086" i="1" s="1"/>
  <c r="BG1086" i="1" s="1"/>
  <c r="BO1086" i="1" s="1"/>
  <c r="BQ1086" i="1" s="1"/>
  <c r="G1080" i="1"/>
  <c r="L1545" i="1"/>
  <c r="R1545" i="1" s="1"/>
  <c r="X1545" i="1" s="1"/>
  <c r="AD1545" i="1" s="1"/>
  <c r="AH1545" i="1" s="1"/>
  <c r="AN1545" i="1" s="1"/>
  <c r="AT1545" i="1" s="1"/>
  <c r="AZ1545" i="1" s="1"/>
  <c r="BF1545" i="1" s="1"/>
  <c r="BL1545" i="1" s="1"/>
  <c r="BN1545" i="1" s="1"/>
  <c r="F1492" i="1"/>
  <c r="L1492" i="1" s="1"/>
  <c r="L463" i="1"/>
  <c r="R463" i="1" s="1"/>
  <c r="X463" i="1" s="1"/>
  <c r="AD463" i="1" s="1"/>
  <c r="AH463" i="1" s="1"/>
  <c r="AN463" i="1" s="1"/>
  <c r="AT463" i="1" s="1"/>
  <c r="AZ463" i="1" s="1"/>
  <c r="BF463" i="1" s="1"/>
  <c r="BL463" i="1" s="1"/>
  <c r="BN463" i="1" s="1"/>
  <c r="F462" i="1"/>
  <c r="L462" i="1" s="1"/>
  <c r="R462" i="1" s="1"/>
  <c r="X462" i="1" s="1"/>
  <c r="AD462" i="1" s="1"/>
  <c r="AH462" i="1" s="1"/>
  <c r="AN462" i="1" s="1"/>
  <c r="AT462" i="1" s="1"/>
  <c r="AZ462" i="1" s="1"/>
  <c r="BF462" i="1" s="1"/>
  <c r="BL462" i="1" s="1"/>
  <c r="BN462" i="1" s="1"/>
  <c r="L1434" i="1"/>
  <c r="R1434" i="1" s="1"/>
  <c r="X1434" i="1" s="1"/>
  <c r="AD1434" i="1" s="1"/>
  <c r="AH1434" i="1" s="1"/>
  <c r="AN1434" i="1" s="1"/>
  <c r="AT1434" i="1" s="1"/>
  <c r="AZ1434" i="1" s="1"/>
  <c r="BF1434" i="1" s="1"/>
  <c r="BL1434" i="1" s="1"/>
  <c r="BN1434" i="1" s="1"/>
  <c r="O1418" i="1"/>
  <c r="R1424" i="1"/>
  <c r="X1424" i="1" s="1"/>
  <c r="AD1424" i="1" s="1"/>
  <c r="AH1424" i="1" s="1"/>
  <c r="AN1424" i="1" s="1"/>
  <c r="AT1424" i="1" s="1"/>
  <c r="AZ1424" i="1" s="1"/>
  <c r="BF1424" i="1" s="1"/>
  <c r="BL1424" i="1" s="1"/>
  <c r="BN1424" i="1" s="1"/>
  <c r="R1137" i="1"/>
  <c r="X1137" i="1" s="1"/>
  <c r="AD1137" i="1" s="1"/>
  <c r="AH1137" i="1" s="1"/>
  <c r="AN1137" i="1" s="1"/>
  <c r="AT1137" i="1" s="1"/>
  <c r="AZ1137" i="1" s="1"/>
  <c r="BF1137" i="1" s="1"/>
  <c r="BL1137" i="1" s="1"/>
  <c r="BN1137" i="1" s="1"/>
  <c r="N1424" i="1"/>
  <c r="T1424" i="1" s="1"/>
  <c r="Z1424" i="1" s="1"/>
  <c r="AF1424" i="1" s="1"/>
  <c r="AJ1424" i="1" s="1"/>
  <c r="AP1424" i="1" s="1"/>
  <c r="AV1424" i="1" s="1"/>
  <c r="BB1424" i="1" s="1"/>
  <c r="BH1424" i="1" s="1"/>
  <c r="BR1424" i="1" s="1"/>
  <c r="BT1424" i="1" s="1"/>
  <c r="H1418" i="1"/>
  <c r="N1418" i="1" s="1"/>
  <c r="T1418" i="1" s="1"/>
  <c r="Z1418" i="1" s="1"/>
  <c r="AF1418" i="1" s="1"/>
  <c r="AJ1418" i="1" s="1"/>
  <c r="AP1418" i="1" s="1"/>
  <c r="AV1418" i="1" s="1"/>
  <c r="BB1418" i="1" s="1"/>
  <c r="BH1418" i="1" s="1"/>
  <c r="BR1418" i="1" s="1"/>
  <c r="BT1418" i="1" s="1"/>
  <c r="O1492" i="1"/>
  <c r="R1523" i="1"/>
  <c r="X1523" i="1" s="1"/>
  <c r="AD1523" i="1" s="1"/>
  <c r="AH1523" i="1" s="1"/>
  <c r="AN1523" i="1" s="1"/>
  <c r="AT1523" i="1" s="1"/>
  <c r="AZ1523" i="1" s="1"/>
  <c r="BF1523" i="1" s="1"/>
  <c r="BL1523" i="1" s="1"/>
  <c r="BN1523" i="1" s="1"/>
  <c r="L1081" i="1"/>
  <c r="R1081" i="1" s="1"/>
  <c r="X1081" i="1" s="1"/>
  <c r="AD1081" i="1" s="1"/>
  <c r="AH1081" i="1" s="1"/>
  <c r="AN1081" i="1" s="1"/>
  <c r="AT1081" i="1" s="1"/>
  <c r="AZ1081" i="1" s="1"/>
  <c r="BF1081" i="1" s="1"/>
  <c r="BL1081" i="1" s="1"/>
  <c r="BN1081" i="1" s="1"/>
  <c r="F106" i="1"/>
  <c r="L106" i="1" s="1"/>
  <c r="R106" i="1" s="1"/>
  <c r="X106" i="1" s="1"/>
  <c r="AD106" i="1" s="1"/>
  <c r="AH106" i="1" s="1"/>
  <c r="AN106" i="1" s="1"/>
  <c r="AT106" i="1" s="1"/>
  <c r="AZ106" i="1" s="1"/>
  <c r="BF106" i="1" s="1"/>
  <c r="BL106" i="1" s="1"/>
  <c r="BN106" i="1" s="1"/>
  <c r="L107" i="1"/>
  <c r="R107" i="1" s="1"/>
  <c r="X107" i="1" s="1"/>
  <c r="AD107" i="1" s="1"/>
  <c r="AH107" i="1" s="1"/>
  <c r="AN107" i="1" s="1"/>
  <c r="AT107" i="1" s="1"/>
  <c r="AZ107" i="1" s="1"/>
  <c r="BF107" i="1" s="1"/>
  <c r="BL107" i="1" s="1"/>
  <c r="BN107" i="1" s="1"/>
  <c r="M1058" i="1"/>
  <c r="S1058" i="1" s="1"/>
  <c r="Y1058" i="1" s="1"/>
  <c r="AE1058" i="1" s="1"/>
  <c r="AI1058" i="1" s="1"/>
  <c r="AO1058" i="1" s="1"/>
  <c r="AU1058" i="1" s="1"/>
  <c r="BA1058" i="1" s="1"/>
  <c r="BG1058" i="1" s="1"/>
  <c r="BO1058" i="1" s="1"/>
  <c r="BQ1058" i="1" s="1"/>
  <c r="G1057" i="1"/>
  <c r="M1057" i="1" s="1"/>
  <c r="S1057" i="1" s="1"/>
  <c r="Y1057" i="1" s="1"/>
  <c r="AE1057" i="1" s="1"/>
  <c r="AI1057" i="1" s="1"/>
  <c r="AO1057" i="1" s="1"/>
  <c r="AU1057" i="1" s="1"/>
  <c r="BA1057" i="1" s="1"/>
  <c r="BG1057" i="1" s="1"/>
  <c r="BO1057" i="1" s="1"/>
  <c r="BQ1057" i="1" s="1"/>
  <c r="AY349" i="1"/>
  <c r="BB375" i="1"/>
  <c r="BH375" i="1" s="1"/>
  <c r="BR375" i="1" s="1"/>
  <c r="BT375" i="1" s="1"/>
  <c r="F1091" i="1"/>
  <c r="L1091" i="1" s="1"/>
  <c r="R1091" i="1" s="1"/>
  <c r="X1091" i="1" s="1"/>
  <c r="AD1091" i="1" s="1"/>
  <c r="AH1091" i="1" s="1"/>
  <c r="AN1091" i="1" s="1"/>
  <c r="AT1091" i="1" s="1"/>
  <c r="AZ1091" i="1" s="1"/>
  <c r="BF1091" i="1" s="1"/>
  <c r="BL1091" i="1" s="1"/>
  <c r="BN1091" i="1" s="1"/>
  <c r="L1092" i="1"/>
  <c r="R1092" i="1" s="1"/>
  <c r="X1092" i="1" s="1"/>
  <c r="AD1092" i="1" s="1"/>
  <c r="AH1092" i="1" s="1"/>
  <c r="AN1092" i="1" s="1"/>
  <c r="AT1092" i="1" s="1"/>
  <c r="AZ1092" i="1" s="1"/>
  <c r="BF1092" i="1" s="1"/>
  <c r="BL1092" i="1" s="1"/>
  <c r="BN1092" i="1" s="1"/>
  <c r="BJ349" i="1"/>
  <c r="M1177" i="1"/>
  <c r="S1177" i="1" s="1"/>
  <c r="Y1177" i="1" s="1"/>
  <c r="AE1177" i="1" s="1"/>
  <c r="AI1177" i="1" s="1"/>
  <c r="AO1177" i="1" s="1"/>
  <c r="AU1177" i="1" s="1"/>
  <c r="BA1177" i="1" s="1"/>
  <c r="BG1177" i="1" s="1"/>
  <c r="BO1177" i="1" s="1"/>
  <c r="BQ1177" i="1" s="1"/>
  <c r="G1135" i="1"/>
  <c r="M850" i="1"/>
  <c r="S850" i="1" s="1"/>
  <c r="Y850" i="1" s="1"/>
  <c r="AE850" i="1" s="1"/>
  <c r="AI850" i="1" s="1"/>
  <c r="AO850" i="1" s="1"/>
  <c r="AU850" i="1" s="1"/>
  <c r="BA850" i="1" s="1"/>
  <c r="BG850" i="1" s="1"/>
  <c r="BO850" i="1" s="1"/>
  <c r="BQ850" i="1" s="1"/>
  <c r="G837" i="1"/>
  <c r="T1523" i="1"/>
  <c r="Z1523" i="1" s="1"/>
  <c r="AF1523" i="1" s="1"/>
  <c r="AJ1523" i="1" s="1"/>
  <c r="AP1523" i="1" s="1"/>
  <c r="AV1523" i="1" s="1"/>
  <c r="BB1523" i="1" s="1"/>
  <c r="BH1523" i="1" s="1"/>
  <c r="BR1523" i="1" s="1"/>
  <c r="BT1523" i="1" s="1"/>
  <c r="M107" i="1"/>
  <c r="S107" i="1" s="1"/>
  <c r="Y107" i="1" s="1"/>
  <c r="AE107" i="1" s="1"/>
  <c r="AI107" i="1" s="1"/>
  <c r="AO107" i="1" s="1"/>
  <c r="AU107" i="1" s="1"/>
  <c r="BA107" i="1" s="1"/>
  <c r="BG107" i="1" s="1"/>
  <c r="BO107" i="1" s="1"/>
  <c r="BQ107" i="1" s="1"/>
  <c r="G106" i="1"/>
  <c r="M106" i="1" s="1"/>
  <c r="S106" i="1" s="1"/>
  <c r="Y106" i="1" s="1"/>
  <c r="AE106" i="1" s="1"/>
  <c r="AI106" i="1" s="1"/>
  <c r="AO106" i="1" s="1"/>
  <c r="AU106" i="1" s="1"/>
  <c r="BA106" i="1" s="1"/>
  <c r="BG106" i="1" s="1"/>
  <c r="BO106" i="1" s="1"/>
  <c r="BQ106" i="1" s="1"/>
  <c r="N1335" i="1"/>
  <c r="T1335" i="1" s="1"/>
  <c r="Z1335" i="1" s="1"/>
  <c r="AF1335" i="1" s="1"/>
  <c r="AJ1335" i="1" s="1"/>
  <c r="AP1335" i="1" s="1"/>
  <c r="AV1335" i="1" s="1"/>
  <c r="BB1335" i="1" s="1"/>
  <c r="BH1335" i="1" s="1"/>
  <c r="BR1335" i="1" s="1"/>
  <c r="BT1335" i="1" s="1"/>
  <c r="M604" i="1"/>
  <c r="S604" i="1" s="1"/>
  <c r="Y604" i="1" s="1"/>
  <c r="AE604" i="1" s="1"/>
  <c r="AI604" i="1" s="1"/>
  <c r="AO604" i="1" s="1"/>
  <c r="AU604" i="1" s="1"/>
  <c r="BA604" i="1" s="1"/>
  <c r="BG604" i="1" s="1"/>
  <c r="BO604" i="1" s="1"/>
  <c r="BQ604" i="1" s="1"/>
  <c r="G603" i="1"/>
  <c r="M808" i="1"/>
  <c r="S808" i="1" s="1"/>
  <c r="Y808" i="1" s="1"/>
  <c r="AE808" i="1" s="1"/>
  <c r="AI808" i="1" s="1"/>
  <c r="AO808" i="1" s="1"/>
  <c r="AU808" i="1" s="1"/>
  <c r="BA808" i="1" s="1"/>
  <c r="BG808" i="1" s="1"/>
  <c r="BO808" i="1" s="1"/>
  <c r="BQ808" i="1" s="1"/>
  <c r="G807" i="1"/>
  <c r="M807" i="1" s="1"/>
  <c r="S807" i="1" s="1"/>
  <c r="Y807" i="1" s="1"/>
  <c r="AE807" i="1" s="1"/>
  <c r="AI807" i="1" s="1"/>
  <c r="AO807" i="1" s="1"/>
  <c r="AU807" i="1" s="1"/>
  <c r="BA807" i="1" s="1"/>
  <c r="BG807" i="1" s="1"/>
  <c r="BO807" i="1" s="1"/>
  <c r="BQ807" i="1" s="1"/>
  <c r="M17" i="1"/>
  <c r="S17" i="1" s="1"/>
  <c r="Y17" i="1" s="1"/>
  <c r="AE17" i="1" s="1"/>
  <c r="AI17" i="1" s="1"/>
  <c r="AO17" i="1" s="1"/>
  <c r="AU17" i="1" s="1"/>
  <c r="BA17" i="1" s="1"/>
  <c r="BG17" i="1" s="1"/>
  <c r="BO17" i="1" s="1"/>
  <c r="BQ17" i="1" s="1"/>
  <c r="G16" i="1"/>
  <c r="M16" i="1" s="1"/>
  <c r="S16" i="1" s="1"/>
  <c r="Y16" i="1" s="1"/>
  <c r="AE16" i="1" s="1"/>
  <c r="AI16" i="1" s="1"/>
  <c r="AO16" i="1" s="1"/>
  <c r="AU16" i="1" s="1"/>
  <c r="BA16" i="1" s="1"/>
  <c r="BG16" i="1" s="1"/>
  <c r="BO16" i="1" s="1"/>
  <c r="BQ16" i="1" s="1"/>
  <c r="I837" i="1"/>
  <c r="L838" i="1"/>
  <c r="R838" i="1" s="1"/>
  <c r="X838" i="1" s="1"/>
  <c r="AD838" i="1" s="1"/>
  <c r="AH838" i="1" s="1"/>
  <c r="AN838" i="1" s="1"/>
  <c r="AT838" i="1" s="1"/>
  <c r="AZ838" i="1" s="1"/>
  <c r="BF838" i="1" s="1"/>
  <c r="BL838" i="1" s="1"/>
  <c r="BN838" i="1" s="1"/>
  <c r="L1178" i="1"/>
  <c r="R1178" i="1" s="1"/>
  <c r="X1178" i="1" s="1"/>
  <c r="AD1178" i="1" s="1"/>
  <c r="AH1178" i="1" s="1"/>
  <c r="AN1178" i="1" s="1"/>
  <c r="AT1178" i="1" s="1"/>
  <c r="AZ1178" i="1" s="1"/>
  <c r="BF1178" i="1" s="1"/>
  <c r="BL1178" i="1" s="1"/>
  <c r="BN1178" i="1" s="1"/>
  <c r="F1177" i="1"/>
  <c r="L1177" i="1" s="1"/>
  <c r="R1177" i="1" s="1"/>
  <c r="X1177" i="1" s="1"/>
  <c r="AD1177" i="1" s="1"/>
  <c r="AH1177" i="1" s="1"/>
  <c r="AN1177" i="1" s="1"/>
  <c r="AT1177" i="1" s="1"/>
  <c r="AZ1177" i="1" s="1"/>
  <c r="BF1177" i="1" s="1"/>
  <c r="BL1177" i="1" s="1"/>
  <c r="BN1177" i="1" s="1"/>
  <c r="BL34" i="1"/>
  <c r="BN34" i="1" s="1"/>
  <c r="AW349" i="1"/>
  <c r="N1349" i="1"/>
  <c r="T1349" i="1" s="1"/>
  <c r="Z1349" i="1" s="1"/>
  <c r="AF1349" i="1" s="1"/>
  <c r="AJ1349" i="1" s="1"/>
  <c r="AP1349" i="1" s="1"/>
  <c r="AV1349" i="1" s="1"/>
  <c r="BB1349" i="1" s="1"/>
  <c r="BH1349" i="1" s="1"/>
  <c r="BR1349" i="1" s="1"/>
  <c r="BT1349" i="1" s="1"/>
  <c r="H1348" i="1"/>
  <c r="N1348" i="1" s="1"/>
  <c r="T1348" i="1" s="1"/>
  <c r="Z1348" i="1" s="1"/>
  <c r="AF1348" i="1" s="1"/>
  <c r="AJ1348" i="1" s="1"/>
  <c r="AP1348" i="1" s="1"/>
  <c r="AV1348" i="1" s="1"/>
  <c r="BB1348" i="1" s="1"/>
  <c r="BH1348" i="1" s="1"/>
  <c r="BR1348" i="1" s="1"/>
  <c r="BT1348" i="1" s="1"/>
  <c r="L1058" i="1"/>
  <c r="R1058" i="1" s="1"/>
  <c r="X1058" i="1" s="1"/>
  <c r="AD1058" i="1" s="1"/>
  <c r="AH1058" i="1" s="1"/>
  <c r="AN1058" i="1" s="1"/>
  <c r="AT1058" i="1" s="1"/>
  <c r="AZ1058" i="1" s="1"/>
  <c r="BF1058" i="1" s="1"/>
  <c r="BL1058" i="1" s="1"/>
  <c r="BN1058" i="1" s="1"/>
  <c r="F1057" i="1"/>
  <c r="L1057" i="1" s="1"/>
  <c r="R1057" i="1" s="1"/>
  <c r="X1057" i="1" s="1"/>
  <c r="AD1057" i="1" s="1"/>
  <c r="AH1057" i="1" s="1"/>
  <c r="AN1057" i="1" s="1"/>
  <c r="AT1057" i="1" s="1"/>
  <c r="AZ1057" i="1" s="1"/>
  <c r="BF1057" i="1" s="1"/>
  <c r="BL1057" i="1" s="1"/>
  <c r="BN1057" i="1" s="1"/>
  <c r="L872" i="1"/>
  <c r="R872" i="1" s="1"/>
  <c r="X872" i="1" s="1"/>
  <c r="AD872" i="1" s="1"/>
  <c r="AH872" i="1" s="1"/>
  <c r="AN872" i="1" s="1"/>
  <c r="AT872" i="1" s="1"/>
  <c r="AZ872" i="1" s="1"/>
  <c r="BF872" i="1" s="1"/>
  <c r="BL872" i="1" s="1"/>
  <c r="BN872" i="1" s="1"/>
  <c r="L1419" i="1"/>
  <c r="R1419" i="1" s="1"/>
  <c r="X1419" i="1" s="1"/>
  <c r="AD1419" i="1" s="1"/>
  <c r="AH1419" i="1" s="1"/>
  <c r="AN1419" i="1" s="1"/>
  <c r="AT1419" i="1" s="1"/>
  <c r="AZ1419" i="1" s="1"/>
  <c r="BF1419" i="1" s="1"/>
  <c r="BL1419" i="1" s="1"/>
  <c r="BN1419" i="1" s="1"/>
  <c r="F1418" i="1"/>
  <c r="H837" i="1"/>
  <c r="M463" i="1"/>
  <c r="S463" i="1" s="1"/>
  <c r="Y463" i="1" s="1"/>
  <c r="AE463" i="1" s="1"/>
  <c r="AI463" i="1" s="1"/>
  <c r="AO463" i="1" s="1"/>
  <c r="AU463" i="1" s="1"/>
  <c r="BA463" i="1" s="1"/>
  <c r="BG463" i="1" s="1"/>
  <c r="BO463" i="1" s="1"/>
  <c r="BQ463" i="1" s="1"/>
  <c r="G462" i="1"/>
  <c r="M462" i="1" s="1"/>
  <c r="S462" i="1" s="1"/>
  <c r="Y462" i="1" s="1"/>
  <c r="AE462" i="1" s="1"/>
  <c r="AI462" i="1" s="1"/>
  <c r="AO462" i="1" s="1"/>
  <c r="AU462" i="1" s="1"/>
  <c r="BA462" i="1" s="1"/>
  <c r="BG462" i="1" s="1"/>
  <c r="BO462" i="1" s="1"/>
  <c r="BQ462" i="1" s="1"/>
  <c r="M1704" i="1"/>
  <c r="S1704" i="1" s="1"/>
  <c r="Y1704" i="1" s="1"/>
  <c r="AE1704" i="1" s="1"/>
  <c r="AI1704" i="1" s="1"/>
  <c r="AO1704" i="1" s="1"/>
  <c r="AU1704" i="1" s="1"/>
  <c r="BA1704" i="1" s="1"/>
  <c r="BG1704" i="1" s="1"/>
  <c r="BO1704" i="1" s="1"/>
  <c r="BQ1704" i="1" s="1"/>
  <c r="J1080" i="1"/>
  <c r="M1081" i="1"/>
  <c r="S1081" i="1" s="1"/>
  <c r="Y1081" i="1" s="1"/>
  <c r="AE1081" i="1" s="1"/>
  <c r="AI1081" i="1" s="1"/>
  <c r="AO1081" i="1" s="1"/>
  <c r="AU1081" i="1" s="1"/>
  <c r="BA1081" i="1" s="1"/>
  <c r="BG1081" i="1" s="1"/>
  <c r="BO1081" i="1" s="1"/>
  <c r="BQ1081" i="1" s="1"/>
  <c r="L1136" i="1"/>
  <c r="R1136" i="1" s="1"/>
  <c r="X1136" i="1" s="1"/>
  <c r="AD1136" i="1" s="1"/>
  <c r="AH1136" i="1" s="1"/>
  <c r="AN1136" i="1" s="1"/>
  <c r="AT1136" i="1" s="1"/>
  <c r="AZ1136" i="1" s="1"/>
  <c r="BF1136" i="1" s="1"/>
  <c r="BL1136" i="1" s="1"/>
  <c r="BN1136" i="1" s="1"/>
  <c r="H462" i="1"/>
  <c r="N462" i="1" s="1"/>
  <c r="T462" i="1" s="1"/>
  <c r="Z462" i="1" s="1"/>
  <c r="AF462" i="1" s="1"/>
  <c r="AJ462" i="1" s="1"/>
  <c r="AP462" i="1" s="1"/>
  <c r="AV462" i="1" s="1"/>
  <c r="BB462" i="1" s="1"/>
  <c r="BH462" i="1" s="1"/>
  <c r="BR462" i="1" s="1"/>
  <c r="BT462" i="1" s="1"/>
  <c r="N463" i="1"/>
  <c r="T463" i="1" s="1"/>
  <c r="Z463" i="1" s="1"/>
  <c r="AF463" i="1" s="1"/>
  <c r="AJ463" i="1" s="1"/>
  <c r="AP463" i="1" s="1"/>
  <c r="AV463" i="1" s="1"/>
  <c r="BB463" i="1" s="1"/>
  <c r="BH463" i="1" s="1"/>
  <c r="BR463" i="1" s="1"/>
  <c r="BT463" i="1" s="1"/>
  <c r="N1715" i="1"/>
  <c r="T1715" i="1" s="1"/>
  <c r="Z1715" i="1" s="1"/>
  <c r="AF1715" i="1" s="1"/>
  <c r="AJ1715" i="1" s="1"/>
  <c r="AP1715" i="1" s="1"/>
  <c r="AV1715" i="1" s="1"/>
  <c r="BB1715" i="1" s="1"/>
  <c r="BH1715" i="1" s="1"/>
  <c r="BR1715" i="1" s="1"/>
  <c r="BT1715" i="1" s="1"/>
  <c r="M788" i="1"/>
  <c r="S788" i="1" s="1"/>
  <c r="Y788" i="1" s="1"/>
  <c r="AE788" i="1" s="1"/>
  <c r="AI788" i="1" s="1"/>
  <c r="AO788" i="1" s="1"/>
  <c r="AU788" i="1" s="1"/>
  <c r="BA788" i="1" s="1"/>
  <c r="BG788" i="1" s="1"/>
  <c r="BO788" i="1" s="1"/>
  <c r="BQ788" i="1" s="1"/>
  <c r="G787" i="1"/>
  <c r="M787" i="1" s="1"/>
  <c r="S787" i="1" s="1"/>
  <c r="Y787" i="1" s="1"/>
  <c r="AE787" i="1" s="1"/>
  <c r="AI787" i="1" s="1"/>
  <c r="AO787" i="1" s="1"/>
  <c r="AU787" i="1" s="1"/>
  <c r="BA787" i="1" s="1"/>
  <c r="BG787" i="1" s="1"/>
  <c r="BO787" i="1" s="1"/>
  <c r="BQ787" i="1" s="1"/>
  <c r="L18" i="1"/>
  <c r="R18" i="1" s="1"/>
  <c r="X18" i="1" s="1"/>
  <c r="AD18" i="1" s="1"/>
  <c r="AH18" i="1" s="1"/>
  <c r="AN18" i="1" s="1"/>
  <c r="AT18" i="1" s="1"/>
  <c r="AZ18" i="1" s="1"/>
  <c r="BF18" i="1" s="1"/>
  <c r="BL18" i="1" s="1"/>
  <c r="BN18" i="1" s="1"/>
  <c r="F17" i="1"/>
  <c r="J1135" i="1"/>
  <c r="M1136" i="1"/>
  <c r="S1136" i="1" s="1"/>
  <c r="Y1136" i="1" s="1"/>
  <c r="AE1136" i="1" s="1"/>
  <c r="AI1136" i="1" s="1"/>
  <c r="AO1136" i="1" s="1"/>
  <c r="AU1136" i="1" s="1"/>
  <c r="BA1136" i="1" s="1"/>
  <c r="BG1136" i="1" s="1"/>
  <c r="BO1136" i="1" s="1"/>
  <c r="BQ1136" i="1" s="1"/>
  <c r="L788" i="1"/>
  <c r="R788" i="1" s="1"/>
  <c r="X788" i="1" s="1"/>
  <c r="AD788" i="1" s="1"/>
  <c r="AH788" i="1" s="1"/>
  <c r="AN788" i="1" s="1"/>
  <c r="AT788" i="1" s="1"/>
  <c r="AZ788" i="1" s="1"/>
  <c r="BF788" i="1" s="1"/>
  <c r="BL788" i="1" s="1"/>
  <c r="BN788" i="1" s="1"/>
  <c r="F787" i="1"/>
  <c r="L787" i="1" s="1"/>
  <c r="R787" i="1" s="1"/>
  <c r="X787" i="1" s="1"/>
  <c r="AD787" i="1" s="1"/>
  <c r="AH787" i="1" s="1"/>
  <c r="AN787" i="1" s="1"/>
  <c r="AT787" i="1" s="1"/>
  <c r="AZ787" i="1" s="1"/>
  <c r="BF787" i="1" s="1"/>
  <c r="BL787" i="1" s="1"/>
  <c r="BN787" i="1" s="1"/>
  <c r="M1335" i="1"/>
  <c r="S1335" i="1" s="1"/>
  <c r="Y1335" i="1" s="1"/>
  <c r="AE1335" i="1" s="1"/>
  <c r="AI1335" i="1" s="1"/>
  <c r="AO1335" i="1" s="1"/>
  <c r="AU1335" i="1" s="1"/>
  <c r="BA1335" i="1" s="1"/>
  <c r="BG1335" i="1" s="1"/>
  <c r="BO1335" i="1" s="1"/>
  <c r="BQ1335" i="1" s="1"/>
  <c r="L808" i="1"/>
  <c r="R808" i="1" s="1"/>
  <c r="X808" i="1" s="1"/>
  <c r="AD808" i="1" s="1"/>
  <c r="AH808" i="1" s="1"/>
  <c r="AN808" i="1" s="1"/>
  <c r="AT808" i="1" s="1"/>
  <c r="AZ808" i="1" s="1"/>
  <c r="BF808" i="1" s="1"/>
  <c r="BL808" i="1" s="1"/>
  <c r="BN808" i="1" s="1"/>
  <c r="F807" i="1"/>
  <c r="L807" i="1" s="1"/>
  <c r="R807" i="1" s="1"/>
  <c r="X807" i="1" s="1"/>
  <c r="AD807" i="1" s="1"/>
  <c r="AH807" i="1" s="1"/>
  <c r="AN807" i="1" s="1"/>
  <c r="AT807" i="1" s="1"/>
  <c r="AZ807" i="1" s="1"/>
  <c r="BF807" i="1" s="1"/>
  <c r="BL807" i="1" s="1"/>
  <c r="BN807" i="1" s="1"/>
  <c r="H553" i="1"/>
  <c r="N553" i="1" s="1"/>
  <c r="T553" i="1" s="1"/>
  <c r="Z553" i="1" s="1"/>
  <c r="N603" i="1"/>
  <c r="T603" i="1" s="1"/>
  <c r="Z603" i="1" s="1"/>
  <c r="AF603" i="1" s="1"/>
  <c r="AJ603" i="1" s="1"/>
  <c r="AP603" i="1" s="1"/>
  <c r="AV603" i="1" s="1"/>
  <c r="BB603" i="1" s="1"/>
  <c r="BH603" i="1" s="1"/>
  <c r="BR603" i="1" s="1"/>
  <c r="BT603" i="1" s="1"/>
  <c r="N107" i="1"/>
  <c r="T107" i="1" s="1"/>
  <c r="Z107" i="1" s="1"/>
  <c r="AF107" i="1" s="1"/>
  <c r="AJ107" i="1" s="1"/>
  <c r="AP107" i="1" s="1"/>
  <c r="AV107" i="1" s="1"/>
  <c r="BB107" i="1" s="1"/>
  <c r="BH107" i="1" s="1"/>
  <c r="BR107" i="1" s="1"/>
  <c r="BT107" i="1" s="1"/>
  <c r="H106" i="1"/>
  <c r="N106" i="1" s="1"/>
  <c r="T106" i="1" s="1"/>
  <c r="Z106" i="1" s="1"/>
  <c r="AF106" i="1" s="1"/>
  <c r="AJ106" i="1" s="1"/>
  <c r="AP106" i="1" s="1"/>
  <c r="AV106" i="1" s="1"/>
  <c r="BB106" i="1" s="1"/>
  <c r="BH106" i="1" s="1"/>
  <c r="BR106" i="1" s="1"/>
  <c r="BT106" i="1" s="1"/>
  <c r="AF553" i="1" l="1"/>
  <c r="AJ553" i="1" s="1"/>
  <c r="AP553" i="1" s="1"/>
  <c r="AV553" i="1" s="1"/>
  <c r="BB553" i="1" s="1"/>
  <c r="BH553" i="1" s="1"/>
  <c r="BR553" i="1" s="1"/>
  <c r="BT553" i="1" s="1"/>
  <c r="M349" i="1"/>
  <c r="S349" i="1" s="1"/>
  <c r="Y349" i="1" s="1"/>
  <c r="AE349" i="1" s="1"/>
  <c r="AI349" i="1" s="1"/>
  <c r="AO349" i="1" s="1"/>
  <c r="AU349" i="1" s="1"/>
  <c r="BA349" i="1" s="1"/>
  <c r="BG349" i="1" s="1"/>
  <c r="BO349" i="1" s="1"/>
  <c r="BQ349" i="1" s="1"/>
  <c r="F349" i="1"/>
  <c r="H16" i="1"/>
  <c r="N16" i="1" s="1"/>
  <c r="T16" i="1" s="1"/>
  <c r="Z16" i="1" s="1"/>
  <c r="AF16" i="1" s="1"/>
  <c r="AJ16" i="1" s="1"/>
  <c r="AP16" i="1" s="1"/>
  <c r="AV16" i="1" s="1"/>
  <c r="BB16" i="1" s="1"/>
  <c r="BH16" i="1" s="1"/>
  <c r="BR16" i="1" s="1"/>
  <c r="BT16" i="1" s="1"/>
  <c r="L939" i="1"/>
  <c r="R939" i="1" s="1"/>
  <c r="X939" i="1" s="1"/>
  <c r="AD939" i="1" s="1"/>
  <c r="AH939" i="1" s="1"/>
  <c r="AN939" i="1" s="1"/>
  <c r="AT939" i="1" s="1"/>
  <c r="AZ939" i="1" s="1"/>
  <c r="BF939" i="1" s="1"/>
  <c r="BL939" i="1" s="1"/>
  <c r="BN939" i="1" s="1"/>
  <c r="N349" i="1"/>
  <c r="T349" i="1" s="1"/>
  <c r="Z349" i="1" s="1"/>
  <c r="AF349" i="1" s="1"/>
  <c r="AJ349" i="1" s="1"/>
  <c r="AP349" i="1" s="1"/>
  <c r="AV349" i="1" s="1"/>
  <c r="BB349" i="1" s="1"/>
  <c r="BH349" i="1" s="1"/>
  <c r="BR349" i="1" s="1"/>
  <c r="BT349" i="1" s="1"/>
  <c r="K1725" i="1"/>
  <c r="L837" i="1"/>
  <c r="R837" i="1" s="1"/>
  <c r="X837" i="1" s="1"/>
  <c r="AD837" i="1" s="1"/>
  <c r="AH837" i="1" s="1"/>
  <c r="AN837" i="1" s="1"/>
  <c r="AT837" i="1" s="1"/>
  <c r="AZ837" i="1" s="1"/>
  <c r="BF837" i="1" s="1"/>
  <c r="BL837" i="1" s="1"/>
  <c r="BN837" i="1" s="1"/>
  <c r="G1334" i="1"/>
  <c r="M1334" i="1" s="1"/>
  <c r="S1334" i="1" s="1"/>
  <c r="Y1334" i="1" s="1"/>
  <c r="AE1334" i="1" s="1"/>
  <c r="AI1334" i="1" s="1"/>
  <c r="AO1334" i="1" s="1"/>
  <c r="AU1334" i="1" s="1"/>
  <c r="BA1334" i="1" s="1"/>
  <c r="BG1334" i="1" s="1"/>
  <c r="BO1334" i="1" s="1"/>
  <c r="BQ1334" i="1" s="1"/>
  <c r="L1418" i="1"/>
  <c r="R1418" i="1" s="1"/>
  <c r="X1418" i="1" s="1"/>
  <c r="AD1418" i="1" s="1"/>
  <c r="AH1418" i="1" s="1"/>
  <c r="AN1418" i="1" s="1"/>
  <c r="AT1418" i="1" s="1"/>
  <c r="AZ1418" i="1" s="1"/>
  <c r="BF1418" i="1" s="1"/>
  <c r="BL1418" i="1" s="1"/>
  <c r="BN1418" i="1" s="1"/>
  <c r="F553" i="1"/>
  <c r="L553" i="1" s="1"/>
  <c r="R553" i="1" s="1"/>
  <c r="X553" i="1" s="1"/>
  <c r="AD553" i="1" s="1"/>
  <c r="AH553" i="1" s="1"/>
  <c r="AN553" i="1" s="1"/>
  <c r="AT553" i="1" s="1"/>
  <c r="AZ553" i="1" s="1"/>
  <c r="BF553" i="1" s="1"/>
  <c r="BL553" i="1" s="1"/>
  <c r="BN553" i="1" s="1"/>
  <c r="N837" i="1"/>
  <c r="T837" i="1" s="1"/>
  <c r="Z837" i="1" s="1"/>
  <c r="AF837" i="1" s="1"/>
  <c r="AJ837" i="1" s="1"/>
  <c r="AP837" i="1" s="1"/>
  <c r="AV837" i="1" s="1"/>
  <c r="BB837" i="1" s="1"/>
  <c r="BH837" i="1" s="1"/>
  <c r="BR837" i="1" s="1"/>
  <c r="BT837" i="1" s="1"/>
  <c r="I1725" i="1"/>
  <c r="M837" i="1"/>
  <c r="S837" i="1" s="1"/>
  <c r="Y837" i="1" s="1"/>
  <c r="AE837" i="1" s="1"/>
  <c r="AI837" i="1" s="1"/>
  <c r="AO837" i="1" s="1"/>
  <c r="AU837" i="1" s="1"/>
  <c r="BA837" i="1" s="1"/>
  <c r="BG837" i="1" s="1"/>
  <c r="BO837" i="1" s="1"/>
  <c r="BQ837" i="1" s="1"/>
  <c r="L349" i="1"/>
  <c r="R349" i="1" s="1"/>
  <c r="X349" i="1" s="1"/>
  <c r="AD349" i="1" s="1"/>
  <c r="AH349" i="1" s="1"/>
  <c r="AN349" i="1" s="1"/>
  <c r="AT349" i="1" s="1"/>
  <c r="AZ349" i="1" s="1"/>
  <c r="BF349" i="1" s="1"/>
  <c r="BL349" i="1" s="1"/>
  <c r="BN349" i="1" s="1"/>
  <c r="J1725" i="1"/>
  <c r="F1135" i="1"/>
  <c r="L1135" i="1" s="1"/>
  <c r="R1135" i="1" s="1"/>
  <c r="X1135" i="1" s="1"/>
  <c r="AD1135" i="1" s="1"/>
  <c r="AH1135" i="1" s="1"/>
  <c r="AN1135" i="1" s="1"/>
  <c r="AT1135" i="1" s="1"/>
  <c r="AZ1135" i="1" s="1"/>
  <c r="BF1135" i="1" s="1"/>
  <c r="BL1135" i="1" s="1"/>
  <c r="BN1135" i="1" s="1"/>
  <c r="F1080" i="1"/>
  <c r="L1080" i="1" s="1"/>
  <c r="R1080" i="1" s="1"/>
  <c r="X1080" i="1" s="1"/>
  <c r="AD1080" i="1" s="1"/>
  <c r="AH1080" i="1" s="1"/>
  <c r="AN1080" i="1" s="1"/>
  <c r="AT1080" i="1" s="1"/>
  <c r="AZ1080" i="1" s="1"/>
  <c r="BF1080" i="1" s="1"/>
  <c r="BL1080" i="1" s="1"/>
  <c r="BN1080" i="1" s="1"/>
  <c r="R1492" i="1"/>
  <c r="X1492" i="1" s="1"/>
  <c r="AD1492" i="1" s="1"/>
  <c r="AH1492" i="1" s="1"/>
  <c r="AN1492" i="1" s="1"/>
  <c r="AT1492" i="1" s="1"/>
  <c r="AZ1492" i="1" s="1"/>
  <c r="BF1492" i="1" s="1"/>
  <c r="BL1492" i="1" s="1"/>
  <c r="BN1492" i="1" s="1"/>
  <c r="M603" i="1"/>
  <c r="S603" i="1" s="1"/>
  <c r="Y603" i="1" s="1"/>
  <c r="AE603" i="1" s="1"/>
  <c r="AI603" i="1" s="1"/>
  <c r="AO603" i="1" s="1"/>
  <c r="AU603" i="1" s="1"/>
  <c r="BA603" i="1" s="1"/>
  <c r="BG603" i="1" s="1"/>
  <c r="BO603" i="1" s="1"/>
  <c r="BQ603" i="1" s="1"/>
  <c r="G553" i="1"/>
  <c r="M1080" i="1"/>
  <c r="S1080" i="1" s="1"/>
  <c r="Y1080" i="1" s="1"/>
  <c r="AE1080" i="1" s="1"/>
  <c r="AI1080" i="1" s="1"/>
  <c r="AO1080" i="1" s="1"/>
  <c r="AU1080" i="1" s="1"/>
  <c r="BA1080" i="1" s="1"/>
  <c r="BG1080" i="1" s="1"/>
  <c r="BO1080" i="1" s="1"/>
  <c r="BQ1080" i="1" s="1"/>
  <c r="L1348" i="1"/>
  <c r="R1348" i="1" s="1"/>
  <c r="X1348" i="1" s="1"/>
  <c r="AD1348" i="1" s="1"/>
  <c r="AH1348" i="1" s="1"/>
  <c r="AN1348" i="1" s="1"/>
  <c r="AT1348" i="1" s="1"/>
  <c r="AZ1348" i="1" s="1"/>
  <c r="BF1348" i="1" s="1"/>
  <c r="BL1348" i="1" s="1"/>
  <c r="BN1348" i="1" s="1"/>
  <c r="F1334" i="1"/>
  <c r="L17" i="1"/>
  <c r="R17" i="1" s="1"/>
  <c r="X17" i="1" s="1"/>
  <c r="AD17" i="1" s="1"/>
  <c r="AH17" i="1" s="1"/>
  <c r="AN17" i="1" s="1"/>
  <c r="AT17" i="1" s="1"/>
  <c r="AZ17" i="1" s="1"/>
  <c r="BF17" i="1" s="1"/>
  <c r="BL17" i="1" s="1"/>
  <c r="BN17" i="1" s="1"/>
  <c r="F16" i="1"/>
  <c r="L16" i="1" s="1"/>
  <c r="R16" i="1" s="1"/>
  <c r="X16" i="1" s="1"/>
  <c r="AD16" i="1" s="1"/>
  <c r="AH16" i="1" s="1"/>
  <c r="AN16" i="1" s="1"/>
  <c r="AT16" i="1" s="1"/>
  <c r="AZ16" i="1" s="1"/>
  <c r="BF16" i="1" s="1"/>
  <c r="BL16" i="1" s="1"/>
  <c r="BN16" i="1" s="1"/>
  <c r="H1334" i="1"/>
  <c r="BJ1725" i="1"/>
  <c r="AY1725" i="1"/>
  <c r="AY13" i="1" s="1"/>
  <c r="O1725" i="1"/>
  <c r="M1135" i="1"/>
  <c r="S1135" i="1" s="1"/>
  <c r="Y1135" i="1" s="1"/>
  <c r="AE1135" i="1" s="1"/>
  <c r="AI1135" i="1" s="1"/>
  <c r="AO1135" i="1" s="1"/>
  <c r="AU1135" i="1" s="1"/>
  <c r="BA1135" i="1" s="1"/>
  <c r="BG1135" i="1" s="1"/>
  <c r="BO1135" i="1" s="1"/>
  <c r="BQ1135" i="1" s="1"/>
  <c r="AW1725" i="1"/>
  <c r="AW13" i="1" s="1"/>
  <c r="N1334" i="1" l="1"/>
  <c r="T1334" i="1" s="1"/>
  <c r="Z1334" i="1" s="1"/>
  <c r="AF1334" i="1" s="1"/>
  <c r="AJ1334" i="1" s="1"/>
  <c r="AP1334" i="1" s="1"/>
  <c r="AV1334" i="1" s="1"/>
  <c r="BB1334" i="1" s="1"/>
  <c r="BH1334" i="1" s="1"/>
  <c r="BR1334" i="1" s="1"/>
  <c r="BT1334" i="1" s="1"/>
  <c r="H1725" i="1"/>
  <c r="N1725" i="1" s="1"/>
  <c r="T1725" i="1" s="1"/>
  <c r="Z1725" i="1" s="1"/>
  <c r="AF1725" i="1" s="1"/>
  <c r="AJ1725" i="1" s="1"/>
  <c r="AP1725" i="1" s="1"/>
  <c r="AV1725" i="1" s="1"/>
  <c r="BB1725" i="1" s="1"/>
  <c r="BH1725" i="1" s="1"/>
  <c r="BR1725" i="1" s="1"/>
  <c r="BT1725" i="1" s="1"/>
  <c r="M553" i="1"/>
  <c r="S553" i="1" s="1"/>
  <c r="Y553" i="1" s="1"/>
  <c r="AE553" i="1" s="1"/>
  <c r="AI553" i="1" s="1"/>
  <c r="AO553" i="1" s="1"/>
  <c r="AU553" i="1" s="1"/>
  <c r="BA553" i="1" s="1"/>
  <c r="BG553" i="1" s="1"/>
  <c r="BO553" i="1" s="1"/>
  <c r="BQ553" i="1" s="1"/>
  <c r="G1725" i="1"/>
  <c r="M1725" i="1" s="1"/>
  <c r="S1725" i="1" s="1"/>
  <c r="Y1725" i="1" s="1"/>
  <c r="AE1725" i="1" s="1"/>
  <c r="AI1725" i="1" s="1"/>
  <c r="AO1725" i="1" s="1"/>
  <c r="AU1725" i="1" s="1"/>
  <c r="BA1725" i="1" s="1"/>
  <c r="BG1725" i="1" s="1"/>
  <c r="BO1725" i="1" s="1"/>
  <c r="BQ1725" i="1" s="1"/>
  <c r="L1334" i="1"/>
  <c r="R1334" i="1" s="1"/>
  <c r="X1334" i="1" s="1"/>
  <c r="AD1334" i="1" s="1"/>
  <c r="AH1334" i="1" s="1"/>
  <c r="AN1334" i="1" s="1"/>
  <c r="AT1334" i="1" s="1"/>
  <c r="AZ1334" i="1" s="1"/>
  <c r="BF1334" i="1" s="1"/>
  <c r="BL1334" i="1" s="1"/>
  <c r="BN1334" i="1" s="1"/>
  <c r="F1725" i="1"/>
  <c r="L1725" i="1" s="1"/>
  <c r="R1725" i="1" s="1"/>
  <c r="X1725" i="1" s="1"/>
  <c r="AD1725" i="1" s="1"/>
  <c r="AH1725" i="1" s="1"/>
  <c r="AN1725" i="1" s="1"/>
  <c r="AT1725" i="1" s="1"/>
  <c r="AZ1725" i="1" s="1"/>
  <c r="BF1725" i="1" s="1"/>
  <c r="BL1725" i="1" s="1"/>
  <c r="BN1725" i="1" s="1"/>
</calcChain>
</file>

<file path=xl/sharedStrings.xml><?xml version="1.0" encoding="utf-8"?>
<sst xmlns="http://schemas.openxmlformats.org/spreadsheetml/2006/main" count="5387" uniqueCount="1128">
  <si>
    <t>ПРИЛОЖЕНИЕ 1</t>
  </si>
  <si>
    <t>к решению</t>
  </si>
  <si>
    <t>Пермской городской Думы</t>
  </si>
  <si>
    <t>от 17.12.2024 № 218</t>
  </si>
  <si>
    <t>Распределение бюджетных ассигнований по целевым статьям (муниципальным программам и непрограммным направлениям деятельности), группам видов расходов, разделам, подразделам классификации расходов бюджетов на 2025 год и на плановый период 2026 и 2027 годов</t>
  </si>
  <si>
    <t>тыс.руб.</t>
  </si>
  <si>
    <t>Целевая статья</t>
  </si>
  <si>
    <t>Вид расходов</t>
  </si>
  <si>
    <t>Раздел</t>
  </si>
  <si>
    <t>Подраздел</t>
  </si>
  <si>
    <t>Наименование расходов</t>
  </si>
  <si>
    <t>2025 год</t>
  </si>
  <si>
    <t>2026 год</t>
  </si>
  <si>
    <t>2027 год</t>
  </si>
  <si>
    <t>Поправки ко 2 чтению</t>
  </si>
  <si>
    <t>Изменения</t>
  </si>
  <si>
    <t>Изменения комитет 20.02.2025</t>
  </si>
  <si>
    <t>Изменения уточ апрель</t>
  </si>
  <si>
    <t>2025 год с комитетом</t>
  </si>
  <si>
    <t>2026 год с комитетом</t>
  </si>
  <si>
    <t>2027 год с комитетом</t>
  </si>
  <si>
    <t>Изменения уточ июнь</t>
  </si>
  <si>
    <t>решение комитета 19.06.2025</t>
  </si>
  <si>
    <t>изменения август</t>
  </si>
  <si>
    <t>Решение комитета от 21.08.2025</t>
  </si>
  <si>
    <t>2025 год (с решением комитета от 21.08.2025)</t>
  </si>
  <si>
    <t>2026 год (с решением комитета от 21.08.2025)</t>
  </si>
  <si>
    <t>2027 год (с решением комитета от 21.08.2025)</t>
  </si>
  <si>
    <t>Изменения октябрь</t>
  </si>
  <si>
    <t>формулы</t>
  </si>
  <si>
    <t>реш комит-а 17.04.2025</t>
  </si>
  <si>
    <t>№ поправки</t>
  </si>
  <si>
    <t>рлпрл</t>
  </si>
  <si>
    <t>0100000000</t>
  </si>
  <si>
    <t>Муниципальная программа "Общественное согласие"</t>
  </si>
  <si>
    <t>0130000000</t>
  </si>
  <si>
    <t>Муниципальные проекты</t>
  </si>
  <si>
    <t>0130100000</t>
  </si>
  <si>
    <t>Муниципальный проект "Строительство зданий для размещения общественных центров"</t>
  </si>
  <si>
    <t>0130141040</t>
  </si>
  <si>
    <t>Строительство нежилого здания под размещение общественного центра по адресу: г. Пермь, Кировский район, ул. Батумская</t>
  </si>
  <si>
    <t>400</t>
  </si>
  <si>
    <t>Капитальные вложения в объекты государственной (муниципальной) собственности</t>
  </si>
  <si>
    <t>01</t>
  </si>
  <si>
    <t>13</t>
  </si>
  <si>
    <t>Другие общегосударственные вопросы</t>
  </si>
  <si>
    <t>0130141720</t>
  </si>
  <si>
    <t>Строительство нежилого здания под размещение общественного центра по адресу: г. Пермь, Свердловский район, ул. Бродовское кольцо (микрорайон Новобродовский)</t>
  </si>
  <si>
    <t>0130141730</t>
  </si>
  <si>
    <t>Строительство нежилого здания под размещение общественного центра по адресу: г. Пермь, Ленинский район, ул. Борцов Революции, 153а</t>
  </si>
  <si>
    <t>0130141740</t>
  </si>
  <si>
    <t>Строительство нежилого здания под размещение общественного центра по адресу: г. Пермь, Свердловский район, ул. Промысловая (пос. Голый Мыс)</t>
  </si>
  <si>
    <t>0130141750</t>
  </si>
  <si>
    <t>Строительство нежилого здания под размещение общественного центра по адресу: г. Пермь, Орджоникидзевский район, ул. Кубанская (микрорайон Январский)</t>
  </si>
  <si>
    <t>0130200000</t>
  </si>
  <si>
    <t>Муниципальный проект "Поддержка СО НКО в реализации социальных проектов и проектов инициативного бюджетирования"</t>
  </si>
  <si>
    <t>0130223100</t>
  </si>
  <si>
    <t>Проведение мероприятий в рамках реализации проектов инициативного бюджетирования в городе Перми</t>
  </si>
  <si>
    <t>800</t>
  </si>
  <si>
    <t>Иные бюджетные ассигнования</t>
  </si>
  <si>
    <t>0130223180</t>
  </si>
  <si>
    <t>Проведение мероприятий в рамках реализации инициативных проектов на территории города Перми</t>
  </si>
  <si>
    <t>0130223181</t>
  </si>
  <si>
    <t>Реализация инициативных проектов на территории города Перми в сфере благоустройства</t>
  </si>
  <si>
    <t>200</t>
  </si>
  <si>
    <t>Закупка товаров, работ и услуг для обеспечения государственных (муниципальных) нужд</t>
  </si>
  <si>
    <t>05</t>
  </si>
  <si>
    <t>03</t>
  </si>
  <si>
    <t>Благоустройство</t>
  </si>
  <si>
    <t>0130223182</t>
  </si>
  <si>
    <t>Реализация инициативных проектов на территории города Перми в сфере дорожного хозяйства</t>
  </si>
  <si>
    <t>04</t>
  </si>
  <si>
    <t>09</t>
  </si>
  <si>
    <t>Дорожное хозяйство (дорожные фонды)</t>
  </si>
  <si>
    <t>0130223183</t>
  </si>
  <si>
    <t>Реализация инициативных проектов на территории города Перми в сфере общественных отношений</t>
  </si>
  <si>
    <t>0130223184</t>
  </si>
  <si>
    <t>Реализация инициативных проектов на территории города Перми в сфере лесного хозяйства</t>
  </si>
  <si>
    <t>07</t>
  </si>
  <si>
    <t>Лесное хозяйство</t>
  </si>
  <si>
    <t>0130271250</t>
  </si>
  <si>
    <t>Субсидии некоммерческим организациям на реализацию мероприятий ежегодных городских конкурсов социально значимых проектов</t>
  </si>
  <si>
    <t>600</t>
  </si>
  <si>
    <t>Предоставление субсидий бюджетным, автономным учреждениям и иным некоммерческим организациям</t>
  </si>
  <si>
    <t>0140000000</t>
  </si>
  <si>
    <t>Комплексы процессных мероприятий</t>
  </si>
  <si>
    <t>0140100000</t>
  </si>
  <si>
    <t>Комплекс процессных мероприятий "Формирование благоприятных условий для поддержки социально ориентированных некоммерческих организаций"</t>
  </si>
  <si>
    <t>0140121310</t>
  </si>
  <si>
    <t>Содержание имущества и обеспечение деятельности общественных центров</t>
  </si>
  <si>
    <t>0140122220</t>
  </si>
  <si>
    <t>Мероприятия в сфере укрепления межнационального и межконфессионального согласия в городе Перми</t>
  </si>
  <si>
    <t>08</t>
  </si>
  <si>
    <t>Культура</t>
  </si>
  <si>
    <t>Молодежная политика</t>
  </si>
  <si>
    <t>Другие вопросы в области образования</t>
  </si>
  <si>
    <t>0140171130</t>
  </si>
  <si>
    <t>Субсидии на осуществление деятельности территориальных общественных самоуправлений</t>
  </si>
  <si>
    <t>0140171140</t>
  </si>
  <si>
    <t>Субсидии Пермской городской общественной организации ветеранов (пенсионеров) войны, труда, Вооруженных Сил и правоохранительных органов</t>
  </si>
  <si>
    <t>0140171141</t>
  </si>
  <si>
    <t>Субсидии Общественной организации ветеранов (пенсионеров) войны, труда, Вооруженных сил и правоохранительных органов Ленинского района г. Перми</t>
  </si>
  <si>
    <t>0140171142</t>
  </si>
  <si>
    <t>Субсидии Общественной организации ветеранов (пенсионеров) войны, труда, Вооруженных сил и правоохранительных органов Свердловского района г. Перми</t>
  </si>
  <si>
    <t>0140171143</t>
  </si>
  <si>
    <t>Субсидии Общественной организации ветеранов (пенсионеров) войны, труда, Вооруженных сил и правоохранительных органов Мотовилихинского района г. Перми</t>
  </si>
  <si>
    <t>0140171144</t>
  </si>
  <si>
    <t>Субсидии Общественной организации ветеранов (пенсионеров) войны, труда, Вооруженных сил и правоохранительных органов Дзержинского г. Перми</t>
  </si>
  <si>
    <t>0140171145</t>
  </si>
  <si>
    <t>Субсидии Общественной организации ветеранов (пенсионеров) войны, труда, Вооруженных сил и правоохранительных органов Индустриального района г. Перми</t>
  </si>
  <si>
    <t>0140171146</t>
  </si>
  <si>
    <t>Субсидии Общественной организации ветеранов войны, труда, вооруженных сил и правоохранительных органов Кировского района г. Перми</t>
  </si>
  <si>
    <t>0140171147</t>
  </si>
  <si>
    <t>Субсидии Общественной организации ветеранов (пенсионеров) войны, труда, Вооруженных сил и правоохранительных органов Орджоникидзевского района г. Перми</t>
  </si>
  <si>
    <t>0140171148</t>
  </si>
  <si>
    <t>Субсидии Общественной организации ветеранов (пенсионеров) войны, труда, вооруженных сил и правоохранительных органов администрации п. Новые Ляды г. Перми</t>
  </si>
  <si>
    <t>0140171300</t>
  </si>
  <si>
    <t>Субсидии некоммерческим организациям, общественным объединениям (за исключением политических партий) на реализацию мероприятий в сфере общественных отношений</t>
  </si>
  <si>
    <t>87а</t>
  </si>
  <si>
    <t>0200000000</t>
  </si>
  <si>
    <t>Муниципальная программа "Безопасный город"</t>
  </si>
  <si>
    <t>0230000000</t>
  </si>
  <si>
    <t>0230100000</t>
  </si>
  <si>
    <t>Муниципальный проект "Строительство пожарных водоемов и резервуаров"</t>
  </si>
  <si>
    <t>0230141630</t>
  </si>
  <si>
    <t>Строительство пожарного резервуара в микрорайоне Социалистический Орджоникидзевского района города Перми</t>
  </si>
  <si>
    <t>10</t>
  </si>
  <si>
    <t>Защита населения и территории от чрезвычайных ситуаций природного и техногенного характера, пожарная безопасность</t>
  </si>
  <si>
    <t>0230141650</t>
  </si>
  <si>
    <t>Строительство пожарного резервуара в микрорайоне Новобродовский Свердловского района города Перми</t>
  </si>
  <si>
    <t>0230141890</t>
  </si>
  <si>
    <t>Строительство пожарного резервуара в микрорайоне Пихтовая стрелка Мотовилихинского района города Перми</t>
  </si>
  <si>
    <t>0230141900</t>
  </si>
  <si>
    <t>Строительство пожарного резервуара в микрорайоне Акуловский по ул. Красноборская Дзержинского района города Перми</t>
  </si>
  <si>
    <t>0230141920</t>
  </si>
  <si>
    <t>Строительство пожарного резервуара в микрорайоне Верхняя Васильевка Орджоникидзевского района города Перми</t>
  </si>
  <si>
    <t>0230141930</t>
  </si>
  <si>
    <t>Строительство пожарного резервуара в микрорайоне Верхнемуллинский по ул. 2-я Открытая Индустриального района города Перми</t>
  </si>
  <si>
    <t>0230141940</t>
  </si>
  <si>
    <t>Строительство пожарного резервуара в микрорайоне Свободный Орджоникидзевского района города Перми</t>
  </si>
  <si>
    <t>0230141960</t>
  </si>
  <si>
    <t>Строительство пожарного резервуара в микрорайоне Нижняя Васильевка Орджоникидзевского района города Перми</t>
  </si>
  <si>
    <t>0230143170</t>
  </si>
  <si>
    <t>Строительство пожарного резервуара в микрорайоне Бахаревка на пересечении ул. 1-й Бахаревской и ул. Пристанционной Свердловского района города Перми</t>
  </si>
  <si>
    <t>0230143180</t>
  </si>
  <si>
    <t>Строительство пожарного резервуара по ул. Борцов Революции Ленинского района города Перми</t>
  </si>
  <si>
    <t>0230143190</t>
  </si>
  <si>
    <t>Строительство пожарного резервуара в микрорайоне Центральная усадьба по ул. Бобруйской Мотовилихинского района города Перми</t>
  </si>
  <si>
    <t>0230143210</t>
  </si>
  <si>
    <t>Строительство пожарного резервуара в д. Ласьвинские хутора Кировского района города Перми</t>
  </si>
  <si>
    <t>0230143600</t>
  </si>
  <si>
    <t>Строительство пожарного резервуара в микрорайоне Чапаевский Орджоникидзевского района города Перми</t>
  </si>
  <si>
    <t>0230143610</t>
  </si>
  <si>
    <t>Строительство пожарного резервуара в микрорайоне Липовая Гора по ул. 4-й Липогорской Свердловского района города Перми</t>
  </si>
  <si>
    <t>0230143620</t>
  </si>
  <si>
    <t>Строительство пожарного резервуара в микрорайоне Вышка-2 по ул. Омской Мотовилихинского района города Перми</t>
  </si>
  <si>
    <t>0230143630</t>
  </si>
  <si>
    <t>Строительство пожарного резервуара в микрорайоне Химики Орджоникидзевского района города Перми</t>
  </si>
  <si>
    <t>0230200000</t>
  </si>
  <si>
    <t>Муниципальный проект "Строительство (реконструкция) объектов в сфере общественной безопасности"</t>
  </si>
  <si>
    <t>0230241030</t>
  </si>
  <si>
    <t>Строительство противооползневого сооружения в районе жилых домов по ул. КИМ, 5, 7, ул. Ивановской, 19 и ул. Чехова, 2, 4, 6, 8, 10</t>
  </si>
  <si>
    <t>0240000000</t>
  </si>
  <si>
    <t>0240100000</t>
  </si>
  <si>
    <t>Комплекс процессных мероприятий "Организация и осуществление мероприятий по защите населения и территории городского округа от чрезвычайных ситуаций природного и техногенного характера, пожарной безопасности, обеспечению безопасности людей на водных объектах"</t>
  </si>
  <si>
    <t>0240100590</t>
  </si>
  <si>
    <t>Обеспечение деятельности (оказание услуг, выполнение работ) муниципальных учреждений (организаций)</t>
  </si>
  <si>
    <t>100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</si>
  <si>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</si>
  <si>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Гражданская оборона</t>
  </si>
  <si>
    <t>0240120000</t>
  </si>
  <si>
    <t>Приведение в нормативное состояние имущественного комплекса, расположенного по адресу: г. Пермь, Ленинский район, Верхне-Курьинское лесничество Закамского лесхоза, квартал № 42,43</t>
  </si>
  <si>
    <t>0240121000</t>
  </si>
  <si>
    <t>Мероприятия, направленные на обеспечение безопасности людей на водных объектах, охраны их жизни и здоровья</t>
  </si>
  <si>
    <t>0240121100</t>
  </si>
  <si>
    <t>Мероприятия по гражданской обороне, защите населения и территории города Перми от чрезвычайных ситуаций природного и техногенного характера</t>
  </si>
  <si>
    <t>0240121110</t>
  </si>
  <si>
    <t>Мероприятия, направленные на обеспечение первичных мер пожарной безопасности в границах города Перми</t>
  </si>
  <si>
    <t>0240121280</t>
  </si>
  <si>
    <t>Создание и содержание в целях гражданской обороны запасов материально-технических, продовольственных и иных средств</t>
  </si>
  <si>
    <t>0240172290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</si>
  <si>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</si>
  <si>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0240200000</t>
  </si>
  <si>
    <t>Комплекс процессных мероприятий "Организация и осуществление мероприятий по профилактике правонарушений на территории города Перми"</t>
  </si>
  <si>
    <t>0240221090</t>
  </si>
  <si>
    <t>Мероприятия, направленные на первичную профилактику потребления психоактивных веществ</t>
  </si>
  <si>
    <t>0240223550</t>
  </si>
  <si>
    <t>Профилактика правонарушений на территории города Перми</t>
  </si>
  <si>
    <t>14</t>
  </si>
  <si>
    <t>Другие вопросы в области национальной безопасности и правоохранительной деятельности</t>
  </si>
  <si>
    <t>02402SП020</t>
  </si>
  <si>
    <t>Выплата материального стимулирования народным дружинникам за участие в охране общественного порядка</t>
  </si>
  <si>
    <t>0240300000</t>
  </si>
  <si>
    <t>Комплекс процессных мероприятий "Обеспечение деятельности департамента общественной безопасности администрации города Перми"</t>
  </si>
  <si>
    <t>0240300110</t>
  </si>
  <si>
    <t>Содержание муниципальных органов города Перми</t>
  </si>
  <si>
    <t>0300000000</t>
  </si>
  <si>
    <t>Муниципальная программа "Культура и молодежная политика города Перми"</t>
  </si>
  <si>
    <t>0330000000</t>
  </si>
  <si>
    <t>0330100000</t>
  </si>
  <si>
    <t>Муниципальный проект "Капитальные вложения в объекты недвижимого имущества муниципальной собственности в сфере культуры и молодежной политики"</t>
  </si>
  <si>
    <t>0330141910</t>
  </si>
  <si>
    <t>Реконструкция здания МАУ "Дворец молодежи" г. Перми</t>
  </si>
  <si>
    <t>0330141980</t>
  </si>
  <si>
    <t>Приобретение в собственность муниципального образования город Пермь нежилого здания</t>
  </si>
  <si>
    <t>0340000000</t>
  </si>
  <si>
    <t>0340100000</t>
  </si>
  <si>
    <t>Комплекс процессных мероприятий "Городские культурно-зрелищные мероприятия"</t>
  </si>
  <si>
    <t>0340100590</t>
  </si>
  <si>
    <t>0340121980</t>
  </si>
  <si>
    <t>Культурно-зрелищные мероприятия на территории города Перми</t>
  </si>
  <si>
    <t>300</t>
  </si>
  <si>
    <t>Социальное обеспечение и иные выплаты населению</t>
  </si>
  <si>
    <t>034012К030</t>
  </si>
  <si>
    <t>Организация и проведение мероприятий в сфере культуры на территории Пермского края</t>
  </si>
  <si>
    <t>0340200000</t>
  </si>
  <si>
    <t>Комплекс процессных мероприятий "Создание условий для осуществления гражданами прав в сфере культуры"</t>
  </si>
  <si>
    <t>0340200590</t>
  </si>
  <si>
    <t>0340200870</t>
  </si>
  <si>
    <t>Создание концертных и театральных постановок, организация и обеспечение участия в творческих проектах</t>
  </si>
  <si>
    <t>0340201060</t>
  </si>
  <si>
    <t>Повышение фонда оплаты труда</t>
  </si>
  <si>
    <t>0340223620</t>
  </si>
  <si>
    <t>Оказание услуг библиотечного обслуживания</t>
  </si>
  <si>
    <t>0340223830</t>
  </si>
  <si>
    <t>Оказание услуг по изучению, сохранению, использованию и популяризации объектов культурного наследия, объектов монументального искусства</t>
  </si>
  <si>
    <t>0340300000</t>
  </si>
  <si>
    <t>Комплекс процессных мероприятий "Обеспечение качественно нового уровня развития инфраструктуры"</t>
  </si>
  <si>
    <t>0340300750</t>
  </si>
  <si>
    <t>Сохранение историко-культурного наследия</t>
  </si>
  <si>
    <t>0340301070</t>
  </si>
  <si>
    <t>Взносы на капитальный ремонт общего имущества в многоквартирных домах</t>
  </si>
  <si>
    <t>Дополнительное образование детей</t>
  </si>
  <si>
    <t>0340323560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</si>
  <si>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</si>
  <si>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0340400000</t>
  </si>
  <si>
    <t>Комплекс процессных мероприятий "Одаренные дети города Перми"</t>
  </si>
  <si>
    <t>0340400590</t>
  </si>
  <si>
    <t>0340400680</t>
  </si>
  <si>
    <t>Мероприятия в сфере дополнительного образования детей в области искусств</t>
  </si>
  <si>
    <t>0340401060</t>
  </si>
  <si>
    <t>0340482020</t>
  </si>
  <si>
    <t>Предоставление мер социальной поддержки руководителям и педагогическим работникам муниципальных образовательных учреждений города Перми</t>
  </si>
  <si>
    <t>Социальное обеспечение населения</t>
  </si>
  <si>
    <t>0340482030</t>
  </si>
  <si>
    <t>Выплата стипендий одаренным детям, обучающимся в образовательных учреждениях дополнительного образования детей в сфере культуры города Перми</t>
  </si>
  <si>
    <t>0340500000</t>
  </si>
  <si>
    <t>Комплекс процессных мероприятий "Создание условий для эффективной самореализации молодежи города Перми"</t>
  </si>
  <si>
    <t>0340500590</t>
  </si>
  <si>
    <t>0340500740</t>
  </si>
  <si>
    <t>Организация занятости молодежи</t>
  </si>
  <si>
    <t>0340501060</t>
  </si>
  <si>
    <t>0340523140</t>
  </si>
  <si>
    <t>Поддержка инициативной и талантливой молодежи</t>
  </si>
  <si>
    <t>0340570040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</si>
  <si>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</si>
  <si>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0340570070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</si>
  <si>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</si>
  <si>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0340600000</t>
  </si>
  <si>
    <t>Комплекс процессных мероприятий "Обеспечение деятельности департамента культуры и молодежной политики администрации города Перми"</t>
  </si>
  <si>
    <t>0340600110</t>
  </si>
  <si>
    <t>Другие вопросы в области культуры, кинематографии</t>
  </si>
  <si>
    <t>0340600590</t>
  </si>
  <si>
    <t>0400000000</t>
  </si>
  <si>
    <t>Муниципальная программа "Управление муниципальным имуществом города Перми"</t>
  </si>
  <si>
    <t>0440000000</t>
  </si>
  <si>
    <t>0440100000</t>
  </si>
  <si>
    <t>Комплекс процессных мероприятий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</si>
  <si>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0440121540</t>
  </si>
  <si>
    <t>Мероприятия в сфере имущественных отношений</t>
  </si>
  <si>
    <t>0440121590</t>
  </si>
  <si>
    <t>Содержание и обслуживание нежилого муниципального фонда</t>
  </si>
  <si>
    <t>0440122150</t>
  </si>
  <si>
    <t>Приведение в нормативное состояние объектов нежилого муниципального фонда</t>
  </si>
  <si>
    <t>0440200000</t>
  </si>
  <si>
    <t>Комплекс процессных мероприятий "Обеспечение деятельности департамента имущественных отношений администрации города Перми и подведомственного ему учреждения"</t>
  </si>
  <si>
    <t>0440200110</t>
  </si>
  <si>
    <t>0440200590</t>
  </si>
  <si>
    <t>0500000000</t>
  </si>
  <si>
    <t>Муниципальная программа "Развитие физической культуры и спорта города Перми"</t>
  </si>
  <si>
    <t>0520000000</t>
  </si>
  <si>
    <t>Муниципальные проекты в рамках региональных проектов</t>
  </si>
  <si>
    <t>0520100000</t>
  </si>
  <si>
    <t>Муниципальный проект "Развитие инфраструктуры для занятий физической культурой и спортом"</t>
  </si>
  <si>
    <t>05201SФ250</t>
  </si>
  <si>
    <t>Развитие лыжно-биатлонных и трамплинных комплексов в муниципальных образованиях Пермского края</t>
  </si>
  <si>
    <t>11</t>
  </si>
  <si>
    <t>Спорт высших достижений</t>
  </si>
  <si>
    <t>05201SФ350</t>
  </si>
  <si>
    <t>Капитальный ремонт объектов спортивной инфраструктуры муниципального значения</t>
  </si>
  <si>
    <t>69а</t>
  </si>
  <si>
    <t>0530000000</t>
  </si>
  <si>
    <t>0530100000</t>
  </si>
  <si>
    <t>Муниципальный проект "Капитальные вложения в объекты недвижимого имущества муниципальной собственности в сфере физической культуры и массового спорта"</t>
  </si>
  <si>
    <t>0530141300</t>
  </si>
  <si>
    <t>Реконструкция ледовой арены МАУ ДО "ДЮЦ "Здоровье"</t>
  </si>
  <si>
    <t>0530141470</t>
  </si>
  <si>
    <t>Строительство плавательного бассейна по адресу: ул. Гашкова, 20а</t>
  </si>
  <si>
    <t>0530141880</t>
  </si>
  <si>
    <t>Строительство плавательного бассейна по адресу: ул. Гайвинская, 50</t>
  </si>
  <si>
    <t>0530141950</t>
  </si>
  <si>
    <t>Строительство спортивной трассы для лыжероллеров по адресу: г. Пермь, ул. Агрономическая, 23</t>
  </si>
  <si>
    <t>05301SФ280</t>
  </si>
  <si>
    <t>Реконструкция физкультурно-оздоровительного комплекса по адресу: г. Пермь, ул. Рабочая, 9</t>
  </si>
  <si>
    <t>0540000000</t>
  </si>
  <si>
    <t>0540100000</t>
  </si>
  <si>
    <t>Комплекс процессных мероприятий "Совершенствование спортивной инфраструктуры и материально-технической базы для занятий физической культурой и массовым спортом"</t>
  </si>
  <si>
    <t>0540101070</t>
  </si>
  <si>
    <t>Физическая культура</t>
  </si>
  <si>
    <t>0540121130</t>
  </si>
  <si>
    <t>Ремонт, приведение в нормативное состояние и улучшение материально-технического обеспечения муниципальных учреждений системы физической культуры и спорта</t>
  </si>
  <si>
    <t>0540123210</t>
  </si>
  <si>
    <t>Устройство муниципальных плоскостных спортивных сооружений с оснащением их спортивным инвентарем</t>
  </si>
  <si>
    <t>0540123770</t>
  </si>
  <si>
    <t>Оснащение объектов муниципальных учреждений системы физической культуры и спорта</t>
  </si>
  <si>
    <t>054012Ф430</t>
  </si>
  <si>
    <t>Реализация мероприятий по развитию спортивного кластера "Молот"</t>
  </si>
  <si>
    <t>0540200000</t>
  </si>
  <si>
    <t>Комплекс процессных мероприятий "Организация и проведение физкультурных мероприятий, спортивно-массовой работы"</t>
  </si>
  <si>
    <t>0540200590</t>
  </si>
  <si>
    <t>0540201060</t>
  </si>
  <si>
    <t>0540223350</t>
  </si>
  <si>
    <t>Организация и проведение официальных физкультурно-оздоровительных и спортивных мероприятий Пермского городского округа</t>
  </si>
  <si>
    <t>02</t>
  </si>
  <si>
    <t>Массовый спорт</t>
  </si>
  <si>
    <t>0540223370</t>
  </si>
  <si>
    <t>Участие в организации и проведении межмуниципальных, региональных, межрегиональных, всероссийских и международных спортивных соревнований, физкультурных мероприятий, проводимых на территории города Перми</t>
  </si>
  <si>
    <t>0540270100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</si>
  <si>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</si>
  <si>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0540271070</t>
  </si>
  <si>
    <t>Субсидия некоммерческой организации "Пермская краевая организация общественно-государственного объединения всероссийского физкультурно-спортивного общества "ДИНАМО" на финансовое обеспечение затрат, связанных с оказанием содействия субъекту физической культуры и спорта, осуществляющему свою деятельность на территории города Перми</t>
  </si>
  <si>
    <t>0540271110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</si>
  <si>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</si>
  <si>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0540271200</t>
  </si>
  <si>
    <t>Субсидия некоммерческой организации "Фонд развития Пермского Баскетбола "ПАРМА" в целях возмещения затрат, связанных с оказанием содействия субъекту физической культуры и спорта, осуществляющему свою деятельность на территории города Перми</t>
  </si>
  <si>
    <t>05402SФ320</t>
  </si>
  <si>
    <t>Реализация мероприятия  "Умею плавать"</t>
  </si>
  <si>
    <t>0540300000</t>
  </si>
  <si>
    <t>Комплекс процессных мероприятий "Реализация дополнительных общеобразовательных программ"</t>
  </si>
  <si>
    <t>0540300590</t>
  </si>
  <si>
    <t>0540300620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</si>
  <si>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</si>
  <si>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0540301060</t>
  </si>
  <si>
    <t>0540381110</t>
  </si>
  <si>
    <t>Присуждение стипендии Главы города Перми-главы администрации города Перми "Спортивные надежды"</t>
  </si>
  <si>
    <t>0540382020</t>
  </si>
  <si>
    <t>0540400000</t>
  </si>
  <si>
    <t>Комплекс процессных мероприятий "Обеспечение деятельности комитета по физической культуре и спорту администрации города Перми"</t>
  </si>
  <si>
    <t>0540400110</t>
  </si>
  <si>
    <t>Другие вопросы в области физической культуры и спорта</t>
  </si>
  <si>
    <t>0540400590</t>
  </si>
  <si>
    <t>0600000000</t>
  </si>
  <si>
    <t>Муниципальная программа "Социальная поддержка и обеспечение семейного благополучия населения города Перми"</t>
  </si>
  <si>
    <t>0640000000</t>
  </si>
  <si>
    <t>0640100000</t>
  </si>
  <si>
    <t>Комплекс процессных мероприятий "Оказание дополнительных мер социальной помощи и поддержки, содействие в получении социальных услуг отдельным категориям граждан"</t>
  </si>
  <si>
    <t>0640181000</t>
  </si>
  <si>
    <t>Предоставление дополнительных мер социальной поддержки в виде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</si>
  <si>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06</t>
  </si>
  <si>
    <t>Другие вопросы в области социальной политики</t>
  </si>
  <si>
    <t>0640181010</t>
  </si>
  <si>
    <t>Предоставление дополнительных мер социальной поддержки в виде ежемесячных денежных муниципальных выплат студентам и учащимся города Перми</t>
  </si>
  <si>
    <t>0640181020</t>
  </si>
  <si>
    <t>Дополнительные меры социальной поддержки отдельных категорий жителей города Перми</t>
  </si>
  <si>
    <t>0640181040</t>
  </si>
  <si>
    <t>Ежегодная премия города Перми "Преодоление"</t>
  </si>
  <si>
    <t>0640181060</t>
  </si>
  <si>
    <t>Предоставление многодетным семьям единовременной денежной выплаты взамен предоставления земельного участка в собственность</t>
  </si>
  <si>
    <t>0640181120</t>
  </si>
  <si>
    <t>Предоставление дополнительной меры социальной поддержки в случае рождения троих или более детей одновременно</t>
  </si>
  <si>
    <t>0640200000</t>
  </si>
  <si>
    <t>Комплекс процессных мероприятий "Повышение социального благополучия отдельных категорий жителей города Перми"</t>
  </si>
  <si>
    <t>0640221010</t>
  </si>
  <si>
    <t>Проведение мероприятий в сфере социальной политики</t>
  </si>
  <si>
    <t>0640221050</t>
  </si>
  <si>
    <t>Проведение мероприятий в сфере социальной политики, развития человеческого потенциала</t>
  </si>
  <si>
    <t>0640223570</t>
  </si>
  <si>
    <t>Оборудование объектов городской инфраструктуры средствами беспрепятственного доступа</t>
  </si>
  <si>
    <t>Общее образование</t>
  </si>
  <si>
    <t>0640300000</t>
  </si>
  <si>
    <t>Комплекс процессных мероприятий "Организация оздоровления и отдыха детей города Перми"</t>
  </si>
  <si>
    <t>0640300590</t>
  </si>
  <si>
    <t>0640301060</t>
  </si>
  <si>
    <t>0640321080</t>
  </si>
  <si>
    <t>Организация отдыха несовершеннолетних, состоящих на учете в территориальных отделах полиции города Перми</t>
  </si>
  <si>
    <t>0640323630</t>
  </si>
  <si>
    <t>Администрирование отдыха детей в каникулярное время</t>
  </si>
  <si>
    <t>064032С140</t>
  </si>
  <si>
    <t>Обеспечение отдыха и оздоровления детей</t>
  </si>
  <si>
    <t>0640370020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</si>
  <si>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</si>
  <si>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0640371310</t>
  </si>
  <si>
    <t>Увеличение финансового обеспечения переданных государственных полномочий по организации и обеспечению отдыха детей и их оздоровления</t>
  </si>
  <si>
    <t>0640400000</t>
  </si>
  <si>
    <t>Комплекс процессных мероприятий "Обеспечение деятельности департамента социальной политики администрации города Перми и реализация мероприятий в сфере защиты прав несовершеннолетних"</t>
  </si>
  <si>
    <t>0640400110</t>
  </si>
  <si>
    <t>064042С150</t>
  </si>
  <si>
    <t>Образование комиссий по делам несовершеннолетних и защите их прав и организация их деятельности</t>
  </si>
  <si>
    <t>Функционирование Правительства Российской Федерации, высших исполнительных органов субъектов Российской Федерации, местных администраций</t>
  </si>
  <si>
    <t>0700000000</t>
  </si>
  <si>
    <t>Муниципальная программа "Доступное и качественное образование"</t>
  </si>
  <si>
    <t>0710000000</t>
  </si>
  <si>
    <t>Муниципальные проекты в рамках национальных проектов</t>
  </si>
  <si>
    <t>071EВ00000</t>
  </si>
  <si>
    <t>Муниципальный проект "Патриотическое воспитание граждан Российской Федерации"</t>
  </si>
  <si>
    <t>071EВ51790</t>
  </si>
  <si>
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</si>
  <si>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071Ю400000</t>
  </si>
  <si>
    <t>Муниципальный проект "Все лучшее детям"</t>
  </si>
  <si>
    <t>071Ю442550</t>
  </si>
  <si>
    <t>Строительство здания общеобразовательного учреждения в Индустриальном районе города Перми</t>
  </si>
  <si>
    <t>071Ю450490</t>
  </si>
  <si>
    <t>Адресное строительство школ в отдельных населенных пунктах с объективно выявленной потребностью инфраструктуры (зданий) школ</t>
  </si>
  <si>
    <t>0720000000</t>
  </si>
  <si>
    <t>0720100000</t>
  </si>
  <si>
    <t>Муниципальный проект "Развитие инфраструктуры в сфере образования"</t>
  </si>
  <si>
    <t>0720141660</t>
  </si>
  <si>
    <t>Строительство здания общеобразовательного учреждения по адресу: г. Пермь, ул. Ветлужская</t>
  </si>
  <si>
    <t>0720141680</t>
  </si>
  <si>
    <t>Строительство нового корпуса МАОУ "Инженерная школа" г. Перми по ул. Академика Веденеева</t>
  </si>
  <si>
    <t>0720141970</t>
  </si>
  <si>
    <t>Строительство здания общеобразовательного учреждения в Ленинском районе города Перми</t>
  </si>
  <si>
    <t>0720142550</t>
  </si>
  <si>
    <t>0720143360</t>
  </si>
  <si>
    <t>Реконструкция здания по ул. Уральской, 110 для размещения общеобразовательной организации г. Перми</t>
  </si>
  <si>
    <t>07201SН070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</si>
  <si>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</si>
  <si>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0730000000</t>
  </si>
  <si>
    <t>0730100000</t>
  </si>
  <si>
    <t>Муниципальный проект "Капитальные вложения в объекты недвижимого имущества муниципальной собственности в сфере образования"</t>
  </si>
  <si>
    <t>0730141160</t>
  </si>
  <si>
    <t>Реконструкция здания под размещение общеобразовательной организации по ул. Целинной, 15</t>
  </si>
  <si>
    <t>0730142550</t>
  </si>
  <si>
    <t>0730142640</t>
  </si>
  <si>
    <t>Строительство спортивного зала МАОУ "СОШ № 79" г. Перми</t>
  </si>
  <si>
    <t>0730143510</t>
  </si>
  <si>
    <t>Строительство спортивного зала МАОУ "СОШ № 81" г. Перми</t>
  </si>
  <si>
    <t>0730143520</t>
  </si>
  <si>
    <t>Строительство спортивного зала МАОУ "СОШ № 96" г. Перми</t>
  </si>
  <si>
    <t>0740000000</t>
  </si>
  <si>
    <t>0740100000</t>
  </si>
  <si>
    <t>Комплекс процессных мероприятий "Обеспечение доступного и качественного дошкольного, общего образования"</t>
  </si>
  <si>
    <t>0740100590</t>
  </si>
  <si>
    <t>Дошкольное образование</t>
  </si>
  <si>
    <t>0740100690</t>
  </si>
  <si>
    <t>Организация подвоза учащихся, проживающих в отдаленных жилых районах</t>
  </si>
  <si>
    <t>0740100700</t>
  </si>
  <si>
    <t>Предоставление бесплатного питания учащимся кадетской школы города Перми</t>
  </si>
  <si>
    <t>0740100710</t>
  </si>
  <si>
    <t>Предоставление бесплатного питания отдельным категориям учащихся в муниципальных общеобразовательных учреждениях города Перми</t>
  </si>
  <si>
    <t>0740101160</t>
  </si>
  <si>
    <t>Предоставление бесплатного питания обучающимся с ограниченными возможностями здоровья в муниципальных общеобразовательных учреждениях города Перми</t>
  </si>
  <si>
    <t>074012Н020</t>
  </si>
  <si>
    <t>Единая субвенция на выполнение отдельных государственных полномочий в сфере образования</t>
  </si>
  <si>
    <t>Охрана семьи и детства</t>
  </si>
  <si>
    <t>074012С170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</si>
  <si>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</si>
  <si>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07401L3030</t>
  </si>
  <si>
    <t>Ежемесячное денежное вознаграждение за классное руководство педагогическим работникам государственных и муниципальных образовательных организаций, реализующих образовательные программы начального общего образования, образовательные программы основного общего образования, образовательные программы среднего общего образования</t>
  </si>
  <si>
    <t>07401L3040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</si>
  <si>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</si>
  <si>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07401SН040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</si>
  <si>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</si>
  <si>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0740200000</t>
  </si>
  <si>
    <t>Комплекс процессных мероприятий "Обеспечение доступного и качественного дополнительного образования"</t>
  </si>
  <si>
    <t>0740200590</t>
  </si>
  <si>
    <t>0740200900</t>
  </si>
  <si>
    <t>Создание условий для реализации программ дополнительного образования направлений IT-сферы</t>
  </si>
  <si>
    <t>0740201060</t>
  </si>
  <si>
    <t>0740282020</t>
  </si>
  <si>
    <t>0740300000</t>
  </si>
  <si>
    <t>Комплекс процессных мероприятий "Ресурсное обеспечение качественного функционирования системы образования города Перми"</t>
  </si>
  <si>
    <t>0740300590</t>
  </si>
  <si>
    <t>Профессиональная подготовка, переподготовка и повышение квалификации</t>
  </si>
  <si>
    <t>0740301060</t>
  </si>
  <si>
    <t>0740321190</t>
  </si>
  <si>
    <t>Организация и проведение мероприятий в сфере образования города Перми</t>
  </si>
  <si>
    <t>0740381030</t>
  </si>
  <si>
    <t>Присуждение премии Главы города Перми "Золотой резерв"</t>
  </si>
  <si>
    <t>0740382020</t>
  </si>
  <si>
    <t>0740400000</t>
  </si>
  <si>
    <t>Комплекс процессных мероприятий "Оказание услуг частными организациями, осуществляющими образовательную деятельность"</t>
  </si>
  <si>
    <t>074042Н020</t>
  </si>
  <si>
    <t>0740470030</t>
  </si>
  <si>
    <t>Субсидии частным образовательным организациям, осуществляющим образовательную деятельность по образовательным программам дошкольного образования</t>
  </si>
  <si>
    <t>0740470050</t>
  </si>
  <si>
    <t>Субсидии частным общеобразовательным организациям, осуществляющим на территории города Перми образовательную деятельность по имеющим государственную аккредитацию основным общеобразовательным программам</t>
  </si>
  <si>
    <t>0740471170</t>
  </si>
  <si>
    <t>Субсидии частным общеобразовательным организациям по предоставлению бесплатного питания отдельным категориям учащихся в частных общеобразовательных организациях</t>
  </si>
  <si>
    <t>0740471180</t>
  </si>
  <si>
    <t>Субсидии частным общеобразовательным организациям города Перми на предоставление бесплатного двухразового питания учащимся с ограниченными возможностями здоровья</t>
  </si>
  <si>
    <t>0740471390</t>
  </si>
  <si>
    <t>Субсидия частным организациям на реализацию дополнительных общеразвивающих программ</t>
  </si>
  <si>
    <t>0740500000</t>
  </si>
  <si>
    <t>Комплекс процессных мероприятий "Приведение имущественных комплексов муниципальных образовательных организаций города Перми в нормативное состояние"</t>
  </si>
  <si>
    <t>0740500610</t>
  </si>
  <si>
    <t>Устройство спортивных площадок в муниципальных образовательных организациях города Перми</t>
  </si>
  <si>
    <t>0740500920</t>
  </si>
  <si>
    <t>Приобретение средств обучения и воспитания для муниципальных образовательных учреждений, открывающихся после капитального ремонта</t>
  </si>
  <si>
    <t>0740501070</t>
  </si>
  <si>
    <t>0740523470</t>
  </si>
  <si>
    <t>Приведение в нормативное состояние и улучшение материально-технического обеспечения имущественных комплексов образовательных организаций</t>
  </si>
  <si>
    <t>074052Н420</t>
  </si>
  <si>
    <t>Оснащение муниципальных образовательных организаций оборудованием, средствами обучения и воспитания</t>
  </si>
  <si>
    <t>07405L7500</t>
  </si>
  <si>
    <t>Реализация мероприятий по модернизации школьных систем образования</t>
  </si>
  <si>
    <t>07405SP350</t>
  </si>
  <si>
    <t>Реализация мероприятий по направлению "Школьный двор"</t>
  </si>
  <si>
    <t>07405SН420</t>
  </si>
  <si>
    <t>0740600000</t>
  </si>
  <si>
    <t>Комплекс процессных мероприятий "Обеспечение деятельности департамента образования администрации города Перми"</t>
  </si>
  <si>
    <t>0740600110</t>
  </si>
  <si>
    <t>0740600590</t>
  </si>
  <si>
    <t>074062Н020</t>
  </si>
  <si>
    <t>0800000000</t>
  </si>
  <si>
    <t>Муниципальная программа "Градостроительная деятельность на территории города Перми"</t>
  </si>
  <si>
    <t>0840000000</t>
  </si>
  <si>
    <t>0840100000</t>
  </si>
  <si>
    <t>Комплекс процессных мероприятий "Формирование архитектурного облика города Перми и эстетических качеств застройки"</t>
  </si>
  <si>
    <t>0840122040</t>
  </si>
  <si>
    <t>Снос самовольных построек на территории города Перми, выявление и демонтаж вывесок, не соответствующих Правилам благоустройства города Перми</t>
  </si>
  <si>
    <t>12</t>
  </si>
  <si>
    <t>Другие вопросы в области национальной экономики</t>
  </si>
  <si>
    <t>0840122080</t>
  </si>
  <si>
    <t>Мероприятия в сфере градостроительства и архитектуры</t>
  </si>
  <si>
    <t>0840171730</t>
  </si>
  <si>
    <t>Предоставление грантов государственному бюджетному учреждению "Институт территориального планирования" на разработку архитектурных и градостроительных концепций</t>
  </si>
  <si>
    <t>0840200000</t>
  </si>
  <si>
    <t>Комплекс процессных мероприятий "Обеспечение деятельности департамента градостроительства и архитектуры администрации города Перми"</t>
  </si>
  <si>
    <t>0840200110</t>
  </si>
  <si>
    <t>0900000000</t>
  </si>
  <si>
    <t>Муниципальная программа "Экономическое развитие города Перми"</t>
  </si>
  <si>
    <t>0940000000</t>
  </si>
  <si>
    <t>0940100000</t>
  </si>
  <si>
    <t>Комплекс процессных мероприятий "Формирование благоприятной инвестиционной среды, развитие малого и среднего предпринимательства"</t>
  </si>
  <si>
    <t>0940100590</t>
  </si>
  <si>
    <t>0940121170</t>
  </si>
  <si>
    <t>Мероприятия в сфере экономического развития города Перми</t>
  </si>
  <si>
    <t>0940171320</t>
  </si>
  <si>
    <t>Субсидия некоммерческим организациям, не являющимся государственными (муниципальными) учреждениями, на организацию и проведение конференций</t>
  </si>
  <si>
    <t>0940200000</t>
  </si>
  <si>
    <t>Комплекс процессных мероприятий "Развитие потребительского рынка и туризма"</t>
  </si>
  <si>
    <t>0940221160</t>
  </si>
  <si>
    <t>Мероприятия по созданию условий для обеспечения жителей городского округа услугами связи, общественного питания, торговли и бытового обслуживания населения</t>
  </si>
  <si>
    <t>0940222240</t>
  </si>
  <si>
    <t>Мероприятия в сфере туризма</t>
  </si>
  <si>
    <t>0940300000</t>
  </si>
  <si>
    <t>Комплекс процессных мероприятий "Обеспечение деятельности департамента экономики и промышленной политики администрации города Перми"</t>
  </si>
  <si>
    <t>0940300110</t>
  </si>
  <si>
    <t>1000000000</t>
  </si>
  <si>
    <t>Муниципальная программа "Дорожная деятельность и благоустройство города Перми"</t>
  </si>
  <si>
    <t>1010000000</t>
  </si>
  <si>
    <t>101F200000</t>
  </si>
  <si>
    <t>Муниципальный проект "Формирование комфортной городской среды"</t>
  </si>
  <si>
    <t>101F255550</t>
  </si>
  <si>
    <t>Реализация программ формирования современной городской среды</t>
  </si>
  <si>
    <t>101R100000</t>
  </si>
  <si>
    <t>Муниципальный проект "Региональная и местная дорожная сеть"</t>
  </si>
  <si>
    <t>101R153940</t>
  </si>
  <si>
    <t>Приведение в нормативное состояние автомобильных дорог и искусственных дорожных сооружений в рамках реализации регионального проекта "Региональная и местная дорожная сеть"</t>
  </si>
  <si>
    <t>101R1SД110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</si>
  <si>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направленные на достижение целевых показателей регионального проекта "Региональная и местная дорожная сеть"</t>
  </si>
  <si>
    <t>1020000000</t>
  </si>
  <si>
    <t>1020100000</t>
  </si>
  <si>
    <t>Муниципальный проект "Местные дороги"</t>
  </si>
  <si>
    <t>10201SД110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</si>
  <si>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</si>
  <si>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1020200000</t>
  </si>
  <si>
    <t>Муниципальный проект "Комплексное благоустройство"</t>
  </si>
  <si>
    <t>1020223150</t>
  </si>
  <si>
    <t>Архитектурная подсветка зданий</t>
  </si>
  <si>
    <t>10202SЖ090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</si>
  <si>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</si>
  <si>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10202SЖ250</t>
  </si>
  <si>
    <t>Архитектурная подсветка фасадов административных, жилых объектов (зданий) в г. Перми</t>
  </si>
  <si>
    <t>10202SЖ410</t>
  </si>
  <si>
    <t>Развитие городского пространства</t>
  </si>
  <si>
    <t>1030000000</t>
  </si>
  <si>
    <t>1030100000</t>
  </si>
  <si>
    <t>Муниципальный проект "Строительство и реконструкция автомобильных дорог"</t>
  </si>
  <si>
    <t>103019Д010</t>
  </si>
  <si>
    <t>Реконструкция ул. Карпинского от ул. Архитектора Свиязева до ул. Космонавта Леонова</t>
  </si>
  <si>
    <t>103019Д011</t>
  </si>
  <si>
    <t>Строительство автомобильной дороги по ул. Агатовой</t>
  </si>
  <si>
    <t>77а</t>
  </si>
  <si>
    <t>103019Д012</t>
  </si>
  <si>
    <t>Строительство автомобильной дороги по ул. Углеуральской</t>
  </si>
  <si>
    <t>103019Д013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</si>
  <si>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</si>
  <si>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103019Д014</t>
  </si>
  <si>
    <t>Строительство очистных сооружений и водоотвода ливневых стоков по ул. Куйбышева, 1 от ул. Петропавловской до выпуска</t>
  </si>
  <si>
    <t>103019Д015</t>
  </si>
  <si>
    <t>Строительство очистных сооружений и водоотвода ливневых стоков по ул. Куфонина от ул. Трамвайной до ул. Подлесной до выпуска</t>
  </si>
  <si>
    <t>103019Д016</t>
  </si>
  <si>
    <t>Строительство проезда на участке от ул. Уральской до ул. Степана Разина</t>
  </si>
  <si>
    <t>103019Д017</t>
  </si>
  <si>
    <t>Строительство автомобильной дороги по ул. Монастырской на участке от площади Трех столетий до территории Мотовилихинских заводов</t>
  </si>
  <si>
    <t>103019Д018</t>
  </si>
  <si>
    <t>Реконструкция ул. Героев Хасана от ул. Хлебозаводская до ул. Василия Васильева</t>
  </si>
  <si>
    <t>103019Д019</t>
  </si>
  <si>
    <t>Возмещение убытков при изъятии земельных участков и объектов недвижимости, имущества в целях строительства (реконструкции) дорожных объектов</t>
  </si>
  <si>
    <t>103019Д021</t>
  </si>
  <si>
    <t>Строительство проезда от автомобильной дороги по ул. Советской до объекта регионального значения "Культурно-рекреационное пространство"</t>
  </si>
  <si>
    <t>103019Д022</t>
  </si>
  <si>
    <t>Реконструкция автомобильной дороги по ул. Н. Островского на участке от ул. Революции до ул. Белинского</t>
  </si>
  <si>
    <t>103019Д024</t>
  </si>
  <si>
    <t>Строительство автомобильной дороги по Ивинскому проспекту</t>
  </si>
  <si>
    <t>1030200000</t>
  </si>
  <si>
    <t>Муниципальный проект "Обустройство сетей наружного освещения"</t>
  </si>
  <si>
    <t>103029Д020</t>
  </si>
  <si>
    <t>Обустройство сетей наружного освещения</t>
  </si>
  <si>
    <t>1030300000</t>
  </si>
  <si>
    <t>Муниципальный проект "Обустройство объектов озеленения общего пользования"</t>
  </si>
  <si>
    <t>1030323050</t>
  </si>
  <si>
    <t>Обустройство объектов озеленения общего пользования и элементов благоустройства</t>
  </si>
  <si>
    <t>22,82,</t>
  </si>
  <si>
    <t>1030400000</t>
  </si>
  <si>
    <t>Муниципальный проект "Строительство и реконструкция мест погребения"</t>
  </si>
  <si>
    <t>1030441120</t>
  </si>
  <si>
    <t>Строительство крематория на кладбище "Восточное" города Перми</t>
  </si>
  <si>
    <t>1030500000</t>
  </si>
  <si>
    <t>Муниципальный проект "Создание электронной информационной базы данных по захоронениям"</t>
  </si>
  <si>
    <t>1030523960</t>
  </si>
  <si>
    <t>Формирование электронной базы данных по захоронениям на местах погребения города Перми</t>
  </si>
  <si>
    <t>1040000000</t>
  </si>
  <si>
    <t>1040100000</t>
  </si>
  <si>
    <t>Комплекс процессных мероприятий "Приведение в нормативное состояние автомобильных дорог"</t>
  </si>
  <si>
    <t>104019Д030</t>
  </si>
  <si>
    <t>Капитальный ремонт автомобильных дорог и искусственных дорожных сооружений</t>
  </si>
  <si>
    <t>104019Д040</t>
  </si>
  <si>
    <t>Содержание, ремонт автомобильных дорог и искусственных дорожных сооружений</t>
  </si>
  <si>
    <t>104019Д050</t>
  </si>
  <si>
    <t>Ремонт тротуаров, пешеходных дорожек и газонов вдоль тротуаров, пешеходных дорожек</t>
  </si>
  <si>
    <t>104019Д060</t>
  </si>
  <si>
    <t>Организация функционирования и контроля за использованием парковок на автомобильных дорогах общего пользования местного значения</t>
  </si>
  <si>
    <t>104019Д070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</si>
  <si>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</si>
  <si>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104019Д410</t>
  </si>
  <si>
    <t>Реализация мер по обеспечению транспортной безопасности искусственных дорожных сооружений</t>
  </si>
  <si>
    <t>104019Д610</t>
  </si>
  <si>
    <t>1040200000</t>
  </si>
  <si>
    <t>Комплекс процессных мероприятий "Обеспечение содержания, текущего и капитального ремонта сетей наружного освещения"</t>
  </si>
  <si>
    <t>104029Д080</t>
  </si>
  <si>
    <t>Ремонт сетей наружного освещения</t>
  </si>
  <si>
    <t>104029Д090</t>
  </si>
  <si>
    <t>Содержание сетей наружного освещения на автомобильных дорогах города Перми</t>
  </si>
  <si>
    <t>104029Д100</t>
  </si>
  <si>
    <t>Содержание и ремонт сетей наружного освещения</t>
  </si>
  <si>
    <t>104029Д180</t>
  </si>
  <si>
    <t>Приобретение транспортных средств</t>
  </si>
  <si>
    <t>104029Д620</t>
  </si>
  <si>
    <t>1040300000</t>
  </si>
  <si>
    <t>Комплекс процессных мероприятий "Организация благоустройства территории города Перми"</t>
  </si>
  <si>
    <t>1040321450</t>
  </si>
  <si>
    <t>Содержание и ремонт объектов и элементов благоустройства</t>
  </si>
  <si>
    <t>1040321510</t>
  </si>
  <si>
    <t>Содержание земель, не принадлежащих физическим и (или) юридическим лицам, уборка водоохранных зон</t>
  </si>
  <si>
    <t>1040321750</t>
  </si>
  <si>
    <t>Содержание и ремонт пешеходных мостиков, лестниц на территориях общего пользования города Перми</t>
  </si>
  <si>
    <t>1040321820</t>
  </si>
  <si>
    <t>Мероприятия по демонтажу самовольно установленных и незаконно размещенных движимых объектов</t>
  </si>
  <si>
    <t>1040323290</t>
  </si>
  <si>
    <t>Обустройство организованных мест отдыха у воды на территории города Перми</t>
  </si>
  <si>
    <t>1040323360</t>
  </si>
  <si>
    <t>Капитальный ремонт объектов и элементов благоустройства</t>
  </si>
  <si>
    <t>1040323410</t>
  </si>
  <si>
    <t>Содержание и ремонт гидротехнических сооружений</t>
  </si>
  <si>
    <t>Водное хозяйство</t>
  </si>
  <si>
    <t>1040323670</t>
  </si>
  <si>
    <t>Реализация мероприятий по перемещению и хранению средств индивидуальной мобильности, размещенных с нарушением требований правил благоустройства</t>
  </si>
  <si>
    <t>1040323750</t>
  </si>
  <si>
    <t>Благоустройство территорий для обеспечения доступа к земельным участкам, предоставленным отдельным категориям граждан</t>
  </si>
  <si>
    <t>1040323920</t>
  </si>
  <si>
    <t>Капитальный ремонт берегоукрепительных сооружений</t>
  </si>
  <si>
    <t>104039Д120</t>
  </si>
  <si>
    <t>Благоустройство территорий индивидуальной жилой застройки в городе Перми</t>
  </si>
  <si>
    <t>1040400000</t>
  </si>
  <si>
    <t>Комплекс процессных мероприятий "Организация ритуальных услуг и содержание мест погребения"</t>
  </si>
  <si>
    <t>1040400590</t>
  </si>
  <si>
    <t>1040421930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</si>
  <si>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</si>
  <si>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1040421940</t>
  </si>
  <si>
    <t>Приведение в нормативное состояние мест погребения</t>
  </si>
  <si>
    <t>1040423680</t>
  </si>
  <si>
    <t>Проектирование санитарно-защитных зон мест погребения</t>
  </si>
  <si>
    <t>1040423700</t>
  </si>
  <si>
    <t>Содержание мест погребения</t>
  </si>
  <si>
    <t>1040423710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</si>
  <si>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</t>
  </si>
  <si>
    <t>1040423810</t>
  </si>
  <si>
    <t>Организация охраны объектов незавершенного строительства (крематория)</t>
  </si>
  <si>
    <t>1040500000</t>
  </si>
  <si>
    <t>Комплекс процессных мероприятий "Обеспечение деятельности департамента дорог и благоустройства администрации города Перми и подведомственных ему учреждений"</t>
  </si>
  <si>
    <t>1040500110</t>
  </si>
  <si>
    <t>Другие вопросы в области жилищно-коммунального хозяйства</t>
  </si>
  <si>
    <t>1040500590</t>
  </si>
  <si>
    <t>1100000000</t>
  </si>
  <si>
    <t>Муниципальная программа "Управление земельными ресурсами города Перми"</t>
  </si>
  <si>
    <t>1140000000</t>
  </si>
  <si>
    <t>1140100000</t>
  </si>
  <si>
    <t>Комплекс процессных мероприятий "Распоряжение земельными участками, находящимися в муниципальной собственности и собственность на которые не разграничена"</t>
  </si>
  <si>
    <t>1140121520</t>
  </si>
  <si>
    <t>Мероприятия в сфере земельных отношений</t>
  </si>
  <si>
    <t>1140123650</t>
  </si>
  <si>
    <t>Выполнение кадастровых работ</t>
  </si>
  <si>
    <t>11401L5110</t>
  </si>
  <si>
    <t>Проведение комплексных кадастровых работ</t>
  </si>
  <si>
    <t>11401SЦ140</t>
  </si>
  <si>
    <t>Разработка проектов межевания территории и проведение комплексных кадастровых работ</t>
  </si>
  <si>
    <t>1140200000</t>
  </si>
  <si>
    <t>Комплекс процессных мероприятий "Обеспечение деятельности департамента земельных отношений администрации города Перми"</t>
  </si>
  <si>
    <t>1140200110</t>
  </si>
  <si>
    <t>1200000000</t>
  </si>
  <si>
    <t>Муниципальная программа "Организация регулярных перевозок общественным транспортом в городе Перми"</t>
  </si>
  <si>
    <t>1210000000</t>
  </si>
  <si>
    <t>121R700000</t>
  </si>
  <si>
    <t>Муниципальный проект "Развитие общественного транспорта"</t>
  </si>
  <si>
    <t>121R754010</t>
  </si>
  <si>
    <t>Реализация инфраструктурного проекта, направленного на комплексное развитие городского наземного электрического транспорта, выполнение работ по освещению и благоустройству территорий, а также на закупку автобусов, приводимых в движение электрической энергией от батареи, заряжаемой от внешнего источника (электробусов), и объектов зарядной инфраструктуры для них</t>
  </si>
  <si>
    <t>Транспорт</t>
  </si>
  <si>
    <t>1220000000</t>
  </si>
  <si>
    <t>1220100000</t>
  </si>
  <si>
    <t>Муниципальный проект "Обустройство объектов инфраструктуры общественного транспорта"</t>
  </si>
  <si>
    <t>12201ST220</t>
  </si>
  <si>
    <t>Плата концедента по концессионному соглашению, объектом которого являются объекты транспортной инфраструктуры и технологически связанные с ними транспортные средства, обеспечивающие деятельность, связанную с перевозками пассажиров транспортом общего пользования</t>
  </si>
  <si>
    <t>1240000000</t>
  </si>
  <si>
    <t>1240100000</t>
  </si>
  <si>
    <t>Комплекс процессных мероприятий "Приоритетное развитие общественного транспорта в городе Перми"</t>
  </si>
  <si>
    <t>1240121800</t>
  </si>
  <si>
    <t>Мероприятия по обеспечению транспортного обслуживания</t>
  </si>
  <si>
    <t>1240123270</t>
  </si>
  <si>
    <t>Осуществление регулярных перевозок пассажиров автомобильным и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</si>
  <si>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1240123910</t>
  </si>
  <si>
    <t>Повышение привлекательности профессии водителя</t>
  </si>
  <si>
    <t>1240171050</t>
  </si>
  <si>
    <t>Плата концедента по концессионному соглашению в части эксплуатационного платежа</t>
  </si>
  <si>
    <t>1240171340</t>
  </si>
  <si>
    <t>Возмещение затрат, связанных с уплатой лизинговых платежей по договорам финансовой аренды (лизинга)</t>
  </si>
  <si>
    <t>86а</t>
  </si>
  <si>
    <t>124019Д130</t>
  </si>
  <si>
    <t>Обустройство остановочных пунктов, используемых в регулярных перевозках пассажиров</t>
  </si>
  <si>
    <t>124019Д140</t>
  </si>
  <si>
    <t>Содержание и ремонт остановочных пунктов с элементами благоустройства</t>
  </si>
  <si>
    <t>12401ST320</t>
  </si>
  <si>
    <t>Приобретение подвижного состава (автобусов) для перевозки пассажиров автомобильным транспортом на муниципальных маршрутах г. Перми</t>
  </si>
  <si>
    <t>1240200000</t>
  </si>
  <si>
    <t>Комплекс процессных мероприятий "Обеспечение деятельности департамента транспорта администрации города Перми и подведомственного ему учреждения "</t>
  </si>
  <si>
    <t>1240200110</t>
  </si>
  <si>
    <t>1240200590</t>
  </si>
  <si>
    <t>1300000000</t>
  </si>
  <si>
    <t>Муниципальная программа "Развитие системы жилищно-коммунального хозяйства в городе Перми"</t>
  </si>
  <si>
    <t>1320000000</t>
  </si>
  <si>
    <t>1320100000</t>
  </si>
  <si>
    <t>1320171040</t>
  </si>
  <si>
    <t>Финансовое обеспечение затрат по проведению капитального ремонта фасадов многоквартирных домов города Перми</t>
  </si>
  <si>
    <t>Жилищное хозяйство</t>
  </si>
  <si>
    <t>13201SЖ240</t>
  </si>
  <si>
    <t>Капитальный ремонт фасадов многоквартирных домов в г. Перми</t>
  </si>
  <si>
    <t>13201SЖ410</t>
  </si>
  <si>
    <t>13201SЖ720</t>
  </si>
  <si>
    <t>Капитальный ремонт общего имущества в многоквартирных домах на территории Пермского края</t>
  </si>
  <si>
    <t>1320200000</t>
  </si>
  <si>
    <t>13202SД110</t>
  </si>
  <si>
    <t>1330000000</t>
  </si>
  <si>
    <t>1330100000</t>
  </si>
  <si>
    <t>Муниципальный проект "Капитальные вложения в объекты муниципальной собственности системы водоснабжения, водоотведения и теплоснабжения"</t>
  </si>
  <si>
    <t>1330141090</t>
  </si>
  <si>
    <t>Реконструкция системы очистки сточных вод в микрорайоне "Крым" Кировского района города Перми</t>
  </si>
  <si>
    <t>Коммунальное хозяйство</t>
  </si>
  <si>
    <t>1330141220</t>
  </si>
  <si>
    <t>Строительство водопроводных сетей в микрорайоне "Вышка-1" Мотовилихинского района города Перми</t>
  </si>
  <si>
    <t>1330141320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</si>
  <si>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</si>
  <si>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1330141770</t>
  </si>
  <si>
    <t>Строительство водопроводных сетей в микрорайоне Турбино</t>
  </si>
  <si>
    <t>1330141780</t>
  </si>
  <si>
    <t>Строительство водопроводных сетей по ул. 2-я Мулянская Дзержинского района города Перми</t>
  </si>
  <si>
    <t>1330142000</t>
  </si>
  <si>
    <t>Строительство водопроводных сетей в микрорайоне Левшино</t>
  </si>
  <si>
    <t>1330142010</t>
  </si>
  <si>
    <t>Строительство водопроводных сетей в микрорайоне Энергетик</t>
  </si>
  <si>
    <t>1330142020</t>
  </si>
  <si>
    <t>Выкуп здания центрального теплового пункта, расположенного по улице Ивана Франко, дом 38а</t>
  </si>
  <si>
    <t>1330142040</t>
  </si>
  <si>
    <t>Строительство места отвала снега по ул. Промышленной</t>
  </si>
  <si>
    <t>1330142050</t>
  </si>
  <si>
    <t>Санация и строительство 2-й нитки водовода Гайва-Заозерье</t>
  </si>
  <si>
    <t>1330142060</t>
  </si>
  <si>
    <t>Строительство водопроводных сетей в микрорайоне Январский</t>
  </si>
  <si>
    <t>1330142070</t>
  </si>
  <si>
    <t>Приобретение тепловых сетей, проходящих в границах Дзержинского района города Перми (ул. Хабаровская, Вагонная, Красноводская)</t>
  </si>
  <si>
    <t>1330142100</t>
  </si>
  <si>
    <t>Строительство напорной канализации по отводу дождевых стоков от здания по ул. Маяковского, 57</t>
  </si>
  <si>
    <t>1330142110</t>
  </si>
  <si>
    <t>Строительство водопроводных сетей в микрорайоне Чапаевский</t>
  </si>
  <si>
    <t>1330142130</t>
  </si>
  <si>
    <t>Строительство сети водоотведения в микрорайоне Юбилейный по ул. Братская</t>
  </si>
  <si>
    <t>1330142140</t>
  </si>
  <si>
    <t>Строительство альтернативного источника в виде блочно-модульной котельной для снабжения тепловой энергией многоквартирных домов по адресам: шоссе Космонавтов, 322, 324, 326, 326а, 330</t>
  </si>
  <si>
    <t>1330142150</t>
  </si>
  <si>
    <t>Принятие тепловой сети, расположенной по адресу: Пермский край, г. Пермь, Дзержинский район, ул. Гатчинская, 20, в муниципальную собственность</t>
  </si>
  <si>
    <t>1330142160</t>
  </si>
  <si>
    <t>Приобретение имущества, расположенного по адресу: Пермский край, г.Пермь, Мотовилихинский район, ул. Журналиста Дементьева (котельная газовая модульная МГК 2,0 МВт; газопровод высокого и среднего давления, ГРПШ (59:01:0000000:89529); земельный участок (59:01:4019087:1557)</t>
  </si>
  <si>
    <t>1330142360</t>
  </si>
  <si>
    <t>Реконструкция канализационной насосной станции "Речник" Дзержинского района города Перми</t>
  </si>
  <si>
    <t>1330143480</t>
  </si>
  <si>
    <t>Строительство сетей водоснабжения в микрорайоне "Заозерье" для земельных участков многодетных семей</t>
  </si>
  <si>
    <t>1330200000</t>
  </si>
  <si>
    <t>Муниципальный проект "Благоустройство территорий многоквартирных домов города Перми"</t>
  </si>
  <si>
    <t>1330271290</t>
  </si>
  <si>
    <t>Возмещение затрат по благоустройству дворовых территорий многоквартирных домов города</t>
  </si>
  <si>
    <t>44,46,48,50,52,54,56</t>
  </si>
  <si>
    <t>133029Д220</t>
  </si>
  <si>
    <t>Возмещение затрат по благоустройству придомовых территорий многоквартирных домов города</t>
  </si>
  <si>
    <t>1330300000</t>
  </si>
  <si>
    <t>Муниципальный проект "Создание мест отвала снега"</t>
  </si>
  <si>
    <t>1330300910</t>
  </si>
  <si>
    <t>Обустройство мест отвала снега</t>
  </si>
  <si>
    <t>133039Д190</t>
  </si>
  <si>
    <t>1340000000</t>
  </si>
  <si>
    <t>1340100000</t>
  </si>
  <si>
    <t>Комплекс процессных мероприятий "Содержание объектов инженерной инфраструктуры"</t>
  </si>
  <si>
    <t>1340100590</t>
  </si>
  <si>
    <t>1340121680</t>
  </si>
  <si>
    <t>Мероприятия в сфере коммунального хозяйства</t>
  </si>
  <si>
    <t>Прикладные научные исследования в области жилищно-коммунального хозяйства</t>
  </si>
  <si>
    <t>1340121740</t>
  </si>
  <si>
    <t>Содержание и ремонт объектов инженерной инфраструктуры</t>
  </si>
  <si>
    <t>1340171060</t>
  </si>
  <si>
    <t>Финансовое обеспечение затрат муниципального предприятия "Пермводоканал" на содержание санитарно-бытовых помещений</t>
  </si>
  <si>
    <t>1340171120</t>
  </si>
  <si>
    <t>Возмещение затрат по подключению к системе газоснабжения жилых домов в зонах индивидуальной жилой застройки</t>
  </si>
  <si>
    <t>1340171160</t>
  </si>
  <si>
    <t>Финансовое обеспечение расходов муниципального предприятия "Пермводоканал" по погашению денежных обязательств по договору займа</t>
  </si>
  <si>
    <t>134019Д160</t>
  </si>
  <si>
    <t>Содержание и ремонт системы ливневой канализации, очистных сооружений</t>
  </si>
  <si>
    <t>134019Д620</t>
  </si>
  <si>
    <t>1340200000</t>
  </si>
  <si>
    <t>Комплекс процессных мероприятий "Исполнение обязанностей собственника помещений по содержанию общего имущества собственников помещений в многоквартирных домах"</t>
  </si>
  <si>
    <t>1340221420</t>
  </si>
  <si>
    <t>Уплата взносов на капитальный ремонт общего имущества в многоквартирных домах в части муниципальной доли собственности</t>
  </si>
  <si>
    <t>1340221830</t>
  </si>
  <si>
    <t>Выполнение работ по капитальному ремонту многоквартирных домов, направленных на исполнение судебных актов</t>
  </si>
  <si>
    <t>1340300000</t>
  </si>
  <si>
    <t>Комплекс процессных мероприятий "Обеспечение эффективного управления аварийными многоквартирными домами в городе Перми"</t>
  </si>
  <si>
    <t>1340301060</t>
  </si>
  <si>
    <t>1340323250</t>
  </si>
  <si>
    <t>Содержание расселенных многоквартирных домов, признанных в установленном порядке аварийными и подлежащими сносу</t>
  </si>
  <si>
    <t>1340323870</t>
  </si>
  <si>
    <t>Снос аварийных многоквартирных домов</t>
  </si>
  <si>
    <t>1340382110</t>
  </si>
  <si>
    <t>Меры социальной поддержки гражданам, проживающим в непригодном для проживания и аварийном жилищном фонде</t>
  </si>
  <si>
    <t>1340400000</t>
  </si>
  <si>
    <t>Комплекс процессных мероприятий "Обеспечение санитарно-эпидемиологических требований законодательства"</t>
  </si>
  <si>
    <t>1340401060</t>
  </si>
  <si>
    <t>1340422030</t>
  </si>
  <si>
    <t>Обустройство и содержание мест (площадок) накопления твердых коммунальных отходов</t>
  </si>
  <si>
    <t>1340423430</t>
  </si>
  <si>
    <t>Обустройство контейнерных площадок нового образца в городе Перми</t>
  </si>
  <si>
    <t>1340423880</t>
  </si>
  <si>
    <t>Ликвидация несанкционированных свалок</t>
  </si>
  <si>
    <t>1340500000</t>
  </si>
  <si>
    <t>Комплекс процессных мероприятий "Обеспечение деятельности департамента жилищно-коммунального хозяйства администрации города Перми"</t>
  </si>
  <si>
    <t>1340500110</t>
  </si>
  <si>
    <t>1400000000</t>
  </si>
  <si>
    <t>Муниципальная программа "Охрана природы и лесное хозяйство города Перми"</t>
  </si>
  <si>
    <t>1420000000</t>
  </si>
  <si>
    <t>1420100000</t>
  </si>
  <si>
    <t>14201SЖ090</t>
  </si>
  <si>
    <t>14201SЖ410</t>
  </si>
  <si>
    <t>1430000000</t>
  </si>
  <si>
    <t>1430100000</t>
  </si>
  <si>
    <t>Муниципальный проект "Строительство объектов в сфере экологии"</t>
  </si>
  <si>
    <t>1430143570</t>
  </si>
  <si>
    <t>Строительство городского питомника растений на земельном участке с кадастровым номером 59:01:0000000:91384</t>
  </si>
  <si>
    <t>1440000000</t>
  </si>
  <si>
    <t>1440100000</t>
  </si>
  <si>
    <t>Комплекс процессных мероприятий "Создание и содержание ООПТ, реализация природоохранных мероприятий"</t>
  </si>
  <si>
    <t>1440121630</t>
  </si>
  <si>
    <t>Реализация природоохранных мероприятий</t>
  </si>
  <si>
    <t>Охрана объектов растительного и животного мира и среды их обитания</t>
  </si>
  <si>
    <t>1440121660</t>
  </si>
  <si>
    <t>Создание и содержание ООПТ местного значения</t>
  </si>
  <si>
    <t>1440200000</t>
  </si>
  <si>
    <t>Комплекс процессных мероприятий "Мероприятия по содержанию питомника растений"</t>
  </si>
  <si>
    <t>1440200590</t>
  </si>
  <si>
    <t>1440221690</t>
  </si>
  <si>
    <t>Посадка зеленых насаждений ценных видов</t>
  </si>
  <si>
    <t>1440222340</t>
  </si>
  <si>
    <t>Мероприятия по выращиванию посадочного материала, содержанию зеленых насаждений, озелененных территорий</t>
  </si>
  <si>
    <t>1440300000</t>
  </si>
  <si>
    <t>Комплекс процессных мероприятий "Сохранение и воспроизводство городских лесов"</t>
  </si>
  <si>
    <t>1440300590</t>
  </si>
  <si>
    <t>1440321650</t>
  </si>
  <si>
    <t>Мероприятия в сфере использования, охраны, защиты и воспроизводства городских лесов</t>
  </si>
  <si>
    <t>1440400000</t>
  </si>
  <si>
    <t>Комплекс процессных мероприятий "Обращение с животными без владельцев"</t>
  </si>
  <si>
    <t>1440400590</t>
  </si>
  <si>
    <t>Сельское хозяйство и рыболовство</t>
  </si>
  <si>
    <t>1440421260</t>
  </si>
  <si>
    <t>Мероприятия по обустройству и содержанию площадок для выгула и дрессировки собак</t>
  </si>
  <si>
    <t>1440423940</t>
  </si>
  <si>
    <t>Увеличение финансового обеспечения переданных государственных полномочий по организации мероприятий при осуществлении деятельности по обращению с животными без владельцев</t>
  </si>
  <si>
    <t>144042У150</t>
  </si>
  <si>
    <t>Организация мероприятий при осуществлении деятельности по обращению с животными без владельцев</t>
  </si>
  <si>
    <t>14404SУ420</t>
  </si>
  <si>
    <t>Реализация мероприятий по созданию условий осуществления деятельности в муниципальном приюте для животных без владельцев</t>
  </si>
  <si>
    <t>1440500000</t>
  </si>
  <si>
    <t>Комплекс процессных мероприятий "Обеспечение деятельности управления по экологии и природопользованию администрации города Перми"</t>
  </si>
  <si>
    <t>1440500110</t>
  </si>
  <si>
    <t>Другие вопросы в области охраны окружающей среды</t>
  </si>
  <si>
    <t>144052У100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</si>
  <si>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</si>
  <si>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1500000000</t>
  </si>
  <si>
    <t>Муниципальная программа "Обеспечение жильем жителей города Перми"</t>
  </si>
  <si>
    <t>1510000000</t>
  </si>
  <si>
    <t>151F300000</t>
  </si>
  <si>
    <t>Муниципальный проект "Обеспечение устойчивого сокращения непригодного для проживания жилищного фонда"</t>
  </si>
  <si>
    <t>151F367484</t>
  </si>
  <si>
    <t>Реализация мероприятий по обеспечению устойчивого сокращения непригодного для проживания жилого фонда</t>
  </si>
  <si>
    <t>1520000000</t>
  </si>
  <si>
    <t>1520100000</t>
  </si>
  <si>
    <t>Муниципальный проект "Расселение аварийного жилищного фонда на территории Пермского края"</t>
  </si>
  <si>
    <t>15201SЖ160</t>
  </si>
  <si>
    <t>Мероприятие по расселению жилищного фонда на территории Пермского края, признанного аварийным после 1 января 2017 года, в целях предотвращения чрезвычайных ситуаций</t>
  </si>
  <si>
    <t>15201SЖ180</t>
  </si>
  <si>
    <t>Реализация региональной адресной программы по переселению граждан из жилищного фонда на территории Пермского края, признанного аварийным после 1 января 2017 года</t>
  </si>
  <si>
    <t>1530000000</t>
  </si>
  <si>
    <t>1530100000</t>
  </si>
  <si>
    <t>Муниципальный проект "Переселение граждан города Перми из непригодного для проживания и аварийного жилищного фонда"</t>
  </si>
  <si>
    <t>1530121480</t>
  </si>
  <si>
    <t>Организация переселения граждан из аварийного жилищного фонда</t>
  </si>
  <si>
    <t>15301214С0</t>
  </si>
  <si>
    <t>Организация переселения граждан из аварийного жилищного фонда (расходы, источником финансового обеспечения которых являются средства, высвобождаемые в результате списания задолженности Пермского городского округа по бюджетному кредиту, предоставленному из бюджета Пермского края  за счет средств федерального бюджета)</t>
  </si>
  <si>
    <t>1530200000</t>
  </si>
  <si>
    <t>Муниципальный проект "Обеспечение жилыми помещениями детей-сирот и детей, оставшихся без попечения родителей"</t>
  </si>
  <si>
    <t>153022С070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</si>
  <si>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</si>
  <si>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153022С080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</si>
  <si>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</si>
  <si>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153022С090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</si>
  <si>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</si>
  <si>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15302R0820</t>
  </si>
  <si>
    <t>Обеспечение детей-сирот и детей, оставшихся без попечения родителей, лиц из числа детей-сирот и детей, оставшихся без попечения родителей, жилыми помещениями</t>
  </si>
  <si>
    <t>1540000000</t>
  </si>
  <si>
    <t>1540100000</t>
  </si>
  <si>
    <t>Комплекс процессных мероприятий "Осуществление мероприятий в сфере жилищных отношений"</t>
  </si>
  <si>
    <t>1540121500</t>
  </si>
  <si>
    <t>Обеспечение нормативного содержания муниципального жилищного фонда</t>
  </si>
  <si>
    <t>1540122110</t>
  </si>
  <si>
    <t>Мероприятия в сфере жилищных отношений</t>
  </si>
  <si>
    <t>1540200000</t>
  </si>
  <si>
    <t>Комплекс процессных мероприятий "Оказание мер социальной поддержки гражданам города Перми в целях улучшения жилищных условий"</t>
  </si>
  <si>
    <t>1540251340</t>
  </si>
  <si>
    <t>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1941-1945 годов"</t>
  </si>
  <si>
    <t>1540251760</t>
  </si>
  <si>
    <t>Обеспечение жильем отдельных категорий граждан, установленных Федеральным законом от 24 ноября 1995 года № 181-ФЗ "О социальной защите инвалидов в Российской Федерации"</t>
  </si>
  <si>
    <t>15402L4970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</si>
  <si>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</si>
  <si>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1540300000</t>
  </si>
  <si>
    <t>Комплекс процессных мероприятий "Обеспечение деятельности управления жилищных отношений администрации города Перми и подведомственного ему учреждения"</t>
  </si>
  <si>
    <t>1540300110</t>
  </si>
  <si>
    <t>1540300590</t>
  </si>
  <si>
    <t>9100000000</t>
  </si>
  <si>
    <t>Непрограммные расходы бюджета города Перми по реализации иных мероприятий</t>
  </si>
  <si>
    <t>9110000000</t>
  </si>
  <si>
    <t>Содержание централизованных бухгалтерий</t>
  </si>
  <si>
    <t>9110000590</t>
  </si>
  <si>
    <t>9120000000</t>
  </si>
  <si>
    <t>Повышение уровня благоустройства территории города Перми</t>
  </si>
  <si>
    <t>9120000590</t>
  </si>
  <si>
    <t>9130000000</t>
  </si>
  <si>
    <t>Повышение эффективности управления имущественным комплексом административных зданий (помещений) города Перми</t>
  </si>
  <si>
    <t>9130000590</t>
  </si>
  <si>
    <t>9130021920</t>
  </si>
  <si>
    <t>Содержание имущественного комплекса административных зданий (помещений)</t>
  </si>
  <si>
    <t>9130021960</t>
  </si>
  <si>
    <t>Приведение в нормативное состояние административных зданий (помещений)</t>
  </si>
  <si>
    <t>9140000000</t>
  </si>
  <si>
    <t>Развитие архивного дела в городе Перми</t>
  </si>
  <si>
    <t>9140000590</t>
  </si>
  <si>
    <t>9140001060</t>
  </si>
  <si>
    <t>9140023950</t>
  </si>
  <si>
    <t>Мероприятия по переводу документов территориальных и функциональных органов администрации города Перми с длительным сроком хранения в электронный вид</t>
  </si>
  <si>
    <t>9160000000</t>
  </si>
  <si>
    <t>Мероприятия, направленные на решение отдельных вопросов местного значения в микрорайонах города Перми</t>
  </si>
  <si>
    <t>9190000000</t>
  </si>
  <si>
    <t>Иные непрограммные мероприятия</t>
  </si>
  <si>
    <t>9190020600</t>
  </si>
  <si>
    <t>Мероприятия по проведению выборов в Пермскую городскую Думу</t>
  </si>
  <si>
    <t>Обеспечение проведения выборов и референдумов</t>
  </si>
  <si>
    <t>9190021200</t>
  </si>
  <si>
    <t>Исполнение обязанностей по уплате платежей в федеральный бюджет</t>
  </si>
  <si>
    <t>9190021440</t>
  </si>
  <si>
    <t>Организация обучения муниципальных служащих и иных работников администрации города Перми</t>
  </si>
  <si>
    <t>9190021460</t>
  </si>
  <si>
    <t>Мероприятия в сфере применения информационных технологий</t>
  </si>
  <si>
    <t>9190021530</t>
  </si>
  <si>
    <t>Мероприятия в целях повышения престижа муниципальной службы</t>
  </si>
  <si>
    <t>9190021870</t>
  </si>
  <si>
    <t>Информирование населения по вопросам местного значения</t>
  </si>
  <si>
    <t>9190021880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</si>
  <si>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</si>
  <si>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9190021890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</si>
  <si>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</si>
  <si>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9190021900</t>
  </si>
  <si>
    <t>Мероприятия по созданию механизмов эффективного управления социально-экономическим развитием города Перми</t>
  </si>
  <si>
    <t>9190021910</t>
  </si>
  <si>
    <t>Оплата взносов в межмуниципальные ассоциации</t>
  </si>
  <si>
    <t>9190021950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</si>
  <si>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</si>
  <si>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9190023020</t>
  </si>
  <si>
    <t>Осуществление полномочий по составлению протоколов об административных правонарушениях и организации деятельности административных комиссий</t>
  </si>
  <si>
    <t>9190023640</t>
  </si>
  <si>
    <t>Исполнение обязательств по обслуживанию муниципального долга</t>
  </si>
  <si>
    <t>700</t>
  </si>
  <si>
    <t>Обслуживание государственного (муниципального) долга</t>
  </si>
  <si>
    <t>Обслуживание государственного (муниципального) внутреннего долга</t>
  </si>
  <si>
    <t>9190023720</t>
  </si>
  <si>
    <t>Мероприятия, связанные с награждением знаком отличия Пермской городской Думы "За вклад в развитие нормотворчества"</t>
  </si>
  <si>
    <t>9190023800</t>
  </si>
  <si>
    <t>Капитальный ремонт здания для реализации мероприятий дополнительного образования и размещения общественного центра</t>
  </si>
  <si>
    <t>9190023840</t>
  </si>
  <si>
    <t>Предоставление мер поддержки гражданину (муниципальному служащему) в рамках договора о целевом обучении с обязательством последующего прохождения муниципальной службы</t>
  </si>
  <si>
    <t>9190023970</t>
  </si>
  <si>
    <t>Увеличение финансового обеспечения переданных государственных полномочий по созданию и организации деятельности административной комиссии</t>
  </si>
  <si>
    <t>9190023980</t>
  </si>
  <si>
    <t>Возврат средств в бюджет Пермского края на обеспечение устойчивого сокращения непригодного для проживания жилищного фонда</t>
  </si>
  <si>
    <t>919002T060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</si>
  <si>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</si>
  <si>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919002П040</t>
  </si>
  <si>
    <t>Составление протоколов об административных правонарушениях</t>
  </si>
  <si>
    <t>919002П060</t>
  </si>
  <si>
    <t>Осуществление полномочий по созданию и организации деятельности административных комиссий</t>
  </si>
  <si>
    <t>919002С250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</si>
  <si>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</si>
  <si>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9190051200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</si>
  <si>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</si>
  <si>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Судебная система</t>
  </si>
  <si>
    <t>9190059300</t>
  </si>
  <si>
    <t>Государственная регистрация актов гражданского состояния</t>
  </si>
  <si>
    <t>9190081050</t>
  </si>
  <si>
    <t>Единовременные денежные вознаграждения и ежегодные денежные выплаты Почетным гражданам города Перми</t>
  </si>
  <si>
    <t>9190081070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</si>
  <si>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</si>
  <si>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9190081100</t>
  </si>
  <si>
    <t>Выплата денежного вознаграждения физическим лицам, награжденным Почетным знаком г. Перми "За заслуги перед г. Пермь"</t>
  </si>
  <si>
    <t>9190082070</t>
  </si>
  <si>
    <t>Денежное вознаграждение физическим лицам, награжденным Почетной грамотой города Перми</t>
  </si>
  <si>
    <t>9190082080</t>
  </si>
  <si>
    <t>Пенсии за выслугу лет лицам, замещавшим муниципальные должности (в т. ч. выборные муниципальные должности), муниципальные должности муниципальной службы, должности муниципальной службы города Перми</t>
  </si>
  <si>
    <t>Пенсионное обеспечение</t>
  </si>
  <si>
    <t>919009Д800</t>
  </si>
  <si>
    <t>Возврат средств в бюджет Пермского края на проектирование, строительство (реконструкцию), капитальный ремонт и ремонт автомобильных дорог общего пользования местного значения, находящихся на территории Пермского края</t>
  </si>
  <si>
    <t>9200000000</t>
  </si>
  <si>
    <t>Непрограммные расходы по обеспечению деятельности Пермской городской Думы</t>
  </si>
  <si>
    <t>9220000000</t>
  </si>
  <si>
    <t>Депутаты Пермской городской Думы и их помощники</t>
  </si>
  <si>
    <t>9220000110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</si>
  <si>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</si>
  <si>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9290000000</t>
  </si>
  <si>
    <t>Аппарат органа городского самоуправления</t>
  </si>
  <si>
    <t>9290000110</t>
  </si>
  <si>
    <t>9300000000</t>
  </si>
  <si>
    <t>Непрограммные расходы по обеспечению деятельности Контрольно-счетной палаты города Перми</t>
  </si>
  <si>
    <t>9310000000</t>
  </si>
  <si>
    <t>Руководитель, заместитель руководителя и аудиторы Контрольно-счетной палаты города Перми</t>
  </si>
  <si>
    <t>9310000110</t>
  </si>
  <si>
    <t>Обеспечение деятельности финансовых, налоговых и таможенных органов и органов финансового (финансово-бюджетного) надзора</t>
  </si>
  <si>
    <t>9390000000</t>
  </si>
  <si>
    <t>9390000110</t>
  </si>
  <si>
    <t>9500000000</t>
  </si>
  <si>
    <t>Непрограммные расходы по обеспечению деятельности администрации города Перми</t>
  </si>
  <si>
    <t>9510000000</t>
  </si>
  <si>
    <t>Глава города Перми</t>
  </si>
  <si>
    <t>9510000110</t>
  </si>
  <si>
    <t>Функционирование высшего должностного лица субъекта Российской Федерации и муниципального образования</t>
  </si>
  <si>
    <t>9570000000</t>
  </si>
  <si>
    <t>Территориальные органы администрации города Перми</t>
  </si>
  <si>
    <t>9570000110</t>
  </si>
  <si>
    <t>45,47,49,51,53,55,57</t>
  </si>
  <si>
    <t>9580000000</t>
  </si>
  <si>
    <t>Функциональные органы администрации города Перми</t>
  </si>
  <si>
    <t>9580000110</t>
  </si>
  <si>
    <t>9590000000</t>
  </si>
  <si>
    <t>9590000110</t>
  </si>
  <si>
    <t>9600000000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</si>
  <si>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</si>
  <si>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9610000000</t>
  </si>
  <si>
    <t>Расходы на исполнение судебных актов по обращению взыскания на средства местного бюджета</t>
  </si>
  <si>
    <t>9610092000</t>
  </si>
  <si>
    <t>Средства на исполнение судебных актов, вступивших в законную силу</t>
  </si>
  <si>
    <t>9620000000</t>
  </si>
  <si>
    <t>Резервный фонд</t>
  </si>
  <si>
    <t>9620093000</t>
  </si>
  <si>
    <t>Резервный фонд администрации города Перми</t>
  </si>
  <si>
    <t>Резервные фонды</t>
  </si>
  <si>
    <t>93б</t>
  </si>
  <si>
    <t>9700000000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</si>
  <si>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</si>
  <si>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9710000000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</si>
  <si>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</si>
  <si>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9710000590</t>
  </si>
  <si>
    <t>0000000000</t>
  </si>
  <si>
    <t>000</t>
  </si>
  <si>
    <t>00</t>
  </si>
  <si>
    <t>Условно утвержденные расходы</t>
  </si>
  <si>
    <t>95б</t>
  </si>
  <si>
    <t>Общий итог</t>
  </si>
  <si>
    <t>2025 год проект</t>
  </si>
  <si>
    <t>решение</t>
  </si>
  <si>
    <t>2026 год проект</t>
  </si>
  <si>
    <t>2027 год проект</t>
  </si>
  <si>
    <t>1320300000</t>
  </si>
  <si>
    <t>1320397521</t>
  </si>
  <si>
    <t>1320397522</t>
  </si>
  <si>
    <t>1320397523</t>
  </si>
  <si>
    <t>1320397524</t>
  </si>
  <si>
    <t>1320397525</t>
  </si>
  <si>
    <t>1320397526</t>
  </si>
  <si>
    <t>Реконструкция котельных в городе Перми</t>
  </si>
  <si>
    <t>Реконструкция тепловых сетей в городе Перми</t>
  </si>
  <si>
    <t>Техническая модернизация объекта хозяйственного назначения. Реконструкция старого и нового машинных залов, РУ-6кВ, внутриплощадочных сетей. 1 этап реконструкция старого машинного зала</t>
  </si>
  <si>
    <t>Реконструкция второй нитки водовода от водовода Гайва-Закамск от НС "подкачка Гайва" до НС Северная</t>
  </si>
  <si>
    <t>Строительство второй нитки водовода Д-400 мм от ул.Репина до ВНС "Северная" (ул. Кабельщиков, 21) и блокировочной сети водопровода от водовода Д-400 мм по ул. Кабельщиков до сети водопровода Д-200 мм по ул. Карбышева</t>
  </si>
  <si>
    <t>Реконструкция сетей водоснабжения Кировского района и правобережной части Орджоникидзевского района г. Перми</t>
  </si>
  <si>
    <t>Муниципальный проект «Развитие коммунально-инженерной инфраструктуры»</t>
  </si>
  <si>
    <t>от 28.10.2025 № 194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</si>
</sst>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"/>
    <numFmt numFmtId="165" formatCode="#,##0.00000"/>
  </numFmts>
  <fonts count="8" x14ac:knownFonts="1">
    <font>
      <sz val="11"/>
      <color theme="1"/>
      <name val="Calibri"/>
      <scheme val="minor"/>
    </font>
    <font>
      <sz val="12"/>
      <name val="Times New Roman"/>
    </font>
    <font>
      <b/>
      <sz val="12"/>
      <name val="Times New Roman"/>
    </font>
    <font>
      <i/>
      <sz val="12"/>
      <name val="Times New Roman"/>
    </font>
    <font>
      <b/>
      <i/>
      <sz val="12"/>
      <name val="Times New Roman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</borders>
  <cellStyleXfs count="1">
    <xf numFmtId="0" fontId="0" fillId="0" borderId="0"/>
  </cellStyleXfs>
  <cellXfs count="9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/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right"/>
    </xf>
    <xf numFmtId="49" fontId="1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/>
    </xf>
    <xf numFmtId="0" fontId="2" fillId="0" borderId="0" xfId="0" applyFont="1"/>
    <xf numFmtId="49" fontId="2" fillId="0" borderId="2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164" fontId="2" fillId="0" borderId="2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0" fontId="3" fillId="0" borderId="0" xfId="0" applyFont="1"/>
    <xf numFmtId="164" fontId="3" fillId="0" borderId="2" xfId="0" applyNumberFormat="1" applyFont="1" applyBorder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0" fontId="1" fillId="0" borderId="2" xfId="0" applyFont="1" applyBorder="1" applyAlignment="1">
      <alignment horizontal="left" vertical="center" wrapText="1"/>
    </xf>
    <xf numFmtId="3" fontId="1" fillId="0" borderId="0" xfId="0" applyNumberFormat="1" applyFont="1" applyAlignment="1">
      <alignment horizontal="center" vertical="center"/>
    </xf>
    <xf numFmtId="0" fontId="1" fillId="0" borderId="2" xfId="0" applyFont="1" applyBorder="1" applyAlignment="1">
      <alignment horizontal="left" vertical="top" wrapText="1"/>
    </xf>
    <xf numFmtId="49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4" fillId="0" borderId="0" xfId="0" applyFont="1"/>
    <xf numFmtId="164" fontId="4" fillId="0" borderId="2" xfId="0" applyNumberFormat="1" applyFont="1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/>
    </xf>
    <xf numFmtId="0" fontId="1" fillId="0" borderId="0" xfId="0" applyFont="1" applyAlignment="1">
      <alignment horizontal="left" vertical="top" wrapText="1"/>
    </xf>
    <xf numFmtId="164" fontId="1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center" vertical="center"/>
    </xf>
    <xf numFmtId="3" fontId="2" fillId="0" borderId="2" xfId="0" applyNumberFormat="1" applyFont="1" applyBorder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2" fillId="0" borderId="0" xfId="0" applyFont="1" applyAlignment="1">
      <alignment horizontal="center" vertical="center" wrapText="1"/>
    </xf>
    <xf numFmtId="164" fontId="7" fillId="0" borderId="2" xfId="0" applyNumberFormat="1" applyFont="1" applyBorder="1" applyAlignment="1">
      <alignment horizontal="center" vertical="center"/>
    </xf>
    <xf numFmtId="49" fontId="1" fillId="2" borderId="2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left" vertical="center" wrapText="1"/>
    </xf>
    <xf numFmtId="164" fontId="1" fillId="2" borderId="2" xfId="0" applyNumberFormat="1" applyFont="1" applyFill="1" applyBorder="1" applyAlignment="1">
      <alignment horizontal="center" vertical="center"/>
    </xf>
    <xf numFmtId="0" fontId="1" fillId="2" borderId="0" xfId="0" applyFont="1" applyFill="1"/>
    <xf numFmtId="164" fontId="1" fillId="3" borderId="2" xfId="0" applyNumberFormat="1" applyFont="1" applyFill="1" applyBorder="1" applyAlignment="1">
      <alignment horizontal="center" vertical="center"/>
    </xf>
    <xf numFmtId="0" fontId="1" fillId="3" borderId="0" xfId="0" applyFont="1" applyFill="1"/>
    <xf numFmtId="164" fontId="5" fillId="0" borderId="2" xfId="0" applyNumberFormat="1" applyFont="1" applyFill="1" applyBorder="1" applyAlignment="1">
      <alignment horizontal="center" vertical="center"/>
    </xf>
    <xf numFmtId="0" fontId="7" fillId="0" borderId="0" xfId="0" applyFont="1"/>
    <xf numFmtId="164" fontId="2" fillId="2" borderId="2" xfId="0" applyNumberFormat="1" applyFont="1" applyFill="1" applyBorder="1" applyAlignment="1">
      <alignment horizontal="center" vertical="center"/>
    </xf>
    <xf numFmtId="164" fontId="5" fillId="4" borderId="2" xfId="0" applyNumberFormat="1" applyFont="1" applyFill="1" applyBorder="1" applyAlignment="1">
      <alignment horizontal="center" vertical="center"/>
    </xf>
    <xf numFmtId="0" fontId="1" fillId="0" borderId="0" xfId="0" applyFont="1" applyFill="1"/>
    <xf numFmtId="0" fontId="1" fillId="0" borderId="0" xfId="0" applyFont="1" applyFill="1" applyAlignment="1">
      <alignment vertical="center"/>
    </xf>
    <xf numFmtId="49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top" wrapText="1"/>
    </xf>
    <xf numFmtId="0" fontId="1" fillId="0" borderId="0" xfId="0" applyFont="1" applyFill="1" applyAlignment="1">
      <alignment horizontal="right"/>
    </xf>
    <xf numFmtId="164" fontId="7" fillId="0" borderId="2" xfId="0" applyNumberFormat="1" applyFont="1" applyFill="1" applyBorder="1" applyAlignment="1">
      <alignment horizontal="center" vertical="center"/>
    </xf>
    <xf numFmtId="164" fontId="6" fillId="0" borderId="2" xfId="0" applyNumberFormat="1" applyFont="1" applyFill="1" applyBorder="1" applyAlignment="1">
      <alignment horizontal="center" vertical="center"/>
    </xf>
    <xf numFmtId="0" fontId="2" fillId="0" borderId="0" xfId="0" applyFont="1" applyFill="1"/>
    <xf numFmtId="0" fontId="3" fillId="0" borderId="0" xfId="0" applyFont="1" applyFill="1"/>
    <xf numFmtId="0" fontId="4" fillId="0" borderId="2" xfId="0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top" wrapText="1"/>
    </xf>
    <xf numFmtId="0" fontId="4" fillId="0" borderId="0" xfId="0" applyFont="1" applyFill="1"/>
    <xf numFmtId="49" fontId="1" fillId="0" borderId="2" xfId="0" applyNumberFormat="1" applyFont="1" applyFill="1" applyBorder="1" applyAlignment="1">
      <alignment horizontal="left" vertical="top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0" fontId="7" fillId="0" borderId="0" xfId="0" applyFont="1" applyFill="1"/>
    <xf numFmtId="0" fontId="1" fillId="0" borderId="1" xfId="0" applyFont="1" applyBorder="1" applyAlignment="1">
      <alignment horizontal="right"/>
    </xf>
    <xf numFmtId="0" fontId="1" fillId="0" borderId="1" xfId="0" applyFont="1" applyFill="1" applyBorder="1" applyAlignment="1">
      <alignment horizontal="right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New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Y1725"/>
  <sheetViews>
    <sheetView tabSelected="1" zoomScale="84" zoomScaleNormal="84" workbookViewId="0">
      <selection activeCell="E6" sqref="E6"/>
    </sheetView>
  </sheetViews>
  <sheetFormatPr defaultColWidth="9.109375" defaultRowHeight="15.6" x14ac:dyDescent="0.3"/>
  <cols>
    <col min="1" max="1" width="14.88671875" style="47" customWidth="1"/>
    <col min="2" max="2" width="11.109375" style="47" customWidth="1"/>
    <col min="3" max="4" width="7.6640625" style="47" customWidth="1"/>
    <col min="5" max="5" width="49" style="47" customWidth="1"/>
    <col min="6" max="64" width="18.6640625" style="1" hidden="1" customWidth="1"/>
    <col min="65" max="65" width="12.21875" style="1" hidden="1" customWidth="1"/>
    <col min="66" max="66" width="16.88671875" style="47" customWidth="1"/>
    <col min="67" max="67" width="18.6640625" style="1" hidden="1" customWidth="1"/>
    <col min="68" max="68" width="14.109375" style="1" hidden="1" customWidth="1"/>
    <col min="69" max="69" width="17.33203125" style="47" customWidth="1"/>
    <col min="70" max="70" width="18.6640625" style="1" hidden="1" customWidth="1"/>
    <col min="71" max="71" width="14.21875" style="1" hidden="1" customWidth="1"/>
    <col min="72" max="72" width="17.21875" style="47" customWidth="1"/>
    <col min="73" max="74" width="9.109375" style="1" hidden="1" customWidth="1"/>
    <col min="75" max="75" width="21.109375" style="1" hidden="1" customWidth="1"/>
    <col min="76" max="77" width="9.109375" style="1" hidden="1" customWidth="1"/>
    <col min="78" max="80" width="9.109375" style="47" customWidth="1"/>
    <col min="81" max="16384" width="9.109375" style="47"/>
  </cols>
  <sheetData>
    <row r="1" spans="1:77" x14ac:dyDescent="0.3">
      <c r="BN1" s="84" t="s">
        <v>0</v>
      </c>
      <c r="BO1" s="85"/>
      <c r="BP1" s="85"/>
      <c r="BQ1" s="84"/>
      <c r="BR1" s="85"/>
      <c r="BS1" s="85"/>
      <c r="BT1" s="84"/>
    </row>
    <row r="2" spans="1:77" x14ac:dyDescent="0.3">
      <c r="BN2" s="84" t="s">
        <v>1</v>
      </c>
      <c r="BO2" s="85"/>
      <c r="BP2" s="85"/>
      <c r="BQ2" s="84"/>
      <c r="BR2" s="85"/>
      <c r="BS2" s="85"/>
      <c r="BT2" s="84"/>
    </row>
    <row r="3" spans="1:77" x14ac:dyDescent="0.3">
      <c r="BN3" s="84" t="s">
        <v>2</v>
      </c>
      <c r="BO3" s="85"/>
      <c r="BP3" s="85"/>
      <c r="BQ3" s="84"/>
      <c r="BR3" s="85"/>
      <c r="BS3" s="85"/>
      <c r="BT3" s="84"/>
    </row>
    <row r="4" spans="1:77" x14ac:dyDescent="0.3">
      <c r="BN4" s="84" t="s">
        <v>1127</v>
      </c>
      <c r="BO4" s="86"/>
      <c r="BP4" s="86"/>
      <c r="BQ4" s="84"/>
      <c r="BR4" s="86"/>
      <c r="BS4" s="86"/>
      <c r="BT4" s="84"/>
    </row>
    <row r="5" spans="1:77" x14ac:dyDescent="0.3">
      <c r="BN5" s="66"/>
      <c r="BO5" s="2"/>
      <c r="BQ5" s="66"/>
      <c r="BR5" s="33"/>
      <c r="BS5" s="6"/>
      <c r="BT5" s="66"/>
    </row>
    <row r="6" spans="1:77" x14ac:dyDescent="0.3">
      <c r="D6" s="48"/>
      <c r="E6" s="48"/>
      <c r="G6" s="87"/>
      <c r="H6" s="87"/>
      <c r="I6" s="2"/>
      <c r="J6" s="2"/>
      <c r="K6" s="2"/>
      <c r="L6" s="2"/>
      <c r="M6" s="87"/>
      <c r="N6" s="87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F6" s="2"/>
      <c r="BG6" s="2"/>
      <c r="BH6" s="2"/>
      <c r="BI6" s="2"/>
      <c r="BJ6" s="2"/>
      <c r="BK6" s="2"/>
      <c r="BL6" s="2"/>
      <c r="BN6" s="84" t="s">
        <v>0</v>
      </c>
      <c r="BO6" s="85"/>
      <c r="BP6" s="85"/>
      <c r="BQ6" s="84"/>
      <c r="BR6" s="85"/>
      <c r="BS6" s="85"/>
      <c r="BT6" s="84"/>
    </row>
    <row r="7" spans="1:77" x14ac:dyDescent="0.3">
      <c r="D7" s="48"/>
      <c r="E7" s="48"/>
      <c r="G7" s="87"/>
      <c r="H7" s="87"/>
      <c r="I7" s="2"/>
      <c r="J7" s="2"/>
      <c r="K7" s="2"/>
      <c r="L7" s="2"/>
      <c r="M7" s="87"/>
      <c r="N7" s="87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F7" s="2"/>
      <c r="BG7" s="2"/>
      <c r="BH7" s="2"/>
      <c r="BI7" s="2"/>
      <c r="BJ7" s="2"/>
      <c r="BK7" s="2"/>
      <c r="BL7" s="2"/>
      <c r="BN7" s="84" t="s">
        <v>1</v>
      </c>
      <c r="BO7" s="85"/>
      <c r="BP7" s="85"/>
      <c r="BQ7" s="84"/>
      <c r="BR7" s="85"/>
      <c r="BS7" s="85"/>
      <c r="BT7" s="84"/>
    </row>
    <row r="8" spans="1:77" x14ac:dyDescent="0.3">
      <c r="D8" s="48"/>
      <c r="E8" s="48"/>
      <c r="G8" s="87"/>
      <c r="H8" s="87"/>
      <c r="I8" s="2"/>
      <c r="J8" s="2"/>
      <c r="K8" s="2"/>
      <c r="L8" s="2"/>
      <c r="M8" s="87"/>
      <c r="N8" s="87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F8" s="2"/>
      <c r="BG8" s="2"/>
      <c r="BH8" s="2"/>
      <c r="BI8" s="2"/>
      <c r="BJ8" s="2"/>
      <c r="BK8" s="2"/>
      <c r="BL8" s="2"/>
      <c r="BN8" s="84" t="s">
        <v>2</v>
      </c>
      <c r="BO8" s="85"/>
      <c r="BP8" s="85"/>
      <c r="BQ8" s="84"/>
      <c r="BR8" s="85"/>
      <c r="BS8" s="85"/>
      <c r="BT8" s="84"/>
    </row>
    <row r="9" spans="1:77" x14ac:dyDescent="0.3">
      <c r="A9" s="49"/>
      <c r="B9" s="50"/>
      <c r="C9" s="49"/>
      <c r="D9" s="84"/>
      <c r="E9" s="84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F9" s="2"/>
      <c r="BG9" s="2"/>
      <c r="BH9" s="2"/>
      <c r="BI9" s="2"/>
      <c r="BJ9" s="2"/>
      <c r="BK9" s="2"/>
      <c r="BL9" s="2"/>
      <c r="BN9" s="84" t="s">
        <v>3</v>
      </c>
      <c r="BO9" s="85"/>
      <c r="BP9" s="85"/>
      <c r="BQ9" s="84"/>
      <c r="BR9" s="85"/>
      <c r="BS9" s="85"/>
      <c r="BT9" s="84"/>
    </row>
    <row r="10" spans="1:77" x14ac:dyDescent="0.3">
      <c r="A10" s="49"/>
      <c r="B10" s="50"/>
      <c r="C10" s="49"/>
      <c r="D10" s="51"/>
      <c r="E10" s="51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F10" s="33"/>
      <c r="BG10" s="33"/>
      <c r="BH10" s="33"/>
      <c r="BI10" s="33"/>
      <c r="BJ10" s="33"/>
      <c r="BK10" s="33"/>
      <c r="BL10" s="33"/>
      <c r="BO10" s="3"/>
      <c r="BP10" s="3"/>
      <c r="BQ10" s="48"/>
      <c r="BR10" s="3"/>
      <c r="BS10" s="3"/>
      <c r="BT10" s="48"/>
    </row>
    <row r="11" spans="1:77" ht="58.5" customHeight="1" x14ac:dyDescent="0.3">
      <c r="A11" s="82" t="s">
        <v>4</v>
      </c>
      <c r="B11" s="82"/>
      <c r="C11" s="82"/>
      <c r="D11" s="82"/>
      <c r="E11" s="82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  <c r="AR11" s="83"/>
      <c r="AS11" s="83"/>
      <c r="AT11" s="83"/>
      <c r="AU11" s="83"/>
      <c r="AV11" s="83"/>
      <c r="AW11" s="83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N11" s="82"/>
      <c r="BO11" s="83"/>
      <c r="BP11" s="83"/>
      <c r="BQ11" s="82"/>
      <c r="BR11" s="83"/>
      <c r="BS11" s="83"/>
      <c r="BT11" s="82"/>
    </row>
    <row r="12" spans="1:77" x14ac:dyDescent="0.3">
      <c r="A12" s="52"/>
      <c r="B12" s="52"/>
      <c r="C12" s="52"/>
      <c r="D12" s="52"/>
      <c r="E12" s="52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52"/>
      <c r="BO12" s="34"/>
      <c r="BP12" s="34"/>
      <c r="BQ12" s="52"/>
      <c r="BR12" s="34"/>
    </row>
    <row r="13" spans="1:77" x14ac:dyDescent="0.3">
      <c r="A13" s="53"/>
      <c r="B13" s="54"/>
      <c r="C13" s="53"/>
      <c r="D13" s="53"/>
      <c r="E13" s="55"/>
      <c r="F13" s="5"/>
      <c r="G13" s="5"/>
      <c r="H13" s="5"/>
      <c r="I13" s="5"/>
      <c r="J13" s="5"/>
      <c r="K13" s="5"/>
      <c r="L13" s="5"/>
      <c r="M13" s="5"/>
      <c r="N13" s="6"/>
      <c r="O13" s="6"/>
      <c r="P13" s="6"/>
      <c r="Q13" s="6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>
        <f>AW1725</f>
        <v>-2.9103830456733704E-11</v>
      </c>
      <c r="AX13" s="7">
        <f>AX1725</f>
        <v>2.9103830456733704E-11</v>
      </c>
      <c r="AY13" s="7">
        <f>AY1725</f>
        <v>-7.2759576141834259E-12</v>
      </c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6" t="s">
        <v>5</v>
      </c>
      <c r="BN13" s="66"/>
      <c r="BO13" s="7"/>
      <c r="BP13" s="6" t="s">
        <v>5</v>
      </c>
      <c r="BQ13" s="66"/>
      <c r="BR13" s="6" t="s">
        <v>5</v>
      </c>
      <c r="BS13" s="80" t="s">
        <v>5</v>
      </c>
      <c r="BT13" s="81"/>
      <c r="BU13" s="6" t="s">
        <v>5</v>
      </c>
      <c r="BV13" s="6"/>
      <c r="BW13" s="6"/>
    </row>
    <row r="14" spans="1:77" ht="24.75" customHeight="1" x14ac:dyDescent="0.3">
      <c r="A14" s="88" t="s">
        <v>6</v>
      </c>
      <c r="B14" s="89" t="s">
        <v>7</v>
      </c>
      <c r="C14" s="88" t="s">
        <v>8</v>
      </c>
      <c r="D14" s="88" t="s">
        <v>9</v>
      </c>
      <c r="E14" s="89" t="s">
        <v>10</v>
      </c>
      <c r="F14" s="90" t="s">
        <v>11</v>
      </c>
      <c r="G14" s="90" t="s">
        <v>12</v>
      </c>
      <c r="H14" s="90" t="s">
        <v>13</v>
      </c>
      <c r="I14" s="91" t="s">
        <v>14</v>
      </c>
      <c r="J14" s="91"/>
      <c r="K14" s="91"/>
      <c r="L14" s="90" t="s">
        <v>11</v>
      </c>
      <c r="M14" s="90" t="s">
        <v>12</v>
      </c>
      <c r="N14" s="90" t="s">
        <v>13</v>
      </c>
      <c r="O14" s="91" t="s">
        <v>15</v>
      </c>
      <c r="P14" s="91"/>
      <c r="Q14" s="91"/>
      <c r="R14" s="90" t="s">
        <v>11</v>
      </c>
      <c r="S14" s="90" t="s">
        <v>12</v>
      </c>
      <c r="T14" s="90" t="s">
        <v>13</v>
      </c>
      <c r="U14" s="91" t="s">
        <v>16</v>
      </c>
      <c r="V14" s="91"/>
      <c r="W14" s="91"/>
      <c r="X14" s="90" t="s">
        <v>11</v>
      </c>
      <c r="Y14" s="90" t="s">
        <v>12</v>
      </c>
      <c r="Z14" s="90" t="s">
        <v>13</v>
      </c>
      <c r="AA14" s="91" t="s">
        <v>17</v>
      </c>
      <c r="AB14" s="91"/>
      <c r="AC14" s="91"/>
      <c r="AD14" s="90" t="s">
        <v>11</v>
      </c>
      <c r="AE14" s="90" t="s">
        <v>12</v>
      </c>
      <c r="AF14" s="90" t="s">
        <v>13</v>
      </c>
      <c r="AG14" s="10" t="s">
        <v>11</v>
      </c>
      <c r="AH14" s="92" t="s">
        <v>18</v>
      </c>
      <c r="AI14" s="92" t="s">
        <v>19</v>
      </c>
      <c r="AJ14" s="92" t="s">
        <v>20</v>
      </c>
      <c r="AK14" s="91" t="s">
        <v>21</v>
      </c>
      <c r="AL14" s="91"/>
      <c r="AM14" s="91"/>
      <c r="AN14" s="90" t="s">
        <v>11</v>
      </c>
      <c r="AO14" s="90" t="s">
        <v>12</v>
      </c>
      <c r="AP14" s="90" t="s">
        <v>13</v>
      </c>
      <c r="AQ14" s="90" t="s">
        <v>22</v>
      </c>
      <c r="AR14" s="90"/>
      <c r="AS14" s="90"/>
      <c r="AT14" s="90" t="s">
        <v>11</v>
      </c>
      <c r="AU14" s="90" t="s">
        <v>12</v>
      </c>
      <c r="AV14" s="90" t="s">
        <v>13</v>
      </c>
      <c r="AW14" s="90" t="s">
        <v>23</v>
      </c>
      <c r="AX14" s="90"/>
      <c r="AY14" s="90"/>
      <c r="AZ14" s="90" t="s">
        <v>11</v>
      </c>
      <c r="BA14" s="90" t="s">
        <v>12</v>
      </c>
      <c r="BB14" s="90" t="s">
        <v>13</v>
      </c>
      <c r="BC14" s="90" t="s">
        <v>24</v>
      </c>
      <c r="BD14" s="90"/>
      <c r="BE14" s="90"/>
      <c r="BF14" s="92" t="s">
        <v>25</v>
      </c>
      <c r="BG14" s="92" t="s">
        <v>26</v>
      </c>
      <c r="BH14" s="92" t="s">
        <v>27</v>
      </c>
      <c r="BI14" s="92" t="s">
        <v>28</v>
      </c>
      <c r="BJ14" s="92"/>
      <c r="BK14" s="92"/>
      <c r="BL14" s="92" t="s">
        <v>1109</v>
      </c>
      <c r="BM14" s="90" t="s">
        <v>1110</v>
      </c>
      <c r="BN14" s="93" t="s">
        <v>11</v>
      </c>
      <c r="BO14" s="92" t="s">
        <v>1111</v>
      </c>
      <c r="BP14" s="90" t="s">
        <v>1110</v>
      </c>
      <c r="BQ14" s="93" t="s">
        <v>12</v>
      </c>
      <c r="BR14" s="92" t="s">
        <v>1112</v>
      </c>
      <c r="BS14" s="90" t="s">
        <v>1110</v>
      </c>
      <c r="BT14" s="93" t="s">
        <v>13</v>
      </c>
      <c r="BU14" s="90" t="s">
        <v>29</v>
      </c>
      <c r="BV14" s="4"/>
      <c r="BW14" s="4"/>
    </row>
    <row r="15" spans="1:77" ht="19.2" customHeight="1" x14ac:dyDescent="0.3">
      <c r="A15" s="88"/>
      <c r="B15" s="89"/>
      <c r="C15" s="88"/>
      <c r="D15" s="88"/>
      <c r="E15" s="89"/>
      <c r="F15" s="90"/>
      <c r="G15" s="90"/>
      <c r="H15" s="90"/>
      <c r="I15" s="10" t="s">
        <v>11</v>
      </c>
      <c r="J15" s="10" t="s">
        <v>12</v>
      </c>
      <c r="K15" s="10" t="s">
        <v>13</v>
      </c>
      <c r="L15" s="90"/>
      <c r="M15" s="90"/>
      <c r="N15" s="90"/>
      <c r="O15" s="10" t="s">
        <v>11</v>
      </c>
      <c r="P15" s="10" t="s">
        <v>12</v>
      </c>
      <c r="Q15" s="10" t="s">
        <v>13</v>
      </c>
      <c r="R15" s="90"/>
      <c r="S15" s="90"/>
      <c r="T15" s="90"/>
      <c r="U15" s="10" t="s">
        <v>11</v>
      </c>
      <c r="V15" s="10" t="s">
        <v>12</v>
      </c>
      <c r="W15" s="10" t="s">
        <v>13</v>
      </c>
      <c r="X15" s="90"/>
      <c r="Y15" s="90"/>
      <c r="Z15" s="90"/>
      <c r="AA15" s="10" t="s">
        <v>11</v>
      </c>
      <c r="AB15" s="10" t="s">
        <v>12</v>
      </c>
      <c r="AC15" s="10" t="s">
        <v>13</v>
      </c>
      <c r="AD15" s="90"/>
      <c r="AE15" s="90"/>
      <c r="AF15" s="90"/>
      <c r="AG15" s="10" t="s">
        <v>30</v>
      </c>
      <c r="AH15" s="92"/>
      <c r="AI15" s="92"/>
      <c r="AJ15" s="92"/>
      <c r="AK15" s="10" t="s">
        <v>11</v>
      </c>
      <c r="AL15" s="10" t="s">
        <v>12</v>
      </c>
      <c r="AM15" s="10" t="s">
        <v>13</v>
      </c>
      <c r="AN15" s="90"/>
      <c r="AO15" s="90"/>
      <c r="AP15" s="90"/>
      <c r="AQ15" s="10" t="s">
        <v>11</v>
      </c>
      <c r="AR15" s="10" t="s">
        <v>12</v>
      </c>
      <c r="AS15" s="10" t="s">
        <v>13</v>
      </c>
      <c r="AT15" s="90"/>
      <c r="AU15" s="90"/>
      <c r="AV15" s="90"/>
      <c r="AW15" s="10" t="s">
        <v>11</v>
      </c>
      <c r="AX15" s="10" t="s">
        <v>12</v>
      </c>
      <c r="AY15" s="10" t="s">
        <v>13</v>
      </c>
      <c r="AZ15" s="90"/>
      <c r="BA15" s="90"/>
      <c r="BB15" s="90"/>
      <c r="BC15" s="10" t="s">
        <v>11</v>
      </c>
      <c r="BD15" s="10" t="s">
        <v>12</v>
      </c>
      <c r="BE15" s="10" t="s">
        <v>13</v>
      </c>
      <c r="BF15" s="92"/>
      <c r="BG15" s="92"/>
      <c r="BH15" s="92"/>
      <c r="BI15" s="9" t="s">
        <v>11</v>
      </c>
      <c r="BJ15" s="9" t="s">
        <v>12</v>
      </c>
      <c r="BK15" s="9" t="s">
        <v>13</v>
      </c>
      <c r="BL15" s="92"/>
      <c r="BM15" s="90"/>
      <c r="BN15" s="94"/>
      <c r="BO15" s="92"/>
      <c r="BP15" s="90"/>
      <c r="BQ15" s="94"/>
      <c r="BR15" s="92"/>
      <c r="BS15" s="90"/>
      <c r="BT15" s="94"/>
      <c r="BU15" s="90"/>
      <c r="BV15" s="4">
        <v>0</v>
      </c>
      <c r="BW15" s="4" t="s">
        <v>31</v>
      </c>
      <c r="BX15" s="1" t="s">
        <v>32</v>
      </c>
    </row>
    <row r="16" spans="1:77" s="69" customFormat="1" ht="31.2" customHeight="1" x14ac:dyDescent="0.3">
      <c r="A16" s="56" t="s">
        <v>33</v>
      </c>
      <c r="B16" s="57"/>
      <c r="C16" s="56"/>
      <c r="D16" s="56"/>
      <c r="E16" s="58" t="s">
        <v>34</v>
      </c>
      <c r="F16" s="15">
        <f t="shared" ref="F16:K16" si="0">F17+F56</f>
        <v>292040.5</v>
      </c>
      <c r="G16" s="15">
        <f t="shared" si="0"/>
        <v>250517.80000000005</v>
      </c>
      <c r="H16" s="15">
        <f t="shared" si="0"/>
        <v>213726.30000000002</v>
      </c>
      <c r="I16" s="15">
        <f t="shared" si="0"/>
        <v>11719.6</v>
      </c>
      <c r="J16" s="15">
        <f t="shared" si="0"/>
        <v>5000</v>
      </c>
      <c r="K16" s="15">
        <f t="shared" si="0"/>
        <v>5000</v>
      </c>
      <c r="L16" s="15">
        <f t="shared" ref="L16:L79" si="1">F16+I16</f>
        <v>303760.09999999998</v>
      </c>
      <c r="M16" s="15">
        <f t="shared" ref="M16:M79" si="2">G16+J16</f>
        <v>255517.80000000005</v>
      </c>
      <c r="N16" s="15">
        <f t="shared" ref="N16:N79" si="3">H16+K16</f>
        <v>218726.30000000002</v>
      </c>
      <c r="O16" s="15">
        <f>O17+O56</f>
        <v>67624.583729999998</v>
      </c>
      <c r="P16" s="15">
        <f>P17+P56</f>
        <v>990</v>
      </c>
      <c r="Q16" s="15">
        <f>Q17+Q56</f>
        <v>990</v>
      </c>
      <c r="R16" s="15">
        <f t="shared" ref="R16:R79" si="4">L16+O16</f>
        <v>371384.68372999999</v>
      </c>
      <c r="S16" s="15">
        <f t="shared" ref="S16:S79" si="5">M16+P16</f>
        <v>256507.80000000005</v>
      </c>
      <c r="T16" s="15">
        <f t="shared" ref="T16:T79" si="6">N16+Q16</f>
        <v>219716.30000000002</v>
      </c>
      <c r="U16" s="15">
        <f>U17+U56</f>
        <v>0</v>
      </c>
      <c r="V16" s="15">
        <f>V17+V56</f>
        <v>0</v>
      </c>
      <c r="W16" s="15">
        <f>W17+W56</f>
        <v>0</v>
      </c>
      <c r="X16" s="15">
        <f t="shared" ref="X16:X79" si="7">R16+U16</f>
        <v>371384.68372999999</v>
      </c>
      <c r="Y16" s="15">
        <f t="shared" ref="Y16:Y79" si="8">S16+V16</f>
        <v>256507.80000000005</v>
      </c>
      <c r="Z16" s="15">
        <f t="shared" ref="Z16:Z79" si="9">T16+W16</f>
        <v>219716.30000000002</v>
      </c>
      <c r="AA16" s="15">
        <f>AA17+AA56</f>
        <v>-18341.219000000001</v>
      </c>
      <c r="AB16" s="15">
        <f>AB17+AB56</f>
        <v>20760.788</v>
      </c>
      <c r="AC16" s="15">
        <f>AC17+AC56</f>
        <v>476.23800000000028</v>
      </c>
      <c r="AD16" s="15">
        <f t="shared" ref="AD16:AD79" si="10">X16+AA16</f>
        <v>353043.46473000001</v>
      </c>
      <c r="AE16" s="15">
        <f t="shared" ref="AE16:AE79" si="11">Y16+AB16</f>
        <v>277268.58800000005</v>
      </c>
      <c r="AF16" s="15">
        <f t="shared" ref="AF16:AF79" si="12">Z16+AC16</f>
        <v>220192.53800000003</v>
      </c>
      <c r="AG16" s="15">
        <f>AG17+AG56</f>
        <v>0</v>
      </c>
      <c r="AH16" s="15">
        <f t="shared" ref="AH16:AH79" si="13">AD16+AG16</f>
        <v>353043.46473000001</v>
      </c>
      <c r="AI16" s="15">
        <f t="shared" ref="AI16:AI79" si="14">AE16</f>
        <v>277268.58800000005</v>
      </c>
      <c r="AJ16" s="15">
        <f t="shared" ref="AJ16:AJ79" si="15">AF16</f>
        <v>220192.53800000003</v>
      </c>
      <c r="AK16" s="15">
        <f>AK17+AK56</f>
        <v>4266.76</v>
      </c>
      <c r="AL16" s="15">
        <f>AL17+AL56</f>
        <v>3034.4549999999999</v>
      </c>
      <c r="AM16" s="15">
        <f>AM17+AM56</f>
        <v>3228.4169999999999</v>
      </c>
      <c r="AN16" s="15">
        <f t="shared" ref="AN16:AN79" si="16">AH16+AK16</f>
        <v>357310.22473000002</v>
      </c>
      <c r="AO16" s="15">
        <f t="shared" ref="AO16:AO79" si="17">AI16+AL16</f>
        <v>280303.04300000006</v>
      </c>
      <c r="AP16" s="15">
        <f t="shared" ref="AP16:AP79" si="18">AJ16+AM16</f>
        <v>223420.95500000002</v>
      </c>
      <c r="AQ16" s="15">
        <f>AQ17+AQ56</f>
        <v>0</v>
      </c>
      <c r="AR16" s="15">
        <f>AR17+AR56</f>
        <v>0</v>
      </c>
      <c r="AS16" s="15">
        <f>AS17+AS56</f>
        <v>0</v>
      </c>
      <c r="AT16" s="15">
        <f t="shared" ref="AT16:AT79" si="19">AN16+AQ16</f>
        <v>357310.22473000002</v>
      </c>
      <c r="AU16" s="15">
        <f t="shared" ref="AU16:AU79" si="20">AO16+AR16</f>
        <v>280303.04300000006</v>
      </c>
      <c r="AV16" s="15">
        <f t="shared" ref="AV16:AV79" si="21">AP16+AS16</f>
        <v>223420.95500000002</v>
      </c>
      <c r="AW16" s="15">
        <f>AW17+AW56</f>
        <v>-10945.053</v>
      </c>
      <c r="AX16" s="15">
        <f>AX17+AX56</f>
        <v>10945.053</v>
      </c>
      <c r="AY16" s="15">
        <f>AY17+AY56</f>
        <v>0</v>
      </c>
      <c r="AZ16" s="15">
        <f t="shared" ref="AZ16:AZ79" si="22">AT16+AW16</f>
        <v>346365.17173</v>
      </c>
      <c r="BA16" s="15">
        <f t="shared" ref="BA16:BA79" si="23">AU16+AX16</f>
        <v>291248.09600000008</v>
      </c>
      <c r="BB16" s="15">
        <f t="shared" ref="BB16:BB79" si="24">AV16+AY16</f>
        <v>223420.95500000002</v>
      </c>
      <c r="BC16" s="15">
        <f>BC17+BC56</f>
        <v>0</v>
      </c>
      <c r="BD16" s="15">
        <f>BD17+BD56</f>
        <v>0</v>
      </c>
      <c r="BE16" s="15">
        <f>BE17+BE56</f>
        <v>0</v>
      </c>
      <c r="BF16" s="15">
        <f t="shared" ref="BF16:BF79" si="25">AZ16+BC16</f>
        <v>346365.17173</v>
      </c>
      <c r="BG16" s="15">
        <f t="shared" ref="BG16:BG79" si="26">BA16+BD16</f>
        <v>291248.09600000008</v>
      </c>
      <c r="BH16" s="15">
        <f t="shared" ref="BH16:BH79" si="27">BB16+BE16</f>
        <v>223420.95500000002</v>
      </c>
      <c r="BI16" s="15">
        <f>BI17+BI56</f>
        <v>-19147.990000000005</v>
      </c>
      <c r="BJ16" s="15">
        <f>BJ17+BJ56</f>
        <v>14198.813</v>
      </c>
      <c r="BK16" s="15">
        <f>BK17+BK56</f>
        <v>0</v>
      </c>
      <c r="BL16" s="15">
        <f t="shared" ref="BL16:BL79" si="28">BF16+BI16</f>
        <v>327217.18173000001</v>
      </c>
      <c r="BM16" s="15">
        <f>BM17+BM56</f>
        <v>0</v>
      </c>
      <c r="BN16" s="67">
        <f>BL16+BM16</f>
        <v>327217.18173000001</v>
      </c>
      <c r="BO16" s="15">
        <f t="shared" ref="BO16:BO79" si="29">BG16+BJ16</f>
        <v>305446.9090000001</v>
      </c>
      <c r="BP16" s="15">
        <f>BP17+BP56</f>
        <v>0</v>
      </c>
      <c r="BQ16" s="67">
        <f>BO16+BP16</f>
        <v>305446.9090000001</v>
      </c>
      <c r="BR16" s="15">
        <f t="shared" ref="BR16:BR79" si="30">BH16+BK16</f>
        <v>223420.95500000002</v>
      </c>
      <c r="BS16" s="15">
        <f>BS17+BS56</f>
        <v>0</v>
      </c>
      <c r="BT16" s="67">
        <f>BR16+BS16</f>
        <v>223420.95500000002</v>
      </c>
      <c r="BU16" s="15">
        <f>BU17+BU56</f>
        <v>0</v>
      </c>
      <c r="BV16" s="16"/>
      <c r="BW16" s="16"/>
      <c r="BX16" s="12" t="str">
        <f t="shared" ref="BX16:BX40" si="31">CONCATENATE(C16,D16)</f>
        <v/>
      </c>
      <c r="BY16" s="12"/>
    </row>
    <row r="17" spans="1:77" s="70" customFormat="1" ht="15.6" customHeight="1" x14ac:dyDescent="0.3">
      <c r="A17" s="59" t="s">
        <v>35</v>
      </c>
      <c r="B17" s="60"/>
      <c r="C17" s="59"/>
      <c r="D17" s="59"/>
      <c r="E17" s="61" t="s">
        <v>36</v>
      </c>
      <c r="F17" s="18">
        <f t="shared" ref="F17:K17" si="32">F18+F34</f>
        <v>129948</v>
      </c>
      <c r="G17" s="18">
        <f t="shared" si="32"/>
        <v>97908.6</v>
      </c>
      <c r="H17" s="18">
        <f t="shared" si="32"/>
        <v>65200</v>
      </c>
      <c r="I17" s="18">
        <f t="shared" si="32"/>
        <v>5000</v>
      </c>
      <c r="J17" s="18">
        <f t="shared" si="32"/>
        <v>5000</v>
      </c>
      <c r="K17" s="18">
        <f t="shared" si="32"/>
        <v>5000</v>
      </c>
      <c r="L17" s="18">
        <f t="shared" si="1"/>
        <v>134948</v>
      </c>
      <c r="M17" s="18">
        <f t="shared" si="2"/>
        <v>102908.6</v>
      </c>
      <c r="N17" s="18">
        <f t="shared" si="3"/>
        <v>70200</v>
      </c>
      <c r="O17" s="18">
        <f>O18+O34</f>
        <v>65434.583729999998</v>
      </c>
      <c r="P17" s="18">
        <f>P18+P34</f>
        <v>0</v>
      </c>
      <c r="Q17" s="18">
        <f>Q18+Q34</f>
        <v>0</v>
      </c>
      <c r="R17" s="18">
        <f t="shared" si="4"/>
        <v>200382.58373000001</v>
      </c>
      <c r="S17" s="18">
        <f t="shared" si="5"/>
        <v>102908.6</v>
      </c>
      <c r="T17" s="18">
        <f t="shared" si="6"/>
        <v>70200</v>
      </c>
      <c r="U17" s="18">
        <f>U18+U34</f>
        <v>0</v>
      </c>
      <c r="V17" s="18">
        <f>V18+V34</f>
        <v>0</v>
      </c>
      <c r="W17" s="18">
        <f>W18+W34</f>
        <v>0</v>
      </c>
      <c r="X17" s="18">
        <f t="shared" si="7"/>
        <v>200382.58373000001</v>
      </c>
      <c r="Y17" s="18">
        <f t="shared" si="8"/>
        <v>102908.6</v>
      </c>
      <c r="Z17" s="18">
        <f t="shared" si="9"/>
        <v>70200</v>
      </c>
      <c r="AA17" s="18">
        <f>AA18+AA34</f>
        <v>-15284.093000000001</v>
      </c>
      <c r="AB17" s="18">
        <f>AB18+AB34</f>
        <v>25284.093000000001</v>
      </c>
      <c r="AC17" s="18">
        <f>AC18+AC34</f>
        <v>5000</v>
      </c>
      <c r="AD17" s="18">
        <f t="shared" si="10"/>
        <v>185098.49073000002</v>
      </c>
      <c r="AE17" s="18">
        <f t="shared" si="11"/>
        <v>128192.693</v>
      </c>
      <c r="AF17" s="18">
        <f t="shared" si="12"/>
        <v>75200</v>
      </c>
      <c r="AG17" s="18">
        <f>AG18+AG34</f>
        <v>0</v>
      </c>
      <c r="AH17" s="18">
        <f t="shared" si="13"/>
        <v>185098.49073000002</v>
      </c>
      <c r="AI17" s="18">
        <f t="shared" si="14"/>
        <v>128192.693</v>
      </c>
      <c r="AJ17" s="18">
        <f t="shared" si="15"/>
        <v>75200</v>
      </c>
      <c r="AK17" s="18">
        <f>AK18+AK34</f>
        <v>-977.79200000000003</v>
      </c>
      <c r="AL17" s="18">
        <f>AL18+AL34</f>
        <v>0</v>
      </c>
      <c r="AM17" s="18">
        <f>AM18+AM34</f>
        <v>0</v>
      </c>
      <c r="AN17" s="18">
        <f t="shared" si="16"/>
        <v>184120.69873000003</v>
      </c>
      <c r="AO17" s="18">
        <f t="shared" si="17"/>
        <v>128192.693</v>
      </c>
      <c r="AP17" s="18">
        <f t="shared" si="18"/>
        <v>75200</v>
      </c>
      <c r="AQ17" s="18">
        <f>AQ18+AQ34</f>
        <v>0</v>
      </c>
      <c r="AR17" s="18">
        <f>AR18+AR34</f>
        <v>0</v>
      </c>
      <c r="AS17" s="18">
        <f>AS18+AS34</f>
        <v>0</v>
      </c>
      <c r="AT17" s="18">
        <f t="shared" si="19"/>
        <v>184120.69873000003</v>
      </c>
      <c r="AU17" s="18">
        <f t="shared" si="20"/>
        <v>128192.693</v>
      </c>
      <c r="AV17" s="18">
        <f t="shared" si="21"/>
        <v>75200</v>
      </c>
      <c r="AW17" s="18">
        <f>AW18+AW34</f>
        <v>-11043.804</v>
      </c>
      <c r="AX17" s="18">
        <f>AX18+AX34</f>
        <v>10945.053</v>
      </c>
      <c r="AY17" s="18">
        <f>AY18+AY34</f>
        <v>0</v>
      </c>
      <c r="AZ17" s="18">
        <f t="shared" si="22"/>
        <v>173076.89473000003</v>
      </c>
      <c r="BA17" s="18">
        <f t="shared" si="23"/>
        <v>139137.74599999998</v>
      </c>
      <c r="BB17" s="18">
        <f t="shared" si="24"/>
        <v>75200</v>
      </c>
      <c r="BC17" s="18">
        <f>BC18+BC34</f>
        <v>0</v>
      </c>
      <c r="BD17" s="18">
        <f>BD18+BD34</f>
        <v>0</v>
      </c>
      <c r="BE17" s="18">
        <f>BE18+BE34</f>
        <v>0</v>
      </c>
      <c r="BF17" s="18">
        <f t="shared" si="25"/>
        <v>173076.89473000003</v>
      </c>
      <c r="BG17" s="18">
        <f t="shared" si="26"/>
        <v>139137.74599999998</v>
      </c>
      <c r="BH17" s="18">
        <f t="shared" si="27"/>
        <v>75200</v>
      </c>
      <c r="BI17" s="18">
        <f>BI18+BI34</f>
        <v>-14638.815000000006</v>
      </c>
      <c r="BJ17" s="18">
        <f>BJ18+BJ34</f>
        <v>14198.813</v>
      </c>
      <c r="BK17" s="18">
        <f>BK18+BK34</f>
        <v>0</v>
      </c>
      <c r="BL17" s="18">
        <f t="shared" si="28"/>
        <v>158438.07973000003</v>
      </c>
      <c r="BM17" s="18">
        <f>BM18+BM34</f>
        <v>0</v>
      </c>
      <c r="BN17" s="68">
        <f t="shared" ref="BN17:BN80" si="33">BL17+BM17</f>
        <v>158438.07973000003</v>
      </c>
      <c r="BO17" s="18">
        <f t="shared" si="29"/>
        <v>153336.55899999998</v>
      </c>
      <c r="BP17" s="18">
        <f>BP18+BP34</f>
        <v>0</v>
      </c>
      <c r="BQ17" s="68">
        <f t="shared" ref="BQ17:BQ80" si="34">BO17+BP17</f>
        <v>153336.55899999998</v>
      </c>
      <c r="BR17" s="18">
        <f t="shared" si="30"/>
        <v>75200</v>
      </c>
      <c r="BS17" s="18">
        <f>BS18+BS34</f>
        <v>0</v>
      </c>
      <c r="BT17" s="68">
        <f t="shared" ref="BT17:BT80" si="35">BR17+BS17</f>
        <v>75200</v>
      </c>
      <c r="BU17" s="18">
        <f>BU18+BU34</f>
        <v>0</v>
      </c>
      <c r="BV17" s="19"/>
      <c r="BW17" s="19"/>
      <c r="BX17" s="17" t="str">
        <f t="shared" si="31"/>
        <v/>
      </c>
      <c r="BY17" s="17"/>
    </row>
    <row r="18" spans="1:77" ht="31.2" customHeight="1" x14ac:dyDescent="0.3">
      <c r="A18" s="62" t="s">
        <v>37</v>
      </c>
      <c r="B18" s="63"/>
      <c r="C18" s="62"/>
      <c r="D18" s="62"/>
      <c r="E18" s="64" t="s">
        <v>38</v>
      </c>
      <c r="F18" s="11">
        <f t="shared" ref="F18:K18" si="36">F19+F22+F25+F28+F31</f>
        <v>64748</v>
      </c>
      <c r="G18" s="11">
        <f t="shared" si="36"/>
        <v>32708.6</v>
      </c>
      <c r="H18" s="11">
        <f t="shared" si="36"/>
        <v>0</v>
      </c>
      <c r="I18" s="11">
        <f t="shared" si="36"/>
        <v>0</v>
      </c>
      <c r="J18" s="11">
        <f t="shared" si="36"/>
        <v>0</v>
      </c>
      <c r="K18" s="11">
        <f t="shared" si="36"/>
        <v>0</v>
      </c>
      <c r="L18" s="11">
        <f t="shared" si="1"/>
        <v>64748</v>
      </c>
      <c r="M18" s="11">
        <f t="shared" si="2"/>
        <v>32708.6</v>
      </c>
      <c r="N18" s="11">
        <f t="shared" si="3"/>
        <v>0</v>
      </c>
      <c r="O18" s="11">
        <f>O19+O22+O25+O28+O31</f>
        <v>65434.583729999998</v>
      </c>
      <c r="P18" s="11">
        <f>P19+P22+P25+P28+P31</f>
        <v>0</v>
      </c>
      <c r="Q18" s="11">
        <f>Q19+Q22+Q25+Q28+Q31</f>
        <v>0</v>
      </c>
      <c r="R18" s="11">
        <f t="shared" si="4"/>
        <v>130182.58373</v>
      </c>
      <c r="S18" s="11">
        <f t="shared" si="5"/>
        <v>32708.6</v>
      </c>
      <c r="T18" s="11">
        <f t="shared" si="6"/>
        <v>0</v>
      </c>
      <c r="U18" s="11">
        <f>U19+U22+U25+U28+U31</f>
        <v>0</v>
      </c>
      <c r="V18" s="11">
        <f>V19+V22+V25+V28+V31</f>
        <v>0</v>
      </c>
      <c r="W18" s="11">
        <f>W19+W22+W25+W28+W31</f>
        <v>0</v>
      </c>
      <c r="X18" s="11">
        <f t="shared" si="7"/>
        <v>130182.58373</v>
      </c>
      <c r="Y18" s="11">
        <f t="shared" si="8"/>
        <v>32708.6</v>
      </c>
      <c r="Z18" s="11">
        <f t="shared" si="9"/>
        <v>0</v>
      </c>
      <c r="AA18" s="11">
        <f>AA19+AA22+AA25+AA28+AA31</f>
        <v>-20284.093000000001</v>
      </c>
      <c r="AB18" s="11">
        <f>AB19+AB22+AB25+AB28+AB31</f>
        <v>20284.093000000001</v>
      </c>
      <c r="AC18" s="11">
        <f>AC19+AC22+AC25+AC28+AC31</f>
        <v>0</v>
      </c>
      <c r="AD18" s="11">
        <f t="shared" si="10"/>
        <v>109898.49072999999</v>
      </c>
      <c r="AE18" s="11">
        <f t="shared" si="11"/>
        <v>52992.692999999999</v>
      </c>
      <c r="AF18" s="11">
        <f t="shared" si="12"/>
        <v>0</v>
      </c>
      <c r="AG18" s="11">
        <f>AG19+AG22+AG25+AG28+AG31</f>
        <v>0</v>
      </c>
      <c r="AH18" s="11">
        <f t="shared" si="13"/>
        <v>109898.49072999999</v>
      </c>
      <c r="AI18" s="11">
        <f t="shared" si="14"/>
        <v>52992.692999999999</v>
      </c>
      <c r="AJ18" s="11">
        <f t="shared" si="15"/>
        <v>0</v>
      </c>
      <c r="AK18" s="11">
        <f>AK19+AK22+AK25+AK28+AK31</f>
        <v>0</v>
      </c>
      <c r="AL18" s="11">
        <f>AL19+AL22+AL25+AL28+AL31</f>
        <v>0</v>
      </c>
      <c r="AM18" s="11">
        <f>AM19+AM22+AM25+AM28+AM31</f>
        <v>0</v>
      </c>
      <c r="AN18" s="11">
        <f t="shared" si="16"/>
        <v>109898.49072999999</v>
      </c>
      <c r="AO18" s="11">
        <f t="shared" si="17"/>
        <v>52992.692999999999</v>
      </c>
      <c r="AP18" s="11">
        <f t="shared" si="18"/>
        <v>0</v>
      </c>
      <c r="AQ18" s="11">
        <f>AQ19+AQ22+AQ25+AQ28+AQ31</f>
        <v>0</v>
      </c>
      <c r="AR18" s="11">
        <f>AR19+AR22+AR25+AR28+AR31</f>
        <v>0</v>
      </c>
      <c r="AS18" s="11">
        <f>AS19+AS22+AS25+AS28+AS31</f>
        <v>0</v>
      </c>
      <c r="AT18" s="11">
        <f t="shared" si="19"/>
        <v>109898.49072999999</v>
      </c>
      <c r="AU18" s="11">
        <f t="shared" si="20"/>
        <v>52992.692999999999</v>
      </c>
      <c r="AV18" s="11">
        <f t="shared" si="21"/>
        <v>0</v>
      </c>
      <c r="AW18" s="11">
        <f>AW19+AW22+AW25+AW28+AW31</f>
        <v>-10945.053</v>
      </c>
      <c r="AX18" s="11">
        <f>AX19+AX22+AX25+AX28+AX31</f>
        <v>10945.053</v>
      </c>
      <c r="AY18" s="11">
        <f>AY19+AY22+AY25+AY28+AY31</f>
        <v>0</v>
      </c>
      <c r="AZ18" s="11">
        <f t="shared" si="22"/>
        <v>98953.437729999991</v>
      </c>
      <c r="BA18" s="11">
        <f t="shared" si="23"/>
        <v>63937.745999999999</v>
      </c>
      <c r="BB18" s="11">
        <f t="shared" si="24"/>
        <v>0</v>
      </c>
      <c r="BC18" s="11">
        <f>BC19+BC22+BC25+BC28+BC31</f>
        <v>0</v>
      </c>
      <c r="BD18" s="11">
        <f>BD19+BD22+BD25+BD28+BD31</f>
        <v>0</v>
      </c>
      <c r="BE18" s="11">
        <f>BE19+BE22+BE25+BE28+BE31</f>
        <v>0</v>
      </c>
      <c r="BF18" s="11">
        <f t="shared" si="25"/>
        <v>98953.437729999991</v>
      </c>
      <c r="BG18" s="11">
        <f t="shared" si="26"/>
        <v>63937.745999999999</v>
      </c>
      <c r="BH18" s="11">
        <f t="shared" si="27"/>
        <v>0</v>
      </c>
      <c r="BI18" s="11">
        <f>BI19+BI22+BI25+BI28+BI31</f>
        <v>-14198.813</v>
      </c>
      <c r="BJ18" s="11">
        <f>BJ19+BJ22+BJ25+BJ28+BJ31</f>
        <v>14198.813</v>
      </c>
      <c r="BK18" s="11">
        <f>BK19+BK22+BK25+BK28+BK31</f>
        <v>0</v>
      </c>
      <c r="BL18" s="11">
        <f t="shared" si="28"/>
        <v>84754.624729999996</v>
      </c>
      <c r="BM18" s="11">
        <f>BM19+BM22+BM25+BM28+BM31</f>
        <v>0</v>
      </c>
      <c r="BN18" s="43">
        <f t="shared" si="33"/>
        <v>84754.624729999996</v>
      </c>
      <c r="BO18" s="11">
        <f t="shared" si="29"/>
        <v>78136.558999999994</v>
      </c>
      <c r="BP18" s="11">
        <f>BP19+BP22+BP25+BP28+BP31</f>
        <v>0</v>
      </c>
      <c r="BQ18" s="43">
        <f t="shared" si="34"/>
        <v>78136.558999999994</v>
      </c>
      <c r="BR18" s="11">
        <f t="shared" si="30"/>
        <v>0</v>
      </c>
      <c r="BS18" s="11">
        <f>BS19+BS22+BS25+BS28+BS31</f>
        <v>0</v>
      </c>
      <c r="BT18" s="43">
        <f t="shared" si="35"/>
        <v>0</v>
      </c>
      <c r="BU18" s="11">
        <f>BU19+BU22+BU25+BU28+BU31</f>
        <v>0</v>
      </c>
      <c r="BV18" s="21"/>
      <c r="BW18" s="21"/>
      <c r="BX18" s="1" t="str">
        <f t="shared" si="31"/>
        <v/>
      </c>
    </row>
    <row r="19" spans="1:77" ht="46.8" customHeight="1" x14ac:dyDescent="0.3">
      <c r="A19" s="62" t="s">
        <v>39</v>
      </c>
      <c r="B19" s="63"/>
      <c r="C19" s="62"/>
      <c r="D19" s="62"/>
      <c r="E19" s="64" t="s">
        <v>40</v>
      </c>
      <c r="F19" s="11">
        <f t="shared" ref="F19:F32" si="37">F20</f>
        <v>5965.3</v>
      </c>
      <c r="G19" s="11">
        <f t="shared" ref="G19:G32" si="38">G20</f>
        <v>0</v>
      </c>
      <c r="H19" s="11">
        <f t="shared" ref="H19:H32" si="39">H20</f>
        <v>0</v>
      </c>
      <c r="I19" s="11">
        <f t="shared" ref="I19:I32" si="40">I20</f>
        <v>0</v>
      </c>
      <c r="J19" s="11">
        <f t="shared" ref="J19:J32" si="41">J20</f>
        <v>0</v>
      </c>
      <c r="K19" s="11">
        <f t="shared" ref="K19:K32" si="42">K20</f>
        <v>0</v>
      </c>
      <c r="L19" s="11">
        <f t="shared" si="1"/>
        <v>5965.3</v>
      </c>
      <c r="M19" s="11">
        <f t="shared" si="2"/>
        <v>0</v>
      </c>
      <c r="N19" s="11">
        <f t="shared" si="3"/>
        <v>0</v>
      </c>
      <c r="O19" s="11">
        <f t="shared" ref="O19:O32" si="43">O20</f>
        <v>6034.6826300000002</v>
      </c>
      <c r="P19" s="11">
        <f t="shared" ref="P19:P32" si="44">P20</f>
        <v>0</v>
      </c>
      <c r="Q19" s="11">
        <f t="shared" ref="Q19:Q32" si="45">Q20</f>
        <v>0</v>
      </c>
      <c r="R19" s="11">
        <f t="shared" si="4"/>
        <v>11999.98263</v>
      </c>
      <c r="S19" s="11">
        <f t="shared" si="5"/>
        <v>0</v>
      </c>
      <c r="T19" s="11">
        <f t="shared" si="6"/>
        <v>0</v>
      </c>
      <c r="U19" s="11">
        <f t="shared" ref="U19:U32" si="46">U20</f>
        <v>0</v>
      </c>
      <c r="V19" s="11">
        <f t="shared" ref="V19:V32" si="47">V20</f>
        <v>0</v>
      </c>
      <c r="W19" s="11">
        <f t="shared" ref="W19:W32" si="48">W20</f>
        <v>0</v>
      </c>
      <c r="X19" s="11">
        <f t="shared" si="7"/>
        <v>11999.98263</v>
      </c>
      <c r="Y19" s="11">
        <f t="shared" si="8"/>
        <v>0</v>
      </c>
      <c r="Z19" s="11">
        <f t="shared" si="9"/>
        <v>0</v>
      </c>
      <c r="AA19" s="11">
        <f t="shared" ref="AA19:AA32" si="49">AA20</f>
        <v>0</v>
      </c>
      <c r="AB19" s="11">
        <f t="shared" ref="AB19:AB32" si="50">AB20</f>
        <v>0</v>
      </c>
      <c r="AC19" s="11">
        <f t="shared" ref="AC19:AC32" si="51">AC20</f>
        <v>0</v>
      </c>
      <c r="AD19" s="11">
        <f t="shared" si="10"/>
        <v>11999.98263</v>
      </c>
      <c r="AE19" s="11">
        <f t="shared" si="11"/>
        <v>0</v>
      </c>
      <c r="AF19" s="11">
        <f t="shared" si="12"/>
        <v>0</v>
      </c>
      <c r="AG19" s="11">
        <f t="shared" ref="AG19:AG32" si="52">AG20</f>
        <v>0</v>
      </c>
      <c r="AH19" s="11">
        <f t="shared" si="13"/>
        <v>11999.98263</v>
      </c>
      <c r="AI19" s="11">
        <f t="shared" si="14"/>
        <v>0</v>
      </c>
      <c r="AJ19" s="11">
        <f t="shared" si="15"/>
        <v>0</v>
      </c>
      <c r="AK19" s="11">
        <f t="shared" ref="AK19:AK32" si="53">AK20</f>
        <v>0</v>
      </c>
      <c r="AL19" s="11">
        <f t="shared" ref="AL19:AL32" si="54">AL20</f>
        <v>0</v>
      </c>
      <c r="AM19" s="11">
        <f t="shared" ref="AM19:AM32" si="55">AM20</f>
        <v>0</v>
      </c>
      <c r="AN19" s="11">
        <f t="shared" si="16"/>
        <v>11999.98263</v>
      </c>
      <c r="AO19" s="11">
        <f t="shared" si="17"/>
        <v>0</v>
      </c>
      <c r="AP19" s="11">
        <f t="shared" si="18"/>
        <v>0</v>
      </c>
      <c r="AQ19" s="11">
        <f t="shared" ref="AQ19:AQ32" si="56">AQ20</f>
        <v>0</v>
      </c>
      <c r="AR19" s="11">
        <f t="shared" ref="AR19:AR32" si="57">AR20</f>
        <v>0</v>
      </c>
      <c r="AS19" s="11">
        <f t="shared" ref="AS19:AS32" si="58">AS20</f>
        <v>0</v>
      </c>
      <c r="AT19" s="11">
        <f t="shared" si="19"/>
        <v>11999.98263</v>
      </c>
      <c r="AU19" s="11">
        <f t="shared" si="20"/>
        <v>0</v>
      </c>
      <c r="AV19" s="11">
        <f t="shared" si="21"/>
        <v>0</v>
      </c>
      <c r="AW19" s="11">
        <f t="shared" ref="AW19:AW32" si="59">AW20</f>
        <v>0</v>
      </c>
      <c r="AX19" s="11">
        <f t="shared" ref="AX19:AX32" si="60">AX20</f>
        <v>0</v>
      </c>
      <c r="AY19" s="11">
        <f t="shared" ref="AY19:AY32" si="61">AY20</f>
        <v>0</v>
      </c>
      <c r="AZ19" s="11">
        <f t="shared" si="22"/>
        <v>11999.98263</v>
      </c>
      <c r="BA19" s="11">
        <f t="shared" si="23"/>
        <v>0</v>
      </c>
      <c r="BB19" s="11">
        <f t="shared" si="24"/>
        <v>0</v>
      </c>
      <c r="BC19" s="11">
        <f t="shared" ref="BC19:BC32" si="62">BC20</f>
        <v>0</v>
      </c>
      <c r="BD19" s="11">
        <f t="shared" ref="BD19:BD32" si="63">BD20</f>
        <v>0</v>
      </c>
      <c r="BE19" s="11">
        <f t="shared" ref="BE19:BE32" si="64">BE20</f>
        <v>0</v>
      </c>
      <c r="BF19" s="11">
        <f t="shared" si="25"/>
        <v>11999.98263</v>
      </c>
      <c r="BG19" s="11">
        <f t="shared" si="26"/>
        <v>0</v>
      </c>
      <c r="BH19" s="11">
        <f t="shared" si="27"/>
        <v>0</v>
      </c>
      <c r="BI19" s="11">
        <f t="shared" ref="BI19:BI32" si="65">BI20</f>
        <v>0</v>
      </c>
      <c r="BJ19" s="11">
        <f t="shared" ref="BJ19:BJ32" si="66">BJ20</f>
        <v>0</v>
      </c>
      <c r="BK19" s="11">
        <f t="shared" ref="BK19:BK32" si="67">BK20</f>
        <v>0</v>
      </c>
      <c r="BL19" s="11">
        <f t="shared" si="28"/>
        <v>11999.98263</v>
      </c>
      <c r="BM19" s="11">
        <f t="shared" ref="BM19:BM32" si="68">BM20</f>
        <v>0</v>
      </c>
      <c r="BN19" s="43">
        <f t="shared" si="33"/>
        <v>11999.98263</v>
      </c>
      <c r="BO19" s="11">
        <f t="shared" si="29"/>
        <v>0</v>
      </c>
      <c r="BP19" s="11">
        <f t="shared" ref="BP19:BU32" si="69">BP20</f>
        <v>0</v>
      </c>
      <c r="BQ19" s="43">
        <f t="shared" si="34"/>
        <v>0</v>
      </c>
      <c r="BR19" s="11">
        <f t="shared" si="30"/>
        <v>0</v>
      </c>
      <c r="BS19" s="11">
        <f t="shared" si="69"/>
        <v>0</v>
      </c>
      <c r="BT19" s="43">
        <f t="shared" si="35"/>
        <v>0</v>
      </c>
      <c r="BU19" s="11">
        <f t="shared" si="69"/>
        <v>0</v>
      </c>
      <c r="BV19" s="21"/>
      <c r="BW19" s="21"/>
      <c r="BX19" s="1" t="str">
        <f t="shared" si="31"/>
        <v/>
      </c>
    </row>
    <row r="20" spans="1:77" ht="46.8" customHeight="1" x14ac:dyDescent="0.3">
      <c r="A20" s="62" t="s">
        <v>39</v>
      </c>
      <c r="B20" s="63" t="s">
        <v>41</v>
      </c>
      <c r="C20" s="62"/>
      <c r="D20" s="62"/>
      <c r="E20" s="64" t="s">
        <v>42</v>
      </c>
      <c r="F20" s="11">
        <f t="shared" si="37"/>
        <v>5965.3</v>
      </c>
      <c r="G20" s="11">
        <f t="shared" si="38"/>
        <v>0</v>
      </c>
      <c r="H20" s="11">
        <f t="shared" si="39"/>
        <v>0</v>
      </c>
      <c r="I20" s="11">
        <f t="shared" si="40"/>
        <v>0</v>
      </c>
      <c r="J20" s="11">
        <f t="shared" si="41"/>
        <v>0</v>
      </c>
      <c r="K20" s="11">
        <f t="shared" si="42"/>
        <v>0</v>
      </c>
      <c r="L20" s="11">
        <f t="shared" si="1"/>
        <v>5965.3</v>
      </c>
      <c r="M20" s="11">
        <f t="shared" si="2"/>
        <v>0</v>
      </c>
      <c r="N20" s="11">
        <f t="shared" si="3"/>
        <v>0</v>
      </c>
      <c r="O20" s="11">
        <f t="shared" si="43"/>
        <v>6034.6826300000002</v>
      </c>
      <c r="P20" s="11">
        <f t="shared" si="44"/>
        <v>0</v>
      </c>
      <c r="Q20" s="11">
        <f t="shared" si="45"/>
        <v>0</v>
      </c>
      <c r="R20" s="11">
        <f t="shared" si="4"/>
        <v>11999.98263</v>
      </c>
      <c r="S20" s="11">
        <f t="shared" si="5"/>
        <v>0</v>
      </c>
      <c r="T20" s="11">
        <f t="shared" si="6"/>
        <v>0</v>
      </c>
      <c r="U20" s="11">
        <f t="shared" si="46"/>
        <v>0</v>
      </c>
      <c r="V20" s="11">
        <f t="shared" si="47"/>
        <v>0</v>
      </c>
      <c r="W20" s="11">
        <f t="shared" si="48"/>
        <v>0</v>
      </c>
      <c r="X20" s="11">
        <f t="shared" si="7"/>
        <v>11999.98263</v>
      </c>
      <c r="Y20" s="11">
        <f t="shared" si="8"/>
        <v>0</v>
      </c>
      <c r="Z20" s="11">
        <f t="shared" si="9"/>
        <v>0</v>
      </c>
      <c r="AA20" s="11">
        <f t="shared" si="49"/>
        <v>0</v>
      </c>
      <c r="AB20" s="11">
        <f t="shared" si="50"/>
        <v>0</v>
      </c>
      <c r="AC20" s="11">
        <f t="shared" si="51"/>
        <v>0</v>
      </c>
      <c r="AD20" s="11">
        <f t="shared" si="10"/>
        <v>11999.98263</v>
      </c>
      <c r="AE20" s="11">
        <f t="shared" si="11"/>
        <v>0</v>
      </c>
      <c r="AF20" s="11">
        <f t="shared" si="12"/>
        <v>0</v>
      </c>
      <c r="AG20" s="11">
        <f t="shared" si="52"/>
        <v>0</v>
      </c>
      <c r="AH20" s="11">
        <f t="shared" si="13"/>
        <v>11999.98263</v>
      </c>
      <c r="AI20" s="11">
        <f t="shared" si="14"/>
        <v>0</v>
      </c>
      <c r="AJ20" s="11">
        <f t="shared" si="15"/>
        <v>0</v>
      </c>
      <c r="AK20" s="11">
        <f t="shared" si="53"/>
        <v>0</v>
      </c>
      <c r="AL20" s="11">
        <f t="shared" si="54"/>
        <v>0</v>
      </c>
      <c r="AM20" s="11">
        <f t="shared" si="55"/>
        <v>0</v>
      </c>
      <c r="AN20" s="11">
        <f t="shared" si="16"/>
        <v>11999.98263</v>
      </c>
      <c r="AO20" s="11">
        <f t="shared" si="17"/>
        <v>0</v>
      </c>
      <c r="AP20" s="11">
        <f t="shared" si="18"/>
        <v>0</v>
      </c>
      <c r="AQ20" s="11">
        <f t="shared" si="56"/>
        <v>0</v>
      </c>
      <c r="AR20" s="11">
        <f t="shared" si="57"/>
        <v>0</v>
      </c>
      <c r="AS20" s="11">
        <f t="shared" si="58"/>
        <v>0</v>
      </c>
      <c r="AT20" s="11">
        <f t="shared" si="19"/>
        <v>11999.98263</v>
      </c>
      <c r="AU20" s="11">
        <f t="shared" si="20"/>
        <v>0</v>
      </c>
      <c r="AV20" s="11">
        <f t="shared" si="21"/>
        <v>0</v>
      </c>
      <c r="AW20" s="11">
        <f t="shared" si="59"/>
        <v>0</v>
      </c>
      <c r="AX20" s="11">
        <f t="shared" si="60"/>
        <v>0</v>
      </c>
      <c r="AY20" s="11">
        <f t="shared" si="61"/>
        <v>0</v>
      </c>
      <c r="AZ20" s="11">
        <f t="shared" si="22"/>
        <v>11999.98263</v>
      </c>
      <c r="BA20" s="11">
        <f t="shared" si="23"/>
        <v>0</v>
      </c>
      <c r="BB20" s="11">
        <f t="shared" si="24"/>
        <v>0</v>
      </c>
      <c r="BC20" s="11">
        <f t="shared" si="62"/>
        <v>0</v>
      </c>
      <c r="BD20" s="11">
        <f t="shared" si="63"/>
        <v>0</v>
      </c>
      <c r="BE20" s="11">
        <f t="shared" si="64"/>
        <v>0</v>
      </c>
      <c r="BF20" s="11">
        <f t="shared" si="25"/>
        <v>11999.98263</v>
      </c>
      <c r="BG20" s="11">
        <f t="shared" si="26"/>
        <v>0</v>
      </c>
      <c r="BH20" s="11">
        <f t="shared" si="27"/>
        <v>0</v>
      </c>
      <c r="BI20" s="11">
        <f t="shared" si="65"/>
        <v>0</v>
      </c>
      <c r="BJ20" s="11">
        <f t="shared" si="66"/>
        <v>0</v>
      </c>
      <c r="BK20" s="11">
        <f t="shared" si="67"/>
        <v>0</v>
      </c>
      <c r="BL20" s="11">
        <f t="shared" si="28"/>
        <v>11999.98263</v>
      </c>
      <c r="BM20" s="11">
        <f t="shared" si="68"/>
        <v>0</v>
      </c>
      <c r="BN20" s="43">
        <f t="shared" si="33"/>
        <v>11999.98263</v>
      </c>
      <c r="BO20" s="11">
        <f t="shared" si="29"/>
        <v>0</v>
      </c>
      <c r="BP20" s="11">
        <f t="shared" si="69"/>
        <v>0</v>
      </c>
      <c r="BQ20" s="43">
        <f t="shared" si="34"/>
        <v>0</v>
      </c>
      <c r="BR20" s="11">
        <f t="shared" si="30"/>
        <v>0</v>
      </c>
      <c r="BS20" s="11">
        <f t="shared" si="69"/>
        <v>0</v>
      </c>
      <c r="BT20" s="43">
        <f t="shared" si="35"/>
        <v>0</v>
      </c>
      <c r="BU20" s="11">
        <f t="shared" si="69"/>
        <v>0</v>
      </c>
      <c r="BV20" s="21"/>
      <c r="BW20" s="21"/>
      <c r="BX20" s="1" t="str">
        <f t="shared" si="31"/>
        <v/>
      </c>
    </row>
    <row r="21" spans="1:77" ht="15.6" customHeight="1" x14ac:dyDescent="0.3">
      <c r="A21" s="62" t="s">
        <v>39</v>
      </c>
      <c r="B21" s="63">
        <v>400</v>
      </c>
      <c r="C21" s="62" t="s">
        <v>43</v>
      </c>
      <c r="D21" s="62" t="s">
        <v>44</v>
      </c>
      <c r="E21" s="64" t="s">
        <v>45</v>
      </c>
      <c r="F21" s="11">
        <f>5844.6+120.7</f>
        <v>5965.3</v>
      </c>
      <c r="G21" s="11">
        <v>0</v>
      </c>
      <c r="H21" s="11">
        <v>0</v>
      </c>
      <c r="I21" s="11"/>
      <c r="J21" s="11"/>
      <c r="K21" s="11"/>
      <c r="L21" s="11">
        <f t="shared" si="1"/>
        <v>5965.3</v>
      </c>
      <c r="M21" s="11">
        <f t="shared" si="2"/>
        <v>0</v>
      </c>
      <c r="N21" s="11">
        <f t="shared" si="3"/>
        <v>0</v>
      </c>
      <c r="O21" s="11">
        <v>6034.6826300000002</v>
      </c>
      <c r="P21" s="11"/>
      <c r="Q21" s="11"/>
      <c r="R21" s="11">
        <f t="shared" si="4"/>
        <v>11999.98263</v>
      </c>
      <c r="S21" s="11">
        <f t="shared" si="5"/>
        <v>0</v>
      </c>
      <c r="T21" s="11">
        <f t="shared" si="6"/>
        <v>0</v>
      </c>
      <c r="U21" s="11"/>
      <c r="V21" s="11"/>
      <c r="W21" s="11"/>
      <c r="X21" s="11">
        <f t="shared" si="7"/>
        <v>11999.98263</v>
      </c>
      <c r="Y21" s="11">
        <f t="shared" si="8"/>
        <v>0</v>
      </c>
      <c r="Z21" s="11">
        <f t="shared" si="9"/>
        <v>0</v>
      </c>
      <c r="AA21" s="11"/>
      <c r="AB21" s="11"/>
      <c r="AC21" s="11"/>
      <c r="AD21" s="11">
        <f t="shared" si="10"/>
        <v>11999.98263</v>
      </c>
      <c r="AE21" s="11">
        <f t="shared" si="11"/>
        <v>0</v>
      </c>
      <c r="AF21" s="11">
        <f t="shared" si="12"/>
        <v>0</v>
      </c>
      <c r="AG21" s="11"/>
      <c r="AH21" s="11">
        <f t="shared" si="13"/>
        <v>11999.98263</v>
      </c>
      <c r="AI21" s="11">
        <f t="shared" si="14"/>
        <v>0</v>
      </c>
      <c r="AJ21" s="11">
        <f t="shared" si="15"/>
        <v>0</v>
      </c>
      <c r="AK21" s="11"/>
      <c r="AL21" s="11"/>
      <c r="AM21" s="11"/>
      <c r="AN21" s="11">
        <f t="shared" si="16"/>
        <v>11999.98263</v>
      </c>
      <c r="AO21" s="11">
        <f t="shared" si="17"/>
        <v>0</v>
      </c>
      <c r="AP21" s="11">
        <f t="shared" si="18"/>
        <v>0</v>
      </c>
      <c r="AQ21" s="11"/>
      <c r="AR21" s="11"/>
      <c r="AS21" s="11"/>
      <c r="AT21" s="11">
        <f t="shared" si="19"/>
        <v>11999.98263</v>
      </c>
      <c r="AU21" s="11">
        <f t="shared" si="20"/>
        <v>0</v>
      </c>
      <c r="AV21" s="11">
        <f t="shared" si="21"/>
        <v>0</v>
      </c>
      <c r="AW21" s="11"/>
      <c r="AX21" s="11"/>
      <c r="AY21" s="11"/>
      <c r="AZ21" s="11">
        <f t="shared" si="22"/>
        <v>11999.98263</v>
      </c>
      <c r="BA21" s="11">
        <f t="shared" si="23"/>
        <v>0</v>
      </c>
      <c r="BB21" s="11">
        <f t="shared" si="24"/>
        <v>0</v>
      </c>
      <c r="BC21" s="11"/>
      <c r="BD21" s="11"/>
      <c r="BE21" s="11"/>
      <c r="BF21" s="11">
        <f t="shared" si="25"/>
        <v>11999.98263</v>
      </c>
      <c r="BG21" s="11">
        <f t="shared" si="26"/>
        <v>0</v>
      </c>
      <c r="BH21" s="11">
        <f t="shared" si="27"/>
        <v>0</v>
      </c>
      <c r="BI21" s="11"/>
      <c r="BJ21" s="11"/>
      <c r="BK21" s="11"/>
      <c r="BL21" s="11">
        <f t="shared" si="28"/>
        <v>11999.98263</v>
      </c>
      <c r="BM21" s="11"/>
      <c r="BN21" s="43">
        <f t="shared" si="33"/>
        <v>11999.98263</v>
      </c>
      <c r="BO21" s="11">
        <f t="shared" si="29"/>
        <v>0</v>
      </c>
      <c r="BP21" s="11"/>
      <c r="BQ21" s="43">
        <f t="shared" si="34"/>
        <v>0</v>
      </c>
      <c r="BR21" s="11">
        <f t="shared" si="30"/>
        <v>0</v>
      </c>
      <c r="BS21" s="11"/>
      <c r="BT21" s="43">
        <f t="shared" si="35"/>
        <v>0</v>
      </c>
      <c r="BU21" s="11"/>
      <c r="BV21" s="21"/>
      <c r="BW21" s="21"/>
      <c r="BX21" s="1" t="str">
        <f t="shared" si="31"/>
        <v>0113</v>
      </c>
    </row>
    <row r="22" spans="1:77" ht="62.4" customHeight="1" x14ac:dyDescent="0.3">
      <c r="A22" s="62" t="s">
        <v>46</v>
      </c>
      <c r="B22" s="63"/>
      <c r="C22" s="62"/>
      <c r="D22" s="62"/>
      <c r="E22" s="64" t="s">
        <v>47</v>
      </c>
      <c r="F22" s="11">
        <f t="shared" si="37"/>
        <v>17596.900000000001</v>
      </c>
      <c r="G22" s="11">
        <f t="shared" si="38"/>
        <v>0</v>
      </c>
      <c r="H22" s="11">
        <f t="shared" si="39"/>
        <v>0</v>
      </c>
      <c r="I22" s="11">
        <f t="shared" si="40"/>
        <v>0</v>
      </c>
      <c r="J22" s="11">
        <f t="shared" si="41"/>
        <v>0</v>
      </c>
      <c r="K22" s="11">
        <f t="shared" si="42"/>
        <v>0</v>
      </c>
      <c r="L22" s="11">
        <f t="shared" si="1"/>
        <v>17596.900000000001</v>
      </c>
      <c r="M22" s="11">
        <f t="shared" si="2"/>
        <v>0</v>
      </c>
      <c r="N22" s="11">
        <f t="shared" si="3"/>
        <v>0</v>
      </c>
      <c r="O22" s="11">
        <f t="shared" si="43"/>
        <v>29707.4503</v>
      </c>
      <c r="P22" s="11">
        <f t="shared" si="44"/>
        <v>0</v>
      </c>
      <c r="Q22" s="11">
        <f t="shared" si="45"/>
        <v>0</v>
      </c>
      <c r="R22" s="11">
        <f t="shared" si="4"/>
        <v>47304.350300000006</v>
      </c>
      <c r="S22" s="11">
        <f t="shared" si="5"/>
        <v>0</v>
      </c>
      <c r="T22" s="11">
        <f t="shared" si="6"/>
        <v>0</v>
      </c>
      <c r="U22" s="11">
        <f t="shared" si="46"/>
        <v>0</v>
      </c>
      <c r="V22" s="11">
        <f t="shared" si="47"/>
        <v>0</v>
      </c>
      <c r="W22" s="11">
        <f t="shared" si="48"/>
        <v>0</v>
      </c>
      <c r="X22" s="11">
        <f t="shared" si="7"/>
        <v>47304.350300000006</v>
      </c>
      <c r="Y22" s="11">
        <f t="shared" si="8"/>
        <v>0</v>
      </c>
      <c r="Z22" s="11">
        <f t="shared" si="9"/>
        <v>0</v>
      </c>
      <c r="AA22" s="11">
        <f t="shared" si="49"/>
        <v>-20284.093000000001</v>
      </c>
      <c r="AB22" s="11">
        <f t="shared" si="50"/>
        <v>20284.093000000001</v>
      </c>
      <c r="AC22" s="11">
        <f t="shared" si="51"/>
        <v>0</v>
      </c>
      <c r="AD22" s="11">
        <f t="shared" si="10"/>
        <v>27020.257300000005</v>
      </c>
      <c r="AE22" s="11">
        <f t="shared" si="11"/>
        <v>20284.093000000001</v>
      </c>
      <c r="AF22" s="11">
        <f t="shared" si="12"/>
        <v>0</v>
      </c>
      <c r="AG22" s="11">
        <f t="shared" si="52"/>
        <v>0</v>
      </c>
      <c r="AH22" s="11">
        <f t="shared" si="13"/>
        <v>27020.257300000005</v>
      </c>
      <c r="AI22" s="11">
        <f t="shared" si="14"/>
        <v>20284.093000000001</v>
      </c>
      <c r="AJ22" s="11">
        <f t="shared" si="15"/>
        <v>0</v>
      </c>
      <c r="AK22" s="11">
        <f t="shared" si="53"/>
        <v>0</v>
      </c>
      <c r="AL22" s="11">
        <f t="shared" si="54"/>
        <v>0</v>
      </c>
      <c r="AM22" s="11">
        <f t="shared" si="55"/>
        <v>0</v>
      </c>
      <c r="AN22" s="11">
        <f t="shared" si="16"/>
        <v>27020.257300000005</v>
      </c>
      <c r="AO22" s="11">
        <f t="shared" si="17"/>
        <v>20284.093000000001</v>
      </c>
      <c r="AP22" s="11">
        <f t="shared" si="18"/>
        <v>0</v>
      </c>
      <c r="AQ22" s="11">
        <f t="shared" si="56"/>
        <v>0</v>
      </c>
      <c r="AR22" s="11">
        <f t="shared" si="57"/>
        <v>0</v>
      </c>
      <c r="AS22" s="11">
        <f t="shared" si="58"/>
        <v>0</v>
      </c>
      <c r="AT22" s="11">
        <f t="shared" si="19"/>
        <v>27020.257300000005</v>
      </c>
      <c r="AU22" s="11">
        <f t="shared" si="20"/>
        <v>20284.093000000001</v>
      </c>
      <c r="AV22" s="11">
        <f t="shared" si="21"/>
        <v>0</v>
      </c>
      <c r="AW22" s="11">
        <f t="shared" si="59"/>
        <v>-10945.053</v>
      </c>
      <c r="AX22" s="11">
        <f t="shared" si="60"/>
        <v>10945.053</v>
      </c>
      <c r="AY22" s="11">
        <f t="shared" si="61"/>
        <v>0</v>
      </c>
      <c r="AZ22" s="11">
        <f t="shared" si="22"/>
        <v>16075.204300000005</v>
      </c>
      <c r="BA22" s="11">
        <f t="shared" si="23"/>
        <v>31229.146000000001</v>
      </c>
      <c r="BB22" s="11">
        <f t="shared" si="24"/>
        <v>0</v>
      </c>
      <c r="BC22" s="11">
        <f t="shared" si="62"/>
        <v>0</v>
      </c>
      <c r="BD22" s="11">
        <f t="shared" si="63"/>
        <v>0</v>
      </c>
      <c r="BE22" s="11">
        <f t="shared" si="64"/>
        <v>0</v>
      </c>
      <c r="BF22" s="11">
        <f t="shared" si="25"/>
        <v>16075.204300000005</v>
      </c>
      <c r="BG22" s="11">
        <f t="shared" si="26"/>
        <v>31229.146000000001</v>
      </c>
      <c r="BH22" s="11">
        <f t="shared" si="27"/>
        <v>0</v>
      </c>
      <c r="BI22" s="11">
        <f t="shared" si="65"/>
        <v>-14198.813</v>
      </c>
      <c r="BJ22" s="11">
        <f t="shared" si="66"/>
        <v>14198.813</v>
      </c>
      <c r="BK22" s="11">
        <f t="shared" si="67"/>
        <v>0</v>
      </c>
      <c r="BL22" s="11">
        <f t="shared" si="28"/>
        <v>1876.3913000000048</v>
      </c>
      <c r="BM22" s="11">
        <f t="shared" si="68"/>
        <v>0</v>
      </c>
      <c r="BN22" s="43">
        <f t="shared" si="33"/>
        <v>1876.3913000000048</v>
      </c>
      <c r="BO22" s="11">
        <f t="shared" si="29"/>
        <v>45427.959000000003</v>
      </c>
      <c r="BP22" s="11">
        <f t="shared" si="69"/>
        <v>0</v>
      </c>
      <c r="BQ22" s="43">
        <f t="shared" si="34"/>
        <v>45427.959000000003</v>
      </c>
      <c r="BR22" s="11">
        <f t="shared" si="30"/>
        <v>0</v>
      </c>
      <c r="BS22" s="11">
        <f t="shared" si="69"/>
        <v>0</v>
      </c>
      <c r="BT22" s="43">
        <f t="shared" si="35"/>
        <v>0</v>
      </c>
      <c r="BU22" s="11">
        <f t="shared" si="69"/>
        <v>0</v>
      </c>
      <c r="BV22" s="21"/>
      <c r="BW22" s="21"/>
      <c r="BX22" s="1" t="str">
        <f t="shared" si="31"/>
        <v/>
      </c>
    </row>
    <row r="23" spans="1:77" ht="46.8" customHeight="1" x14ac:dyDescent="0.3">
      <c r="A23" s="62" t="s">
        <v>46</v>
      </c>
      <c r="B23" s="63" t="s">
        <v>41</v>
      </c>
      <c r="C23" s="62"/>
      <c r="D23" s="62"/>
      <c r="E23" s="64" t="s">
        <v>42</v>
      </c>
      <c r="F23" s="11">
        <f t="shared" si="37"/>
        <v>17596.900000000001</v>
      </c>
      <c r="G23" s="11">
        <f t="shared" si="38"/>
        <v>0</v>
      </c>
      <c r="H23" s="11">
        <f t="shared" si="39"/>
        <v>0</v>
      </c>
      <c r="I23" s="11">
        <f t="shared" si="40"/>
        <v>0</v>
      </c>
      <c r="J23" s="11">
        <f t="shared" si="41"/>
        <v>0</v>
      </c>
      <c r="K23" s="11">
        <f t="shared" si="42"/>
        <v>0</v>
      </c>
      <c r="L23" s="11">
        <f t="shared" si="1"/>
        <v>17596.900000000001</v>
      </c>
      <c r="M23" s="11">
        <f t="shared" si="2"/>
        <v>0</v>
      </c>
      <c r="N23" s="11">
        <f t="shared" si="3"/>
        <v>0</v>
      </c>
      <c r="O23" s="11">
        <f t="shared" si="43"/>
        <v>29707.4503</v>
      </c>
      <c r="P23" s="11">
        <f t="shared" si="44"/>
        <v>0</v>
      </c>
      <c r="Q23" s="11">
        <f t="shared" si="45"/>
        <v>0</v>
      </c>
      <c r="R23" s="11">
        <f t="shared" si="4"/>
        <v>47304.350300000006</v>
      </c>
      <c r="S23" s="11">
        <f t="shared" si="5"/>
        <v>0</v>
      </c>
      <c r="T23" s="11">
        <f t="shared" si="6"/>
        <v>0</v>
      </c>
      <c r="U23" s="11">
        <f t="shared" si="46"/>
        <v>0</v>
      </c>
      <c r="V23" s="11">
        <f t="shared" si="47"/>
        <v>0</v>
      </c>
      <c r="W23" s="11">
        <f t="shared" si="48"/>
        <v>0</v>
      </c>
      <c r="X23" s="11">
        <f t="shared" si="7"/>
        <v>47304.350300000006</v>
      </c>
      <c r="Y23" s="11">
        <f t="shared" si="8"/>
        <v>0</v>
      </c>
      <c r="Z23" s="11">
        <f t="shared" si="9"/>
        <v>0</v>
      </c>
      <c r="AA23" s="11">
        <f t="shared" si="49"/>
        <v>-20284.093000000001</v>
      </c>
      <c r="AB23" s="11">
        <f t="shared" si="50"/>
        <v>20284.093000000001</v>
      </c>
      <c r="AC23" s="11">
        <f t="shared" si="51"/>
        <v>0</v>
      </c>
      <c r="AD23" s="11">
        <f t="shared" si="10"/>
        <v>27020.257300000005</v>
      </c>
      <c r="AE23" s="11">
        <f t="shared" si="11"/>
        <v>20284.093000000001</v>
      </c>
      <c r="AF23" s="11">
        <f t="shared" si="12"/>
        <v>0</v>
      </c>
      <c r="AG23" s="11">
        <f t="shared" si="52"/>
        <v>0</v>
      </c>
      <c r="AH23" s="11">
        <f t="shared" si="13"/>
        <v>27020.257300000005</v>
      </c>
      <c r="AI23" s="11">
        <f t="shared" si="14"/>
        <v>20284.093000000001</v>
      </c>
      <c r="AJ23" s="11">
        <f t="shared" si="15"/>
        <v>0</v>
      </c>
      <c r="AK23" s="11">
        <f t="shared" si="53"/>
        <v>0</v>
      </c>
      <c r="AL23" s="11">
        <f t="shared" si="54"/>
        <v>0</v>
      </c>
      <c r="AM23" s="11">
        <f t="shared" si="55"/>
        <v>0</v>
      </c>
      <c r="AN23" s="11">
        <f t="shared" si="16"/>
        <v>27020.257300000005</v>
      </c>
      <c r="AO23" s="11">
        <f t="shared" si="17"/>
        <v>20284.093000000001</v>
      </c>
      <c r="AP23" s="11">
        <f t="shared" si="18"/>
        <v>0</v>
      </c>
      <c r="AQ23" s="11">
        <f t="shared" si="56"/>
        <v>0</v>
      </c>
      <c r="AR23" s="11">
        <f t="shared" si="57"/>
        <v>0</v>
      </c>
      <c r="AS23" s="11">
        <f t="shared" si="58"/>
        <v>0</v>
      </c>
      <c r="AT23" s="11">
        <f t="shared" si="19"/>
        <v>27020.257300000005</v>
      </c>
      <c r="AU23" s="11">
        <f t="shared" si="20"/>
        <v>20284.093000000001</v>
      </c>
      <c r="AV23" s="11">
        <f t="shared" si="21"/>
        <v>0</v>
      </c>
      <c r="AW23" s="11">
        <f t="shared" si="59"/>
        <v>-10945.053</v>
      </c>
      <c r="AX23" s="11">
        <f t="shared" si="60"/>
        <v>10945.053</v>
      </c>
      <c r="AY23" s="11">
        <f t="shared" si="61"/>
        <v>0</v>
      </c>
      <c r="AZ23" s="11">
        <f t="shared" si="22"/>
        <v>16075.204300000005</v>
      </c>
      <c r="BA23" s="11">
        <f t="shared" si="23"/>
        <v>31229.146000000001</v>
      </c>
      <c r="BB23" s="11">
        <f t="shared" si="24"/>
        <v>0</v>
      </c>
      <c r="BC23" s="11">
        <f t="shared" si="62"/>
        <v>0</v>
      </c>
      <c r="BD23" s="11">
        <f t="shared" si="63"/>
        <v>0</v>
      </c>
      <c r="BE23" s="11">
        <f t="shared" si="64"/>
        <v>0</v>
      </c>
      <c r="BF23" s="11">
        <f t="shared" si="25"/>
        <v>16075.204300000005</v>
      </c>
      <c r="BG23" s="11">
        <f t="shared" si="26"/>
        <v>31229.146000000001</v>
      </c>
      <c r="BH23" s="11">
        <f t="shared" si="27"/>
        <v>0</v>
      </c>
      <c r="BI23" s="11">
        <f t="shared" si="65"/>
        <v>-14198.813</v>
      </c>
      <c r="BJ23" s="11">
        <f t="shared" si="66"/>
        <v>14198.813</v>
      </c>
      <c r="BK23" s="11">
        <f t="shared" si="67"/>
        <v>0</v>
      </c>
      <c r="BL23" s="11">
        <f t="shared" si="28"/>
        <v>1876.3913000000048</v>
      </c>
      <c r="BM23" s="11">
        <f t="shared" si="68"/>
        <v>0</v>
      </c>
      <c r="BN23" s="43">
        <f t="shared" si="33"/>
        <v>1876.3913000000048</v>
      </c>
      <c r="BO23" s="11">
        <f t="shared" si="29"/>
        <v>45427.959000000003</v>
      </c>
      <c r="BP23" s="11">
        <f t="shared" si="69"/>
        <v>0</v>
      </c>
      <c r="BQ23" s="43">
        <f t="shared" si="34"/>
        <v>45427.959000000003</v>
      </c>
      <c r="BR23" s="11">
        <f t="shared" si="30"/>
        <v>0</v>
      </c>
      <c r="BS23" s="11">
        <f t="shared" si="69"/>
        <v>0</v>
      </c>
      <c r="BT23" s="43">
        <f t="shared" si="35"/>
        <v>0</v>
      </c>
      <c r="BU23" s="11">
        <f t="shared" si="69"/>
        <v>0</v>
      </c>
      <c r="BV23" s="21"/>
      <c r="BW23" s="21"/>
      <c r="BX23" s="1" t="str">
        <f t="shared" si="31"/>
        <v/>
      </c>
    </row>
    <row r="24" spans="1:77" ht="15.6" customHeight="1" x14ac:dyDescent="0.3">
      <c r="A24" s="62" t="s">
        <v>46</v>
      </c>
      <c r="B24" s="63">
        <v>400</v>
      </c>
      <c r="C24" s="62" t="s">
        <v>43</v>
      </c>
      <c r="D24" s="62" t="s">
        <v>44</v>
      </c>
      <c r="E24" s="64" t="s">
        <v>45</v>
      </c>
      <c r="F24" s="11">
        <f>17964-367.1</f>
        <v>17596.900000000001</v>
      </c>
      <c r="G24" s="11">
        <v>0</v>
      </c>
      <c r="H24" s="11">
        <v>0</v>
      </c>
      <c r="I24" s="11"/>
      <c r="J24" s="11"/>
      <c r="K24" s="11"/>
      <c r="L24" s="11">
        <f t="shared" si="1"/>
        <v>17596.900000000001</v>
      </c>
      <c r="M24" s="11">
        <f t="shared" si="2"/>
        <v>0</v>
      </c>
      <c r="N24" s="11">
        <f t="shared" si="3"/>
        <v>0</v>
      </c>
      <c r="O24" s="11">
        <f>25700.58505+4006.86525</f>
        <v>29707.4503</v>
      </c>
      <c r="P24" s="11"/>
      <c r="Q24" s="11"/>
      <c r="R24" s="11">
        <f t="shared" si="4"/>
        <v>47304.350300000006</v>
      </c>
      <c r="S24" s="11">
        <f t="shared" si="5"/>
        <v>0</v>
      </c>
      <c r="T24" s="11">
        <f t="shared" si="6"/>
        <v>0</v>
      </c>
      <c r="U24" s="11"/>
      <c r="V24" s="11"/>
      <c r="W24" s="11"/>
      <c r="X24" s="11">
        <f t="shared" si="7"/>
        <v>47304.350300000006</v>
      </c>
      <c r="Y24" s="11">
        <f t="shared" si="8"/>
        <v>0</v>
      </c>
      <c r="Z24" s="11">
        <f t="shared" si="9"/>
        <v>0</v>
      </c>
      <c r="AA24" s="11">
        <v>-20284.093000000001</v>
      </c>
      <c r="AB24" s="11">
        <v>20284.093000000001</v>
      </c>
      <c r="AC24" s="11"/>
      <c r="AD24" s="11">
        <f t="shared" si="10"/>
        <v>27020.257300000005</v>
      </c>
      <c r="AE24" s="11">
        <f t="shared" si="11"/>
        <v>20284.093000000001</v>
      </c>
      <c r="AF24" s="11">
        <f t="shared" si="12"/>
        <v>0</v>
      </c>
      <c r="AG24" s="11"/>
      <c r="AH24" s="11">
        <f t="shared" si="13"/>
        <v>27020.257300000005</v>
      </c>
      <c r="AI24" s="11">
        <f t="shared" si="14"/>
        <v>20284.093000000001</v>
      </c>
      <c r="AJ24" s="11">
        <f t="shared" si="15"/>
        <v>0</v>
      </c>
      <c r="AK24" s="11"/>
      <c r="AL24" s="11"/>
      <c r="AM24" s="11"/>
      <c r="AN24" s="11">
        <f t="shared" si="16"/>
        <v>27020.257300000005</v>
      </c>
      <c r="AO24" s="11">
        <f t="shared" si="17"/>
        <v>20284.093000000001</v>
      </c>
      <c r="AP24" s="11">
        <f t="shared" si="18"/>
        <v>0</v>
      </c>
      <c r="AQ24" s="11"/>
      <c r="AR24" s="11"/>
      <c r="AS24" s="11"/>
      <c r="AT24" s="11">
        <f t="shared" si="19"/>
        <v>27020.257300000005</v>
      </c>
      <c r="AU24" s="11">
        <f t="shared" si="20"/>
        <v>20284.093000000001</v>
      </c>
      <c r="AV24" s="11">
        <f t="shared" si="21"/>
        <v>0</v>
      </c>
      <c r="AW24" s="11">
        <v>-10945.053</v>
      </c>
      <c r="AX24" s="11">
        <v>10945.053</v>
      </c>
      <c r="AY24" s="11"/>
      <c r="AZ24" s="11">
        <f t="shared" si="22"/>
        <v>16075.204300000005</v>
      </c>
      <c r="BA24" s="11">
        <f t="shared" si="23"/>
        <v>31229.146000000001</v>
      </c>
      <c r="BB24" s="11">
        <f t="shared" si="24"/>
        <v>0</v>
      </c>
      <c r="BC24" s="11"/>
      <c r="BD24" s="11"/>
      <c r="BE24" s="11"/>
      <c r="BF24" s="11">
        <f t="shared" si="25"/>
        <v>16075.204300000005</v>
      </c>
      <c r="BG24" s="11">
        <f t="shared" si="26"/>
        <v>31229.146000000001</v>
      </c>
      <c r="BH24" s="11">
        <f t="shared" si="27"/>
        <v>0</v>
      </c>
      <c r="BI24" s="11">
        <f>-1271.079-12927.734</f>
        <v>-14198.813</v>
      </c>
      <c r="BJ24" s="11">
        <f>1271.079+12927.734</f>
        <v>14198.813</v>
      </c>
      <c r="BK24" s="11"/>
      <c r="BL24" s="11">
        <f t="shared" si="28"/>
        <v>1876.3913000000048</v>
      </c>
      <c r="BM24" s="11"/>
      <c r="BN24" s="43">
        <f t="shared" si="33"/>
        <v>1876.3913000000048</v>
      </c>
      <c r="BO24" s="11">
        <f t="shared" si="29"/>
        <v>45427.959000000003</v>
      </c>
      <c r="BP24" s="11"/>
      <c r="BQ24" s="43">
        <f t="shared" si="34"/>
        <v>45427.959000000003</v>
      </c>
      <c r="BR24" s="11">
        <f t="shared" si="30"/>
        <v>0</v>
      </c>
      <c r="BS24" s="11"/>
      <c r="BT24" s="43">
        <f t="shared" si="35"/>
        <v>0</v>
      </c>
      <c r="BU24" s="11"/>
      <c r="BV24" s="21"/>
      <c r="BW24" s="21"/>
      <c r="BX24" s="1" t="str">
        <f t="shared" si="31"/>
        <v>0113</v>
      </c>
    </row>
    <row r="25" spans="1:77" ht="46.8" customHeight="1" x14ac:dyDescent="0.3">
      <c r="A25" s="62" t="s">
        <v>48</v>
      </c>
      <c r="B25" s="63"/>
      <c r="C25" s="62"/>
      <c r="D25" s="62"/>
      <c r="E25" s="64" t="s">
        <v>49</v>
      </c>
      <c r="F25" s="11">
        <f t="shared" si="37"/>
        <v>9975.2999999999993</v>
      </c>
      <c r="G25" s="11">
        <f t="shared" si="38"/>
        <v>0</v>
      </c>
      <c r="H25" s="11">
        <f t="shared" si="39"/>
        <v>0</v>
      </c>
      <c r="I25" s="11">
        <f t="shared" si="40"/>
        <v>0</v>
      </c>
      <c r="J25" s="11">
        <f t="shared" si="41"/>
        <v>0</v>
      </c>
      <c r="K25" s="11">
        <f t="shared" si="42"/>
        <v>0</v>
      </c>
      <c r="L25" s="11">
        <f t="shared" si="1"/>
        <v>9975.2999999999993</v>
      </c>
      <c r="M25" s="11">
        <f t="shared" si="2"/>
        <v>0</v>
      </c>
      <c r="N25" s="11">
        <f t="shared" si="3"/>
        <v>0</v>
      </c>
      <c r="O25" s="11">
        <f t="shared" si="43"/>
        <v>29692.450799999999</v>
      </c>
      <c r="P25" s="11">
        <f t="shared" si="44"/>
        <v>0</v>
      </c>
      <c r="Q25" s="11">
        <f t="shared" si="45"/>
        <v>0</v>
      </c>
      <c r="R25" s="11">
        <f t="shared" si="4"/>
        <v>39667.750799999994</v>
      </c>
      <c r="S25" s="11">
        <f t="shared" si="5"/>
        <v>0</v>
      </c>
      <c r="T25" s="11">
        <f t="shared" si="6"/>
        <v>0</v>
      </c>
      <c r="U25" s="11">
        <f t="shared" si="46"/>
        <v>0</v>
      </c>
      <c r="V25" s="11">
        <f t="shared" si="47"/>
        <v>0</v>
      </c>
      <c r="W25" s="11">
        <f t="shared" si="48"/>
        <v>0</v>
      </c>
      <c r="X25" s="11">
        <f t="shared" si="7"/>
        <v>39667.750799999994</v>
      </c>
      <c r="Y25" s="11">
        <f t="shared" si="8"/>
        <v>0</v>
      </c>
      <c r="Z25" s="11">
        <f t="shared" si="9"/>
        <v>0</v>
      </c>
      <c r="AA25" s="11">
        <f t="shared" si="49"/>
        <v>0</v>
      </c>
      <c r="AB25" s="11">
        <f t="shared" si="50"/>
        <v>0</v>
      </c>
      <c r="AC25" s="11">
        <f t="shared" si="51"/>
        <v>0</v>
      </c>
      <c r="AD25" s="11">
        <f t="shared" si="10"/>
        <v>39667.750799999994</v>
      </c>
      <c r="AE25" s="11">
        <f t="shared" si="11"/>
        <v>0</v>
      </c>
      <c r="AF25" s="11">
        <f t="shared" si="12"/>
        <v>0</v>
      </c>
      <c r="AG25" s="11">
        <f t="shared" si="52"/>
        <v>0</v>
      </c>
      <c r="AH25" s="11">
        <f t="shared" si="13"/>
        <v>39667.750799999994</v>
      </c>
      <c r="AI25" s="11">
        <f t="shared" si="14"/>
        <v>0</v>
      </c>
      <c r="AJ25" s="11">
        <f t="shared" si="15"/>
        <v>0</v>
      </c>
      <c r="AK25" s="11">
        <f t="shared" si="53"/>
        <v>0</v>
      </c>
      <c r="AL25" s="11">
        <f t="shared" si="54"/>
        <v>0</v>
      </c>
      <c r="AM25" s="11">
        <f t="shared" si="55"/>
        <v>0</v>
      </c>
      <c r="AN25" s="11">
        <f t="shared" si="16"/>
        <v>39667.750799999994</v>
      </c>
      <c r="AO25" s="11">
        <f t="shared" si="17"/>
        <v>0</v>
      </c>
      <c r="AP25" s="11">
        <f t="shared" si="18"/>
        <v>0</v>
      </c>
      <c r="AQ25" s="11">
        <f t="shared" si="56"/>
        <v>0</v>
      </c>
      <c r="AR25" s="11">
        <f t="shared" si="57"/>
        <v>0</v>
      </c>
      <c r="AS25" s="11">
        <f t="shared" si="58"/>
        <v>0</v>
      </c>
      <c r="AT25" s="11">
        <f t="shared" si="19"/>
        <v>39667.750799999994</v>
      </c>
      <c r="AU25" s="11">
        <f t="shared" si="20"/>
        <v>0</v>
      </c>
      <c r="AV25" s="11">
        <f t="shared" si="21"/>
        <v>0</v>
      </c>
      <c r="AW25" s="11">
        <f t="shared" si="59"/>
        <v>0</v>
      </c>
      <c r="AX25" s="11">
        <f t="shared" si="60"/>
        <v>0</v>
      </c>
      <c r="AY25" s="11">
        <f t="shared" si="61"/>
        <v>0</v>
      </c>
      <c r="AZ25" s="11">
        <f t="shared" si="22"/>
        <v>39667.750799999994</v>
      </c>
      <c r="BA25" s="11">
        <f t="shared" si="23"/>
        <v>0</v>
      </c>
      <c r="BB25" s="11">
        <f t="shared" si="24"/>
        <v>0</v>
      </c>
      <c r="BC25" s="11">
        <f t="shared" si="62"/>
        <v>0</v>
      </c>
      <c r="BD25" s="11">
        <f t="shared" si="63"/>
        <v>0</v>
      </c>
      <c r="BE25" s="11">
        <f t="shared" si="64"/>
        <v>0</v>
      </c>
      <c r="BF25" s="11">
        <f t="shared" si="25"/>
        <v>39667.750799999994</v>
      </c>
      <c r="BG25" s="11">
        <f t="shared" si="26"/>
        <v>0</v>
      </c>
      <c r="BH25" s="11">
        <f t="shared" si="27"/>
        <v>0</v>
      </c>
      <c r="BI25" s="11">
        <f t="shared" si="65"/>
        <v>0</v>
      </c>
      <c r="BJ25" s="11">
        <f t="shared" si="66"/>
        <v>0</v>
      </c>
      <c r="BK25" s="11">
        <f t="shared" si="67"/>
        <v>0</v>
      </c>
      <c r="BL25" s="11">
        <f t="shared" si="28"/>
        <v>39667.750799999994</v>
      </c>
      <c r="BM25" s="11">
        <f t="shared" si="68"/>
        <v>0</v>
      </c>
      <c r="BN25" s="43">
        <f t="shared" si="33"/>
        <v>39667.750799999994</v>
      </c>
      <c r="BO25" s="11">
        <f t="shared" si="29"/>
        <v>0</v>
      </c>
      <c r="BP25" s="11">
        <f t="shared" si="69"/>
        <v>0</v>
      </c>
      <c r="BQ25" s="43">
        <f t="shared" si="34"/>
        <v>0</v>
      </c>
      <c r="BR25" s="11">
        <f t="shared" si="30"/>
        <v>0</v>
      </c>
      <c r="BS25" s="11">
        <f t="shared" si="69"/>
        <v>0</v>
      </c>
      <c r="BT25" s="43">
        <f t="shared" si="35"/>
        <v>0</v>
      </c>
      <c r="BU25" s="11">
        <f t="shared" si="69"/>
        <v>0</v>
      </c>
      <c r="BV25" s="21"/>
      <c r="BW25" s="21"/>
      <c r="BX25" s="1" t="str">
        <f t="shared" si="31"/>
        <v/>
      </c>
    </row>
    <row r="26" spans="1:77" ht="46.8" customHeight="1" x14ac:dyDescent="0.3">
      <c r="A26" s="62" t="s">
        <v>48</v>
      </c>
      <c r="B26" s="63" t="s">
        <v>41</v>
      </c>
      <c r="C26" s="62"/>
      <c r="D26" s="62"/>
      <c r="E26" s="64" t="s">
        <v>42</v>
      </c>
      <c r="F26" s="11">
        <f t="shared" si="37"/>
        <v>9975.2999999999993</v>
      </c>
      <c r="G26" s="11">
        <f t="shared" si="38"/>
        <v>0</v>
      </c>
      <c r="H26" s="11">
        <f t="shared" si="39"/>
        <v>0</v>
      </c>
      <c r="I26" s="11">
        <f t="shared" si="40"/>
        <v>0</v>
      </c>
      <c r="J26" s="11">
        <f t="shared" si="41"/>
        <v>0</v>
      </c>
      <c r="K26" s="11">
        <f t="shared" si="42"/>
        <v>0</v>
      </c>
      <c r="L26" s="11">
        <f t="shared" si="1"/>
        <v>9975.2999999999993</v>
      </c>
      <c r="M26" s="11">
        <f t="shared" si="2"/>
        <v>0</v>
      </c>
      <c r="N26" s="11">
        <f t="shared" si="3"/>
        <v>0</v>
      </c>
      <c r="O26" s="11">
        <f t="shared" si="43"/>
        <v>29692.450799999999</v>
      </c>
      <c r="P26" s="11">
        <f t="shared" si="44"/>
        <v>0</v>
      </c>
      <c r="Q26" s="11">
        <f t="shared" si="45"/>
        <v>0</v>
      </c>
      <c r="R26" s="11">
        <f t="shared" si="4"/>
        <v>39667.750799999994</v>
      </c>
      <c r="S26" s="11">
        <f t="shared" si="5"/>
        <v>0</v>
      </c>
      <c r="T26" s="11">
        <f t="shared" si="6"/>
        <v>0</v>
      </c>
      <c r="U26" s="11">
        <f t="shared" si="46"/>
        <v>0</v>
      </c>
      <c r="V26" s="11">
        <f t="shared" si="47"/>
        <v>0</v>
      </c>
      <c r="W26" s="11">
        <f t="shared" si="48"/>
        <v>0</v>
      </c>
      <c r="X26" s="11">
        <f t="shared" si="7"/>
        <v>39667.750799999994</v>
      </c>
      <c r="Y26" s="11">
        <f t="shared" si="8"/>
        <v>0</v>
      </c>
      <c r="Z26" s="11">
        <f t="shared" si="9"/>
        <v>0</v>
      </c>
      <c r="AA26" s="11">
        <f t="shared" si="49"/>
        <v>0</v>
      </c>
      <c r="AB26" s="11">
        <f t="shared" si="50"/>
        <v>0</v>
      </c>
      <c r="AC26" s="11">
        <f t="shared" si="51"/>
        <v>0</v>
      </c>
      <c r="AD26" s="11">
        <f t="shared" si="10"/>
        <v>39667.750799999994</v>
      </c>
      <c r="AE26" s="11">
        <f t="shared" si="11"/>
        <v>0</v>
      </c>
      <c r="AF26" s="11">
        <f t="shared" si="12"/>
        <v>0</v>
      </c>
      <c r="AG26" s="11">
        <f t="shared" si="52"/>
        <v>0</v>
      </c>
      <c r="AH26" s="11">
        <f t="shared" si="13"/>
        <v>39667.750799999994</v>
      </c>
      <c r="AI26" s="11">
        <f t="shared" si="14"/>
        <v>0</v>
      </c>
      <c r="AJ26" s="11">
        <f t="shared" si="15"/>
        <v>0</v>
      </c>
      <c r="AK26" s="11">
        <f t="shared" si="53"/>
        <v>0</v>
      </c>
      <c r="AL26" s="11">
        <f t="shared" si="54"/>
        <v>0</v>
      </c>
      <c r="AM26" s="11">
        <f t="shared" si="55"/>
        <v>0</v>
      </c>
      <c r="AN26" s="11">
        <f t="shared" si="16"/>
        <v>39667.750799999994</v>
      </c>
      <c r="AO26" s="11">
        <f t="shared" si="17"/>
        <v>0</v>
      </c>
      <c r="AP26" s="11">
        <f t="shared" si="18"/>
        <v>0</v>
      </c>
      <c r="AQ26" s="11">
        <f t="shared" si="56"/>
        <v>0</v>
      </c>
      <c r="AR26" s="11">
        <f t="shared" si="57"/>
        <v>0</v>
      </c>
      <c r="AS26" s="11">
        <f t="shared" si="58"/>
        <v>0</v>
      </c>
      <c r="AT26" s="11">
        <f t="shared" si="19"/>
        <v>39667.750799999994</v>
      </c>
      <c r="AU26" s="11">
        <f t="shared" si="20"/>
        <v>0</v>
      </c>
      <c r="AV26" s="11">
        <f t="shared" si="21"/>
        <v>0</v>
      </c>
      <c r="AW26" s="11">
        <f t="shared" si="59"/>
        <v>0</v>
      </c>
      <c r="AX26" s="11">
        <f t="shared" si="60"/>
        <v>0</v>
      </c>
      <c r="AY26" s="11">
        <f t="shared" si="61"/>
        <v>0</v>
      </c>
      <c r="AZ26" s="11">
        <f t="shared" si="22"/>
        <v>39667.750799999994</v>
      </c>
      <c r="BA26" s="11">
        <f t="shared" si="23"/>
        <v>0</v>
      </c>
      <c r="BB26" s="11">
        <f t="shared" si="24"/>
        <v>0</v>
      </c>
      <c r="BC26" s="11">
        <f t="shared" si="62"/>
        <v>0</v>
      </c>
      <c r="BD26" s="11">
        <f t="shared" si="63"/>
        <v>0</v>
      </c>
      <c r="BE26" s="11">
        <f t="shared" si="64"/>
        <v>0</v>
      </c>
      <c r="BF26" s="11">
        <f t="shared" si="25"/>
        <v>39667.750799999994</v>
      </c>
      <c r="BG26" s="11">
        <f t="shared" si="26"/>
        <v>0</v>
      </c>
      <c r="BH26" s="11">
        <f t="shared" si="27"/>
        <v>0</v>
      </c>
      <c r="BI26" s="11">
        <f t="shared" si="65"/>
        <v>0</v>
      </c>
      <c r="BJ26" s="11">
        <f t="shared" si="66"/>
        <v>0</v>
      </c>
      <c r="BK26" s="11">
        <f t="shared" si="67"/>
        <v>0</v>
      </c>
      <c r="BL26" s="11">
        <f t="shared" si="28"/>
        <v>39667.750799999994</v>
      </c>
      <c r="BM26" s="11">
        <f t="shared" si="68"/>
        <v>0</v>
      </c>
      <c r="BN26" s="43">
        <f t="shared" si="33"/>
        <v>39667.750799999994</v>
      </c>
      <c r="BO26" s="11">
        <f t="shared" si="29"/>
        <v>0</v>
      </c>
      <c r="BP26" s="11">
        <f t="shared" si="69"/>
        <v>0</v>
      </c>
      <c r="BQ26" s="43">
        <f t="shared" si="34"/>
        <v>0</v>
      </c>
      <c r="BR26" s="11">
        <f t="shared" si="30"/>
        <v>0</v>
      </c>
      <c r="BS26" s="11">
        <f t="shared" si="69"/>
        <v>0</v>
      </c>
      <c r="BT26" s="43">
        <f t="shared" si="35"/>
        <v>0</v>
      </c>
      <c r="BU26" s="11">
        <f t="shared" si="69"/>
        <v>0</v>
      </c>
      <c r="BV26" s="21"/>
      <c r="BW26" s="21"/>
      <c r="BX26" s="1" t="str">
        <f t="shared" si="31"/>
        <v/>
      </c>
    </row>
    <row r="27" spans="1:77" ht="15.6" customHeight="1" x14ac:dyDescent="0.3">
      <c r="A27" s="62" t="s">
        <v>48</v>
      </c>
      <c r="B27" s="63">
        <v>400</v>
      </c>
      <c r="C27" s="62" t="s">
        <v>43</v>
      </c>
      <c r="D27" s="62" t="s">
        <v>44</v>
      </c>
      <c r="E27" s="64" t="s">
        <v>45</v>
      </c>
      <c r="F27" s="11">
        <v>9975.2999999999993</v>
      </c>
      <c r="G27" s="11">
        <v>0</v>
      </c>
      <c r="H27" s="11">
        <v>0</v>
      </c>
      <c r="I27" s="11"/>
      <c r="J27" s="11"/>
      <c r="K27" s="11"/>
      <c r="L27" s="11">
        <f t="shared" si="1"/>
        <v>9975.2999999999993</v>
      </c>
      <c r="M27" s="11">
        <f t="shared" si="2"/>
        <v>0</v>
      </c>
      <c r="N27" s="11">
        <f t="shared" si="3"/>
        <v>0</v>
      </c>
      <c r="O27" s="11">
        <f>25721.09692+3971.35388</f>
        <v>29692.450799999999</v>
      </c>
      <c r="P27" s="11"/>
      <c r="Q27" s="11"/>
      <c r="R27" s="11">
        <f t="shared" si="4"/>
        <v>39667.750799999994</v>
      </c>
      <c r="S27" s="11">
        <f t="shared" si="5"/>
        <v>0</v>
      </c>
      <c r="T27" s="11">
        <f t="shared" si="6"/>
        <v>0</v>
      </c>
      <c r="U27" s="11"/>
      <c r="V27" s="11"/>
      <c r="W27" s="11"/>
      <c r="X27" s="11">
        <f t="shared" si="7"/>
        <v>39667.750799999994</v>
      </c>
      <c r="Y27" s="11">
        <f t="shared" si="8"/>
        <v>0</v>
      </c>
      <c r="Z27" s="11">
        <f t="shared" si="9"/>
        <v>0</v>
      </c>
      <c r="AA27" s="11"/>
      <c r="AB27" s="11"/>
      <c r="AC27" s="11"/>
      <c r="AD27" s="11">
        <f t="shared" si="10"/>
        <v>39667.750799999994</v>
      </c>
      <c r="AE27" s="11">
        <f t="shared" si="11"/>
        <v>0</v>
      </c>
      <c r="AF27" s="11">
        <f t="shared" si="12"/>
        <v>0</v>
      </c>
      <c r="AG27" s="11"/>
      <c r="AH27" s="11">
        <f t="shared" si="13"/>
        <v>39667.750799999994</v>
      </c>
      <c r="AI27" s="11">
        <f t="shared" si="14"/>
        <v>0</v>
      </c>
      <c r="AJ27" s="11">
        <f t="shared" si="15"/>
        <v>0</v>
      </c>
      <c r="AK27" s="11"/>
      <c r="AL27" s="11"/>
      <c r="AM27" s="11"/>
      <c r="AN27" s="11">
        <f t="shared" si="16"/>
        <v>39667.750799999994</v>
      </c>
      <c r="AO27" s="11">
        <f t="shared" si="17"/>
        <v>0</v>
      </c>
      <c r="AP27" s="11">
        <f t="shared" si="18"/>
        <v>0</v>
      </c>
      <c r="AQ27" s="11"/>
      <c r="AR27" s="11"/>
      <c r="AS27" s="11"/>
      <c r="AT27" s="11">
        <f t="shared" si="19"/>
        <v>39667.750799999994</v>
      </c>
      <c r="AU27" s="11">
        <f t="shared" si="20"/>
        <v>0</v>
      </c>
      <c r="AV27" s="11">
        <f t="shared" si="21"/>
        <v>0</v>
      </c>
      <c r="AW27" s="11"/>
      <c r="AX27" s="11"/>
      <c r="AY27" s="11"/>
      <c r="AZ27" s="11">
        <f t="shared" si="22"/>
        <v>39667.750799999994</v>
      </c>
      <c r="BA27" s="11">
        <f t="shared" si="23"/>
        <v>0</v>
      </c>
      <c r="BB27" s="11">
        <f t="shared" si="24"/>
        <v>0</v>
      </c>
      <c r="BC27" s="11"/>
      <c r="BD27" s="11"/>
      <c r="BE27" s="11"/>
      <c r="BF27" s="11">
        <f t="shared" si="25"/>
        <v>39667.750799999994</v>
      </c>
      <c r="BG27" s="11">
        <f t="shared" si="26"/>
        <v>0</v>
      </c>
      <c r="BH27" s="11">
        <f t="shared" si="27"/>
        <v>0</v>
      </c>
      <c r="BI27" s="11"/>
      <c r="BJ27" s="11"/>
      <c r="BK27" s="11"/>
      <c r="BL27" s="11">
        <f t="shared" si="28"/>
        <v>39667.750799999994</v>
      </c>
      <c r="BM27" s="11"/>
      <c r="BN27" s="43">
        <f t="shared" si="33"/>
        <v>39667.750799999994</v>
      </c>
      <c r="BO27" s="11">
        <f t="shared" si="29"/>
        <v>0</v>
      </c>
      <c r="BP27" s="11"/>
      <c r="BQ27" s="43">
        <f t="shared" si="34"/>
        <v>0</v>
      </c>
      <c r="BR27" s="11">
        <f t="shared" si="30"/>
        <v>0</v>
      </c>
      <c r="BS27" s="11"/>
      <c r="BT27" s="43">
        <f t="shared" si="35"/>
        <v>0</v>
      </c>
      <c r="BU27" s="11"/>
      <c r="BV27" s="21"/>
      <c r="BW27" s="21"/>
      <c r="BX27" s="1" t="str">
        <f t="shared" si="31"/>
        <v>0113</v>
      </c>
    </row>
    <row r="28" spans="1:77" ht="62.4" customHeight="1" x14ac:dyDescent="0.3">
      <c r="A28" s="62" t="s">
        <v>50</v>
      </c>
      <c r="B28" s="63"/>
      <c r="C28" s="62"/>
      <c r="D28" s="62"/>
      <c r="E28" s="64" t="s">
        <v>51</v>
      </c>
      <c r="F28" s="11">
        <f t="shared" si="37"/>
        <v>31210.5</v>
      </c>
      <c r="G28" s="11">
        <f t="shared" si="38"/>
        <v>0</v>
      </c>
      <c r="H28" s="11">
        <f t="shared" si="39"/>
        <v>0</v>
      </c>
      <c r="I28" s="11">
        <f t="shared" si="40"/>
        <v>0</v>
      </c>
      <c r="J28" s="11">
        <f t="shared" si="41"/>
        <v>0</v>
      </c>
      <c r="K28" s="11">
        <f t="shared" si="42"/>
        <v>0</v>
      </c>
      <c r="L28" s="11">
        <f t="shared" si="1"/>
        <v>31210.5</v>
      </c>
      <c r="M28" s="11">
        <f t="shared" si="2"/>
        <v>0</v>
      </c>
      <c r="N28" s="11">
        <f t="shared" si="3"/>
        <v>0</v>
      </c>
      <c r="O28" s="11">
        <f t="shared" si="43"/>
        <v>0</v>
      </c>
      <c r="P28" s="11">
        <f t="shared" si="44"/>
        <v>0</v>
      </c>
      <c r="Q28" s="11">
        <f t="shared" si="45"/>
        <v>0</v>
      </c>
      <c r="R28" s="11">
        <f t="shared" si="4"/>
        <v>31210.5</v>
      </c>
      <c r="S28" s="11">
        <f t="shared" si="5"/>
        <v>0</v>
      </c>
      <c r="T28" s="11">
        <f t="shared" si="6"/>
        <v>0</v>
      </c>
      <c r="U28" s="11">
        <f t="shared" si="46"/>
        <v>0</v>
      </c>
      <c r="V28" s="11">
        <f t="shared" si="47"/>
        <v>0</v>
      </c>
      <c r="W28" s="11">
        <f t="shared" si="48"/>
        <v>0</v>
      </c>
      <c r="X28" s="11">
        <f t="shared" si="7"/>
        <v>31210.5</v>
      </c>
      <c r="Y28" s="11">
        <f t="shared" si="8"/>
        <v>0</v>
      </c>
      <c r="Z28" s="11">
        <f t="shared" si="9"/>
        <v>0</v>
      </c>
      <c r="AA28" s="11">
        <f t="shared" si="49"/>
        <v>0</v>
      </c>
      <c r="AB28" s="11">
        <f t="shared" si="50"/>
        <v>0</v>
      </c>
      <c r="AC28" s="11">
        <f t="shared" si="51"/>
        <v>0</v>
      </c>
      <c r="AD28" s="11">
        <f t="shared" si="10"/>
        <v>31210.5</v>
      </c>
      <c r="AE28" s="11">
        <f t="shared" si="11"/>
        <v>0</v>
      </c>
      <c r="AF28" s="11">
        <f t="shared" si="12"/>
        <v>0</v>
      </c>
      <c r="AG28" s="11">
        <f t="shared" si="52"/>
        <v>0</v>
      </c>
      <c r="AH28" s="11">
        <f t="shared" si="13"/>
        <v>31210.5</v>
      </c>
      <c r="AI28" s="11">
        <f t="shared" si="14"/>
        <v>0</v>
      </c>
      <c r="AJ28" s="11">
        <f t="shared" si="15"/>
        <v>0</v>
      </c>
      <c r="AK28" s="11">
        <f t="shared" si="53"/>
        <v>0</v>
      </c>
      <c r="AL28" s="11">
        <f t="shared" si="54"/>
        <v>0</v>
      </c>
      <c r="AM28" s="11">
        <f t="shared" si="55"/>
        <v>0</v>
      </c>
      <c r="AN28" s="11">
        <f t="shared" si="16"/>
        <v>31210.5</v>
      </c>
      <c r="AO28" s="11">
        <f t="shared" si="17"/>
        <v>0</v>
      </c>
      <c r="AP28" s="11">
        <f t="shared" si="18"/>
        <v>0</v>
      </c>
      <c r="AQ28" s="11">
        <f t="shared" si="56"/>
        <v>0</v>
      </c>
      <c r="AR28" s="11">
        <f t="shared" si="57"/>
        <v>0</v>
      </c>
      <c r="AS28" s="11">
        <f t="shared" si="58"/>
        <v>0</v>
      </c>
      <c r="AT28" s="11">
        <f t="shared" si="19"/>
        <v>31210.5</v>
      </c>
      <c r="AU28" s="11">
        <f t="shared" si="20"/>
        <v>0</v>
      </c>
      <c r="AV28" s="11">
        <f t="shared" si="21"/>
        <v>0</v>
      </c>
      <c r="AW28" s="11">
        <f t="shared" si="59"/>
        <v>0</v>
      </c>
      <c r="AX28" s="11">
        <f t="shared" si="60"/>
        <v>0</v>
      </c>
      <c r="AY28" s="11">
        <f t="shared" si="61"/>
        <v>0</v>
      </c>
      <c r="AZ28" s="11">
        <f t="shared" si="22"/>
        <v>31210.5</v>
      </c>
      <c r="BA28" s="11">
        <f t="shared" si="23"/>
        <v>0</v>
      </c>
      <c r="BB28" s="11">
        <f t="shared" si="24"/>
        <v>0</v>
      </c>
      <c r="BC28" s="11">
        <f t="shared" si="62"/>
        <v>0</v>
      </c>
      <c r="BD28" s="11">
        <f t="shared" si="63"/>
        <v>0</v>
      </c>
      <c r="BE28" s="11">
        <f t="shared" si="64"/>
        <v>0</v>
      </c>
      <c r="BF28" s="11">
        <f t="shared" si="25"/>
        <v>31210.5</v>
      </c>
      <c r="BG28" s="11">
        <f t="shared" si="26"/>
        <v>0</v>
      </c>
      <c r="BH28" s="11">
        <f t="shared" si="27"/>
        <v>0</v>
      </c>
      <c r="BI28" s="11">
        <f t="shared" si="65"/>
        <v>0</v>
      </c>
      <c r="BJ28" s="11">
        <f t="shared" si="66"/>
        <v>0</v>
      </c>
      <c r="BK28" s="11">
        <f t="shared" si="67"/>
        <v>0</v>
      </c>
      <c r="BL28" s="11">
        <f t="shared" si="28"/>
        <v>31210.5</v>
      </c>
      <c r="BM28" s="11">
        <f t="shared" si="68"/>
        <v>0</v>
      </c>
      <c r="BN28" s="43">
        <f t="shared" si="33"/>
        <v>31210.5</v>
      </c>
      <c r="BO28" s="11">
        <f t="shared" si="29"/>
        <v>0</v>
      </c>
      <c r="BP28" s="11">
        <f t="shared" si="69"/>
        <v>0</v>
      </c>
      <c r="BQ28" s="43">
        <f t="shared" si="34"/>
        <v>0</v>
      </c>
      <c r="BR28" s="11">
        <f t="shared" si="30"/>
        <v>0</v>
      </c>
      <c r="BS28" s="11">
        <f t="shared" si="69"/>
        <v>0</v>
      </c>
      <c r="BT28" s="43">
        <f t="shared" si="35"/>
        <v>0</v>
      </c>
      <c r="BU28" s="11">
        <f t="shared" si="69"/>
        <v>0</v>
      </c>
      <c r="BV28" s="21"/>
      <c r="BW28" s="21"/>
      <c r="BX28" s="1" t="str">
        <f t="shared" si="31"/>
        <v/>
      </c>
    </row>
    <row r="29" spans="1:77" ht="46.8" customHeight="1" x14ac:dyDescent="0.3">
      <c r="A29" s="62" t="s">
        <v>50</v>
      </c>
      <c r="B29" s="63" t="s">
        <v>41</v>
      </c>
      <c r="C29" s="62"/>
      <c r="D29" s="62"/>
      <c r="E29" s="64" t="s">
        <v>42</v>
      </c>
      <c r="F29" s="11">
        <f t="shared" si="37"/>
        <v>31210.5</v>
      </c>
      <c r="G29" s="11">
        <f t="shared" si="38"/>
        <v>0</v>
      </c>
      <c r="H29" s="11">
        <f t="shared" si="39"/>
        <v>0</v>
      </c>
      <c r="I29" s="11">
        <f t="shared" si="40"/>
        <v>0</v>
      </c>
      <c r="J29" s="11">
        <f t="shared" si="41"/>
        <v>0</v>
      </c>
      <c r="K29" s="11">
        <f t="shared" si="42"/>
        <v>0</v>
      </c>
      <c r="L29" s="11">
        <f t="shared" si="1"/>
        <v>31210.5</v>
      </c>
      <c r="M29" s="11">
        <f t="shared" si="2"/>
        <v>0</v>
      </c>
      <c r="N29" s="11">
        <f t="shared" si="3"/>
        <v>0</v>
      </c>
      <c r="O29" s="11">
        <f t="shared" si="43"/>
        <v>0</v>
      </c>
      <c r="P29" s="11">
        <f t="shared" si="44"/>
        <v>0</v>
      </c>
      <c r="Q29" s="11">
        <f t="shared" si="45"/>
        <v>0</v>
      </c>
      <c r="R29" s="11">
        <f t="shared" si="4"/>
        <v>31210.5</v>
      </c>
      <c r="S29" s="11">
        <f t="shared" si="5"/>
        <v>0</v>
      </c>
      <c r="T29" s="11">
        <f t="shared" si="6"/>
        <v>0</v>
      </c>
      <c r="U29" s="11">
        <f t="shared" si="46"/>
        <v>0</v>
      </c>
      <c r="V29" s="11">
        <f t="shared" si="47"/>
        <v>0</v>
      </c>
      <c r="W29" s="11">
        <f t="shared" si="48"/>
        <v>0</v>
      </c>
      <c r="X29" s="11">
        <f t="shared" si="7"/>
        <v>31210.5</v>
      </c>
      <c r="Y29" s="11">
        <f t="shared" si="8"/>
        <v>0</v>
      </c>
      <c r="Z29" s="11">
        <f t="shared" si="9"/>
        <v>0</v>
      </c>
      <c r="AA29" s="11">
        <f t="shared" si="49"/>
        <v>0</v>
      </c>
      <c r="AB29" s="11">
        <f t="shared" si="50"/>
        <v>0</v>
      </c>
      <c r="AC29" s="11">
        <f t="shared" si="51"/>
        <v>0</v>
      </c>
      <c r="AD29" s="11">
        <f t="shared" si="10"/>
        <v>31210.5</v>
      </c>
      <c r="AE29" s="11">
        <f t="shared" si="11"/>
        <v>0</v>
      </c>
      <c r="AF29" s="11">
        <f t="shared" si="12"/>
        <v>0</v>
      </c>
      <c r="AG29" s="11">
        <f t="shared" si="52"/>
        <v>0</v>
      </c>
      <c r="AH29" s="11">
        <f t="shared" si="13"/>
        <v>31210.5</v>
      </c>
      <c r="AI29" s="11">
        <f t="shared" si="14"/>
        <v>0</v>
      </c>
      <c r="AJ29" s="11">
        <f t="shared" si="15"/>
        <v>0</v>
      </c>
      <c r="AK29" s="11">
        <f t="shared" si="53"/>
        <v>0</v>
      </c>
      <c r="AL29" s="11">
        <f t="shared" si="54"/>
        <v>0</v>
      </c>
      <c r="AM29" s="11">
        <f t="shared" si="55"/>
        <v>0</v>
      </c>
      <c r="AN29" s="11">
        <f t="shared" si="16"/>
        <v>31210.5</v>
      </c>
      <c r="AO29" s="11">
        <f t="shared" si="17"/>
        <v>0</v>
      </c>
      <c r="AP29" s="11">
        <f t="shared" si="18"/>
        <v>0</v>
      </c>
      <c r="AQ29" s="11">
        <f t="shared" si="56"/>
        <v>0</v>
      </c>
      <c r="AR29" s="11">
        <f t="shared" si="57"/>
        <v>0</v>
      </c>
      <c r="AS29" s="11">
        <f t="shared" si="58"/>
        <v>0</v>
      </c>
      <c r="AT29" s="11">
        <f t="shared" si="19"/>
        <v>31210.5</v>
      </c>
      <c r="AU29" s="11">
        <f t="shared" si="20"/>
        <v>0</v>
      </c>
      <c r="AV29" s="11">
        <f t="shared" si="21"/>
        <v>0</v>
      </c>
      <c r="AW29" s="11">
        <f t="shared" si="59"/>
        <v>0</v>
      </c>
      <c r="AX29" s="11">
        <f t="shared" si="60"/>
        <v>0</v>
      </c>
      <c r="AY29" s="11">
        <f t="shared" si="61"/>
        <v>0</v>
      </c>
      <c r="AZ29" s="11">
        <f t="shared" si="22"/>
        <v>31210.5</v>
      </c>
      <c r="BA29" s="11">
        <f t="shared" si="23"/>
        <v>0</v>
      </c>
      <c r="BB29" s="11">
        <f t="shared" si="24"/>
        <v>0</v>
      </c>
      <c r="BC29" s="11">
        <f t="shared" si="62"/>
        <v>0</v>
      </c>
      <c r="BD29" s="11">
        <f t="shared" si="63"/>
        <v>0</v>
      </c>
      <c r="BE29" s="11">
        <f t="shared" si="64"/>
        <v>0</v>
      </c>
      <c r="BF29" s="11">
        <f t="shared" si="25"/>
        <v>31210.5</v>
      </c>
      <c r="BG29" s="11">
        <f t="shared" si="26"/>
        <v>0</v>
      </c>
      <c r="BH29" s="11">
        <f t="shared" si="27"/>
        <v>0</v>
      </c>
      <c r="BI29" s="11">
        <f t="shared" si="65"/>
        <v>0</v>
      </c>
      <c r="BJ29" s="11">
        <f t="shared" si="66"/>
        <v>0</v>
      </c>
      <c r="BK29" s="11">
        <f t="shared" si="67"/>
        <v>0</v>
      </c>
      <c r="BL29" s="11">
        <f t="shared" si="28"/>
        <v>31210.5</v>
      </c>
      <c r="BM29" s="11">
        <f t="shared" si="68"/>
        <v>0</v>
      </c>
      <c r="BN29" s="43">
        <f t="shared" si="33"/>
        <v>31210.5</v>
      </c>
      <c r="BO29" s="11">
        <f t="shared" si="29"/>
        <v>0</v>
      </c>
      <c r="BP29" s="11">
        <f t="shared" si="69"/>
        <v>0</v>
      </c>
      <c r="BQ29" s="43">
        <f t="shared" si="34"/>
        <v>0</v>
      </c>
      <c r="BR29" s="11">
        <f t="shared" si="30"/>
        <v>0</v>
      </c>
      <c r="BS29" s="11">
        <f t="shared" si="69"/>
        <v>0</v>
      </c>
      <c r="BT29" s="43">
        <f t="shared" si="35"/>
        <v>0</v>
      </c>
      <c r="BU29" s="11">
        <f t="shared" si="69"/>
        <v>0</v>
      </c>
      <c r="BV29" s="21"/>
      <c r="BW29" s="21"/>
      <c r="BX29" s="1" t="str">
        <f t="shared" si="31"/>
        <v/>
      </c>
    </row>
    <row r="30" spans="1:77" ht="15.6" customHeight="1" x14ac:dyDescent="0.3">
      <c r="A30" s="62" t="s">
        <v>50</v>
      </c>
      <c r="B30" s="63">
        <v>400</v>
      </c>
      <c r="C30" s="62" t="s">
        <v>43</v>
      </c>
      <c r="D30" s="62" t="s">
        <v>44</v>
      </c>
      <c r="E30" s="64" t="s">
        <v>45</v>
      </c>
      <c r="F30" s="11">
        <v>31210.5</v>
      </c>
      <c r="G30" s="11">
        <v>0</v>
      </c>
      <c r="H30" s="11">
        <v>0</v>
      </c>
      <c r="I30" s="11"/>
      <c r="J30" s="11"/>
      <c r="K30" s="11"/>
      <c r="L30" s="11">
        <f t="shared" si="1"/>
        <v>31210.5</v>
      </c>
      <c r="M30" s="11">
        <f t="shared" si="2"/>
        <v>0</v>
      </c>
      <c r="N30" s="11">
        <f t="shared" si="3"/>
        <v>0</v>
      </c>
      <c r="O30" s="11"/>
      <c r="P30" s="11"/>
      <c r="Q30" s="11"/>
      <c r="R30" s="11">
        <f t="shared" si="4"/>
        <v>31210.5</v>
      </c>
      <c r="S30" s="11">
        <f t="shared" si="5"/>
        <v>0</v>
      </c>
      <c r="T30" s="11">
        <f t="shared" si="6"/>
        <v>0</v>
      </c>
      <c r="U30" s="11"/>
      <c r="V30" s="11"/>
      <c r="W30" s="11"/>
      <c r="X30" s="11">
        <f t="shared" si="7"/>
        <v>31210.5</v>
      </c>
      <c r="Y30" s="11">
        <f t="shared" si="8"/>
        <v>0</v>
      </c>
      <c r="Z30" s="11">
        <f t="shared" si="9"/>
        <v>0</v>
      </c>
      <c r="AA30" s="11"/>
      <c r="AB30" s="11"/>
      <c r="AC30" s="11"/>
      <c r="AD30" s="11">
        <f t="shared" si="10"/>
        <v>31210.5</v>
      </c>
      <c r="AE30" s="11">
        <f t="shared" si="11"/>
        <v>0</v>
      </c>
      <c r="AF30" s="11">
        <f t="shared" si="12"/>
        <v>0</v>
      </c>
      <c r="AG30" s="11"/>
      <c r="AH30" s="11">
        <f t="shared" si="13"/>
        <v>31210.5</v>
      </c>
      <c r="AI30" s="11">
        <f t="shared" si="14"/>
        <v>0</v>
      </c>
      <c r="AJ30" s="11">
        <f t="shared" si="15"/>
        <v>0</v>
      </c>
      <c r="AK30" s="11"/>
      <c r="AL30" s="11"/>
      <c r="AM30" s="11"/>
      <c r="AN30" s="11">
        <f t="shared" si="16"/>
        <v>31210.5</v>
      </c>
      <c r="AO30" s="11">
        <f t="shared" si="17"/>
        <v>0</v>
      </c>
      <c r="AP30" s="11">
        <f t="shared" si="18"/>
        <v>0</v>
      </c>
      <c r="AQ30" s="11"/>
      <c r="AR30" s="11"/>
      <c r="AS30" s="11"/>
      <c r="AT30" s="11">
        <f t="shared" si="19"/>
        <v>31210.5</v>
      </c>
      <c r="AU30" s="11">
        <f t="shared" si="20"/>
        <v>0</v>
      </c>
      <c r="AV30" s="11">
        <f t="shared" si="21"/>
        <v>0</v>
      </c>
      <c r="AW30" s="11"/>
      <c r="AX30" s="11"/>
      <c r="AY30" s="11"/>
      <c r="AZ30" s="11">
        <f t="shared" si="22"/>
        <v>31210.5</v>
      </c>
      <c r="BA30" s="11">
        <f t="shared" si="23"/>
        <v>0</v>
      </c>
      <c r="BB30" s="11">
        <f t="shared" si="24"/>
        <v>0</v>
      </c>
      <c r="BC30" s="11"/>
      <c r="BD30" s="11"/>
      <c r="BE30" s="11"/>
      <c r="BF30" s="11">
        <f t="shared" si="25"/>
        <v>31210.5</v>
      </c>
      <c r="BG30" s="11">
        <f t="shared" si="26"/>
        <v>0</v>
      </c>
      <c r="BH30" s="11">
        <f t="shared" si="27"/>
        <v>0</v>
      </c>
      <c r="BI30" s="11"/>
      <c r="BJ30" s="11"/>
      <c r="BK30" s="11"/>
      <c r="BL30" s="11">
        <f t="shared" si="28"/>
        <v>31210.5</v>
      </c>
      <c r="BM30" s="11"/>
      <c r="BN30" s="43">
        <f t="shared" si="33"/>
        <v>31210.5</v>
      </c>
      <c r="BO30" s="11">
        <f t="shared" si="29"/>
        <v>0</v>
      </c>
      <c r="BP30" s="11"/>
      <c r="BQ30" s="43">
        <f t="shared" si="34"/>
        <v>0</v>
      </c>
      <c r="BR30" s="11">
        <f t="shared" si="30"/>
        <v>0</v>
      </c>
      <c r="BS30" s="11"/>
      <c r="BT30" s="43">
        <f t="shared" si="35"/>
        <v>0</v>
      </c>
      <c r="BU30" s="11"/>
      <c r="BV30" s="21"/>
      <c r="BW30" s="21"/>
      <c r="BX30" s="1" t="str">
        <f t="shared" si="31"/>
        <v>0113</v>
      </c>
    </row>
    <row r="31" spans="1:77" ht="62.4" customHeight="1" x14ac:dyDescent="0.3">
      <c r="A31" s="62" t="s">
        <v>52</v>
      </c>
      <c r="B31" s="63"/>
      <c r="C31" s="62"/>
      <c r="D31" s="62"/>
      <c r="E31" s="64" t="s">
        <v>53</v>
      </c>
      <c r="F31" s="11">
        <f t="shared" si="37"/>
        <v>0</v>
      </c>
      <c r="G31" s="11">
        <f t="shared" si="38"/>
        <v>32708.6</v>
      </c>
      <c r="H31" s="11">
        <f t="shared" si="39"/>
        <v>0</v>
      </c>
      <c r="I31" s="11">
        <f t="shared" si="40"/>
        <v>0</v>
      </c>
      <c r="J31" s="11">
        <f t="shared" si="41"/>
        <v>0</v>
      </c>
      <c r="K31" s="11">
        <f t="shared" si="42"/>
        <v>0</v>
      </c>
      <c r="L31" s="11">
        <f t="shared" si="1"/>
        <v>0</v>
      </c>
      <c r="M31" s="11">
        <f t="shared" si="2"/>
        <v>32708.6</v>
      </c>
      <c r="N31" s="11">
        <f t="shared" si="3"/>
        <v>0</v>
      </c>
      <c r="O31" s="11">
        <f t="shared" si="43"/>
        <v>0</v>
      </c>
      <c r="P31" s="11">
        <f t="shared" si="44"/>
        <v>0</v>
      </c>
      <c r="Q31" s="11">
        <f t="shared" si="45"/>
        <v>0</v>
      </c>
      <c r="R31" s="11">
        <f t="shared" si="4"/>
        <v>0</v>
      </c>
      <c r="S31" s="11">
        <f t="shared" si="5"/>
        <v>32708.6</v>
      </c>
      <c r="T31" s="11">
        <f t="shared" si="6"/>
        <v>0</v>
      </c>
      <c r="U31" s="11">
        <f t="shared" si="46"/>
        <v>0</v>
      </c>
      <c r="V31" s="11">
        <f t="shared" si="47"/>
        <v>0</v>
      </c>
      <c r="W31" s="11">
        <f t="shared" si="48"/>
        <v>0</v>
      </c>
      <c r="X31" s="11">
        <f t="shared" si="7"/>
        <v>0</v>
      </c>
      <c r="Y31" s="11">
        <f t="shared" si="8"/>
        <v>32708.6</v>
      </c>
      <c r="Z31" s="11">
        <f t="shared" si="9"/>
        <v>0</v>
      </c>
      <c r="AA31" s="11">
        <f t="shared" si="49"/>
        <v>0</v>
      </c>
      <c r="AB31" s="11">
        <f t="shared" si="50"/>
        <v>0</v>
      </c>
      <c r="AC31" s="11">
        <f t="shared" si="51"/>
        <v>0</v>
      </c>
      <c r="AD31" s="11">
        <f t="shared" si="10"/>
        <v>0</v>
      </c>
      <c r="AE31" s="11">
        <f t="shared" si="11"/>
        <v>32708.6</v>
      </c>
      <c r="AF31" s="11">
        <f t="shared" si="12"/>
        <v>0</v>
      </c>
      <c r="AG31" s="11">
        <f t="shared" si="52"/>
        <v>0</v>
      </c>
      <c r="AH31" s="11">
        <f t="shared" si="13"/>
        <v>0</v>
      </c>
      <c r="AI31" s="11">
        <f t="shared" si="14"/>
        <v>32708.6</v>
      </c>
      <c r="AJ31" s="11">
        <f t="shared" si="15"/>
        <v>0</v>
      </c>
      <c r="AK31" s="11">
        <f t="shared" si="53"/>
        <v>0</v>
      </c>
      <c r="AL31" s="11">
        <f t="shared" si="54"/>
        <v>0</v>
      </c>
      <c r="AM31" s="11">
        <f t="shared" si="55"/>
        <v>0</v>
      </c>
      <c r="AN31" s="11">
        <f t="shared" si="16"/>
        <v>0</v>
      </c>
      <c r="AO31" s="11">
        <f t="shared" si="17"/>
        <v>32708.6</v>
      </c>
      <c r="AP31" s="11">
        <f t="shared" si="18"/>
        <v>0</v>
      </c>
      <c r="AQ31" s="11">
        <f t="shared" si="56"/>
        <v>0</v>
      </c>
      <c r="AR31" s="11">
        <f t="shared" si="57"/>
        <v>0</v>
      </c>
      <c r="AS31" s="11">
        <f t="shared" si="58"/>
        <v>0</v>
      </c>
      <c r="AT31" s="11">
        <f t="shared" si="19"/>
        <v>0</v>
      </c>
      <c r="AU31" s="11">
        <f t="shared" si="20"/>
        <v>32708.6</v>
      </c>
      <c r="AV31" s="11">
        <f t="shared" si="21"/>
        <v>0</v>
      </c>
      <c r="AW31" s="11">
        <f t="shared" si="59"/>
        <v>0</v>
      </c>
      <c r="AX31" s="11">
        <f t="shared" si="60"/>
        <v>0</v>
      </c>
      <c r="AY31" s="11">
        <f t="shared" si="61"/>
        <v>0</v>
      </c>
      <c r="AZ31" s="11">
        <f t="shared" si="22"/>
        <v>0</v>
      </c>
      <c r="BA31" s="11">
        <f t="shared" si="23"/>
        <v>32708.6</v>
      </c>
      <c r="BB31" s="11">
        <f t="shared" si="24"/>
        <v>0</v>
      </c>
      <c r="BC31" s="11">
        <f t="shared" si="62"/>
        <v>0</v>
      </c>
      <c r="BD31" s="11">
        <f t="shared" si="63"/>
        <v>0</v>
      </c>
      <c r="BE31" s="11">
        <f t="shared" si="64"/>
        <v>0</v>
      </c>
      <c r="BF31" s="11">
        <f t="shared" si="25"/>
        <v>0</v>
      </c>
      <c r="BG31" s="11">
        <f t="shared" si="26"/>
        <v>32708.6</v>
      </c>
      <c r="BH31" s="11">
        <f t="shared" si="27"/>
        <v>0</v>
      </c>
      <c r="BI31" s="11">
        <f t="shared" si="65"/>
        <v>0</v>
      </c>
      <c r="BJ31" s="11">
        <f t="shared" si="66"/>
        <v>0</v>
      </c>
      <c r="BK31" s="11">
        <f t="shared" si="67"/>
        <v>0</v>
      </c>
      <c r="BL31" s="11">
        <f t="shared" si="28"/>
        <v>0</v>
      </c>
      <c r="BM31" s="11">
        <f t="shared" si="68"/>
        <v>0</v>
      </c>
      <c r="BN31" s="43">
        <f t="shared" si="33"/>
        <v>0</v>
      </c>
      <c r="BO31" s="11">
        <f t="shared" si="29"/>
        <v>32708.6</v>
      </c>
      <c r="BP31" s="11">
        <f t="shared" si="69"/>
        <v>0</v>
      </c>
      <c r="BQ31" s="43">
        <f t="shared" si="34"/>
        <v>32708.6</v>
      </c>
      <c r="BR31" s="11">
        <f t="shared" si="30"/>
        <v>0</v>
      </c>
      <c r="BS31" s="11">
        <f t="shared" si="69"/>
        <v>0</v>
      </c>
      <c r="BT31" s="43">
        <f t="shared" si="35"/>
        <v>0</v>
      </c>
      <c r="BU31" s="11">
        <f t="shared" si="69"/>
        <v>0</v>
      </c>
      <c r="BV31" s="21"/>
      <c r="BW31" s="21"/>
      <c r="BX31" s="1" t="str">
        <f t="shared" si="31"/>
        <v/>
      </c>
    </row>
    <row r="32" spans="1:77" ht="46.8" customHeight="1" x14ac:dyDescent="0.3">
      <c r="A32" s="62" t="s">
        <v>52</v>
      </c>
      <c r="B32" s="63" t="s">
        <v>41</v>
      </c>
      <c r="C32" s="62"/>
      <c r="D32" s="62"/>
      <c r="E32" s="64" t="s">
        <v>42</v>
      </c>
      <c r="F32" s="11">
        <f t="shared" si="37"/>
        <v>0</v>
      </c>
      <c r="G32" s="11">
        <f t="shared" si="38"/>
        <v>32708.6</v>
      </c>
      <c r="H32" s="11">
        <f t="shared" si="39"/>
        <v>0</v>
      </c>
      <c r="I32" s="11">
        <f t="shared" si="40"/>
        <v>0</v>
      </c>
      <c r="J32" s="11">
        <f t="shared" si="41"/>
        <v>0</v>
      </c>
      <c r="K32" s="11">
        <f t="shared" si="42"/>
        <v>0</v>
      </c>
      <c r="L32" s="11">
        <f t="shared" si="1"/>
        <v>0</v>
      </c>
      <c r="M32" s="11">
        <f t="shared" si="2"/>
        <v>32708.6</v>
      </c>
      <c r="N32" s="11">
        <f t="shared" si="3"/>
        <v>0</v>
      </c>
      <c r="O32" s="11">
        <f t="shared" si="43"/>
        <v>0</v>
      </c>
      <c r="P32" s="11">
        <f t="shared" si="44"/>
        <v>0</v>
      </c>
      <c r="Q32" s="11">
        <f t="shared" si="45"/>
        <v>0</v>
      </c>
      <c r="R32" s="11">
        <f t="shared" si="4"/>
        <v>0</v>
      </c>
      <c r="S32" s="11">
        <f t="shared" si="5"/>
        <v>32708.6</v>
      </c>
      <c r="T32" s="11">
        <f t="shared" si="6"/>
        <v>0</v>
      </c>
      <c r="U32" s="11">
        <f t="shared" si="46"/>
        <v>0</v>
      </c>
      <c r="V32" s="11">
        <f t="shared" si="47"/>
        <v>0</v>
      </c>
      <c r="W32" s="11">
        <f t="shared" si="48"/>
        <v>0</v>
      </c>
      <c r="X32" s="11">
        <f t="shared" si="7"/>
        <v>0</v>
      </c>
      <c r="Y32" s="11">
        <f t="shared" si="8"/>
        <v>32708.6</v>
      </c>
      <c r="Z32" s="11">
        <f t="shared" si="9"/>
        <v>0</v>
      </c>
      <c r="AA32" s="11">
        <f t="shared" si="49"/>
        <v>0</v>
      </c>
      <c r="AB32" s="11">
        <f t="shared" si="50"/>
        <v>0</v>
      </c>
      <c r="AC32" s="11">
        <f t="shared" si="51"/>
        <v>0</v>
      </c>
      <c r="AD32" s="11">
        <f t="shared" si="10"/>
        <v>0</v>
      </c>
      <c r="AE32" s="11">
        <f t="shared" si="11"/>
        <v>32708.6</v>
      </c>
      <c r="AF32" s="11">
        <f t="shared" si="12"/>
        <v>0</v>
      </c>
      <c r="AG32" s="11">
        <f t="shared" si="52"/>
        <v>0</v>
      </c>
      <c r="AH32" s="11">
        <f t="shared" si="13"/>
        <v>0</v>
      </c>
      <c r="AI32" s="11">
        <f t="shared" si="14"/>
        <v>32708.6</v>
      </c>
      <c r="AJ32" s="11">
        <f t="shared" si="15"/>
        <v>0</v>
      </c>
      <c r="AK32" s="11">
        <f t="shared" si="53"/>
        <v>0</v>
      </c>
      <c r="AL32" s="11">
        <f t="shared" si="54"/>
        <v>0</v>
      </c>
      <c r="AM32" s="11">
        <f t="shared" si="55"/>
        <v>0</v>
      </c>
      <c r="AN32" s="11">
        <f t="shared" si="16"/>
        <v>0</v>
      </c>
      <c r="AO32" s="11">
        <f t="shared" si="17"/>
        <v>32708.6</v>
      </c>
      <c r="AP32" s="11">
        <f t="shared" si="18"/>
        <v>0</v>
      </c>
      <c r="AQ32" s="11">
        <f t="shared" si="56"/>
        <v>0</v>
      </c>
      <c r="AR32" s="11">
        <f t="shared" si="57"/>
        <v>0</v>
      </c>
      <c r="AS32" s="11">
        <f t="shared" si="58"/>
        <v>0</v>
      </c>
      <c r="AT32" s="11">
        <f t="shared" si="19"/>
        <v>0</v>
      </c>
      <c r="AU32" s="11">
        <f t="shared" si="20"/>
        <v>32708.6</v>
      </c>
      <c r="AV32" s="11">
        <f t="shared" si="21"/>
        <v>0</v>
      </c>
      <c r="AW32" s="11">
        <f t="shared" si="59"/>
        <v>0</v>
      </c>
      <c r="AX32" s="11">
        <f t="shared" si="60"/>
        <v>0</v>
      </c>
      <c r="AY32" s="11">
        <f t="shared" si="61"/>
        <v>0</v>
      </c>
      <c r="AZ32" s="11">
        <f t="shared" si="22"/>
        <v>0</v>
      </c>
      <c r="BA32" s="11">
        <f t="shared" si="23"/>
        <v>32708.6</v>
      </c>
      <c r="BB32" s="11">
        <f t="shared" si="24"/>
        <v>0</v>
      </c>
      <c r="BC32" s="11">
        <f t="shared" si="62"/>
        <v>0</v>
      </c>
      <c r="BD32" s="11">
        <f t="shared" si="63"/>
        <v>0</v>
      </c>
      <c r="BE32" s="11">
        <f t="shared" si="64"/>
        <v>0</v>
      </c>
      <c r="BF32" s="11">
        <f t="shared" si="25"/>
        <v>0</v>
      </c>
      <c r="BG32" s="11">
        <f t="shared" si="26"/>
        <v>32708.6</v>
      </c>
      <c r="BH32" s="11">
        <f t="shared" si="27"/>
        <v>0</v>
      </c>
      <c r="BI32" s="11">
        <f t="shared" si="65"/>
        <v>0</v>
      </c>
      <c r="BJ32" s="11">
        <f t="shared" si="66"/>
        <v>0</v>
      </c>
      <c r="BK32" s="11">
        <f t="shared" si="67"/>
        <v>0</v>
      </c>
      <c r="BL32" s="11">
        <f t="shared" si="28"/>
        <v>0</v>
      </c>
      <c r="BM32" s="11">
        <f t="shared" si="68"/>
        <v>0</v>
      </c>
      <c r="BN32" s="43">
        <f t="shared" si="33"/>
        <v>0</v>
      </c>
      <c r="BO32" s="11">
        <f t="shared" si="29"/>
        <v>32708.6</v>
      </c>
      <c r="BP32" s="11">
        <f t="shared" si="69"/>
        <v>0</v>
      </c>
      <c r="BQ32" s="43">
        <f t="shared" si="34"/>
        <v>32708.6</v>
      </c>
      <c r="BR32" s="11">
        <f t="shared" si="30"/>
        <v>0</v>
      </c>
      <c r="BS32" s="11">
        <f t="shared" si="69"/>
        <v>0</v>
      </c>
      <c r="BT32" s="43">
        <f t="shared" si="35"/>
        <v>0</v>
      </c>
      <c r="BU32" s="11">
        <f t="shared" si="69"/>
        <v>0</v>
      </c>
      <c r="BV32" s="21"/>
      <c r="BW32" s="21"/>
      <c r="BX32" s="1" t="str">
        <f t="shared" si="31"/>
        <v/>
      </c>
    </row>
    <row r="33" spans="1:76" ht="15.6" customHeight="1" x14ac:dyDescent="0.3">
      <c r="A33" s="62" t="s">
        <v>52</v>
      </c>
      <c r="B33" s="63">
        <v>400</v>
      </c>
      <c r="C33" s="62" t="s">
        <v>43</v>
      </c>
      <c r="D33" s="62" t="s">
        <v>44</v>
      </c>
      <c r="E33" s="64" t="s">
        <v>45</v>
      </c>
      <c r="F33" s="11">
        <v>0</v>
      </c>
      <c r="G33" s="11">
        <v>32708.6</v>
      </c>
      <c r="H33" s="11">
        <v>0</v>
      </c>
      <c r="I33" s="11"/>
      <c r="J33" s="11"/>
      <c r="K33" s="11"/>
      <c r="L33" s="11">
        <f t="shared" si="1"/>
        <v>0</v>
      </c>
      <c r="M33" s="11">
        <f t="shared" si="2"/>
        <v>32708.6</v>
      </c>
      <c r="N33" s="11">
        <f t="shared" si="3"/>
        <v>0</v>
      </c>
      <c r="O33" s="11"/>
      <c r="P33" s="11"/>
      <c r="Q33" s="11"/>
      <c r="R33" s="11">
        <f t="shared" si="4"/>
        <v>0</v>
      </c>
      <c r="S33" s="11">
        <f t="shared" si="5"/>
        <v>32708.6</v>
      </c>
      <c r="T33" s="11">
        <f t="shared" si="6"/>
        <v>0</v>
      </c>
      <c r="U33" s="11"/>
      <c r="V33" s="11"/>
      <c r="W33" s="11"/>
      <c r="X33" s="11">
        <f t="shared" si="7"/>
        <v>0</v>
      </c>
      <c r="Y33" s="11">
        <f t="shared" si="8"/>
        <v>32708.6</v>
      </c>
      <c r="Z33" s="11">
        <f t="shared" si="9"/>
        <v>0</v>
      </c>
      <c r="AA33" s="11"/>
      <c r="AB33" s="11"/>
      <c r="AC33" s="11"/>
      <c r="AD33" s="11">
        <f t="shared" si="10"/>
        <v>0</v>
      </c>
      <c r="AE33" s="11">
        <f t="shared" si="11"/>
        <v>32708.6</v>
      </c>
      <c r="AF33" s="11">
        <f t="shared" si="12"/>
        <v>0</v>
      </c>
      <c r="AG33" s="11"/>
      <c r="AH33" s="11">
        <f t="shared" si="13"/>
        <v>0</v>
      </c>
      <c r="AI33" s="11">
        <f t="shared" si="14"/>
        <v>32708.6</v>
      </c>
      <c r="AJ33" s="11">
        <f t="shared" si="15"/>
        <v>0</v>
      </c>
      <c r="AK33" s="11"/>
      <c r="AL33" s="11"/>
      <c r="AM33" s="11"/>
      <c r="AN33" s="11">
        <f t="shared" si="16"/>
        <v>0</v>
      </c>
      <c r="AO33" s="11">
        <f t="shared" si="17"/>
        <v>32708.6</v>
      </c>
      <c r="AP33" s="11">
        <f t="shared" si="18"/>
        <v>0</v>
      </c>
      <c r="AQ33" s="11"/>
      <c r="AR33" s="11"/>
      <c r="AS33" s="11"/>
      <c r="AT33" s="11">
        <f t="shared" si="19"/>
        <v>0</v>
      </c>
      <c r="AU33" s="11">
        <f t="shared" si="20"/>
        <v>32708.6</v>
      </c>
      <c r="AV33" s="11">
        <f t="shared" si="21"/>
        <v>0</v>
      </c>
      <c r="AW33" s="11"/>
      <c r="AX33" s="11"/>
      <c r="AY33" s="11"/>
      <c r="AZ33" s="11">
        <f t="shared" si="22"/>
        <v>0</v>
      </c>
      <c r="BA33" s="11">
        <f t="shared" si="23"/>
        <v>32708.6</v>
      </c>
      <c r="BB33" s="11">
        <f t="shared" si="24"/>
        <v>0</v>
      </c>
      <c r="BC33" s="11"/>
      <c r="BD33" s="11"/>
      <c r="BE33" s="11"/>
      <c r="BF33" s="11">
        <f t="shared" si="25"/>
        <v>0</v>
      </c>
      <c r="BG33" s="11">
        <f t="shared" si="26"/>
        <v>32708.6</v>
      </c>
      <c r="BH33" s="11">
        <f t="shared" si="27"/>
        <v>0</v>
      </c>
      <c r="BI33" s="11"/>
      <c r="BJ33" s="11"/>
      <c r="BK33" s="11"/>
      <c r="BL33" s="11">
        <f t="shared" si="28"/>
        <v>0</v>
      </c>
      <c r="BM33" s="11"/>
      <c r="BN33" s="43">
        <f t="shared" si="33"/>
        <v>0</v>
      </c>
      <c r="BO33" s="11">
        <f t="shared" si="29"/>
        <v>32708.6</v>
      </c>
      <c r="BP33" s="11"/>
      <c r="BQ33" s="43">
        <f t="shared" si="34"/>
        <v>32708.6</v>
      </c>
      <c r="BR33" s="11">
        <f t="shared" si="30"/>
        <v>0</v>
      </c>
      <c r="BS33" s="11"/>
      <c r="BT33" s="43">
        <f t="shared" si="35"/>
        <v>0</v>
      </c>
      <c r="BU33" s="11"/>
      <c r="BV33" s="21"/>
      <c r="BW33" s="21"/>
      <c r="BX33" s="1" t="str">
        <f t="shared" si="31"/>
        <v>0113</v>
      </c>
    </row>
    <row r="34" spans="1:76" ht="46.8" customHeight="1" x14ac:dyDescent="0.3">
      <c r="A34" s="62" t="s">
        <v>54</v>
      </c>
      <c r="B34" s="63"/>
      <c r="C34" s="62"/>
      <c r="D34" s="62"/>
      <c r="E34" s="64" t="s">
        <v>55</v>
      </c>
      <c r="F34" s="11">
        <f t="shared" ref="F34:K34" si="70">F35+F38+F53</f>
        <v>65200</v>
      </c>
      <c r="G34" s="11">
        <f t="shared" si="70"/>
        <v>65200</v>
      </c>
      <c r="H34" s="11">
        <f t="shared" si="70"/>
        <v>65200</v>
      </c>
      <c r="I34" s="11">
        <f t="shared" si="70"/>
        <v>5000</v>
      </c>
      <c r="J34" s="11">
        <f t="shared" si="70"/>
        <v>5000</v>
      </c>
      <c r="K34" s="11">
        <f t="shared" si="70"/>
        <v>5000</v>
      </c>
      <c r="L34" s="11">
        <f t="shared" si="1"/>
        <v>70200</v>
      </c>
      <c r="M34" s="11">
        <f t="shared" si="2"/>
        <v>70200</v>
      </c>
      <c r="N34" s="11">
        <f t="shared" si="3"/>
        <v>70200</v>
      </c>
      <c r="O34" s="11">
        <f>O35+O38+O53</f>
        <v>0</v>
      </c>
      <c r="P34" s="11">
        <f>P35+P38+P53</f>
        <v>0</v>
      </c>
      <c r="Q34" s="11">
        <f>Q35+Q38+Q53</f>
        <v>0</v>
      </c>
      <c r="R34" s="11">
        <f t="shared" si="4"/>
        <v>70200</v>
      </c>
      <c r="S34" s="11">
        <f t="shared" si="5"/>
        <v>70200</v>
      </c>
      <c r="T34" s="11">
        <f t="shared" si="6"/>
        <v>70200</v>
      </c>
      <c r="U34" s="11">
        <f>U35+U38+U53</f>
        <v>0</v>
      </c>
      <c r="V34" s="11">
        <f>V35+V38+V53</f>
        <v>0</v>
      </c>
      <c r="W34" s="11">
        <f>W35+W38+W53</f>
        <v>0</v>
      </c>
      <c r="X34" s="11">
        <f t="shared" si="7"/>
        <v>70200</v>
      </c>
      <c r="Y34" s="11">
        <f t="shared" si="8"/>
        <v>70200</v>
      </c>
      <c r="Z34" s="11">
        <f t="shared" si="9"/>
        <v>70200</v>
      </c>
      <c r="AA34" s="11">
        <f>AA35+AA38+AA53</f>
        <v>5000</v>
      </c>
      <c r="AB34" s="11">
        <f>AB35+AB38+AB53</f>
        <v>5000</v>
      </c>
      <c r="AC34" s="11">
        <f>AC35+AC38+AC53</f>
        <v>5000</v>
      </c>
      <c r="AD34" s="11">
        <f t="shared" si="10"/>
        <v>75200</v>
      </c>
      <c r="AE34" s="11">
        <f t="shared" si="11"/>
        <v>75200</v>
      </c>
      <c r="AF34" s="11">
        <f t="shared" si="12"/>
        <v>75200</v>
      </c>
      <c r="AG34" s="11">
        <f>AG35+AG38+AG53</f>
        <v>0</v>
      </c>
      <c r="AH34" s="11">
        <f t="shared" si="13"/>
        <v>75200</v>
      </c>
      <c r="AI34" s="11">
        <f t="shared" si="14"/>
        <v>75200</v>
      </c>
      <c r="AJ34" s="11">
        <f t="shared" si="15"/>
        <v>75200</v>
      </c>
      <c r="AK34" s="11">
        <f>AK35+AK38+AK53</f>
        <v>-977.79200000000003</v>
      </c>
      <c r="AL34" s="11">
        <f>AL35+AL38+AL53</f>
        <v>0</v>
      </c>
      <c r="AM34" s="11">
        <f>AM35+AM38+AM53</f>
        <v>0</v>
      </c>
      <c r="AN34" s="11">
        <f t="shared" si="16"/>
        <v>74222.207999999999</v>
      </c>
      <c r="AO34" s="11">
        <f t="shared" si="17"/>
        <v>75200</v>
      </c>
      <c r="AP34" s="11">
        <f t="shared" si="18"/>
        <v>75200</v>
      </c>
      <c r="AQ34" s="11">
        <f>AQ35+AQ38+AQ53</f>
        <v>0</v>
      </c>
      <c r="AR34" s="11">
        <f>AR35+AR38+AR53</f>
        <v>0</v>
      </c>
      <c r="AS34" s="11">
        <f>AS35+AS38+AS53</f>
        <v>0</v>
      </c>
      <c r="AT34" s="11">
        <f t="shared" si="19"/>
        <v>74222.207999999999</v>
      </c>
      <c r="AU34" s="11">
        <f t="shared" si="20"/>
        <v>75200</v>
      </c>
      <c r="AV34" s="11">
        <f t="shared" si="21"/>
        <v>75200</v>
      </c>
      <c r="AW34" s="11">
        <f>AW35+AW38+AW53</f>
        <v>-98.751000000000005</v>
      </c>
      <c r="AX34" s="11">
        <f>AX35+AX38+AX53</f>
        <v>0</v>
      </c>
      <c r="AY34" s="11">
        <f>AY35+AY38+AY53</f>
        <v>0</v>
      </c>
      <c r="AZ34" s="11">
        <f t="shared" si="22"/>
        <v>74123.456999999995</v>
      </c>
      <c r="BA34" s="11">
        <f t="shared" si="23"/>
        <v>75200</v>
      </c>
      <c r="BB34" s="11">
        <f t="shared" si="24"/>
        <v>75200</v>
      </c>
      <c r="BC34" s="11">
        <f>BC35+BC38+BC53</f>
        <v>0</v>
      </c>
      <c r="BD34" s="11">
        <f>BD35+BD38+BD53</f>
        <v>0</v>
      </c>
      <c r="BE34" s="11">
        <f>BE35+BE38+BE53</f>
        <v>0</v>
      </c>
      <c r="BF34" s="11">
        <f t="shared" si="25"/>
        <v>74123.456999999995</v>
      </c>
      <c r="BG34" s="11">
        <f t="shared" si="26"/>
        <v>75200</v>
      </c>
      <c r="BH34" s="11">
        <f t="shared" si="27"/>
        <v>75200</v>
      </c>
      <c r="BI34" s="11">
        <f>BI35+BI38+BI53+BI41+BI44+BI47+BI50</f>
        <v>-440.00200000000541</v>
      </c>
      <c r="BJ34" s="11">
        <f>BJ35+BJ38+BJ53+BJ41+BJ44+BJ47+BJ50</f>
        <v>0</v>
      </c>
      <c r="BK34" s="11">
        <f>BK35+BK38+BK53+BK41+BK44+BK47+BK50</f>
        <v>0</v>
      </c>
      <c r="BL34" s="11">
        <f t="shared" si="28"/>
        <v>73683.454999999987</v>
      </c>
      <c r="BM34" s="11">
        <f>BM35+BM38+BM53+BM41+BM44+BM47+BM50</f>
        <v>0</v>
      </c>
      <c r="BN34" s="43">
        <f t="shared" si="33"/>
        <v>73683.454999999987</v>
      </c>
      <c r="BO34" s="11">
        <f t="shared" si="29"/>
        <v>75200</v>
      </c>
      <c r="BP34" s="11">
        <f>BP35+BP38+BP53+BP41+BP44+BP47+BP50</f>
        <v>0</v>
      </c>
      <c r="BQ34" s="43">
        <f t="shared" si="34"/>
        <v>75200</v>
      </c>
      <c r="BR34" s="11">
        <f t="shared" si="30"/>
        <v>75200</v>
      </c>
      <c r="BS34" s="11">
        <f>BS35+BS38+BS53+BS41+BS44+BS47+BS50</f>
        <v>0</v>
      </c>
      <c r="BT34" s="43">
        <f t="shared" si="35"/>
        <v>75200</v>
      </c>
      <c r="BU34" s="11">
        <f>BU35+BU38+BU53+BU41+BU44+BU47+BU50</f>
        <v>0</v>
      </c>
      <c r="BV34" s="21"/>
      <c r="BW34" s="21"/>
      <c r="BX34" s="1" t="str">
        <f t="shared" si="31"/>
        <v/>
      </c>
    </row>
    <row r="35" spans="1:76" ht="46.8" customHeight="1" x14ac:dyDescent="0.3">
      <c r="A35" s="62" t="s">
        <v>56</v>
      </c>
      <c r="B35" s="63"/>
      <c r="C35" s="62"/>
      <c r="D35" s="62"/>
      <c r="E35" s="64" t="s">
        <v>57</v>
      </c>
      <c r="F35" s="11">
        <f t="shared" ref="F35:F56" si="71">F36</f>
        <v>200</v>
      </c>
      <c r="G35" s="11">
        <f t="shared" ref="G35:G56" si="72">G36</f>
        <v>200</v>
      </c>
      <c r="H35" s="11">
        <f t="shared" ref="H35:H56" si="73">H36</f>
        <v>200</v>
      </c>
      <c r="I35" s="11">
        <f t="shared" ref="I35:I56" si="74">I36</f>
        <v>0</v>
      </c>
      <c r="J35" s="11">
        <f t="shared" ref="J35:J56" si="75">J36</f>
        <v>0</v>
      </c>
      <c r="K35" s="11">
        <f t="shared" ref="K35:K56" si="76">K36</f>
        <v>0</v>
      </c>
      <c r="L35" s="11">
        <f t="shared" si="1"/>
        <v>200</v>
      </c>
      <c r="M35" s="11">
        <f t="shared" si="2"/>
        <v>200</v>
      </c>
      <c r="N35" s="11">
        <f t="shared" si="3"/>
        <v>200</v>
      </c>
      <c r="O35" s="11">
        <f t="shared" ref="O35:O56" si="77">O36</f>
        <v>0</v>
      </c>
      <c r="P35" s="11">
        <f t="shared" ref="P35:P56" si="78">P36</f>
        <v>0</v>
      </c>
      <c r="Q35" s="11">
        <f t="shared" ref="Q35:Q56" si="79">Q36</f>
        <v>0</v>
      </c>
      <c r="R35" s="11">
        <f t="shared" si="4"/>
        <v>200</v>
      </c>
      <c r="S35" s="11">
        <f t="shared" si="5"/>
        <v>200</v>
      </c>
      <c r="T35" s="11">
        <f t="shared" si="6"/>
        <v>200</v>
      </c>
      <c r="U35" s="11">
        <f t="shared" ref="U35:U56" si="80">U36</f>
        <v>0</v>
      </c>
      <c r="V35" s="11">
        <f t="shared" ref="V35:V56" si="81">V36</f>
        <v>0</v>
      </c>
      <c r="W35" s="11">
        <f t="shared" ref="W35:W56" si="82">W36</f>
        <v>0</v>
      </c>
      <c r="X35" s="11">
        <f t="shared" si="7"/>
        <v>200</v>
      </c>
      <c r="Y35" s="11">
        <f t="shared" si="8"/>
        <v>200</v>
      </c>
      <c r="Z35" s="11">
        <f t="shared" si="9"/>
        <v>200</v>
      </c>
      <c r="AA35" s="11">
        <f t="shared" ref="AA35:AA56" si="83">AA36</f>
        <v>0</v>
      </c>
      <c r="AB35" s="11">
        <f t="shared" ref="AB35:AB56" si="84">AB36</f>
        <v>0</v>
      </c>
      <c r="AC35" s="11">
        <f t="shared" ref="AC35:AC56" si="85">AC36</f>
        <v>0</v>
      </c>
      <c r="AD35" s="11">
        <f t="shared" si="10"/>
        <v>200</v>
      </c>
      <c r="AE35" s="11">
        <f t="shared" si="11"/>
        <v>200</v>
      </c>
      <c r="AF35" s="11">
        <f t="shared" si="12"/>
        <v>200</v>
      </c>
      <c r="AG35" s="11">
        <f t="shared" ref="AG35:AG56" si="86">AG36</f>
        <v>0</v>
      </c>
      <c r="AH35" s="11">
        <f t="shared" si="13"/>
        <v>200</v>
      </c>
      <c r="AI35" s="11">
        <f t="shared" si="14"/>
        <v>200</v>
      </c>
      <c r="AJ35" s="11">
        <f t="shared" si="15"/>
        <v>200</v>
      </c>
      <c r="AK35" s="11">
        <f t="shared" ref="AK35:AK56" si="87">AK36</f>
        <v>0</v>
      </c>
      <c r="AL35" s="11">
        <f t="shared" ref="AL35:AL56" si="88">AL36</f>
        <v>0</v>
      </c>
      <c r="AM35" s="11">
        <f t="shared" ref="AM35:AM56" si="89">AM36</f>
        <v>0</v>
      </c>
      <c r="AN35" s="11">
        <f t="shared" si="16"/>
        <v>200</v>
      </c>
      <c r="AO35" s="11">
        <f t="shared" si="17"/>
        <v>200</v>
      </c>
      <c r="AP35" s="11">
        <f t="shared" si="18"/>
        <v>200</v>
      </c>
      <c r="AQ35" s="11">
        <f t="shared" ref="AQ35:AQ56" si="90">AQ36</f>
        <v>0</v>
      </c>
      <c r="AR35" s="11">
        <f t="shared" ref="AR35:AR56" si="91">AR36</f>
        <v>0</v>
      </c>
      <c r="AS35" s="11">
        <f t="shared" ref="AS35:AS56" si="92">AS36</f>
        <v>0</v>
      </c>
      <c r="AT35" s="11">
        <f t="shared" si="19"/>
        <v>200</v>
      </c>
      <c r="AU35" s="11">
        <f t="shared" si="20"/>
        <v>200</v>
      </c>
      <c r="AV35" s="11">
        <f t="shared" si="21"/>
        <v>200</v>
      </c>
      <c r="AW35" s="11">
        <f t="shared" ref="AW35:AW56" si="93">AW36</f>
        <v>0</v>
      </c>
      <c r="AX35" s="11">
        <f t="shared" ref="AX35:AX56" si="94">AX36</f>
        <v>0</v>
      </c>
      <c r="AY35" s="11">
        <f t="shared" ref="AY35:AY56" si="95">AY36</f>
        <v>0</v>
      </c>
      <c r="AZ35" s="11">
        <f t="shared" si="22"/>
        <v>200</v>
      </c>
      <c r="BA35" s="11">
        <f t="shared" si="23"/>
        <v>200</v>
      </c>
      <c r="BB35" s="11">
        <f t="shared" si="24"/>
        <v>200</v>
      </c>
      <c r="BC35" s="11">
        <f t="shared" ref="BC35:BC56" si="96">BC36</f>
        <v>0</v>
      </c>
      <c r="BD35" s="11">
        <f t="shared" ref="BD35:BD56" si="97">BD36</f>
        <v>0</v>
      </c>
      <c r="BE35" s="11">
        <f t="shared" ref="BE35:BE56" si="98">BE36</f>
        <v>0</v>
      </c>
      <c r="BF35" s="11">
        <f t="shared" si="25"/>
        <v>200</v>
      </c>
      <c r="BG35" s="11">
        <f t="shared" si="26"/>
        <v>200</v>
      </c>
      <c r="BH35" s="11">
        <f t="shared" si="27"/>
        <v>200</v>
      </c>
      <c r="BI35" s="11">
        <f t="shared" ref="BI35:BI56" si="99">BI36</f>
        <v>-45.9</v>
      </c>
      <c r="BJ35" s="11">
        <f t="shared" ref="BJ35:BJ56" si="100">BJ36</f>
        <v>0</v>
      </c>
      <c r="BK35" s="11">
        <f t="shared" ref="BK35:BK56" si="101">BK36</f>
        <v>0</v>
      </c>
      <c r="BL35" s="11">
        <f t="shared" si="28"/>
        <v>154.1</v>
      </c>
      <c r="BM35" s="11">
        <f t="shared" ref="BM35:BM56" si="102">BM36</f>
        <v>0</v>
      </c>
      <c r="BN35" s="43">
        <f t="shared" si="33"/>
        <v>154.1</v>
      </c>
      <c r="BO35" s="11">
        <f t="shared" si="29"/>
        <v>200</v>
      </c>
      <c r="BP35" s="11">
        <f t="shared" ref="BP35:BU56" si="103">BP36</f>
        <v>0</v>
      </c>
      <c r="BQ35" s="43">
        <f t="shared" si="34"/>
        <v>200</v>
      </c>
      <c r="BR35" s="11">
        <f t="shared" si="30"/>
        <v>200</v>
      </c>
      <c r="BS35" s="11">
        <f t="shared" si="103"/>
        <v>0</v>
      </c>
      <c r="BT35" s="43">
        <f t="shared" si="35"/>
        <v>200</v>
      </c>
      <c r="BU35" s="11">
        <f t="shared" si="103"/>
        <v>0</v>
      </c>
      <c r="BV35" s="21"/>
      <c r="BW35" s="21"/>
      <c r="BX35" s="1" t="str">
        <f t="shared" si="31"/>
        <v/>
      </c>
    </row>
    <row r="36" spans="1:76" ht="15.6" customHeight="1" x14ac:dyDescent="0.3">
      <c r="A36" s="62" t="s">
        <v>56</v>
      </c>
      <c r="B36" s="63" t="s">
        <v>58</v>
      </c>
      <c r="C36" s="62"/>
      <c r="D36" s="62"/>
      <c r="E36" s="64" t="s">
        <v>59</v>
      </c>
      <c r="F36" s="11">
        <f t="shared" si="71"/>
        <v>200</v>
      </c>
      <c r="G36" s="11">
        <f t="shared" si="72"/>
        <v>200</v>
      </c>
      <c r="H36" s="11">
        <f t="shared" si="73"/>
        <v>200</v>
      </c>
      <c r="I36" s="11">
        <f t="shared" si="74"/>
        <v>0</v>
      </c>
      <c r="J36" s="11">
        <f t="shared" si="75"/>
        <v>0</v>
      </c>
      <c r="K36" s="11">
        <f t="shared" si="76"/>
        <v>0</v>
      </c>
      <c r="L36" s="11">
        <f t="shared" si="1"/>
        <v>200</v>
      </c>
      <c r="M36" s="11">
        <f t="shared" si="2"/>
        <v>200</v>
      </c>
      <c r="N36" s="11">
        <f t="shared" si="3"/>
        <v>200</v>
      </c>
      <c r="O36" s="11">
        <f t="shared" si="77"/>
        <v>0</v>
      </c>
      <c r="P36" s="11">
        <f t="shared" si="78"/>
        <v>0</v>
      </c>
      <c r="Q36" s="11">
        <f t="shared" si="79"/>
        <v>0</v>
      </c>
      <c r="R36" s="11">
        <f t="shared" si="4"/>
        <v>200</v>
      </c>
      <c r="S36" s="11">
        <f t="shared" si="5"/>
        <v>200</v>
      </c>
      <c r="T36" s="11">
        <f t="shared" si="6"/>
        <v>200</v>
      </c>
      <c r="U36" s="11">
        <f t="shared" si="80"/>
        <v>0</v>
      </c>
      <c r="V36" s="11">
        <f t="shared" si="81"/>
        <v>0</v>
      </c>
      <c r="W36" s="11">
        <f t="shared" si="82"/>
        <v>0</v>
      </c>
      <c r="X36" s="11">
        <f t="shared" si="7"/>
        <v>200</v>
      </c>
      <c r="Y36" s="11">
        <f t="shared" si="8"/>
        <v>200</v>
      </c>
      <c r="Z36" s="11">
        <f t="shared" si="9"/>
        <v>200</v>
      </c>
      <c r="AA36" s="11">
        <f t="shared" si="83"/>
        <v>0</v>
      </c>
      <c r="AB36" s="11">
        <f t="shared" si="84"/>
        <v>0</v>
      </c>
      <c r="AC36" s="11">
        <f t="shared" si="85"/>
        <v>0</v>
      </c>
      <c r="AD36" s="11">
        <f t="shared" si="10"/>
        <v>200</v>
      </c>
      <c r="AE36" s="11">
        <f t="shared" si="11"/>
        <v>200</v>
      </c>
      <c r="AF36" s="11">
        <f t="shared" si="12"/>
        <v>200</v>
      </c>
      <c r="AG36" s="11">
        <f t="shared" si="86"/>
        <v>0</v>
      </c>
      <c r="AH36" s="11">
        <f t="shared" si="13"/>
        <v>200</v>
      </c>
      <c r="AI36" s="11">
        <f t="shared" si="14"/>
        <v>200</v>
      </c>
      <c r="AJ36" s="11">
        <f t="shared" si="15"/>
        <v>200</v>
      </c>
      <c r="AK36" s="11">
        <f t="shared" si="87"/>
        <v>0</v>
      </c>
      <c r="AL36" s="11">
        <f t="shared" si="88"/>
        <v>0</v>
      </c>
      <c r="AM36" s="11">
        <f t="shared" si="89"/>
        <v>0</v>
      </c>
      <c r="AN36" s="11">
        <f t="shared" si="16"/>
        <v>200</v>
      </c>
      <c r="AO36" s="11">
        <f t="shared" si="17"/>
        <v>200</v>
      </c>
      <c r="AP36" s="11">
        <f t="shared" si="18"/>
        <v>200</v>
      </c>
      <c r="AQ36" s="11">
        <f t="shared" si="90"/>
        <v>0</v>
      </c>
      <c r="AR36" s="11">
        <f t="shared" si="91"/>
        <v>0</v>
      </c>
      <c r="AS36" s="11">
        <f t="shared" si="92"/>
        <v>0</v>
      </c>
      <c r="AT36" s="11">
        <f t="shared" si="19"/>
        <v>200</v>
      </c>
      <c r="AU36" s="11">
        <f t="shared" si="20"/>
        <v>200</v>
      </c>
      <c r="AV36" s="11">
        <f t="shared" si="21"/>
        <v>200</v>
      </c>
      <c r="AW36" s="11">
        <f t="shared" si="93"/>
        <v>0</v>
      </c>
      <c r="AX36" s="11">
        <f t="shared" si="94"/>
        <v>0</v>
      </c>
      <c r="AY36" s="11">
        <f t="shared" si="95"/>
        <v>0</v>
      </c>
      <c r="AZ36" s="11">
        <f t="shared" si="22"/>
        <v>200</v>
      </c>
      <c r="BA36" s="11">
        <f t="shared" si="23"/>
        <v>200</v>
      </c>
      <c r="BB36" s="11">
        <f t="shared" si="24"/>
        <v>200</v>
      </c>
      <c r="BC36" s="11">
        <f t="shared" si="96"/>
        <v>0</v>
      </c>
      <c r="BD36" s="11">
        <f t="shared" si="97"/>
        <v>0</v>
      </c>
      <c r="BE36" s="11">
        <f t="shared" si="98"/>
        <v>0</v>
      </c>
      <c r="BF36" s="11">
        <f t="shared" si="25"/>
        <v>200</v>
      </c>
      <c r="BG36" s="11">
        <f t="shared" si="26"/>
        <v>200</v>
      </c>
      <c r="BH36" s="11">
        <f t="shared" si="27"/>
        <v>200</v>
      </c>
      <c r="BI36" s="11">
        <f t="shared" si="99"/>
        <v>-45.9</v>
      </c>
      <c r="BJ36" s="11">
        <f t="shared" si="100"/>
        <v>0</v>
      </c>
      <c r="BK36" s="11">
        <f t="shared" si="101"/>
        <v>0</v>
      </c>
      <c r="BL36" s="11">
        <f t="shared" si="28"/>
        <v>154.1</v>
      </c>
      <c r="BM36" s="11">
        <f t="shared" si="102"/>
        <v>0</v>
      </c>
      <c r="BN36" s="43">
        <f t="shared" si="33"/>
        <v>154.1</v>
      </c>
      <c r="BO36" s="11">
        <f t="shared" si="29"/>
        <v>200</v>
      </c>
      <c r="BP36" s="11">
        <f t="shared" si="103"/>
        <v>0</v>
      </c>
      <c r="BQ36" s="43">
        <f t="shared" si="34"/>
        <v>200</v>
      </c>
      <c r="BR36" s="11">
        <f t="shared" si="30"/>
        <v>200</v>
      </c>
      <c r="BS36" s="11">
        <f t="shared" si="103"/>
        <v>0</v>
      </c>
      <c r="BT36" s="43">
        <f t="shared" si="35"/>
        <v>200</v>
      </c>
      <c r="BU36" s="11">
        <f t="shared" si="103"/>
        <v>0</v>
      </c>
      <c r="BV36" s="21"/>
      <c r="BW36" s="21"/>
      <c r="BX36" s="1" t="str">
        <f t="shared" si="31"/>
        <v/>
      </c>
    </row>
    <row r="37" spans="1:76" ht="15.6" customHeight="1" x14ac:dyDescent="0.3">
      <c r="A37" s="62" t="s">
        <v>56</v>
      </c>
      <c r="B37" s="63">
        <v>800</v>
      </c>
      <c r="C37" s="62" t="s">
        <v>43</v>
      </c>
      <c r="D37" s="62" t="s">
        <v>44</v>
      </c>
      <c r="E37" s="64" t="s">
        <v>45</v>
      </c>
      <c r="F37" s="11">
        <v>200</v>
      </c>
      <c r="G37" s="11">
        <v>200</v>
      </c>
      <c r="H37" s="11">
        <v>200</v>
      </c>
      <c r="I37" s="11"/>
      <c r="J37" s="11"/>
      <c r="K37" s="11"/>
      <c r="L37" s="11">
        <f t="shared" si="1"/>
        <v>200</v>
      </c>
      <c r="M37" s="11">
        <f t="shared" si="2"/>
        <v>200</v>
      </c>
      <c r="N37" s="11">
        <f t="shared" si="3"/>
        <v>200</v>
      </c>
      <c r="O37" s="11"/>
      <c r="P37" s="11"/>
      <c r="Q37" s="11"/>
      <c r="R37" s="11">
        <f t="shared" si="4"/>
        <v>200</v>
      </c>
      <c r="S37" s="11">
        <f t="shared" si="5"/>
        <v>200</v>
      </c>
      <c r="T37" s="11">
        <f t="shared" si="6"/>
        <v>200</v>
      </c>
      <c r="U37" s="11"/>
      <c r="V37" s="11"/>
      <c r="W37" s="11"/>
      <c r="X37" s="11">
        <f t="shared" si="7"/>
        <v>200</v>
      </c>
      <c r="Y37" s="11">
        <f t="shared" si="8"/>
        <v>200</v>
      </c>
      <c r="Z37" s="11">
        <f t="shared" si="9"/>
        <v>200</v>
      </c>
      <c r="AA37" s="11"/>
      <c r="AB37" s="11"/>
      <c r="AC37" s="11"/>
      <c r="AD37" s="11">
        <f t="shared" si="10"/>
        <v>200</v>
      </c>
      <c r="AE37" s="11">
        <f t="shared" si="11"/>
        <v>200</v>
      </c>
      <c r="AF37" s="11">
        <f t="shared" si="12"/>
        <v>200</v>
      </c>
      <c r="AG37" s="11"/>
      <c r="AH37" s="11">
        <f t="shared" si="13"/>
        <v>200</v>
      </c>
      <c r="AI37" s="11">
        <f t="shared" si="14"/>
        <v>200</v>
      </c>
      <c r="AJ37" s="11">
        <f t="shared" si="15"/>
        <v>200</v>
      </c>
      <c r="AK37" s="11"/>
      <c r="AL37" s="11"/>
      <c r="AM37" s="11"/>
      <c r="AN37" s="11">
        <f t="shared" si="16"/>
        <v>200</v>
      </c>
      <c r="AO37" s="11">
        <f t="shared" si="17"/>
        <v>200</v>
      </c>
      <c r="AP37" s="11">
        <f t="shared" si="18"/>
        <v>200</v>
      </c>
      <c r="AQ37" s="11"/>
      <c r="AR37" s="11"/>
      <c r="AS37" s="11"/>
      <c r="AT37" s="11">
        <f t="shared" si="19"/>
        <v>200</v>
      </c>
      <c r="AU37" s="11">
        <f t="shared" si="20"/>
        <v>200</v>
      </c>
      <c r="AV37" s="11">
        <f t="shared" si="21"/>
        <v>200</v>
      </c>
      <c r="AW37" s="11"/>
      <c r="AX37" s="11"/>
      <c r="AY37" s="11"/>
      <c r="AZ37" s="11">
        <f t="shared" si="22"/>
        <v>200</v>
      </c>
      <c r="BA37" s="11">
        <f t="shared" si="23"/>
        <v>200</v>
      </c>
      <c r="BB37" s="11">
        <f t="shared" si="24"/>
        <v>200</v>
      </c>
      <c r="BC37" s="11"/>
      <c r="BD37" s="11"/>
      <c r="BE37" s="11"/>
      <c r="BF37" s="11">
        <f t="shared" si="25"/>
        <v>200</v>
      </c>
      <c r="BG37" s="11">
        <f t="shared" si="26"/>
        <v>200</v>
      </c>
      <c r="BH37" s="11">
        <f t="shared" si="27"/>
        <v>200</v>
      </c>
      <c r="BI37" s="11">
        <v>-45.9</v>
      </c>
      <c r="BJ37" s="11"/>
      <c r="BK37" s="11"/>
      <c r="BL37" s="11">
        <f t="shared" si="28"/>
        <v>154.1</v>
      </c>
      <c r="BM37" s="11"/>
      <c r="BN37" s="43">
        <f t="shared" si="33"/>
        <v>154.1</v>
      </c>
      <c r="BO37" s="11">
        <f t="shared" si="29"/>
        <v>200</v>
      </c>
      <c r="BP37" s="11"/>
      <c r="BQ37" s="43">
        <f t="shared" si="34"/>
        <v>200</v>
      </c>
      <c r="BR37" s="11">
        <f t="shared" si="30"/>
        <v>200</v>
      </c>
      <c r="BS37" s="11"/>
      <c r="BT37" s="43">
        <f t="shared" si="35"/>
        <v>200</v>
      </c>
      <c r="BU37" s="11"/>
      <c r="BV37" s="21"/>
      <c r="BW37" s="21"/>
      <c r="BX37" s="1" t="str">
        <f t="shared" si="31"/>
        <v>0113</v>
      </c>
    </row>
    <row r="38" spans="1:76" ht="46.8" customHeight="1" x14ac:dyDescent="0.3">
      <c r="A38" s="62" t="s">
        <v>60</v>
      </c>
      <c r="B38" s="63"/>
      <c r="C38" s="62"/>
      <c r="D38" s="62"/>
      <c r="E38" s="64" t="s">
        <v>61</v>
      </c>
      <c r="F38" s="11">
        <f t="shared" si="71"/>
        <v>40000</v>
      </c>
      <c r="G38" s="11">
        <f t="shared" si="72"/>
        <v>40000</v>
      </c>
      <c r="H38" s="11">
        <f t="shared" si="73"/>
        <v>40000</v>
      </c>
      <c r="I38" s="11">
        <f t="shared" si="74"/>
        <v>0</v>
      </c>
      <c r="J38" s="11">
        <f t="shared" si="75"/>
        <v>0</v>
      </c>
      <c r="K38" s="11">
        <f t="shared" si="76"/>
        <v>0</v>
      </c>
      <c r="L38" s="11">
        <f t="shared" si="1"/>
        <v>40000</v>
      </c>
      <c r="M38" s="11">
        <f t="shared" si="2"/>
        <v>40000</v>
      </c>
      <c r="N38" s="11">
        <f t="shared" si="3"/>
        <v>40000</v>
      </c>
      <c r="O38" s="11">
        <f t="shared" si="77"/>
        <v>0</v>
      </c>
      <c r="P38" s="11">
        <f t="shared" si="78"/>
        <v>0</v>
      </c>
      <c r="Q38" s="11">
        <f t="shared" si="79"/>
        <v>0</v>
      </c>
      <c r="R38" s="11">
        <f t="shared" si="4"/>
        <v>40000</v>
      </c>
      <c r="S38" s="11">
        <f t="shared" si="5"/>
        <v>40000</v>
      </c>
      <c r="T38" s="11">
        <f t="shared" si="6"/>
        <v>40000</v>
      </c>
      <c r="U38" s="11">
        <f t="shared" si="80"/>
        <v>0</v>
      </c>
      <c r="V38" s="11">
        <f t="shared" si="81"/>
        <v>0</v>
      </c>
      <c r="W38" s="11">
        <f t="shared" si="82"/>
        <v>0</v>
      </c>
      <c r="X38" s="11">
        <f t="shared" si="7"/>
        <v>40000</v>
      </c>
      <c r="Y38" s="11">
        <f t="shared" si="8"/>
        <v>40000</v>
      </c>
      <c r="Z38" s="11">
        <f t="shared" si="9"/>
        <v>40000</v>
      </c>
      <c r="AA38" s="11">
        <f t="shared" si="83"/>
        <v>0</v>
      </c>
      <c r="AB38" s="11">
        <f t="shared" si="84"/>
        <v>0</v>
      </c>
      <c r="AC38" s="11">
        <f t="shared" si="85"/>
        <v>0</v>
      </c>
      <c r="AD38" s="11">
        <f t="shared" si="10"/>
        <v>40000</v>
      </c>
      <c r="AE38" s="11">
        <f t="shared" si="11"/>
        <v>40000</v>
      </c>
      <c r="AF38" s="11">
        <f t="shared" si="12"/>
        <v>40000</v>
      </c>
      <c r="AG38" s="11">
        <f t="shared" si="86"/>
        <v>0</v>
      </c>
      <c r="AH38" s="11">
        <f t="shared" si="13"/>
        <v>40000</v>
      </c>
      <c r="AI38" s="11">
        <f t="shared" si="14"/>
        <v>40000</v>
      </c>
      <c r="AJ38" s="11">
        <f t="shared" si="15"/>
        <v>40000</v>
      </c>
      <c r="AK38" s="11">
        <f t="shared" si="87"/>
        <v>-896.64700000000005</v>
      </c>
      <c r="AL38" s="11">
        <f t="shared" si="88"/>
        <v>0</v>
      </c>
      <c r="AM38" s="11">
        <f t="shared" si="89"/>
        <v>0</v>
      </c>
      <c r="AN38" s="11">
        <f t="shared" si="16"/>
        <v>39103.353000000003</v>
      </c>
      <c r="AO38" s="11">
        <f t="shared" si="17"/>
        <v>40000</v>
      </c>
      <c r="AP38" s="11">
        <f t="shared" si="18"/>
        <v>40000</v>
      </c>
      <c r="AQ38" s="11">
        <f t="shared" si="90"/>
        <v>0</v>
      </c>
      <c r="AR38" s="11">
        <f t="shared" si="91"/>
        <v>0</v>
      </c>
      <c r="AS38" s="11">
        <f t="shared" si="92"/>
        <v>0</v>
      </c>
      <c r="AT38" s="11">
        <f t="shared" si="19"/>
        <v>39103.353000000003</v>
      </c>
      <c r="AU38" s="11">
        <f t="shared" si="20"/>
        <v>40000</v>
      </c>
      <c r="AV38" s="11">
        <f t="shared" si="21"/>
        <v>40000</v>
      </c>
      <c r="AW38" s="11">
        <f t="shared" si="93"/>
        <v>-98.751000000000005</v>
      </c>
      <c r="AX38" s="11">
        <f t="shared" si="94"/>
        <v>0</v>
      </c>
      <c r="AY38" s="11">
        <f t="shared" si="95"/>
        <v>0</v>
      </c>
      <c r="AZ38" s="11">
        <f t="shared" si="22"/>
        <v>39004.602000000006</v>
      </c>
      <c r="BA38" s="11">
        <f t="shared" si="23"/>
        <v>40000</v>
      </c>
      <c r="BB38" s="11">
        <f t="shared" si="24"/>
        <v>40000</v>
      </c>
      <c r="BC38" s="11">
        <f t="shared" si="96"/>
        <v>0</v>
      </c>
      <c r="BD38" s="11">
        <f t="shared" si="97"/>
        <v>0</v>
      </c>
      <c r="BE38" s="11">
        <f t="shared" si="98"/>
        <v>0</v>
      </c>
      <c r="BF38" s="11">
        <f t="shared" si="25"/>
        <v>39004.602000000006</v>
      </c>
      <c r="BG38" s="11">
        <f t="shared" si="26"/>
        <v>40000</v>
      </c>
      <c r="BH38" s="11">
        <f t="shared" si="27"/>
        <v>40000</v>
      </c>
      <c r="BI38" s="11">
        <f t="shared" si="99"/>
        <v>-39004.601730000002</v>
      </c>
      <c r="BJ38" s="11">
        <f t="shared" si="100"/>
        <v>0</v>
      </c>
      <c r="BK38" s="11">
        <f t="shared" si="101"/>
        <v>0</v>
      </c>
      <c r="BL38" s="11">
        <f t="shared" si="28"/>
        <v>2.7000000409316272E-4</v>
      </c>
      <c r="BM38" s="11">
        <f t="shared" si="102"/>
        <v>0</v>
      </c>
      <c r="BN38" s="43">
        <f t="shared" si="33"/>
        <v>2.7000000409316272E-4</v>
      </c>
      <c r="BO38" s="11">
        <f t="shared" si="29"/>
        <v>40000</v>
      </c>
      <c r="BP38" s="11">
        <f t="shared" si="103"/>
        <v>0</v>
      </c>
      <c r="BQ38" s="43">
        <f t="shared" si="34"/>
        <v>40000</v>
      </c>
      <c r="BR38" s="11">
        <f t="shared" si="30"/>
        <v>40000</v>
      </c>
      <c r="BS38" s="11">
        <f t="shared" si="103"/>
        <v>0</v>
      </c>
      <c r="BT38" s="43">
        <f t="shared" si="35"/>
        <v>40000</v>
      </c>
      <c r="BU38" s="11">
        <f t="shared" si="103"/>
        <v>0</v>
      </c>
      <c r="BV38" s="21"/>
      <c r="BW38" s="21"/>
      <c r="BX38" s="1" t="str">
        <f t="shared" si="31"/>
        <v/>
      </c>
    </row>
    <row r="39" spans="1:76" ht="15.6" customHeight="1" x14ac:dyDescent="0.3">
      <c r="A39" s="62" t="s">
        <v>60</v>
      </c>
      <c r="B39" s="63" t="s">
        <v>58</v>
      </c>
      <c r="C39" s="62"/>
      <c r="D39" s="62"/>
      <c r="E39" s="64" t="s">
        <v>59</v>
      </c>
      <c r="F39" s="11">
        <f t="shared" si="71"/>
        <v>40000</v>
      </c>
      <c r="G39" s="11">
        <f t="shared" si="72"/>
        <v>40000</v>
      </c>
      <c r="H39" s="11">
        <f t="shared" si="73"/>
        <v>40000</v>
      </c>
      <c r="I39" s="11">
        <f t="shared" si="74"/>
        <v>0</v>
      </c>
      <c r="J39" s="11">
        <f t="shared" si="75"/>
        <v>0</v>
      </c>
      <c r="K39" s="11">
        <f t="shared" si="76"/>
        <v>0</v>
      </c>
      <c r="L39" s="11">
        <f t="shared" si="1"/>
        <v>40000</v>
      </c>
      <c r="M39" s="11">
        <f t="shared" si="2"/>
        <v>40000</v>
      </c>
      <c r="N39" s="11">
        <f t="shared" si="3"/>
        <v>40000</v>
      </c>
      <c r="O39" s="11">
        <f t="shared" si="77"/>
        <v>0</v>
      </c>
      <c r="P39" s="11">
        <f t="shared" si="78"/>
        <v>0</v>
      </c>
      <c r="Q39" s="11">
        <f t="shared" si="79"/>
        <v>0</v>
      </c>
      <c r="R39" s="11">
        <f t="shared" si="4"/>
        <v>40000</v>
      </c>
      <c r="S39" s="11">
        <f t="shared" si="5"/>
        <v>40000</v>
      </c>
      <c r="T39" s="11">
        <f t="shared" si="6"/>
        <v>40000</v>
      </c>
      <c r="U39" s="11">
        <f t="shared" si="80"/>
        <v>0</v>
      </c>
      <c r="V39" s="11">
        <f t="shared" si="81"/>
        <v>0</v>
      </c>
      <c r="W39" s="11">
        <f t="shared" si="82"/>
        <v>0</v>
      </c>
      <c r="X39" s="11">
        <f t="shared" si="7"/>
        <v>40000</v>
      </c>
      <c r="Y39" s="11">
        <f t="shared" si="8"/>
        <v>40000</v>
      </c>
      <c r="Z39" s="11">
        <f t="shared" si="9"/>
        <v>40000</v>
      </c>
      <c r="AA39" s="11">
        <f t="shared" si="83"/>
        <v>0</v>
      </c>
      <c r="AB39" s="11">
        <f t="shared" si="84"/>
        <v>0</v>
      </c>
      <c r="AC39" s="11">
        <f t="shared" si="85"/>
        <v>0</v>
      </c>
      <c r="AD39" s="11">
        <f t="shared" si="10"/>
        <v>40000</v>
      </c>
      <c r="AE39" s="11">
        <f t="shared" si="11"/>
        <v>40000</v>
      </c>
      <c r="AF39" s="11">
        <f t="shared" si="12"/>
        <v>40000</v>
      </c>
      <c r="AG39" s="11">
        <f t="shared" si="86"/>
        <v>0</v>
      </c>
      <c r="AH39" s="11">
        <f t="shared" si="13"/>
        <v>40000</v>
      </c>
      <c r="AI39" s="11">
        <f t="shared" si="14"/>
        <v>40000</v>
      </c>
      <c r="AJ39" s="11">
        <f t="shared" si="15"/>
        <v>40000</v>
      </c>
      <c r="AK39" s="11">
        <f t="shared" si="87"/>
        <v>-896.64700000000005</v>
      </c>
      <c r="AL39" s="11">
        <f t="shared" si="88"/>
        <v>0</v>
      </c>
      <c r="AM39" s="11">
        <f t="shared" si="89"/>
        <v>0</v>
      </c>
      <c r="AN39" s="11">
        <f t="shared" si="16"/>
        <v>39103.353000000003</v>
      </c>
      <c r="AO39" s="11">
        <f t="shared" si="17"/>
        <v>40000</v>
      </c>
      <c r="AP39" s="11">
        <f t="shared" si="18"/>
        <v>40000</v>
      </c>
      <c r="AQ39" s="11">
        <f t="shared" si="90"/>
        <v>0</v>
      </c>
      <c r="AR39" s="11">
        <f t="shared" si="91"/>
        <v>0</v>
      </c>
      <c r="AS39" s="11">
        <f t="shared" si="92"/>
        <v>0</v>
      </c>
      <c r="AT39" s="11">
        <f t="shared" si="19"/>
        <v>39103.353000000003</v>
      </c>
      <c r="AU39" s="11">
        <f t="shared" si="20"/>
        <v>40000</v>
      </c>
      <c r="AV39" s="11">
        <f t="shared" si="21"/>
        <v>40000</v>
      </c>
      <c r="AW39" s="11">
        <f t="shared" si="93"/>
        <v>-98.751000000000005</v>
      </c>
      <c r="AX39" s="11">
        <f t="shared" si="94"/>
        <v>0</v>
      </c>
      <c r="AY39" s="11">
        <f t="shared" si="95"/>
        <v>0</v>
      </c>
      <c r="AZ39" s="11">
        <f t="shared" si="22"/>
        <v>39004.602000000006</v>
      </c>
      <c r="BA39" s="11">
        <f t="shared" si="23"/>
        <v>40000</v>
      </c>
      <c r="BB39" s="11">
        <f t="shared" si="24"/>
        <v>40000</v>
      </c>
      <c r="BC39" s="11">
        <f t="shared" si="96"/>
        <v>0</v>
      </c>
      <c r="BD39" s="11">
        <f t="shared" si="97"/>
        <v>0</v>
      </c>
      <c r="BE39" s="11">
        <f t="shared" si="98"/>
        <v>0</v>
      </c>
      <c r="BF39" s="11">
        <f t="shared" si="25"/>
        <v>39004.602000000006</v>
      </c>
      <c r="BG39" s="11">
        <f t="shared" si="26"/>
        <v>40000</v>
      </c>
      <c r="BH39" s="11">
        <f t="shared" si="27"/>
        <v>40000</v>
      </c>
      <c r="BI39" s="11">
        <f t="shared" si="99"/>
        <v>-39004.601730000002</v>
      </c>
      <c r="BJ39" s="11">
        <f t="shared" si="100"/>
        <v>0</v>
      </c>
      <c r="BK39" s="11">
        <f t="shared" si="101"/>
        <v>0</v>
      </c>
      <c r="BL39" s="11">
        <f t="shared" si="28"/>
        <v>2.7000000409316272E-4</v>
      </c>
      <c r="BM39" s="11">
        <f t="shared" si="102"/>
        <v>0</v>
      </c>
      <c r="BN39" s="43">
        <f t="shared" si="33"/>
        <v>2.7000000409316272E-4</v>
      </c>
      <c r="BO39" s="11">
        <f t="shared" si="29"/>
        <v>40000</v>
      </c>
      <c r="BP39" s="11">
        <f t="shared" si="103"/>
        <v>0</v>
      </c>
      <c r="BQ39" s="43">
        <f t="shared" si="34"/>
        <v>40000</v>
      </c>
      <c r="BR39" s="11">
        <f t="shared" si="30"/>
        <v>40000</v>
      </c>
      <c r="BS39" s="11">
        <f t="shared" si="103"/>
        <v>0</v>
      </c>
      <c r="BT39" s="43">
        <f t="shared" si="35"/>
        <v>40000</v>
      </c>
      <c r="BU39" s="11">
        <f t="shared" si="103"/>
        <v>0</v>
      </c>
      <c r="BV39" s="21"/>
      <c r="BW39" s="21"/>
      <c r="BX39" s="1" t="str">
        <f t="shared" si="31"/>
        <v/>
      </c>
    </row>
    <row r="40" spans="1:76" ht="15.6" customHeight="1" x14ac:dyDescent="0.3">
      <c r="A40" s="62" t="s">
        <v>60</v>
      </c>
      <c r="B40" s="63">
        <v>800</v>
      </c>
      <c r="C40" s="62" t="s">
        <v>43</v>
      </c>
      <c r="D40" s="62" t="s">
        <v>44</v>
      </c>
      <c r="E40" s="64" t="s">
        <v>45</v>
      </c>
      <c r="F40" s="11">
        <v>40000</v>
      </c>
      <c r="G40" s="11">
        <v>40000</v>
      </c>
      <c r="H40" s="11">
        <v>40000</v>
      </c>
      <c r="I40" s="11"/>
      <c r="J40" s="11"/>
      <c r="K40" s="11"/>
      <c r="L40" s="11">
        <f t="shared" si="1"/>
        <v>40000</v>
      </c>
      <c r="M40" s="11">
        <f t="shared" si="2"/>
        <v>40000</v>
      </c>
      <c r="N40" s="11">
        <f t="shared" si="3"/>
        <v>40000</v>
      </c>
      <c r="O40" s="11"/>
      <c r="P40" s="11"/>
      <c r="Q40" s="11"/>
      <c r="R40" s="11">
        <f t="shared" si="4"/>
        <v>40000</v>
      </c>
      <c r="S40" s="11">
        <f t="shared" si="5"/>
        <v>40000</v>
      </c>
      <c r="T40" s="11">
        <f t="shared" si="6"/>
        <v>40000</v>
      </c>
      <c r="U40" s="11"/>
      <c r="V40" s="11"/>
      <c r="W40" s="11"/>
      <c r="X40" s="11">
        <f t="shared" si="7"/>
        <v>40000</v>
      </c>
      <c r="Y40" s="11">
        <f t="shared" si="8"/>
        <v>40000</v>
      </c>
      <c r="Z40" s="11">
        <f t="shared" si="9"/>
        <v>40000</v>
      </c>
      <c r="AA40" s="11"/>
      <c r="AB40" s="11"/>
      <c r="AC40" s="11"/>
      <c r="AD40" s="11">
        <f t="shared" si="10"/>
        <v>40000</v>
      </c>
      <c r="AE40" s="11">
        <f t="shared" si="11"/>
        <v>40000</v>
      </c>
      <c r="AF40" s="11">
        <f t="shared" si="12"/>
        <v>40000</v>
      </c>
      <c r="AG40" s="11"/>
      <c r="AH40" s="11">
        <f t="shared" si="13"/>
        <v>40000</v>
      </c>
      <c r="AI40" s="11">
        <f t="shared" si="14"/>
        <v>40000</v>
      </c>
      <c r="AJ40" s="11">
        <f t="shared" si="15"/>
        <v>40000</v>
      </c>
      <c r="AK40" s="11">
        <v>-896.64700000000005</v>
      </c>
      <c r="AL40" s="11"/>
      <c r="AM40" s="11"/>
      <c r="AN40" s="11">
        <f t="shared" si="16"/>
        <v>39103.353000000003</v>
      </c>
      <c r="AO40" s="11">
        <f t="shared" si="17"/>
        <v>40000</v>
      </c>
      <c r="AP40" s="11">
        <f t="shared" si="18"/>
        <v>40000</v>
      </c>
      <c r="AQ40" s="11"/>
      <c r="AR40" s="11"/>
      <c r="AS40" s="11"/>
      <c r="AT40" s="11">
        <f t="shared" si="19"/>
        <v>39103.353000000003</v>
      </c>
      <c r="AU40" s="11">
        <f t="shared" si="20"/>
        <v>40000</v>
      </c>
      <c r="AV40" s="11">
        <f t="shared" si="21"/>
        <v>40000</v>
      </c>
      <c r="AW40" s="11">
        <v>-98.751000000000005</v>
      </c>
      <c r="AX40" s="11"/>
      <c r="AY40" s="11"/>
      <c r="AZ40" s="11">
        <f t="shared" si="22"/>
        <v>39004.602000000006</v>
      </c>
      <c r="BA40" s="11">
        <f t="shared" si="23"/>
        <v>40000</v>
      </c>
      <c r="BB40" s="11">
        <f t="shared" si="24"/>
        <v>40000</v>
      </c>
      <c r="BC40" s="11"/>
      <c r="BD40" s="11"/>
      <c r="BE40" s="11"/>
      <c r="BF40" s="11">
        <f t="shared" si="25"/>
        <v>39004.602000000006</v>
      </c>
      <c r="BG40" s="11">
        <f t="shared" si="26"/>
        <v>40000</v>
      </c>
      <c r="BH40" s="11">
        <f t="shared" si="27"/>
        <v>40000</v>
      </c>
      <c r="BI40" s="11">
        <f>-75.779-318.323-38610.49973</f>
        <v>-39004.601730000002</v>
      </c>
      <c r="BJ40" s="11"/>
      <c r="BK40" s="11"/>
      <c r="BL40" s="11">
        <f t="shared" si="28"/>
        <v>2.7000000409316272E-4</v>
      </c>
      <c r="BM40" s="11"/>
      <c r="BN40" s="43">
        <f t="shared" si="33"/>
        <v>2.7000000409316272E-4</v>
      </c>
      <c r="BO40" s="11">
        <f t="shared" si="29"/>
        <v>40000</v>
      </c>
      <c r="BP40" s="11"/>
      <c r="BQ40" s="43">
        <f t="shared" si="34"/>
        <v>40000</v>
      </c>
      <c r="BR40" s="11">
        <f t="shared" si="30"/>
        <v>40000</v>
      </c>
      <c r="BS40" s="11"/>
      <c r="BT40" s="43">
        <f t="shared" si="35"/>
        <v>40000</v>
      </c>
      <c r="BU40" s="11"/>
      <c r="BV40" s="21"/>
      <c r="BW40" s="21"/>
      <c r="BX40" s="1" t="str">
        <f t="shared" si="31"/>
        <v>0113</v>
      </c>
    </row>
    <row r="41" spans="1:76" ht="46.8" customHeight="1" x14ac:dyDescent="0.3">
      <c r="A41" s="62" t="s">
        <v>62</v>
      </c>
      <c r="B41" s="63"/>
      <c r="C41" s="62"/>
      <c r="D41" s="62"/>
      <c r="E41" s="65" t="s">
        <v>63</v>
      </c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>
        <f t="shared" ref="BI41:BI42" si="104">BI42</f>
        <v>23159.128829999998</v>
      </c>
      <c r="BJ41" s="11">
        <f t="shared" si="100"/>
        <v>0</v>
      </c>
      <c r="BK41" s="11">
        <f t="shared" si="101"/>
        <v>0</v>
      </c>
      <c r="BL41" s="11">
        <f t="shared" si="28"/>
        <v>23159.128829999998</v>
      </c>
      <c r="BM41" s="11">
        <f t="shared" si="102"/>
        <v>0</v>
      </c>
      <c r="BN41" s="43">
        <f t="shared" si="33"/>
        <v>23159.128829999998</v>
      </c>
      <c r="BO41" s="11">
        <f t="shared" si="29"/>
        <v>0</v>
      </c>
      <c r="BP41" s="11">
        <f t="shared" si="103"/>
        <v>0</v>
      </c>
      <c r="BQ41" s="43">
        <f t="shared" si="34"/>
        <v>0</v>
      </c>
      <c r="BR41" s="11">
        <f t="shared" si="30"/>
        <v>0</v>
      </c>
      <c r="BS41" s="11">
        <f t="shared" si="103"/>
        <v>0</v>
      </c>
      <c r="BT41" s="43">
        <f t="shared" si="35"/>
        <v>0</v>
      </c>
      <c r="BU41" s="11">
        <f t="shared" si="103"/>
        <v>0</v>
      </c>
      <c r="BV41" s="21"/>
      <c r="BW41" s="21"/>
    </row>
    <row r="42" spans="1:76" ht="31.2" customHeight="1" x14ac:dyDescent="0.3">
      <c r="A42" s="62" t="s">
        <v>62</v>
      </c>
      <c r="B42" s="63" t="s">
        <v>64</v>
      </c>
      <c r="C42" s="62"/>
      <c r="D42" s="62"/>
      <c r="E42" s="64" t="s">
        <v>65</v>
      </c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>
        <f t="shared" si="104"/>
        <v>23159.128829999998</v>
      </c>
      <c r="BJ42" s="11">
        <f t="shared" si="100"/>
        <v>0</v>
      </c>
      <c r="BK42" s="11">
        <f t="shared" si="101"/>
        <v>0</v>
      </c>
      <c r="BL42" s="11">
        <f t="shared" si="28"/>
        <v>23159.128829999998</v>
      </c>
      <c r="BM42" s="11">
        <f t="shared" si="102"/>
        <v>0</v>
      </c>
      <c r="BN42" s="43">
        <f t="shared" si="33"/>
        <v>23159.128829999998</v>
      </c>
      <c r="BO42" s="11">
        <f t="shared" si="29"/>
        <v>0</v>
      </c>
      <c r="BP42" s="11">
        <f t="shared" si="103"/>
        <v>0</v>
      </c>
      <c r="BQ42" s="43">
        <f t="shared" si="34"/>
        <v>0</v>
      </c>
      <c r="BR42" s="11">
        <f t="shared" si="30"/>
        <v>0</v>
      </c>
      <c r="BS42" s="11">
        <f t="shared" si="103"/>
        <v>0</v>
      </c>
      <c r="BT42" s="43">
        <f t="shared" si="35"/>
        <v>0</v>
      </c>
      <c r="BU42" s="11">
        <f t="shared" si="103"/>
        <v>0</v>
      </c>
      <c r="BV42" s="21"/>
      <c r="BW42" s="21"/>
    </row>
    <row r="43" spans="1:76" ht="15.6" customHeight="1" x14ac:dyDescent="0.3">
      <c r="A43" s="62" t="s">
        <v>62</v>
      </c>
      <c r="B43" s="63">
        <v>200</v>
      </c>
      <c r="C43" s="62" t="s">
        <v>66</v>
      </c>
      <c r="D43" s="62" t="s">
        <v>67</v>
      </c>
      <c r="E43" s="64" t="s">
        <v>68</v>
      </c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>
        <f>7187.61121+2901.249+1222.95162+907.317+10940</f>
        <v>23159.128829999998</v>
      </c>
      <c r="BJ43" s="11"/>
      <c r="BK43" s="11"/>
      <c r="BL43" s="11">
        <f t="shared" si="28"/>
        <v>23159.128829999998</v>
      </c>
      <c r="BM43" s="11"/>
      <c r="BN43" s="43">
        <f t="shared" si="33"/>
        <v>23159.128829999998</v>
      </c>
      <c r="BO43" s="11">
        <f t="shared" si="29"/>
        <v>0</v>
      </c>
      <c r="BP43" s="11"/>
      <c r="BQ43" s="43">
        <f t="shared" si="34"/>
        <v>0</v>
      </c>
      <c r="BR43" s="11">
        <f t="shared" si="30"/>
        <v>0</v>
      </c>
      <c r="BS43" s="11"/>
      <c r="BT43" s="43">
        <f t="shared" si="35"/>
        <v>0</v>
      </c>
      <c r="BU43" s="11"/>
      <c r="BV43" s="21"/>
      <c r="BW43" s="21"/>
    </row>
    <row r="44" spans="1:76" ht="46.8" customHeight="1" x14ac:dyDescent="0.3">
      <c r="A44" s="62" t="s">
        <v>69</v>
      </c>
      <c r="B44" s="63"/>
      <c r="C44" s="62"/>
      <c r="D44" s="62"/>
      <c r="E44" s="65" t="s">
        <v>70</v>
      </c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>
        <f t="shared" ref="BI44:BI48" si="105">BI45</f>
        <v>2837.8969999999999</v>
      </c>
      <c r="BJ44" s="11">
        <f t="shared" si="100"/>
        <v>0</v>
      </c>
      <c r="BK44" s="11">
        <f t="shared" si="101"/>
        <v>0</v>
      </c>
      <c r="BL44" s="11">
        <f t="shared" si="28"/>
        <v>2837.8969999999999</v>
      </c>
      <c r="BM44" s="11">
        <f t="shared" si="102"/>
        <v>0</v>
      </c>
      <c r="BN44" s="43">
        <f t="shared" si="33"/>
        <v>2837.8969999999999</v>
      </c>
      <c r="BO44" s="11">
        <f t="shared" si="29"/>
        <v>0</v>
      </c>
      <c r="BP44" s="11">
        <f t="shared" si="103"/>
        <v>0</v>
      </c>
      <c r="BQ44" s="43">
        <f t="shared" si="34"/>
        <v>0</v>
      </c>
      <c r="BR44" s="11">
        <f t="shared" si="30"/>
        <v>0</v>
      </c>
      <c r="BS44" s="11">
        <f t="shared" si="103"/>
        <v>0</v>
      </c>
      <c r="BT44" s="43">
        <f t="shared" si="35"/>
        <v>0</v>
      </c>
      <c r="BU44" s="11">
        <f t="shared" si="103"/>
        <v>0</v>
      </c>
      <c r="BV44" s="21"/>
      <c r="BW44" s="21"/>
    </row>
    <row r="45" spans="1:76" ht="31.2" customHeight="1" x14ac:dyDescent="0.3">
      <c r="A45" s="62" t="s">
        <v>69</v>
      </c>
      <c r="B45" s="63" t="s">
        <v>64</v>
      </c>
      <c r="C45" s="62"/>
      <c r="D45" s="62"/>
      <c r="E45" s="64" t="s">
        <v>65</v>
      </c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>
        <f t="shared" si="105"/>
        <v>2837.8969999999999</v>
      </c>
      <c r="BJ45" s="11">
        <f t="shared" si="100"/>
        <v>0</v>
      </c>
      <c r="BK45" s="11">
        <f t="shared" si="101"/>
        <v>0</v>
      </c>
      <c r="BL45" s="11">
        <f t="shared" si="28"/>
        <v>2837.8969999999999</v>
      </c>
      <c r="BM45" s="11">
        <f t="shared" si="102"/>
        <v>0</v>
      </c>
      <c r="BN45" s="43">
        <f t="shared" si="33"/>
        <v>2837.8969999999999</v>
      </c>
      <c r="BO45" s="11">
        <f t="shared" si="29"/>
        <v>0</v>
      </c>
      <c r="BP45" s="11">
        <f t="shared" si="103"/>
        <v>0</v>
      </c>
      <c r="BQ45" s="43">
        <f t="shared" si="34"/>
        <v>0</v>
      </c>
      <c r="BR45" s="11">
        <f t="shared" si="30"/>
        <v>0</v>
      </c>
      <c r="BS45" s="11">
        <f t="shared" si="103"/>
        <v>0</v>
      </c>
      <c r="BT45" s="43">
        <f t="shared" si="35"/>
        <v>0</v>
      </c>
      <c r="BU45" s="11">
        <f t="shared" si="103"/>
        <v>0</v>
      </c>
      <c r="BV45" s="21"/>
      <c r="BW45" s="21"/>
    </row>
    <row r="46" spans="1:76" ht="15.6" customHeight="1" x14ac:dyDescent="0.3">
      <c r="A46" s="62" t="s">
        <v>69</v>
      </c>
      <c r="B46" s="63">
        <v>200</v>
      </c>
      <c r="C46" s="62" t="s">
        <v>71</v>
      </c>
      <c r="D46" s="62" t="s">
        <v>72</v>
      </c>
      <c r="E46" s="64" t="s">
        <v>73</v>
      </c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>
        <v>2837.8969999999999</v>
      </c>
      <c r="BJ46" s="11"/>
      <c r="BK46" s="11"/>
      <c r="BL46" s="11">
        <f t="shared" si="28"/>
        <v>2837.8969999999999</v>
      </c>
      <c r="BM46" s="11"/>
      <c r="BN46" s="43">
        <f t="shared" si="33"/>
        <v>2837.8969999999999</v>
      </c>
      <c r="BO46" s="11">
        <f t="shared" si="29"/>
        <v>0</v>
      </c>
      <c r="BP46" s="11"/>
      <c r="BQ46" s="43">
        <f t="shared" si="34"/>
        <v>0</v>
      </c>
      <c r="BR46" s="11">
        <f t="shared" si="30"/>
        <v>0</v>
      </c>
      <c r="BS46" s="11"/>
      <c r="BT46" s="43">
        <f t="shared" si="35"/>
        <v>0</v>
      </c>
      <c r="BU46" s="11"/>
      <c r="BV46" s="21"/>
      <c r="BW46" s="21"/>
    </row>
    <row r="47" spans="1:76" ht="46.8" customHeight="1" x14ac:dyDescent="0.3">
      <c r="A47" s="62" t="s">
        <v>74</v>
      </c>
      <c r="B47" s="63"/>
      <c r="C47" s="62"/>
      <c r="D47" s="62"/>
      <c r="E47" s="65" t="s">
        <v>75</v>
      </c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>
        <f t="shared" si="105"/>
        <v>11659.877899999999</v>
      </c>
      <c r="BJ47" s="11">
        <f t="shared" si="100"/>
        <v>0</v>
      </c>
      <c r="BK47" s="11">
        <f t="shared" si="101"/>
        <v>0</v>
      </c>
      <c r="BL47" s="11">
        <f t="shared" si="28"/>
        <v>11659.877899999999</v>
      </c>
      <c r="BM47" s="11">
        <f t="shared" si="102"/>
        <v>0</v>
      </c>
      <c r="BN47" s="43">
        <f t="shared" si="33"/>
        <v>11659.877899999999</v>
      </c>
      <c r="BO47" s="11">
        <f t="shared" si="29"/>
        <v>0</v>
      </c>
      <c r="BP47" s="11">
        <f t="shared" si="103"/>
        <v>0</v>
      </c>
      <c r="BQ47" s="43">
        <f t="shared" si="34"/>
        <v>0</v>
      </c>
      <c r="BR47" s="11">
        <f t="shared" si="30"/>
        <v>0</v>
      </c>
      <c r="BS47" s="11">
        <f t="shared" si="103"/>
        <v>0</v>
      </c>
      <c r="BT47" s="43">
        <f t="shared" si="35"/>
        <v>0</v>
      </c>
      <c r="BU47" s="11">
        <f t="shared" si="103"/>
        <v>0</v>
      </c>
      <c r="BV47" s="21"/>
      <c r="BW47" s="21"/>
    </row>
    <row r="48" spans="1:76" ht="31.2" customHeight="1" x14ac:dyDescent="0.3">
      <c r="A48" s="62" t="s">
        <v>74</v>
      </c>
      <c r="B48" s="63" t="s">
        <v>64</v>
      </c>
      <c r="C48" s="62"/>
      <c r="D48" s="62"/>
      <c r="E48" s="64" t="s">
        <v>65</v>
      </c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>
        <f t="shared" si="105"/>
        <v>11659.877899999999</v>
      </c>
      <c r="BJ48" s="11">
        <f t="shared" si="100"/>
        <v>0</v>
      </c>
      <c r="BK48" s="11">
        <f t="shared" si="101"/>
        <v>0</v>
      </c>
      <c r="BL48" s="11">
        <f t="shared" si="28"/>
        <v>11659.877899999999</v>
      </c>
      <c r="BM48" s="11">
        <f t="shared" si="102"/>
        <v>0</v>
      </c>
      <c r="BN48" s="43">
        <f t="shared" si="33"/>
        <v>11659.877899999999</v>
      </c>
      <c r="BO48" s="11">
        <f t="shared" si="29"/>
        <v>0</v>
      </c>
      <c r="BP48" s="11">
        <f t="shared" si="103"/>
        <v>0</v>
      </c>
      <c r="BQ48" s="43">
        <f t="shared" si="34"/>
        <v>0</v>
      </c>
      <c r="BR48" s="11">
        <f t="shared" si="30"/>
        <v>0</v>
      </c>
      <c r="BS48" s="11">
        <f t="shared" si="103"/>
        <v>0</v>
      </c>
      <c r="BT48" s="43">
        <f t="shared" si="35"/>
        <v>0</v>
      </c>
      <c r="BU48" s="11">
        <f t="shared" si="103"/>
        <v>0</v>
      </c>
      <c r="BV48" s="21"/>
      <c r="BW48" s="21"/>
    </row>
    <row r="49" spans="1:77" ht="15.6" customHeight="1" x14ac:dyDescent="0.3">
      <c r="A49" s="62" t="s">
        <v>74</v>
      </c>
      <c r="B49" s="63">
        <v>200</v>
      </c>
      <c r="C49" s="62" t="s">
        <v>43</v>
      </c>
      <c r="D49" s="62" t="s">
        <v>44</v>
      </c>
      <c r="E49" s="64" t="s">
        <v>45</v>
      </c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>
        <f>8238.31784+1696.991+1724.56906</f>
        <v>11659.877899999999</v>
      </c>
      <c r="BJ49" s="11"/>
      <c r="BK49" s="11"/>
      <c r="BL49" s="11">
        <f t="shared" si="28"/>
        <v>11659.877899999999</v>
      </c>
      <c r="BM49" s="11"/>
      <c r="BN49" s="43">
        <f t="shared" si="33"/>
        <v>11659.877899999999</v>
      </c>
      <c r="BO49" s="11">
        <f t="shared" si="29"/>
        <v>0</v>
      </c>
      <c r="BP49" s="11"/>
      <c r="BQ49" s="43">
        <f t="shared" si="34"/>
        <v>0</v>
      </c>
      <c r="BR49" s="11">
        <f t="shared" si="30"/>
        <v>0</v>
      </c>
      <c r="BS49" s="11"/>
      <c r="BT49" s="43">
        <f t="shared" si="35"/>
        <v>0</v>
      </c>
      <c r="BU49" s="11"/>
      <c r="BV49" s="21"/>
      <c r="BW49" s="21"/>
    </row>
    <row r="50" spans="1:77" ht="46.8" customHeight="1" x14ac:dyDescent="0.3">
      <c r="A50" s="62" t="s">
        <v>76</v>
      </c>
      <c r="B50" s="63"/>
      <c r="C50" s="62"/>
      <c r="D50" s="62"/>
      <c r="E50" s="65" t="s">
        <v>77</v>
      </c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>
        <f t="shared" ref="BI50:BI51" si="106">BI51</f>
        <v>953.596</v>
      </c>
      <c r="BJ50" s="11">
        <f t="shared" si="100"/>
        <v>0</v>
      </c>
      <c r="BK50" s="11">
        <f t="shared" si="101"/>
        <v>0</v>
      </c>
      <c r="BL50" s="11">
        <f t="shared" si="28"/>
        <v>953.596</v>
      </c>
      <c r="BM50" s="11">
        <f t="shared" si="102"/>
        <v>0</v>
      </c>
      <c r="BN50" s="43">
        <f t="shared" si="33"/>
        <v>953.596</v>
      </c>
      <c r="BO50" s="11">
        <f t="shared" si="29"/>
        <v>0</v>
      </c>
      <c r="BP50" s="11">
        <f t="shared" si="103"/>
        <v>0</v>
      </c>
      <c r="BQ50" s="43">
        <f t="shared" si="34"/>
        <v>0</v>
      </c>
      <c r="BR50" s="11">
        <f t="shared" si="30"/>
        <v>0</v>
      </c>
      <c r="BS50" s="11">
        <f t="shared" si="103"/>
        <v>0</v>
      </c>
      <c r="BT50" s="43">
        <f t="shared" si="35"/>
        <v>0</v>
      </c>
      <c r="BU50" s="11">
        <f t="shared" si="103"/>
        <v>0</v>
      </c>
      <c r="BV50" s="21"/>
      <c r="BW50" s="21"/>
    </row>
    <row r="51" spans="1:77" ht="31.2" customHeight="1" x14ac:dyDescent="0.3">
      <c r="A51" s="62" t="s">
        <v>76</v>
      </c>
      <c r="B51" s="63" t="s">
        <v>64</v>
      </c>
      <c r="C51" s="62"/>
      <c r="D51" s="62"/>
      <c r="E51" s="64" t="s">
        <v>65</v>
      </c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>
        <f t="shared" si="106"/>
        <v>953.596</v>
      </c>
      <c r="BJ51" s="11">
        <f t="shared" si="100"/>
        <v>0</v>
      </c>
      <c r="BK51" s="11">
        <f t="shared" si="101"/>
        <v>0</v>
      </c>
      <c r="BL51" s="11">
        <f t="shared" si="28"/>
        <v>953.596</v>
      </c>
      <c r="BM51" s="11">
        <f t="shared" si="102"/>
        <v>0</v>
      </c>
      <c r="BN51" s="43">
        <f t="shared" si="33"/>
        <v>953.596</v>
      </c>
      <c r="BO51" s="11">
        <f t="shared" si="29"/>
        <v>0</v>
      </c>
      <c r="BP51" s="11">
        <f t="shared" si="103"/>
        <v>0</v>
      </c>
      <c r="BQ51" s="43">
        <f t="shared" si="34"/>
        <v>0</v>
      </c>
      <c r="BR51" s="11">
        <f t="shared" si="30"/>
        <v>0</v>
      </c>
      <c r="BS51" s="11">
        <f t="shared" si="103"/>
        <v>0</v>
      </c>
      <c r="BT51" s="43">
        <f t="shared" si="35"/>
        <v>0</v>
      </c>
      <c r="BU51" s="11">
        <f t="shared" si="103"/>
        <v>0</v>
      </c>
      <c r="BV51" s="21"/>
      <c r="BW51" s="21"/>
    </row>
    <row r="52" spans="1:77" ht="15.6" customHeight="1" x14ac:dyDescent="0.3">
      <c r="A52" s="62" t="s">
        <v>76</v>
      </c>
      <c r="B52" s="63" t="s">
        <v>64</v>
      </c>
      <c r="C52" s="62" t="s">
        <v>71</v>
      </c>
      <c r="D52" s="62" t="s">
        <v>78</v>
      </c>
      <c r="E52" s="64" t="s">
        <v>79</v>
      </c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>
        <f>953.596</f>
        <v>953.596</v>
      </c>
      <c r="BJ52" s="11"/>
      <c r="BK52" s="11"/>
      <c r="BL52" s="11">
        <f t="shared" si="28"/>
        <v>953.596</v>
      </c>
      <c r="BM52" s="11"/>
      <c r="BN52" s="43">
        <f t="shared" si="33"/>
        <v>953.596</v>
      </c>
      <c r="BO52" s="11">
        <f t="shared" si="29"/>
        <v>0</v>
      </c>
      <c r="BP52" s="11"/>
      <c r="BQ52" s="43">
        <f t="shared" si="34"/>
        <v>0</v>
      </c>
      <c r="BR52" s="11">
        <f t="shared" si="30"/>
        <v>0</v>
      </c>
      <c r="BS52" s="11"/>
      <c r="BT52" s="43">
        <f t="shared" si="35"/>
        <v>0</v>
      </c>
      <c r="BU52" s="11"/>
      <c r="BV52" s="21"/>
      <c r="BW52" s="21"/>
    </row>
    <row r="53" spans="1:77" ht="46.8" customHeight="1" x14ac:dyDescent="0.3">
      <c r="A53" s="62" t="s">
        <v>80</v>
      </c>
      <c r="B53" s="63"/>
      <c r="C53" s="62"/>
      <c r="D53" s="62"/>
      <c r="E53" s="65" t="s">
        <v>81</v>
      </c>
      <c r="F53" s="11">
        <f t="shared" si="71"/>
        <v>25000</v>
      </c>
      <c r="G53" s="11">
        <f t="shared" si="72"/>
        <v>25000</v>
      </c>
      <c r="H53" s="11">
        <f t="shared" si="73"/>
        <v>25000</v>
      </c>
      <c r="I53" s="11">
        <f t="shared" si="74"/>
        <v>5000</v>
      </c>
      <c r="J53" s="11">
        <f t="shared" si="75"/>
        <v>5000</v>
      </c>
      <c r="K53" s="11">
        <f t="shared" si="76"/>
        <v>5000</v>
      </c>
      <c r="L53" s="11">
        <f t="shared" si="1"/>
        <v>30000</v>
      </c>
      <c r="M53" s="11">
        <f t="shared" si="2"/>
        <v>30000</v>
      </c>
      <c r="N53" s="11">
        <f t="shared" si="3"/>
        <v>30000</v>
      </c>
      <c r="O53" s="11">
        <f t="shared" si="77"/>
        <v>0</v>
      </c>
      <c r="P53" s="11">
        <f t="shared" si="78"/>
        <v>0</v>
      </c>
      <c r="Q53" s="11">
        <f t="shared" si="79"/>
        <v>0</v>
      </c>
      <c r="R53" s="11">
        <f t="shared" si="4"/>
        <v>30000</v>
      </c>
      <c r="S53" s="11">
        <f t="shared" si="5"/>
        <v>30000</v>
      </c>
      <c r="T53" s="11">
        <f t="shared" si="6"/>
        <v>30000</v>
      </c>
      <c r="U53" s="11">
        <f t="shared" si="80"/>
        <v>0</v>
      </c>
      <c r="V53" s="11">
        <f t="shared" si="81"/>
        <v>0</v>
      </c>
      <c r="W53" s="11">
        <f t="shared" si="82"/>
        <v>0</v>
      </c>
      <c r="X53" s="11">
        <f t="shared" si="7"/>
        <v>30000</v>
      </c>
      <c r="Y53" s="11">
        <f t="shared" si="8"/>
        <v>30000</v>
      </c>
      <c r="Z53" s="11">
        <f t="shared" si="9"/>
        <v>30000</v>
      </c>
      <c r="AA53" s="11">
        <f t="shared" si="83"/>
        <v>5000</v>
      </c>
      <c r="AB53" s="11">
        <f t="shared" si="84"/>
        <v>5000</v>
      </c>
      <c r="AC53" s="11">
        <f t="shared" si="85"/>
        <v>5000</v>
      </c>
      <c r="AD53" s="11">
        <f t="shared" si="10"/>
        <v>35000</v>
      </c>
      <c r="AE53" s="11">
        <f t="shared" si="11"/>
        <v>35000</v>
      </c>
      <c r="AF53" s="11">
        <f t="shared" si="12"/>
        <v>35000</v>
      </c>
      <c r="AG53" s="11">
        <f t="shared" si="86"/>
        <v>0</v>
      </c>
      <c r="AH53" s="11">
        <f t="shared" si="13"/>
        <v>35000</v>
      </c>
      <c r="AI53" s="11">
        <f t="shared" si="14"/>
        <v>35000</v>
      </c>
      <c r="AJ53" s="11">
        <f t="shared" si="15"/>
        <v>35000</v>
      </c>
      <c r="AK53" s="11">
        <f t="shared" si="87"/>
        <v>-81.144999999999996</v>
      </c>
      <c r="AL53" s="11">
        <f t="shared" si="88"/>
        <v>0</v>
      </c>
      <c r="AM53" s="11">
        <f t="shared" si="89"/>
        <v>0</v>
      </c>
      <c r="AN53" s="11">
        <f t="shared" si="16"/>
        <v>34918.855000000003</v>
      </c>
      <c r="AO53" s="11">
        <f t="shared" si="17"/>
        <v>35000</v>
      </c>
      <c r="AP53" s="11">
        <f t="shared" si="18"/>
        <v>35000</v>
      </c>
      <c r="AQ53" s="11">
        <f t="shared" si="90"/>
        <v>0</v>
      </c>
      <c r="AR53" s="11">
        <f t="shared" si="91"/>
        <v>0</v>
      </c>
      <c r="AS53" s="11">
        <f t="shared" si="92"/>
        <v>0</v>
      </c>
      <c r="AT53" s="11">
        <f t="shared" si="19"/>
        <v>34918.855000000003</v>
      </c>
      <c r="AU53" s="11">
        <f t="shared" si="20"/>
        <v>35000</v>
      </c>
      <c r="AV53" s="11">
        <f t="shared" si="21"/>
        <v>35000</v>
      </c>
      <c r="AW53" s="11">
        <f t="shared" si="93"/>
        <v>0</v>
      </c>
      <c r="AX53" s="11">
        <f t="shared" si="94"/>
        <v>0</v>
      </c>
      <c r="AY53" s="11">
        <f t="shared" si="95"/>
        <v>0</v>
      </c>
      <c r="AZ53" s="11">
        <f t="shared" si="22"/>
        <v>34918.855000000003</v>
      </c>
      <c r="BA53" s="11">
        <f t="shared" si="23"/>
        <v>35000</v>
      </c>
      <c r="BB53" s="11">
        <f t="shared" si="24"/>
        <v>35000</v>
      </c>
      <c r="BC53" s="11">
        <f t="shared" si="96"/>
        <v>0</v>
      </c>
      <c r="BD53" s="11">
        <f t="shared" si="97"/>
        <v>0</v>
      </c>
      <c r="BE53" s="11">
        <f t="shared" si="98"/>
        <v>0</v>
      </c>
      <c r="BF53" s="11">
        <f t="shared" si="25"/>
        <v>34918.855000000003</v>
      </c>
      <c r="BG53" s="11">
        <f t="shared" si="26"/>
        <v>35000</v>
      </c>
      <c r="BH53" s="11">
        <f t="shared" si="27"/>
        <v>35000</v>
      </c>
      <c r="BI53" s="11">
        <f t="shared" si="99"/>
        <v>0</v>
      </c>
      <c r="BJ53" s="11">
        <f t="shared" si="100"/>
        <v>0</v>
      </c>
      <c r="BK53" s="11">
        <f t="shared" si="101"/>
        <v>0</v>
      </c>
      <c r="BL53" s="11">
        <f t="shared" si="28"/>
        <v>34918.855000000003</v>
      </c>
      <c r="BM53" s="11">
        <f t="shared" si="102"/>
        <v>0</v>
      </c>
      <c r="BN53" s="43">
        <f t="shared" si="33"/>
        <v>34918.855000000003</v>
      </c>
      <c r="BO53" s="11">
        <f t="shared" si="29"/>
        <v>35000</v>
      </c>
      <c r="BP53" s="11">
        <f t="shared" si="103"/>
        <v>0</v>
      </c>
      <c r="BQ53" s="43">
        <f t="shared" si="34"/>
        <v>35000</v>
      </c>
      <c r="BR53" s="11">
        <f t="shared" si="30"/>
        <v>35000</v>
      </c>
      <c r="BS53" s="11">
        <f t="shared" si="103"/>
        <v>0</v>
      </c>
      <c r="BT53" s="43">
        <f t="shared" si="35"/>
        <v>35000</v>
      </c>
      <c r="BU53" s="11">
        <f t="shared" si="103"/>
        <v>0</v>
      </c>
      <c r="BV53" s="21"/>
      <c r="BW53" s="21"/>
      <c r="BX53" s="1" t="str">
        <f t="shared" ref="BX53:BX116" si="107">CONCATENATE(C53,D53)</f>
        <v/>
      </c>
    </row>
    <row r="54" spans="1:77" ht="46.8" customHeight="1" x14ac:dyDescent="0.3">
      <c r="A54" s="62" t="s">
        <v>80</v>
      </c>
      <c r="B54" s="63" t="s">
        <v>82</v>
      </c>
      <c r="C54" s="62"/>
      <c r="D54" s="62"/>
      <c r="E54" s="64" t="s">
        <v>83</v>
      </c>
      <c r="F54" s="11">
        <f t="shared" si="71"/>
        <v>25000</v>
      </c>
      <c r="G54" s="11">
        <f t="shared" si="72"/>
        <v>25000</v>
      </c>
      <c r="H54" s="11">
        <f t="shared" si="73"/>
        <v>25000</v>
      </c>
      <c r="I54" s="11">
        <f t="shared" si="74"/>
        <v>5000</v>
      </c>
      <c r="J54" s="11">
        <f t="shared" si="75"/>
        <v>5000</v>
      </c>
      <c r="K54" s="11">
        <f t="shared" si="76"/>
        <v>5000</v>
      </c>
      <c r="L54" s="11">
        <f t="shared" si="1"/>
        <v>30000</v>
      </c>
      <c r="M54" s="11">
        <f t="shared" si="2"/>
        <v>30000</v>
      </c>
      <c r="N54" s="11">
        <f t="shared" si="3"/>
        <v>30000</v>
      </c>
      <c r="O54" s="11">
        <f t="shared" si="77"/>
        <v>0</v>
      </c>
      <c r="P54" s="11">
        <f t="shared" si="78"/>
        <v>0</v>
      </c>
      <c r="Q54" s="11">
        <f t="shared" si="79"/>
        <v>0</v>
      </c>
      <c r="R54" s="11">
        <f t="shared" si="4"/>
        <v>30000</v>
      </c>
      <c r="S54" s="11">
        <f t="shared" si="5"/>
        <v>30000</v>
      </c>
      <c r="T54" s="11">
        <f t="shared" si="6"/>
        <v>30000</v>
      </c>
      <c r="U54" s="11">
        <f t="shared" si="80"/>
        <v>0</v>
      </c>
      <c r="V54" s="11">
        <f t="shared" si="81"/>
        <v>0</v>
      </c>
      <c r="W54" s="11">
        <f t="shared" si="82"/>
        <v>0</v>
      </c>
      <c r="X54" s="11">
        <f t="shared" si="7"/>
        <v>30000</v>
      </c>
      <c r="Y54" s="11">
        <f t="shared" si="8"/>
        <v>30000</v>
      </c>
      <c r="Z54" s="11">
        <f t="shared" si="9"/>
        <v>30000</v>
      </c>
      <c r="AA54" s="11">
        <f t="shared" si="83"/>
        <v>5000</v>
      </c>
      <c r="AB54" s="11">
        <f t="shared" si="84"/>
        <v>5000</v>
      </c>
      <c r="AC54" s="11">
        <f t="shared" si="85"/>
        <v>5000</v>
      </c>
      <c r="AD54" s="11">
        <f t="shared" si="10"/>
        <v>35000</v>
      </c>
      <c r="AE54" s="11">
        <f t="shared" si="11"/>
        <v>35000</v>
      </c>
      <c r="AF54" s="11">
        <f t="shared" si="12"/>
        <v>35000</v>
      </c>
      <c r="AG54" s="11">
        <f t="shared" si="86"/>
        <v>0</v>
      </c>
      <c r="AH54" s="11">
        <f t="shared" si="13"/>
        <v>35000</v>
      </c>
      <c r="AI54" s="11">
        <f t="shared" si="14"/>
        <v>35000</v>
      </c>
      <c r="AJ54" s="11">
        <f t="shared" si="15"/>
        <v>35000</v>
      </c>
      <c r="AK54" s="11">
        <f t="shared" si="87"/>
        <v>-81.144999999999996</v>
      </c>
      <c r="AL54" s="11">
        <f t="shared" si="88"/>
        <v>0</v>
      </c>
      <c r="AM54" s="11">
        <f t="shared" si="89"/>
        <v>0</v>
      </c>
      <c r="AN54" s="11">
        <f t="shared" si="16"/>
        <v>34918.855000000003</v>
      </c>
      <c r="AO54" s="11">
        <f t="shared" si="17"/>
        <v>35000</v>
      </c>
      <c r="AP54" s="11">
        <f t="shared" si="18"/>
        <v>35000</v>
      </c>
      <c r="AQ54" s="11">
        <f t="shared" si="90"/>
        <v>0</v>
      </c>
      <c r="AR54" s="11">
        <f t="shared" si="91"/>
        <v>0</v>
      </c>
      <c r="AS54" s="11">
        <f t="shared" si="92"/>
        <v>0</v>
      </c>
      <c r="AT54" s="11">
        <f t="shared" si="19"/>
        <v>34918.855000000003</v>
      </c>
      <c r="AU54" s="11">
        <f t="shared" si="20"/>
        <v>35000</v>
      </c>
      <c r="AV54" s="11">
        <f t="shared" si="21"/>
        <v>35000</v>
      </c>
      <c r="AW54" s="11">
        <f t="shared" si="93"/>
        <v>0</v>
      </c>
      <c r="AX54" s="11">
        <f t="shared" si="94"/>
        <v>0</v>
      </c>
      <c r="AY54" s="11">
        <f t="shared" si="95"/>
        <v>0</v>
      </c>
      <c r="AZ54" s="11">
        <f t="shared" si="22"/>
        <v>34918.855000000003</v>
      </c>
      <c r="BA54" s="11">
        <f t="shared" si="23"/>
        <v>35000</v>
      </c>
      <c r="BB54" s="11">
        <f t="shared" si="24"/>
        <v>35000</v>
      </c>
      <c r="BC54" s="11">
        <f t="shared" si="96"/>
        <v>0</v>
      </c>
      <c r="BD54" s="11">
        <f t="shared" si="97"/>
        <v>0</v>
      </c>
      <c r="BE54" s="11">
        <f t="shared" si="98"/>
        <v>0</v>
      </c>
      <c r="BF54" s="11">
        <f t="shared" si="25"/>
        <v>34918.855000000003</v>
      </c>
      <c r="BG54" s="11">
        <f t="shared" si="26"/>
        <v>35000</v>
      </c>
      <c r="BH54" s="11">
        <f t="shared" si="27"/>
        <v>35000</v>
      </c>
      <c r="BI54" s="11">
        <f t="shared" si="99"/>
        <v>0</v>
      </c>
      <c r="BJ54" s="11">
        <f t="shared" si="100"/>
        <v>0</v>
      </c>
      <c r="BK54" s="11">
        <f t="shared" si="101"/>
        <v>0</v>
      </c>
      <c r="BL54" s="11">
        <f t="shared" si="28"/>
        <v>34918.855000000003</v>
      </c>
      <c r="BM54" s="11">
        <f t="shared" si="102"/>
        <v>0</v>
      </c>
      <c r="BN54" s="43">
        <f t="shared" si="33"/>
        <v>34918.855000000003</v>
      </c>
      <c r="BO54" s="11">
        <f t="shared" si="29"/>
        <v>35000</v>
      </c>
      <c r="BP54" s="11">
        <f t="shared" si="103"/>
        <v>0</v>
      </c>
      <c r="BQ54" s="43">
        <f t="shared" si="34"/>
        <v>35000</v>
      </c>
      <c r="BR54" s="11">
        <f t="shared" si="30"/>
        <v>35000</v>
      </c>
      <c r="BS54" s="11">
        <f t="shared" si="103"/>
        <v>0</v>
      </c>
      <c r="BT54" s="43">
        <f t="shared" si="35"/>
        <v>35000</v>
      </c>
      <c r="BU54" s="11">
        <f t="shared" si="103"/>
        <v>0</v>
      </c>
      <c r="BV54" s="21"/>
      <c r="BW54" s="21"/>
      <c r="BX54" s="1" t="str">
        <f t="shared" si="107"/>
        <v/>
      </c>
    </row>
    <row r="55" spans="1:77" ht="15.6" customHeight="1" x14ac:dyDescent="0.3">
      <c r="A55" s="62" t="s">
        <v>80</v>
      </c>
      <c r="B55" s="63">
        <v>600</v>
      </c>
      <c r="C55" s="62" t="s">
        <v>43</v>
      </c>
      <c r="D55" s="62" t="s">
        <v>44</v>
      </c>
      <c r="E55" s="64" t="s">
        <v>45</v>
      </c>
      <c r="F55" s="11">
        <v>25000</v>
      </c>
      <c r="G55" s="11">
        <v>25000</v>
      </c>
      <c r="H55" s="11">
        <v>25000</v>
      </c>
      <c r="I55" s="11">
        <v>5000</v>
      </c>
      <c r="J55" s="11">
        <v>5000</v>
      </c>
      <c r="K55" s="11">
        <v>5000</v>
      </c>
      <c r="L55" s="11">
        <f t="shared" si="1"/>
        <v>30000</v>
      </c>
      <c r="M55" s="11">
        <f t="shared" si="2"/>
        <v>30000</v>
      </c>
      <c r="N55" s="11">
        <f t="shared" si="3"/>
        <v>30000</v>
      </c>
      <c r="O55" s="11"/>
      <c r="P55" s="11"/>
      <c r="Q55" s="11"/>
      <c r="R55" s="11">
        <f t="shared" si="4"/>
        <v>30000</v>
      </c>
      <c r="S55" s="11">
        <f t="shared" si="5"/>
        <v>30000</v>
      </c>
      <c r="T55" s="11">
        <f t="shared" si="6"/>
        <v>30000</v>
      </c>
      <c r="U55" s="11"/>
      <c r="V55" s="11"/>
      <c r="W55" s="11"/>
      <c r="X55" s="11">
        <f t="shared" si="7"/>
        <v>30000</v>
      </c>
      <c r="Y55" s="11">
        <f t="shared" si="8"/>
        <v>30000</v>
      </c>
      <c r="Z55" s="11">
        <f t="shared" si="9"/>
        <v>30000</v>
      </c>
      <c r="AA55" s="11">
        <v>5000</v>
      </c>
      <c r="AB55" s="11">
        <v>5000</v>
      </c>
      <c r="AC55" s="11">
        <v>5000</v>
      </c>
      <c r="AD55" s="11">
        <f t="shared" si="10"/>
        <v>35000</v>
      </c>
      <c r="AE55" s="11">
        <f t="shared" si="11"/>
        <v>35000</v>
      </c>
      <c r="AF55" s="11">
        <f t="shared" si="12"/>
        <v>35000</v>
      </c>
      <c r="AG55" s="11"/>
      <c r="AH55" s="11">
        <f t="shared" si="13"/>
        <v>35000</v>
      </c>
      <c r="AI55" s="11">
        <f t="shared" si="14"/>
        <v>35000</v>
      </c>
      <c r="AJ55" s="11">
        <f t="shared" si="15"/>
        <v>35000</v>
      </c>
      <c r="AK55" s="11">
        <v>-81.144999999999996</v>
      </c>
      <c r="AL55" s="11"/>
      <c r="AM55" s="11"/>
      <c r="AN55" s="11">
        <f t="shared" si="16"/>
        <v>34918.855000000003</v>
      </c>
      <c r="AO55" s="11">
        <f t="shared" si="17"/>
        <v>35000</v>
      </c>
      <c r="AP55" s="11">
        <f t="shared" si="18"/>
        <v>35000</v>
      </c>
      <c r="AQ55" s="11"/>
      <c r="AR55" s="11"/>
      <c r="AS55" s="11"/>
      <c r="AT55" s="11">
        <f t="shared" si="19"/>
        <v>34918.855000000003</v>
      </c>
      <c r="AU55" s="11">
        <f t="shared" si="20"/>
        <v>35000</v>
      </c>
      <c r="AV55" s="11">
        <f t="shared" si="21"/>
        <v>35000</v>
      </c>
      <c r="AW55" s="11"/>
      <c r="AX55" s="11"/>
      <c r="AY55" s="11"/>
      <c r="AZ55" s="11">
        <f t="shared" si="22"/>
        <v>34918.855000000003</v>
      </c>
      <c r="BA55" s="11">
        <f t="shared" si="23"/>
        <v>35000</v>
      </c>
      <c r="BB55" s="11">
        <f t="shared" si="24"/>
        <v>35000</v>
      </c>
      <c r="BC55" s="11"/>
      <c r="BD55" s="11"/>
      <c r="BE55" s="11"/>
      <c r="BF55" s="11">
        <f t="shared" si="25"/>
        <v>34918.855000000003</v>
      </c>
      <c r="BG55" s="11">
        <f t="shared" si="26"/>
        <v>35000</v>
      </c>
      <c r="BH55" s="11">
        <f t="shared" si="27"/>
        <v>35000</v>
      </c>
      <c r="BI55" s="11"/>
      <c r="BJ55" s="11"/>
      <c r="BK55" s="11"/>
      <c r="BL55" s="11">
        <f t="shared" si="28"/>
        <v>34918.855000000003</v>
      </c>
      <c r="BM55" s="11"/>
      <c r="BN55" s="43">
        <f t="shared" si="33"/>
        <v>34918.855000000003</v>
      </c>
      <c r="BO55" s="11">
        <f t="shared" si="29"/>
        <v>35000</v>
      </c>
      <c r="BP55" s="11"/>
      <c r="BQ55" s="43">
        <f t="shared" si="34"/>
        <v>35000</v>
      </c>
      <c r="BR55" s="11">
        <f t="shared" si="30"/>
        <v>35000</v>
      </c>
      <c r="BS55" s="11"/>
      <c r="BT55" s="43">
        <f t="shared" si="35"/>
        <v>35000</v>
      </c>
      <c r="BU55" s="11"/>
      <c r="BV55" s="21"/>
      <c r="BW55" s="21">
        <v>88</v>
      </c>
      <c r="BX55" s="1" t="str">
        <f t="shared" si="107"/>
        <v>0113</v>
      </c>
    </row>
    <row r="56" spans="1:77" s="70" customFormat="1" ht="15.6" customHeight="1" x14ac:dyDescent="0.3">
      <c r="A56" s="59" t="s">
        <v>84</v>
      </c>
      <c r="B56" s="60"/>
      <c r="C56" s="59"/>
      <c r="D56" s="59"/>
      <c r="E56" s="61" t="s">
        <v>85</v>
      </c>
      <c r="F56" s="18">
        <f t="shared" si="71"/>
        <v>162092.50000000003</v>
      </c>
      <c r="G56" s="18">
        <f t="shared" si="72"/>
        <v>152609.20000000004</v>
      </c>
      <c r="H56" s="18">
        <f t="shared" si="73"/>
        <v>148526.30000000002</v>
      </c>
      <c r="I56" s="18">
        <f t="shared" si="74"/>
        <v>6719.6</v>
      </c>
      <c r="J56" s="18">
        <f t="shared" si="75"/>
        <v>0</v>
      </c>
      <c r="K56" s="18">
        <f t="shared" si="76"/>
        <v>0</v>
      </c>
      <c r="L56" s="18">
        <f t="shared" si="1"/>
        <v>168812.10000000003</v>
      </c>
      <c r="M56" s="18">
        <f t="shared" si="2"/>
        <v>152609.20000000004</v>
      </c>
      <c r="N56" s="18">
        <f t="shared" si="3"/>
        <v>148526.30000000002</v>
      </c>
      <c r="O56" s="18">
        <f t="shared" si="77"/>
        <v>2190</v>
      </c>
      <c r="P56" s="18">
        <f t="shared" si="78"/>
        <v>990</v>
      </c>
      <c r="Q56" s="18">
        <f t="shared" si="79"/>
        <v>990</v>
      </c>
      <c r="R56" s="18">
        <f t="shared" si="4"/>
        <v>171002.10000000003</v>
      </c>
      <c r="S56" s="18">
        <f t="shared" si="5"/>
        <v>153599.20000000004</v>
      </c>
      <c r="T56" s="18">
        <f t="shared" si="6"/>
        <v>149516.30000000002</v>
      </c>
      <c r="U56" s="18">
        <f t="shared" si="80"/>
        <v>0</v>
      </c>
      <c r="V56" s="18">
        <f t="shared" si="81"/>
        <v>0</v>
      </c>
      <c r="W56" s="18">
        <f t="shared" si="82"/>
        <v>0</v>
      </c>
      <c r="X56" s="18">
        <f t="shared" si="7"/>
        <v>171002.10000000003</v>
      </c>
      <c r="Y56" s="18">
        <f t="shared" si="8"/>
        <v>153599.20000000004</v>
      </c>
      <c r="Z56" s="18">
        <f t="shared" si="9"/>
        <v>149516.30000000002</v>
      </c>
      <c r="AA56" s="18">
        <f t="shared" si="83"/>
        <v>-3057.1260000000002</v>
      </c>
      <c r="AB56" s="18">
        <f t="shared" si="84"/>
        <v>-4523.3050000000003</v>
      </c>
      <c r="AC56" s="18">
        <f t="shared" si="85"/>
        <v>-4523.7619999999997</v>
      </c>
      <c r="AD56" s="18">
        <f t="shared" si="10"/>
        <v>167944.97400000005</v>
      </c>
      <c r="AE56" s="18">
        <f t="shared" si="11"/>
        <v>149075.89500000005</v>
      </c>
      <c r="AF56" s="18">
        <f t="shared" si="12"/>
        <v>144992.53800000003</v>
      </c>
      <c r="AG56" s="18">
        <f t="shared" si="86"/>
        <v>0</v>
      </c>
      <c r="AH56" s="18">
        <f t="shared" si="13"/>
        <v>167944.97400000005</v>
      </c>
      <c r="AI56" s="18">
        <f t="shared" si="14"/>
        <v>149075.89500000005</v>
      </c>
      <c r="AJ56" s="18">
        <f t="shared" si="15"/>
        <v>144992.53800000003</v>
      </c>
      <c r="AK56" s="18">
        <f t="shared" si="87"/>
        <v>5244.5520000000006</v>
      </c>
      <c r="AL56" s="18">
        <f t="shared" si="88"/>
        <v>3034.4549999999999</v>
      </c>
      <c r="AM56" s="18">
        <f t="shared" si="89"/>
        <v>3228.4169999999999</v>
      </c>
      <c r="AN56" s="18">
        <f t="shared" si="16"/>
        <v>173189.52600000004</v>
      </c>
      <c r="AO56" s="18">
        <f t="shared" si="17"/>
        <v>152110.35000000003</v>
      </c>
      <c r="AP56" s="18">
        <f t="shared" si="18"/>
        <v>148220.95500000002</v>
      </c>
      <c r="AQ56" s="18">
        <f t="shared" si="90"/>
        <v>0</v>
      </c>
      <c r="AR56" s="18">
        <f t="shared" si="91"/>
        <v>0</v>
      </c>
      <c r="AS56" s="18">
        <f t="shared" si="92"/>
        <v>0</v>
      </c>
      <c r="AT56" s="18">
        <f t="shared" si="19"/>
        <v>173189.52600000004</v>
      </c>
      <c r="AU56" s="18">
        <f t="shared" si="20"/>
        <v>152110.35000000003</v>
      </c>
      <c r="AV56" s="18">
        <f t="shared" si="21"/>
        <v>148220.95500000002</v>
      </c>
      <c r="AW56" s="18">
        <f t="shared" si="93"/>
        <v>98.751000000000005</v>
      </c>
      <c r="AX56" s="18">
        <f t="shared" si="94"/>
        <v>0</v>
      </c>
      <c r="AY56" s="18">
        <f t="shared" si="95"/>
        <v>0</v>
      </c>
      <c r="AZ56" s="18">
        <f t="shared" si="22"/>
        <v>173288.27700000003</v>
      </c>
      <c r="BA56" s="18">
        <f t="shared" si="23"/>
        <v>152110.35000000003</v>
      </c>
      <c r="BB56" s="18">
        <f t="shared" si="24"/>
        <v>148220.95500000002</v>
      </c>
      <c r="BC56" s="18">
        <f t="shared" si="96"/>
        <v>0</v>
      </c>
      <c r="BD56" s="18">
        <f t="shared" si="97"/>
        <v>0</v>
      </c>
      <c r="BE56" s="18">
        <f t="shared" si="98"/>
        <v>0</v>
      </c>
      <c r="BF56" s="18">
        <f t="shared" si="25"/>
        <v>173288.27700000003</v>
      </c>
      <c r="BG56" s="18">
        <f t="shared" si="26"/>
        <v>152110.35000000003</v>
      </c>
      <c r="BH56" s="18">
        <f t="shared" si="27"/>
        <v>148220.95500000002</v>
      </c>
      <c r="BI56" s="18">
        <f t="shared" si="99"/>
        <v>-4509.1750000000002</v>
      </c>
      <c r="BJ56" s="18">
        <f t="shared" si="100"/>
        <v>0</v>
      </c>
      <c r="BK56" s="18">
        <f t="shared" si="101"/>
        <v>0</v>
      </c>
      <c r="BL56" s="18">
        <f t="shared" si="28"/>
        <v>168779.10200000004</v>
      </c>
      <c r="BM56" s="18">
        <f t="shared" si="102"/>
        <v>0</v>
      </c>
      <c r="BN56" s="68">
        <f t="shared" si="33"/>
        <v>168779.10200000004</v>
      </c>
      <c r="BO56" s="18">
        <f t="shared" si="29"/>
        <v>152110.35000000003</v>
      </c>
      <c r="BP56" s="18">
        <f t="shared" si="103"/>
        <v>0</v>
      </c>
      <c r="BQ56" s="68">
        <f t="shared" si="34"/>
        <v>152110.35000000003</v>
      </c>
      <c r="BR56" s="18">
        <f t="shared" si="30"/>
        <v>148220.95500000002</v>
      </c>
      <c r="BS56" s="18">
        <f t="shared" si="103"/>
        <v>0</v>
      </c>
      <c r="BT56" s="68">
        <f t="shared" si="35"/>
        <v>148220.95500000002</v>
      </c>
      <c r="BU56" s="18">
        <f t="shared" si="103"/>
        <v>0</v>
      </c>
      <c r="BV56" s="19"/>
      <c r="BW56" s="19"/>
      <c r="BX56" s="17" t="str">
        <f t="shared" si="107"/>
        <v/>
      </c>
      <c r="BY56" s="17"/>
    </row>
    <row r="57" spans="1:77" ht="62.4" customHeight="1" x14ac:dyDescent="0.3">
      <c r="A57" s="62" t="s">
        <v>86</v>
      </c>
      <c r="B57" s="63"/>
      <c r="C57" s="62"/>
      <c r="D57" s="62"/>
      <c r="E57" s="64" t="s">
        <v>87</v>
      </c>
      <c r="F57" s="11">
        <f t="shared" ref="F57:K57" si="108">F58+F63+F71+F74+F101+F77+F80+F83+F86+F89+F92+F95+F98</f>
        <v>162092.50000000003</v>
      </c>
      <c r="G57" s="11">
        <f t="shared" si="108"/>
        <v>152609.20000000004</v>
      </c>
      <c r="H57" s="11">
        <f t="shared" si="108"/>
        <v>148526.30000000002</v>
      </c>
      <c r="I57" s="11">
        <f t="shared" si="108"/>
        <v>6719.6</v>
      </c>
      <c r="J57" s="11">
        <f t="shared" si="108"/>
        <v>0</v>
      </c>
      <c r="K57" s="11">
        <f t="shared" si="108"/>
        <v>0</v>
      </c>
      <c r="L57" s="11">
        <f t="shared" si="1"/>
        <v>168812.10000000003</v>
      </c>
      <c r="M57" s="11">
        <f t="shared" si="2"/>
        <v>152609.20000000004</v>
      </c>
      <c r="N57" s="11">
        <f t="shared" si="3"/>
        <v>148526.30000000002</v>
      </c>
      <c r="O57" s="11">
        <f>O58+O63+O71+O74+O101+O77+O80+O83+O86+O89+O92+O95+O98</f>
        <v>2190</v>
      </c>
      <c r="P57" s="11">
        <f>P58+P63+P71+P74+P101+P77+P80+P83+P86+P89+P92+P95+P98</f>
        <v>990</v>
      </c>
      <c r="Q57" s="11">
        <f>Q58+Q63+Q71+Q74+Q101+Q77+Q80+Q83+Q86+Q89+Q92+Q95+Q98</f>
        <v>990</v>
      </c>
      <c r="R57" s="11">
        <f t="shared" si="4"/>
        <v>171002.10000000003</v>
      </c>
      <c r="S57" s="11">
        <f t="shared" si="5"/>
        <v>153599.20000000004</v>
      </c>
      <c r="T57" s="11">
        <f t="shared" si="6"/>
        <v>149516.30000000002</v>
      </c>
      <c r="U57" s="11">
        <f>U58+U63+U71+U74+U101+U77+U80+U83+U86+U89+U92+U95+U98</f>
        <v>0</v>
      </c>
      <c r="V57" s="11">
        <f>V58+V63+V71+V74+V101+V77+V80+V83+V86+V89+V92+V95+V98</f>
        <v>0</v>
      </c>
      <c r="W57" s="11">
        <f>W58+W63+W71+W74+W101+W77+W80+W83+W86+W89+W92+W95+W98</f>
        <v>0</v>
      </c>
      <c r="X57" s="11">
        <f t="shared" si="7"/>
        <v>171002.10000000003</v>
      </c>
      <c r="Y57" s="11">
        <f t="shared" si="8"/>
        <v>153599.20000000004</v>
      </c>
      <c r="Z57" s="11">
        <f t="shared" si="9"/>
        <v>149516.30000000002</v>
      </c>
      <c r="AA57" s="11">
        <f>AA58+AA63+AA71+AA74+AA101+AA77+AA80+AA83+AA86+AA89+AA92+AA95+AA98</f>
        <v>-3057.1260000000002</v>
      </c>
      <c r="AB57" s="11">
        <f>AB58+AB63+AB71+AB74+AB101+AB77+AB80+AB83+AB86+AB89+AB92+AB95+AB98</f>
        <v>-4523.3050000000003</v>
      </c>
      <c r="AC57" s="11">
        <f>AC58+AC63+AC71+AC74+AC101+AC77+AC80+AC83+AC86+AC89+AC92+AC95+AC98</f>
        <v>-4523.7619999999997</v>
      </c>
      <c r="AD57" s="11">
        <f t="shared" si="10"/>
        <v>167944.97400000005</v>
      </c>
      <c r="AE57" s="11">
        <f t="shared" si="11"/>
        <v>149075.89500000005</v>
      </c>
      <c r="AF57" s="11">
        <f t="shared" si="12"/>
        <v>144992.53800000003</v>
      </c>
      <c r="AG57" s="11">
        <f>AG58+AG63+AG71+AG74+AG101+AG77+AG80+AG83+AG86+AG89+AG92+AG95+AG98</f>
        <v>0</v>
      </c>
      <c r="AH57" s="11">
        <f t="shared" si="13"/>
        <v>167944.97400000005</v>
      </c>
      <c r="AI57" s="11">
        <f t="shared" si="14"/>
        <v>149075.89500000005</v>
      </c>
      <c r="AJ57" s="11">
        <f t="shared" si="15"/>
        <v>144992.53800000003</v>
      </c>
      <c r="AK57" s="11">
        <f>AK58+AK63+AK71+AK74+AK101+AK77+AK80+AK83+AK86+AK89+AK92+AK95+AK98</f>
        <v>5244.5520000000006</v>
      </c>
      <c r="AL57" s="11">
        <f>AL58+AL63+AL71+AL74+AL101+AL77+AL80+AL83+AL86+AL89+AL92+AL95+AL98</f>
        <v>3034.4549999999999</v>
      </c>
      <c r="AM57" s="11">
        <f>AM58+AM63+AM71+AM74+AM101+AM77+AM80+AM83+AM86+AM89+AM92+AM95+AM98</f>
        <v>3228.4169999999999</v>
      </c>
      <c r="AN57" s="11">
        <f t="shared" si="16"/>
        <v>173189.52600000004</v>
      </c>
      <c r="AO57" s="11">
        <f t="shared" si="17"/>
        <v>152110.35000000003</v>
      </c>
      <c r="AP57" s="11">
        <f t="shared" si="18"/>
        <v>148220.95500000002</v>
      </c>
      <c r="AQ57" s="11">
        <f>AQ58+AQ63+AQ71+AQ74+AQ101+AQ77+AQ80+AQ83+AQ86+AQ89+AQ92+AQ95+AQ98</f>
        <v>0</v>
      </c>
      <c r="AR57" s="11">
        <f>AR58+AR63+AR71+AR74+AR101+AR77+AR80+AR83+AR86+AR89+AR92+AR95+AR98</f>
        <v>0</v>
      </c>
      <c r="AS57" s="11">
        <f>AS58+AS63+AS71+AS74+AS101+AS77+AS80+AS83+AS86+AS89+AS92+AS95+AS98</f>
        <v>0</v>
      </c>
      <c r="AT57" s="11">
        <f t="shared" si="19"/>
        <v>173189.52600000004</v>
      </c>
      <c r="AU57" s="11">
        <f t="shared" si="20"/>
        <v>152110.35000000003</v>
      </c>
      <c r="AV57" s="11">
        <f t="shared" si="21"/>
        <v>148220.95500000002</v>
      </c>
      <c r="AW57" s="11">
        <f>AW58+AW63+AW71+AW74+AW101+AW77+AW80+AW83+AW86+AW89+AW92+AW95+AW98</f>
        <v>98.751000000000005</v>
      </c>
      <c r="AX57" s="11">
        <f>AX58+AX63+AX71+AX74+AX101+AX77+AX80+AX83+AX86+AX89+AX92+AX95+AX98</f>
        <v>0</v>
      </c>
      <c r="AY57" s="11">
        <f>AY58+AY63+AY71+AY74+AY101+AY77+AY80+AY83+AY86+AY89+AY92+AY95+AY98</f>
        <v>0</v>
      </c>
      <c r="AZ57" s="11">
        <f t="shared" si="22"/>
        <v>173288.27700000003</v>
      </c>
      <c r="BA57" s="11">
        <f t="shared" si="23"/>
        <v>152110.35000000003</v>
      </c>
      <c r="BB57" s="11">
        <f t="shared" si="24"/>
        <v>148220.95500000002</v>
      </c>
      <c r="BC57" s="11">
        <f>BC58+BC63+BC71+BC74+BC101+BC77+BC80+BC83+BC86+BC89+BC92+BC95+BC98</f>
        <v>0</v>
      </c>
      <c r="BD57" s="11">
        <f>BD58+BD63+BD71+BD74+BD101+BD77+BD80+BD83+BD86+BD89+BD92+BD95+BD98</f>
        <v>0</v>
      </c>
      <c r="BE57" s="11">
        <f>BE58+BE63+BE71+BE74+BE101+BE77+BE80+BE83+BE86+BE89+BE92+BE95+BE98</f>
        <v>0</v>
      </c>
      <c r="BF57" s="11">
        <f t="shared" si="25"/>
        <v>173288.27700000003</v>
      </c>
      <c r="BG57" s="11">
        <f t="shared" si="26"/>
        <v>152110.35000000003</v>
      </c>
      <c r="BH57" s="11">
        <f t="shared" si="27"/>
        <v>148220.95500000002</v>
      </c>
      <c r="BI57" s="11">
        <f>BI58+BI63+BI71+BI74+BI101+BI77+BI80+BI83+BI86+BI89+BI92+BI95+BI98</f>
        <v>-4509.1750000000002</v>
      </c>
      <c r="BJ57" s="11">
        <f>BJ58+BJ63+BJ71+BJ74+BJ101+BJ77+BJ80+BJ83+BJ86+BJ89+BJ92+BJ95+BJ98</f>
        <v>0</v>
      </c>
      <c r="BK57" s="11">
        <f>BK58+BK63+BK71+BK74+BK101+BK77+BK80+BK83+BK86+BK89+BK92+BK95+BK98</f>
        <v>0</v>
      </c>
      <c r="BL57" s="11">
        <f t="shared" si="28"/>
        <v>168779.10200000004</v>
      </c>
      <c r="BM57" s="11">
        <f>BM58+BM63+BM71+BM74+BM101+BM77+BM80+BM83+BM86+BM89+BM92+BM95+BM98</f>
        <v>0</v>
      </c>
      <c r="BN57" s="43">
        <f t="shared" si="33"/>
        <v>168779.10200000004</v>
      </c>
      <c r="BO57" s="11">
        <f t="shared" si="29"/>
        <v>152110.35000000003</v>
      </c>
      <c r="BP57" s="11">
        <f>BP58+BP63+BP71+BP74+BP101+BP77+BP80+BP83+BP86+BP89+BP92+BP95+BP98</f>
        <v>0</v>
      </c>
      <c r="BQ57" s="43">
        <f t="shared" si="34"/>
        <v>152110.35000000003</v>
      </c>
      <c r="BR57" s="11">
        <f t="shared" si="30"/>
        <v>148220.95500000002</v>
      </c>
      <c r="BS57" s="11">
        <f>BS58+BS63+BS71+BS74+BS101+BS77+BS80+BS83+BS86+BS89+BS92+BS95+BS98</f>
        <v>0</v>
      </c>
      <c r="BT57" s="43">
        <f t="shared" si="35"/>
        <v>148220.95500000002</v>
      </c>
      <c r="BU57" s="11">
        <f>BU58+BU63+BU71+BU74+BU101+BU77+BU80+BU83+BU86+BU89+BU92+BU95+BU98</f>
        <v>0</v>
      </c>
      <c r="BV57" s="21"/>
      <c r="BW57" s="21"/>
      <c r="BX57" s="1" t="str">
        <f t="shared" si="107"/>
        <v/>
      </c>
    </row>
    <row r="58" spans="1:77" ht="31.2" customHeight="1" x14ac:dyDescent="0.3">
      <c r="A58" s="62" t="s">
        <v>88</v>
      </c>
      <c r="B58" s="63"/>
      <c r="C58" s="62"/>
      <c r="D58" s="62"/>
      <c r="E58" s="64" t="s">
        <v>89</v>
      </c>
      <c r="F58" s="11">
        <f t="shared" ref="F58:K58" si="109">F59+F61</f>
        <v>68822.499999999985</v>
      </c>
      <c r="G58" s="11">
        <f t="shared" si="109"/>
        <v>64189.2</v>
      </c>
      <c r="H58" s="11">
        <f t="shared" si="109"/>
        <v>59856.3</v>
      </c>
      <c r="I58" s="11">
        <f t="shared" si="109"/>
        <v>0</v>
      </c>
      <c r="J58" s="11">
        <f t="shared" si="109"/>
        <v>0</v>
      </c>
      <c r="K58" s="11">
        <f t="shared" si="109"/>
        <v>0</v>
      </c>
      <c r="L58" s="11">
        <f t="shared" si="1"/>
        <v>68822.499999999985</v>
      </c>
      <c r="M58" s="11">
        <f t="shared" si="2"/>
        <v>64189.2</v>
      </c>
      <c r="N58" s="11">
        <f t="shared" si="3"/>
        <v>59856.3</v>
      </c>
      <c r="O58" s="11">
        <f>O59+O61</f>
        <v>0</v>
      </c>
      <c r="P58" s="11">
        <f>P59+P61</f>
        <v>0</v>
      </c>
      <c r="Q58" s="11">
        <f>Q59+Q61</f>
        <v>0</v>
      </c>
      <c r="R58" s="11">
        <f t="shared" si="4"/>
        <v>68822.499999999985</v>
      </c>
      <c r="S58" s="11">
        <f t="shared" si="5"/>
        <v>64189.2</v>
      </c>
      <c r="T58" s="11">
        <f t="shared" si="6"/>
        <v>59856.3</v>
      </c>
      <c r="U58" s="11">
        <f>U59+U61</f>
        <v>0</v>
      </c>
      <c r="V58" s="11">
        <f>V59+V61</f>
        <v>0</v>
      </c>
      <c r="W58" s="11">
        <f>W59+W61</f>
        <v>0</v>
      </c>
      <c r="X58" s="11">
        <f t="shared" si="7"/>
        <v>68822.499999999985</v>
      </c>
      <c r="Y58" s="11">
        <f t="shared" si="8"/>
        <v>64189.2</v>
      </c>
      <c r="Z58" s="11">
        <f t="shared" si="9"/>
        <v>59856.3</v>
      </c>
      <c r="AA58" s="11">
        <f>AA59+AA61</f>
        <v>1942.874</v>
      </c>
      <c r="AB58" s="11">
        <f>AB59+AB61</f>
        <v>476.69499999999999</v>
      </c>
      <c r="AC58" s="11">
        <f>AC59+AC61</f>
        <v>476.238</v>
      </c>
      <c r="AD58" s="11">
        <f t="shared" si="10"/>
        <v>70765.373999999982</v>
      </c>
      <c r="AE58" s="11">
        <f t="shared" si="11"/>
        <v>64665.894999999997</v>
      </c>
      <c r="AF58" s="11">
        <f t="shared" si="12"/>
        <v>60332.538</v>
      </c>
      <c r="AG58" s="11">
        <f>AG59+AG61</f>
        <v>0</v>
      </c>
      <c r="AH58" s="11">
        <f t="shared" si="13"/>
        <v>70765.373999999982</v>
      </c>
      <c r="AI58" s="11">
        <f t="shared" si="14"/>
        <v>64665.894999999997</v>
      </c>
      <c r="AJ58" s="11">
        <f t="shared" si="15"/>
        <v>60332.538</v>
      </c>
      <c r="AK58" s="11">
        <f>AK59+AK61</f>
        <v>5163.4070000000002</v>
      </c>
      <c r="AL58" s="11">
        <f>AL59+AL61</f>
        <v>3034.4549999999999</v>
      </c>
      <c r="AM58" s="11">
        <f>AM59+AM61</f>
        <v>3228.4169999999999</v>
      </c>
      <c r="AN58" s="11">
        <f t="shared" si="16"/>
        <v>75928.780999999988</v>
      </c>
      <c r="AO58" s="11">
        <f t="shared" si="17"/>
        <v>67700.349999999991</v>
      </c>
      <c r="AP58" s="11">
        <f t="shared" si="18"/>
        <v>63560.955000000002</v>
      </c>
      <c r="AQ58" s="11">
        <f>AQ59+AQ61</f>
        <v>0</v>
      </c>
      <c r="AR58" s="11">
        <f>AR59+AR61</f>
        <v>0</v>
      </c>
      <c r="AS58" s="11">
        <f>AS59+AS61</f>
        <v>0</v>
      </c>
      <c r="AT58" s="11">
        <f t="shared" si="19"/>
        <v>75928.780999999988</v>
      </c>
      <c r="AU58" s="11">
        <f t="shared" si="20"/>
        <v>67700.349999999991</v>
      </c>
      <c r="AV58" s="11">
        <f t="shared" si="21"/>
        <v>63560.955000000002</v>
      </c>
      <c r="AW58" s="11">
        <f>AW59+AW61</f>
        <v>0</v>
      </c>
      <c r="AX58" s="11">
        <f>AX59+AX61</f>
        <v>0</v>
      </c>
      <c r="AY58" s="11">
        <f>AY59+AY61</f>
        <v>0</v>
      </c>
      <c r="AZ58" s="11">
        <f t="shared" si="22"/>
        <v>75928.780999999988</v>
      </c>
      <c r="BA58" s="11">
        <f t="shared" si="23"/>
        <v>67700.349999999991</v>
      </c>
      <c r="BB58" s="11">
        <f t="shared" si="24"/>
        <v>63560.955000000002</v>
      </c>
      <c r="BC58" s="11">
        <f>BC59+BC61</f>
        <v>0</v>
      </c>
      <c r="BD58" s="11">
        <f>BD59+BD61</f>
        <v>0</v>
      </c>
      <c r="BE58" s="11">
        <f>BE59+BE61</f>
        <v>0</v>
      </c>
      <c r="BF58" s="11">
        <f t="shared" si="25"/>
        <v>75928.780999999988</v>
      </c>
      <c r="BG58" s="11">
        <f t="shared" si="26"/>
        <v>67700.349999999991</v>
      </c>
      <c r="BH58" s="11">
        <f t="shared" si="27"/>
        <v>63560.955000000002</v>
      </c>
      <c r="BI58" s="11">
        <f>BI59+BI61</f>
        <v>-4330.8540000000003</v>
      </c>
      <c r="BJ58" s="11">
        <f>BJ59+BJ61</f>
        <v>0</v>
      </c>
      <c r="BK58" s="11">
        <f>BK59+BK61</f>
        <v>0</v>
      </c>
      <c r="BL58" s="11">
        <f t="shared" si="28"/>
        <v>71597.926999999981</v>
      </c>
      <c r="BM58" s="11">
        <f>BM59+BM61</f>
        <v>0</v>
      </c>
      <c r="BN58" s="43">
        <f t="shared" si="33"/>
        <v>71597.926999999981</v>
      </c>
      <c r="BO58" s="11">
        <f t="shared" si="29"/>
        <v>67700.349999999991</v>
      </c>
      <c r="BP58" s="11">
        <f>BP59+BP61</f>
        <v>0</v>
      </c>
      <c r="BQ58" s="43">
        <f t="shared" si="34"/>
        <v>67700.349999999991</v>
      </c>
      <c r="BR58" s="11">
        <f t="shared" si="30"/>
        <v>63560.955000000002</v>
      </c>
      <c r="BS58" s="11">
        <f>BS59+BS61</f>
        <v>0</v>
      </c>
      <c r="BT58" s="43">
        <f t="shared" si="35"/>
        <v>63560.955000000002</v>
      </c>
      <c r="BU58" s="11">
        <f>BU59+BU61</f>
        <v>0</v>
      </c>
      <c r="BV58" s="21"/>
      <c r="BW58" s="21"/>
      <c r="BX58" s="1" t="str">
        <f t="shared" si="107"/>
        <v/>
      </c>
    </row>
    <row r="59" spans="1:77" ht="31.2" customHeight="1" x14ac:dyDescent="0.3">
      <c r="A59" s="62" t="s">
        <v>88</v>
      </c>
      <c r="B59" s="63" t="s">
        <v>64</v>
      </c>
      <c r="C59" s="62"/>
      <c r="D59" s="62"/>
      <c r="E59" s="64" t="s">
        <v>65</v>
      </c>
      <c r="F59" s="11">
        <f t="shared" ref="F59:K59" si="110">F60</f>
        <v>68052.199999999983</v>
      </c>
      <c r="G59" s="11">
        <f t="shared" si="110"/>
        <v>63438.1</v>
      </c>
      <c r="H59" s="11">
        <f t="shared" si="110"/>
        <v>59113.8</v>
      </c>
      <c r="I59" s="11">
        <f t="shared" si="110"/>
        <v>0</v>
      </c>
      <c r="J59" s="11">
        <f t="shared" si="110"/>
        <v>0</v>
      </c>
      <c r="K59" s="11">
        <f t="shared" si="110"/>
        <v>0</v>
      </c>
      <c r="L59" s="11">
        <f t="shared" si="1"/>
        <v>68052.199999999983</v>
      </c>
      <c r="M59" s="11">
        <f t="shared" si="2"/>
        <v>63438.1</v>
      </c>
      <c r="N59" s="11">
        <f t="shared" si="3"/>
        <v>59113.8</v>
      </c>
      <c r="O59" s="11">
        <f>O60</f>
        <v>0</v>
      </c>
      <c r="P59" s="11">
        <f>P60</f>
        <v>0</v>
      </c>
      <c r="Q59" s="11">
        <f>Q60</f>
        <v>0</v>
      </c>
      <c r="R59" s="11">
        <f t="shared" si="4"/>
        <v>68052.199999999983</v>
      </c>
      <c r="S59" s="11">
        <f t="shared" si="5"/>
        <v>63438.1</v>
      </c>
      <c r="T59" s="11">
        <f t="shared" si="6"/>
        <v>59113.8</v>
      </c>
      <c r="U59" s="11">
        <f>U60</f>
        <v>0</v>
      </c>
      <c r="V59" s="11">
        <f>V60</f>
        <v>0</v>
      </c>
      <c r="W59" s="11">
        <f>W60</f>
        <v>0</v>
      </c>
      <c r="X59" s="11">
        <f t="shared" si="7"/>
        <v>68052.199999999983</v>
      </c>
      <c r="Y59" s="11">
        <f t="shared" si="8"/>
        <v>63438.1</v>
      </c>
      <c r="Z59" s="11">
        <f t="shared" si="9"/>
        <v>59113.8</v>
      </c>
      <c r="AA59" s="11">
        <f>AA60</f>
        <v>1942.874</v>
      </c>
      <c r="AB59" s="11">
        <f>AB60</f>
        <v>476.69499999999999</v>
      </c>
      <c r="AC59" s="11">
        <f>AC60</f>
        <v>476.238</v>
      </c>
      <c r="AD59" s="11">
        <f t="shared" si="10"/>
        <v>69995.073999999979</v>
      </c>
      <c r="AE59" s="11">
        <f t="shared" si="11"/>
        <v>63914.794999999998</v>
      </c>
      <c r="AF59" s="11">
        <f t="shared" si="12"/>
        <v>59590.038</v>
      </c>
      <c r="AG59" s="11">
        <f>AG60</f>
        <v>0</v>
      </c>
      <c r="AH59" s="11">
        <f t="shared" si="13"/>
        <v>69995.073999999979</v>
      </c>
      <c r="AI59" s="11">
        <f t="shared" si="14"/>
        <v>63914.794999999998</v>
      </c>
      <c r="AJ59" s="11">
        <f t="shared" si="15"/>
        <v>59590.038</v>
      </c>
      <c r="AK59" s="11">
        <f>AK60</f>
        <v>5163.4070000000002</v>
      </c>
      <c r="AL59" s="11">
        <f>AL60</f>
        <v>3034.4549999999999</v>
      </c>
      <c r="AM59" s="11">
        <f>AM60</f>
        <v>3228.4169999999999</v>
      </c>
      <c r="AN59" s="11">
        <f t="shared" si="16"/>
        <v>75158.480999999985</v>
      </c>
      <c r="AO59" s="11">
        <f t="shared" si="17"/>
        <v>66949.25</v>
      </c>
      <c r="AP59" s="11">
        <f t="shared" si="18"/>
        <v>62818.455000000002</v>
      </c>
      <c r="AQ59" s="11">
        <f>AQ60</f>
        <v>0</v>
      </c>
      <c r="AR59" s="11">
        <f>AR60</f>
        <v>0</v>
      </c>
      <c r="AS59" s="11">
        <f>AS60</f>
        <v>0</v>
      </c>
      <c r="AT59" s="11">
        <f t="shared" si="19"/>
        <v>75158.480999999985</v>
      </c>
      <c r="AU59" s="11">
        <f t="shared" si="20"/>
        <v>66949.25</v>
      </c>
      <c r="AV59" s="11">
        <f t="shared" si="21"/>
        <v>62818.455000000002</v>
      </c>
      <c r="AW59" s="11">
        <f>AW60</f>
        <v>0</v>
      </c>
      <c r="AX59" s="11">
        <f>AX60</f>
        <v>0</v>
      </c>
      <c r="AY59" s="11">
        <f>AY60</f>
        <v>0</v>
      </c>
      <c r="AZ59" s="11">
        <f t="shared" si="22"/>
        <v>75158.480999999985</v>
      </c>
      <c r="BA59" s="11">
        <f t="shared" si="23"/>
        <v>66949.25</v>
      </c>
      <c r="BB59" s="11">
        <f t="shared" si="24"/>
        <v>62818.455000000002</v>
      </c>
      <c r="BC59" s="11">
        <f>BC60</f>
        <v>0</v>
      </c>
      <c r="BD59" s="11">
        <f>BD60</f>
        <v>0</v>
      </c>
      <c r="BE59" s="11">
        <f>BE60</f>
        <v>0</v>
      </c>
      <c r="BF59" s="11">
        <f t="shared" si="25"/>
        <v>75158.480999999985</v>
      </c>
      <c r="BG59" s="11">
        <f t="shared" si="26"/>
        <v>66949.25</v>
      </c>
      <c r="BH59" s="11">
        <f t="shared" si="27"/>
        <v>62818.455000000002</v>
      </c>
      <c r="BI59" s="11">
        <f>BI60</f>
        <v>-4330.8540000000003</v>
      </c>
      <c r="BJ59" s="11">
        <f>BJ60</f>
        <v>0</v>
      </c>
      <c r="BK59" s="11">
        <f>BK60</f>
        <v>0</v>
      </c>
      <c r="BL59" s="11">
        <f t="shared" si="28"/>
        <v>70827.626999999979</v>
      </c>
      <c r="BM59" s="11">
        <f>BM60</f>
        <v>0</v>
      </c>
      <c r="BN59" s="43">
        <f t="shared" si="33"/>
        <v>70827.626999999979</v>
      </c>
      <c r="BO59" s="11">
        <f t="shared" si="29"/>
        <v>66949.25</v>
      </c>
      <c r="BP59" s="11">
        <f>BP60</f>
        <v>0</v>
      </c>
      <c r="BQ59" s="43">
        <f t="shared" si="34"/>
        <v>66949.25</v>
      </c>
      <c r="BR59" s="11">
        <f t="shared" si="30"/>
        <v>62818.455000000002</v>
      </c>
      <c r="BS59" s="11">
        <f>BS60</f>
        <v>0</v>
      </c>
      <c r="BT59" s="43">
        <f t="shared" si="35"/>
        <v>62818.455000000002</v>
      </c>
      <c r="BU59" s="11">
        <f>BU60</f>
        <v>0</v>
      </c>
      <c r="BV59" s="21"/>
      <c r="BW59" s="21"/>
      <c r="BX59" s="1" t="str">
        <f t="shared" si="107"/>
        <v/>
      </c>
    </row>
    <row r="60" spans="1:77" ht="15.6" customHeight="1" x14ac:dyDescent="0.3">
      <c r="A60" s="62" t="s">
        <v>88</v>
      </c>
      <c r="B60" s="63">
        <v>200</v>
      </c>
      <c r="C60" s="62" t="s">
        <v>43</v>
      </c>
      <c r="D60" s="62" t="s">
        <v>44</v>
      </c>
      <c r="E60" s="64" t="s">
        <v>45</v>
      </c>
      <c r="F60" s="11">
        <v>68052.199999999983</v>
      </c>
      <c r="G60" s="11">
        <v>63438.1</v>
      </c>
      <c r="H60" s="11">
        <v>59113.8</v>
      </c>
      <c r="I60" s="11"/>
      <c r="J60" s="11"/>
      <c r="K60" s="11"/>
      <c r="L60" s="11">
        <f t="shared" si="1"/>
        <v>68052.199999999983</v>
      </c>
      <c r="M60" s="11">
        <f t="shared" si="2"/>
        <v>63438.1</v>
      </c>
      <c r="N60" s="11">
        <f t="shared" si="3"/>
        <v>59113.8</v>
      </c>
      <c r="O60" s="11"/>
      <c r="P60" s="11"/>
      <c r="Q60" s="11"/>
      <c r="R60" s="11">
        <f t="shared" si="4"/>
        <v>68052.199999999983</v>
      </c>
      <c r="S60" s="11">
        <f t="shared" si="5"/>
        <v>63438.1</v>
      </c>
      <c r="T60" s="11">
        <f t="shared" si="6"/>
        <v>59113.8</v>
      </c>
      <c r="U60" s="11"/>
      <c r="V60" s="11"/>
      <c r="W60" s="11"/>
      <c r="X60" s="11">
        <f t="shared" si="7"/>
        <v>68052.199999999983</v>
      </c>
      <c r="Y60" s="11">
        <f t="shared" si="8"/>
        <v>63438.1</v>
      </c>
      <c r="Z60" s="11">
        <f t="shared" si="9"/>
        <v>59113.8</v>
      </c>
      <c r="AA60" s="11">
        <f>343.441+796.085+803.348</f>
        <v>1942.874</v>
      </c>
      <c r="AB60" s="11">
        <v>476.69499999999999</v>
      </c>
      <c r="AC60" s="11">
        <v>476.238</v>
      </c>
      <c r="AD60" s="11">
        <f t="shared" si="10"/>
        <v>69995.073999999979</v>
      </c>
      <c r="AE60" s="11">
        <f t="shared" si="11"/>
        <v>63914.794999999998</v>
      </c>
      <c r="AF60" s="11">
        <f t="shared" si="12"/>
        <v>59590.038</v>
      </c>
      <c r="AG60" s="11"/>
      <c r="AH60" s="11">
        <f t="shared" si="13"/>
        <v>69995.073999999979</v>
      </c>
      <c r="AI60" s="11">
        <f t="shared" si="14"/>
        <v>63914.794999999998</v>
      </c>
      <c r="AJ60" s="11">
        <f t="shared" si="15"/>
        <v>59590.038</v>
      </c>
      <c r="AK60" s="11">
        <f>603.964+292.683+4266.76</f>
        <v>5163.4070000000002</v>
      </c>
      <c r="AL60" s="11">
        <v>3034.4549999999999</v>
      </c>
      <c r="AM60" s="11">
        <v>3228.4169999999999</v>
      </c>
      <c r="AN60" s="11">
        <f t="shared" si="16"/>
        <v>75158.480999999985</v>
      </c>
      <c r="AO60" s="11">
        <f t="shared" si="17"/>
        <v>66949.25</v>
      </c>
      <c r="AP60" s="11">
        <f t="shared" si="18"/>
        <v>62818.455000000002</v>
      </c>
      <c r="AQ60" s="11"/>
      <c r="AR60" s="11"/>
      <c r="AS60" s="11"/>
      <c r="AT60" s="11">
        <f t="shared" si="19"/>
        <v>75158.480999999985</v>
      </c>
      <c r="AU60" s="11">
        <f t="shared" si="20"/>
        <v>66949.25</v>
      </c>
      <c r="AV60" s="11">
        <f t="shared" si="21"/>
        <v>62818.455000000002</v>
      </c>
      <c r="AW60" s="11"/>
      <c r="AX60" s="11"/>
      <c r="AY60" s="11"/>
      <c r="AZ60" s="11">
        <f t="shared" si="22"/>
        <v>75158.480999999985</v>
      </c>
      <c r="BA60" s="11">
        <f t="shared" si="23"/>
        <v>66949.25</v>
      </c>
      <c r="BB60" s="11">
        <f t="shared" si="24"/>
        <v>62818.455000000002</v>
      </c>
      <c r="BC60" s="11"/>
      <c r="BD60" s="11"/>
      <c r="BE60" s="11"/>
      <c r="BF60" s="11">
        <f t="shared" si="25"/>
        <v>75158.480999999985</v>
      </c>
      <c r="BG60" s="11">
        <f t="shared" si="26"/>
        <v>66949.25</v>
      </c>
      <c r="BH60" s="11">
        <f t="shared" si="27"/>
        <v>62818.455000000002</v>
      </c>
      <c r="BI60" s="11">
        <f>-4266.76-37.136-26.958</f>
        <v>-4330.8540000000003</v>
      </c>
      <c r="BJ60" s="11"/>
      <c r="BK60" s="11"/>
      <c r="BL60" s="11">
        <f t="shared" si="28"/>
        <v>70827.626999999979</v>
      </c>
      <c r="BM60" s="11"/>
      <c r="BN60" s="43">
        <f t="shared" si="33"/>
        <v>70827.626999999979</v>
      </c>
      <c r="BO60" s="11">
        <f t="shared" si="29"/>
        <v>66949.25</v>
      </c>
      <c r="BP60" s="11"/>
      <c r="BQ60" s="43">
        <f t="shared" si="34"/>
        <v>66949.25</v>
      </c>
      <c r="BR60" s="11">
        <f t="shared" si="30"/>
        <v>62818.455000000002</v>
      </c>
      <c r="BS60" s="11"/>
      <c r="BT60" s="43">
        <f t="shared" si="35"/>
        <v>62818.455000000002</v>
      </c>
      <c r="BU60" s="11"/>
      <c r="BV60" s="21"/>
      <c r="BW60" s="21"/>
      <c r="BX60" s="1" t="str">
        <f t="shared" si="107"/>
        <v>0113</v>
      </c>
    </row>
    <row r="61" spans="1:77" ht="15.6" customHeight="1" x14ac:dyDescent="0.3">
      <c r="A61" s="62" t="s">
        <v>88</v>
      </c>
      <c r="B61" s="63" t="s">
        <v>58</v>
      </c>
      <c r="C61" s="62"/>
      <c r="D61" s="62"/>
      <c r="E61" s="64" t="s">
        <v>59</v>
      </c>
      <c r="F61" s="11">
        <f t="shared" ref="F61:K61" si="111">F62</f>
        <v>770.3</v>
      </c>
      <c r="G61" s="11">
        <f t="shared" si="111"/>
        <v>751.1</v>
      </c>
      <c r="H61" s="11">
        <f t="shared" si="111"/>
        <v>742.5</v>
      </c>
      <c r="I61" s="11">
        <f t="shared" si="111"/>
        <v>0</v>
      </c>
      <c r="J61" s="11">
        <f t="shared" si="111"/>
        <v>0</v>
      </c>
      <c r="K61" s="11">
        <f t="shared" si="111"/>
        <v>0</v>
      </c>
      <c r="L61" s="11">
        <f t="shared" si="1"/>
        <v>770.3</v>
      </c>
      <c r="M61" s="11">
        <f t="shared" si="2"/>
        <v>751.1</v>
      </c>
      <c r="N61" s="11">
        <f t="shared" si="3"/>
        <v>742.5</v>
      </c>
      <c r="O61" s="11">
        <f>O62</f>
        <v>0</v>
      </c>
      <c r="P61" s="11">
        <f>P62</f>
        <v>0</v>
      </c>
      <c r="Q61" s="11">
        <f>Q62</f>
        <v>0</v>
      </c>
      <c r="R61" s="11">
        <f t="shared" si="4"/>
        <v>770.3</v>
      </c>
      <c r="S61" s="11">
        <f t="shared" si="5"/>
        <v>751.1</v>
      </c>
      <c r="T61" s="11">
        <f t="shared" si="6"/>
        <v>742.5</v>
      </c>
      <c r="U61" s="11">
        <f>U62</f>
        <v>0</v>
      </c>
      <c r="V61" s="11">
        <f>V62</f>
        <v>0</v>
      </c>
      <c r="W61" s="11">
        <f>W62</f>
        <v>0</v>
      </c>
      <c r="X61" s="11">
        <f t="shared" si="7"/>
        <v>770.3</v>
      </c>
      <c r="Y61" s="11">
        <f t="shared" si="8"/>
        <v>751.1</v>
      </c>
      <c r="Z61" s="11">
        <f t="shared" si="9"/>
        <v>742.5</v>
      </c>
      <c r="AA61" s="11">
        <f>AA62</f>
        <v>0</v>
      </c>
      <c r="AB61" s="11">
        <f>AB62</f>
        <v>0</v>
      </c>
      <c r="AC61" s="11">
        <f>AC62</f>
        <v>0</v>
      </c>
      <c r="AD61" s="11">
        <f t="shared" si="10"/>
        <v>770.3</v>
      </c>
      <c r="AE61" s="11">
        <f t="shared" si="11"/>
        <v>751.1</v>
      </c>
      <c r="AF61" s="11">
        <f t="shared" si="12"/>
        <v>742.5</v>
      </c>
      <c r="AG61" s="11">
        <f>AG62</f>
        <v>0</v>
      </c>
      <c r="AH61" s="11">
        <f t="shared" si="13"/>
        <v>770.3</v>
      </c>
      <c r="AI61" s="11">
        <f t="shared" si="14"/>
        <v>751.1</v>
      </c>
      <c r="AJ61" s="11">
        <f t="shared" si="15"/>
        <v>742.5</v>
      </c>
      <c r="AK61" s="11">
        <f>AK62</f>
        <v>0</v>
      </c>
      <c r="AL61" s="11">
        <f>AL62</f>
        <v>0</v>
      </c>
      <c r="AM61" s="11">
        <f>AM62</f>
        <v>0</v>
      </c>
      <c r="AN61" s="11">
        <f t="shared" si="16"/>
        <v>770.3</v>
      </c>
      <c r="AO61" s="11">
        <f t="shared" si="17"/>
        <v>751.1</v>
      </c>
      <c r="AP61" s="11">
        <f t="shared" si="18"/>
        <v>742.5</v>
      </c>
      <c r="AQ61" s="11">
        <f>AQ62</f>
        <v>0</v>
      </c>
      <c r="AR61" s="11">
        <f>AR62</f>
        <v>0</v>
      </c>
      <c r="AS61" s="11">
        <f>AS62</f>
        <v>0</v>
      </c>
      <c r="AT61" s="11">
        <f t="shared" si="19"/>
        <v>770.3</v>
      </c>
      <c r="AU61" s="11">
        <f t="shared" si="20"/>
        <v>751.1</v>
      </c>
      <c r="AV61" s="11">
        <f t="shared" si="21"/>
        <v>742.5</v>
      </c>
      <c r="AW61" s="11">
        <f>AW62</f>
        <v>0</v>
      </c>
      <c r="AX61" s="11">
        <f>AX62</f>
        <v>0</v>
      </c>
      <c r="AY61" s="11">
        <f>AY62</f>
        <v>0</v>
      </c>
      <c r="AZ61" s="11">
        <f t="shared" si="22"/>
        <v>770.3</v>
      </c>
      <c r="BA61" s="11">
        <f t="shared" si="23"/>
        <v>751.1</v>
      </c>
      <c r="BB61" s="11">
        <f t="shared" si="24"/>
        <v>742.5</v>
      </c>
      <c r="BC61" s="11">
        <f>BC62</f>
        <v>0</v>
      </c>
      <c r="BD61" s="11">
        <f>BD62</f>
        <v>0</v>
      </c>
      <c r="BE61" s="11">
        <f>BE62</f>
        <v>0</v>
      </c>
      <c r="BF61" s="11">
        <f t="shared" si="25"/>
        <v>770.3</v>
      </c>
      <c r="BG61" s="11">
        <f t="shared" si="26"/>
        <v>751.1</v>
      </c>
      <c r="BH61" s="11">
        <f t="shared" si="27"/>
        <v>742.5</v>
      </c>
      <c r="BI61" s="11">
        <f>BI62</f>
        <v>0</v>
      </c>
      <c r="BJ61" s="11">
        <f>BJ62</f>
        <v>0</v>
      </c>
      <c r="BK61" s="11">
        <f>BK62</f>
        <v>0</v>
      </c>
      <c r="BL61" s="11">
        <f t="shared" si="28"/>
        <v>770.3</v>
      </c>
      <c r="BM61" s="11">
        <f>BM62</f>
        <v>0</v>
      </c>
      <c r="BN61" s="43">
        <f t="shared" si="33"/>
        <v>770.3</v>
      </c>
      <c r="BO61" s="11">
        <f t="shared" si="29"/>
        <v>751.1</v>
      </c>
      <c r="BP61" s="11">
        <f>BP62</f>
        <v>0</v>
      </c>
      <c r="BQ61" s="43">
        <f t="shared" si="34"/>
        <v>751.1</v>
      </c>
      <c r="BR61" s="11">
        <f t="shared" si="30"/>
        <v>742.5</v>
      </c>
      <c r="BS61" s="11">
        <f>BS62</f>
        <v>0</v>
      </c>
      <c r="BT61" s="43">
        <f t="shared" si="35"/>
        <v>742.5</v>
      </c>
      <c r="BU61" s="11">
        <f>BU62</f>
        <v>0</v>
      </c>
      <c r="BV61" s="21"/>
      <c r="BW61" s="21"/>
      <c r="BX61" s="1" t="str">
        <f t="shared" si="107"/>
        <v/>
      </c>
    </row>
    <row r="62" spans="1:77" ht="15.6" customHeight="1" x14ac:dyDescent="0.3">
      <c r="A62" s="62" t="s">
        <v>88</v>
      </c>
      <c r="B62" s="63">
        <v>800</v>
      </c>
      <c r="C62" s="62" t="s">
        <v>43</v>
      </c>
      <c r="D62" s="62" t="s">
        <v>44</v>
      </c>
      <c r="E62" s="64" t="s">
        <v>45</v>
      </c>
      <c r="F62" s="11">
        <v>770.3</v>
      </c>
      <c r="G62" s="11">
        <v>751.1</v>
      </c>
      <c r="H62" s="11">
        <v>742.5</v>
      </c>
      <c r="I62" s="11"/>
      <c r="J62" s="11"/>
      <c r="K62" s="11"/>
      <c r="L62" s="11">
        <f t="shared" si="1"/>
        <v>770.3</v>
      </c>
      <c r="M62" s="11">
        <f t="shared" si="2"/>
        <v>751.1</v>
      </c>
      <c r="N62" s="11">
        <f t="shared" si="3"/>
        <v>742.5</v>
      </c>
      <c r="O62" s="11"/>
      <c r="P62" s="11"/>
      <c r="Q62" s="11"/>
      <c r="R62" s="11">
        <f t="shared" si="4"/>
        <v>770.3</v>
      </c>
      <c r="S62" s="11">
        <f t="shared" si="5"/>
        <v>751.1</v>
      </c>
      <c r="T62" s="11">
        <f t="shared" si="6"/>
        <v>742.5</v>
      </c>
      <c r="U62" s="11"/>
      <c r="V62" s="11"/>
      <c r="W62" s="11"/>
      <c r="X62" s="11">
        <f t="shared" si="7"/>
        <v>770.3</v>
      </c>
      <c r="Y62" s="11">
        <f t="shared" si="8"/>
        <v>751.1</v>
      </c>
      <c r="Z62" s="11">
        <f t="shared" si="9"/>
        <v>742.5</v>
      </c>
      <c r="AA62" s="11"/>
      <c r="AB62" s="11"/>
      <c r="AC62" s="11"/>
      <c r="AD62" s="11">
        <f t="shared" si="10"/>
        <v>770.3</v>
      </c>
      <c r="AE62" s="11">
        <f t="shared" si="11"/>
        <v>751.1</v>
      </c>
      <c r="AF62" s="11">
        <f t="shared" si="12"/>
        <v>742.5</v>
      </c>
      <c r="AG62" s="11"/>
      <c r="AH62" s="11">
        <f t="shared" si="13"/>
        <v>770.3</v>
      </c>
      <c r="AI62" s="11">
        <f t="shared" si="14"/>
        <v>751.1</v>
      </c>
      <c r="AJ62" s="11">
        <f t="shared" si="15"/>
        <v>742.5</v>
      </c>
      <c r="AK62" s="11"/>
      <c r="AL62" s="11"/>
      <c r="AM62" s="11"/>
      <c r="AN62" s="11">
        <f t="shared" si="16"/>
        <v>770.3</v>
      </c>
      <c r="AO62" s="11">
        <f t="shared" si="17"/>
        <v>751.1</v>
      </c>
      <c r="AP62" s="11">
        <f t="shared" si="18"/>
        <v>742.5</v>
      </c>
      <c r="AQ62" s="11"/>
      <c r="AR62" s="11"/>
      <c r="AS62" s="11"/>
      <c r="AT62" s="11">
        <f t="shared" si="19"/>
        <v>770.3</v>
      </c>
      <c r="AU62" s="11">
        <f t="shared" si="20"/>
        <v>751.1</v>
      </c>
      <c r="AV62" s="11">
        <f t="shared" si="21"/>
        <v>742.5</v>
      </c>
      <c r="AW62" s="11"/>
      <c r="AX62" s="11"/>
      <c r="AY62" s="11"/>
      <c r="AZ62" s="11">
        <f t="shared" si="22"/>
        <v>770.3</v>
      </c>
      <c r="BA62" s="11">
        <f t="shared" si="23"/>
        <v>751.1</v>
      </c>
      <c r="BB62" s="11">
        <f t="shared" si="24"/>
        <v>742.5</v>
      </c>
      <c r="BC62" s="11"/>
      <c r="BD62" s="11"/>
      <c r="BE62" s="11"/>
      <c r="BF62" s="11">
        <f t="shared" si="25"/>
        <v>770.3</v>
      </c>
      <c r="BG62" s="11">
        <f t="shared" si="26"/>
        <v>751.1</v>
      </c>
      <c r="BH62" s="11">
        <f t="shared" si="27"/>
        <v>742.5</v>
      </c>
      <c r="BI62" s="11"/>
      <c r="BJ62" s="11"/>
      <c r="BK62" s="11"/>
      <c r="BL62" s="11">
        <f t="shared" si="28"/>
        <v>770.3</v>
      </c>
      <c r="BM62" s="11"/>
      <c r="BN62" s="43">
        <f t="shared" si="33"/>
        <v>770.3</v>
      </c>
      <c r="BO62" s="11">
        <f t="shared" si="29"/>
        <v>751.1</v>
      </c>
      <c r="BP62" s="11"/>
      <c r="BQ62" s="43">
        <f t="shared" si="34"/>
        <v>751.1</v>
      </c>
      <c r="BR62" s="11">
        <f t="shared" si="30"/>
        <v>742.5</v>
      </c>
      <c r="BS62" s="11"/>
      <c r="BT62" s="43">
        <f t="shared" si="35"/>
        <v>742.5</v>
      </c>
      <c r="BU62" s="11"/>
      <c r="BV62" s="21"/>
      <c r="BW62" s="21"/>
      <c r="BX62" s="1" t="str">
        <f t="shared" si="107"/>
        <v>0113</v>
      </c>
    </row>
    <row r="63" spans="1:77" ht="46.8" customHeight="1" x14ac:dyDescent="0.3">
      <c r="A63" s="62" t="s">
        <v>90</v>
      </c>
      <c r="B63" s="63"/>
      <c r="C63" s="62"/>
      <c r="D63" s="62"/>
      <c r="E63" s="65" t="s">
        <v>91</v>
      </c>
      <c r="F63" s="11">
        <f t="shared" ref="F63:K63" si="112">F64+F66</f>
        <v>15608.7</v>
      </c>
      <c r="G63" s="11">
        <f t="shared" si="112"/>
        <v>15608.7</v>
      </c>
      <c r="H63" s="11">
        <f t="shared" si="112"/>
        <v>15608.7</v>
      </c>
      <c r="I63" s="11">
        <f t="shared" si="112"/>
        <v>114.6</v>
      </c>
      <c r="J63" s="11">
        <f t="shared" si="112"/>
        <v>0</v>
      </c>
      <c r="K63" s="11">
        <f t="shared" si="112"/>
        <v>0</v>
      </c>
      <c r="L63" s="11">
        <f t="shared" si="1"/>
        <v>15723.300000000001</v>
      </c>
      <c r="M63" s="11">
        <f t="shared" si="2"/>
        <v>15608.7</v>
      </c>
      <c r="N63" s="11">
        <f t="shared" si="3"/>
        <v>15608.7</v>
      </c>
      <c r="O63" s="11">
        <f>O64+O66</f>
        <v>1200</v>
      </c>
      <c r="P63" s="11">
        <f>P64+P66</f>
        <v>0</v>
      </c>
      <c r="Q63" s="11">
        <f>Q64+Q66</f>
        <v>0</v>
      </c>
      <c r="R63" s="11">
        <f t="shared" si="4"/>
        <v>16923.300000000003</v>
      </c>
      <c r="S63" s="11">
        <f t="shared" si="5"/>
        <v>15608.7</v>
      </c>
      <c r="T63" s="11">
        <f t="shared" si="6"/>
        <v>15608.7</v>
      </c>
      <c r="U63" s="11">
        <f>U64+U66</f>
        <v>0</v>
      </c>
      <c r="V63" s="11">
        <f>V64+V66</f>
        <v>0</v>
      </c>
      <c r="W63" s="11">
        <f>W64+W66</f>
        <v>0</v>
      </c>
      <c r="X63" s="11">
        <f t="shared" si="7"/>
        <v>16923.300000000003</v>
      </c>
      <c r="Y63" s="11">
        <f t="shared" si="8"/>
        <v>15608.7</v>
      </c>
      <c r="Z63" s="11">
        <f t="shared" si="9"/>
        <v>15608.7</v>
      </c>
      <c r="AA63" s="11">
        <f>AA64+AA66</f>
        <v>0</v>
      </c>
      <c r="AB63" s="11">
        <f>AB64+AB66</f>
        <v>0</v>
      </c>
      <c r="AC63" s="11">
        <f>AC64+AC66</f>
        <v>0</v>
      </c>
      <c r="AD63" s="11">
        <f t="shared" si="10"/>
        <v>16923.300000000003</v>
      </c>
      <c r="AE63" s="11">
        <f t="shared" si="11"/>
        <v>15608.7</v>
      </c>
      <c r="AF63" s="11">
        <f t="shared" si="12"/>
        <v>15608.7</v>
      </c>
      <c r="AG63" s="11">
        <f>AG64+AG66</f>
        <v>0</v>
      </c>
      <c r="AH63" s="11">
        <f t="shared" si="13"/>
        <v>16923.300000000003</v>
      </c>
      <c r="AI63" s="11">
        <f t="shared" si="14"/>
        <v>15608.7</v>
      </c>
      <c r="AJ63" s="11">
        <f t="shared" si="15"/>
        <v>15608.7</v>
      </c>
      <c r="AK63" s="11">
        <f>AK64+AK66</f>
        <v>0</v>
      </c>
      <c r="AL63" s="11">
        <f>AL64+AL66</f>
        <v>0</v>
      </c>
      <c r="AM63" s="11">
        <f>AM64+AM66</f>
        <v>0</v>
      </c>
      <c r="AN63" s="11">
        <f t="shared" si="16"/>
        <v>16923.300000000003</v>
      </c>
      <c r="AO63" s="11">
        <f t="shared" si="17"/>
        <v>15608.7</v>
      </c>
      <c r="AP63" s="11">
        <f t="shared" si="18"/>
        <v>15608.7</v>
      </c>
      <c r="AQ63" s="11">
        <f>AQ64+AQ66</f>
        <v>0</v>
      </c>
      <c r="AR63" s="11">
        <f>AR64+AR66</f>
        <v>0</v>
      </c>
      <c r="AS63" s="11">
        <f>AS64+AS66</f>
        <v>0</v>
      </c>
      <c r="AT63" s="11">
        <f t="shared" si="19"/>
        <v>16923.300000000003</v>
      </c>
      <c r="AU63" s="11">
        <f t="shared" si="20"/>
        <v>15608.7</v>
      </c>
      <c r="AV63" s="11">
        <f t="shared" si="21"/>
        <v>15608.7</v>
      </c>
      <c r="AW63" s="11">
        <f>AW64+AW66</f>
        <v>0</v>
      </c>
      <c r="AX63" s="11">
        <f>AX64+AX66</f>
        <v>0</v>
      </c>
      <c r="AY63" s="11">
        <f>AY64+AY66</f>
        <v>0</v>
      </c>
      <c r="AZ63" s="11">
        <f t="shared" si="22"/>
        <v>16923.300000000003</v>
      </c>
      <c r="BA63" s="11">
        <f t="shared" si="23"/>
        <v>15608.7</v>
      </c>
      <c r="BB63" s="11">
        <f t="shared" si="24"/>
        <v>15608.7</v>
      </c>
      <c r="BC63" s="11">
        <f>BC64+BC66</f>
        <v>0</v>
      </c>
      <c r="BD63" s="11">
        <f>BD64+BD66</f>
        <v>0</v>
      </c>
      <c r="BE63" s="11">
        <f>BE64+BE66</f>
        <v>0</v>
      </c>
      <c r="BF63" s="11">
        <f t="shared" si="25"/>
        <v>16923.300000000003</v>
      </c>
      <c r="BG63" s="11">
        <f t="shared" si="26"/>
        <v>15608.7</v>
      </c>
      <c r="BH63" s="11">
        <f t="shared" si="27"/>
        <v>15608.7</v>
      </c>
      <c r="BI63" s="11">
        <f>BI64+BI66</f>
        <v>349.62900000000002</v>
      </c>
      <c r="BJ63" s="11">
        <f>BJ64+BJ66</f>
        <v>0</v>
      </c>
      <c r="BK63" s="11">
        <f>BK64+BK66</f>
        <v>0</v>
      </c>
      <c r="BL63" s="11">
        <f t="shared" si="28"/>
        <v>17272.929000000004</v>
      </c>
      <c r="BM63" s="11">
        <f>BM64+BM66</f>
        <v>0</v>
      </c>
      <c r="BN63" s="43">
        <f t="shared" si="33"/>
        <v>17272.929000000004</v>
      </c>
      <c r="BO63" s="11">
        <f t="shared" si="29"/>
        <v>15608.7</v>
      </c>
      <c r="BP63" s="11">
        <f>BP64+BP66</f>
        <v>0</v>
      </c>
      <c r="BQ63" s="43">
        <f t="shared" si="34"/>
        <v>15608.7</v>
      </c>
      <c r="BR63" s="11">
        <f t="shared" si="30"/>
        <v>15608.7</v>
      </c>
      <c r="BS63" s="11">
        <f>BS64+BS66</f>
        <v>0</v>
      </c>
      <c r="BT63" s="43">
        <f t="shared" si="35"/>
        <v>15608.7</v>
      </c>
      <c r="BU63" s="11">
        <f>BU64+BU66</f>
        <v>0</v>
      </c>
      <c r="BV63" s="21"/>
      <c r="BW63" s="21"/>
      <c r="BX63" s="1" t="str">
        <f t="shared" si="107"/>
        <v/>
      </c>
    </row>
    <row r="64" spans="1:77" ht="31.2" customHeight="1" x14ac:dyDescent="0.3">
      <c r="A64" s="62" t="s">
        <v>90</v>
      </c>
      <c r="B64" s="63" t="s">
        <v>64</v>
      </c>
      <c r="C64" s="62"/>
      <c r="D64" s="62"/>
      <c r="E64" s="64" t="s">
        <v>65</v>
      </c>
      <c r="F64" s="11">
        <f t="shared" ref="F64:K64" si="113">F65</f>
        <v>250</v>
      </c>
      <c r="G64" s="11">
        <f t="shared" si="113"/>
        <v>250</v>
      </c>
      <c r="H64" s="11">
        <f t="shared" si="113"/>
        <v>250</v>
      </c>
      <c r="I64" s="11">
        <f t="shared" si="113"/>
        <v>0</v>
      </c>
      <c r="J64" s="11">
        <f t="shared" si="113"/>
        <v>0</v>
      </c>
      <c r="K64" s="11">
        <f t="shared" si="113"/>
        <v>0</v>
      </c>
      <c r="L64" s="11">
        <f t="shared" si="1"/>
        <v>250</v>
      </c>
      <c r="M64" s="11">
        <f t="shared" si="2"/>
        <v>250</v>
      </c>
      <c r="N64" s="11">
        <f t="shared" si="3"/>
        <v>250</v>
      </c>
      <c r="O64" s="11">
        <f>O65</f>
        <v>0</v>
      </c>
      <c r="P64" s="11">
        <f>P65</f>
        <v>0</v>
      </c>
      <c r="Q64" s="11">
        <f>Q65</f>
        <v>0</v>
      </c>
      <c r="R64" s="11">
        <f t="shared" si="4"/>
        <v>250</v>
      </c>
      <c r="S64" s="11">
        <f t="shared" si="5"/>
        <v>250</v>
      </c>
      <c r="T64" s="11">
        <f t="shared" si="6"/>
        <v>250</v>
      </c>
      <c r="U64" s="11">
        <f>U65</f>
        <v>0</v>
      </c>
      <c r="V64" s="11">
        <f>V65</f>
        <v>0</v>
      </c>
      <c r="W64" s="11">
        <f>W65</f>
        <v>0</v>
      </c>
      <c r="X64" s="11">
        <f t="shared" si="7"/>
        <v>250</v>
      </c>
      <c r="Y64" s="11">
        <f t="shared" si="8"/>
        <v>250</v>
      </c>
      <c r="Z64" s="11">
        <f t="shared" si="9"/>
        <v>250</v>
      </c>
      <c r="AA64" s="11">
        <f>AA65</f>
        <v>0</v>
      </c>
      <c r="AB64" s="11">
        <f>AB65</f>
        <v>0</v>
      </c>
      <c r="AC64" s="11">
        <f>AC65</f>
        <v>0</v>
      </c>
      <c r="AD64" s="11">
        <f t="shared" si="10"/>
        <v>250</v>
      </c>
      <c r="AE64" s="11">
        <f t="shared" si="11"/>
        <v>250</v>
      </c>
      <c r="AF64" s="11">
        <f t="shared" si="12"/>
        <v>250</v>
      </c>
      <c r="AG64" s="11">
        <f>AG65</f>
        <v>0</v>
      </c>
      <c r="AH64" s="11">
        <f t="shared" si="13"/>
        <v>250</v>
      </c>
      <c r="AI64" s="11">
        <f t="shared" si="14"/>
        <v>250</v>
      </c>
      <c r="AJ64" s="11">
        <f t="shared" si="15"/>
        <v>250</v>
      </c>
      <c r="AK64" s="11">
        <f>AK65</f>
        <v>0</v>
      </c>
      <c r="AL64" s="11">
        <f>AL65</f>
        <v>0</v>
      </c>
      <c r="AM64" s="11">
        <f>AM65</f>
        <v>0</v>
      </c>
      <c r="AN64" s="11">
        <f t="shared" si="16"/>
        <v>250</v>
      </c>
      <c r="AO64" s="11">
        <f t="shared" si="17"/>
        <v>250</v>
      </c>
      <c r="AP64" s="11">
        <f t="shared" si="18"/>
        <v>250</v>
      </c>
      <c r="AQ64" s="11">
        <f>AQ65</f>
        <v>0</v>
      </c>
      <c r="AR64" s="11">
        <f>AR65</f>
        <v>0</v>
      </c>
      <c r="AS64" s="11">
        <f>AS65</f>
        <v>0</v>
      </c>
      <c r="AT64" s="11">
        <f t="shared" si="19"/>
        <v>250</v>
      </c>
      <c r="AU64" s="11">
        <f t="shared" si="20"/>
        <v>250</v>
      </c>
      <c r="AV64" s="11">
        <f t="shared" si="21"/>
        <v>250</v>
      </c>
      <c r="AW64" s="11">
        <f>AW65</f>
        <v>0</v>
      </c>
      <c r="AX64" s="11">
        <f>AX65</f>
        <v>0</v>
      </c>
      <c r="AY64" s="11">
        <f>AY65</f>
        <v>0</v>
      </c>
      <c r="AZ64" s="11">
        <f t="shared" si="22"/>
        <v>250</v>
      </c>
      <c r="BA64" s="11">
        <f t="shared" si="23"/>
        <v>250</v>
      </c>
      <c r="BB64" s="11">
        <f t="shared" si="24"/>
        <v>250</v>
      </c>
      <c r="BC64" s="11">
        <f>BC65</f>
        <v>0</v>
      </c>
      <c r="BD64" s="11">
        <f>BD65</f>
        <v>0</v>
      </c>
      <c r="BE64" s="11">
        <f>BE65</f>
        <v>0</v>
      </c>
      <c r="BF64" s="11">
        <f t="shared" si="25"/>
        <v>250</v>
      </c>
      <c r="BG64" s="11">
        <f t="shared" si="26"/>
        <v>250</v>
      </c>
      <c r="BH64" s="11">
        <f t="shared" si="27"/>
        <v>250</v>
      </c>
      <c r="BI64" s="11">
        <f>BI65</f>
        <v>0</v>
      </c>
      <c r="BJ64" s="11">
        <f>BJ65</f>
        <v>0</v>
      </c>
      <c r="BK64" s="11">
        <f>BK65</f>
        <v>0</v>
      </c>
      <c r="BL64" s="11">
        <f t="shared" si="28"/>
        <v>250</v>
      </c>
      <c r="BM64" s="11">
        <f>BM65</f>
        <v>0</v>
      </c>
      <c r="BN64" s="43">
        <f t="shared" si="33"/>
        <v>250</v>
      </c>
      <c r="BO64" s="11">
        <f t="shared" si="29"/>
        <v>250</v>
      </c>
      <c r="BP64" s="11">
        <f>BP65</f>
        <v>0</v>
      </c>
      <c r="BQ64" s="43">
        <f t="shared" si="34"/>
        <v>250</v>
      </c>
      <c r="BR64" s="11">
        <f t="shared" si="30"/>
        <v>250</v>
      </c>
      <c r="BS64" s="11">
        <f>BS65</f>
        <v>0</v>
      </c>
      <c r="BT64" s="43">
        <f t="shared" si="35"/>
        <v>250</v>
      </c>
      <c r="BU64" s="11">
        <f>BU65</f>
        <v>0</v>
      </c>
      <c r="BV64" s="21"/>
      <c r="BW64" s="21"/>
      <c r="BX64" s="1" t="str">
        <f t="shared" si="107"/>
        <v/>
      </c>
    </row>
    <row r="65" spans="1:76" ht="15.6" customHeight="1" x14ac:dyDescent="0.3">
      <c r="A65" s="62" t="s">
        <v>90</v>
      </c>
      <c r="B65" s="63">
        <v>200</v>
      </c>
      <c r="C65" s="62" t="s">
        <v>92</v>
      </c>
      <c r="D65" s="62" t="s">
        <v>43</v>
      </c>
      <c r="E65" s="64" t="s">
        <v>93</v>
      </c>
      <c r="F65" s="11">
        <v>250</v>
      </c>
      <c r="G65" s="11">
        <v>250</v>
      </c>
      <c r="H65" s="11">
        <v>250</v>
      </c>
      <c r="I65" s="11"/>
      <c r="J65" s="11"/>
      <c r="K65" s="11"/>
      <c r="L65" s="11">
        <f t="shared" si="1"/>
        <v>250</v>
      </c>
      <c r="M65" s="11">
        <f t="shared" si="2"/>
        <v>250</v>
      </c>
      <c r="N65" s="11">
        <f t="shared" si="3"/>
        <v>250</v>
      </c>
      <c r="O65" s="11"/>
      <c r="P65" s="11"/>
      <c r="Q65" s="11"/>
      <c r="R65" s="11">
        <f t="shared" si="4"/>
        <v>250</v>
      </c>
      <c r="S65" s="11">
        <f t="shared" si="5"/>
        <v>250</v>
      </c>
      <c r="T65" s="11">
        <f t="shared" si="6"/>
        <v>250</v>
      </c>
      <c r="U65" s="11"/>
      <c r="V65" s="11"/>
      <c r="W65" s="11"/>
      <c r="X65" s="11">
        <f t="shared" si="7"/>
        <v>250</v>
      </c>
      <c r="Y65" s="11">
        <f t="shared" si="8"/>
        <v>250</v>
      </c>
      <c r="Z65" s="11">
        <f t="shared" si="9"/>
        <v>250</v>
      </c>
      <c r="AA65" s="11"/>
      <c r="AB65" s="11"/>
      <c r="AC65" s="11"/>
      <c r="AD65" s="11">
        <f t="shared" si="10"/>
        <v>250</v>
      </c>
      <c r="AE65" s="11">
        <f t="shared" si="11"/>
        <v>250</v>
      </c>
      <c r="AF65" s="11">
        <f t="shared" si="12"/>
        <v>250</v>
      </c>
      <c r="AG65" s="11"/>
      <c r="AH65" s="11">
        <f t="shared" si="13"/>
        <v>250</v>
      </c>
      <c r="AI65" s="11">
        <f t="shared" si="14"/>
        <v>250</v>
      </c>
      <c r="AJ65" s="11">
        <f t="shared" si="15"/>
        <v>250</v>
      </c>
      <c r="AK65" s="11"/>
      <c r="AL65" s="11"/>
      <c r="AM65" s="11"/>
      <c r="AN65" s="11">
        <f t="shared" si="16"/>
        <v>250</v>
      </c>
      <c r="AO65" s="11">
        <f t="shared" si="17"/>
        <v>250</v>
      </c>
      <c r="AP65" s="11">
        <f t="shared" si="18"/>
        <v>250</v>
      </c>
      <c r="AQ65" s="11"/>
      <c r="AR65" s="11"/>
      <c r="AS65" s="11"/>
      <c r="AT65" s="11">
        <f t="shared" si="19"/>
        <v>250</v>
      </c>
      <c r="AU65" s="11">
        <f t="shared" si="20"/>
        <v>250</v>
      </c>
      <c r="AV65" s="11">
        <f t="shared" si="21"/>
        <v>250</v>
      </c>
      <c r="AW65" s="11"/>
      <c r="AX65" s="11"/>
      <c r="AY65" s="11"/>
      <c r="AZ65" s="11">
        <f t="shared" si="22"/>
        <v>250</v>
      </c>
      <c r="BA65" s="11">
        <f t="shared" si="23"/>
        <v>250</v>
      </c>
      <c r="BB65" s="11">
        <f t="shared" si="24"/>
        <v>250</v>
      </c>
      <c r="BC65" s="11"/>
      <c r="BD65" s="11"/>
      <c r="BE65" s="11"/>
      <c r="BF65" s="11">
        <f t="shared" si="25"/>
        <v>250</v>
      </c>
      <c r="BG65" s="11">
        <f t="shared" si="26"/>
        <v>250</v>
      </c>
      <c r="BH65" s="11">
        <f t="shared" si="27"/>
        <v>250</v>
      </c>
      <c r="BI65" s="11"/>
      <c r="BJ65" s="11"/>
      <c r="BK65" s="11"/>
      <c r="BL65" s="11">
        <f t="shared" si="28"/>
        <v>250</v>
      </c>
      <c r="BM65" s="11"/>
      <c r="BN65" s="43">
        <f t="shared" si="33"/>
        <v>250</v>
      </c>
      <c r="BO65" s="11">
        <f t="shared" si="29"/>
        <v>250</v>
      </c>
      <c r="BP65" s="11"/>
      <c r="BQ65" s="43">
        <f t="shared" si="34"/>
        <v>250</v>
      </c>
      <c r="BR65" s="11">
        <f t="shared" si="30"/>
        <v>250</v>
      </c>
      <c r="BS65" s="11"/>
      <c r="BT65" s="43">
        <f t="shared" si="35"/>
        <v>250</v>
      </c>
      <c r="BU65" s="11"/>
      <c r="BV65" s="21"/>
      <c r="BW65" s="21"/>
      <c r="BX65" s="1" t="str">
        <f t="shared" si="107"/>
        <v>0801</v>
      </c>
    </row>
    <row r="66" spans="1:76" ht="46.8" customHeight="1" x14ac:dyDescent="0.3">
      <c r="A66" s="62" t="s">
        <v>90</v>
      </c>
      <c r="B66" s="63" t="s">
        <v>82</v>
      </c>
      <c r="C66" s="62"/>
      <c r="D66" s="62"/>
      <c r="E66" s="64" t="s">
        <v>83</v>
      </c>
      <c r="F66" s="11">
        <f t="shared" ref="F66:K66" si="114">F67+F68+F69+F70</f>
        <v>15358.7</v>
      </c>
      <c r="G66" s="11">
        <f t="shared" si="114"/>
        <v>15358.7</v>
      </c>
      <c r="H66" s="11">
        <f t="shared" si="114"/>
        <v>15358.7</v>
      </c>
      <c r="I66" s="11">
        <f t="shared" si="114"/>
        <v>114.6</v>
      </c>
      <c r="J66" s="11">
        <f t="shared" si="114"/>
        <v>0</v>
      </c>
      <c r="K66" s="11">
        <f t="shared" si="114"/>
        <v>0</v>
      </c>
      <c r="L66" s="11">
        <f t="shared" si="1"/>
        <v>15473.300000000001</v>
      </c>
      <c r="M66" s="11">
        <f t="shared" si="2"/>
        <v>15358.7</v>
      </c>
      <c r="N66" s="11">
        <f t="shared" si="3"/>
        <v>15358.7</v>
      </c>
      <c r="O66" s="11">
        <f>O67+O68+O69+O70</f>
        <v>1200</v>
      </c>
      <c r="P66" s="11">
        <f>P67+P68+P69+P70</f>
        <v>0</v>
      </c>
      <c r="Q66" s="11">
        <f>Q67+Q68+Q69+Q70</f>
        <v>0</v>
      </c>
      <c r="R66" s="11">
        <f t="shared" si="4"/>
        <v>16673.300000000003</v>
      </c>
      <c r="S66" s="11">
        <f t="shared" si="5"/>
        <v>15358.7</v>
      </c>
      <c r="T66" s="11">
        <f t="shared" si="6"/>
        <v>15358.7</v>
      </c>
      <c r="U66" s="11">
        <f>U67+U68+U69+U70</f>
        <v>0</v>
      </c>
      <c r="V66" s="11">
        <f>V67+V68+V69+V70</f>
        <v>0</v>
      </c>
      <c r="W66" s="11">
        <f>W67+W68+W69+W70</f>
        <v>0</v>
      </c>
      <c r="X66" s="11">
        <f t="shared" si="7"/>
        <v>16673.300000000003</v>
      </c>
      <c r="Y66" s="11">
        <f t="shared" si="8"/>
        <v>15358.7</v>
      </c>
      <c r="Z66" s="11">
        <f t="shared" si="9"/>
        <v>15358.7</v>
      </c>
      <c r="AA66" s="11">
        <f>AA67+AA68+AA69+AA70</f>
        <v>0</v>
      </c>
      <c r="AB66" s="11">
        <f>AB67+AB68+AB69+AB70</f>
        <v>0</v>
      </c>
      <c r="AC66" s="11">
        <f>AC67+AC68+AC69+AC70</f>
        <v>0</v>
      </c>
      <c r="AD66" s="11">
        <f t="shared" si="10"/>
        <v>16673.300000000003</v>
      </c>
      <c r="AE66" s="11">
        <f t="shared" si="11"/>
        <v>15358.7</v>
      </c>
      <c r="AF66" s="11">
        <f t="shared" si="12"/>
        <v>15358.7</v>
      </c>
      <c r="AG66" s="11">
        <f>AG67+AG68+AG69+AG70</f>
        <v>0</v>
      </c>
      <c r="AH66" s="11">
        <f t="shared" si="13"/>
        <v>16673.300000000003</v>
      </c>
      <c r="AI66" s="11">
        <f t="shared" si="14"/>
        <v>15358.7</v>
      </c>
      <c r="AJ66" s="11">
        <f t="shared" si="15"/>
        <v>15358.7</v>
      </c>
      <c r="AK66" s="11">
        <f>AK67+AK68+AK69+AK70</f>
        <v>0</v>
      </c>
      <c r="AL66" s="11">
        <f>AL67+AL68+AL69+AL70</f>
        <v>0</v>
      </c>
      <c r="AM66" s="11">
        <f>AM67+AM68+AM69+AM70</f>
        <v>0</v>
      </c>
      <c r="AN66" s="11">
        <f t="shared" si="16"/>
        <v>16673.300000000003</v>
      </c>
      <c r="AO66" s="11">
        <f t="shared" si="17"/>
        <v>15358.7</v>
      </c>
      <c r="AP66" s="11">
        <f t="shared" si="18"/>
        <v>15358.7</v>
      </c>
      <c r="AQ66" s="11">
        <f>AQ67+AQ68+AQ69+AQ70</f>
        <v>0</v>
      </c>
      <c r="AR66" s="11">
        <f>AR67+AR68+AR69+AR70</f>
        <v>0</v>
      </c>
      <c r="AS66" s="11">
        <f>AS67+AS68+AS69+AS70</f>
        <v>0</v>
      </c>
      <c r="AT66" s="11">
        <f t="shared" si="19"/>
        <v>16673.300000000003</v>
      </c>
      <c r="AU66" s="11">
        <f t="shared" si="20"/>
        <v>15358.7</v>
      </c>
      <c r="AV66" s="11">
        <f t="shared" si="21"/>
        <v>15358.7</v>
      </c>
      <c r="AW66" s="11">
        <f>AW67+AW68+AW69+AW70</f>
        <v>0</v>
      </c>
      <c r="AX66" s="11">
        <f>AX67+AX68+AX69+AX70</f>
        <v>0</v>
      </c>
      <c r="AY66" s="11">
        <f>AY67+AY68+AY69+AY70</f>
        <v>0</v>
      </c>
      <c r="AZ66" s="11">
        <f t="shared" si="22"/>
        <v>16673.300000000003</v>
      </c>
      <c r="BA66" s="11">
        <f t="shared" si="23"/>
        <v>15358.7</v>
      </c>
      <c r="BB66" s="11">
        <f t="shared" si="24"/>
        <v>15358.7</v>
      </c>
      <c r="BC66" s="11">
        <f>BC67+BC68+BC69+BC70</f>
        <v>0</v>
      </c>
      <c r="BD66" s="11">
        <f>BD67+BD68+BD69+BD70</f>
        <v>0</v>
      </c>
      <c r="BE66" s="11">
        <f>BE67+BE68+BE69+BE70</f>
        <v>0</v>
      </c>
      <c r="BF66" s="11">
        <f t="shared" si="25"/>
        <v>16673.300000000003</v>
      </c>
      <c r="BG66" s="11">
        <f t="shared" si="26"/>
        <v>15358.7</v>
      </c>
      <c r="BH66" s="11">
        <f t="shared" si="27"/>
        <v>15358.7</v>
      </c>
      <c r="BI66" s="11">
        <f>BI67+BI68+BI69+BI70</f>
        <v>349.62900000000002</v>
      </c>
      <c r="BJ66" s="11">
        <f>BJ67+BJ68+BJ69+BJ70</f>
        <v>0</v>
      </c>
      <c r="BK66" s="11">
        <f>BK67+BK68+BK69+BK70</f>
        <v>0</v>
      </c>
      <c r="BL66" s="11">
        <f t="shared" si="28"/>
        <v>17022.929000000004</v>
      </c>
      <c r="BM66" s="11">
        <f>BM67+BM68+BM69+BM70</f>
        <v>0</v>
      </c>
      <c r="BN66" s="43">
        <f t="shared" si="33"/>
        <v>17022.929000000004</v>
      </c>
      <c r="BO66" s="11">
        <f t="shared" si="29"/>
        <v>15358.7</v>
      </c>
      <c r="BP66" s="11">
        <f>BP67+BP68+BP69+BP70</f>
        <v>0</v>
      </c>
      <c r="BQ66" s="43">
        <f t="shared" si="34"/>
        <v>15358.7</v>
      </c>
      <c r="BR66" s="11">
        <f t="shared" si="30"/>
        <v>15358.7</v>
      </c>
      <c r="BS66" s="11">
        <f>BS67+BS68+BS69+BS70</f>
        <v>0</v>
      </c>
      <c r="BT66" s="43">
        <f t="shared" si="35"/>
        <v>15358.7</v>
      </c>
      <c r="BU66" s="11">
        <f>BU67+BU68+BU69+BU70</f>
        <v>0</v>
      </c>
      <c r="BV66" s="21"/>
      <c r="BW66" s="21"/>
      <c r="BX66" s="1" t="str">
        <f t="shared" si="107"/>
        <v/>
      </c>
    </row>
    <row r="67" spans="1:76" ht="15.6" customHeight="1" x14ac:dyDescent="0.3">
      <c r="A67" s="62" t="s">
        <v>90</v>
      </c>
      <c r="B67" s="63">
        <v>600</v>
      </c>
      <c r="C67" s="62" t="s">
        <v>43</v>
      </c>
      <c r="D67" s="62" t="s">
        <v>44</v>
      </c>
      <c r="E67" s="64" t="s">
        <v>45</v>
      </c>
      <c r="F67" s="11">
        <v>9925.7000000000007</v>
      </c>
      <c r="G67" s="11">
        <v>9925.7000000000007</v>
      </c>
      <c r="H67" s="11">
        <v>9925.7000000000007</v>
      </c>
      <c r="I67" s="11">
        <v>114.6</v>
      </c>
      <c r="J67" s="11"/>
      <c r="K67" s="11"/>
      <c r="L67" s="11">
        <f t="shared" si="1"/>
        <v>10040.300000000001</v>
      </c>
      <c r="M67" s="11">
        <f t="shared" si="2"/>
        <v>9925.7000000000007</v>
      </c>
      <c r="N67" s="11">
        <f t="shared" si="3"/>
        <v>9925.7000000000007</v>
      </c>
      <c r="O67" s="11">
        <v>1200</v>
      </c>
      <c r="P67" s="11"/>
      <c r="Q67" s="11"/>
      <c r="R67" s="11">
        <f t="shared" si="4"/>
        <v>11240.300000000001</v>
      </c>
      <c r="S67" s="11">
        <f t="shared" si="5"/>
        <v>9925.7000000000007</v>
      </c>
      <c r="T67" s="11">
        <f t="shared" si="6"/>
        <v>9925.7000000000007</v>
      </c>
      <c r="U67" s="11"/>
      <c r="V67" s="11"/>
      <c r="W67" s="11"/>
      <c r="X67" s="11">
        <f t="shared" si="7"/>
        <v>11240.300000000001</v>
      </c>
      <c r="Y67" s="11">
        <f t="shared" si="8"/>
        <v>9925.7000000000007</v>
      </c>
      <c r="Z67" s="11">
        <f t="shared" si="9"/>
        <v>9925.7000000000007</v>
      </c>
      <c r="AA67" s="11"/>
      <c r="AB67" s="11"/>
      <c r="AC67" s="11"/>
      <c r="AD67" s="11">
        <f t="shared" si="10"/>
        <v>11240.300000000001</v>
      </c>
      <c r="AE67" s="11">
        <f t="shared" si="11"/>
        <v>9925.7000000000007</v>
      </c>
      <c r="AF67" s="11">
        <f t="shared" si="12"/>
        <v>9925.7000000000007</v>
      </c>
      <c r="AG67" s="11"/>
      <c r="AH67" s="11">
        <f t="shared" si="13"/>
        <v>11240.300000000001</v>
      </c>
      <c r="AI67" s="11">
        <f t="shared" si="14"/>
        <v>9925.7000000000007</v>
      </c>
      <c r="AJ67" s="11">
        <f t="shared" si="15"/>
        <v>9925.7000000000007</v>
      </c>
      <c r="AK67" s="11"/>
      <c r="AL67" s="11"/>
      <c r="AM67" s="11"/>
      <c r="AN67" s="11">
        <f t="shared" si="16"/>
        <v>11240.300000000001</v>
      </c>
      <c r="AO67" s="11">
        <f t="shared" si="17"/>
        <v>9925.7000000000007</v>
      </c>
      <c r="AP67" s="11">
        <f t="shared" si="18"/>
        <v>9925.7000000000007</v>
      </c>
      <c r="AQ67" s="11"/>
      <c r="AR67" s="11"/>
      <c r="AS67" s="11"/>
      <c r="AT67" s="11">
        <f t="shared" si="19"/>
        <v>11240.300000000001</v>
      </c>
      <c r="AU67" s="11">
        <f t="shared" si="20"/>
        <v>9925.7000000000007</v>
      </c>
      <c r="AV67" s="11">
        <f t="shared" si="21"/>
        <v>9925.7000000000007</v>
      </c>
      <c r="AW67" s="11"/>
      <c r="AX67" s="11"/>
      <c r="AY67" s="11"/>
      <c r="AZ67" s="11">
        <f t="shared" si="22"/>
        <v>11240.300000000001</v>
      </c>
      <c r="BA67" s="11">
        <f t="shared" si="23"/>
        <v>9925.7000000000007</v>
      </c>
      <c r="BB67" s="11">
        <f t="shared" si="24"/>
        <v>9925.7000000000007</v>
      </c>
      <c r="BC67" s="11"/>
      <c r="BD67" s="11"/>
      <c r="BE67" s="11"/>
      <c r="BF67" s="11">
        <f t="shared" si="25"/>
        <v>11240.300000000001</v>
      </c>
      <c r="BG67" s="11">
        <f t="shared" si="26"/>
        <v>9925.7000000000007</v>
      </c>
      <c r="BH67" s="11">
        <f t="shared" si="27"/>
        <v>9925.7000000000007</v>
      </c>
      <c r="BI67" s="11">
        <v>349.62900000000002</v>
      </c>
      <c r="BJ67" s="11"/>
      <c r="BK67" s="11"/>
      <c r="BL67" s="11">
        <f t="shared" si="28"/>
        <v>11589.929000000002</v>
      </c>
      <c r="BM67" s="11"/>
      <c r="BN67" s="43">
        <f t="shared" si="33"/>
        <v>11589.929000000002</v>
      </c>
      <c r="BO67" s="11">
        <f t="shared" si="29"/>
        <v>9925.7000000000007</v>
      </c>
      <c r="BP67" s="11"/>
      <c r="BQ67" s="43">
        <f t="shared" si="34"/>
        <v>9925.7000000000007</v>
      </c>
      <c r="BR67" s="11">
        <f t="shared" si="30"/>
        <v>9925.7000000000007</v>
      </c>
      <c r="BS67" s="11"/>
      <c r="BT67" s="43">
        <f t="shared" si="35"/>
        <v>9925.7000000000007</v>
      </c>
      <c r="BU67" s="11"/>
      <c r="BV67" s="21"/>
      <c r="BW67" s="21">
        <v>75</v>
      </c>
      <c r="BX67" s="1" t="str">
        <f t="shared" si="107"/>
        <v>0113</v>
      </c>
    </row>
    <row r="68" spans="1:76" ht="15.6" customHeight="1" x14ac:dyDescent="0.3">
      <c r="A68" s="62" t="s">
        <v>90</v>
      </c>
      <c r="B68" s="63">
        <v>600</v>
      </c>
      <c r="C68" s="62" t="s">
        <v>78</v>
      </c>
      <c r="D68" s="62" t="s">
        <v>78</v>
      </c>
      <c r="E68" s="64" t="s">
        <v>94</v>
      </c>
      <c r="F68" s="11">
        <v>3350</v>
      </c>
      <c r="G68" s="11">
        <v>3350</v>
      </c>
      <c r="H68" s="11">
        <v>3350</v>
      </c>
      <c r="I68" s="11"/>
      <c r="J68" s="11"/>
      <c r="K68" s="11"/>
      <c r="L68" s="11">
        <f t="shared" si="1"/>
        <v>3350</v>
      </c>
      <c r="M68" s="11">
        <f t="shared" si="2"/>
        <v>3350</v>
      </c>
      <c r="N68" s="11">
        <f t="shared" si="3"/>
        <v>3350</v>
      </c>
      <c r="O68" s="11"/>
      <c r="P68" s="11"/>
      <c r="Q68" s="11"/>
      <c r="R68" s="11">
        <f t="shared" si="4"/>
        <v>3350</v>
      </c>
      <c r="S68" s="11">
        <f t="shared" si="5"/>
        <v>3350</v>
      </c>
      <c r="T68" s="11">
        <f t="shared" si="6"/>
        <v>3350</v>
      </c>
      <c r="U68" s="11"/>
      <c r="V68" s="11"/>
      <c r="W68" s="11"/>
      <c r="X68" s="11">
        <f t="shared" si="7"/>
        <v>3350</v>
      </c>
      <c r="Y68" s="11">
        <f t="shared" si="8"/>
        <v>3350</v>
      </c>
      <c r="Z68" s="11">
        <f t="shared" si="9"/>
        <v>3350</v>
      </c>
      <c r="AA68" s="11"/>
      <c r="AB68" s="11"/>
      <c r="AC68" s="11"/>
      <c r="AD68" s="11">
        <f t="shared" si="10"/>
        <v>3350</v>
      </c>
      <c r="AE68" s="11">
        <f t="shared" si="11"/>
        <v>3350</v>
      </c>
      <c r="AF68" s="11">
        <f t="shared" si="12"/>
        <v>3350</v>
      </c>
      <c r="AG68" s="11"/>
      <c r="AH68" s="11">
        <f t="shared" si="13"/>
        <v>3350</v>
      </c>
      <c r="AI68" s="11">
        <f t="shared" si="14"/>
        <v>3350</v>
      </c>
      <c r="AJ68" s="11">
        <f t="shared" si="15"/>
        <v>3350</v>
      </c>
      <c r="AK68" s="11"/>
      <c r="AL68" s="11"/>
      <c r="AM68" s="11"/>
      <c r="AN68" s="11">
        <f t="shared" si="16"/>
        <v>3350</v>
      </c>
      <c r="AO68" s="11">
        <f t="shared" si="17"/>
        <v>3350</v>
      </c>
      <c r="AP68" s="11">
        <f t="shared" si="18"/>
        <v>3350</v>
      </c>
      <c r="AQ68" s="11"/>
      <c r="AR68" s="11"/>
      <c r="AS68" s="11"/>
      <c r="AT68" s="11">
        <f t="shared" si="19"/>
        <v>3350</v>
      </c>
      <c r="AU68" s="11">
        <f t="shared" si="20"/>
        <v>3350</v>
      </c>
      <c r="AV68" s="11">
        <f t="shared" si="21"/>
        <v>3350</v>
      </c>
      <c r="AW68" s="11"/>
      <c r="AX68" s="11"/>
      <c r="AY68" s="11"/>
      <c r="AZ68" s="11">
        <f t="shared" si="22"/>
        <v>3350</v>
      </c>
      <c r="BA68" s="11">
        <f t="shared" si="23"/>
        <v>3350</v>
      </c>
      <c r="BB68" s="11">
        <f t="shared" si="24"/>
        <v>3350</v>
      </c>
      <c r="BC68" s="11"/>
      <c r="BD68" s="11"/>
      <c r="BE68" s="11"/>
      <c r="BF68" s="11">
        <f t="shared" si="25"/>
        <v>3350</v>
      </c>
      <c r="BG68" s="11">
        <f t="shared" si="26"/>
        <v>3350</v>
      </c>
      <c r="BH68" s="11">
        <f t="shared" si="27"/>
        <v>3350</v>
      </c>
      <c r="BI68" s="11"/>
      <c r="BJ68" s="11"/>
      <c r="BK68" s="11"/>
      <c r="BL68" s="11">
        <f t="shared" si="28"/>
        <v>3350</v>
      </c>
      <c r="BM68" s="11"/>
      <c r="BN68" s="43">
        <f t="shared" si="33"/>
        <v>3350</v>
      </c>
      <c r="BO68" s="11">
        <f t="shared" si="29"/>
        <v>3350</v>
      </c>
      <c r="BP68" s="11"/>
      <c r="BQ68" s="43">
        <f t="shared" si="34"/>
        <v>3350</v>
      </c>
      <c r="BR68" s="11">
        <f t="shared" si="30"/>
        <v>3350</v>
      </c>
      <c r="BS68" s="11"/>
      <c r="BT68" s="43">
        <f t="shared" si="35"/>
        <v>3350</v>
      </c>
      <c r="BU68" s="11"/>
      <c r="BV68" s="21"/>
      <c r="BW68" s="21"/>
      <c r="BX68" s="1" t="str">
        <f t="shared" si="107"/>
        <v>0707</v>
      </c>
    </row>
    <row r="69" spans="1:76" ht="15.6" customHeight="1" x14ac:dyDescent="0.3">
      <c r="A69" s="62" t="s">
        <v>90</v>
      </c>
      <c r="B69" s="63">
        <v>600</v>
      </c>
      <c r="C69" s="62" t="s">
        <v>78</v>
      </c>
      <c r="D69" s="62" t="s">
        <v>72</v>
      </c>
      <c r="E69" s="64" t="s">
        <v>95</v>
      </c>
      <c r="F69" s="11">
        <v>200</v>
      </c>
      <c r="G69" s="11">
        <v>200</v>
      </c>
      <c r="H69" s="11">
        <v>200</v>
      </c>
      <c r="I69" s="11"/>
      <c r="J69" s="11"/>
      <c r="K69" s="11"/>
      <c r="L69" s="11">
        <f t="shared" si="1"/>
        <v>200</v>
      </c>
      <c r="M69" s="11">
        <f t="shared" si="2"/>
        <v>200</v>
      </c>
      <c r="N69" s="11">
        <f t="shared" si="3"/>
        <v>200</v>
      </c>
      <c r="O69" s="11"/>
      <c r="P69" s="11"/>
      <c r="Q69" s="11"/>
      <c r="R69" s="11">
        <f t="shared" si="4"/>
        <v>200</v>
      </c>
      <c r="S69" s="11">
        <f t="shared" si="5"/>
        <v>200</v>
      </c>
      <c r="T69" s="11">
        <f t="shared" si="6"/>
        <v>200</v>
      </c>
      <c r="U69" s="11"/>
      <c r="V69" s="11"/>
      <c r="W69" s="11"/>
      <c r="X69" s="11">
        <f t="shared" si="7"/>
        <v>200</v>
      </c>
      <c r="Y69" s="11">
        <f t="shared" si="8"/>
        <v>200</v>
      </c>
      <c r="Z69" s="11">
        <f t="shared" si="9"/>
        <v>200</v>
      </c>
      <c r="AA69" s="11"/>
      <c r="AB69" s="11"/>
      <c r="AC69" s="11"/>
      <c r="AD69" s="11">
        <f t="shared" si="10"/>
        <v>200</v>
      </c>
      <c r="AE69" s="11">
        <f t="shared" si="11"/>
        <v>200</v>
      </c>
      <c r="AF69" s="11">
        <f t="shared" si="12"/>
        <v>200</v>
      </c>
      <c r="AG69" s="11"/>
      <c r="AH69" s="11">
        <f t="shared" si="13"/>
        <v>200</v>
      </c>
      <c r="AI69" s="11">
        <f t="shared" si="14"/>
        <v>200</v>
      </c>
      <c r="AJ69" s="11">
        <f t="shared" si="15"/>
        <v>200</v>
      </c>
      <c r="AK69" s="11"/>
      <c r="AL69" s="11"/>
      <c r="AM69" s="11"/>
      <c r="AN69" s="11">
        <f t="shared" si="16"/>
        <v>200</v>
      </c>
      <c r="AO69" s="11">
        <f t="shared" si="17"/>
        <v>200</v>
      </c>
      <c r="AP69" s="11">
        <f t="shared" si="18"/>
        <v>200</v>
      </c>
      <c r="AQ69" s="11"/>
      <c r="AR69" s="11"/>
      <c r="AS69" s="11"/>
      <c r="AT69" s="11">
        <f t="shared" si="19"/>
        <v>200</v>
      </c>
      <c r="AU69" s="11">
        <f t="shared" si="20"/>
        <v>200</v>
      </c>
      <c r="AV69" s="11">
        <f t="shared" si="21"/>
        <v>200</v>
      </c>
      <c r="AW69" s="11"/>
      <c r="AX69" s="11"/>
      <c r="AY69" s="11"/>
      <c r="AZ69" s="11">
        <f t="shared" si="22"/>
        <v>200</v>
      </c>
      <c r="BA69" s="11">
        <f t="shared" si="23"/>
        <v>200</v>
      </c>
      <c r="BB69" s="11">
        <f t="shared" si="24"/>
        <v>200</v>
      </c>
      <c r="BC69" s="11"/>
      <c r="BD69" s="11"/>
      <c r="BE69" s="11"/>
      <c r="BF69" s="11">
        <f t="shared" si="25"/>
        <v>200</v>
      </c>
      <c r="BG69" s="11">
        <f t="shared" si="26"/>
        <v>200</v>
      </c>
      <c r="BH69" s="11">
        <f t="shared" si="27"/>
        <v>200</v>
      </c>
      <c r="BI69" s="11"/>
      <c r="BJ69" s="11"/>
      <c r="BK69" s="11"/>
      <c r="BL69" s="11">
        <f t="shared" si="28"/>
        <v>200</v>
      </c>
      <c r="BM69" s="11"/>
      <c r="BN69" s="43">
        <f t="shared" si="33"/>
        <v>200</v>
      </c>
      <c r="BO69" s="11">
        <f t="shared" si="29"/>
        <v>200</v>
      </c>
      <c r="BP69" s="11"/>
      <c r="BQ69" s="43">
        <f t="shared" si="34"/>
        <v>200</v>
      </c>
      <c r="BR69" s="11">
        <f t="shared" si="30"/>
        <v>200</v>
      </c>
      <c r="BS69" s="11"/>
      <c r="BT69" s="43">
        <f t="shared" si="35"/>
        <v>200</v>
      </c>
      <c r="BU69" s="11"/>
      <c r="BV69" s="21"/>
      <c r="BW69" s="21"/>
      <c r="BX69" s="1" t="str">
        <f t="shared" si="107"/>
        <v>0709</v>
      </c>
    </row>
    <row r="70" spans="1:76" ht="15.6" customHeight="1" x14ac:dyDescent="0.3">
      <c r="A70" s="62" t="s">
        <v>90</v>
      </c>
      <c r="B70" s="63">
        <v>600</v>
      </c>
      <c r="C70" s="62" t="s">
        <v>92</v>
      </c>
      <c r="D70" s="62" t="s">
        <v>43</v>
      </c>
      <c r="E70" s="64" t="s">
        <v>93</v>
      </c>
      <c r="F70" s="11">
        <v>1883</v>
      </c>
      <c r="G70" s="11">
        <v>1883</v>
      </c>
      <c r="H70" s="11">
        <v>1883</v>
      </c>
      <c r="I70" s="11"/>
      <c r="J70" s="11"/>
      <c r="K70" s="11"/>
      <c r="L70" s="11">
        <f t="shared" si="1"/>
        <v>1883</v>
      </c>
      <c r="M70" s="11">
        <f t="shared" si="2"/>
        <v>1883</v>
      </c>
      <c r="N70" s="11">
        <f t="shared" si="3"/>
        <v>1883</v>
      </c>
      <c r="O70" s="11"/>
      <c r="P70" s="11"/>
      <c r="Q70" s="11"/>
      <c r="R70" s="11">
        <f t="shared" si="4"/>
        <v>1883</v>
      </c>
      <c r="S70" s="11">
        <f t="shared" si="5"/>
        <v>1883</v>
      </c>
      <c r="T70" s="11">
        <f t="shared" si="6"/>
        <v>1883</v>
      </c>
      <c r="U70" s="11"/>
      <c r="V70" s="11"/>
      <c r="W70" s="11"/>
      <c r="X70" s="11">
        <f t="shared" si="7"/>
        <v>1883</v>
      </c>
      <c r="Y70" s="11">
        <f t="shared" si="8"/>
        <v>1883</v>
      </c>
      <c r="Z70" s="11">
        <f t="shared" si="9"/>
        <v>1883</v>
      </c>
      <c r="AA70" s="11"/>
      <c r="AB70" s="11"/>
      <c r="AC70" s="11"/>
      <c r="AD70" s="11">
        <f t="shared" si="10"/>
        <v>1883</v>
      </c>
      <c r="AE70" s="11">
        <f t="shared" si="11"/>
        <v>1883</v>
      </c>
      <c r="AF70" s="11">
        <f t="shared" si="12"/>
        <v>1883</v>
      </c>
      <c r="AG70" s="11"/>
      <c r="AH70" s="11">
        <f t="shared" si="13"/>
        <v>1883</v>
      </c>
      <c r="AI70" s="11">
        <f t="shared" si="14"/>
        <v>1883</v>
      </c>
      <c r="AJ70" s="11">
        <f t="shared" si="15"/>
        <v>1883</v>
      </c>
      <c r="AK70" s="11"/>
      <c r="AL70" s="11"/>
      <c r="AM70" s="11"/>
      <c r="AN70" s="11">
        <f t="shared" si="16"/>
        <v>1883</v>
      </c>
      <c r="AO70" s="11">
        <f t="shared" si="17"/>
        <v>1883</v>
      </c>
      <c r="AP70" s="11">
        <f t="shared" si="18"/>
        <v>1883</v>
      </c>
      <c r="AQ70" s="11"/>
      <c r="AR70" s="11"/>
      <c r="AS70" s="11"/>
      <c r="AT70" s="11">
        <f t="shared" si="19"/>
        <v>1883</v>
      </c>
      <c r="AU70" s="11">
        <f t="shared" si="20"/>
        <v>1883</v>
      </c>
      <c r="AV70" s="11">
        <f t="shared" si="21"/>
        <v>1883</v>
      </c>
      <c r="AW70" s="11"/>
      <c r="AX70" s="11"/>
      <c r="AY70" s="11"/>
      <c r="AZ70" s="11">
        <f t="shared" si="22"/>
        <v>1883</v>
      </c>
      <c r="BA70" s="11">
        <f t="shared" si="23"/>
        <v>1883</v>
      </c>
      <c r="BB70" s="11">
        <f t="shared" si="24"/>
        <v>1883</v>
      </c>
      <c r="BC70" s="11"/>
      <c r="BD70" s="11"/>
      <c r="BE70" s="11"/>
      <c r="BF70" s="11">
        <f t="shared" si="25"/>
        <v>1883</v>
      </c>
      <c r="BG70" s="11">
        <f t="shared" si="26"/>
        <v>1883</v>
      </c>
      <c r="BH70" s="11">
        <f t="shared" si="27"/>
        <v>1883</v>
      </c>
      <c r="BI70" s="11"/>
      <c r="BJ70" s="11"/>
      <c r="BK70" s="11"/>
      <c r="BL70" s="11">
        <f t="shared" si="28"/>
        <v>1883</v>
      </c>
      <c r="BM70" s="11"/>
      <c r="BN70" s="43">
        <f t="shared" si="33"/>
        <v>1883</v>
      </c>
      <c r="BO70" s="11">
        <f t="shared" si="29"/>
        <v>1883</v>
      </c>
      <c r="BP70" s="11"/>
      <c r="BQ70" s="43">
        <f t="shared" si="34"/>
        <v>1883</v>
      </c>
      <c r="BR70" s="11">
        <f t="shared" si="30"/>
        <v>1883</v>
      </c>
      <c r="BS70" s="11"/>
      <c r="BT70" s="43">
        <f t="shared" si="35"/>
        <v>1883</v>
      </c>
      <c r="BU70" s="11"/>
      <c r="BV70" s="21"/>
      <c r="BW70" s="21"/>
      <c r="BX70" s="1" t="str">
        <f t="shared" si="107"/>
        <v>0801</v>
      </c>
    </row>
    <row r="71" spans="1:76" ht="46.8" customHeight="1" x14ac:dyDescent="0.3">
      <c r="A71" s="62" t="s">
        <v>96</v>
      </c>
      <c r="B71" s="63"/>
      <c r="C71" s="62"/>
      <c r="D71" s="62"/>
      <c r="E71" s="64" t="s">
        <v>97</v>
      </c>
      <c r="F71" s="11">
        <f t="shared" ref="F71:F101" si="115">F72</f>
        <v>46855.6</v>
      </c>
      <c r="G71" s="11">
        <f t="shared" ref="G71:G101" si="116">G72</f>
        <v>46855.6</v>
      </c>
      <c r="H71" s="11">
        <f t="shared" ref="H71:H101" si="117">H72</f>
        <v>46855.6</v>
      </c>
      <c r="I71" s="11">
        <f t="shared" ref="I71:I101" si="118">I72</f>
        <v>0</v>
      </c>
      <c r="J71" s="11">
        <f t="shared" ref="J71:J101" si="119">J72</f>
        <v>0</v>
      </c>
      <c r="K71" s="11">
        <f t="shared" ref="K71:K101" si="120">K72</f>
        <v>0</v>
      </c>
      <c r="L71" s="11">
        <f t="shared" si="1"/>
        <v>46855.6</v>
      </c>
      <c r="M71" s="11">
        <f t="shared" si="2"/>
        <v>46855.6</v>
      </c>
      <c r="N71" s="11">
        <f t="shared" si="3"/>
        <v>46855.6</v>
      </c>
      <c r="O71" s="11">
        <f t="shared" ref="O71:O101" si="121">O72</f>
        <v>0</v>
      </c>
      <c r="P71" s="11">
        <f t="shared" ref="P71:P101" si="122">P72</f>
        <v>0</v>
      </c>
      <c r="Q71" s="11">
        <f t="shared" ref="Q71:Q101" si="123">Q72</f>
        <v>0</v>
      </c>
      <c r="R71" s="11">
        <f t="shared" si="4"/>
        <v>46855.6</v>
      </c>
      <c r="S71" s="11">
        <f t="shared" si="5"/>
        <v>46855.6</v>
      </c>
      <c r="T71" s="11">
        <f t="shared" si="6"/>
        <v>46855.6</v>
      </c>
      <c r="U71" s="11">
        <f t="shared" ref="U71:U101" si="124">U72</f>
        <v>0</v>
      </c>
      <c r="V71" s="11">
        <f t="shared" ref="V71:V101" si="125">V72</f>
        <v>0</v>
      </c>
      <c r="W71" s="11">
        <f t="shared" ref="W71:W101" si="126">W72</f>
        <v>0</v>
      </c>
      <c r="X71" s="11">
        <f t="shared" si="7"/>
        <v>46855.6</v>
      </c>
      <c r="Y71" s="11">
        <f t="shared" si="8"/>
        <v>46855.6</v>
      </c>
      <c r="Z71" s="11">
        <f t="shared" si="9"/>
        <v>46855.6</v>
      </c>
      <c r="AA71" s="11">
        <f t="shared" ref="AA71:AA101" si="127">AA72</f>
        <v>0</v>
      </c>
      <c r="AB71" s="11">
        <f t="shared" ref="AB71:AB101" si="128">AB72</f>
        <v>0</v>
      </c>
      <c r="AC71" s="11">
        <f t="shared" ref="AC71:AC101" si="129">AC72</f>
        <v>0</v>
      </c>
      <c r="AD71" s="11">
        <f t="shared" si="10"/>
        <v>46855.6</v>
      </c>
      <c r="AE71" s="11">
        <f t="shared" si="11"/>
        <v>46855.6</v>
      </c>
      <c r="AF71" s="11">
        <f t="shared" si="12"/>
        <v>46855.6</v>
      </c>
      <c r="AG71" s="11">
        <f t="shared" ref="AG71:AG101" si="130">AG72</f>
        <v>0</v>
      </c>
      <c r="AH71" s="11">
        <f t="shared" si="13"/>
        <v>46855.6</v>
      </c>
      <c r="AI71" s="11">
        <f t="shared" si="14"/>
        <v>46855.6</v>
      </c>
      <c r="AJ71" s="11">
        <f t="shared" si="15"/>
        <v>46855.6</v>
      </c>
      <c r="AK71" s="11">
        <f t="shared" ref="AK71:AK101" si="131">AK72</f>
        <v>0</v>
      </c>
      <c r="AL71" s="11">
        <f t="shared" ref="AL71:AL101" si="132">AL72</f>
        <v>0</v>
      </c>
      <c r="AM71" s="11">
        <f t="shared" ref="AM71:AM101" si="133">AM72</f>
        <v>0</v>
      </c>
      <c r="AN71" s="11">
        <f t="shared" si="16"/>
        <v>46855.6</v>
      </c>
      <c r="AO71" s="11">
        <f t="shared" si="17"/>
        <v>46855.6</v>
      </c>
      <c r="AP71" s="11">
        <f t="shared" si="18"/>
        <v>46855.6</v>
      </c>
      <c r="AQ71" s="11">
        <f t="shared" ref="AQ71:AQ101" si="134">AQ72</f>
        <v>0</v>
      </c>
      <c r="AR71" s="11">
        <f t="shared" ref="AR71:AR101" si="135">AR72</f>
        <v>0</v>
      </c>
      <c r="AS71" s="11">
        <f t="shared" ref="AS71:AS101" si="136">AS72</f>
        <v>0</v>
      </c>
      <c r="AT71" s="11">
        <f t="shared" si="19"/>
        <v>46855.6</v>
      </c>
      <c r="AU71" s="11">
        <f t="shared" si="20"/>
        <v>46855.6</v>
      </c>
      <c r="AV71" s="11">
        <f t="shared" si="21"/>
        <v>46855.6</v>
      </c>
      <c r="AW71" s="11">
        <f t="shared" ref="AW71:AW101" si="137">AW72</f>
        <v>0</v>
      </c>
      <c r="AX71" s="11">
        <f t="shared" ref="AX71:AX101" si="138">AX72</f>
        <v>0</v>
      </c>
      <c r="AY71" s="11">
        <f t="shared" ref="AY71:AY101" si="139">AY72</f>
        <v>0</v>
      </c>
      <c r="AZ71" s="11">
        <f t="shared" si="22"/>
        <v>46855.6</v>
      </c>
      <c r="BA71" s="11">
        <f t="shared" si="23"/>
        <v>46855.6</v>
      </c>
      <c r="BB71" s="11">
        <f t="shared" si="24"/>
        <v>46855.6</v>
      </c>
      <c r="BC71" s="11">
        <f t="shared" ref="BC71:BC101" si="140">BC72</f>
        <v>0</v>
      </c>
      <c r="BD71" s="11">
        <f t="shared" ref="BD71:BD101" si="141">BD72</f>
        <v>0</v>
      </c>
      <c r="BE71" s="11">
        <f t="shared" ref="BE71:BE101" si="142">BE72</f>
        <v>0</v>
      </c>
      <c r="BF71" s="11">
        <f t="shared" si="25"/>
        <v>46855.6</v>
      </c>
      <c r="BG71" s="11">
        <f t="shared" si="26"/>
        <v>46855.6</v>
      </c>
      <c r="BH71" s="11">
        <f t="shared" si="27"/>
        <v>46855.6</v>
      </c>
      <c r="BI71" s="11">
        <f t="shared" ref="BI71:BI101" si="143">BI72</f>
        <v>-227.95</v>
      </c>
      <c r="BJ71" s="11">
        <f t="shared" ref="BJ71:BJ101" si="144">BJ72</f>
        <v>0</v>
      </c>
      <c r="BK71" s="11">
        <f t="shared" ref="BK71:BK101" si="145">BK72</f>
        <v>0</v>
      </c>
      <c r="BL71" s="11">
        <f t="shared" si="28"/>
        <v>46627.65</v>
      </c>
      <c r="BM71" s="11">
        <f t="shared" ref="BM71:BM101" si="146">BM72</f>
        <v>0</v>
      </c>
      <c r="BN71" s="43">
        <f t="shared" si="33"/>
        <v>46627.65</v>
      </c>
      <c r="BO71" s="11">
        <f t="shared" si="29"/>
        <v>46855.6</v>
      </c>
      <c r="BP71" s="11">
        <f t="shared" ref="BP71:BU101" si="147">BP72</f>
        <v>0</v>
      </c>
      <c r="BQ71" s="43">
        <f t="shared" si="34"/>
        <v>46855.6</v>
      </c>
      <c r="BR71" s="11">
        <f t="shared" si="30"/>
        <v>46855.6</v>
      </c>
      <c r="BS71" s="11">
        <f t="shared" si="147"/>
        <v>0</v>
      </c>
      <c r="BT71" s="43">
        <f t="shared" si="35"/>
        <v>46855.6</v>
      </c>
      <c r="BU71" s="11">
        <f t="shared" si="147"/>
        <v>0</v>
      </c>
      <c r="BV71" s="21"/>
      <c r="BW71" s="21"/>
      <c r="BX71" s="1" t="str">
        <f t="shared" si="107"/>
        <v/>
      </c>
    </row>
    <row r="72" spans="1:76" ht="46.8" customHeight="1" x14ac:dyDescent="0.3">
      <c r="A72" s="62" t="s">
        <v>96</v>
      </c>
      <c r="B72" s="63" t="s">
        <v>82</v>
      </c>
      <c r="C72" s="62"/>
      <c r="D72" s="62"/>
      <c r="E72" s="64" t="s">
        <v>83</v>
      </c>
      <c r="F72" s="11">
        <f t="shared" si="115"/>
        <v>46855.6</v>
      </c>
      <c r="G72" s="11">
        <f t="shared" si="116"/>
        <v>46855.6</v>
      </c>
      <c r="H72" s="11">
        <f t="shared" si="117"/>
        <v>46855.6</v>
      </c>
      <c r="I72" s="11">
        <f t="shared" si="118"/>
        <v>0</v>
      </c>
      <c r="J72" s="11">
        <f t="shared" si="119"/>
        <v>0</v>
      </c>
      <c r="K72" s="11">
        <f t="shared" si="120"/>
        <v>0</v>
      </c>
      <c r="L72" s="11">
        <f t="shared" si="1"/>
        <v>46855.6</v>
      </c>
      <c r="M72" s="11">
        <f t="shared" si="2"/>
        <v>46855.6</v>
      </c>
      <c r="N72" s="11">
        <f t="shared" si="3"/>
        <v>46855.6</v>
      </c>
      <c r="O72" s="11">
        <f t="shared" si="121"/>
        <v>0</v>
      </c>
      <c r="P72" s="11">
        <f t="shared" si="122"/>
        <v>0</v>
      </c>
      <c r="Q72" s="11">
        <f t="shared" si="123"/>
        <v>0</v>
      </c>
      <c r="R72" s="11">
        <f t="shared" si="4"/>
        <v>46855.6</v>
      </c>
      <c r="S72" s="11">
        <f t="shared" si="5"/>
        <v>46855.6</v>
      </c>
      <c r="T72" s="11">
        <f t="shared" si="6"/>
        <v>46855.6</v>
      </c>
      <c r="U72" s="11">
        <f t="shared" si="124"/>
        <v>0</v>
      </c>
      <c r="V72" s="11">
        <f t="shared" si="125"/>
        <v>0</v>
      </c>
      <c r="W72" s="11">
        <f t="shared" si="126"/>
        <v>0</v>
      </c>
      <c r="X72" s="11">
        <f t="shared" si="7"/>
        <v>46855.6</v>
      </c>
      <c r="Y72" s="11">
        <f t="shared" si="8"/>
        <v>46855.6</v>
      </c>
      <c r="Z72" s="11">
        <f t="shared" si="9"/>
        <v>46855.6</v>
      </c>
      <c r="AA72" s="11">
        <f t="shared" si="127"/>
        <v>0</v>
      </c>
      <c r="AB72" s="11">
        <f t="shared" si="128"/>
        <v>0</v>
      </c>
      <c r="AC72" s="11">
        <f t="shared" si="129"/>
        <v>0</v>
      </c>
      <c r="AD72" s="11">
        <f t="shared" si="10"/>
        <v>46855.6</v>
      </c>
      <c r="AE72" s="11">
        <f t="shared" si="11"/>
        <v>46855.6</v>
      </c>
      <c r="AF72" s="11">
        <f t="shared" si="12"/>
        <v>46855.6</v>
      </c>
      <c r="AG72" s="11">
        <f t="shared" si="130"/>
        <v>0</v>
      </c>
      <c r="AH72" s="11">
        <f t="shared" si="13"/>
        <v>46855.6</v>
      </c>
      <c r="AI72" s="11">
        <f t="shared" si="14"/>
        <v>46855.6</v>
      </c>
      <c r="AJ72" s="11">
        <f t="shared" si="15"/>
        <v>46855.6</v>
      </c>
      <c r="AK72" s="11">
        <f t="shared" si="131"/>
        <v>0</v>
      </c>
      <c r="AL72" s="11">
        <f t="shared" si="132"/>
        <v>0</v>
      </c>
      <c r="AM72" s="11">
        <f t="shared" si="133"/>
        <v>0</v>
      </c>
      <c r="AN72" s="11">
        <f t="shared" si="16"/>
        <v>46855.6</v>
      </c>
      <c r="AO72" s="11">
        <f t="shared" si="17"/>
        <v>46855.6</v>
      </c>
      <c r="AP72" s="11">
        <f t="shared" si="18"/>
        <v>46855.6</v>
      </c>
      <c r="AQ72" s="11">
        <f t="shared" si="134"/>
        <v>0</v>
      </c>
      <c r="AR72" s="11">
        <f t="shared" si="135"/>
        <v>0</v>
      </c>
      <c r="AS72" s="11">
        <f t="shared" si="136"/>
        <v>0</v>
      </c>
      <c r="AT72" s="11">
        <f t="shared" si="19"/>
        <v>46855.6</v>
      </c>
      <c r="AU72" s="11">
        <f t="shared" si="20"/>
        <v>46855.6</v>
      </c>
      <c r="AV72" s="11">
        <f t="shared" si="21"/>
        <v>46855.6</v>
      </c>
      <c r="AW72" s="11">
        <f t="shared" si="137"/>
        <v>0</v>
      </c>
      <c r="AX72" s="11">
        <f t="shared" si="138"/>
        <v>0</v>
      </c>
      <c r="AY72" s="11">
        <f t="shared" si="139"/>
        <v>0</v>
      </c>
      <c r="AZ72" s="11">
        <f t="shared" si="22"/>
        <v>46855.6</v>
      </c>
      <c r="BA72" s="11">
        <f t="shared" si="23"/>
        <v>46855.6</v>
      </c>
      <c r="BB72" s="11">
        <f t="shared" si="24"/>
        <v>46855.6</v>
      </c>
      <c r="BC72" s="11">
        <f t="shared" si="140"/>
        <v>0</v>
      </c>
      <c r="BD72" s="11">
        <f t="shared" si="141"/>
        <v>0</v>
      </c>
      <c r="BE72" s="11">
        <f t="shared" si="142"/>
        <v>0</v>
      </c>
      <c r="BF72" s="11">
        <f t="shared" si="25"/>
        <v>46855.6</v>
      </c>
      <c r="BG72" s="11">
        <f t="shared" si="26"/>
        <v>46855.6</v>
      </c>
      <c r="BH72" s="11">
        <f t="shared" si="27"/>
        <v>46855.6</v>
      </c>
      <c r="BI72" s="11">
        <f t="shared" si="143"/>
        <v>-227.95</v>
      </c>
      <c r="BJ72" s="11">
        <f t="shared" si="144"/>
        <v>0</v>
      </c>
      <c r="BK72" s="11">
        <f t="shared" si="145"/>
        <v>0</v>
      </c>
      <c r="BL72" s="11">
        <f t="shared" si="28"/>
        <v>46627.65</v>
      </c>
      <c r="BM72" s="11">
        <f t="shared" si="146"/>
        <v>0</v>
      </c>
      <c r="BN72" s="43">
        <f t="shared" si="33"/>
        <v>46627.65</v>
      </c>
      <c r="BO72" s="11">
        <f t="shared" si="29"/>
        <v>46855.6</v>
      </c>
      <c r="BP72" s="11">
        <f t="shared" si="147"/>
        <v>0</v>
      </c>
      <c r="BQ72" s="43">
        <f t="shared" si="34"/>
        <v>46855.6</v>
      </c>
      <c r="BR72" s="11">
        <f t="shared" si="30"/>
        <v>46855.6</v>
      </c>
      <c r="BS72" s="11">
        <f t="shared" si="147"/>
        <v>0</v>
      </c>
      <c r="BT72" s="43">
        <f t="shared" si="35"/>
        <v>46855.6</v>
      </c>
      <c r="BU72" s="11">
        <f t="shared" si="147"/>
        <v>0</v>
      </c>
      <c r="BV72" s="21"/>
      <c r="BW72" s="21"/>
      <c r="BX72" s="1" t="str">
        <f t="shared" si="107"/>
        <v/>
      </c>
    </row>
    <row r="73" spans="1:76" ht="15.6" customHeight="1" x14ac:dyDescent="0.3">
      <c r="A73" s="62" t="s">
        <v>96</v>
      </c>
      <c r="B73" s="63">
        <v>600</v>
      </c>
      <c r="C73" s="62" t="s">
        <v>43</v>
      </c>
      <c r="D73" s="62" t="s">
        <v>44</v>
      </c>
      <c r="E73" s="64" t="s">
        <v>45</v>
      </c>
      <c r="F73" s="11">
        <v>46855.6</v>
      </c>
      <c r="G73" s="11">
        <v>46855.6</v>
      </c>
      <c r="H73" s="11">
        <v>46855.6</v>
      </c>
      <c r="I73" s="11"/>
      <c r="J73" s="11"/>
      <c r="K73" s="11"/>
      <c r="L73" s="11">
        <f t="shared" si="1"/>
        <v>46855.6</v>
      </c>
      <c r="M73" s="11">
        <f t="shared" si="2"/>
        <v>46855.6</v>
      </c>
      <c r="N73" s="11">
        <f t="shared" si="3"/>
        <v>46855.6</v>
      </c>
      <c r="O73" s="11"/>
      <c r="P73" s="11"/>
      <c r="Q73" s="11"/>
      <c r="R73" s="11">
        <f t="shared" si="4"/>
        <v>46855.6</v>
      </c>
      <c r="S73" s="11">
        <f t="shared" si="5"/>
        <v>46855.6</v>
      </c>
      <c r="T73" s="11">
        <f t="shared" si="6"/>
        <v>46855.6</v>
      </c>
      <c r="U73" s="11"/>
      <c r="V73" s="11"/>
      <c r="W73" s="11"/>
      <c r="X73" s="11">
        <f t="shared" si="7"/>
        <v>46855.6</v>
      </c>
      <c r="Y73" s="11">
        <f t="shared" si="8"/>
        <v>46855.6</v>
      </c>
      <c r="Z73" s="11">
        <f t="shared" si="9"/>
        <v>46855.6</v>
      </c>
      <c r="AA73" s="11"/>
      <c r="AB73" s="11"/>
      <c r="AC73" s="11"/>
      <c r="AD73" s="11">
        <f t="shared" si="10"/>
        <v>46855.6</v>
      </c>
      <c r="AE73" s="11">
        <f t="shared" si="11"/>
        <v>46855.6</v>
      </c>
      <c r="AF73" s="11">
        <f t="shared" si="12"/>
        <v>46855.6</v>
      </c>
      <c r="AG73" s="11"/>
      <c r="AH73" s="11">
        <f t="shared" si="13"/>
        <v>46855.6</v>
      </c>
      <c r="AI73" s="11">
        <f t="shared" si="14"/>
        <v>46855.6</v>
      </c>
      <c r="AJ73" s="11">
        <f t="shared" si="15"/>
        <v>46855.6</v>
      </c>
      <c r="AK73" s="11"/>
      <c r="AL73" s="11"/>
      <c r="AM73" s="11"/>
      <c r="AN73" s="11">
        <f t="shared" si="16"/>
        <v>46855.6</v>
      </c>
      <c r="AO73" s="11">
        <f t="shared" si="17"/>
        <v>46855.6</v>
      </c>
      <c r="AP73" s="11">
        <f t="shared" si="18"/>
        <v>46855.6</v>
      </c>
      <c r="AQ73" s="11"/>
      <c r="AR73" s="11"/>
      <c r="AS73" s="11"/>
      <c r="AT73" s="11">
        <f t="shared" si="19"/>
        <v>46855.6</v>
      </c>
      <c r="AU73" s="11">
        <f t="shared" si="20"/>
        <v>46855.6</v>
      </c>
      <c r="AV73" s="11">
        <f t="shared" si="21"/>
        <v>46855.6</v>
      </c>
      <c r="AW73" s="11"/>
      <c r="AX73" s="11"/>
      <c r="AY73" s="11"/>
      <c r="AZ73" s="11">
        <f t="shared" si="22"/>
        <v>46855.6</v>
      </c>
      <c r="BA73" s="11">
        <f t="shared" si="23"/>
        <v>46855.6</v>
      </c>
      <c r="BB73" s="11">
        <f t="shared" si="24"/>
        <v>46855.6</v>
      </c>
      <c r="BC73" s="11"/>
      <c r="BD73" s="11"/>
      <c r="BE73" s="11"/>
      <c r="BF73" s="11">
        <f t="shared" si="25"/>
        <v>46855.6</v>
      </c>
      <c r="BG73" s="11">
        <f t="shared" si="26"/>
        <v>46855.6</v>
      </c>
      <c r="BH73" s="11">
        <f t="shared" si="27"/>
        <v>46855.6</v>
      </c>
      <c r="BI73" s="11">
        <v>-227.95</v>
      </c>
      <c r="BJ73" s="11"/>
      <c r="BK73" s="11"/>
      <c r="BL73" s="11">
        <f t="shared" si="28"/>
        <v>46627.65</v>
      </c>
      <c r="BM73" s="11"/>
      <c r="BN73" s="43">
        <f t="shared" si="33"/>
        <v>46627.65</v>
      </c>
      <c r="BO73" s="11">
        <f t="shared" si="29"/>
        <v>46855.6</v>
      </c>
      <c r="BP73" s="11"/>
      <c r="BQ73" s="43">
        <f t="shared" si="34"/>
        <v>46855.6</v>
      </c>
      <c r="BR73" s="11">
        <f t="shared" si="30"/>
        <v>46855.6</v>
      </c>
      <c r="BS73" s="11"/>
      <c r="BT73" s="43">
        <f t="shared" si="35"/>
        <v>46855.6</v>
      </c>
      <c r="BU73" s="11"/>
      <c r="BV73" s="21"/>
      <c r="BW73" s="21"/>
      <c r="BX73" s="1" t="str">
        <f t="shared" si="107"/>
        <v>0113</v>
      </c>
    </row>
    <row r="74" spans="1:76" ht="62.4" customHeight="1" x14ac:dyDescent="0.3">
      <c r="A74" s="62" t="s">
        <v>98</v>
      </c>
      <c r="B74" s="63"/>
      <c r="C74" s="62"/>
      <c r="D74" s="62"/>
      <c r="E74" s="64" t="s">
        <v>99</v>
      </c>
      <c r="F74" s="11">
        <f t="shared" si="115"/>
        <v>6230.7000000000007</v>
      </c>
      <c r="G74" s="11">
        <f t="shared" si="116"/>
        <v>6230.7000000000007</v>
      </c>
      <c r="H74" s="11">
        <f t="shared" si="117"/>
        <v>6230.7000000000007</v>
      </c>
      <c r="I74" s="11">
        <f t="shared" si="118"/>
        <v>0</v>
      </c>
      <c r="J74" s="11">
        <f t="shared" si="119"/>
        <v>0</v>
      </c>
      <c r="K74" s="11">
        <f t="shared" si="120"/>
        <v>0</v>
      </c>
      <c r="L74" s="11">
        <f t="shared" si="1"/>
        <v>6230.7000000000007</v>
      </c>
      <c r="M74" s="11">
        <f t="shared" si="2"/>
        <v>6230.7000000000007</v>
      </c>
      <c r="N74" s="11">
        <f t="shared" si="3"/>
        <v>6230.7000000000007</v>
      </c>
      <c r="O74" s="11">
        <f t="shared" si="121"/>
        <v>0</v>
      </c>
      <c r="P74" s="11">
        <f t="shared" si="122"/>
        <v>0</v>
      </c>
      <c r="Q74" s="11">
        <f t="shared" si="123"/>
        <v>0</v>
      </c>
      <c r="R74" s="11">
        <f t="shared" si="4"/>
        <v>6230.7000000000007</v>
      </c>
      <c r="S74" s="11">
        <f t="shared" si="5"/>
        <v>6230.7000000000007</v>
      </c>
      <c r="T74" s="11">
        <f t="shared" si="6"/>
        <v>6230.7000000000007</v>
      </c>
      <c r="U74" s="11">
        <f t="shared" si="124"/>
        <v>0</v>
      </c>
      <c r="V74" s="11">
        <f t="shared" si="125"/>
        <v>0</v>
      </c>
      <c r="W74" s="11">
        <f t="shared" si="126"/>
        <v>0</v>
      </c>
      <c r="X74" s="11">
        <f t="shared" si="7"/>
        <v>6230.7000000000007</v>
      </c>
      <c r="Y74" s="11">
        <f t="shared" si="8"/>
        <v>6230.7000000000007</v>
      </c>
      <c r="Z74" s="11">
        <f t="shared" si="9"/>
        <v>6230.7000000000007</v>
      </c>
      <c r="AA74" s="11">
        <f t="shared" si="127"/>
        <v>0</v>
      </c>
      <c r="AB74" s="11">
        <f t="shared" si="128"/>
        <v>0</v>
      </c>
      <c r="AC74" s="11">
        <f t="shared" si="129"/>
        <v>0</v>
      </c>
      <c r="AD74" s="11">
        <f t="shared" si="10"/>
        <v>6230.7000000000007</v>
      </c>
      <c r="AE74" s="11">
        <f t="shared" si="11"/>
        <v>6230.7000000000007</v>
      </c>
      <c r="AF74" s="11">
        <f t="shared" si="12"/>
        <v>6230.7000000000007</v>
      </c>
      <c r="AG74" s="11">
        <f t="shared" si="130"/>
        <v>0</v>
      </c>
      <c r="AH74" s="11">
        <f t="shared" si="13"/>
        <v>6230.7000000000007</v>
      </c>
      <c r="AI74" s="11">
        <f t="shared" si="14"/>
        <v>6230.7000000000007</v>
      </c>
      <c r="AJ74" s="11">
        <f t="shared" si="15"/>
        <v>6230.7000000000007</v>
      </c>
      <c r="AK74" s="11">
        <f t="shared" si="131"/>
        <v>0</v>
      </c>
      <c r="AL74" s="11">
        <f t="shared" si="132"/>
        <v>0</v>
      </c>
      <c r="AM74" s="11">
        <f t="shared" si="133"/>
        <v>0</v>
      </c>
      <c r="AN74" s="11">
        <f t="shared" si="16"/>
        <v>6230.7000000000007</v>
      </c>
      <c r="AO74" s="11">
        <f t="shared" si="17"/>
        <v>6230.7000000000007</v>
      </c>
      <c r="AP74" s="11">
        <f t="shared" si="18"/>
        <v>6230.7000000000007</v>
      </c>
      <c r="AQ74" s="11">
        <f t="shared" si="134"/>
        <v>0</v>
      </c>
      <c r="AR74" s="11">
        <f t="shared" si="135"/>
        <v>0</v>
      </c>
      <c r="AS74" s="11">
        <f t="shared" si="136"/>
        <v>0</v>
      </c>
      <c r="AT74" s="11">
        <f t="shared" si="19"/>
        <v>6230.7000000000007</v>
      </c>
      <c r="AU74" s="11">
        <f t="shared" si="20"/>
        <v>6230.7000000000007</v>
      </c>
      <c r="AV74" s="11">
        <f t="shared" si="21"/>
        <v>6230.7000000000007</v>
      </c>
      <c r="AW74" s="11">
        <f t="shared" si="137"/>
        <v>0</v>
      </c>
      <c r="AX74" s="11">
        <f t="shared" si="138"/>
        <v>0</v>
      </c>
      <c r="AY74" s="11">
        <f t="shared" si="139"/>
        <v>0</v>
      </c>
      <c r="AZ74" s="11">
        <f t="shared" si="22"/>
        <v>6230.7000000000007</v>
      </c>
      <c r="BA74" s="11">
        <f t="shared" si="23"/>
        <v>6230.7000000000007</v>
      </c>
      <c r="BB74" s="11">
        <f t="shared" si="24"/>
        <v>6230.7000000000007</v>
      </c>
      <c r="BC74" s="11">
        <f t="shared" si="140"/>
        <v>0</v>
      </c>
      <c r="BD74" s="11">
        <f t="shared" si="141"/>
        <v>0</v>
      </c>
      <c r="BE74" s="11">
        <f t="shared" si="142"/>
        <v>0</v>
      </c>
      <c r="BF74" s="11">
        <f t="shared" si="25"/>
        <v>6230.7000000000007</v>
      </c>
      <c r="BG74" s="11">
        <f t="shared" si="26"/>
        <v>6230.7000000000007</v>
      </c>
      <c r="BH74" s="11">
        <f t="shared" si="27"/>
        <v>6230.7000000000007</v>
      </c>
      <c r="BI74" s="11">
        <f t="shared" si="143"/>
        <v>0</v>
      </c>
      <c r="BJ74" s="11">
        <f t="shared" si="144"/>
        <v>0</v>
      </c>
      <c r="BK74" s="11">
        <f t="shared" si="145"/>
        <v>0</v>
      </c>
      <c r="BL74" s="11">
        <f t="shared" si="28"/>
        <v>6230.7000000000007</v>
      </c>
      <c r="BM74" s="11">
        <f t="shared" si="146"/>
        <v>0</v>
      </c>
      <c r="BN74" s="43">
        <f t="shared" si="33"/>
        <v>6230.7000000000007</v>
      </c>
      <c r="BO74" s="11">
        <f t="shared" si="29"/>
        <v>6230.7000000000007</v>
      </c>
      <c r="BP74" s="11">
        <f t="shared" si="147"/>
        <v>0</v>
      </c>
      <c r="BQ74" s="43">
        <f t="shared" si="34"/>
        <v>6230.7000000000007</v>
      </c>
      <c r="BR74" s="11">
        <f t="shared" si="30"/>
        <v>6230.7000000000007</v>
      </c>
      <c r="BS74" s="11">
        <f t="shared" si="147"/>
        <v>0</v>
      </c>
      <c r="BT74" s="43">
        <f t="shared" si="35"/>
        <v>6230.7000000000007</v>
      </c>
      <c r="BU74" s="11">
        <f t="shared" si="147"/>
        <v>0</v>
      </c>
      <c r="BV74" s="21"/>
      <c r="BW74" s="21"/>
      <c r="BX74" s="1" t="str">
        <f t="shared" si="107"/>
        <v/>
      </c>
    </row>
    <row r="75" spans="1:76" ht="46.8" customHeight="1" x14ac:dyDescent="0.3">
      <c r="A75" s="62" t="s">
        <v>98</v>
      </c>
      <c r="B75" s="63" t="s">
        <v>82</v>
      </c>
      <c r="C75" s="62"/>
      <c r="D75" s="62"/>
      <c r="E75" s="64" t="s">
        <v>83</v>
      </c>
      <c r="F75" s="11">
        <f t="shared" si="115"/>
        <v>6230.7000000000007</v>
      </c>
      <c r="G75" s="11">
        <f t="shared" si="116"/>
        <v>6230.7000000000007</v>
      </c>
      <c r="H75" s="11">
        <f t="shared" si="117"/>
        <v>6230.7000000000007</v>
      </c>
      <c r="I75" s="11">
        <f t="shared" si="118"/>
        <v>0</v>
      </c>
      <c r="J75" s="11">
        <f t="shared" si="119"/>
        <v>0</v>
      </c>
      <c r="K75" s="11">
        <f t="shared" si="120"/>
        <v>0</v>
      </c>
      <c r="L75" s="11">
        <f t="shared" si="1"/>
        <v>6230.7000000000007</v>
      </c>
      <c r="M75" s="11">
        <f t="shared" si="2"/>
        <v>6230.7000000000007</v>
      </c>
      <c r="N75" s="11">
        <f t="shared" si="3"/>
        <v>6230.7000000000007</v>
      </c>
      <c r="O75" s="11">
        <f t="shared" si="121"/>
        <v>0</v>
      </c>
      <c r="P75" s="11">
        <f t="shared" si="122"/>
        <v>0</v>
      </c>
      <c r="Q75" s="11">
        <f t="shared" si="123"/>
        <v>0</v>
      </c>
      <c r="R75" s="11">
        <f t="shared" si="4"/>
        <v>6230.7000000000007</v>
      </c>
      <c r="S75" s="11">
        <f t="shared" si="5"/>
        <v>6230.7000000000007</v>
      </c>
      <c r="T75" s="11">
        <f t="shared" si="6"/>
        <v>6230.7000000000007</v>
      </c>
      <c r="U75" s="11">
        <f t="shared" si="124"/>
        <v>0</v>
      </c>
      <c r="V75" s="11">
        <f t="shared" si="125"/>
        <v>0</v>
      </c>
      <c r="W75" s="11">
        <f t="shared" si="126"/>
        <v>0</v>
      </c>
      <c r="X75" s="11">
        <f t="shared" si="7"/>
        <v>6230.7000000000007</v>
      </c>
      <c r="Y75" s="11">
        <f t="shared" si="8"/>
        <v>6230.7000000000007</v>
      </c>
      <c r="Z75" s="11">
        <f t="shared" si="9"/>
        <v>6230.7000000000007</v>
      </c>
      <c r="AA75" s="11">
        <f t="shared" si="127"/>
        <v>0</v>
      </c>
      <c r="AB75" s="11">
        <f t="shared" si="128"/>
        <v>0</v>
      </c>
      <c r="AC75" s="11">
        <f t="shared" si="129"/>
        <v>0</v>
      </c>
      <c r="AD75" s="11">
        <f t="shared" si="10"/>
        <v>6230.7000000000007</v>
      </c>
      <c r="AE75" s="11">
        <f t="shared" si="11"/>
        <v>6230.7000000000007</v>
      </c>
      <c r="AF75" s="11">
        <f t="shared" si="12"/>
        <v>6230.7000000000007</v>
      </c>
      <c r="AG75" s="11">
        <f t="shared" si="130"/>
        <v>0</v>
      </c>
      <c r="AH75" s="11">
        <f t="shared" si="13"/>
        <v>6230.7000000000007</v>
      </c>
      <c r="AI75" s="11">
        <f t="shared" si="14"/>
        <v>6230.7000000000007</v>
      </c>
      <c r="AJ75" s="11">
        <f t="shared" si="15"/>
        <v>6230.7000000000007</v>
      </c>
      <c r="AK75" s="11">
        <f t="shared" si="131"/>
        <v>0</v>
      </c>
      <c r="AL75" s="11">
        <f t="shared" si="132"/>
        <v>0</v>
      </c>
      <c r="AM75" s="11">
        <f t="shared" si="133"/>
        <v>0</v>
      </c>
      <c r="AN75" s="11">
        <f t="shared" si="16"/>
        <v>6230.7000000000007</v>
      </c>
      <c r="AO75" s="11">
        <f t="shared" si="17"/>
        <v>6230.7000000000007</v>
      </c>
      <c r="AP75" s="11">
        <f t="shared" si="18"/>
        <v>6230.7000000000007</v>
      </c>
      <c r="AQ75" s="11">
        <f t="shared" si="134"/>
        <v>0</v>
      </c>
      <c r="AR75" s="11">
        <f t="shared" si="135"/>
        <v>0</v>
      </c>
      <c r="AS75" s="11">
        <f t="shared" si="136"/>
        <v>0</v>
      </c>
      <c r="AT75" s="11">
        <f t="shared" si="19"/>
        <v>6230.7000000000007</v>
      </c>
      <c r="AU75" s="11">
        <f t="shared" si="20"/>
        <v>6230.7000000000007</v>
      </c>
      <c r="AV75" s="11">
        <f t="shared" si="21"/>
        <v>6230.7000000000007</v>
      </c>
      <c r="AW75" s="11">
        <f t="shared" si="137"/>
        <v>0</v>
      </c>
      <c r="AX75" s="11">
        <f t="shared" si="138"/>
        <v>0</v>
      </c>
      <c r="AY75" s="11">
        <f t="shared" si="139"/>
        <v>0</v>
      </c>
      <c r="AZ75" s="11">
        <f t="shared" si="22"/>
        <v>6230.7000000000007</v>
      </c>
      <c r="BA75" s="11">
        <f t="shared" si="23"/>
        <v>6230.7000000000007</v>
      </c>
      <c r="BB75" s="11">
        <f t="shared" si="24"/>
        <v>6230.7000000000007</v>
      </c>
      <c r="BC75" s="11">
        <f t="shared" si="140"/>
        <v>0</v>
      </c>
      <c r="BD75" s="11">
        <f t="shared" si="141"/>
        <v>0</v>
      </c>
      <c r="BE75" s="11">
        <f t="shared" si="142"/>
        <v>0</v>
      </c>
      <c r="BF75" s="11">
        <f t="shared" si="25"/>
        <v>6230.7000000000007</v>
      </c>
      <c r="BG75" s="11">
        <f t="shared" si="26"/>
        <v>6230.7000000000007</v>
      </c>
      <c r="BH75" s="11">
        <f t="shared" si="27"/>
        <v>6230.7000000000007</v>
      </c>
      <c r="BI75" s="11">
        <f t="shared" si="143"/>
        <v>0</v>
      </c>
      <c r="BJ75" s="11">
        <f t="shared" si="144"/>
        <v>0</v>
      </c>
      <c r="BK75" s="11">
        <f t="shared" si="145"/>
        <v>0</v>
      </c>
      <c r="BL75" s="11">
        <f t="shared" si="28"/>
        <v>6230.7000000000007</v>
      </c>
      <c r="BM75" s="11">
        <f t="shared" si="146"/>
        <v>0</v>
      </c>
      <c r="BN75" s="43">
        <f t="shared" si="33"/>
        <v>6230.7000000000007</v>
      </c>
      <c r="BO75" s="11">
        <f t="shared" si="29"/>
        <v>6230.7000000000007</v>
      </c>
      <c r="BP75" s="11">
        <f t="shared" si="147"/>
        <v>0</v>
      </c>
      <c r="BQ75" s="43">
        <f t="shared" si="34"/>
        <v>6230.7000000000007</v>
      </c>
      <c r="BR75" s="11">
        <f t="shared" si="30"/>
        <v>6230.7000000000007</v>
      </c>
      <c r="BS75" s="11">
        <f t="shared" si="147"/>
        <v>0</v>
      </c>
      <c r="BT75" s="43">
        <f t="shared" si="35"/>
        <v>6230.7000000000007</v>
      </c>
      <c r="BU75" s="11">
        <f t="shared" si="147"/>
        <v>0</v>
      </c>
      <c r="BV75" s="21"/>
      <c r="BW75" s="21"/>
      <c r="BX75" s="1" t="str">
        <f t="shared" si="107"/>
        <v/>
      </c>
    </row>
    <row r="76" spans="1:76" ht="15.6" customHeight="1" x14ac:dyDescent="0.3">
      <c r="A76" s="62" t="s">
        <v>98</v>
      </c>
      <c r="B76" s="63">
        <v>600</v>
      </c>
      <c r="C76" s="62" t="s">
        <v>43</v>
      </c>
      <c r="D76" s="62" t="s">
        <v>44</v>
      </c>
      <c r="E76" s="64" t="s">
        <v>45</v>
      </c>
      <c r="F76" s="11">
        <f>13549.7-7319</f>
        <v>6230.7000000000007</v>
      </c>
      <c r="G76" s="11">
        <f>13549.7-7319</f>
        <v>6230.7000000000007</v>
      </c>
      <c r="H76" s="11">
        <f>13549.7-7319</f>
        <v>6230.7000000000007</v>
      </c>
      <c r="I76" s="11"/>
      <c r="J76" s="11"/>
      <c r="K76" s="11"/>
      <c r="L76" s="11">
        <f t="shared" si="1"/>
        <v>6230.7000000000007</v>
      </c>
      <c r="M76" s="11">
        <f t="shared" si="2"/>
        <v>6230.7000000000007</v>
      </c>
      <c r="N76" s="11">
        <f t="shared" si="3"/>
        <v>6230.7000000000007</v>
      </c>
      <c r="O76" s="11"/>
      <c r="P76" s="11"/>
      <c r="Q76" s="11"/>
      <c r="R76" s="11">
        <f t="shared" si="4"/>
        <v>6230.7000000000007</v>
      </c>
      <c r="S76" s="11">
        <f t="shared" si="5"/>
        <v>6230.7000000000007</v>
      </c>
      <c r="T76" s="11">
        <f t="shared" si="6"/>
        <v>6230.7000000000007</v>
      </c>
      <c r="U76" s="11"/>
      <c r="V76" s="11"/>
      <c r="W76" s="11"/>
      <c r="X76" s="11">
        <f t="shared" si="7"/>
        <v>6230.7000000000007</v>
      </c>
      <c r="Y76" s="11">
        <f t="shared" si="8"/>
        <v>6230.7000000000007</v>
      </c>
      <c r="Z76" s="11">
        <f t="shared" si="9"/>
        <v>6230.7000000000007</v>
      </c>
      <c r="AA76" s="11"/>
      <c r="AB76" s="11"/>
      <c r="AC76" s="11"/>
      <c r="AD76" s="11">
        <f t="shared" si="10"/>
        <v>6230.7000000000007</v>
      </c>
      <c r="AE76" s="11">
        <f t="shared" si="11"/>
        <v>6230.7000000000007</v>
      </c>
      <c r="AF76" s="11">
        <f t="shared" si="12"/>
        <v>6230.7000000000007</v>
      </c>
      <c r="AG76" s="11"/>
      <c r="AH76" s="11">
        <f t="shared" si="13"/>
        <v>6230.7000000000007</v>
      </c>
      <c r="AI76" s="11">
        <f t="shared" si="14"/>
        <v>6230.7000000000007</v>
      </c>
      <c r="AJ76" s="11">
        <f t="shared" si="15"/>
        <v>6230.7000000000007</v>
      </c>
      <c r="AK76" s="11"/>
      <c r="AL76" s="11"/>
      <c r="AM76" s="11"/>
      <c r="AN76" s="11">
        <f t="shared" si="16"/>
        <v>6230.7000000000007</v>
      </c>
      <c r="AO76" s="11">
        <f t="shared" si="17"/>
        <v>6230.7000000000007</v>
      </c>
      <c r="AP76" s="11">
        <f t="shared" si="18"/>
        <v>6230.7000000000007</v>
      </c>
      <c r="AQ76" s="11"/>
      <c r="AR76" s="11"/>
      <c r="AS76" s="11"/>
      <c r="AT76" s="11">
        <f t="shared" si="19"/>
        <v>6230.7000000000007</v>
      </c>
      <c r="AU76" s="11">
        <f t="shared" si="20"/>
        <v>6230.7000000000007</v>
      </c>
      <c r="AV76" s="11">
        <f t="shared" si="21"/>
        <v>6230.7000000000007</v>
      </c>
      <c r="AW76" s="11"/>
      <c r="AX76" s="11"/>
      <c r="AY76" s="11"/>
      <c r="AZ76" s="11">
        <f t="shared" si="22"/>
        <v>6230.7000000000007</v>
      </c>
      <c r="BA76" s="11">
        <f t="shared" si="23"/>
        <v>6230.7000000000007</v>
      </c>
      <c r="BB76" s="11">
        <f t="shared" si="24"/>
        <v>6230.7000000000007</v>
      </c>
      <c r="BC76" s="11"/>
      <c r="BD76" s="11"/>
      <c r="BE76" s="11"/>
      <c r="BF76" s="11">
        <f t="shared" si="25"/>
        <v>6230.7000000000007</v>
      </c>
      <c r="BG76" s="11">
        <f t="shared" si="26"/>
        <v>6230.7000000000007</v>
      </c>
      <c r="BH76" s="11">
        <f t="shared" si="27"/>
        <v>6230.7000000000007</v>
      </c>
      <c r="BI76" s="11"/>
      <c r="BJ76" s="11"/>
      <c r="BK76" s="11"/>
      <c r="BL76" s="11">
        <f t="shared" si="28"/>
        <v>6230.7000000000007</v>
      </c>
      <c r="BM76" s="11"/>
      <c r="BN76" s="43">
        <f t="shared" si="33"/>
        <v>6230.7000000000007</v>
      </c>
      <c r="BO76" s="11">
        <f t="shared" si="29"/>
        <v>6230.7000000000007</v>
      </c>
      <c r="BP76" s="11"/>
      <c r="BQ76" s="43">
        <f t="shared" si="34"/>
        <v>6230.7000000000007</v>
      </c>
      <c r="BR76" s="11">
        <f t="shared" si="30"/>
        <v>6230.7000000000007</v>
      </c>
      <c r="BS76" s="11"/>
      <c r="BT76" s="43">
        <f t="shared" si="35"/>
        <v>6230.7000000000007</v>
      </c>
      <c r="BU76" s="11"/>
      <c r="BV76" s="21"/>
      <c r="BW76" s="21"/>
      <c r="BX76" s="1" t="str">
        <f t="shared" si="107"/>
        <v>0113</v>
      </c>
    </row>
    <row r="77" spans="1:76" ht="62.4" customHeight="1" x14ac:dyDescent="0.3">
      <c r="A77" s="62" t="s">
        <v>100</v>
      </c>
      <c r="B77" s="63"/>
      <c r="C77" s="62"/>
      <c r="D77" s="62"/>
      <c r="E77" s="64" t="s">
        <v>101</v>
      </c>
      <c r="F77" s="11">
        <f t="shared" ref="F77:F99" si="148">F78</f>
        <v>718.4</v>
      </c>
      <c r="G77" s="11">
        <f t="shared" ref="G77:G99" si="149">G78</f>
        <v>718.4</v>
      </c>
      <c r="H77" s="11">
        <f t="shared" ref="H77:H99" si="150">H78</f>
        <v>718.4</v>
      </c>
      <c r="I77" s="11">
        <f t="shared" si="118"/>
        <v>0</v>
      </c>
      <c r="J77" s="11">
        <f t="shared" si="119"/>
        <v>0</v>
      </c>
      <c r="K77" s="11">
        <f t="shared" si="120"/>
        <v>0</v>
      </c>
      <c r="L77" s="11">
        <f t="shared" si="1"/>
        <v>718.4</v>
      </c>
      <c r="M77" s="11">
        <f t="shared" si="2"/>
        <v>718.4</v>
      </c>
      <c r="N77" s="11">
        <f t="shared" si="3"/>
        <v>718.4</v>
      </c>
      <c r="O77" s="11">
        <f t="shared" si="121"/>
        <v>0</v>
      </c>
      <c r="P77" s="11">
        <f t="shared" si="122"/>
        <v>0</v>
      </c>
      <c r="Q77" s="11">
        <f t="shared" si="123"/>
        <v>0</v>
      </c>
      <c r="R77" s="11">
        <f t="shared" si="4"/>
        <v>718.4</v>
      </c>
      <c r="S77" s="11">
        <f t="shared" si="5"/>
        <v>718.4</v>
      </c>
      <c r="T77" s="11">
        <f t="shared" si="6"/>
        <v>718.4</v>
      </c>
      <c r="U77" s="11">
        <f t="shared" si="124"/>
        <v>0</v>
      </c>
      <c r="V77" s="11">
        <f t="shared" si="125"/>
        <v>0</v>
      </c>
      <c r="W77" s="11">
        <f t="shared" si="126"/>
        <v>0</v>
      </c>
      <c r="X77" s="11">
        <f t="shared" si="7"/>
        <v>718.4</v>
      </c>
      <c r="Y77" s="11">
        <f t="shared" si="8"/>
        <v>718.4</v>
      </c>
      <c r="Z77" s="11">
        <f t="shared" si="9"/>
        <v>718.4</v>
      </c>
      <c r="AA77" s="11">
        <f t="shared" si="127"/>
        <v>0</v>
      </c>
      <c r="AB77" s="11">
        <f t="shared" si="128"/>
        <v>0</v>
      </c>
      <c r="AC77" s="11">
        <f t="shared" si="129"/>
        <v>0</v>
      </c>
      <c r="AD77" s="11">
        <f t="shared" si="10"/>
        <v>718.4</v>
      </c>
      <c r="AE77" s="11">
        <f t="shared" si="11"/>
        <v>718.4</v>
      </c>
      <c r="AF77" s="11">
        <f t="shared" si="12"/>
        <v>718.4</v>
      </c>
      <c r="AG77" s="11">
        <f t="shared" si="130"/>
        <v>0</v>
      </c>
      <c r="AH77" s="11">
        <f t="shared" si="13"/>
        <v>718.4</v>
      </c>
      <c r="AI77" s="11">
        <f t="shared" si="14"/>
        <v>718.4</v>
      </c>
      <c r="AJ77" s="11">
        <f t="shared" si="15"/>
        <v>718.4</v>
      </c>
      <c r="AK77" s="11">
        <f t="shared" si="131"/>
        <v>0</v>
      </c>
      <c r="AL77" s="11">
        <f t="shared" si="132"/>
        <v>0</v>
      </c>
      <c r="AM77" s="11">
        <f t="shared" si="133"/>
        <v>0</v>
      </c>
      <c r="AN77" s="11">
        <f t="shared" si="16"/>
        <v>718.4</v>
      </c>
      <c r="AO77" s="11">
        <f t="shared" si="17"/>
        <v>718.4</v>
      </c>
      <c r="AP77" s="11">
        <f t="shared" si="18"/>
        <v>718.4</v>
      </c>
      <c r="AQ77" s="11">
        <f t="shared" si="134"/>
        <v>0</v>
      </c>
      <c r="AR77" s="11">
        <f t="shared" si="135"/>
        <v>0</v>
      </c>
      <c r="AS77" s="11">
        <f t="shared" si="136"/>
        <v>0</v>
      </c>
      <c r="AT77" s="11">
        <f t="shared" si="19"/>
        <v>718.4</v>
      </c>
      <c r="AU77" s="11">
        <f t="shared" si="20"/>
        <v>718.4</v>
      </c>
      <c r="AV77" s="11">
        <f t="shared" si="21"/>
        <v>718.4</v>
      </c>
      <c r="AW77" s="11">
        <f t="shared" si="137"/>
        <v>0</v>
      </c>
      <c r="AX77" s="11">
        <f t="shared" si="138"/>
        <v>0</v>
      </c>
      <c r="AY77" s="11">
        <f t="shared" si="139"/>
        <v>0</v>
      </c>
      <c r="AZ77" s="11">
        <f t="shared" si="22"/>
        <v>718.4</v>
      </c>
      <c r="BA77" s="11">
        <f t="shared" si="23"/>
        <v>718.4</v>
      </c>
      <c r="BB77" s="11">
        <f t="shared" si="24"/>
        <v>718.4</v>
      </c>
      <c r="BC77" s="11">
        <f t="shared" si="140"/>
        <v>0</v>
      </c>
      <c r="BD77" s="11">
        <f t="shared" si="141"/>
        <v>0</v>
      </c>
      <c r="BE77" s="11">
        <f t="shared" si="142"/>
        <v>0</v>
      </c>
      <c r="BF77" s="11">
        <f t="shared" si="25"/>
        <v>718.4</v>
      </c>
      <c r="BG77" s="11">
        <f t="shared" si="26"/>
        <v>718.4</v>
      </c>
      <c r="BH77" s="11">
        <f t="shared" si="27"/>
        <v>718.4</v>
      </c>
      <c r="BI77" s="11">
        <f t="shared" si="143"/>
        <v>0</v>
      </c>
      <c r="BJ77" s="11">
        <f t="shared" si="144"/>
        <v>0</v>
      </c>
      <c r="BK77" s="11">
        <f t="shared" si="145"/>
        <v>0</v>
      </c>
      <c r="BL77" s="11">
        <f t="shared" si="28"/>
        <v>718.4</v>
      </c>
      <c r="BM77" s="11">
        <f t="shared" si="146"/>
        <v>0</v>
      </c>
      <c r="BN77" s="43">
        <f t="shared" si="33"/>
        <v>718.4</v>
      </c>
      <c r="BO77" s="11">
        <f t="shared" si="29"/>
        <v>718.4</v>
      </c>
      <c r="BP77" s="11">
        <f t="shared" si="147"/>
        <v>0</v>
      </c>
      <c r="BQ77" s="43">
        <f t="shared" si="34"/>
        <v>718.4</v>
      </c>
      <c r="BR77" s="11">
        <f t="shared" si="30"/>
        <v>718.4</v>
      </c>
      <c r="BS77" s="11">
        <f t="shared" si="147"/>
        <v>0</v>
      </c>
      <c r="BT77" s="43">
        <f t="shared" si="35"/>
        <v>718.4</v>
      </c>
      <c r="BU77" s="11">
        <f t="shared" si="147"/>
        <v>0</v>
      </c>
      <c r="BV77" s="21"/>
      <c r="BW77" s="21"/>
      <c r="BX77" s="1" t="str">
        <f t="shared" si="107"/>
        <v/>
      </c>
    </row>
    <row r="78" spans="1:76" ht="46.8" customHeight="1" x14ac:dyDescent="0.3">
      <c r="A78" s="62" t="s">
        <v>100</v>
      </c>
      <c r="B78" s="63" t="s">
        <v>82</v>
      </c>
      <c r="C78" s="62"/>
      <c r="D78" s="62"/>
      <c r="E78" s="64" t="s">
        <v>83</v>
      </c>
      <c r="F78" s="11">
        <f t="shared" si="148"/>
        <v>718.4</v>
      </c>
      <c r="G78" s="11">
        <f t="shared" si="149"/>
        <v>718.4</v>
      </c>
      <c r="H78" s="11">
        <f t="shared" si="150"/>
        <v>718.4</v>
      </c>
      <c r="I78" s="11">
        <f t="shared" si="118"/>
        <v>0</v>
      </c>
      <c r="J78" s="11">
        <f t="shared" si="119"/>
        <v>0</v>
      </c>
      <c r="K78" s="11">
        <f t="shared" si="120"/>
        <v>0</v>
      </c>
      <c r="L78" s="11">
        <f t="shared" si="1"/>
        <v>718.4</v>
      </c>
      <c r="M78" s="11">
        <f t="shared" si="2"/>
        <v>718.4</v>
      </c>
      <c r="N78" s="11">
        <f t="shared" si="3"/>
        <v>718.4</v>
      </c>
      <c r="O78" s="11">
        <f t="shared" si="121"/>
        <v>0</v>
      </c>
      <c r="P78" s="11">
        <f t="shared" si="122"/>
        <v>0</v>
      </c>
      <c r="Q78" s="11">
        <f t="shared" si="123"/>
        <v>0</v>
      </c>
      <c r="R78" s="11">
        <f t="shared" si="4"/>
        <v>718.4</v>
      </c>
      <c r="S78" s="11">
        <f t="shared" si="5"/>
        <v>718.4</v>
      </c>
      <c r="T78" s="11">
        <f t="shared" si="6"/>
        <v>718.4</v>
      </c>
      <c r="U78" s="11">
        <f t="shared" si="124"/>
        <v>0</v>
      </c>
      <c r="V78" s="11">
        <f t="shared" si="125"/>
        <v>0</v>
      </c>
      <c r="W78" s="11">
        <f t="shared" si="126"/>
        <v>0</v>
      </c>
      <c r="X78" s="11">
        <f t="shared" si="7"/>
        <v>718.4</v>
      </c>
      <c r="Y78" s="11">
        <f t="shared" si="8"/>
        <v>718.4</v>
      </c>
      <c r="Z78" s="11">
        <f t="shared" si="9"/>
        <v>718.4</v>
      </c>
      <c r="AA78" s="11">
        <f t="shared" si="127"/>
        <v>0</v>
      </c>
      <c r="AB78" s="11">
        <f t="shared" si="128"/>
        <v>0</v>
      </c>
      <c r="AC78" s="11">
        <f t="shared" si="129"/>
        <v>0</v>
      </c>
      <c r="AD78" s="11">
        <f t="shared" si="10"/>
        <v>718.4</v>
      </c>
      <c r="AE78" s="11">
        <f t="shared" si="11"/>
        <v>718.4</v>
      </c>
      <c r="AF78" s="11">
        <f t="shared" si="12"/>
        <v>718.4</v>
      </c>
      <c r="AG78" s="11">
        <f t="shared" si="130"/>
        <v>0</v>
      </c>
      <c r="AH78" s="11">
        <f t="shared" si="13"/>
        <v>718.4</v>
      </c>
      <c r="AI78" s="11">
        <f t="shared" si="14"/>
        <v>718.4</v>
      </c>
      <c r="AJ78" s="11">
        <f t="shared" si="15"/>
        <v>718.4</v>
      </c>
      <c r="AK78" s="11">
        <f t="shared" si="131"/>
        <v>0</v>
      </c>
      <c r="AL78" s="11">
        <f t="shared" si="132"/>
        <v>0</v>
      </c>
      <c r="AM78" s="11">
        <f t="shared" si="133"/>
        <v>0</v>
      </c>
      <c r="AN78" s="11">
        <f t="shared" si="16"/>
        <v>718.4</v>
      </c>
      <c r="AO78" s="11">
        <f t="shared" si="17"/>
        <v>718.4</v>
      </c>
      <c r="AP78" s="11">
        <f t="shared" si="18"/>
        <v>718.4</v>
      </c>
      <c r="AQ78" s="11">
        <f t="shared" si="134"/>
        <v>0</v>
      </c>
      <c r="AR78" s="11">
        <f t="shared" si="135"/>
        <v>0</v>
      </c>
      <c r="AS78" s="11">
        <f t="shared" si="136"/>
        <v>0</v>
      </c>
      <c r="AT78" s="11">
        <f t="shared" si="19"/>
        <v>718.4</v>
      </c>
      <c r="AU78" s="11">
        <f t="shared" si="20"/>
        <v>718.4</v>
      </c>
      <c r="AV78" s="11">
        <f t="shared" si="21"/>
        <v>718.4</v>
      </c>
      <c r="AW78" s="11">
        <f t="shared" si="137"/>
        <v>0</v>
      </c>
      <c r="AX78" s="11">
        <f t="shared" si="138"/>
        <v>0</v>
      </c>
      <c r="AY78" s="11">
        <f t="shared" si="139"/>
        <v>0</v>
      </c>
      <c r="AZ78" s="11">
        <f t="shared" si="22"/>
        <v>718.4</v>
      </c>
      <c r="BA78" s="11">
        <f t="shared" si="23"/>
        <v>718.4</v>
      </c>
      <c r="BB78" s="11">
        <f t="shared" si="24"/>
        <v>718.4</v>
      </c>
      <c r="BC78" s="11">
        <f t="shared" si="140"/>
        <v>0</v>
      </c>
      <c r="BD78" s="11">
        <f t="shared" si="141"/>
        <v>0</v>
      </c>
      <c r="BE78" s="11">
        <f t="shared" si="142"/>
        <v>0</v>
      </c>
      <c r="BF78" s="11">
        <f t="shared" si="25"/>
        <v>718.4</v>
      </c>
      <c r="BG78" s="11">
        <f t="shared" si="26"/>
        <v>718.4</v>
      </c>
      <c r="BH78" s="11">
        <f t="shared" si="27"/>
        <v>718.4</v>
      </c>
      <c r="BI78" s="11">
        <f t="shared" si="143"/>
        <v>0</v>
      </c>
      <c r="BJ78" s="11">
        <f t="shared" si="144"/>
        <v>0</v>
      </c>
      <c r="BK78" s="11">
        <f t="shared" si="145"/>
        <v>0</v>
      </c>
      <c r="BL78" s="11">
        <f t="shared" si="28"/>
        <v>718.4</v>
      </c>
      <c r="BM78" s="11">
        <f t="shared" si="146"/>
        <v>0</v>
      </c>
      <c r="BN78" s="43">
        <f t="shared" si="33"/>
        <v>718.4</v>
      </c>
      <c r="BO78" s="11">
        <f t="shared" si="29"/>
        <v>718.4</v>
      </c>
      <c r="BP78" s="11">
        <f t="shared" si="147"/>
        <v>0</v>
      </c>
      <c r="BQ78" s="43">
        <f t="shared" si="34"/>
        <v>718.4</v>
      </c>
      <c r="BR78" s="11">
        <f t="shared" si="30"/>
        <v>718.4</v>
      </c>
      <c r="BS78" s="11">
        <f t="shared" si="147"/>
        <v>0</v>
      </c>
      <c r="BT78" s="43">
        <f t="shared" si="35"/>
        <v>718.4</v>
      </c>
      <c r="BU78" s="11">
        <f t="shared" si="147"/>
        <v>0</v>
      </c>
      <c r="BV78" s="21"/>
      <c r="BW78" s="21"/>
      <c r="BX78" s="1" t="str">
        <f t="shared" si="107"/>
        <v/>
      </c>
    </row>
    <row r="79" spans="1:76" ht="15.6" customHeight="1" x14ac:dyDescent="0.3">
      <c r="A79" s="62" t="s">
        <v>100</v>
      </c>
      <c r="B79" s="63">
        <v>600</v>
      </c>
      <c r="C79" s="62" t="s">
        <v>43</v>
      </c>
      <c r="D79" s="62" t="s">
        <v>44</v>
      </c>
      <c r="E79" s="64" t="s">
        <v>45</v>
      </c>
      <c r="F79" s="11">
        <v>718.4</v>
      </c>
      <c r="G79" s="11">
        <v>718.4</v>
      </c>
      <c r="H79" s="11">
        <v>718.4</v>
      </c>
      <c r="I79" s="11"/>
      <c r="J79" s="11"/>
      <c r="K79" s="11"/>
      <c r="L79" s="11">
        <f t="shared" si="1"/>
        <v>718.4</v>
      </c>
      <c r="M79" s="11">
        <f t="shared" si="2"/>
        <v>718.4</v>
      </c>
      <c r="N79" s="11">
        <f t="shared" si="3"/>
        <v>718.4</v>
      </c>
      <c r="O79" s="11"/>
      <c r="P79" s="11"/>
      <c r="Q79" s="11"/>
      <c r="R79" s="11">
        <f t="shared" si="4"/>
        <v>718.4</v>
      </c>
      <c r="S79" s="11">
        <f t="shared" si="5"/>
        <v>718.4</v>
      </c>
      <c r="T79" s="11">
        <f t="shared" si="6"/>
        <v>718.4</v>
      </c>
      <c r="U79" s="11"/>
      <c r="V79" s="11"/>
      <c r="W79" s="11"/>
      <c r="X79" s="11">
        <f t="shared" si="7"/>
        <v>718.4</v>
      </c>
      <c r="Y79" s="11">
        <f t="shared" si="8"/>
        <v>718.4</v>
      </c>
      <c r="Z79" s="11">
        <f t="shared" si="9"/>
        <v>718.4</v>
      </c>
      <c r="AA79" s="11"/>
      <c r="AB79" s="11"/>
      <c r="AC79" s="11"/>
      <c r="AD79" s="11">
        <f t="shared" si="10"/>
        <v>718.4</v>
      </c>
      <c r="AE79" s="11">
        <f t="shared" si="11"/>
        <v>718.4</v>
      </c>
      <c r="AF79" s="11">
        <f t="shared" si="12"/>
        <v>718.4</v>
      </c>
      <c r="AG79" s="11"/>
      <c r="AH79" s="11">
        <f t="shared" si="13"/>
        <v>718.4</v>
      </c>
      <c r="AI79" s="11">
        <f t="shared" si="14"/>
        <v>718.4</v>
      </c>
      <c r="AJ79" s="11">
        <f t="shared" si="15"/>
        <v>718.4</v>
      </c>
      <c r="AK79" s="11"/>
      <c r="AL79" s="11"/>
      <c r="AM79" s="11"/>
      <c r="AN79" s="11">
        <f t="shared" si="16"/>
        <v>718.4</v>
      </c>
      <c r="AO79" s="11">
        <f t="shared" si="17"/>
        <v>718.4</v>
      </c>
      <c r="AP79" s="11">
        <f t="shared" si="18"/>
        <v>718.4</v>
      </c>
      <c r="AQ79" s="11"/>
      <c r="AR79" s="11"/>
      <c r="AS79" s="11"/>
      <c r="AT79" s="11">
        <f t="shared" si="19"/>
        <v>718.4</v>
      </c>
      <c r="AU79" s="11">
        <f t="shared" si="20"/>
        <v>718.4</v>
      </c>
      <c r="AV79" s="11">
        <f t="shared" si="21"/>
        <v>718.4</v>
      </c>
      <c r="AW79" s="11"/>
      <c r="AX79" s="11"/>
      <c r="AY79" s="11"/>
      <c r="AZ79" s="11">
        <f t="shared" si="22"/>
        <v>718.4</v>
      </c>
      <c r="BA79" s="11">
        <f t="shared" si="23"/>
        <v>718.4</v>
      </c>
      <c r="BB79" s="11">
        <f t="shared" si="24"/>
        <v>718.4</v>
      </c>
      <c r="BC79" s="11"/>
      <c r="BD79" s="11"/>
      <c r="BE79" s="11"/>
      <c r="BF79" s="11">
        <f t="shared" si="25"/>
        <v>718.4</v>
      </c>
      <c r="BG79" s="11">
        <f t="shared" si="26"/>
        <v>718.4</v>
      </c>
      <c r="BH79" s="11">
        <f t="shared" si="27"/>
        <v>718.4</v>
      </c>
      <c r="BI79" s="11"/>
      <c r="BJ79" s="11"/>
      <c r="BK79" s="11"/>
      <c r="BL79" s="11">
        <f t="shared" si="28"/>
        <v>718.4</v>
      </c>
      <c r="BM79" s="11"/>
      <c r="BN79" s="43">
        <f t="shared" si="33"/>
        <v>718.4</v>
      </c>
      <c r="BO79" s="11">
        <f t="shared" si="29"/>
        <v>718.4</v>
      </c>
      <c r="BP79" s="11"/>
      <c r="BQ79" s="43">
        <f t="shared" si="34"/>
        <v>718.4</v>
      </c>
      <c r="BR79" s="11">
        <f t="shared" si="30"/>
        <v>718.4</v>
      </c>
      <c r="BS79" s="11"/>
      <c r="BT79" s="43">
        <f t="shared" si="35"/>
        <v>718.4</v>
      </c>
      <c r="BU79" s="11"/>
      <c r="BV79" s="21"/>
      <c r="BW79" s="21"/>
      <c r="BX79" s="1" t="str">
        <f t="shared" si="107"/>
        <v>0113</v>
      </c>
    </row>
    <row r="80" spans="1:76" ht="62.4" customHeight="1" x14ac:dyDescent="0.3">
      <c r="A80" s="62" t="s">
        <v>102</v>
      </c>
      <c r="B80" s="63"/>
      <c r="C80" s="62"/>
      <c r="D80" s="62"/>
      <c r="E80" s="64" t="s">
        <v>103</v>
      </c>
      <c r="F80" s="11">
        <f t="shared" si="148"/>
        <v>1105.2</v>
      </c>
      <c r="G80" s="11">
        <f t="shared" si="149"/>
        <v>1105.2</v>
      </c>
      <c r="H80" s="11">
        <f t="shared" si="150"/>
        <v>1105.2</v>
      </c>
      <c r="I80" s="11">
        <f t="shared" si="118"/>
        <v>0</v>
      </c>
      <c r="J80" s="11">
        <f t="shared" si="119"/>
        <v>0</v>
      </c>
      <c r="K80" s="11">
        <f t="shared" si="120"/>
        <v>0</v>
      </c>
      <c r="L80" s="11">
        <f t="shared" ref="L80:L138" si="151">F80+I80</f>
        <v>1105.2</v>
      </c>
      <c r="M80" s="11">
        <f t="shared" ref="M80:M138" si="152">G80+J80</f>
        <v>1105.2</v>
      </c>
      <c r="N80" s="11">
        <f t="shared" ref="N80:N138" si="153">H80+K80</f>
        <v>1105.2</v>
      </c>
      <c r="O80" s="11">
        <f t="shared" si="121"/>
        <v>0</v>
      </c>
      <c r="P80" s="11">
        <f t="shared" si="122"/>
        <v>0</v>
      </c>
      <c r="Q80" s="11">
        <f t="shared" si="123"/>
        <v>0</v>
      </c>
      <c r="R80" s="11">
        <f t="shared" ref="R80:R118" si="154">L80+O80</f>
        <v>1105.2</v>
      </c>
      <c r="S80" s="11">
        <f t="shared" ref="S80:S118" si="155">M80+P80</f>
        <v>1105.2</v>
      </c>
      <c r="T80" s="11">
        <f t="shared" ref="T80:T118" si="156">N80+Q80</f>
        <v>1105.2</v>
      </c>
      <c r="U80" s="11">
        <f t="shared" si="124"/>
        <v>0</v>
      </c>
      <c r="V80" s="11">
        <f t="shared" si="125"/>
        <v>0</v>
      </c>
      <c r="W80" s="11">
        <f t="shared" si="126"/>
        <v>0</v>
      </c>
      <c r="X80" s="11">
        <f t="shared" ref="X80:X118" si="157">R80+U80</f>
        <v>1105.2</v>
      </c>
      <c r="Y80" s="11">
        <f t="shared" ref="Y80:Y118" si="158">S80+V80</f>
        <v>1105.2</v>
      </c>
      <c r="Z80" s="11">
        <f t="shared" ref="Z80:Z118" si="159">T80+W80</f>
        <v>1105.2</v>
      </c>
      <c r="AA80" s="11">
        <f t="shared" si="127"/>
        <v>0</v>
      </c>
      <c r="AB80" s="11">
        <f t="shared" si="128"/>
        <v>0</v>
      </c>
      <c r="AC80" s="11">
        <f t="shared" si="129"/>
        <v>0</v>
      </c>
      <c r="AD80" s="11">
        <f t="shared" ref="AD80:AD118" si="160">X80+AA80</f>
        <v>1105.2</v>
      </c>
      <c r="AE80" s="11">
        <f t="shared" ref="AE80:AE118" si="161">Y80+AB80</f>
        <v>1105.2</v>
      </c>
      <c r="AF80" s="11">
        <f t="shared" ref="AF80:AF118" si="162">Z80+AC80</f>
        <v>1105.2</v>
      </c>
      <c r="AG80" s="11">
        <f t="shared" si="130"/>
        <v>0</v>
      </c>
      <c r="AH80" s="11">
        <f t="shared" ref="AH80:AH118" si="163">AD80+AG80</f>
        <v>1105.2</v>
      </c>
      <c r="AI80" s="11">
        <f t="shared" ref="AI80:AI118" si="164">AE80</f>
        <v>1105.2</v>
      </c>
      <c r="AJ80" s="11">
        <f t="shared" ref="AJ80:AJ118" si="165">AF80</f>
        <v>1105.2</v>
      </c>
      <c r="AK80" s="11">
        <f t="shared" si="131"/>
        <v>0</v>
      </c>
      <c r="AL80" s="11">
        <f t="shared" si="132"/>
        <v>0</v>
      </c>
      <c r="AM80" s="11">
        <f t="shared" si="133"/>
        <v>0</v>
      </c>
      <c r="AN80" s="11">
        <f t="shared" ref="AN80:AN118" si="166">AH80+AK80</f>
        <v>1105.2</v>
      </c>
      <c r="AO80" s="11">
        <f t="shared" ref="AO80:AO118" si="167">AI80+AL80</f>
        <v>1105.2</v>
      </c>
      <c r="AP80" s="11">
        <f t="shared" ref="AP80:AP118" si="168">AJ80+AM80</f>
        <v>1105.2</v>
      </c>
      <c r="AQ80" s="11">
        <f t="shared" si="134"/>
        <v>0</v>
      </c>
      <c r="AR80" s="11">
        <f t="shared" si="135"/>
        <v>0</v>
      </c>
      <c r="AS80" s="11">
        <f t="shared" si="136"/>
        <v>0</v>
      </c>
      <c r="AT80" s="11">
        <f t="shared" ref="AT80:AT118" si="169">AN80+AQ80</f>
        <v>1105.2</v>
      </c>
      <c r="AU80" s="11">
        <f t="shared" ref="AU80:AU118" si="170">AO80+AR80</f>
        <v>1105.2</v>
      </c>
      <c r="AV80" s="11">
        <f t="shared" ref="AV80:AV118" si="171">AP80+AS80</f>
        <v>1105.2</v>
      </c>
      <c r="AW80" s="11">
        <f t="shared" si="137"/>
        <v>0</v>
      </c>
      <c r="AX80" s="11">
        <f t="shared" si="138"/>
        <v>0</v>
      </c>
      <c r="AY80" s="11">
        <f t="shared" si="139"/>
        <v>0</v>
      </c>
      <c r="AZ80" s="11">
        <f t="shared" ref="AZ80:AZ118" si="172">AT80+AW80</f>
        <v>1105.2</v>
      </c>
      <c r="BA80" s="11">
        <f t="shared" ref="BA80:BA118" si="173">AU80+AX80</f>
        <v>1105.2</v>
      </c>
      <c r="BB80" s="11">
        <f t="shared" ref="BB80:BB118" si="174">AV80+AY80</f>
        <v>1105.2</v>
      </c>
      <c r="BC80" s="11">
        <f t="shared" si="140"/>
        <v>0</v>
      </c>
      <c r="BD80" s="11">
        <f t="shared" si="141"/>
        <v>0</v>
      </c>
      <c r="BE80" s="11">
        <f t="shared" si="142"/>
        <v>0</v>
      </c>
      <c r="BF80" s="11">
        <f t="shared" ref="BF80:BF118" si="175">AZ80+BC80</f>
        <v>1105.2</v>
      </c>
      <c r="BG80" s="11">
        <f t="shared" ref="BG80:BG118" si="176">BA80+BD80</f>
        <v>1105.2</v>
      </c>
      <c r="BH80" s="11">
        <f t="shared" ref="BH80:BH118" si="177">BB80+BE80</f>
        <v>1105.2</v>
      </c>
      <c r="BI80" s="11">
        <f t="shared" si="143"/>
        <v>0</v>
      </c>
      <c r="BJ80" s="11">
        <f t="shared" si="144"/>
        <v>0</v>
      </c>
      <c r="BK80" s="11">
        <f t="shared" si="145"/>
        <v>0</v>
      </c>
      <c r="BL80" s="11">
        <f t="shared" ref="BL80:BL106" si="178">BF80+BI80</f>
        <v>1105.2</v>
      </c>
      <c r="BM80" s="11">
        <f t="shared" si="146"/>
        <v>0</v>
      </c>
      <c r="BN80" s="43">
        <f t="shared" si="33"/>
        <v>1105.2</v>
      </c>
      <c r="BO80" s="11">
        <f t="shared" ref="BO80:BO143" si="179">BG80+BJ80</f>
        <v>1105.2</v>
      </c>
      <c r="BP80" s="11">
        <f t="shared" si="147"/>
        <v>0</v>
      </c>
      <c r="BQ80" s="43">
        <f t="shared" si="34"/>
        <v>1105.2</v>
      </c>
      <c r="BR80" s="11">
        <f t="shared" ref="BR80:BR143" si="180">BH80+BK80</f>
        <v>1105.2</v>
      </c>
      <c r="BS80" s="11">
        <f t="shared" si="147"/>
        <v>0</v>
      </c>
      <c r="BT80" s="43">
        <f t="shared" si="35"/>
        <v>1105.2</v>
      </c>
      <c r="BU80" s="11">
        <f t="shared" si="147"/>
        <v>0</v>
      </c>
      <c r="BV80" s="21"/>
      <c r="BW80" s="21"/>
      <c r="BX80" s="1" t="str">
        <f t="shared" si="107"/>
        <v/>
      </c>
    </row>
    <row r="81" spans="1:76" ht="46.8" customHeight="1" x14ac:dyDescent="0.3">
      <c r="A81" s="62" t="s">
        <v>102</v>
      </c>
      <c r="B81" s="63" t="s">
        <v>82</v>
      </c>
      <c r="C81" s="62"/>
      <c r="D81" s="62"/>
      <c r="E81" s="64" t="s">
        <v>83</v>
      </c>
      <c r="F81" s="11">
        <f t="shared" si="148"/>
        <v>1105.2</v>
      </c>
      <c r="G81" s="11">
        <f t="shared" si="149"/>
        <v>1105.2</v>
      </c>
      <c r="H81" s="11">
        <f t="shared" si="150"/>
        <v>1105.2</v>
      </c>
      <c r="I81" s="11">
        <f t="shared" si="118"/>
        <v>0</v>
      </c>
      <c r="J81" s="11">
        <f t="shared" si="119"/>
        <v>0</v>
      </c>
      <c r="K81" s="11">
        <f t="shared" si="120"/>
        <v>0</v>
      </c>
      <c r="L81" s="11">
        <f t="shared" si="151"/>
        <v>1105.2</v>
      </c>
      <c r="M81" s="11">
        <f t="shared" si="152"/>
        <v>1105.2</v>
      </c>
      <c r="N81" s="11">
        <f t="shared" si="153"/>
        <v>1105.2</v>
      </c>
      <c r="O81" s="11">
        <f t="shared" si="121"/>
        <v>0</v>
      </c>
      <c r="P81" s="11">
        <f t="shared" si="122"/>
        <v>0</v>
      </c>
      <c r="Q81" s="11">
        <f t="shared" si="123"/>
        <v>0</v>
      </c>
      <c r="R81" s="11">
        <f t="shared" si="154"/>
        <v>1105.2</v>
      </c>
      <c r="S81" s="11">
        <f t="shared" si="155"/>
        <v>1105.2</v>
      </c>
      <c r="T81" s="11">
        <f t="shared" si="156"/>
        <v>1105.2</v>
      </c>
      <c r="U81" s="11">
        <f t="shared" si="124"/>
        <v>0</v>
      </c>
      <c r="V81" s="11">
        <f t="shared" si="125"/>
        <v>0</v>
      </c>
      <c r="W81" s="11">
        <f t="shared" si="126"/>
        <v>0</v>
      </c>
      <c r="X81" s="11">
        <f t="shared" si="157"/>
        <v>1105.2</v>
      </c>
      <c r="Y81" s="11">
        <f t="shared" si="158"/>
        <v>1105.2</v>
      </c>
      <c r="Z81" s="11">
        <f t="shared" si="159"/>
        <v>1105.2</v>
      </c>
      <c r="AA81" s="11">
        <f t="shared" si="127"/>
        <v>0</v>
      </c>
      <c r="AB81" s="11">
        <f t="shared" si="128"/>
        <v>0</v>
      </c>
      <c r="AC81" s="11">
        <f t="shared" si="129"/>
        <v>0</v>
      </c>
      <c r="AD81" s="11">
        <f t="shared" si="160"/>
        <v>1105.2</v>
      </c>
      <c r="AE81" s="11">
        <f t="shared" si="161"/>
        <v>1105.2</v>
      </c>
      <c r="AF81" s="11">
        <f t="shared" si="162"/>
        <v>1105.2</v>
      </c>
      <c r="AG81" s="11">
        <f t="shared" si="130"/>
        <v>0</v>
      </c>
      <c r="AH81" s="11">
        <f t="shared" si="163"/>
        <v>1105.2</v>
      </c>
      <c r="AI81" s="11">
        <f t="shared" si="164"/>
        <v>1105.2</v>
      </c>
      <c r="AJ81" s="11">
        <f t="shared" si="165"/>
        <v>1105.2</v>
      </c>
      <c r="AK81" s="11">
        <f t="shared" si="131"/>
        <v>0</v>
      </c>
      <c r="AL81" s="11">
        <f t="shared" si="132"/>
        <v>0</v>
      </c>
      <c r="AM81" s="11">
        <f t="shared" si="133"/>
        <v>0</v>
      </c>
      <c r="AN81" s="11">
        <f t="shared" si="166"/>
        <v>1105.2</v>
      </c>
      <c r="AO81" s="11">
        <f t="shared" si="167"/>
        <v>1105.2</v>
      </c>
      <c r="AP81" s="11">
        <f t="shared" si="168"/>
        <v>1105.2</v>
      </c>
      <c r="AQ81" s="11">
        <f t="shared" si="134"/>
        <v>0</v>
      </c>
      <c r="AR81" s="11">
        <f t="shared" si="135"/>
        <v>0</v>
      </c>
      <c r="AS81" s="11">
        <f t="shared" si="136"/>
        <v>0</v>
      </c>
      <c r="AT81" s="11">
        <f t="shared" si="169"/>
        <v>1105.2</v>
      </c>
      <c r="AU81" s="11">
        <f t="shared" si="170"/>
        <v>1105.2</v>
      </c>
      <c r="AV81" s="11">
        <f t="shared" si="171"/>
        <v>1105.2</v>
      </c>
      <c r="AW81" s="11">
        <f t="shared" si="137"/>
        <v>0</v>
      </c>
      <c r="AX81" s="11">
        <f t="shared" si="138"/>
        <v>0</v>
      </c>
      <c r="AY81" s="11">
        <f t="shared" si="139"/>
        <v>0</v>
      </c>
      <c r="AZ81" s="11">
        <f t="shared" si="172"/>
        <v>1105.2</v>
      </c>
      <c r="BA81" s="11">
        <f t="shared" si="173"/>
        <v>1105.2</v>
      </c>
      <c r="BB81" s="11">
        <f t="shared" si="174"/>
        <v>1105.2</v>
      </c>
      <c r="BC81" s="11">
        <f t="shared" si="140"/>
        <v>0</v>
      </c>
      <c r="BD81" s="11">
        <f t="shared" si="141"/>
        <v>0</v>
      </c>
      <c r="BE81" s="11">
        <f t="shared" si="142"/>
        <v>0</v>
      </c>
      <c r="BF81" s="11">
        <f t="shared" si="175"/>
        <v>1105.2</v>
      </c>
      <c r="BG81" s="11">
        <f t="shared" si="176"/>
        <v>1105.2</v>
      </c>
      <c r="BH81" s="11">
        <f t="shared" si="177"/>
        <v>1105.2</v>
      </c>
      <c r="BI81" s="11">
        <f t="shared" si="143"/>
        <v>0</v>
      </c>
      <c r="BJ81" s="11">
        <f t="shared" si="144"/>
        <v>0</v>
      </c>
      <c r="BK81" s="11">
        <f t="shared" si="145"/>
        <v>0</v>
      </c>
      <c r="BL81" s="11">
        <f t="shared" si="178"/>
        <v>1105.2</v>
      </c>
      <c r="BM81" s="11">
        <f t="shared" si="146"/>
        <v>0</v>
      </c>
      <c r="BN81" s="43">
        <f t="shared" ref="BN81:BN108" si="181">BL81+BM81</f>
        <v>1105.2</v>
      </c>
      <c r="BO81" s="11">
        <f t="shared" si="179"/>
        <v>1105.2</v>
      </c>
      <c r="BP81" s="11">
        <f t="shared" si="147"/>
        <v>0</v>
      </c>
      <c r="BQ81" s="43">
        <f t="shared" ref="BQ81:BQ108" si="182">BO81+BP81</f>
        <v>1105.2</v>
      </c>
      <c r="BR81" s="11">
        <f t="shared" si="180"/>
        <v>1105.2</v>
      </c>
      <c r="BS81" s="11">
        <f t="shared" si="147"/>
        <v>0</v>
      </c>
      <c r="BT81" s="43">
        <f t="shared" ref="BT81:BT108" si="183">BR81+BS81</f>
        <v>1105.2</v>
      </c>
      <c r="BU81" s="11">
        <f t="shared" si="147"/>
        <v>0</v>
      </c>
      <c r="BV81" s="21"/>
      <c r="BW81" s="21"/>
      <c r="BX81" s="1" t="str">
        <f t="shared" si="107"/>
        <v/>
      </c>
    </row>
    <row r="82" spans="1:76" ht="15.6" customHeight="1" x14ac:dyDescent="0.3">
      <c r="A82" s="62" t="s">
        <v>102</v>
      </c>
      <c r="B82" s="63">
        <v>600</v>
      </c>
      <c r="C82" s="62" t="s">
        <v>43</v>
      </c>
      <c r="D82" s="62" t="s">
        <v>44</v>
      </c>
      <c r="E82" s="64" t="s">
        <v>45</v>
      </c>
      <c r="F82" s="11">
        <v>1105.2</v>
      </c>
      <c r="G82" s="11">
        <v>1105.2</v>
      </c>
      <c r="H82" s="11">
        <v>1105.2</v>
      </c>
      <c r="I82" s="11"/>
      <c r="J82" s="11"/>
      <c r="K82" s="11"/>
      <c r="L82" s="11">
        <f t="shared" si="151"/>
        <v>1105.2</v>
      </c>
      <c r="M82" s="11">
        <f t="shared" si="152"/>
        <v>1105.2</v>
      </c>
      <c r="N82" s="11">
        <f t="shared" si="153"/>
        <v>1105.2</v>
      </c>
      <c r="O82" s="11"/>
      <c r="P82" s="11"/>
      <c r="Q82" s="11"/>
      <c r="R82" s="11">
        <f t="shared" si="154"/>
        <v>1105.2</v>
      </c>
      <c r="S82" s="11">
        <f t="shared" si="155"/>
        <v>1105.2</v>
      </c>
      <c r="T82" s="11">
        <f t="shared" si="156"/>
        <v>1105.2</v>
      </c>
      <c r="U82" s="11"/>
      <c r="V82" s="11"/>
      <c r="W82" s="11"/>
      <c r="X82" s="11">
        <f t="shared" si="157"/>
        <v>1105.2</v>
      </c>
      <c r="Y82" s="11">
        <f t="shared" si="158"/>
        <v>1105.2</v>
      </c>
      <c r="Z82" s="11">
        <f t="shared" si="159"/>
        <v>1105.2</v>
      </c>
      <c r="AA82" s="11"/>
      <c r="AB82" s="11"/>
      <c r="AC82" s="11"/>
      <c r="AD82" s="11">
        <f t="shared" si="160"/>
        <v>1105.2</v>
      </c>
      <c r="AE82" s="11">
        <f t="shared" si="161"/>
        <v>1105.2</v>
      </c>
      <c r="AF82" s="11">
        <f t="shared" si="162"/>
        <v>1105.2</v>
      </c>
      <c r="AG82" s="11"/>
      <c r="AH82" s="11">
        <f t="shared" si="163"/>
        <v>1105.2</v>
      </c>
      <c r="AI82" s="11">
        <f t="shared" si="164"/>
        <v>1105.2</v>
      </c>
      <c r="AJ82" s="11">
        <f t="shared" si="165"/>
        <v>1105.2</v>
      </c>
      <c r="AK82" s="11"/>
      <c r="AL82" s="11"/>
      <c r="AM82" s="11"/>
      <c r="AN82" s="11">
        <f t="shared" si="166"/>
        <v>1105.2</v>
      </c>
      <c r="AO82" s="11">
        <f t="shared" si="167"/>
        <v>1105.2</v>
      </c>
      <c r="AP82" s="11">
        <f t="shared" si="168"/>
        <v>1105.2</v>
      </c>
      <c r="AQ82" s="11"/>
      <c r="AR82" s="11"/>
      <c r="AS82" s="11"/>
      <c r="AT82" s="11">
        <f t="shared" si="169"/>
        <v>1105.2</v>
      </c>
      <c r="AU82" s="11">
        <f t="shared" si="170"/>
        <v>1105.2</v>
      </c>
      <c r="AV82" s="11">
        <f t="shared" si="171"/>
        <v>1105.2</v>
      </c>
      <c r="AW82" s="11"/>
      <c r="AX82" s="11"/>
      <c r="AY82" s="11"/>
      <c r="AZ82" s="11">
        <f t="shared" si="172"/>
        <v>1105.2</v>
      </c>
      <c r="BA82" s="11">
        <f t="shared" si="173"/>
        <v>1105.2</v>
      </c>
      <c r="BB82" s="11">
        <f t="shared" si="174"/>
        <v>1105.2</v>
      </c>
      <c r="BC82" s="11"/>
      <c r="BD82" s="11"/>
      <c r="BE82" s="11"/>
      <c r="BF82" s="11">
        <f t="shared" si="175"/>
        <v>1105.2</v>
      </c>
      <c r="BG82" s="11">
        <f t="shared" si="176"/>
        <v>1105.2</v>
      </c>
      <c r="BH82" s="11">
        <f t="shared" si="177"/>
        <v>1105.2</v>
      </c>
      <c r="BI82" s="11"/>
      <c r="BJ82" s="11"/>
      <c r="BK82" s="11"/>
      <c r="BL82" s="11">
        <f t="shared" si="178"/>
        <v>1105.2</v>
      </c>
      <c r="BM82" s="11"/>
      <c r="BN82" s="43">
        <f t="shared" si="181"/>
        <v>1105.2</v>
      </c>
      <c r="BO82" s="11">
        <f t="shared" si="179"/>
        <v>1105.2</v>
      </c>
      <c r="BP82" s="11"/>
      <c r="BQ82" s="43">
        <f t="shared" si="182"/>
        <v>1105.2</v>
      </c>
      <c r="BR82" s="11">
        <f t="shared" si="180"/>
        <v>1105.2</v>
      </c>
      <c r="BS82" s="11"/>
      <c r="BT82" s="43">
        <f t="shared" si="183"/>
        <v>1105.2</v>
      </c>
      <c r="BU82" s="11"/>
      <c r="BV82" s="21"/>
      <c r="BW82" s="21"/>
      <c r="BX82" s="1" t="str">
        <f t="shared" si="107"/>
        <v>0113</v>
      </c>
    </row>
    <row r="83" spans="1:76" ht="62.4" customHeight="1" x14ac:dyDescent="0.3">
      <c r="A83" s="62" t="s">
        <v>104</v>
      </c>
      <c r="B83" s="63"/>
      <c r="C83" s="62"/>
      <c r="D83" s="62"/>
      <c r="E83" s="64" t="s">
        <v>105</v>
      </c>
      <c r="F83" s="11">
        <f t="shared" si="148"/>
        <v>1105.2</v>
      </c>
      <c r="G83" s="11">
        <f t="shared" si="149"/>
        <v>1105.2</v>
      </c>
      <c r="H83" s="11">
        <f t="shared" si="150"/>
        <v>1105.2</v>
      </c>
      <c r="I83" s="11">
        <f t="shared" si="118"/>
        <v>0</v>
      </c>
      <c r="J83" s="11">
        <f t="shared" si="119"/>
        <v>0</v>
      </c>
      <c r="K83" s="11">
        <f t="shared" si="120"/>
        <v>0</v>
      </c>
      <c r="L83" s="11">
        <f t="shared" si="151"/>
        <v>1105.2</v>
      </c>
      <c r="M83" s="11">
        <f t="shared" si="152"/>
        <v>1105.2</v>
      </c>
      <c r="N83" s="11">
        <f t="shared" si="153"/>
        <v>1105.2</v>
      </c>
      <c r="O83" s="11">
        <f t="shared" si="121"/>
        <v>0</v>
      </c>
      <c r="P83" s="11">
        <f t="shared" si="122"/>
        <v>0</v>
      </c>
      <c r="Q83" s="11">
        <f t="shared" si="123"/>
        <v>0</v>
      </c>
      <c r="R83" s="11">
        <f t="shared" si="154"/>
        <v>1105.2</v>
      </c>
      <c r="S83" s="11">
        <f t="shared" si="155"/>
        <v>1105.2</v>
      </c>
      <c r="T83" s="11">
        <f t="shared" si="156"/>
        <v>1105.2</v>
      </c>
      <c r="U83" s="11">
        <f t="shared" si="124"/>
        <v>0</v>
      </c>
      <c r="V83" s="11">
        <f t="shared" si="125"/>
        <v>0</v>
      </c>
      <c r="W83" s="11">
        <f t="shared" si="126"/>
        <v>0</v>
      </c>
      <c r="X83" s="11">
        <f t="shared" si="157"/>
        <v>1105.2</v>
      </c>
      <c r="Y83" s="11">
        <f t="shared" si="158"/>
        <v>1105.2</v>
      </c>
      <c r="Z83" s="11">
        <f t="shared" si="159"/>
        <v>1105.2</v>
      </c>
      <c r="AA83" s="11">
        <f t="shared" si="127"/>
        <v>0</v>
      </c>
      <c r="AB83" s="11">
        <f t="shared" si="128"/>
        <v>0</v>
      </c>
      <c r="AC83" s="11">
        <f t="shared" si="129"/>
        <v>0</v>
      </c>
      <c r="AD83" s="11">
        <f t="shared" si="160"/>
        <v>1105.2</v>
      </c>
      <c r="AE83" s="11">
        <f t="shared" si="161"/>
        <v>1105.2</v>
      </c>
      <c r="AF83" s="11">
        <f t="shared" si="162"/>
        <v>1105.2</v>
      </c>
      <c r="AG83" s="11">
        <f t="shared" si="130"/>
        <v>0</v>
      </c>
      <c r="AH83" s="11">
        <f t="shared" si="163"/>
        <v>1105.2</v>
      </c>
      <c r="AI83" s="11">
        <f t="shared" si="164"/>
        <v>1105.2</v>
      </c>
      <c r="AJ83" s="11">
        <f t="shared" si="165"/>
        <v>1105.2</v>
      </c>
      <c r="AK83" s="11">
        <f t="shared" si="131"/>
        <v>0</v>
      </c>
      <c r="AL83" s="11">
        <f t="shared" si="132"/>
        <v>0</v>
      </c>
      <c r="AM83" s="11">
        <f t="shared" si="133"/>
        <v>0</v>
      </c>
      <c r="AN83" s="11">
        <f t="shared" si="166"/>
        <v>1105.2</v>
      </c>
      <c r="AO83" s="11">
        <f t="shared" si="167"/>
        <v>1105.2</v>
      </c>
      <c r="AP83" s="11">
        <f t="shared" si="168"/>
        <v>1105.2</v>
      </c>
      <c r="AQ83" s="11">
        <f t="shared" si="134"/>
        <v>0</v>
      </c>
      <c r="AR83" s="11">
        <f t="shared" si="135"/>
        <v>0</v>
      </c>
      <c r="AS83" s="11">
        <f t="shared" si="136"/>
        <v>0</v>
      </c>
      <c r="AT83" s="11">
        <f t="shared" si="169"/>
        <v>1105.2</v>
      </c>
      <c r="AU83" s="11">
        <f t="shared" si="170"/>
        <v>1105.2</v>
      </c>
      <c r="AV83" s="11">
        <f t="shared" si="171"/>
        <v>1105.2</v>
      </c>
      <c r="AW83" s="11">
        <f t="shared" si="137"/>
        <v>0</v>
      </c>
      <c r="AX83" s="11">
        <f t="shared" si="138"/>
        <v>0</v>
      </c>
      <c r="AY83" s="11">
        <f t="shared" si="139"/>
        <v>0</v>
      </c>
      <c r="AZ83" s="11">
        <f t="shared" si="172"/>
        <v>1105.2</v>
      </c>
      <c r="BA83" s="11">
        <f t="shared" si="173"/>
        <v>1105.2</v>
      </c>
      <c r="BB83" s="11">
        <f t="shared" si="174"/>
        <v>1105.2</v>
      </c>
      <c r="BC83" s="11">
        <f t="shared" si="140"/>
        <v>0</v>
      </c>
      <c r="BD83" s="11">
        <f t="shared" si="141"/>
        <v>0</v>
      </c>
      <c r="BE83" s="11">
        <f t="shared" si="142"/>
        <v>0</v>
      </c>
      <c r="BF83" s="11">
        <f t="shared" si="175"/>
        <v>1105.2</v>
      </c>
      <c r="BG83" s="11">
        <f t="shared" si="176"/>
        <v>1105.2</v>
      </c>
      <c r="BH83" s="11">
        <f t="shared" si="177"/>
        <v>1105.2</v>
      </c>
      <c r="BI83" s="11">
        <f t="shared" si="143"/>
        <v>0</v>
      </c>
      <c r="BJ83" s="11">
        <f t="shared" si="144"/>
        <v>0</v>
      </c>
      <c r="BK83" s="11">
        <f t="shared" si="145"/>
        <v>0</v>
      </c>
      <c r="BL83" s="11">
        <f t="shared" si="178"/>
        <v>1105.2</v>
      </c>
      <c r="BM83" s="11">
        <f t="shared" si="146"/>
        <v>0</v>
      </c>
      <c r="BN83" s="43">
        <f t="shared" si="181"/>
        <v>1105.2</v>
      </c>
      <c r="BO83" s="11">
        <f t="shared" si="179"/>
        <v>1105.2</v>
      </c>
      <c r="BP83" s="11">
        <f t="shared" si="147"/>
        <v>0</v>
      </c>
      <c r="BQ83" s="43">
        <f t="shared" si="182"/>
        <v>1105.2</v>
      </c>
      <c r="BR83" s="11">
        <f t="shared" si="180"/>
        <v>1105.2</v>
      </c>
      <c r="BS83" s="11">
        <f t="shared" si="147"/>
        <v>0</v>
      </c>
      <c r="BT83" s="43">
        <f t="shared" si="183"/>
        <v>1105.2</v>
      </c>
      <c r="BU83" s="11">
        <f t="shared" si="147"/>
        <v>0</v>
      </c>
      <c r="BV83" s="21"/>
      <c r="BW83" s="21"/>
      <c r="BX83" s="1" t="str">
        <f t="shared" si="107"/>
        <v/>
      </c>
    </row>
    <row r="84" spans="1:76" ht="46.8" customHeight="1" x14ac:dyDescent="0.3">
      <c r="A84" s="62" t="s">
        <v>104</v>
      </c>
      <c r="B84" s="63" t="s">
        <v>82</v>
      </c>
      <c r="C84" s="62"/>
      <c r="D84" s="62"/>
      <c r="E84" s="64" t="s">
        <v>83</v>
      </c>
      <c r="F84" s="11">
        <f t="shared" si="148"/>
        <v>1105.2</v>
      </c>
      <c r="G84" s="11">
        <f t="shared" si="149"/>
        <v>1105.2</v>
      </c>
      <c r="H84" s="11">
        <f t="shared" si="150"/>
        <v>1105.2</v>
      </c>
      <c r="I84" s="11">
        <f t="shared" si="118"/>
        <v>0</v>
      </c>
      <c r="J84" s="11">
        <f t="shared" si="119"/>
        <v>0</v>
      </c>
      <c r="K84" s="11">
        <f t="shared" si="120"/>
        <v>0</v>
      </c>
      <c r="L84" s="11">
        <f t="shared" si="151"/>
        <v>1105.2</v>
      </c>
      <c r="M84" s="11">
        <f t="shared" si="152"/>
        <v>1105.2</v>
      </c>
      <c r="N84" s="11">
        <f t="shared" si="153"/>
        <v>1105.2</v>
      </c>
      <c r="O84" s="11">
        <f t="shared" si="121"/>
        <v>0</v>
      </c>
      <c r="P84" s="11">
        <f t="shared" si="122"/>
        <v>0</v>
      </c>
      <c r="Q84" s="11">
        <f t="shared" si="123"/>
        <v>0</v>
      </c>
      <c r="R84" s="11">
        <f t="shared" si="154"/>
        <v>1105.2</v>
      </c>
      <c r="S84" s="11">
        <f t="shared" si="155"/>
        <v>1105.2</v>
      </c>
      <c r="T84" s="11">
        <f t="shared" si="156"/>
        <v>1105.2</v>
      </c>
      <c r="U84" s="11">
        <f t="shared" si="124"/>
        <v>0</v>
      </c>
      <c r="V84" s="11">
        <f t="shared" si="125"/>
        <v>0</v>
      </c>
      <c r="W84" s="11">
        <f t="shared" si="126"/>
        <v>0</v>
      </c>
      <c r="X84" s="11">
        <f t="shared" si="157"/>
        <v>1105.2</v>
      </c>
      <c r="Y84" s="11">
        <f t="shared" si="158"/>
        <v>1105.2</v>
      </c>
      <c r="Z84" s="11">
        <f t="shared" si="159"/>
        <v>1105.2</v>
      </c>
      <c r="AA84" s="11">
        <f t="shared" si="127"/>
        <v>0</v>
      </c>
      <c r="AB84" s="11">
        <f t="shared" si="128"/>
        <v>0</v>
      </c>
      <c r="AC84" s="11">
        <f t="shared" si="129"/>
        <v>0</v>
      </c>
      <c r="AD84" s="11">
        <f t="shared" si="160"/>
        <v>1105.2</v>
      </c>
      <c r="AE84" s="11">
        <f t="shared" si="161"/>
        <v>1105.2</v>
      </c>
      <c r="AF84" s="11">
        <f t="shared" si="162"/>
        <v>1105.2</v>
      </c>
      <c r="AG84" s="11">
        <f t="shared" si="130"/>
        <v>0</v>
      </c>
      <c r="AH84" s="11">
        <f t="shared" si="163"/>
        <v>1105.2</v>
      </c>
      <c r="AI84" s="11">
        <f t="shared" si="164"/>
        <v>1105.2</v>
      </c>
      <c r="AJ84" s="11">
        <f t="shared" si="165"/>
        <v>1105.2</v>
      </c>
      <c r="AK84" s="11">
        <f t="shared" si="131"/>
        <v>0</v>
      </c>
      <c r="AL84" s="11">
        <f t="shared" si="132"/>
        <v>0</v>
      </c>
      <c r="AM84" s="11">
        <f t="shared" si="133"/>
        <v>0</v>
      </c>
      <c r="AN84" s="11">
        <f t="shared" si="166"/>
        <v>1105.2</v>
      </c>
      <c r="AO84" s="11">
        <f t="shared" si="167"/>
        <v>1105.2</v>
      </c>
      <c r="AP84" s="11">
        <f t="shared" si="168"/>
        <v>1105.2</v>
      </c>
      <c r="AQ84" s="11">
        <f t="shared" si="134"/>
        <v>0</v>
      </c>
      <c r="AR84" s="11">
        <f t="shared" si="135"/>
        <v>0</v>
      </c>
      <c r="AS84" s="11">
        <f t="shared" si="136"/>
        <v>0</v>
      </c>
      <c r="AT84" s="11">
        <f t="shared" si="169"/>
        <v>1105.2</v>
      </c>
      <c r="AU84" s="11">
        <f t="shared" si="170"/>
        <v>1105.2</v>
      </c>
      <c r="AV84" s="11">
        <f t="shared" si="171"/>
        <v>1105.2</v>
      </c>
      <c r="AW84" s="11">
        <f t="shared" si="137"/>
        <v>0</v>
      </c>
      <c r="AX84" s="11">
        <f t="shared" si="138"/>
        <v>0</v>
      </c>
      <c r="AY84" s="11">
        <f t="shared" si="139"/>
        <v>0</v>
      </c>
      <c r="AZ84" s="11">
        <f t="shared" si="172"/>
        <v>1105.2</v>
      </c>
      <c r="BA84" s="11">
        <f t="shared" si="173"/>
        <v>1105.2</v>
      </c>
      <c r="BB84" s="11">
        <f t="shared" si="174"/>
        <v>1105.2</v>
      </c>
      <c r="BC84" s="11">
        <f t="shared" si="140"/>
        <v>0</v>
      </c>
      <c r="BD84" s="11">
        <f t="shared" si="141"/>
        <v>0</v>
      </c>
      <c r="BE84" s="11">
        <f t="shared" si="142"/>
        <v>0</v>
      </c>
      <c r="BF84" s="11">
        <f t="shared" si="175"/>
        <v>1105.2</v>
      </c>
      <c r="BG84" s="11">
        <f t="shared" si="176"/>
        <v>1105.2</v>
      </c>
      <c r="BH84" s="11">
        <f t="shared" si="177"/>
        <v>1105.2</v>
      </c>
      <c r="BI84" s="11">
        <f t="shared" si="143"/>
        <v>0</v>
      </c>
      <c r="BJ84" s="11">
        <f t="shared" si="144"/>
        <v>0</v>
      </c>
      <c r="BK84" s="11">
        <f t="shared" si="145"/>
        <v>0</v>
      </c>
      <c r="BL84" s="11">
        <f t="shared" si="178"/>
        <v>1105.2</v>
      </c>
      <c r="BM84" s="11">
        <f t="shared" si="146"/>
        <v>0</v>
      </c>
      <c r="BN84" s="43">
        <f t="shared" si="181"/>
        <v>1105.2</v>
      </c>
      <c r="BO84" s="11">
        <f t="shared" si="179"/>
        <v>1105.2</v>
      </c>
      <c r="BP84" s="11">
        <f t="shared" si="147"/>
        <v>0</v>
      </c>
      <c r="BQ84" s="43">
        <f t="shared" si="182"/>
        <v>1105.2</v>
      </c>
      <c r="BR84" s="11">
        <f t="shared" si="180"/>
        <v>1105.2</v>
      </c>
      <c r="BS84" s="11">
        <f t="shared" si="147"/>
        <v>0</v>
      </c>
      <c r="BT84" s="43">
        <f t="shared" si="183"/>
        <v>1105.2</v>
      </c>
      <c r="BU84" s="11">
        <f t="shared" si="147"/>
        <v>0</v>
      </c>
      <c r="BV84" s="21"/>
      <c r="BW84" s="21"/>
      <c r="BX84" s="1" t="str">
        <f t="shared" si="107"/>
        <v/>
      </c>
    </row>
    <row r="85" spans="1:76" ht="15.6" customHeight="1" x14ac:dyDescent="0.3">
      <c r="A85" s="62" t="s">
        <v>104</v>
      </c>
      <c r="B85" s="63">
        <v>600</v>
      </c>
      <c r="C85" s="62" t="s">
        <v>43</v>
      </c>
      <c r="D85" s="62" t="s">
        <v>44</v>
      </c>
      <c r="E85" s="64" t="s">
        <v>45</v>
      </c>
      <c r="F85" s="11">
        <v>1105.2</v>
      </c>
      <c r="G85" s="11">
        <v>1105.2</v>
      </c>
      <c r="H85" s="11">
        <v>1105.2</v>
      </c>
      <c r="I85" s="11"/>
      <c r="J85" s="11"/>
      <c r="K85" s="11"/>
      <c r="L85" s="11">
        <f t="shared" si="151"/>
        <v>1105.2</v>
      </c>
      <c r="M85" s="11">
        <f t="shared" si="152"/>
        <v>1105.2</v>
      </c>
      <c r="N85" s="11">
        <f t="shared" si="153"/>
        <v>1105.2</v>
      </c>
      <c r="O85" s="11"/>
      <c r="P85" s="11"/>
      <c r="Q85" s="11"/>
      <c r="R85" s="11">
        <f t="shared" si="154"/>
        <v>1105.2</v>
      </c>
      <c r="S85" s="11">
        <f t="shared" si="155"/>
        <v>1105.2</v>
      </c>
      <c r="T85" s="11">
        <f t="shared" si="156"/>
        <v>1105.2</v>
      </c>
      <c r="U85" s="11"/>
      <c r="V85" s="11"/>
      <c r="W85" s="11"/>
      <c r="X85" s="11">
        <f t="shared" si="157"/>
        <v>1105.2</v>
      </c>
      <c r="Y85" s="11">
        <f t="shared" si="158"/>
        <v>1105.2</v>
      </c>
      <c r="Z85" s="11">
        <f t="shared" si="159"/>
        <v>1105.2</v>
      </c>
      <c r="AA85" s="11"/>
      <c r="AB85" s="11"/>
      <c r="AC85" s="11"/>
      <c r="AD85" s="11">
        <f t="shared" si="160"/>
        <v>1105.2</v>
      </c>
      <c r="AE85" s="11">
        <f t="shared" si="161"/>
        <v>1105.2</v>
      </c>
      <c r="AF85" s="11">
        <f t="shared" si="162"/>
        <v>1105.2</v>
      </c>
      <c r="AG85" s="11"/>
      <c r="AH85" s="11">
        <f t="shared" si="163"/>
        <v>1105.2</v>
      </c>
      <c r="AI85" s="11">
        <f t="shared" si="164"/>
        <v>1105.2</v>
      </c>
      <c r="AJ85" s="11">
        <f t="shared" si="165"/>
        <v>1105.2</v>
      </c>
      <c r="AK85" s="11"/>
      <c r="AL85" s="11"/>
      <c r="AM85" s="11"/>
      <c r="AN85" s="11">
        <f t="shared" si="166"/>
        <v>1105.2</v>
      </c>
      <c r="AO85" s="11">
        <f t="shared" si="167"/>
        <v>1105.2</v>
      </c>
      <c r="AP85" s="11">
        <f t="shared" si="168"/>
        <v>1105.2</v>
      </c>
      <c r="AQ85" s="11"/>
      <c r="AR85" s="11"/>
      <c r="AS85" s="11"/>
      <c r="AT85" s="11">
        <f t="shared" si="169"/>
        <v>1105.2</v>
      </c>
      <c r="AU85" s="11">
        <f t="shared" si="170"/>
        <v>1105.2</v>
      </c>
      <c r="AV85" s="11">
        <f t="shared" si="171"/>
        <v>1105.2</v>
      </c>
      <c r="AW85" s="11"/>
      <c r="AX85" s="11"/>
      <c r="AY85" s="11"/>
      <c r="AZ85" s="11">
        <f t="shared" si="172"/>
        <v>1105.2</v>
      </c>
      <c r="BA85" s="11">
        <f t="shared" si="173"/>
        <v>1105.2</v>
      </c>
      <c r="BB85" s="11">
        <f t="shared" si="174"/>
        <v>1105.2</v>
      </c>
      <c r="BC85" s="11"/>
      <c r="BD85" s="11"/>
      <c r="BE85" s="11"/>
      <c r="BF85" s="11">
        <f t="shared" si="175"/>
        <v>1105.2</v>
      </c>
      <c r="BG85" s="11">
        <f t="shared" si="176"/>
        <v>1105.2</v>
      </c>
      <c r="BH85" s="11">
        <f t="shared" si="177"/>
        <v>1105.2</v>
      </c>
      <c r="BI85" s="11"/>
      <c r="BJ85" s="11"/>
      <c r="BK85" s="11"/>
      <c r="BL85" s="11">
        <f t="shared" si="178"/>
        <v>1105.2</v>
      </c>
      <c r="BM85" s="11"/>
      <c r="BN85" s="43">
        <f t="shared" si="181"/>
        <v>1105.2</v>
      </c>
      <c r="BO85" s="11">
        <f t="shared" si="179"/>
        <v>1105.2</v>
      </c>
      <c r="BP85" s="11"/>
      <c r="BQ85" s="43">
        <f t="shared" si="182"/>
        <v>1105.2</v>
      </c>
      <c r="BR85" s="11">
        <f t="shared" si="180"/>
        <v>1105.2</v>
      </c>
      <c r="BS85" s="11"/>
      <c r="BT85" s="43">
        <f t="shared" si="183"/>
        <v>1105.2</v>
      </c>
      <c r="BU85" s="11"/>
      <c r="BV85" s="21"/>
      <c r="BW85" s="21"/>
      <c r="BX85" s="1" t="str">
        <f t="shared" si="107"/>
        <v>0113</v>
      </c>
    </row>
    <row r="86" spans="1:76" ht="62.4" customHeight="1" x14ac:dyDescent="0.3">
      <c r="A86" s="62" t="s">
        <v>106</v>
      </c>
      <c r="B86" s="63"/>
      <c r="C86" s="62"/>
      <c r="D86" s="62"/>
      <c r="E86" s="64" t="s">
        <v>107</v>
      </c>
      <c r="F86" s="11">
        <f t="shared" si="148"/>
        <v>1050</v>
      </c>
      <c r="G86" s="11">
        <f t="shared" si="149"/>
        <v>1050</v>
      </c>
      <c r="H86" s="11">
        <f t="shared" si="150"/>
        <v>1050</v>
      </c>
      <c r="I86" s="11">
        <f t="shared" si="118"/>
        <v>0</v>
      </c>
      <c r="J86" s="11">
        <f t="shared" si="119"/>
        <v>0</v>
      </c>
      <c r="K86" s="11">
        <f t="shared" si="120"/>
        <v>0</v>
      </c>
      <c r="L86" s="11">
        <f t="shared" si="151"/>
        <v>1050</v>
      </c>
      <c r="M86" s="11">
        <f t="shared" si="152"/>
        <v>1050</v>
      </c>
      <c r="N86" s="11">
        <f t="shared" si="153"/>
        <v>1050</v>
      </c>
      <c r="O86" s="11">
        <f t="shared" si="121"/>
        <v>0</v>
      </c>
      <c r="P86" s="11">
        <f t="shared" si="122"/>
        <v>0</v>
      </c>
      <c r="Q86" s="11">
        <f t="shared" si="123"/>
        <v>0</v>
      </c>
      <c r="R86" s="11">
        <f t="shared" si="154"/>
        <v>1050</v>
      </c>
      <c r="S86" s="11">
        <f t="shared" si="155"/>
        <v>1050</v>
      </c>
      <c r="T86" s="11">
        <f t="shared" si="156"/>
        <v>1050</v>
      </c>
      <c r="U86" s="11">
        <f t="shared" si="124"/>
        <v>0</v>
      </c>
      <c r="V86" s="11">
        <f t="shared" si="125"/>
        <v>0</v>
      </c>
      <c r="W86" s="11">
        <f t="shared" si="126"/>
        <v>0</v>
      </c>
      <c r="X86" s="11">
        <f t="shared" si="157"/>
        <v>1050</v>
      </c>
      <c r="Y86" s="11">
        <f t="shared" si="158"/>
        <v>1050</v>
      </c>
      <c r="Z86" s="11">
        <f t="shared" si="159"/>
        <v>1050</v>
      </c>
      <c r="AA86" s="11">
        <f t="shared" si="127"/>
        <v>0</v>
      </c>
      <c r="AB86" s="11">
        <f t="shared" si="128"/>
        <v>0</v>
      </c>
      <c r="AC86" s="11">
        <f t="shared" si="129"/>
        <v>0</v>
      </c>
      <c r="AD86" s="11">
        <f t="shared" si="160"/>
        <v>1050</v>
      </c>
      <c r="AE86" s="11">
        <f t="shared" si="161"/>
        <v>1050</v>
      </c>
      <c r="AF86" s="11">
        <f t="shared" si="162"/>
        <v>1050</v>
      </c>
      <c r="AG86" s="11">
        <f t="shared" si="130"/>
        <v>0</v>
      </c>
      <c r="AH86" s="11">
        <f t="shared" si="163"/>
        <v>1050</v>
      </c>
      <c r="AI86" s="11">
        <f t="shared" si="164"/>
        <v>1050</v>
      </c>
      <c r="AJ86" s="11">
        <f t="shared" si="165"/>
        <v>1050</v>
      </c>
      <c r="AK86" s="11">
        <f t="shared" si="131"/>
        <v>0</v>
      </c>
      <c r="AL86" s="11">
        <f t="shared" si="132"/>
        <v>0</v>
      </c>
      <c r="AM86" s="11">
        <f t="shared" si="133"/>
        <v>0</v>
      </c>
      <c r="AN86" s="11">
        <f t="shared" si="166"/>
        <v>1050</v>
      </c>
      <c r="AO86" s="11">
        <f t="shared" si="167"/>
        <v>1050</v>
      </c>
      <c r="AP86" s="11">
        <f t="shared" si="168"/>
        <v>1050</v>
      </c>
      <c r="AQ86" s="11">
        <f t="shared" si="134"/>
        <v>0</v>
      </c>
      <c r="AR86" s="11">
        <f t="shared" si="135"/>
        <v>0</v>
      </c>
      <c r="AS86" s="11">
        <f t="shared" si="136"/>
        <v>0</v>
      </c>
      <c r="AT86" s="11">
        <f t="shared" si="169"/>
        <v>1050</v>
      </c>
      <c r="AU86" s="11">
        <f t="shared" si="170"/>
        <v>1050</v>
      </c>
      <c r="AV86" s="11">
        <f t="shared" si="171"/>
        <v>1050</v>
      </c>
      <c r="AW86" s="11">
        <f t="shared" si="137"/>
        <v>0</v>
      </c>
      <c r="AX86" s="11">
        <f t="shared" si="138"/>
        <v>0</v>
      </c>
      <c r="AY86" s="11">
        <f t="shared" si="139"/>
        <v>0</v>
      </c>
      <c r="AZ86" s="11">
        <f t="shared" si="172"/>
        <v>1050</v>
      </c>
      <c r="BA86" s="11">
        <f t="shared" si="173"/>
        <v>1050</v>
      </c>
      <c r="BB86" s="11">
        <f t="shared" si="174"/>
        <v>1050</v>
      </c>
      <c r="BC86" s="11">
        <f t="shared" si="140"/>
        <v>0</v>
      </c>
      <c r="BD86" s="11">
        <f t="shared" si="141"/>
        <v>0</v>
      </c>
      <c r="BE86" s="11">
        <f t="shared" si="142"/>
        <v>0</v>
      </c>
      <c r="BF86" s="11">
        <f t="shared" si="175"/>
        <v>1050</v>
      </c>
      <c r="BG86" s="11">
        <f t="shared" si="176"/>
        <v>1050</v>
      </c>
      <c r="BH86" s="11">
        <f t="shared" si="177"/>
        <v>1050</v>
      </c>
      <c r="BI86" s="11">
        <f t="shared" si="143"/>
        <v>0</v>
      </c>
      <c r="BJ86" s="11">
        <f t="shared" si="144"/>
        <v>0</v>
      </c>
      <c r="BK86" s="11">
        <f t="shared" si="145"/>
        <v>0</v>
      </c>
      <c r="BL86" s="11">
        <f t="shared" si="178"/>
        <v>1050</v>
      </c>
      <c r="BM86" s="11">
        <f t="shared" si="146"/>
        <v>0</v>
      </c>
      <c r="BN86" s="43">
        <f t="shared" si="181"/>
        <v>1050</v>
      </c>
      <c r="BO86" s="11">
        <f t="shared" si="179"/>
        <v>1050</v>
      </c>
      <c r="BP86" s="11">
        <f t="shared" si="147"/>
        <v>0</v>
      </c>
      <c r="BQ86" s="43">
        <f t="shared" si="182"/>
        <v>1050</v>
      </c>
      <c r="BR86" s="11">
        <f t="shared" si="180"/>
        <v>1050</v>
      </c>
      <c r="BS86" s="11">
        <f t="shared" si="147"/>
        <v>0</v>
      </c>
      <c r="BT86" s="43">
        <f t="shared" si="183"/>
        <v>1050</v>
      </c>
      <c r="BU86" s="11">
        <f t="shared" si="147"/>
        <v>0</v>
      </c>
      <c r="BV86" s="21"/>
      <c r="BW86" s="21"/>
      <c r="BX86" s="1" t="str">
        <f t="shared" si="107"/>
        <v/>
      </c>
    </row>
    <row r="87" spans="1:76" ht="46.8" customHeight="1" x14ac:dyDescent="0.3">
      <c r="A87" s="62" t="s">
        <v>106</v>
      </c>
      <c r="B87" s="63" t="s">
        <v>82</v>
      </c>
      <c r="C87" s="62"/>
      <c r="D87" s="62"/>
      <c r="E87" s="64" t="s">
        <v>83</v>
      </c>
      <c r="F87" s="11">
        <f t="shared" si="148"/>
        <v>1050</v>
      </c>
      <c r="G87" s="11">
        <f t="shared" si="149"/>
        <v>1050</v>
      </c>
      <c r="H87" s="11">
        <f t="shared" si="150"/>
        <v>1050</v>
      </c>
      <c r="I87" s="11">
        <f t="shared" si="118"/>
        <v>0</v>
      </c>
      <c r="J87" s="11">
        <f t="shared" si="119"/>
        <v>0</v>
      </c>
      <c r="K87" s="11">
        <f t="shared" si="120"/>
        <v>0</v>
      </c>
      <c r="L87" s="11">
        <f t="shared" si="151"/>
        <v>1050</v>
      </c>
      <c r="M87" s="11">
        <f t="shared" si="152"/>
        <v>1050</v>
      </c>
      <c r="N87" s="11">
        <f t="shared" si="153"/>
        <v>1050</v>
      </c>
      <c r="O87" s="11">
        <f t="shared" si="121"/>
        <v>0</v>
      </c>
      <c r="P87" s="11">
        <f t="shared" si="122"/>
        <v>0</v>
      </c>
      <c r="Q87" s="11">
        <f t="shared" si="123"/>
        <v>0</v>
      </c>
      <c r="R87" s="11">
        <f t="shared" si="154"/>
        <v>1050</v>
      </c>
      <c r="S87" s="11">
        <f t="shared" si="155"/>
        <v>1050</v>
      </c>
      <c r="T87" s="11">
        <f t="shared" si="156"/>
        <v>1050</v>
      </c>
      <c r="U87" s="11">
        <f t="shared" si="124"/>
        <v>0</v>
      </c>
      <c r="V87" s="11">
        <f t="shared" si="125"/>
        <v>0</v>
      </c>
      <c r="W87" s="11">
        <f t="shared" si="126"/>
        <v>0</v>
      </c>
      <c r="X87" s="11">
        <f t="shared" si="157"/>
        <v>1050</v>
      </c>
      <c r="Y87" s="11">
        <f t="shared" si="158"/>
        <v>1050</v>
      </c>
      <c r="Z87" s="11">
        <f t="shared" si="159"/>
        <v>1050</v>
      </c>
      <c r="AA87" s="11">
        <f t="shared" si="127"/>
        <v>0</v>
      </c>
      <c r="AB87" s="11">
        <f t="shared" si="128"/>
        <v>0</v>
      </c>
      <c r="AC87" s="11">
        <f t="shared" si="129"/>
        <v>0</v>
      </c>
      <c r="AD87" s="11">
        <f t="shared" si="160"/>
        <v>1050</v>
      </c>
      <c r="AE87" s="11">
        <f t="shared" si="161"/>
        <v>1050</v>
      </c>
      <c r="AF87" s="11">
        <f t="shared" si="162"/>
        <v>1050</v>
      </c>
      <c r="AG87" s="11">
        <f t="shared" si="130"/>
        <v>0</v>
      </c>
      <c r="AH87" s="11">
        <f t="shared" si="163"/>
        <v>1050</v>
      </c>
      <c r="AI87" s="11">
        <f t="shared" si="164"/>
        <v>1050</v>
      </c>
      <c r="AJ87" s="11">
        <f t="shared" si="165"/>
        <v>1050</v>
      </c>
      <c r="AK87" s="11">
        <f t="shared" si="131"/>
        <v>0</v>
      </c>
      <c r="AL87" s="11">
        <f t="shared" si="132"/>
        <v>0</v>
      </c>
      <c r="AM87" s="11">
        <f t="shared" si="133"/>
        <v>0</v>
      </c>
      <c r="AN87" s="11">
        <f t="shared" si="166"/>
        <v>1050</v>
      </c>
      <c r="AO87" s="11">
        <f t="shared" si="167"/>
        <v>1050</v>
      </c>
      <c r="AP87" s="11">
        <f t="shared" si="168"/>
        <v>1050</v>
      </c>
      <c r="AQ87" s="11">
        <f t="shared" si="134"/>
        <v>0</v>
      </c>
      <c r="AR87" s="11">
        <f t="shared" si="135"/>
        <v>0</v>
      </c>
      <c r="AS87" s="11">
        <f t="shared" si="136"/>
        <v>0</v>
      </c>
      <c r="AT87" s="11">
        <f t="shared" si="169"/>
        <v>1050</v>
      </c>
      <c r="AU87" s="11">
        <f t="shared" si="170"/>
        <v>1050</v>
      </c>
      <c r="AV87" s="11">
        <f t="shared" si="171"/>
        <v>1050</v>
      </c>
      <c r="AW87" s="11">
        <f t="shared" si="137"/>
        <v>0</v>
      </c>
      <c r="AX87" s="11">
        <f t="shared" si="138"/>
        <v>0</v>
      </c>
      <c r="AY87" s="11">
        <f t="shared" si="139"/>
        <v>0</v>
      </c>
      <c r="AZ87" s="11">
        <f t="shared" si="172"/>
        <v>1050</v>
      </c>
      <c r="BA87" s="11">
        <f t="shared" si="173"/>
        <v>1050</v>
      </c>
      <c r="BB87" s="11">
        <f t="shared" si="174"/>
        <v>1050</v>
      </c>
      <c r="BC87" s="11">
        <f t="shared" si="140"/>
        <v>0</v>
      </c>
      <c r="BD87" s="11">
        <f t="shared" si="141"/>
        <v>0</v>
      </c>
      <c r="BE87" s="11">
        <f t="shared" si="142"/>
        <v>0</v>
      </c>
      <c r="BF87" s="11">
        <f t="shared" si="175"/>
        <v>1050</v>
      </c>
      <c r="BG87" s="11">
        <f t="shared" si="176"/>
        <v>1050</v>
      </c>
      <c r="BH87" s="11">
        <f t="shared" si="177"/>
        <v>1050</v>
      </c>
      <c r="BI87" s="11">
        <f t="shared" si="143"/>
        <v>0</v>
      </c>
      <c r="BJ87" s="11">
        <f t="shared" si="144"/>
        <v>0</v>
      </c>
      <c r="BK87" s="11">
        <f t="shared" si="145"/>
        <v>0</v>
      </c>
      <c r="BL87" s="11">
        <f t="shared" si="178"/>
        <v>1050</v>
      </c>
      <c r="BM87" s="11">
        <f t="shared" si="146"/>
        <v>0</v>
      </c>
      <c r="BN87" s="43">
        <f t="shared" si="181"/>
        <v>1050</v>
      </c>
      <c r="BO87" s="11">
        <f t="shared" si="179"/>
        <v>1050</v>
      </c>
      <c r="BP87" s="11">
        <f t="shared" si="147"/>
        <v>0</v>
      </c>
      <c r="BQ87" s="43">
        <f t="shared" si="182"/>
        <v>1050</v>
      </c>
      <c r="BR87" s="11">
        <f t="shared" si="180"/>
        <v>1050</v>
      </c>
      <c r="BS87" s="11">
        <f t="shared" si="147"/>
        <v>0</v>
      </c>
      <c r="BT87" s="43">
        <f t="shared" si="183"/>
        <v>1050</v>
      </c>
      <c r="BU87" s="11">
        <f t="shared" si="147"/>
        <v>0</v>
      </c>
      <c r="BV87" s="21"/>
      <c r="BW87" s="21"/>
      <c r="BX87" s="1" t="str">
        <f t="shared" si="107"/>
        <v/>
      </c>
    </row>
    <row r="88" spans="1:76" ht="15.6" customHeight="1" x14ac:dyDescent="0.3">
      <c r="A88" s="62" t="s">
        <v>106</v>
      </c>
      <c r="B88" s="63">
        <v>600</v>
      </c>
      <c r="C88" s="62" t="s">
        <v>43</v>
      </c>
      <c r="D88" s="62" t="s">
        <v>44</v>
      </c>
      <c r="E88" s="64" t="s">
        <v>45</v>
      </c>
      <c r="F88" s="11">
        <v>1050</v>
      </c>
      <c r="G88" s="11">
        <v>1050</v>
      </c>
      <c r="H88" s="11">
        <v>1050</v>
      </c>
      <c r="I88" s="11"/>
      <c r="J88" s="11"/>
      <c r="K88" s="11"/>
      <c r="L88" s="11">
        <f t="shared" si="151"/>
        <v>1050</v>
      </c>
      <c r="M88" s="11">
        <f t="shared" si="152"/>
        <v>1050</v>
      </c>
      <c r="N88" s="11">
        <f t="shared" si="153"/>
        <v>1050</v>
      </c>
      <c r="O88" s="11"/>
      <c r="P88" s="11"/>
      <c r="Q88" s="11"/>
      <c r="R88" s="11">
        <f t="shared" si="154"/>
        <v>1050</v>
      </c>
      <c r="S88" s="11">
        <f t="shared" si="155"/>
        <v>1050</v>
      </c>
      <c r="T88" s="11">
        <f t="shared" si="156"/>
        <v>1050</v>
      </c>
      <c r="U88" s="11"/>
      <c r="V88" s="11"/>
      <c r="W88" s="11"/>
      <c r="X88" s="11">
        <f t="shared" si="157"/>
        <v>1050</v>
      </c>
      <c r="Y88" s="11">
        <f t="shared" si="158"/>
        <v>1050</v>
      </c>
      <c r="Z88" s="11">
        <f t="shared" si="159"/>
        <v>1050</v>
      </c>
      <c r="AA88" s="11"/>
      <c r="AB88" s="11"/>
      <c r="AC88" s="11"/>
      <c r="AD88" s="11">
        <f t="shared" si="160"/>
        <v>1050</v>
      </c>
      <c r="AE88" s="11">
        <f t="shared" si="161"/>
        <v>1050</v>
      </c>
      <c r="AF88" s="11">
        <f t="shared" si="162"/>
        <v>1050</v>
      </c>
      <c r="AG88" s="11"/>
      <c r="AH88" s="11">
        <f t="shared" si="163"/>
        <v>1050</v>
      </c>
      <c r="AI88" s="11">
        <f t="shared" si="164"/>
        <v>1050</v>
      </c>
      <c r="AJ88" s="11">
        <f t="shared" si="165"/>
        <v>1050</v>
      </c>
      <c r="AK88" s="11"/>
      <c r="AL88" s="11"/>
      <c r="AM88" s="11"/>
      <c r="AN88" s="11">
        <f t="shared" si="166"/>
        <v>1050</v>
      </c>
      <c r="AO88" s="11">
        <f t="shared" si="167"/>
        <v>1050</v>
      </c>
      <c r="AP88" s="11">
        <f t="shared" si="168"/>
        <v>1050</v>
      </c>
      <c r="AQ88" s="11"/>
      <c r="AR88" s="11"/>
      <c r="AS88" s="11"/>
      <c r="AT88" s="11">
        <f t="shared" si="169"/>
        <v>1050</v>
      </c>
      <c r="AU88" s="11">
        <f t="shared" si="170"/>
        <v>1050</v>
      </c>
      <c r="AV88" s="11">
        <f t="shared" si="171"/>
        <v>1050</v>
      </c>
      <c r="AW88" s="11"/>
      <c r="AX88" s="11"/>
      <c r="AY88" s="11"/>
      <c r="AZ88" s="11">
        <f t="shared" si="172"/>
        <v>1050</v>
      </c>
      <c r="BA88" s="11">
        <f t="shared" si="173"/>
        <v>1050</v>
      </c>
      <c r="BB88" s="11">
        <f t="shared" si="174"/>
        <v>1050</v>
      </c>
      <c r="BC88" s="11"/>
      <c r="BD88" s="11"/>
      <c r="BE88" s="11"/>
      <c r="BF88" s="11">
        <f t="shared" si="175"/>
        <v>1050</v>
      </c>
      <c r="BG88" s="11">
        <f t="shared" si="176"/>
        <v>1050</v>
      </c>
      <c r="BH88" s="11">
        <f t="shared" si="177"/>
        <v>1050</v>
      </c>
      <c r="BI88" s="11"/>
      <c r="BJ88" s="11"/>
      <c r="BK88" s="11"/>
      <c r="BL88" s="11">
        <f t="shared" si="178"/>
        <v>1050</v>
      </c>
      <c r="BM88" s="11"/>
      <c r="BN88" s="43">
        <f t="shared" si="181"/>
        <v>1050</v>
      </c>
      <c r="BO88" s="11">
        <f t="shared" si="179"/>
        <v>1050</v>
      </c>
      <c r="BP88" s="11"/>
      <c r="BQ88" s="43">
        <f t="shared" si="182"/>
        <v>1050</v>
      </c>
      <c r="BR88" s="11">
        <f t="shared" si="180"/>
        <v>1050</v>
      </c>
      <c r="BS88" s="11"/>
      <c r="BT88" s="43">
        <f t="shared" si="183"/>
        <v>1050</v>
      </c>
      <c r="BU88" s="11"/>
      <c r="BV88" s="21"/>
      <c r="BW88" s="21"/>
      <c r="BX88" s="1" t="str">
        <f t="shared" si="107"/>
        <v>0113</v>
      </c>
    </row>
    <row r="89" spans="1:76" ht="62.4" customHeight="1" x14ac:dyDescent="0.3">
      <c r="A89" s="62" t="s">
        <v>108</v>
      </c>
      <c r="B89" s="63"/>
      <c r="C89" s="62"/>
      <c r="D89" s="62"/>
      <c r="E89" s="64" t="s">
        <v>109</v>
      </c>
      <c r="F89" s="11">
        <f t="shared" si="148"/>
        <v>1050</v>
      </c>
      <c r="G89" s="11">
        <f t="shared" si="149"/>
        <v>1050</v>
      </c>
      <c r="H89" s="11">
        <f t="shared" si="150"/>
        <v>1050</v>
      </c>
      <c r="I89" s="11">
        <f t="shared" si="118"/>
        <v>0</v>
      </c>
      <c r="J89" s="11">
        <f t="shared" si="119"/>
        <v>0</v>
      </c>
      <c r="K89" s="11">
        <f t="shared" si="120"/>
        <v>0</v>
      </c>
      <c r="L89" s="11">
        <f t="shared" si="151"/>
        <v>1050</v>
      </c>
      <c r="M89" s="11">
        <f t="shared" si="152"/>
        <v>1050</v>
      </c>
      <c r="N89" s="11">
        <f t="shared" si="153"/>
        <v>1050</v>
      </c>
      <c r="O89" s="11">
        <f t="shared" si="121"/>
        <v>0</v>
      </c>
      <c r="P89" s="11">
        <f t="shared" si="122"/>
        <v>0</v>
      </c>
      <c r="Q89" s="11">
        <f t="shared" si="123"/>
        <v>0</v>
      </c>
      <c r="R89" s="11">
        <f t="shared" si="154"/>
        <v>1050</v>
      </c>
      <c r="S89" s="11">
        <f t="shared" si="155"/>
        <v>1050</v>
      </c>
      <c r="T89" s="11">
        <f t="shared" si="156"/>
        <v>1050</v>
      </c>
      <c r="U89" s="11">
        <f t="shared" si="124"/>
        <v>0</v>
      </c>
      <c r="V89" s="11">
        <f t="shared" si="125"/>
        <v>0</v>
      </c>
      <c r="W89" s="11">
        <f t="shared" si="126"/>
        <v>0</v>
      </c>
      <c r="X89" s="11">
        <f t="shared" si="157"/>
        <v>1050</v>
      </c>
      <c r="Y89" s="11">
        <f t="shared" si="158"/>
        <v>1050</v>
      </c>
      <c r="Z89" s="11">
        <f t="shared" si="159"/>
        <v>1050</v>
      </c>
      <c r="AA89" s="11">
        <f t="shared" si="127"/>
        <v>0</v>
      </c>
      <c r="AB89" s="11">
        <f t="shared" si="128"/>
        <v>0</v>
      </c>
      <c r="AC89" s="11">
        <f t="shared" si="129"/>
        <v>0</v>
      </c>
      <c r="AD89" s="11">
        <f t="shared" si="160"/>
        <v>1050</v>
      </c>
      <c r="AE89" s="11">
        <f t="shared" si="161"/>
        <v>1050</v>
      </c>
      <c r="AF89" s="11">
        <f t="shared" si="162"/>
        <v>1050</v>
      </c>
      <c r="AG89" s="11">
        <f t="shared" si="130"/>
        <v>0</v>
      </c>
      <c r="AH89" s="11">
        <f t="shared" si="163"/>
        <v>1050</v>
      </c>
      <c r="AI89" s="11">
        <f t="shared" si="164"/>
        <v>1050</v>
      </c>
      <c r="AJ89" s="11">
        <f t="shared" si="165"/>
        <v>1050</v>
      </c>
      <c r="AK89" s="11">
        <f t="shared" si="131"/>
        <v>0</v>
      </c>
      <c r="AL89" s="11">
        <f t="shared" si="132"/>
        <v>0</v>
      </c>
      <c r="AM89" s="11">
        <f t="shared" si="133"/>
        <v>0</v>
      </c>
      <c r="AN89" s="11">
        <f t="shared" si="166"/>
        <v>1050</v>
      </c>
      <c r="AO89" s="11">
        <f t="shared" si="167"/>
        <v>1050</v>
      </c>
      <c r="AP89" s="11">
        <f t="shared" si="168"/>
        <v>1050</v>
      </c>
      <c r="AQ89" s="11">
        <f t="shared" si="134"/>
        <v>0</v>
      </c>
      <c r="AR89" s="11">
        <f t="shared" si="135"/>
        <v>0</v>
      </c>
      <c r="AS89" s="11">
        <f t="shared" si="136"/>
        <v>0</v>
      </c>
      <c r="AT89" s="11">
        <f t="shared" si="169"/>
        <v>1050</v>
      </c>
      <c r="AU89" s="11">
        <f t="shared" si="170"/>
        <v>1050</v>
      </c>
      <c r="AV89" s="11">
        <f t="shared" si="171"/>
        <v>1050</v>
      </c>
      <c r="AW89" s="11">
        <f t="shared" si="137"/>
        <v>0</v>
      </c>
      <c r="AX89" s="11">
        <f t="shared" si="138"/>
        <v>0</v>
      </c>
      <c r="AY89" s="11">
        <f t="shared" si="139"/>
        <v>0</v>
      </c>
      <c r="AZ89" s="11">
        <f t="shared" si="172"/>
        <v>1050</v>
      </c>
      <c r="BA89" s="11">
        <f t="shared" si="173"/>
        <v>1050</v>
      </c>
      <c r="BB89" s="11">
        <f t="shared" si="174"/>
        <v>1050</v>
      </c>
      <c r="BC89" s="11">
        <f t="shared" si="140"/>
        <v>0</v>
      </c>
      <c r="BD89" s="11">
        <f t="shared" si="141"/>
        <v>0</v>
      </c>
      <c r="BE89" s="11">
        <f t="shared" si="142"/>
        <v>0</v>
      </c>
      <c r="BF89" s="11">
        <f t="shared" si="175"/>
        <v>1050</v>
      </c>
      <c r="BG89" s="11">
        <f t="shared" si="176"/>
        <v>1050</v>
      </c>
      <c r="BH89" s="11">
        <f t="shared" si="177"/>
        <v>1050</v>
      </c>
      <c r="BI89" s="11">
        <f t="shared" si="143"/>
        <v>0</v>
      </c>
      <c r="BJ89" s="11">
        <f t="shared" si="144"/>
        <v>0</v>
      </c>
      <c r="BK89" s="11">
        <f t="shared" si="145"/>
        <v>0</v>
      </c>
      <c r="BL89" s="11">
        <f t="shared" si="178"/>
        <v>1050</v>
      </c>
      <c r="BM89" s="11">
        <f t="shared" si="146"/>
        <v>0</v>
      </c>
      <c r="BN89" s="43">
        <f t="shared" si="181"/>
        <v>1050</v>
      </c>
      <c r="BO89" s="11">
        <f t="shared" si="179"/>
        <v>1050</v>
      </c>
      <c r="BP89" s="11">
        <f t="shared" si="147"/>
        <v>0</v>
      </c>
      <c r="BQ89" s="43">
        <f t="shared" si="182"/>
        <v>1050</v>
      </c>
      <c r="BR89" s="11">
        <f t="shared" si="180"/>
        <v>1050</v>
      </c>
      <c r="BS89" s="11">
        <f t="shared" si="147"/>
        <v>0</v>
      </c>
      <c r="BT89" s="43">
        <f t="shared" si="183"/>
        <v>1050</v>
      </c>
      <c r="BU89" s="11">
        <f t="shared" si="147"/>
        <v>0</v>
      </c>
      <c r="BV89" s="21"/>
      <c r="BW89" s="21"/>
      <c r="BX89" s="1" t="str">
        <f t="shared" si="107"/>
        <v/>
      </c>
    </row>
    <row r="90" spans="1:76" ht="46.8" customHeight="1" x14ac:dyDescent="0.3">
      <c r="A90" s="62" t="s">
        <v>108</v>
      </c>
      <c r="B90" s="63" t="s">
        <v>82</v>
      </c>
      <c r="C90" s="62"/>
      <c r="D90" s="62"/>
      <c r="E90" s="64" t="s">
        <v>83</v>
      </c>
      <c r="F90" s="11">
        <f t="shared" si="148"/>
        <v>1050</v>
      </c>
      <c r="G90" s="11">
        <f t="shared" si="149"/>
        <v>1050</v>
      </c>
      <c r="H90" s="11">
        <f t="shared" si="150"/>
        <v>1050</v>
      </c>
      <c r="I90" s="11">
        <f t="shared" si="118"/>
        <v>0</v>
      </c>
      <c r="J90" s="11">
        <f t="shared" si="119"/>
        <v>0</v>
      </c>
      <c r="K90" s="11">
        <f t="shared" si="120"/>
        <v>0</v>
      </c>
      <c r="L90" s="11">
        <f t="shared" si="151"/>
        <v>1050</v>
      </c>
      <c r="M90" s="11">
        <f t="shared" si="152"/>
        <v>1050</v>
      </c>
      <c r="N90" s="11">
        <f t="shared" si="153"/>
        <v>1050</v>
      </c>
      <c r="O90" s="11">
        <f t="shared" si="121"/>
        <v>0</v>
      </c>
      <c r="P90" s="11">
        <f t="shared" si="122"/>
        <v>0</v>
      </c>
      <c r="Q90" s="11">
        <f t="shared" si="123"/>
        <v>0</v>
      </c>
      <c r="R90" s="11">
        <f t="shared" si="154"/>
        <v>1050</v>
      </c>
      <c r="S90" s="11">
        <f t="shared" si="155"/>
        <v>1050</v>
      </c>
      <c r="T90" s="11">
        <f t="shared" si="156"/>
        <v>1050</v>
      </c>
      <c r="U90" s="11">
        <f t="shared" si="124"/>
        <v>0</v>
      </c>
      <c r="V90" s="11">
        <f t="shared" si="125"/>
        <v>0</v>
      </c>
      <c r="W90" s="11">
        <f t="shared" si="126"/>
        <v>0</v>
      </c>
      <c r="X90" s="11">
        <f t="shared" si="157"/>
        <v>1050</v>
      </c>
      <c r="Y90" s="11">
        <f t="shared" si="158"/>
        <v>1050</v>
      </c>
      <c r="Z90" s="11">
        <f t="shared" si="159"/>
        <v>1050</v>
      </c>
      <c r="AA90" s="11">
        <f t="shared" si="127"/>
        <v>0</v>
      </c>
      <c r="AB90" s="11">
        <f t="shared" si="128"/>
        <v>0</v>
      </c>
      <c r="AC90" s="11">
        <f t="shared" si="129"/>
        <v>0</v>
      </c>
      <c r="AD90" s="11">
        <f t="shared" si="160"/>
        <v>1050</v>
      </c>
      <c r="AE90" s="11">
        <f t="shared" si="161"/>
        <v>1050</v>
      </c>
      <c r="AF90" s="11">
        <f t="shared" si="162"/>
        <v>1050</v>
      </c>
      <c r="AG90" s="11">
        <f t="shared" si="130"/>
        <v>0</v>
      </c>
      <c r="AH90" s="11">
        <f t="shared" si="163"/>
        <v>1050</v>
      </c>
      <c r="AI90" s="11">
        <f t="shared" si="164"/>
        <v>1050</v>
      </c>
      <c r="AJ90" s="11">
        <f t="shared" si="165"/>
        <v>1050</v>
      </c>
      <c r="AK90" s="11">
        <f t="shared" si="131"/>
        <v>0</v>
      </c>
      <c r="AL90" s="11">
        <f t="shared" si="132"/>
        <v>0</v>
      </c>
      <c r="AM90" s="11">
        <f t="shared" si="133"/>
        <v>0</v>
      </c>
      <c r="AN90" s="11">
        <f t="shared" si="166"/>
        <v>1050</v>
      </c>
      <c r="AO90" s="11">
        <f t="shared" si="167"/>
        <v>1050</v>
      </c>
      <c r="AP90" s="11">
        <f t="shared" si="168"/>
        <v>1050</v>
      </c>
      <c r="AQ90" s="11">
        <f t="shared" si="134"/>
        <v>0</v>
      </c>
      <c r="AR90" s="11">
        <f t="shared" si="135"/>
        <v>0</v>
      </c>
      <c r="AS90" s="11">
        <f t="shared" si="136"/>
        <v>0</v>
      </c>
      <c r="AT90" s="11">
        <f t="shared" si="169"/>
        <v>1050</v>
      </c>
      <c r="AU90" s="11">
        <f t="shared" si="170"/>
        <v>1050</v>
      </c>
      <c r="AV90" s="11">
        <f t="shared" si="171"/>
        <v>1050</v>
      </c>
      <c r="AW90" s="11">
        <f t="shared" si="137"/>
        <v>0</v>
      </c>
      <c r="AX90" s="11">
        <f t="shared" si="138"/>
        <v>0</v>
      </c>
      <c r="AY90" s="11">
        <f t="shared" si="139"/>
        <v>0</v>
      </c>
      <c r="AZ90" s="11">
        <f t="shared" si="172"/>
        <v>1050</v>
      </c>
      <c r="BA90" s="11">
        <f t="shared" si="173"/>
        <v>1050</v>
      </c>
      <c r="BB90" s="11">
        <f t="shared" si="174"/>
        <v>1050</v>
      </c>
      <c r="BC90" s="11">
        <f t="shared" si="140"/>
        <v>0</v>
      </c>
      <c r="BD90" s="11">
        <f t="shared" si="141"/>
        <v>0</v>
      </c>
      <c r="BE90" s="11">
        <f t="shared" si="142"/>
        <v>0</v>
      </c>
      <c r="BF90" s="11">
        <f t="shared" si="175"/>
        <v>1050</v>
      </c>
      <c r="BG90" s="11">
        <f t="shared" si="176"/>
        <v>1050</v>
      </c>
      <c r="BH90" s="11">
        <f t="shared" si="177"/>
        <v>1050</v>
      </c>
      <c r="BI90" s="11">
        <f t="shared" si="143"/>
        <v>0</v>
      </c>
      <c r="BJ90" s="11">
        <f t="shared" si="144"/>
        <v>0</v>
      </c>
      <c r="BK90" s="11">
        <f t="shared" si="145"/>
        <v>0</v>
      </c>
      <c r="BL90" s="11">
        <f t="shared" si="178"/>
        <v>1050</v>
      </c>
      <c r="BM90" s="11">
        <f t="shared" si="146"/>
        <v>0</v>
      </c>
      <c r="BN90" s="43">
        <f t="shared" si="181"/>
        <v>1050</v>
      </c>
      <c r="BO90" s="11">
        <f t="shared" si="179"/>
        <v>1050</v>
      </c>
      <c r="BP90" s="11">
        <f t="shared" si="147"/>
        <v>0</v>
      </c>
      <c r="BQ90" s="43">
        <f t="shared" si="182"/>
        <v>1050</v>
      </c>
      <c r="BR90" s="11">
        <f t="shared" si="180"/>
        <v>1050</v>
      </c>
      <c r="BS90" s="11">
        <f t="shared" si="147"/>
        <v>0</v>
      </c>
      <c r="BT90" s="43">
        <f t="shared" si="183"/>
        <v>1050</v>
      </c>
      <c r="BU90" s="11">
        <f t="shared" si="147"/>
        <v>0</v>
      </c>
      <c r="BV90" s="21"/>
      <c r="BW90" s="21"/>
      <c r="BX90" s="1" t="str">
        <f t="shared" si="107"/>
        <v/>
      </c>
    </row>
    <row r="91" spans="1:76" ht="15.6" customHeight="1" x14ac:dyDescent="0.3">
      <c r="A91" s="62" t="s">
        <v>108</v>
      </c>
      <c r="B91" s="63">
        <v>600</v>
      </c>
      <c r="C91" s="62" t="s">
        <v>43</v>
      </c>
      <c r="D91" s="62" t="s">
        <v>44</v>
      </c>
      <c r="E91" s="64" t="s">
        <v>45</v>
      </c>
      <c r="F91" s="11">
        <v>1050</v>
      </c>
      <c r="G91" s="11">
        <v>1050</v>
      </c>
      <c r="H91" s="11">
        <v>1050</v>
      </c>
      <c r="I91" s="11"/>
      <c r="J91" s="11"/>
      <c r="K91" s="11"/>
      <c r="L91" s="11">
        <f t="shared" si="151"/>
        <v>1050</v>
      </c>
      <c r="M91" s="11">
        <f t="shared" si="152"/>
        <v>1050</v>
      </c>
      <c r="N91" s="11">
        <f t="shared" si="153"/>
        <v>1050</v>
      </c>
      <c r="O91" s="11"/>
      <c r="P91" s="11"/>
      <c r="Q91" s="11"/>
      <c r="R91" s="11">
        <f t="shared" si="154"/>
        <v>1050</v>
      </c>
      <c r="S91" s="11">
        <f t="shared" si="155"/>
        <v>1050</v>
      </c>
      <c r="T91" s="11">
        <f t="shared" si="156"/>
        <v>1050</v>
      </c>
      <c r="U91" s="11"/>
      <c r="V91" s="11"/>
      <c r="W91" s="11"/>
      <c r="X91" s="11">
        <f t="shared" si="157"/>
        <v>1050</v>
      </c>
      <c r="Y91" s="11">
        <f t="shared" si="158"/>
        <v>1050</v>
      </c>
      <c r="Z91" s="11">
        <f t="shared" si="159"/>
        <v>1050</v>
      </c>
      <c r="AA91" s="11"/>
      <c r="AB91" s="11"/>
      <c r="AC91" s="11"/>
      <c r="AD91" s="11">
        <f t="shared" si="160"/>
        <v>1050</v>
      </c>
      <c r="AE91" s="11">
        <f t="shared" si="161"/>
        <v>1050</v>
      </c>
      <c r="AF91" s="11">
        <f t="shared" si="162"/>
        <v>1050</v>
      </c>
      <c r="AG91" s="11"/>
      <c r="AH91" s="11">
        <f t="shared" si="163"/>
        <v>1050</v>
      </c>
      <c r="AI91" s="11">
        <f t="shared" si="164"/>
        <v>1050</v>
      </c>
      <c r="AJ91" s="11">
        <f t="shared" si="165"/>
        <v>1050</v>
      </c>
      <c r="AK91" s="11"/>
      <c r="AL91" s="11"/>
      <c r="AM91" s="11"/>
      <c r="AN91" s="11">
        <f t="shared" si="166"/>
        <v>1050</v>
      </c>
      <c r="AO91" s="11">
        <f t="shared" si="167"/>
        <v>1050</v>
      </c>
      <c r="AP91" s="11">
        <f t="shared" si="168"/>
        <v>1050</v>
      </c>
      <c r="AQ91" s="11"/>
      <c r="AR91" s="11"/>
      <c r="AS91" s="11"/>
      <c r="AT91" s="11">
        <f t="shared" si="169"/>
        <v>1050</v>
      </c>
      <c r="AU91" s="11">
        <f t="shared" si="170"/>
        <v>1050</v>
      </c>
      <c r="AV91" s="11">
        <f t="shared" si="171"/>
        <v>1050</v>
      </c>
      <c r="AW91" s="11"/>
      <c r="AX91" s="11"/>
      <c r="AY91" s="11"/>
      <c r="AZ91" s="11">
        <f t="shared" si="172"/>
        <v>1050</v>
      </c>
      <c r="BA91" s="11">
        <f t="shared" si="173"/>
        <v>1050</v>
      </c>
      <c r="BB91" s="11">
        <f t="shared" si="174"/>
        <v>1050</v>
      </c>
      <c r="BC91" s="11"/>
      <c r="BD91" s="11"/>
      <c r="BE91" s="11"/>
      <c r="BF91" s="11">
        <f t="shared" si="175"/>
        <v>1050</v>
      </c>
      <c r="BG91" s="11">
        <f t="shared" si="176"/>
        <v>1050</v>
      </c>
      <c r="BH91" s="11">
        <f t="shared" si="177"/>
        <v>1050</v>
      </c>
      <c r="BI91" s="11"/>
      <c r="BJ91" s="11"/>
      <c r="BK91" s="11"/>
      <c r="BL91" s="11">
        <f t="shared" si="178"/>
        <v>1050</v>
      </c>
      <c r="BM91" s="11"/>
      <c r="BN91" s="43">
        <f t="shared" si="181"/>
        <v>1050</v>
      </c>
      <c r="BO91" s="11">
        <f t="shared" si="179"/>
        <v>1050</v>
      </c>
      <c r="BP91" s="11"/>
      <c r="BQ91" s="43">
        <f t="shared" si="182"/>
        <v>1050</v>
      </c>
      <c r="BR91" s="11">
        <f t="shared" si="180"/>
        <v>1050</v>
      </c>
      <c r="BS91" s="11"/>
      <c r="BT91" s="43">
        <f t="shared" si="183"/>
        <v>1050</v>
      </c>
      <c r="BU91" s="11"/>
      <c r="BV91" s="21"/>
      <c r="BW91" s="21"/>
      <c r="BX91" s="1" t="str">
        <f t="shared" si="107"/>
        <v>0113</v>
      </c>
    </row>
    <row r="92" spans="1:76" ht="62.4" customHeight="1" x14ac:dyDescent="0.3">
      <c r="A92" s="62" t="s">
        <v>110</v>
      </c>
      <c r="B92" s="63"/>
      <c r="C92" s="62"/>
      <c r="D92" s="62"/>
      <c r="E92" s="64" t="s">
        <v>111</v>
      </c>
      <c r="F92" s="11">
        <f t="shared" si="148"/>
        <v>991.6</v>
      </c>
      <c r="G92" s="11">
        <f t="shared" si="149"/>
        <v>991.6</v>
      </c>
      <c r="H92" s="11">
        <f t="shared" si="150"/>
        <v>991.6</v>
      </c>
      <c r="I92" s="11">
        <f t="shared" si="118"/>
        <v>0</v>
      </c>
      <c r="J92" s="11">
        <f t="shared" si="119"/>
        <v>0</v>
      </c>
      <c r="K92" s="11">
        <f t="shared" si="120"/>
        <v>0</v>
      </c>
      <c r="L92" s="11">
        <f t="shared" si="151"/>
        <v>991.6</v>
      </c>
      <c r="M92" s="11">
        <f t="shared" si="152"/>
        <v>991.6</v>
      </c>
      <c r="N92" s="11">
        <f t="shared" si="153"/>
        <v>991.6</v>
      </c>
      <c r="O92" s="11">
        <f t="shared" si="121"/>
        <v>0</v>
      </c>
      <c r="P92" s="11">
        <f t="shared" si="122"/>
        <v>0</v>
      </c>
      <c r="Q92" s="11">
        <f t="shared" si="123"/>
        <v>0</v>
      </c>
      <c r="R92" s="11">
        <f t="shared" si="154"/>
        <v>991.6</v>
      </c>
      <c r="S92" s="11">
        <f t="shared" si="155"/>
        <v>991.6</v>
      </c>
      <c r="T92" s="11">
        <f t="shared" si="156"/>
        <v>991.6</v>
      </c>
      <c r="U92" s="11">
        <f t="shared" si="124"/>
        <v>0</v>
      </c>
      <c r="V92" s="11">
        <f t="shared" si="125"/>
        <v>0</v>
      </c>
      <c r="W92" s="11">
        <f t="shared" si="126"/>
        <v>0</v>
      </c>
      <c r="X92" s="11">
        <f t="shared" si="157"/>
        <v>991.6</v>
      </c>
      <c r="Y92" s="11">
        <f t="shared" si="158"/>
        <v>991.6</v>
      </c>
      <c r="Z92" s="11">
        <f t="shared" si="159"/>
        <v>991.6</v>
      </c>
      <c r="AA92" s="11">
        <f t="shared" si="127"/>
        <v>0</v>
      </c>
      <c r="AB92" s="11">
        <f t="shared" si="128"/>
        <v>0</v>
      </c>
      <c r="AC92" s="11">
        <f t="shared" si="129"/>
        <v>0</v>
      </c>
      <c r="AD92" s="11">
        <f t="shared" si="160"/>
        <v>991.6</v>
      </c>
      <c r="AE92" s="11">
        <f t="shared" si="161"/>
        <v>991.6</v>
      </c>
      <c r="AF92" s="11">
        <f t="shared" si="162"/>
        <v>991.6</v>
      </c>
      <c r="AG92" s="11">
        <f t="shared" si="130"/>
        <v>0</v>
      </c>
      <c r="AH92" s="11">
        <f t="shared" si="163"/>
        <v>991.6</v>
      </c>
      <c r="AI92" s="11">
        <f t="shared" si="164"/>
        <v>991.6</v>
      </c>
      <c r="AJ92" s="11">
        <f t="shared" si="165"/>
        <v>991.6</v>
      </c>
      <c r="AK92" s="11">
        <f t="shared" si="131"/>
        <v>0</v>
      </c>
      <c r="AL92" s="11">
        <f t="shared" si="132"/>
        <v>0</v>
      </c>
      <c r="AM92" s="11">
        <f t="shared" si="133"/>
        <v>0</v>
      </c>
      <c r="AN92" s="11">
        <f t="shared" si="166"/>
        <v>991.6</v>
      </c>
      <c r="AO92" s="11">
        <f t="shared" si="167"/>
        <v>991.6</v>
      </c>
      <c r="AP92" s="11">
        <f t="shared" si="168"/>
        <v>991.6</v>
      </c>
      <c r="AQ92" s="11">
        <f t="shared" si="134"/>
        <v>0</v>
      </c>
      <c r="AR92" s="11">
        <f t="shared" si="135"/>
        <v>0</v>
      </c>
      <c r="AS92" s="11">
        <f t="shared" si="136"/>
        <v>0</v>
      </c>
      <c r="AT92" s="11">
        <f t="shared" si="169"/>
        <v>991.6</v>
      </c>
      <c r="AU92" s="11">
        <f t="shared" si="170"/>
        <v>991.6</v>
      </c>
      <c r="AV92" s="11">
        <f t="shared" si="171"/>
        <v>991.6</v>
      </c>
      <c r="AW92" s="11">
        <f t="shared" si="137"/>
        <v>0</v>
      </c>
      <c r="AX92" s="11">
        <f t="shared" si="138"/>
        <v>0</v>
      </c>
      <c r="AY92" s="11">
        <f t="shared" si="139"/>
        <v>0</v>
      </c>
      <c r="AZ92" s="11">
        <f t="shared" si="172"/>
        <v>991.6</v>
      </c>
      <c r="BA92" s="11">
        <f t="shared" si="173"/>
        <v>991.6</v>
      </c>
      <c r="BB92" s="11">
        <f t="shared" si="174"/>
        <v>991.6</v>
      </c>
      <c r="BC92" s="11">
        <f t="shared" si="140"/>
        <v>0</v>
      </c>
      <c r="BD92" s="11">
        <f t="shared" si="141"/>
        <v>0</v>
      </c>
      <c r="BE92" s="11">
        <f t="shared" si="142"/>
        <v>0</v>
      </c>
      <c r="BF92" s="11">
        <f t="shared" si="175"/>
        <v>991.6</v>
      </c>
      <c r="BG92" s="11">
        <f t="shared" si="176"/>
        <v>991.6</v>
      </c>
      <c r="BH92" s="11">
        <f t="shared" si="177"/>
        <v>991.6</v>
      </c>
      <c r="BI92" s="11">
        <f t="shared" si="143"/>
        <v>0</v>
      </c>
      <c r="BJ92" s="11">
        <f t="shared" si="144"/>
        <v>0</v>
      </c>
      <c r="BK92" s="11">
        <f t="shared" si="145"/>
        <v>0</v>
      </c>
      <c r="BL92" s="11">
        <f t="shared" si="178"/>
        <v>991.6</v>
      </c>
      <c r="BM92" s="11">
        <f t="shared" si="146"/>
        <v>0</v>
      </c>
      <c r="BN92" s="43">
        <f t="shared" si="181"/>
        <v>991.6</v>
      </c>
      <c r="BO92" s="11">
        <f t="shared" si="179"/>
        <v>991.6</v>
      </c>
      <c r="BP92" s="11">
        <f t="shared" si="147"/>
        <v>0</v>
      </c>
      <c r="BQ92" s="43">
        <f t="shared" si="182"/>
        <v>991.6</v>
      </c>
      <c r="BR92" s="11">
        <f t="shared" si="180"/>
        <v>991.6</v>
      </c>
      <c r="BS92" s="11">
        <f t="shared" si="147"/>
        <v>0</v>
      </c>
      <c r="BT92" s="43">
        <f t="shared" si="183"/>
        <v>991.6</v>
      </c>
      <c r="BU92" s="11">
        <f t="shared" si="147"/>
        <v>0</v>
      </c>
      <c r="BV92" s="21"/>
      <c r="BW92" s="21"/>
      <c r="BX92" s="1" t="str">
        <f t="shared" si="107"/>
        <v/>
      </c>
    </row>
    <row r="93" spans="1:76" ht="46.8" customHeight="1" x14ac:dyDescent="0.3">
      <c r="A93" s="62" t="s">
        <v>110</v>
      </c>
      <c r="B93" s="63" t="s">
        <v>82</v>
      </c>
      <c r="C93" s="62"/>
      <c r="D93" s="62"/>
      <c r="E93" s="64" t="s">
        <v>83</v>
      </c>
      <c r="F93" s="11">
        <f t="shared" si="148"/>
        <v>991.6</v>
      </c>
      <c r="G93" s="11">
        <f t="shared" si="149"/>
        <v>991.6</v>
      </c>
      <c r="H93" s="11">
        <f t="shared" si="150"/>
        <v>991.6</v>
      </c>
      <c r="I93" s="11">
        <f t="shared" si="118"/>
        <v>0</v>
      </c>
      <c r="J93" s="11">
        <f t="shared" si="119"/>
        <v>0</v>
      </c>
      <c r="K93" s="11">
        <f t="shared" si="120"/>
        <v>0</v>
      </c>
      <c r="L93" s="11">
        <f t="shared" si="151"/>
        <v>991.6</v>
      </c>
      <c r="M93" s="11">
        <f t="shared" si="152"/>
        <v>991.6</v>
      </c>
      <c r="N93" s="11">
        <f t="shared" si="153"/>
        <v>991.6</v>
      </c>
      <c r="O93" s="11">
        <f t="shared" si="121"/>
        <v>0</v>
      </c>
      <c r="P93" s="11">
        <f t="shared" si="122"/>
        <v>0</v>
      </c>
      <c r="Q93" s="11">
        <f t="shared" si="123"/>
        <v>0</v>
      </c>
      <c r="R93" s="11">
        <f t="shared" si="154"/>
        <v>991.6</v>
      </c>
      <c r="S93" s="11">
        <f t="shared" si="155"/>
        <v>991.6</v>
      </c>
      <c r="T93" s="11">
        <f t="shared" si="156"/>
        <v>991.6</v>
      </c>
      <c r="U93" s="11">
        <f t="shared" si="124"/>
        <v>0</v>
      </c>
      <c r="V93" s="11">
        <f t="shared" si="125"/>
        <v>0</v>
      </c>
      <c r="W93" s="11">
        <f t="shared" si="126"/>
        <v>0</v>
      </c>
      <c r="X93" s="11">
        <f t="shared" si="157"/>
        <v>991.6</v>
      </c>
      <c r="Y93" s="11">
        <f t="shared" si="158"/>
        <v>991.6</v>
      </c>
      <c r="Z93" s="11">
        <f t="shared" si="159"/>
        <v>991.6</v>
      </c>
      <c r="AA93" s="11">
        <f t="shared" si="127"/>
        <v>0</v>
      </c>
      <c r="AB93" s="11">
        <f t="shared" si="128"/>
        <v>0</v>
      </c>
      <c r="AC93" s="11">
        <f t="shared" si="129"/>
        <v>0</v>
      </c>
      <c r="AD93" s="11">
        <f t="shared" si="160"/>
        <v>991.6</v>
      </c>
      <c r="AE93" s="11">
        <f t="shared" si="161"/>
        <v>991.6</v>
      </c>
      <c r="AF93" s="11">
        <f t="shared" si="162"/>
        <v>991.6</v>
      </c>
      <c r="AG93" s="11">
        <f t="shared" si="130"/>
        <v>0</v>
      </c>
      <c r="AH93" s="11">
        <f t="shared" si="163"/>
        <v>991.6</v>
      </c>
      <c r="AI93" s="11">
        <f t="shared" si="164"/>
        <v>991.6</v>
      </c>
      <c r="AJ93" s="11">
        <f t="shared" si="165"/>
        <v>991.6</v>
      </c>
      <c r="AK93" s="11">
        <f t="shared" si="131"/>
        <v>0</v>
      </c>
      <c r="AL93" s="11">
        <f t="shared" si="132"/>
        <v>0</v>
      </c>
      <c r="AM93" s="11">
        <f t="shared" si="133"/>
        <v>0</v>
      </c>
      <c r="AN93" s="11">
        <f t="shared" si="166"/>
        <v>991.6</v>
      </c>
      <c r="AO93" s="11">
        <f t="shared" si="167"/>
        <v>991.6</v>
      </c>
      <c r="AP93" s="11">
        <f t="shared" si="168"/>
        <v>991.6</v>
      </c>
      <c r="AQ93" s="11">
        <f t="shared" si="134"/>
        <v>0</v>
      </c>
      <c r="AR93" s="11">
        <f t="shared" si="135"/>
        <v>0</v>
      </c>
      <c r="AS93" s="11">
        <f t="shared" si="136"/>
        <v>0</v>
      </c>
      <c r="AT93" s="11">
        <f t="shared" si="169"/>
        <v>991.6</v>
      </c>
      <c r="AU93" s="11">
        <f t="shared" si="170"/>
        <v>991.6</v>
      </c>
      <c r="AV93" s="11">
        <f t="shared" si="171"/>
        <v>991.6</v>
      </c>
      <c r="AW93" s="11">
        <f t="shared" si="137"/>
        <v>0</v>
      </c>
      <c r="AX93" s="11">
        <f t="shared" si="138"/>
        <v>0</v>
      </c>
      <c r="AY93" s="11">
        <f t="shared" si="139"/>
        <v>0</v>
      </c>
      <c r="AZ93" s="11">
        <f t="shared" si="172"/>
        <v>991.6</v>
      </c>
      <c r="BA93" s="11">
        <f t="shared" si="173"/>
        <v>991.6</v>
      </c>
      <c r="BB93" s="11">
        <f t="shared" si="174"/>
        <v>991.6</v>
      </c>
      <c r="BC93" s="11">
        <f t="shared" si="140"/>
        <v>0</v>
      </c>
      <c r="BD93" s="11">
        <f t="shared" si="141"/>
        <v>0</v>
      </c>
      <c r="BE93" s="11">
        <f t="shared" si="142"/>
        <v>0</v>
      </c>
      <c r="BF93" s="11">
        <f t="shared" si="175"/>
        <v>991.6</v>
      </c>
      <c r="BG93" s="11">
        <f t="shared" si="176"/>
        <v>991.6</v>
      </c>
      <c r="BH93" s="11">
        <f t="shared" si="177"/>
        <v>991.6</v>
      </c>
      <c r="BI93" s="11">
        <f t="shared" si="143"/>
        <v>0</v>
      </c>
      <c r="BJ93" s="11">
        <f t="shared" si="144"/>
        <v>0</v>
      </c>
      <c r="BK93" s="11">
        <f t="shared" si="145"/>
        <v>0</v>
      </c>
      <c r="BL93" s="11">
        <f t="shared" si="178"/>
        <v>991.6</v>
      </c>
      <c r="BM93" s="11">
        <f t="shared" si="146"/>
        <v>0</v>
      </c>
      <c r="BN93" s="43">
        <f t="shared" si="181"/>
        <v>991.6</v>
      </c>
      <c r="BO93" s="11">
        <f t="shared" si="179"/>
        <v>991.6</v>
      </c>
      <c r="BP93" s="11">
        <f t="shared" si="147"/>
        <v>0</v>
      </c>
      <c r="BQ93" s="43">
        <f t="shared" si="182"/>
        <v>991.6</v>
      </c>
      <c r="BR93" s="11">
        <f t="shared" si="180"/>
        <v>991.6</v>
      </c>
      <c r="BS93" s="11">
        <f t="shared" si="147"/>
        <v>0</v>
      </c>
      <c r="BT93" s="43">
        <f t="shared" si="183"/>
        <v>991.6</v>
      </c>
      <c r="BU93" s="11">
        <f t="shared" si="147"/>
        <v>0</v>
      </c>
      <c r="BV93" s="21"/>
      <c r="BW93" s="21"/>
      <c r="BX93" s="1" t="str">
        <f t="shared" si="107"/>
        <v/>
      </c>
    </row>
    <row r="94" spans="1:76" ht="15.6" customHeight="1" x14ac:dyDescent="0.3">
      <c r="A94" s="62" t="s">
        <v>110</v>
      </c>
      <c r="B94" s="63">
        <v>600</v>
      </c>
      <c r="C94" s="62" t="s">
        <v>43</v>
      </c>
      <c r="D94" s="62" t="s">
        <v>44</v>
      </c>
      <c r="E94" s="64" t="s">
        <v>45</v>
      </c>
      <c r="F94" s="11">
        <v>991.6</v>
      </c>
      <c r="G94" s="11">
        <v>991.6</v>
      </c>
      <c r="H94" s="11">
        <v>991.6</v>
      </c>
      <c r="I94" s="11"/>
      <c r="J94" s="11"/>
      <c r="K94" s="11"/>
      <c r="L94" s="11">
        <f t="shared" si="151"/>
        <v>991.6</v>
      </c>
      <c r="M94" s="11">
        <f t="shared" si="152"/>
        <v>991.6</v>
      </c>
      <c r="N94" s="11">
        <f t="shared" si="153"/>
        <v>991.6</v>
      </c>
      <c r="O94" s="11"/>
      <c r="P94" s="11"/>
      <c r="Q94" s="11"/>
      <c r="R94" s="11">
        <f t="shared" si="154"/>
        <v>991.6</v>
      </c>
      <c r="S94" s="11">
        <f t="shared" si="155"/>
        <v>991.6</v>
      </c>
      <c r="T94" s="11">
        <f t="shared" si="156"/>
        <v>991.6</v>
      </c>
      <c r="U94" s="11"/>
      <c r="V94" s="11"/>
      <c r="W94" s="11"/>
      <c r="X94" s="11">
        <f t="shared" si="157"/>
        <v>991.6</v>
      </c>
      <c r="Y94" s="11">
        <f t="shared" si="158"/>
        <v>991.6</v>
      </c>
      <c r="Z94" s="11">
        <f t="shared" si="159"/>
        <v>991.6</v>
      </c>
      <c r="AA94" s="11"/>
      <c r="AB94" s="11"/>
      <c r="AC94" s="11"/>
      <c r="AD94" s="11">
        <f t="shared" si="160"/>
        <v>991.6</v>
      </c>
      <c r="AE94" s="11">
        <f t="shared" si="161"/>
        <v>991.6</v>
      </c>
      <c r="AF94" s="11">
        <f t="shared" si="162"/>
        <v>991.6</v>
      </c>
      <c r="AG94" s="11"/>
      <c r="AH94" s="11">
        <f t="shared" si="163"/>
        <v>991.6</v>
      </c>
      <c r="AI94" s="11">
        <f t="shared" si="164"/>
        <v>991.6</v>
      </c>
      <c r="AJ94" s="11">
        <f t="shared" si="165"/>
        <v>991.6</v>
      </c>
      <c r="AK94" s="11"/>
      <c r="AL94" s="11"/>
      <c r="AM94" s="11"/>
      <c r="AN94" s="11">
        <f t="shared" si="166"/>
        <v>991.6</v>
      </c>
      <c r="AO94" s="11">
        <f t="shared" si="167"/>
        <v>991.6</v>
      </c>
      <c r="AP94" s="11">
        <f t="shared" si="168"/>
        <v>991.6</v>
      </c>
      <c r="AQ94" s="11"/>
      <c r="AR94" s="11"/>
      <c r="AS94" s="11"/>
      <c r="AT94" s="11">
        <f t="shared" si="169"/>
        <v>991.6</v>
      </c>
      <c r="AU94" s="11">
        <f t="shared" si="170"/>
        <v>991.6</v>
      </c>
      <c r="AV94" s="11">
        <f t="shared" si="171"/>
        <v>991.6</v>
      </c>
      <c r="AW94" s="11"/>
      <c r="AX94" s="11"/>
      <c r="AY94" s="11"/>
      <c r="AZ94" s="11">
        <f t="shared" si="172"/>
        <v>991.6</v>
      </c>
      <c r="BA94" s="11">
        <f t="shared" si="173"/>
        <v>991.6</v>
      </c>
      <c r="BB94" s="11">
        <f t="shared" si="174"/>
        <v>991.6</v>
      </c>
      <c r="BC94" s="11"/>
      <c r="BD94" s="11"/>
      <c r="BE94" s="11"/>
      <c r="BF94" s="11">
        <f t="shared" si="175"/>
        <v>991.6</v>
      </c>
      <c r="BG94" s="11">
        <f t="shared" si="176"/>
        <v>991.6</v>
      </c>
      <c r="BH94" s="11">
        <f t="shared" si="177"/>
        <v>991.6</v>
      </c>
      <c r="BI94" s="11"/>
      <c r="BJ94" s="11"/>
      <c r="BK94" s="11"/>
      <c r="BL94" s="11">
        <f t="shared" si="178"/>
        <v>991.6</v>
      </c>
      <c r="BM94" s="11"/>
      <c r="BN94" s="43">
        <f t="shared" si="181"/>
        <v>991.6</v>
      </c>
      <c r="BO94" s="11">
        <f t="shared" si="179"/>
        <v>991.6</v>
      </c>
      <c r="BP94" s="11"/>
      <c r="BQ94" s="43">
        <f t="shared" si="182"/>
        <v>991.6</v>
      </c>
      <c r="BR94" s="11">
        <f t="shared" si="180"/>
        <v>991.6</v>
      </c>
      <c r="BS94" s="11"/>
      <c r="BT94" s="43">
        <f t="shared" si="183"/>
        <v>991.6</v>
      </c>
      <c r="BU94" s="11"/>
      <c r="BV94" s="21"/>
      <c r="BW94" s="21"/>
      <c r="BX94" s="1" t="str">
        <f t="shared" si="107"/>
        <v>0113</v>
      </c>
    </row>
    <row r="95" spans="1:76" ht="62.4" customHeight="1" x14ac:dyDescent="0.3">
      <c r="A95" s="62" t="s">
        <v>112</v>
      </c>
      <c r="B95" s="63"/>
      <c r="C95" s="62"/>
      <c r="D95" s="62"/>
      <c r="E95" s="64" t="s">
        <v>113</v>
      </c>
      <c r="F95" s="11">
        <f t="shared" si="148"/>
        <v>991.6</v>
      </c>
      <c r="G95" s="11">
        <f t="shared" si="149"/>
        <v>991.6</v>
      </c>
      <c r="H95" s="11">
        <f t="shared" si="150"/>
        <v>991.6</v>
      </c>
      <c r="I95" s="11">
        <f t="shared" si="118"/>
        <v>0</v>
      </c>
      <c r="J95" s="11">
        <f t="shared" si="119"/>
        <v>0</v>
      </c>
      <c r="K95" s="11">
        <f t="shared" si="120"/>
        <v>0</v>
      </c>
      <c r="L95" s="11">
        <f t="shared" si="151"/>
        <v>991.6</v>
      </c>
      <c r="M95" s="11">
        <f t="shared" si="152"/>
        <v>991.6</v>
      </c>
      <c r="N95" s="11">
        <f t="shared" si="153"/>
        <v>991.6</v>
      </c>
      <c r="O95" s="11">
        <f t="shared" si="121"/>
        <v>0</v>
      </c>
      <c r="P95" s="11">
        <f t="shared" si="122"/>
        <v>0</v>
      </c>
      <c r="Q95" s="11">
        <f t="shared" si="123"/>
        <v>0</v>
      </c>
      <c r="R95" s="11">
        <f t="shared" si="154"/>
        <v>991.6</v>
      </c>
      <c r="S95" s="11">
        <f t="shared" si="155"/>
        <v>991.6</v>
      </c>
      <c r="T95" s="11">
        <f t="shared" si="156"/>
        <v>991.6</v>
      </c>
      <c r="U95" s="11">
        <f t="shared" si="124"/>
        <v>0</v>
      </c>
      <c r="V95" s="11">
        <f t="shared" si="125"/>
        <v>0</v>
      </c>
      <c r="W95" s="11">
        <f t="shared" si="126"/>
        <v>0</v>
      </c>
      <c r="X95" s="11">
        <f t="shared" si="157"/>
        <v>991.6</v>
      </c>
      <c r="Y95" s="11">
        <f t="shared" si="158"/>
        <v>991.6</v>
      </c>
      <c r="Z95" s="11">
        <f t="shared" si="159"/>
        <v>991.6</v>
      </c>
      <c r="AA95" s="11">
        <f t="shared" si="127"/>
        <v>0</v>
      </c>
      <c r="AB95" s="11">
        <f t="shared" si="128"/>
        <v>0</v>
      </c>
      <c r="AC95" s="11">
        <f t="shared" si="129"/>
        <v>0</v>
      </c>
      <c r="AD95" s="11">
        <f t="shared" si="160"/>
        <v>991.6</v>
      </c>
      <c r="AE95" s="11">
        <f t="shared" si="161"/>
        <v>991.6</v>
      </c>
      <c r="AF95" s="11">
        <f t="shared" si="162"/>
        <v>991.6</v>
      </c>
      <c r="AG95" s="11">
        <f t="shared" si="130"/>
        <v>0</v>
      </c>
      <c r="AH95" s="11">
        <f t="shared" si="163"/>
        <v>991.6</v>
      </c>
      <c r="AI95" s="11">
        <f t="shared" si="164"/>
        <v>991.6</v>
      </c>
      <c r="AJ95" s="11">
        <f t="shared" si="165"/>
        <v>991.6</v>
      </c>
      <c r="AK95" s="11">
        <f t="shared" si="131"/>
        <v>0</v>
      </c>
      <c r="AL95" s="11">
        <f t="shared" si="132"/>
        <v>0</v>
      </c>
      <c r="AM95" s="11">
        <f t="shared" si="133"/>
        <v>0</v>
      </c>
      <c r="AN95" s="11">
        <f t="shared" si="166"/>
        <v>991.6</v>
      </c>
      <c r="AO95" s="11">
        <f t="shared" si="167"/>
        <v>991.6</v>
      </c>
      <c r="AP95" s="11">
        <f t="shared" si="168"/>
        <v>991.6</v>
      </c>
      <c r="AQ95" s="11">
        <f t="shared" si="134"/>
        <v>0</v>
      </c>
      <c r="AR95" s="11">
        <f t="shared" si="135"/>
        <v>0</v>
      </c>
      <c r="AS95" s="11">
        <f t="shared" si="136"/>
        <v>0</v>
      </c>
      <c r="AT95" s="11">
        <f t="shared" si="169"/>
        <v>991.6</v>
      </c>
      <c r="AU95" s="11">
        <f t="shared" si="170"/>
        <v>991.6</v>
      </c>
      <c r="AV95" s="11">
        <f t="shared" si="171"/>
        <v>991.6</v>
      </c>
      <c r="AW95" s="11">
        <f t="shared" si="137"/>
        <v>0</v>
      </c>
      <c r="AX95" s="11">
        <f t="shared" si="138"/>
        <v>0</v>
      </c>
      <c r="AY95" s="11">
        <f t="shared" si="139"/>
        <v>0</v>
      </c>
      <c r="AZ95" s="11">
        <f t="shared" si="172"/>
        <v>991.6</v>
      </c>
      <c r="BA95" s="11">
        <f t="shared" si="173"/>
        <v>991.6</v>
      </c>
      <c r="BB95" s="11">
        <f t="shared" si="174"/>
        <v>991.6</v>
      </c>
      <c r="BC95" s="11">
        <f t="shared" si="140"/>
        <v>0</v>
      </c>
      <c r="BD95" s="11">
        <f t="shared" si="141"/>
        <v>0</v>
      </c>
      <c r="BE95" s="11">
        <f t="shared" si="142"/>
        <v>0</v>
      </c>
      <c r="BF95" s="11">
        <f t="shared" si="175"/>
        <v>991.6</v>
      </c>
      <c r="BG95" s="11">
        <f t="shared" si="176"/>
        <v>991.6</v>
      </c>
      <c r="BH95" s="11">
        <f t="shared" si="177"/>
        <v>991.6</v>
      </c>
      <c r="BI95" s="11">
        <f t="shared" si="143"/>
        <v>0</v>
      </c>
      <c r="BJ95" s="11">
        <f t="shared" si="144"/>
        <v>0</v>
      </c>
      <c r="BK95" s="11">
        <f t="shared" si="145"/>
        <v>0</v>
      </c>
      <c r="BL95" s="11">
        <f t="shared" si="178"/>
        <v>991.6</v>
      </c>
      <c r="BM95" s="11">
        <f t="shared" si="146"/>
        <v>0</v>
      </c>
      <c r="BN95" s="43">
        <f t="shared" si="181"/>
        <v>991.6</v>
      </c>
      <c r="BO95" s="11">
        <f t="shared" si="179"/>
        <v>991.6</v>
      </c>
      <c r="BP95" s="11">
        <f t="shared" si="147"/>
        <v>0</v>
      </c>
      <c r="BQ95" s="43">
        <f t="shared" si="182"/>
        <v>991.6</v>
      </c>
      <c r="BR95" s="11">
        <f t="shared" si="180"/>
        <v>991.6</v>
      </c>
      <c r="BS95" s="11">
        <f t="shared" si="147"/>
        <v>0</v>
      </c>
      <c r="BT95" s="43">
        <f t="shared" si="183"/>
        <v>991.6</v>
      </c>
      <c r="BU95" s="11">
        <f t="shared" si="147"/>
        <v>0</v>
      </c>
      <c r="BV95" s="21"/>
      <c r="BW95" s="21"/>
      <c r="BX95" s="1" t="str">
        <f t="shared" si="107"/>
        <v/>
      </c>
    </row>
    <row r="96" spans="1:76" ht="46.8" customHeight="1" x14ac:dyDescent="0.3">
      <c r="A96" s="62" t="s">
        <v>112</v>
      </c>
      <c r="B96" s="63" t="s">
        <v>82</v>
      </c>
      <c r="C96" s="62"/>
      <c r="D96" s="62"/>
      <c r="E96" s="64" t="s">
        <v>83</v>
      </c>
      <c r="F96" s="11">
        <f t="shared" si="148"/>
        <v>991.6</v>
      </c>
      <c r="G96" s="11">
        <f t="shared" si="149"/>
        <v>991.6</v>
      </c>
      <c r="H96" s="11">
        <f t="shared" si="150"/>
        <v>991.6</v>
      </c>
      <c r="I96" s="11">
        <f t="shared" si="118"/>
        <v>0</v>
      </c>
      <c r="J96" s="11">
        <f t="shared" si="119"/>
        <v>0</v>
      </c>
      <c r="K96" s="11">
        <f t="shared" si="120"/>
        <v>0</v>
      </c>
      <c r="L96" s="11">
        <f t="shared" si="151"/>
        <v>991.6</v>
      </c>
      <c r="M96" s="11">
        <f t="shared" si="152"/>
        <v>991.6</v>
      </c>
      <c r="N96" s="11">
        <f t="shared" si="153"/>
        <v>991.6</v>
      </c>
      <c r="O96" s="11">
        <f t="shared" si="121"/>
        <v>0</v>
      </c>
      <c r="P96" s="11">
        <f t="shared" si="122"/>
        <v>0</v>
      </c>
      <c r="Q96" s="11">
        <f t="shared" si="123"/>
        <v>0</v>
      </c>
      <c r="R96" s="11">
        <f t="shared" si="154"/>
        <v>991.6</v>
      </c>
      <c r="S96" s="11">
        <f t="shared" si="155"/>
        <v>991.6</v>
      </c>
      <c r="T96" s="11">
        <f t="shared" si="156"/>
        <v>991.6</v>
      </c>
      <c r="U96" s="11">
        <f t="shared" si="124"/>
        <v>0</v>
      </c>
      <c r="V96" s="11">
        <f t="shared" si="125"/>
        <v>0</v>
      </c>
      <c r="W96" s="11">
        <f t="shared" si="126"/>
        <v>0</v>
      </c>
      <c r="X96" s="11">
        <f t="shared" si="157"/>
        <v>991.6</v>
      </c>
      <c r="Y96" s="11">
        <f t="shared" si="158"/>
        <v>991.6</v>
      </c>
      <c r="Z96" s="11">
        <f t="shared" si="159"/>
        <v>991.6</v>
      </c>
      <c r="AA96" s="11">
        <f t="shared" si="127"/>
        <v>0</v>
      </c>
      <c r="AB96" s="11">
        <f t="shared" si="128"/>
        <v>0</v>
      </c>
      <c r="AC96" s="11">
        <f t="shared" si="129"/>
        <v>0</v>
      </c>
      <c r="AD96" s="11">
        <f t="shared" si="160"/>
        <v>991.6</v>
      </c>
      <c r="AE96" s="11">
        <f t="shared" si="161"/>
        <v>991.6</v>
      </c>
      <c r="AF96" s="11">
        <f t="shared" si="162"/>
        <v>991.6</v>
      </c>
      <c r="AG96" s="11">
        <f t="shared" si="130"/>
        <v>0</v>
      </c>
      <c r="AH96" s="11">
        <f t="shared" si="163"/>
        <v>991.6</v>
      </c>
      <c r="AI96" s="11">
        <f t="shared" si="164"/>
        <v>991.6</v>
      </c>
      <c r="AJ96" s="11">
        <f t="shared" si="165"/>
        <v>991.6</v>
      </c>
      <c r="AK96" s="11">
        <f t="shared" si="131"/>
        <v>0</v>
      </c>
      <c r="AL96" s="11">
        <f t="shared" si="132"/>
        <v>0</v>
      </c>
      <c r="AM96" s="11">
        <f t="shared" si="133"/>
        <v>0</v>
      </c>
      <c r="AN96" s="11">
        <f t="shared" si="166"/>
        <v>991.6</v>
      </c>
      <c r="AO96" s="11">
        <f t="shared" si="167"/>
        <v>991.6</v>
      </c>
      <c r="AP96" s="11">
        <f t="shared" si="168"/>
        <v>991.6</v>
      </c>
      <c r="AQ96" s="11">
        <f t="shared" si="134"/>
        <v>0</v>
      </c>
      <c r="AR96" s="11">
        <f t="shared" si="135"/>
        <v>0</v>
      </c>
      <c r="AS96" s="11">
        <f t="shared" si="136"/>
        <v>0</v>
      </c>
      <c r="AT96" s="11">
        <f t="shared" si="169"/>
        <v>991.6</v>
      </c>
      <c r="AU96" s="11">
        <f t="shared" si="170"/>
        <v>991.6</v>
      </c>
      <c r="AV96" s="11">
        <f t="shared" si="171"/>
        <v>991.6</v>
      </c>
      <c r="AW96" s="11">
        <f t="shared" si="137"/>
        <v>0</v>
      </c>
      <c r="AX96" s="11">
        <f t="shared" si="138"/>
        <v>0</v>
      </c>
      <c r="AY96" s="11">
        <f t="shared" si="139"/>
        <v>0</v>
      </c>
      <c r="AZ96" s="11">
        <f t="shared" si="172"/>
        <v>991.6</v>
      </c>
      <c r="BA96" s="11">
        <f t="shared" si="173"/>
        <v>991.6</v>
      </c>
      <c r="BB96" s="11">
        <f t="shared" si="174"/>
        <v>991.6</v>
      </c>
      <c r="BC96" s="11">
        <f t="shared" si="140"/>
        <v>0</v>
      </c>
      <c r="BD96" s="11">
        <f t="shared" si="141"/>
        <v>0</v>
      </c>
      <c r="BE96" s="11">
        <f t="shared" si="142"/>
        <v>0</v>
      </c>
      <c r="BF96" s="11">
        <f t="shared" si="175"/>
        <v>991.6</v>
      </c>
      <c r="BG96" s="11">
        <f t="shared" si="176"/>
        <v>991.6</v>
      </c>
      <c r="BH96" s="11">
        <f t="shared" si="177"/>
        <v>991.6</v>
      </c>
      <c r="BI96" s="11">
        <f t="shared" si="143"/>
        <v>0</v>
      </c>
      <c r="BJ96" s="11">
        <f t="shared" si="144"/>
        <v>0</v>
      </c>
      <c r="BK96" s="11">
        <f t="shared" si="145"/>
        <v>0</v>
      </c>
      <c r="BL96" s="11">
        <f t="shared" si="178"/>
        <v>991.6</v>
      </c>
      <c r="BM96" s="11">
        <f t="shared" si="146"/>
        <v>0</v>
      </c>
      <c r="BN96" s="43">
        <f t="shared" si="181"/>
        <v>991.6</v>
      </c>
      <c r="BO96" s="11">
        <f t="shared" si="179"/>
        <v>991.6</v>
      </c>
      <c r="BP96" s="11">
        <f t="shared" si="147"/>
        <v>0</v>
      </c>
      <c r="BQ96" s="43">
        <f t="shared" si="182"/>
        <v>991.6</v>
      </c>
      <c r="BR96" s="11">
        <f t="shared" si="180"/>
        <v>991.6</v>
      </c>
      <c r="BS96" s="11">
        <f t="shared" si="147"/>
        <v>0</v>
      </c>
      <c r="BT96" s="43">
        <f t="shared" si="183"/>
        <v>991.6</v>
      </c>
      <c r="BU96" s="11">
        <f t="shared" si="147"/>
        <v>0</v>
      </c>
      <c r="BV96" s="21"/>
      <c r="BW96" s="21"/>
      <c r="BX96" s="1" t="str">
        <f t="shared" si="107"/>
        <v/>
      </c>
    </row>
    <row r="97" spans="1:77" ht="15.6" customHeight="1" x14ac:dyDescent="0.3">
      <c r="A97" s="62" t="s">
        <v>112</v>
      </c>
      <c r="B97" s="63">
        <v>600</v>
      </c>
      <c r="C97" s="62" t="s">
        <v>43</v>
      </c>
      <c r="D97" s="62" t="s">
        <v>44</v>
      </c>
      <c r="E97" s="64" t="s">
        <v>45</v>
      </c>
      <c r="F97" s="11">
        <v>991.6</v>
      </c>
      <c r="G97" s="11">
        <v>991.6</v>
      </c>
      <c r="H97" s="11">
        <v>991.6</v>
      </c>
      <c r="I97" s="11"/>
      <c r="J97" s="11"/>
      <c r="K97" s="11"/>
      <c r="L97" s="11">
        <f t="shared" si="151"/>
        <v>991.6</v>
      </c>
      <c r="M97" s="11">
        <f t="shared" si="152"/>
        <v>991.6</v>
      </c>
      <c r="N97" s="11">
        <f t="shared" si="153"/>
        <v>991.6</v>
      </c>
      <c r="O97" s="11"/>
      <c r="P97" s="11"/>
      <c r="Q97" s="11"/>
      <c r="R97" s="11">
        <f t="shared" si="154"/>
        <v>991.6</v>
      </c>
      <c r="S97" s="11">
        <f t="shared" si="155"/>
        <v>991.6</v>
      </c>
      <c r="T97" s="11">
        <f t="shared" si="156"/>
        <v>991.6</v>
      </c>
      <c r="U97" s="11"/>
      <c r="V97" s="11"/>
      <c r="W97" s="11"/>
      <c r="X97" s="11">
        <f t="shared" si="157"/>
        <v>991.6</v>
      </c>
      <c r="Y97" s="11">
        <f t="shared" si="158"/>
        <v>991.6</v>
      </c>
      <c r="Z97" s="11">
        <f t="shared" si="159"/>
        <v>991.6</v>
      </c>
      <c r="AA97" s="11"/>
      <c r="AB97" s="11"/>
      <c r="AC97" s="11"/>
      <c r="AD97" s="11">
        <f t="shared" si="160"/>
        <v>991.6</v>
      </c>
      <c r="AE97" s="11">
        <f t="shared" si="161"/>
        <v>991.6</v>
      </c>
      <c r="AF97" s="11">
        <f t="shared" si="162"/>
        <v>991.6</v>
      </c>
      <c r="AG97" s="11"/>
      <c r="AH97" s="11">
        <f t="shared" si="163"/>
        <v>991.6</v>
      </c>
      <c r="AI97" s="11">
        <f t="shared" si="164"/>
        <v>991.6</v>
      </c>
      <c r="AJ97" s="11">
        <f t="shared" si="165"/>
        <v>991.6</v>
      </c>
      <c r="AK97" s="11"/>
      <c r="AL97" s="11"/>
      <c r="AM97" s="11"/>
      <c r="AN97" s="11">
        <f t="shared" si="166"/>
        <v>991.6</v>
      </c>
      <c r="AO97" s="11">
        <f t="shared" si="167"/>
        <v>991.6</v>
      </c>
      <c r="AP97" s="11">
        <f t="shared" si="168"/>
        <v>991.6</v>
      </c>
      <c r="AQ97" s="11"/>
      <c r="AR97" s="11"/>
      <c r="AS97" s="11"/>
      <c r="AT97" s="11">
        <f t="shared" si="169"/>
        <v>991.6</v>
      </c>
      <c r="AU97" s="11">
        <f t="shared" si="170"/>
        <v>991.6</v>
      </c>
      <c r="AV97" s="11">
        <f t="shared" si="171"/>
        <v>991.6</v>
      </c>
      <c r="AW97" s="11"/>
      <c r="AX97" s="11"/>
      <c r="AY97" s="11"/>
      <c r="AZ97" s="11">
        <f t="shared" si="172"/>
        <v>991.6</v>
      </c>
      <c r="BA97" s="11">
        <f t="shared" si="173"/>
        <v>991.6</v>
      </c>
      <c r="BB97" s="11">
        <f t="shared" si="174"/>
        <v>991.6</v>
      </c>
      <c r="BC97" s="11"/>
      <c r="BD97" s="11"/>
      <c r="BE97" s="11"/>
      <c r="BF97" s="11">
        <f t="shared" si="175"/>
        <v>991.6</v>
      </c>
      <c r="BG97" s="11">
        <f t="shared" si="176"/>
        <v>991.6</v>
      </c>
      <c r="BH97" s="11">
        <f t="shared" si="177"/>
        <v>991.6</v>
      </c>
      <c r="BI97" s="11"/>
      <c r="BJ97" s="11"/>
      <c r="BK97" s="11"/>
      <c r="BL97" s="11">
        <f t="shared" si="178"/>
        <v>991.6</v>
      </c>
      <c r="BM97" s="11"/>
      <c r="BN97" s="43">
        <f t="shared" si="181"/>
        <v>991.6</v>
      </c>
      <c r="BO97" s="11">
        <f t="shared" si="179"/>
        <v>991.6</v>
      </c>
      <c r="BP97" s="11"/>
      <c r="BQ97" s="43">
        <f t="shared" si="182"/>
        <v>991.6</v>
      </c>
      <c r="BR97" s="11">
        <f t="shared" si="180"/>
        <v>991.6</v>
      </c>
      <c r="BS97" s="11"/>
      <c r="BT97" s="43">
        <f t="shared" si="183"/>
        <v>991.6</v>
      </c>
      <c r="BU97" s="11"/>
      <c r="BV97" s="21"/>
      <c r="BW97" s="21"/>
      <c r="BX97" s="1" t="str">
        <f t="shared" si="107"/>
        <v>0113</v>
      </c>
    </row>
    <row r="98" spans="1:77" ht="62.4" customHeight="1" x14ac:dyDescent="0.3">
      <c r="A98" s="62" t="s">
        <v>114</v>
      </c>
      <c r="B98" s="63"/>
      <c r="C98" s="62"/>
      <c r="D98" s="62"/>
      <c r="E98" s="64" t="s">
        <v>115</v>
      </c>
      <c r="F98" s="11">
        <f t="shared" si="148"/>
        <v>307</v>
      </c>
      <c r="G98" s="11">
        <f t="shared" si="149"/>
        <v>307</v>
      </c>
      <c r="H98" s="11">
        <f t="shared" si="150"/>
        <v>307</v>
      </c>
      <c r="I98" s="11">
        <f t="shared" si="118"/>
        <v>0</v>
      </c>
      <c r="J98" s="11">
        <f t="shared" si="119"/>
        <v>0</v>
      </c>
      <c r="K98" s="11">
        <f t="shared" si="120"/>
        <v>0</v>
      </c>
      <c r="L98" s="11">
        <f t="shared" si="151"/>
        <v>307</v>
      </c>
      <c r="M98" s="11">
        <f t="shared" si="152"/>
        <v>307</v>
      </c>
      <c r="N98" s="11">
        <f t="shared" si="153"/>
        <v>307</v>
      </c>
      <c r="O98" s="11">
        <f t="shared" si="121"/>
        <v>0</v>
      </c>
      <c r="P98" s="11">
        <f t="shared" si="122"/>
        <v>0</v>
      </c>
      <c r="Q98" s="11">
        <f t="shared" si="123"/>
        <v>0</v>
      </c>
      <c r="R98" s="11">
        <f t="shared" si="154"/>
        <v>307</v>
      </c>
      <c r="S98" s="11">
        <f t="shared" si="155"/>
        <v>307</v>
      </c>
      <c r="T98" s="11">
        <f t="shared" si="156"/>
        <v>307</v>
      </c>
      <c r="U98" s="11">
        <f t="shared" si="124"/>
        <v>0</v>
      </c>
      <c r="V98" s="11">
        <f t="shared" si="125"/>
        <v>0</v>
      </c>
      <c r="W98" s="11">
        <f t="shared" si="126"/>
        <v>0</v>
      </c>
      <c r="X98" s="11">
        <f t="shared" si="157"/>
        <v>307</v>
      </c>
      <c r="Y98" s="11">
        <f t="shared" si="158"/>
        <v>307</v>
      </c>
      <c r="Z98" s="11">
        <f t="shared" si="159"/>
        <v>307</v>
      </c>
      <c r="AA98" s="11">
        <f t="shared" si="127"/>
        <v>0</v>
      </c>
      <c r="AB98" s="11">
        <f t="shared" si="128"/>
        <v>0</v>
      </c>
      <c r="AC98" s="11">
        <f t="shared" si="129"/>
        <v>0</v>
      </c>
      <c r="AD98" s="11">
        <f t="shared" si="160"/>
        <v>307</v>
      </c>
      <c r="AE98" s="11">
        <f t="shared" si="161"/>
        <v>307</v>
      </c>
      <c r="AF98" s="11">
        <f t="shared" si="162"/>
        <v>307</v>
      </c>
      <c r="AG98" s="11">
        <f t="shared" si="130"/>
        <v>0</v>
      </c>
      <c r="AH98" s="11">
        <f t="shared" si="163"/>
        <v>307</v>
      </c>
      <c r="AI98" s="11">
        <f t="shared" si="164"/>
        <v>307</v>
      </c>
      <c r="AJ98" s="11">
        <f t="shared" si="165"/>
        <v>307</v>
      </c>
      <c r="AK98" s="11">
        <f t="shared" si="131"/>
        <v>0</v>
      </c>
      <c r="AL98" s="11">
        <f t="shared" si="132"/>
        <v>0</v>
      </c>
      <c r="AM98" s="11">
        <f t="shared" si="133"/>
        <v>0</v>
      </c>
      <c r="AN98" s="11">
        <f t="shared" si="166"/>
        <v>307</v>
      </c>
      <c r="AO98" s="11">
        <f t="shared" si="167"/>
        <v>307</v>
      </c>
      <c r="AP98" s="11">
        <f t="shared" si="168"/>
        <v>307</v>
      </c>
      <c r="AQ98" s="11">
        <f t="shared" si="134"/>
        <v>0</v>
      </c>
      <c r="AR98" s="11">
        <f t="shared" si="135"/>
        <v>0</v>
      </c>
      <c r="AS98" s="11">
        <f t="shared" si="136"/>
        <v>0</v>
      </c>
      <c r="AT98" s="11">
        <f t="shared" si="169"/>
        <v>307</v>
      </c>
      <c r="AU98" s="11">
        <f t="shared" si="170"/>
        <v>307</v>
      </c>
      <c r="AV98" s="11">
        <f t="shared" si="171"/>
        <v>307</v>
      </c>
      <c r="AW98" s="11">
        <f t="shared" si="137"/>
        <v>0</v>
      </c>
      <c r="AX98" s="11">
        <f t="shared" si="138"/>
        <v>0</v>
      </c>
      <c r="AY98" s="11">
        <f t="shared" si="139"/>
        <v>0</v>
      </c>
      <c r="AZ98" s="11">
        <f t="shared" si="172"/>
        <v>307</v>
      </c>
      <c r="BA98" s="11">
        <f t="shared" si="173"/>
        <v>307</v>
      </c>
      <c r="BB98" s="11">
        <f t="shared" si="174"/>
        <v>307</v>
      </c>
      <c r="BC98" s="11">
        <f t="shared" si="140"/>
        <v>0</v>
      </c>
      <c r="BD98" s="11">
        <f t="shared" si="141"/>
        <v>0</v>
      </c>
      <c r="BE98" s="11">
        <f t="shared" si="142"/>
        <v>0</v>
      </c>
      <c r="BF98" s="11">
        <f t="shared" si="175"/>
        <v>307</v>
      </c>
      <c r="BG98" s="11">
        <f t="shared" si="176"/>
        <v>307</v>
      </c>
      <c r="BH98" s="11">
        <f t="shared" si="177"/>
        <v>307</v>
      </c>
      <c r="BI98" s="11">
        <f t="shared" si="143"/>
        <v>0</v>
      </c>
      <c r="BJ98" s="11">
        <f t="shared" si="144"/>
        <v>0</v>
      </c>
      <c r="BK98" s="11">
        <f t="shared" si="145"/>
        <v>0</v>
      </c>
      <c r="BL98" s="11">
        <f t="shared" si="178"/>
        <v>307</v>
      </c>
      <c r="BM98" s="11">
        <f t="shared" si="146"/>
        <v>0</v>
      </c>
      <c r="BN98" s="43">
        <f t="shared" si="181"/>
        <v>307</v>
      </c>
      <c r="BO98" s="11">
        <f t="shared" si="179"/>
        <v>307</v>
      </c>
      <c r="BP98" s="11">
        <f t="shared" si="147"/>
        <v>0</v>
      </c>
      <c r="BQ98" s="43">
        <f t="shared" si="182"/>
        <v>307</v>
      </c>
      <c r="BR98" s="11">
        <f t="shared" si="180"/>
        <v>307</v>
      </c>
      <c r="BS98" s="11">
        <f t="shared" si="147"/>
        <v>0</v>
      </c>
      <c r="BT98" s="43">
        <f t="shared" si="183"/>
        <v>307</v>
      </c>
      <c r="BU98" s="11">
        <f t="shared" si="147"/>
        <v>0</v>
      </c>
      <c r="BV98" s="21"/>
      <c r="BW98" s="21"/>
      <c r="BX98" s="1" t="str">
        <f t="shared" si="107"/>
        <v/>
      </c>
    </row>
    <row r="99" spans="1:77" ht="46.8" customHeight="1" x14ac:dyDescent="0.3">
      <c r="A99" s="62" t="s">
        <v>114</v>
      </c>
      <c r="B99" s="63" t="s">
        <v>82</v>
      </c>
      <c r="C99" s="62"/>
      <c r="D99" s="62"/>
      <c r="E99" s="64" t="s">
        <v>83</v>
      </c>
      <c r="F99" s="11">
        <f t="shared" si="148"/>
        <v>307</v>
      </c>
      <c r="G99" s="11">
        <f t="shared" si="149"/>
        <v>307</v>
      </c>
      <c r="H99" s="11">
        <f t="shared" si="150"/>
        <v>307</v>
      </c>
      <c r="I99" s="11">
        <f t="shared" si="118"/>
        <v>0</v>
      </c>
      <c r="J99" s="11">
        <f t="shared" si="119"/>
        <v>0</v>
      </c>
      <c r="K99" s="11">
        <f t="shared" si="120"/>
        <v>0</v>
      </c>
      <c r="L99" s="11">
        <f t="shared" si="151"/>
        <v>307</v>
      </c>
      <c r="M99" s="11">
        <f t="shared" si="152"/>
        <v>307</v>
      </c>
      <c r="N99" s="11">
        <f t="shared" si="153"/>
        <v>307</v>
      </c>
      <c r="O99" s="11">
        <f t="shared" si="121"/>
        <v>0</v>
      </c>
      <c r="P99" s="11">
        <f t="shared" si="122"/>
        <v>0</v>
      </c>
      <c r="Q99" s="11">
        <f t="shared" si="123"/>
        <v>0</v>
      </c>
      <c r="R99" s="11">
        <f t="shared" si="154"/>
        <v>307</v>
      </c>
      <c r="S99" s="11">
        <f t="shared" si="155"/>
        <v>307</v>
      </c>
      <c r="T99" s="11">
        <f t="shared" si="156"/>
        <v>307</v>
      </c>
      <c r="U99" s="11">
        <f t="shared" si="124"/>
        <v>0</v>
      </c>
      <c r="V99" s="11">
        <f t="shared" si="125"/>
        <v>0</v>
      </c>
      <c r="W99" s="11">
        <f t="shared" si="126"/>
        <v>0</v>
      </c>
      <c r="X99" s="11">
        <f t="shared" si="157"/>
        <v>307</v>
      </c>
      <c r="Y99" s="11">
        <f t="shared" si="158"/>
        <v>307</v>
      </c>
      <c r="Z99" s="11">
        <f t="shared" si="159"/>
        <v>307</v>
      </c>
      <c r="AA99" s="11">
        <f t="shared" si="127"/>
        <v>0</v>
      </c>
      <c r="AB99" s="11">
        <f t="shared" si="128"/>
        <v>0</v>
      </c>
      <c r="AC99" s="11">
        <f t="shared" si="129"/>
        <v>0</v>
      </c>
      <c r="AD99" s="11">
        <f t="shared" si="160"/>
        <v>307</v>
      </c>
      <c r="AE99" s="11">
        <f t="shared" si="161"/>
        <v>307</v>
      </c>
      <c r="AF99" s="11">
        <f t="shared" si="162"/>
        <v>307</v>
      </c>
      <c r="AG99" s="11">
        <f t="shared" si="130"/>
        <v>0</v>
      </c>
      <c r="AH99" s="11">
        <f t="shared" si="163"/>
        <v>307</v>
      </c>
      <c r="AI99" s="11">
        <f t="shared" si="164"/>
        <v>307</v>
      </c>
      <c r="AJ99" s="11">
        <f t="shared" si="165"/>
        <v>307</v>
      </c>
      <c r="AK99" s="11">
        <f t="shared" si="131"/>
        <v>0</v>
      </c>
      <c r="AL99" s="11">
        <f t="shared" si="132"/>
        <v>0</v>
      </c>
      <c r="AM99" s="11">
        <f t="shared" si="133"/>
        <v>0</v>
      </c>
      <c r="AN99" s="11">
        <f t="shared" si="166"/>
        <v>307</v>
      </c>
      <c r="AO99" s="11">
        <f t="shared" si="167"/>
        <v>307</v>
      </c>
      <c r="AP99" s="11">
        <f t="shared" si="168"/>
        <v>307</v>
      </c>
      <c r="AQ99" s="11">
        <f t="shared" si="134"/>
        <v>0</v>
      </c>
      <c r="AR99" s="11">
        <f t="shared" si="135"/>
        <v>0</v>
      </c>
      <c r="AS99" s="11">
        <f t="shared" si="136"/>
        <v>0</v>
      </c>
      <c r="AT99" s="11">
        <f t="shared" si="169"/>
        <v>307</v>
      </c>
      <c r="AU99" s="11">
        <f t="shared" si="170"/>
        <v>307</v>
      </c>
      <c r="AV99" s="11">
        <f t="shared" si="171"/>
        <v>307</v>
      </c>
      <c r="AW99" s="11">
        <f t="shared" si="137"/>
        <v>0</v>
      </c>
      <c r="AX99" s="11">
        <f t="shared" si="138"/>
        <v>0</v>
      </c>
      <c r="AY99" s="11">
        <f t="shared" si="139"/>
        <v>0</v>
      </c>
      <c r="AZ99" s="11">
        <f t="shared" si="172"/>
        <v>307</v>
      </c>
      <c r="BA99" s="11">
        <f t="shared" si="173"/>
        <v>307</v>
      </c>
      <c r="BB99" s="11">
        <f t="shared" si="174"/>
        <v>307</v>
      </c>
      <c r="BC99" s="11">
        <f t="shared" si="140"/>
        <v>0</v>
      </c>
      <c r="BD99" s="11">
        <f t="shared" si="141"/>
        <v>0</v>
      </c>
      <c r="BE99" s="11">
        <f t="shared" si="142"/>
        <v>0</v>
      </c>
      <c r="BF99" s="11">
        <f t="shared" si="175"/>
        <v>307</v>
      </c>
      <c r="BG99" s="11">
        <f t="shared" si="176"/>
        <v>307</v>
      </c>
      <c r="BH99" s="11">
        <f t="shared" si="177"/>
        <v>307</v>
      </c>
      <c r="BI99" s="11">
        <f t="shared" si="143"/>
        <v>0</v>
      </c>
      <c r="BJ99" s="11">
        <f t="shared" si="144"/>
        <v>0</v>
      </c>
      <c r="BK99" s="11">
        <f t="shared" si="145"/>
        <v>0</v>
      </c>
      <c r="BL99" s="11">
        <f t="shared" si="178"/>
        <v>307</v>
      </c>
      <c r="BM99" s="11">
        <f t="shared" si="146"/>
        <v>0</v>
      </c>
      <c r="BN99" s="43">
        <f t="shared" si="181"/>
        <v>307</v>
      </c>
      <c r="BO99" s="11">
        <f t="shared" si="179"/>
        <v>307</v>
      </c>
      <c r="BP99" s="11">
        <f t="shared" si="147"/>
        <v>0</v>
      </c>
      <c r="BQ99" s="43">
        <f t="shared" si="182"/>
        <v>307</v>
      </c>
      <c r="BR99" s="11">
        <f t="shared" si="180"/>
        <v>307</v>
      </c>
      <c r="BS99" s="11">
        <f t="shared" si="147"/>
        <v>0</v>
      </c>
      <c r="BT99" s="43">
        <f t="shared" si="183"/>
        <v>307</v>
      </c>
      <c r="BU99" s="11">
        <f t="shared" si="147"/>
        <v>0</v>
      </c>
      <c r="BV99" s="21"/>
      <c r="BW99" s="21"/>
      <c r="BX99" s="1" t="str">
        <f t="shared" si="107"/>
        <v/>
      </c>
    </row>
    <row r="100" spans="1:77" ht="15.6" customHeight="1" x14ac:dyDescent="0.3">
      <c r="A100" s="62" t="s">
        <v>114</v>
      </c>
      <c r="B100" s="63">
        <v>600</v>
      </c>
      <c r="C100" s="62" t="s">
        <v>43</v>
      </c>
      <c r="D100" s="62" t="s">
        <v>44</v>
      </c>
      <c r="E100" s="64" t="s">
        <v>45</v>
      </c>
      <c r="F100" s="11">
        <v>307</v>
      </c>
      <c r="G100" s="11">
        <v>307</v>
      </c>
      <c r="H100" s="11">
        <v>307</v>
      </c>
      <c r="I100" s="11"/>
      <c r="J100" s="11"/>
      <c r="K100" s="11"/>
      <c r="L100" s="11">
        <f t="shared" si="151"/>
        <v>307</v>
      </c>
      <c r="M100" s="11">
        <f t="shared" si="152"/>
        <v>307</v>
      </c>
      <c r="N100" s="11">
        <f t="shared" si="153"/>
        <v>307</v>
      </c>
      <c r="O100" s="11"/>
      <c r="P100" s="11"/>
      <c r="Q100" s="11"/>
      <c r="R100" s="11">
        <f t="shared" si="154"/>
        <v>307</v>
      </c>
      <c r="S100" s="11">
        <f t="shared" si="155"/>
        <v>307</v>
      </c>
      <c r="T100" s="11">
        <f t="shared" si="156"/>
        <v>307</v>
      </c>
      <c r="U100" s="11"/>
      <c r="V100" s="11"/>
      <c r="W100" s="11"/>
      <c r="X100" s="11">
        <f t="shared" si="157"/>
        <v>307</v>
      </c>
      <c r="Y100" s="11">
        <f t="shared" si="158"/>
        <v>307</v>
      </c>
      <c r="Z100" s="11">
        <f t="shared" si="159"/>
        <v>307</v>
      </c>
      <c r="AA100" s="11"/>
      <c r="AB100" s="11"/>
      <c r="AC100" s="11"/>
      <c r="AD100" s="11">
        <f t="shared" si="160"/>
        <v>307</v>
      </c>
      <c r="AE100" s="11">
        <f t="shared" si="161"/>
        <v>307</v>
      </c>
      <c r="AF100" s="11">
        <f t="shared" si="162"/>
        <v>307</v>
      </c>
      <c r="AG100" s="11"/>
      <c r="AH100" s="11">
        <f t="shared" si="163"/>
        <v>307</v>
      </c>
      <c r="AI100" s="11">
        <f t="shared" si="164"/>
        <v>307</v>
      </c>
      <c r="AJ100" s="11">
        <f t="shared" si="165"/>
        <v>307</v>
      </c>
      <c r="AK100" s="11"/>
      <c r="AL100" s="11"/>
      <c r="AM100" s="11"/>
      <c r="AN100" s="11">
        <f t="shared" si="166"/>
        <v>307</v>
      </c>
      <c r="AO100" s="11">
        <f t="shared" si="167"/>
        <v>307</v>
      </c>
      <c r="AP100" s="11">
        <f t="shared" si="168"/>
        <v>307</v>
      </c>
      <c r="AQ100" s="11"/>
      <c r="AR100" s="11"/>
      <c r="AS100" s="11"/>
      <c r="AT100" s="11">
        <f t="shared" si="169"/>
        <v>307</v>
      </c>
      <c r="AU100" s="11">
        <f t="shared" si="170"/>
        <v>307</v>
      </c>
      <c r="AV100" s="11">
        <f t="shared" si="171"/>
        <v>307</v>
      </c>
      <c r="AW100" s="11"/>
      <c r="AX100" s="11"/>
      <c r="AY100" s="11"/>
      <c r="AZ100" s="11">
        <f t="shared" si="172"/>
        <v>307</v>
      </c>
      <c r="BA100" s="11">
        <f t="shared" si="173"/>
        <v>307</v>
      </c>
      <c r="BB100" s="11">
        <f t="shared" si="174"/>
        <v>307</v>
      </c>
      <c r="BC100" s="11"/>
      <c r="BD100" s="11"/>
      <c r="BE100" s="11"/>
      <c r="BF100" s="11">
        <f t="shared" si="175"/>
        <v>307</v>
      </c>
      <c r="BG100" s="11">
        <f t="shared" si="176"/>
        <v>307</v>
      </c>
      <c r="BH100" s="11">
        <f t="shared" si="177"/>
        <v>307</v>
      </c>
      <c r="BI100" s="11"/>
      <c r="BJ100" s="11"/>
      <c r="BK100" s="11"/>
      <c r="BL100" s="11">
        <f t="shared" si="178"/>
        <v>307</v>
      </c>
      <c r="BM100" s="11"/>
      <c r="BN100" s="43">
        <f t="shared" si="181"/>
        <v>307</v>
      </c>
      <c r="BO100" s="11">
        <f t="shared" si="179"/>
        <v>307</v>
      </c>
      <c r="BP100" s="11"/>
      <c r="BQ100" s="43">
        <f t="shared" si="182"/>
        <v>307</v>
      </c>
      <c r="BR100" s="11">
        <f t="shared" si="180"/>
        <v>307</v>
      </c>
      <c r="BS100" s="11"/>
      <c r="BT100" s="43">
        <f t="shared" si="183"/>
        <v>307</v>
      </c>
      <c r="BU100" s="11"/>
      <c r="BV100" s="21"/>
      <c r="BW100" s="21"/>
      <c r="BX100" s="1" t="str">
        <f t="shared" si="107"/>
        <v>0113</v>
      </c>
    </row>
    <row r="101" spans="1:77" ht="62.4" customHeight="1" x14ac:dyDescent="0.3">
      <c r="A101" s="62" t="s">
        <v>116</v>
      </c>
      <c r="B101" s="63"/>
      <c r="C101" s="62"/>
      <c r="D101" s="62"/>
      <c r="E101" s="64" t="s">
        <v>117</v>
      </c>
      <c r="F101" s="11">
        <f t="shared" si="115"/>
        <v>17256</v>
      </c>
      <c r="G101" s="11">
        <f t="shared" si="116"/>
        <v>12406</v>
      </c>
      <c r="H101" s="11">
        <f t="shared" si="117"/>
        <v>12656</v>
      </c>
      <c r="I101" s="11">
        <f t="shared" si="118"/>
        <v>6605</v>
      </c>
      <c r="J101" s="11">
        <f t="shared" si="119"/>
        <v>0</v>
      </c>
      <c r="K101" s="11">
        <f t="shared" si="120"/>
        <v>0</v>
      </c>
      <c r="L101" s="11">
        <f t="shared" si="151"/>
        <v>23861</v>
      </c>
      <c r="M101" s="11">
        <f t="shared" si="152"/>
        <v>12406</v>
      </c>
      <c r="N101" s="11">
        <f t="shared" si="153"/>
        <v>12656</v>
      </c>
      <c r="O101" s="11">
        <f t="shared" si="121"/>
        <v>990</v>
      </c>
      <c r="P101" s="11">
        <f t="shared" si="122"/>
        <v>990</v>
      </c>
      <c r="Q101" s="11">
        <f t="shared" si="123"/>
        <v>990</v>
      </c>
      <c r="R101" s="11">
        <f t="shared" si="154"/>
        <v>24851</v>
      </c>
      <c r="S101" s="11">
        <f t="shared" si="155"/>
        <v>13396</v>
      </c>
      <c r="T101" s="11">
        <f t="shared" si="156"/>
        <v>13646</v>
      </c>
      <c r="U101" s="11">
        <f t="shared" si="124"/>
        <v>0</v>
      </c>
      <c r="V101" s="11">
        <f t="shared" si="125"/>
        <v>0</v>
      </c>
      <c r="W101" s="11">
        <f t="shared" si="126"/>
        <v>0</v>
      </c>
      <c r="X101" s="11">
        <f t="shared" si="157"/>
        <v>24851</v>
      </c>
      <c r="Y101" s="11">
        <f t="shared" si="158"/>
        <v>13396</v>
      </c>
      <c r="Z101" s="11">
        <f t="shared" si="159"/>
        <v>13646</v>
      </c>
      <c r="AA101" s="11">
        <f t="shared" si="127"/>
        <v>-5000</v>
      </c>
      <c r="AB101" s="11">
        <f t="shared" si="128"/>
        <v>-5000</v>
      </c>
      <c r="AC101" s="11">
        <f t="shared" si="129"/>
        <v>-5000</v>
      </c>
      <c r="AD101" s="11">
        <f t="shared" si="160"/>
        <v>19851</v>
      </c>
      <c r="AE101" s="11">
        <f t="shared" si="161"/>
        <v>8396</v>
      </c>
      <c r="AF101" s="11">
        <f t="shared" si="162"/>
        <v>8646</v>
      </c>
      <c r="AG101" s="11">
        <f t="shared" si="130"/>
        <v>0</v>
      </c>
      <c r="AH101" s="11">
        <f t="shared" si="163"/>
        <v>19851</v>
      </c>
      <c r="AI101" s="11">
        <f t="shared" si="164"/>
        <v>8396</v>
      </c>
      <c r="AJ101" s="11">
        <f t="shared" si="165"/>
        <v>8646</v>
      </c>
      <c r="AK101" s="11">
        <f t="shared" si="131"/>
        <v>81.144999999999996</v>
      </c>
      <c r="AL101" s="11">
        <f t="shared" si="132"/>
        <v>0</v>
      </c>
      <c r="AM101" s="11">
        <f t="shared" si="133"/>
        <v>0</v>
      </c>
      <c r="AN101" s="11">
        <f t="shared" si="166"/>
        <v>19932.145</v>
      </c>
      <c r="AO101" s="11">
        <f t="shared" si="167"/>
        <v>8396</v>
      </c>
      <c r="AP101" s="11">
        <f t="shared" si="168"/>
        <v>8646</v>
      </c>
      <c r="AQ101" s="11">
        <f t="shared" si="134"/>
        <v>0</v>
      </c>
      <c r="AR101" s="11">
        <f t="shared" si="135"/>
        <v>0</v>
      </c>
      <c r="AS101" s="11">
        <f t="shared" si="136"/>
        <v>0</v>
      </c>
      <c r="AT101" s="11">
        <f t="shared" si="169"/>
        <v>19932.145</v>
      </c>
      <c r="AU101" s="11">
        <f t="shared" si="170"/>
        <v>8396</v>
      </c>
      <c r="AV101" s="11">
        <f t="shared" si="171"/>
        <v>8646</v>
      </c>
      <c r="AW101" s="11">
        <f t="shared" si="137"/>
        <v>98.751000000000005</v>
      </c>
      <c r="AX101" s="11">
        <f t="shared" si="138"/>
        <v>0</v>
      </c>
      <c r="AY101" s="11">
        <f t="shared" si="139"/>
        <v>0</v>
      </c>
      <c r="AZ101" s="11">
        <f t="shared" si="172"/>
        <v>20030.896000000001</v>
      </c>
      <c r="BA101" s="11">
        <f t="shared" si="173"/>
        <v>8396</v>
      </c>
      <c r="BB101" s="11">
        <f t="shared" si="174"/>
        <v>8646</v>
      </c>
      <c r="BC101" s="11">
        <f t="shared" si="140"/>
        <v>0</v>
      </c>
      <c r="BD101" s="11">
        <f t="shared" si="141"/>
        <v>0</v>
      </c>
      <c r="BE101" s="11">
        <f t="shared" si="142"/>
        <v>0</v>
      </c>
      <c r="BF101" s="11">
        <f t="shared" si="175"/>
        <v>20030.896000000001</v>
      </c>
      <c r="BG101" s="11">
        <f t="shared" si="176"/>
        <v>8396</v>
      </c>
      <c r="BH101" s="11">
        <f t="shared" si="177"/>
        <v>8646</v>
      </c>
      <c r="BI101" s="11">
        <f t="shared" si="143"/>
        <v>-300</v>
      </c>
      <c r="BJ101" s="11">
        <f t="shared" si="144"/>
        <v>0</v>
      </c>
      <c r="BK101" s="11">
        <f t="shared" si="145"/>
        <v>0</v>
      </c>
      <c r="BL101" s="11">
        <f t="shared" si="178"/>
        <v>19730.896000000001</v>
      </c>
      <c r="BM101" s="11">
        <f t="shared" si="146"/>
        <v>0</v>
      </c>
      <c r="BN101" s="43">
        <f t="shared" si="181"/>
        <v>19730.896000000001</v>
      </c>
      <c r="BO101" s="11">
        <f t="shared" si="179"/>
        <v>8396</v>
      </c>
      <c r="BP101" s="11">
        <f t="shared" si="147"/>
        <v>0</v>
      </c>
      <c r="BQ101" s="43">
        <f t="shared" si="182"/>
        <v>8396</v>
      </c>
      <c r="BR101" s="11">
        <f t="shared" si="180"/>
        <v>8646</v>
      </c>
      <c r="BS101" s="11">
        <f t="shared" si="147"/>
        <v>0</v>
      </c>
      <c r="BT101" s="43">
        <f t="shared" si="183"/>
        <v>8646</v>
      </c>
      <c r="BU101" s="11">
        <f t="shared" si="147"/>
        <v>0</v>
      </c>
      <c r="BV101" s="21"/>
      <c r="BW101" s="21"/>
      <c r="BX101" s="1" t="str">
        <f t="shared" si="107"/>
        <v/>
      </c>
    </row>
    <row r="102" spans="1:77" ht="46.8" customHeight="1" x14ac:dyDescent="0.3">
      <c r="A102" s="62" t="s">
        <v>116</v>
      </c>
      <c r="B102" s="63" t="s">
        <v>82</v>
      </c>
      <c r="C102" s="62"/>
      <c r="D102" s="62"/>
      <c r="E102" s="64" t="s">
        <v>83</v>
      </c>
      <c r="F102" s="11">
        <f t="shared" ref="F102:K102" si="184">F103+F104+F105</f>
        <v>17256</v>
      </c>
      <c r="G102" s="11">
        <f t="shared" si="184"/>
        <v>12406</v>
      </c>
      <c r="H102" s="11">
        <f t="shared" si="184"/>
        <v>12656</v>
      </c>
      <c r="I102" s="11">
        <f t="shared" si="184"/>
        <v>6605</v>
      </c>
      <c r="J102" s="11">
        <f t="shared" si="184"/>
        <v>0</v>
      </c>
      <c r="K102" s="11">
        <f t="shared" si="184"/>
        <v>0</v>
      </c>
      <c r="L102" s="11">
        <f t="shared" si="151"/>
        <v>23861</v>
      </c>
      <c r="M102" s="11">
        <f t="shared" si="152"/>
        <v>12406</v>
      </c>
      <c r="N102" s="11">
        <f t="shared" si="153"/>
        <v>12656</v>
      </c>
      <c r="O102" s="11">
        <f>O103+O104+O105</f>
        <v>990</v>
      </c>
      <c r="P102" s="11">
        <f>P103+P104+P105</f>
        <v>990</v>
      </c>
      <c r="Q102" s="11">
        <f>Q103+Q104+Q105</f>
        <v>990</v>
      </c>
      <c r="R102" s="11">
        <f t="shared" si="154"/>
        <v>24851</v>
      </c>
      <c r="S102" s="11">
        <f t="shared" si="155"/>
        <v>13396</v>
      </c>
      <c r="T102" s="11">
        <f t="shared" si="156"/>
        <v>13646</v>
      </c>
      <c r="U102" s="11">
        <f>U103+U104+U105</f>
        <v>0</v>
      </c>
      <c r="V102" s="11">
        <f>V103+V104+V105</f>
        <v>0</v>
      </c>
      <c r="W102" s="11">
        <f>W103+W104+W105</f>
        <v>0</v>
      </c>
      <c r="X102" s="11">
        <f t="shared" si="157"/>
        <v>24851</v>
      </c>
      <c r="Y102" s="11">
        <f t="shared" si="158"/>
        <v>13396</v>
      </c>
      <c r="Z102" s="11">
        <f t="shared" si="159"/>
        <v>13646</v>
      </c>
      <c r="AA102" s="11">
        <f>AA103+AA104+AA105</f>
        <v>-5000</v>
      </c>
      <c r="AB102" s="11">
        <f>AB103+AB104+AB105</f>
        <v>-5000</v>
      </c>
      <c r="AC102" s="11">
        <f>AC103+AC104+AC105</f>
        <v>-5000</v>
      </c>
      <c r="AD102" s="11">
        <f t="shared" si="160"/>
        <v>19851</v>
      </c>
      <c r="AE102" s="11">
        <f t="shared" si="161"/>
        <v>8396</v>
      </c>
      <c r="AF102" s="11">
        <f t="shared" si="162"/>
        <v>8646</v>
      </c>
      <c r="AG102" s="11">
        <f>AG103+AG104+AG105</f>
        <v>0</v>
      </c>
      <c r="AH102" s="11">
        <f t="shared" si="163"/>
        <v>19851</v>
      </c>
      <c r="AI102" s="11">
        <f t="shared" si="164"/>
        <v>8396</v>
      </c>
      <c r="AJ102" s="11">
        <f t="shared" si="165"/>
        <v>8646</v>
      </c>
      <c r="AK102" s="11">
        <f>AK103+AK104+AK105</f>
        <v>81.144999999999996</v>
      </c>
      <c r="AL102" s="11">
        <f>AL103+AL104+AL105</f>
        <v>0</v>
      </c>
      <c r="AM102" s="11">
        <f>AM103+AM104+AM105</f>
        <v>0</v>
      </c>
      <c r="AN102" s="11">
        <f t="shared" si="166"/>
        <v>19932.145</v>
      </c>
      <c r="AO102" s="11">
        <f t="shared" si="167"/>
        <v>8396</v>
      </c>
      <c r="AP102" s="11">
        <f t="shared" si="168"/>
        <v>8646</v>
      </c>
      <c r="AQ102" s="11">
        <f>AQ103+AQ104+AQ105</f>
        <v>0</v>
      </c>
      <c r="AR102" s="11">
        <f>AR103+AR104+AR105</f>
        <v>0</v>
      </c>
      <c r="AS102" s="11">
        <f>AS103+AS104+AS105</f>
        <v>0</v>
      </c>
      <c r="AT102" s="11">
        <f t="shared" si="169"/>
        <v>19932.145</v>
      </c>
      <c r="AU102" s="11">
        <f t="shared" si="170"/>
        <v>8396</v>
      </c>
      <c r="AV102" s="11">
        <f t="shared" si="171"/>
        <v>8646</v>
      </c>
      <c r="AW102" s="11">
        <f>AW103+AW104+AW105</f>
        <v>98.751000000000005</v>
      </c>
      <c r="AX102" s="11">
        <f>AX103+AX104+AX105</f>
        <v>0</v>
      </c>
      <c r="AY102" s="11">
        <f>AY103+AY104+AY105</f>
        <v>0</v>
      </c>
      <c r="AZ102" s="11">
        <f t="shared" si="172"/>
        <v>20030.896000000001</v>
      </c>
      <c r="BA102" s="11">
        <f t="shared" si="173"/>
        <v>8396</v>
      </c>
      <c r="BB102" s="11">
        <f t="shared" si="174"/>
        <v>8646</v>
      </c>
      <c r="BC102" s="11">
        <f>BC103+BC104+BC105</f>
        <v>0</v>
      </c>
      <c r="BD102" s="11">
        <f>BD103+BD104+BD105</f>
        <v>0</v>
      </c>
      <c r="BE102" s="11">
        <f>BE103+BE104+BE105</f>
        <v>0</v>
      </c>
      <c r="BF102" s="11">
        <f t="shared" si="175"/>
        <v>20030.896000000001</v>
      </c>
      <c r="BG102" s="11">
        <f t="shared" si="176"/>
        <v>8396</v>
      </c>
      <c r="BH102" s="11">
        <f t="shared" si="177"/>
        <v>8646</v>
      </c>
      <c r="BI102" s="11">
        <f>BI103+BI104+BI105</f>
        <v>-300</v>
      </c>
      <c r="BJ102" s="11">
        <f>BJ103+BJ104+BJ105</f>
        <v>0</v>
      </c>
      <c r="BK102" s="11">
        <f>BK103+BK104+BK105</f>
        <v>0</v>
      </c>
      <c r="BL102" s="11">
        <f t="shared" si="178"/>
        <v>19730.896000000001</v>
      </c>
      <c r="BM102" s="11">
        <f>BM103+BM104+BM105</f>
        <v>0</v>
      </c>
      <c r="BN102" s="43">
        <f t="shared" si="181"/>
        <v>19730.896000000001</v>
      </c>
      <c r="BO102" s="11">
        <f t="shared" si="179"/>
        <v>8396</v>
      </c>
      <c r="BP102" s="11">
        <f>BP103+BP104+BP105</f>
        <v>0</v>
      </c>
      <c r="BQ102" s="43">
        <f t="shared" si="182"/>
        <v>8396</v>
      </c>
      <c r="BR102" s="11">
        <f t="shared" si="180"/>
        <v>8646</v>
      </c>
      <c r="BS102" s="11">
        <f>BS103+BS104+BS105</f>
        <v>0</v>
      </c>
      <c r="BT102" s="43">
        <f t="shared" si="183"/>
        <v>8646</v>
      </c>
      <c r="BU102" s="11">
        <f>BU103+BU104+BU105</f>
        <v>0</v>
      </c>
      <c r="BV102" s="21"/>
      <c r="BW102" s="21"/>
      <c r="BX102" s="1" t="str">
        <f t="shared" si="107"/>
        <v/>
      </c>
    </row>
    <row r="103" spans="1:77" ht="15.6" customHeight="1" x14ac:dyDescent="0.3">
      <c r="A103" s="62" t="s">
        <v>116</v>
      </c>
      <c r="B103" s="63">
        <v>600</v>
      </c>
      <c r="C103" s="62" t="s">
        <v>43</v>
      </c>
      <c r="D103" s="62" t="s">
        <v>44</v>
      </c>
      <c r="E103" s="64" t="s">
        <v>45</v>
      </c>
      <c r="F103" s="11">
        <v>15686</v>
      </c>
      <c r="G103" s="11">
        <v>10836</v>
      </c>
      <c r="H103" s="11">
        <v>11086</v>
      </c>
      <c r="I103" s="11">
        <v>6605</v>
      </c>
      <c r="J103" s="11"/>
      <c r="K103" s="11"/>
      <c r="L103" s="11">
        <f t="shared" si="151"/>
        <v>22291</v>
      </c>
      <c r="M103" s="11">
        <f t="shared" si="152"/>
        <v>10836</v>
      </c>
      <c r="N103" s="11">
        <f t="shared" si="153"/>
        <v>11086</v>
      </c>
      <c r="O103" s="11">
        <v>800</v>
      </c>
      <c r="P103" s="11">
        <v>800</v>
      </c>
      <c r="Q103" s="11">
        <v>800</v>
      </c>
      <c r="R103" s="11">
        <f t="shared" si="154"/>
        <v>23091</v>
      </c>
      <c r="S103" s="11">
        <f t="shared" si="155"/>
        <v>11636</v>
      </c>
      <c r="T103" s="11">
        <f t="shared" si="156"/>
        <v>11886</v>
      </c>
      <c r="U103" s="11"/>
      <c r="V103" s="11"/>
      <c r="W103" s="11"/>
      <c r="X103" s="11">
        <f t="shared" si="157"/>
        <v>23091</v>
      </c>
      <c r="Y103" s="11">
        <f t="shared" si="158"/>
        <v>11636</v>
      </c>
      <c r="Z103" s="11">
        <f t="shared" si="159"/>
        <v>11886</v>
      </c>
      <c r="AA103" s="11">
        <v>-5000</v>
      </c>
      <c r="AB103" s="11">
        <v>-5000</v>
      </c>
      <c r="AC103" s="11">
        <v>-5000</v>
      </c>
      <c r="AD103" s="11">
        <f t="shared" si="160"/>
        <v>18091</v>
      </c>
      <c r="AE103" s="11">
        <f t="shared" si="161"/>
        <v>6636</v>
      </c>
      <c r="AF103" s="11">
        <f t="shared" si="162"/>
        <v>6886</v>
      </c>
      <c r="AG103" s="11"/>
      <c r="AH103" s="11">
        <f t="shared" si="163"/>
        <v>18091</v>
      </c>
      <c r="AI103" s="11">
        <f t="shared" si="164"/>
        <v>6636</v>
      </c>
      <c r="AJ103" s="11">
        <f t="shared" si="165"/>
        <v>6886</v>
      </c>
      <c r="AK103" s="11">
        <v>81.144999999999996</v>
      </c>
      <c r="AL103" s="11"/>
      <c r="AM103" s="11"/>
      <c r="AN103" s="11">
        <f t="shared" si="166"/>
        <v>18172.145</v>
      </c>
      <c r="AO103" s="11">
        <f t="shared" si="167"/>
        <v>6636</v>
      </c>
      <c r="AP103" s="11">
        <f t="shared" si="168"/>
        <v>6886</v>
      </c>
      <c r="AQ103" s="11"/>
      <c r="AR103" s="11"/>
      <c r="AS103" s="11"/>
      <c r="AT103" s="11">
        <f t="shared" si="169"/>
        <v>18172.145</v>
      </c>
      <c r="AU103" s="11">
        <f t="shared" si="170"/>
        <v>6636</v>
      </c>
      <c r="AV103" s="11">
        <f t="shared" si="171"/>
        <v>6886</v>
      </c>
      <c r="AW103" s="11">
        <v>98.751000000000005</v>
      </c>
      <c r="AX103" s="11"/>
      <c r="AY103" s="11"/>
      <c r="AZ103" s="11">
        <f t="shared" si="172"/>
        <v>18270.896000000001</v>
      </c>
      <c r="BA103" s="11">
        <f t="shared" si="173"/>
        <v>6636</v>
      </c>
      <c r="BB103" s="11">
        <f t="shared" si="174"/>
        <v>6886</v>
      </c>
      <c r="BC103" s="11"/>
      <c r="BD103" s="11"/>
      <c r="BE103" s="11"/>
      <c r="BF103" s="11">
        <f t="shared" si="175"/>
        <v>18270.896000000001</v>
      </c>
      <c r="BG103" s="11">
        <f t="shared" si="176"/>
        <v>6636</v>
      </c>
      <c r="BH103" s="11">
        <f t="shared" si="177"/>
        <v>6886</v>
      </c>
      <c r="BI103" s="11"/>
      <c r="BJ103" s="11"/>
      <c r="BK103" s="11"/>
      <c r="BL103" s="11">
        <f t="shared" si="178"/>
        <v>18270.896000000001</v>
      </c>
      <c r="BM103" s="11"/>
      <c r="BN103" s="43">
        <f t="shared" si="181"/>
        <v>18270.896000000001</v>
      </c>
      <c r="BO103" s="11">
        <f t="shared" si="179"/>
        <v>6636</v>
      </c>
      <c r="BP103" s="11"/>
      <c r="BQ103" s="43">
        <f t="shared" si="182"/>
        <v>6636</v>
      </c>
      <c r="BR103" s="11">
        <f t="shared" si="180"/>
        <v>6886</v>
      </c>
      <c r="BS103" s="11"/>
      <c r="BT103" s="43">
        <f t="shared" si="183"/>
        <v>6886</v>
      </c>
      <c r="BU103" s="11"/>
      <c r="BV103" s="21"/>
      <c r="BW103" s="21" t="s">
        <v>118</v>
      </c>
      <c r="BX103" s="1" t="str">
        <f t="shared" si="107"/>
        <v>0113</v>
      </c>
    </row>
    <row r="104" spans="1:77" ht="15.6" customHeight="1" x14ac:dyDescent="0.3">
      <c r="A104" s="62" t="s">
        <v>116</v>
      </c>
      <c r="B104" s="63">
        <v>600</v>
      </c>
      <c r="C104" s="62" t="s">
        <v>78</v>
      </c>
      <c r="D104" s="62" t="s">
        <v>78</v>
      </c>
      <c r="E104" s="64" t="s">
        <v>94</v>
      </c>
      <c r="F104" s="11">
        <v>1010</v>
      </c>
      <c r="G104" s="11">
        <v>1010</v>
      </c>
      <c r="H104" s="11">
        <v>1010</v>
      </c>
      <c r="I104" s="11"/>
      <c r="J104" s="11"/>
      <c r="K104" s="11"/>
      <c r="L104" s="11">
        <f t="shared" si="151"/>
        <v>1010</v>
      </c>
      <c r="M104" s="11">
        <f t="shared" si="152"/>
        <v>1010</v>
      </c>
      <c r="N104" s="11">
        <f t="shared" si="153"/>
        <v>1010</v>
      </c>
      <c r="O104" s="11"/>
      <c r="P104" s="11"/>
      <c r="Q104" s="11"/>
      <c r="R104" s="11">
        <f t="shared" si="154"/>
        <v>1010</v>
      </c>
      <c r="S104" s="11">
        <f t="shared" si="155"/>
        <v>1010</v>
      </c>
      <c r="T104" s="11">
        <f t="shared" si="156"/>
        <v>1010</v>
      </c>
      <c r="U104" s="11"/>
      <c r="V104" s="11"/>
      <c r="W104" s="11"/>
      <c r="X104" s="11">
        <f t="shared" si="157"/>
        <v>1010</v>
      </c>
      <c r="Y104" s="11">
        <f t="shared" si="158"/>
        <v>1010</v>
      </c>
      <c r="Z104" s="11">
        <f t="shared" si="159"/>
        <v>1010</v>
      </c>
      <c r="AA104" s="11"/>
      <c r="AB104" s="11"/>
      <c r="AC104" s="11"/>
      <c r="AD104" s="11">
        <f t="shared" si="160"/>
        <v>1010</v>
      </c>
      <c r="AE104" s="11">
        <f t="shared" si="161"/>
        <v>1010</v>
      </c>
      <c r="AF104" s="11">
        <f t="shared" si="162"/>
        <v>1010</v>
      </c>
      <c r="AG104" s="11"/>
      <c r="AH104" s="11">
        <f t="shared" si="163"/>
        <v>1010</v>
      </c>
      <c r="AI104" s="11">
        <f t="shared" si="164"/>
        <v>1010</v>
      </c>
      <c r="AJ104" s="11">
        <f t="shared" si="165"/>
        <v>1010</v>
      </c>
      <c r="AK104" s="11"/>
      <c r="AL104" s="11"/>
      <c r="AM104" s="11"/>
      <c r="AN104" s="11">
        <f t="shared" si="166"/>
        <v>1010</v>
      </c>
      <c r="AO104" s="11">
        <f t="shared" si="167"/>
        <v>1010</v>
      </c>
      <c r="AP104" s="11">
        <f t="shared" si="168"/>
        <v>1010</v>
      </c>
      <c r="AQ104" s="11"/>
      <c r="AR104" s="11"/>
      <c r="AS104" s="11"/>
      <c r="AT104" s="11">
        <f t="shared" si="169"/>
        <v>1010</v>
      </c>
      <c r="AU104" s="11">
        <f t="shared" si="170"/>
        <v>1010</v>
      </c>
      <c r="AV104" s="11">
        <f t="shared" si="171"/>
        <v>1010</v>
      </c>
      <c r="AW104" s="11"/>
      <c r="AX104" s="11"/>
      <c r="AY104" s="11"/>
      <c r="AZ104" s="11">
        <f t="shared" si="172"/>
        <v>1010</v>
      </c>
      <c r="BA104" s="11">
        <f t="shared" si="173"/>
        <v>1010</v>
      </c>
      <c r="BB104" s="11">
        <f t="shared" si="174"/>
        <v>1010</v>
      </c>
      <c r="BC104" s="11"/>
      <c r="BD104" s="11"/>
      <c r="BE104" s="11"/>
      <c r="BF104" s="11">
        <f t="shared" si="175"/>
        <v>1010</v>
      </c>
      <c r="BG104" s="11">
        <f t="shared" si="176"/>
        <v>1010</v>
      </c>
      <c r="BH104" s="11">
        <f t="shared" si="177"/>
        <v>1010</v>
      </c>
      <c r="BI104" s="11">
        <v>-300</v>
      </c>
      <c r="BJ104" s="11"/>
      <c r="BK104" s="11"/>
      <c r="BL104" s="11">
        <f t="shared" si="178"/>
        <v>710</v>
      </c>
      <c r="BM104" s="11"/>
      <c r="BN104" s="43">
        <f t="shared" si="181"/>
        <v>710</v>
      </c>
      <c r="BO104" s="11">
        <f t="shared" si="179"/>
        <v>1010</v>
      </c>
      <c r="BP104" s="11"/>
      <c r="BQ104" s="43">
        <f t="shared" si="182"/>
        <v>1010</v>
      </c>
      <c r="BR104" s="11">
        <f t="shared" si="180"/>
        <v>1010</v>
      </c>
      <c r="BS104" s="11"/>
      <c r="BT104" s="43">
        <f t="shared" si="183"/>
        <v>1010</v>
      </c>
      <c r="BU104" s="11"/>
      <c r="BV104" s="21"/>
      <c r="BW104" s="21"/>
      <c r="BX104" s="1" t="str">
        <f t="shared" si="107"/>
        <v>0707</v>
      </c>
    </row>
    <row r="105" spans="1:77" ht="15.6" customHeight="1" x14ac:dyDescent="0.3">
      <c r="A105" s="62" t="s">
        <v>116</v>
      </c>
      <c r="B105" s="63">
        <v>600</v>
      </c>
      <c r="C105" s="62" t="s">
        <v>92</v>
      </c>
      <c r="D105" s="62" t="s">
        <v>43</v>
      </c>
      <c r="E105" s="64" t="s">
        <v>93</v>
      </c>
      <c r="F105" s="11">
        <v>560</v>
      </c>
      <c r="G105" s="11">
        <v>560</v>
      </c>
      <c r="H105" s="11">
        <v>560</v>
      </c>
      <c r="I105" s="11"/>
      <c r="J105" s="11"/>
      <c r="K105" s="11"/>
      <c r="L105" s="11">
        <f t="shared" si="151"/>
        <v>560</v>
      </c>
      <c r="M105" s="11">
        <f t="shared" si="152"/>
        <v>560</v>
      </c>
      <c r="N105" s="11">
        <f t="shared" si="153"/>
        <v>560</v>
      </c>
      <c r="O105" s="11">
        <v>190</v>
      </c>
      <c r="P105" s="11">
        <v>190</v>
      </c>
      <c r="Q105" s="11">
        <v>190</v>
      </c>
      <c r="R105" s="11">
        <f t="shared" si="154"/>
        <v>750</v>
      </c>
      <c r="S105" s="11">
        <f t="shared" si="155"/>
        <v>750</v>
      </c>
      <c r="T105" s="11">
        <f t="shared" si="156"/>
        <v>750</v>
      </c>
      <c r="U105" s="11"/>
      <c r="V105" s="11"/>
      <c r="W105" s="11"/>
      <c r="X105" s="11">
        <f t="shared" si="157"/>
        <v>750</v>
      </c>
      <c r="Y105" s="11">
        <f t="shared" si="158"/>
        <v>750</v>
      </c>
      <c r="Z105" s="11">
        <f t="shared" si="159"/>
        <v>750</v>
      </c>
      <c r="AA105" s="11"/>
      <c r="AB105" s="11"/>
      <c r="AC105" s="11"/>
      <c r="AD105" s="11">
        <f t="shared" si="160"/>
        <v>750</v>
      </c>
      <c r="AE105" s="11">
        <f t="shared" si="161"/>
        <v>750</v>
      </c>
      <c r="AF105" s="11">
        <f t="shared" si="162"/>
        <v>750</v>
      </c>
      <c r="AG105" s="11"/>
      <c r="AH105" s="11">
        <f t="shared" si="163"/>
        <v>750</v>
      </c>
      <c r="AI105" s="11">
        <f t="shared" si="164"/>
        <v>750</v>
      </c>
      <c r="AJ105" s="11">
        <f t="shared" si="165"/>
        <v>750</v>
      </c>
      <c r="AK105" s="11"/>
      <c r="AL105" s="11"/>
      <c r="AM105" s="11"/>
      <c r="AN105" s="11">
        <f t="shared" si="166"/>
        <v>750</v>
      </c>
      <c r="AO105" s="11">
        <f t="shared" si="167"/>
        <v>750</v>
      </c>
      <c r="AP105" s="11">
        <f t="shared" si="168"/>
        <v>750</v>
      </c>
      <c r="AQ105" s="11"/>
      <c r="AR105" s="11"/>
      <c r="AS105" s="11"/>
      <c r="AT105" s="11">
        <f t="shared" si="169"/>
        <v>750</v>
      </c>
      <c r="AU105" s="11">
        <f t="shared" si="170"/>
        <v>750</v>
      </c>
      <c r="AV105" s="11">
        <f t="shared" si="171"/>
        <v>750</v>
      </c>
      <c r="AW105" s="11"/>
      <c r="AX105" s="11"/>
      <c r="AY105" s="11"/>
      <c r="AZ105" s="11">
        <f t="shared" si="172"/>
        <v>750</v>
      </c>
      <c r="BA105" s="11">
        <f t="shared" si="173"/>
        <v>750</v>
      </c>
      <c r="BB105" s="11">
        <f t="shared" si="174"/>
        <v>750</v>
      </c>
      <c r="BC105" s="11"/>
      <c r="BD105" s="11"/>
      <c r="BE105" s="11"/>
      <c r="BF105" s="11">
        <f t="shared" si="175"/>
        <v>750</v>
      </c>
      <c r="BG105" s="11">
        <f t="shared" si="176"/>
        <v>750</v>
      </c>
      <c r="BH105" s="11">
        <f t="shared" si="177"/>
        <v>750</v>
      </c>
      <c r="BI105" s="11"/>
      <c r="BJ105" s="11"/>
      <c r="BK105" s="11"/>
      <c r="BL105" s="11">
        <f t="shared" si="178"/>
        <v>750</v>
      </c>
      <c r="BM105" s="11"/>
      <c r="BN105" s="43">
        <f t="shared" si="181"/>
        <v>750</v>
      </c>
      <c r="BO105" s="11">
        <f t="shared" si="179"/>
        <v>750</v>
      </c>
      <c r="BP105" s="11"/>
      <c r="BQ105" s="43">
        <f t="shared" si="182"/>
        <v>750</v>
      </c>
      <c r="BR105" s="11">
        <f t="shared" si="180"/>
        <v>750</v>
      </c>
      <c r="BS105" s="11"/>
      <c r="BT105" s="43">
        <f t="shared" si="183"/>
        <v>750</v>
      </c>
      <c r="BU105" s="11"/>
      <c r="BV105" s="21"/>
      <c r="BW105" s="21"/>
      <c r="BX105" s="1" t="str">
        <f t="shared" si="107"/>
        <v>0801</v>
      </c>
    </row>
    <row r="106" spans="1:77" s="69" customFormat="1" ht="31.2" customHeight="1" x14ac:dyDescent="0.3">
      <c r="A106" s="56" t="s">
        <v>119</v>
      </c>
      <c r="B106" s="57"/>
      <c r="C106" s="56"/>
      <c r="D106" s="56"/>
      <c r="E106" s="58" t="s">
        <v>120</v>
      </c>
      <c r="F106" s="15">
        <f t="shared" ref="F106:K106" si="185">F107+F161</f>
        <v>363767.9</v>
      </c>
      <c r="G106" s="15">
        <f t="shared" si="185"/>
        <v>517374.80000000005</v>
      </c>
      <c r="H106" s="15">
        <f t="shared" si="185"/>
        <v>354467.9</v>
      </c>
      <c r="I106" s="15">
        <f t="shared" si="185"/>
        <v>0</v>
      </c>
      <c r="J106" s="15">
        <f t="shared" si="185"/>
        <v>0</v>
      </c>
      <c r="K106" s="15">
        <f t="shared" si="185"/>
        <v>0</v>
      </c>
      <c r="L106" s="15">
        <f t="shared" si="151"/>
        <v>363767.9</v>
      </c>
      <c r="M106" s="15">
        <f t="shared" si="152"/>
        <v>517374.80000000005</v>
      </c>
      <c r="N106" s="15">
        <f t="shared" si="153"/>
        <v>354467.9</v>
      </c>
      <c r="O106" s="15">
        <f>O107+O161</f>
        <v>53695.20577</v>
      </c>
      <c r="P106" s="15">
        <f>P107+P161</f>
        <v>45221.8</v>
      </c>
      <c r="Q106" s="15">
        <f>Q107+Q161</f>
        <v>45221.8</v>
      </c>
      <c r="R106" s="15">
        <f t="shared" si="154"/>
        <v>417463.10577000002</v>
      </c>
      <c r="S106" s="15">
        <f t="shared" si="155"/>
        <v>562596.60000000009</v>
      </c>
      <c r="T106" s="15">
        <f t="shared" si="156"/>
        <v>399689.7</v>
      </c>
      <c r="U106" s="15">
        <f>U107+U161</f>
        <v>0</v>
      </c>
      <c r="V106" s="15">
        <f>V107+V161</f>
        <v>0</v>
      </c>
      <c r="W106" s="15">
        <f>W107+W161</f>
        <v>0</v>
      </c>
      <c r="X106" s="15">
        <f t="shared" si="157"/>
        <v>417463.10577000002</v>
      </c>
      <c r="Y106" s="15">
        <f t="shared" si="158"/>
        <v>562596.60000000009</v>
      </c>
      <c r="Z106" s="15">
        <f t="shared" si="159"/>
        <v>399689.7</v>
      </c>
      <c r="AA106" s="15">
        <f>AA107+AA161</f>
        <v>-986.83699999999999</v>
      </c>
      <c r="AB106" s="15">
        <f>AB107+AB161</f>
        <v>0</v>
      </c>
      <c r="AC106" s="15">
        <f>AC107+AC161</f>
        <v>0</v>
      </c>
      <c r="AD106" s="15">
        <f t="shared" si="160"/>
        <v>416476.26877000002</v>
      </c>
      <c r="AE106" s="15">
        <f t="shared" si="161"/>
        <v>562596.60000000009</v>
      </c>
      <c r="AF106" s="15">
        <f t="shared" si="162"/>
        <v>399689.7</v>
      </c>
      <c r="AG106" s="15">
        <f>AG107+AG161</f>
        <v>0</v>
      </c>
      <c r="AH106" s="15">
        <f t="shared" si="163"/>
        <v>416476.26877000002</v>
      </c>
      <c r="AI106" s="15">
        <f t="shared" si="164"/>
        <v>562596.60000000009</v>
      </c>
      <c r="AJ106" s="15">
        <f t="shared" si="165"/>
        <v>399689.7</v>
      </c>
      <c r="AK106" s="15">
        <f>AK107+AK161</f>
        <v>-11670.010999999999</v>
      </c>
      <c r="AL106" s="15">
        <f>AL107+AL161</f>
        <v>10011.665000000001</v>
      </c>
      <c r="AM106" s="15">
        <f>AM107+AM161</f>
        <v>0</v>
      </c>
      <c r="AN106" s="15">
        <f t="shared" si="166"/>
        <v>404806.25777000003</v>
      </c>
      <c r="AO106" s="15">
        <f t="shared" si="167"/>
        <v>572608.26500000013</v>
      </c>
      <c r="AP106" s="15">
        <f t="shared" si="168"/>
        <v>399689.7</v>
      </c>
      <c r="AQ106" s="15">
        <f>AQ107+AQ161</f>
        <v>0</v>
      </c>
      <c r="AR106" s="15">
        <f>AR107+AR161</f>
        <v>0</v>
      </c>
      <c r="AS106" s="15">
        <f>AS107+AS161</f>
        <v>0</v>
      </c>
      <c r="AT106" s="15">
        <f t="shared" si="169"/>
        <v>404806.25777000003</v>
      </c>
      <c r="AU106" s="15">
        <f t="shared" si="170"/>
        <v>572608.26500000013</v>
      </c>
      <c r="AV106" s="15">
        <f t="shared" si="171"/>
        <v>399689.7</v>
      </c>
      <c r="AW106" s="15">
        <f>AW107+AW161</f>
        <v>0</v>
      </c>
      <c r="AX106" s="15">
        <f>AX107+AX161</f>
        <v>0</v>
      </c>
      <c r="AY106" s="15">
        <f>AY107+AY161</f>
        <v>0</v>
      </c>
      <c r="AZ106" s="15">
        <f t="shared" si="172"/>
        <v>404806.25777000003</v>
      </c>
      <c r="BA106" s="15">
        <f t="shared" si="173"/>
        <v>572608.26500000013</v>
      </c>
      <c r="BB106" s="15">
        <f t="shared" si="174"/>
        <v>399689.7</v>
      </c>
      <c r="BC106" s="15">
        <f>BC107+BC161</f>
        <v>0</v>
      </c>
      <c r="BD106" s="15">
        <f>BD107+BD161</f>
        <v>0</v>
      </c>
      <c r="BE106" s="15">
        <f>BE107+BE161</f>
        <v>0</v>
      </c>
      <c r="BF106" s="15">
        <f t="shared" si="175"/>
        <v>404806.25777000003</v>
      </c>
      <c r="BG106" s="15">
        <f t="shared" si="176"/>
        <v>572608.26500000013</v>
      </c>
      <c r="BH106" s="15">
        <f t="shared" si="177"/>
        <v>399689.7</v>
      </c>
      <c r="BI106" s="15">
        <f>BI107+BI161</f>
        <v>-2204.6890000000003</v>
      </c>
      <c r="BJ106" s="15">
        <f>BJ107+BJ161</f>
        <v>-6190.2370000000001</v>
      </c>
      <c r="BK106" s="15">
        <f>BK107+BK161</f>
        <v>0</v>
      </c>
      <c r="BL106" s="15">
        <f t="shared" si="178"/>
        <v>402601.56877000001</v>
      </c>
      <c r="BM106" s="15">
        <f>BM107+BM161</f>
        <v>-60.137999999999998</v>
      </c>
      <c r="BN106" s="67">
        <f t="shared" si="181"/>
        <v>402541.43077000004</v>
      </c>
      <c r="BO106" s="15">
        <f t="shared" si="179"/>
        <v>566418.02800000017</v>
      </c>
      <c r="BP106" s="15">
        <f>BP107+BP161</f>
        <v>-4180.7629999999999</v>
      </c>
      <c r="BQ106" s="67">
        <f t="shared" si="182"/>
        <v>562237.26500000013</v>
      </c>
      <c r="BR106" s="15">
        <f t="shared" si="180"/>
        <v>399689.7</v>
      </c>
      <c r="BS106" s="15">
        <f>BS107+BS161</f>
        <v>0</v>
      </c>
      <c r="BT106" s="67">
        <f t="shared" si="183"/>
        <v>399689.7</v>
      </c>
      <c r="BU106" s="15">
        <f>BU107+BU161</f>
        <v>0</v>
      </c>
      <c r="BV106" s="16"/>
      <c r="BW106" s="16"/>
      <c r="BX106" s="12" t="str">
        <f t="shared" si="107"/>
        <v/>
      </c>
      <c r="BY106" s="12"/>
    </row>
    <row r="107" spans="1:77" s="70" customFormat="1" ht="15.6" customHeight="1" x14ac:dyDescent="0.3">
      <c r="A107" s="59" t="s">
        <v>121</v>
      </c>
      <c r="B107" s="60"/>
      <c r="C107" s="59"/>
      <c r="D107" s="59"/>
      <c r="E107" s="61" t="s">
        <v>36</v>
      </c>
      <c r="F107" s="18">
        <f t="shared" ref="F107:K107" si="186">F108+F157</f>
        <v>56273.3</v>
      </c>
      <c r="G107" s="18">
        <f t="shared" si="186"/>
        <v>25127.499999999993</v>
      </c>
      <c r="H107" s="18">
        <f t="shared" si="186"/>
        <v>57799.700000000004</v>
      </c>
      <c r="I107" s="18">
        <f t="shared" si="186"/>
        <v>0</v>
      </c>
      <c r="J107" s="18">
        <f t="shared" si="186"/>
        <v>0</v>
      </c>
      <c r="K107" s="18">
        <f t="shared" si="186"/>
        <v>0</v>
      </c>
      <c r="L107" s="18">
        <f t="shared" si="151"/>
        <v>56273.3</v>
      </c>
      <c r="M107" s="18">
        <f t="shared" si="152"/>
        <v>25127.499999999993</v>
      </c>
      <c r="N107" s="18">
        <f t="shared" si="153"/>
        <v>57799.700000000004</v>
      </c>
      <c r="O107" s="18">
        <f>O108+O157</f>
        <v>11682.045770000001</v>
      </c>
      <c r="P107" s="18">
        <f>P108+P157</f>
        <v>0</v>
      </c>
      <c r="Q107" s="18">
        <f>Q108+Q157</f>
        <v>0</v>
      </c>
      <c r="R107" s="18">
        <f t="shared" si="154"/>
        <v>67955.34577</v>
      </c>
      <c r="S107" s="18">
        <f t="shared" si="155"/>
        <v>25127.499999999993</v>
      </c>
      <c r="T107" s="18">
        <f t="shared" si="156"/>
        <v>57799.700000000004</v>
      </c>
      <c r="U107" s="18">
        <f>U108+U157</f>
        <v>0</v>
      </c>
      <c r="V107" s="18">
        <f>V108+V157</f>
        <v>0</v>
      </c>
      <c r="W107" s="18">
        <f>W108+W157</f>
        <v>0</v>
      </c>
      <c r="X107" s="18">
        <f t="shared" si="157"/>
        <v>67955.34577</v>
      </c>
      <c r="Y107" s="18">
        <f t="shared" si="158"/>
        <v>25127.499999999993</v>
      </c>
      <c r="Z107" s="18">
        <f t="shared" si="159"/>
        <v>57799.700000000004</v>
      </c>
      <c r="AA107" s="18">
        <f>AA108+AA157</f>
        <v>0</v>
      </c>
      <c r="AB107" s="18">
        <f>AB108+AB157</f>
        <v>0</v>
      </c>
      <c r="AC107" s="18">
        <f>AC108+AC157</f>
        <v>0</v>
      </c>
      <c r="AD107" s="18">
        <f t="shared" si="160"/>
        <v>67955.34577</v>
      </c>
      <c r="AE107" s="18">
        <f t="shared" si="161"/>
        <v>25127.499999999993</v>
      </c>
      <c r="AF107" s="18">
        <f t="shared" si="162"/>
        <v>57799.700000000004</v>
      </c>
      <c r="AG107" s="18">
        <f>AG108+AG157</f>
        <v>0</v>
      </c>
      <c r="AH107" s="18">
        <f t="shared" si="163"/>
        <v>67955.34577</v>
      </c>
      <c r="AI107" s="18">
        <f t="shared" si="164"/>
        <v>25127.499999999993</v>
      </c>
      <c r="AJ107" s="18">
        <f t="shared" si="165"/>
        <v>57799.700000000004</v>
      </c>
      <c r="AK107" s="18">
        <f>AK108+AK157</f>
        <v>-9209.2999999999993</v>
      </c>
      <c r="AL107" s="18">
        <f>AL108+AL157</f>
        <v>10011.665000000001</v>
      </c>
      <c r="AM107" s="18">
        <f>AM108+AM157</f>
        <v>0</v>
      </c>
      <c r="AN107" s="18">
        <f t="shared" si="166"/>
        <v>58746.045769999997</v>
      </c>
      <c r="AO107" s="18">
        <f t="shared" si="167"/>
        <v>35139.164999999994</v>
      </c>
      <c r="AP107" s="18">
        <f t="shared" si="168"/>
        <v>57799.700000000004</v>
      </c>
      <c r="AQ107" s="18">
        <f>AQ108+AQ157</f>
        <v>0</v>
      </c>
      <c r="AR107" s="18">
        <f>AR108+AR157</f>
        <v>0</v>
      </c>
      <c r="AS107" s="18">
        <f>AS108+AS157</f>
        <v>0</v>
      </c>
      <c r="AT107" s="18">
        <f t="shared" si="169"/>
        <v>58746.045769999997</v>
      </c>
      <c r="AU107" s="18">
        <f t="shared" si="170"/>
        <v>35139.164999999994</v>
      </c>
      <c r="AV107" s="18">
        <f t="shared" si="171"/>
        <v>57799.700000000004</v>
      </c>
      <c r="AW107" s="18">
        <f>AW108+AW157</f>
        <v>0</v>
      </c>
      <c r="AX107" s="18">
        <f>AX108+AX157</f>
        <v>0</v>
      </c>
      <c r="AY107" s="18">
        <f>AY108+AY157</f>
        <v>0</v>
      </c>
      <c r="AZ107" s="18">
        <f t="shared" si="172"/>
        <v>58746.045769999997</v>
      </c>
      <c r="BA107" s="18">
        <f t="shared" si="173"/>
        <v>35139.164999999994</v>
      </c>
      <c r="BB107" s="18">
        <f t="shared" si="174"/>
        <v>57799.700000000004</v>
      </c>
      <c r="BC107" s="18">
        <f>BC108+BC157</f>
        <v>0</v>
      </c>
      <c r="BD107" s="18">
        <f>BD108+BD157</f>
        <v>0</v>
      </c>
      <c r="BE107" s="18">
        <f>BE108+BE157</f>
        <v>0</v>
      </c>
      <c r="BF107" s="18">
        <f t="shared" si="175"/>
        <v>58746.045769999997</v>
      </c>
      <c r="BG107" s="18">
        <f t="shared" si="176"/>
        <v>35139.164999999994</v>
      </c>
      <c r="BH107" s="18">
        <f t="shared" si="177"/>
        <v>57799.700000000004</v>
      </c>
      <c r="BI107" s="18">
        <f>BI108+BI157</f>
        <v>-1518.154</v>
      </c>
      <c r="BJ107" s="18">
        <f>BJ108+BJ157</f>
        <v>-6190.2370000000001</v>
      </c>
      <c r="BK107" s="18">
        <f>BK108+BK157</f>
        <v>0</v>
      </c>
      <c r="BL107" s="18">
        <f t="shared" ref="BL107:BL170" si="187">BF107+BI107</f>
        <v>57227.891769999995</v>
      </c>
      <c r="BM107" s="18">
        <f>BM108+BM157</f>
        <v>0</v>
      </c>
      <c r="BN107" s="68">
        <f t="shared" si="181"/>
        <v>57227.891769999995</v>
      </c>
      <c r="BO107" s="18">
        <f t="shared" si="179"/>
        <v>28948.927999999993</v>
      </c>
      <c r="BP107" s="18">
        <f>BP108+BP157</f>
        <v>-4180.7629999999999</v>
      </c>
      <c r="BQ107" s="68">
        <f t="shared" si="182"/>
        <v>24768.164999999994</v>
      </c>
      <c r="BR107" s="18">
        <f t="shared" si="180"/>
        <v>57799.700000000004</v>
      </c>
      <c r="BS107" s="18">
        <f>BS108+BS157</f>
        <v>0</v>
      </c>
      <c r="BT107" s="68">
        <f t="shared" si="183"/>
        <v>57799.700000000004</v>
      </c>
      <c r="BU107" s="18">
        <f>BU108+BU157</f>
        <v>0</v>
      </c>
      <c r="BV107" s="19"/>
      <c r="BW107" s="19"/>
      <c r="BX107" s="17" t="str">
        <f t="shared" si="107"/>
        <v/>
      </c>
      <c r="BY107" s="17"/>
    </row>
    <row r="108" spans="1:77" ht="31.2" customHeight="1" x14ac:dyDescent="0.3">
      <c r="A108" s="62" t="s">
        <v>122</v>
      </c>
      <c r="B108" s="63"/>
      <c r="C108" s="62"/>
      <c r="D108" s="62"/>
      <c r="E108" s="64" t="s">
        <v>123</v>
      </c>
      <c r="F108" s="11">
        <f t="shared" ref="F108:K108" si="188">F109+F112+F115+F118+F121+F124+F127+F130+F133+F136+F148+F151+F154</f>
        <v>20724.3</v>
      </c>
      <c r="G108" s="11">
        <f t="shared" si="188"/>
        <v>25127.499999999993</v>
      </c>
      <c r="H108" s="11">
        <f t="shared" si="188"/>
        <v>57799.700000000004</v>
      </c>
      <c r="I108" s="11">
        <f t="shared" si="188"/>
        <v>0</v>
      </c>
      <c r="J108" s="11">
        <f t="shared" si="188"/>
        <v>0</v>
      </c>
      <c r="K108" s="11">
        <f t="shared" si="188"/>
        <v>0</v>
      </c>
      <c r="L108" s="11">
        <f t="shared" si="151"/>
        <v>20724.3</v>
      </c>
      <c r="M108" s="11">
        <f t="shared" si="152"/>
        <v>25127.499999999993</v>
      </c>
      <c r="N108" s="11">
        <f t="shared" si="153"/>
        <v>57799.700000000004</v>
      </c>
      <c r="O108" s="11">
        <f>O109+O112+O115+O118+O121+O124+O127+O130+O133+O136+O148+O151+O154+O139+O142+O145</f>
        <v>11682.045770000001</v>
      </c>
      <c r="P108" s="11">
        <f>P109+P112+P115+P118+P121+P124+P127+P130+P133+P136+P148+P151+P154+P139+P142+P145</f>
        <v>0</v>
      </c>
      <c r="Q108" s="11">
        <f>Q109+Q112+Q115+Q118+Q121+Q124+Q127+Q130+Q133+Q136+Q148+Q151+Q154+Q139+Q142+Q145</f>
        <v>0</v>
      </c>
      <c r="R108" s="11">
        <f t="shared" si="154"/>
        <v>32406.34577</v>
      </c>
      <c r="S108" s="11">
        <f t="shared" si="155"/>
        <v>25127.499999999993</v>
      </c>
      <c r="T108" s="11">
        <f t="shared" si="156"/>
        <v>57799.700000000004</v>
      </c>
      <c r="U108" s="11">
        <f>U109+U112+U115+U118+U121+U124+U127+U130+U133+U136+U148+U151+U154+U139+U142+U145</f>
        <v>0</v>
      </c>
      <c r="V108" s="11">
        <f>V109+V112+V115+V118+V121+V124+V127+V130+V133+V136+V148+V151+V154+V139+V142+V145</f>
        <v>0</v>
      </c>
      <c r="W108" s="11">
        <f>W109+W112+W115+W118+W121+W124+W127+W130+W133+W136+W148+W151+W154+W139+W142+W145</f>
        <v>0</v>
      </c>
      <c r="X108" s="11">
        <f t="shared" si="157"/>
        <v>32406.34577</v>
      </c>
      <c r="Y108" s="11">
        <f t="shared" si="158"/>
        <v>25127.499999999993</v>
      </c>
      <c r="Z108" s="11">
        <f t="shared" si="159"/>
        <v>57799.700000000004</v>
      </c>
      <c r="AA108" s="11">
        <f>AA109+AA112+AA115+AA118+AA121+AA124+AA127+AA130+AA133+AA136+AA148+AA151+AA154+AA139+AA142+AA145</f>
        <v>0</v>
      </c>
      <c r="AB108" s="11">
        <f>AB109+AB112+AB115+AB118+AB121+AB124+AB127+AB130+AB133+AB136+AB148+AB151+AB154+AB139+AB142+AB145</f>
        <v>0</v>
      </c>
      <c r="AC108" s="11">
        <f>AC109+AC112+AC115+AC118+AC121+AC124+AC127+AC130+AC133+AC136+AC148+AC151+AC154+AC139+AC142+AC145</f>
        <v>0</v>
      </c>
      <c r="AD108" s="11">
        <f t="shared" si="160"/>
        <v>32406.34577</v>
      </c>
      <c r="AE108" s="11">
        <f t="shared" si="161"/>
        <v>25127.499999999993</v>
      </c>
      <c r="AF108" s="11">
        <f t="shared" si="162"/>
        <v>57799.700000000004</v>
      </c>
      <c r="AG108" s="11">
        <f>AG109+AG112+AG115+AG118+AG121+AG124+AG127+AG130+AG133+AG136+AG148+AG151+AG154+AG139+AG142+AG145</f>
        <v>0</v>
      </c>
      <c r="AH108" s="11">
        <f t="shared" si="163"/>
        <v>32406.34577</v>
      </c>
      <c r="AI108" s="11">
        <f t="shared" si="164"/>
        <v>25127.499999999993</v>
      </c>
      <c r="AJ108" s="11">
        <f t="shared" si="165"/>
        <v>57799.700000000004</v>
      </c>
      <c r="AK108" s="11">
        <f>AK109+AK112+AK115+AK118+AK121+AK124+AK127+AK130+AK133+AK136+AK148+AK151+AK154+AK139+AK142+AK145</f>
        <v>-9209.2999999999993</v>
      </c>
      <c r="AL108" s="11">
        <f>AL109+AL112+AL115+AL118+AL121+AL124+AL127+AL130+AL133+AL136+AL148+AL151+AL154+AL139+AL142+AL145</f>
        <v>10011.665000000001</v>
      </c>
      <c r="AM108" s="11">
        <f>AM109+AM112+AM115+AM118+AM121+AM124+AM127+AM130+AM133+AM136+AM148+AM151+AM154+AM139+AM142+AM145</f>
        <v>0</v>
      </c>
      <c r="AN108" s="11">
        <f t="shared" si="166"/>
        <v>23197.045770000001</v>
      </c>
      <c r="AO108" s="11">
        <f t="shared" si="167"/>
        <v>35139.164999999994</v>
      </c>
      <c r="AP108" s="11">
        <f t="shared" si="168"/>
        <v>57799.700000000004</v>
      </c>
      <c r="AQ108" s="11">
        <f>AQ109+AQ112+AQ115+AQ118+AQ121+AQ124+AQ127+AQ130+AQ133+AQ136+AQ148+AQ151+AQ154+AQ139+AQ142+AQ145</f>
        <v>0</v>
      </c>
      <c r="AR108" s="11">
        <f>AR109+AR112+AR115+AR118+AR121+AR124+AR127+AR130+AR133+AR136+AR148+AR151+AR154+AR139+AR142+AR145</f>
        <v>0</v>
      </c>
      <c r="AS108" s="11">
        <f>AS109+AS112+AS115+AS118+AS121+AS124+AS127+AS130+AS133+AS136+AS148+AS151+AS154+AS139+AS142+AS145</f>
        <v>0</v>
      </c>
      <c r="AT108" s="11">
        <f t="shared" si="169"/>
        <v>23197.045770000001</v>
      </c>
      <c r="AU108" s="11">
        <f t="shared" si="170"/>
        <v>35139.164999999994</v>
      </c>
      <c r="AV108" s="11">
        <f t="shared" si="171"/>
        <v>57799.700000000004</v>
      </c>
      <c r="AW108" s="11">
        <f>AW109+AW112+AW115+AW118+AW121+AW124+AW127+AW130+AW133+AW136+AW148+AW151+AW154+AW139+AW142+AW145</f>
        <v>0</v>
      </c>
      <c r="AX108" s="11">
        <f>AX109+AX112+AX115+AX118+AX121+AX124+AX127+AX130+AX133+AX136+AX148+AX151+AX154+AX139+AX142+AX145</f>
        <v>0</v>
      </c>
      <c r="AY108" s="11">
        <f>AY109+AY112+AY115+AY118+AY121+AY124+AY127+AY130+AY133+AY136+AY148+AY151+AY154+AY139+AY142+AY145</f>
        <v>0</v>
      </c>
      <c r="AZ108" s="11">
        <f t="shared" si="172"/>
        <v>23197.045770000001</v>
      </c>
      <c r="BA108" s="11">
        <f t="shared" si="173"/>
        <v>35139.164999999994</v>
      </c>
      <c r="BB108" s="11">
        <f t="shared" si="174"/>
        <v>57799.700000000004</v>
      </c>
      <c r="BC108" s="11">
        <f>BC109+BC112+BC115+BC118+BC121+BC124+BC127+BC130+BC133+BC136+BC148+BC151+BC154+BC139+BC142+BC145</f>
        <v>0</v>
      </c>
      <c r="BD108" s="11">
        <f>BD109+BD112+BD115+BD118+BD121+BD124+BD127+BD130+BD133+BD136+BD148+BD151+BD154+BD139+BD142+BD145</f>
        <v>0</v>
      </c>
      <c r="BE108" s="11">
        <f>BE109+BE112+BE115+BE118+BE121+BE124+BE127+BE130+BE133+BE136+BE148+BE151+BE154+BE139+BE142+BE145</f>
        <v>0</v>
      </c>
      <c r="BF108" s="11">
        <f t="shared" si="175"/>
        <v>23197.045770000001</v>
      </c>
      <c r="BG108" s="11">
        <f t="shared" si="176"/>
        <v>35139.164999999994</v>
      </c>
      <c r="BH108" s="11">
        <f t="shared" si="177"/>
        <v>57799.700000000004</v>
      </c>
      <c r="BI108" s="11">
        <f>BI109+BI112+BI115+BI118+BI121+BI124+BI127+BI130+BI133+BI136+BI148+BI151+BI154+BI139+BI142+BI145</f>
        <v>-1518.154</v>
      </c>
      <c r="BJ108" s="11">
        <f>BJ109+BJ112+BJ115+BJ118+BJ121+BJ124+BJ127+BJ130+BJ133+BJ136+BJ148+BJ151+BJ154+BJ139+BJ142+BJ145</f>
        <v>-6190.2370000000001</v>
      </c>
      <c r="BK108" s="11">
        <f>BK109+BK112+BK115+BK118+BK121+BK124+BK127+BK130+BK133+BK136+BK148+BK151+BK154+BK139+BK142+BK145</f>
        <v>0</v>
      </c>
      <c r="BL108" s="11">
        <f t="shared" si="187"/>
        <v>21678.891770000002</v>
      </c>
      <c r="BM108" s="11">
        <f>BM109+BM112+BM115+BM118+BM121+BM124+BM127+BM130+BM133+BM136+BM148+BM151+BM154+BM139+BM142+BM145</f>
        <v>0</v>
      </c>
      <c r="BN108" s="43">
        <f t="shared" si="181"/>
        <v>21678.891770000002</v>
      </c>
      <c r="BO108" s="11">
        <f t="shared" si="179"/>
        <v>28948.927999999993</v>
      </c>
      <c r="BP108" s="11">
        <f>BP109+BP112+BP115+BP118+BP121+BP124+BP127+BP130+BP133+BP136+BP148+BP151+BP154+BP139+BP142+BP145</f>
        <v>-4180.7629999999999</v>
      </c>
      <c r="BQ108" s="43">
        <f t="shared" si="182"/>
        <v>24768.164999999994</v>
      </c>
      <c r="BR108" s="11">
        <f t="shared" si="180"/>
        <v>57799.700000000004</v>
      </c>
      <c r="BS108" s="11">
        <f>BS109+BS112+BS115+BS118+BS121+BS124+BS127+BS130+BS133+BS136+BS148+BS151+BS154+BS139+BS142+BS145</f>
        <v>0</v>
      </c>
      <c r="BT108" s="43">
        <f t="shared" si="183"/>
        <v>57799.700000000004</v>
      </c>
      <c r="BU108" s="11">
        <f>BU109+BU112+BU115+BU118+BU121+BU124+BU127+BU130+BU133+BU136+BU148+BU151+BU154+BU139+BU142+BU145</f>
        <v>0</v>
      </c>
      <c r="BV108" s="21"/>
      <c r="BW108" s="21"/>
      <c r="BX108" s="1" t="str">
        <f t="shared" si="107"/>
        <v/>
      </c>
    </row>
    <row r="109" spans="1:77" s="1" customFormat="1" ht="46.8" hidden="1" customHeight="1" x14ac:dyDescent="0.3">
      <c r="A109" s="8" t="s">
        <v>124</v>
      </c>
      <c r="B109" s="9"/>
      <c r="C109" s="8"/>
      <c r="D109" s="8"/>
      <c r="E109" s="20" t="s">
        <v>125</v>
      </c>
      <c r="F109" s="11">
        <f t="shared" ref="F109:F159" si="189">F110</f>
        <v>832.9</v>
      </c>
      <c r="G109" s="11">
        <f t="shared" ref="G109:G159" si="190">G110</f>
        <v>10371</v>
      </c>
      <c r="H109" s="11">
        <f t="shared" ref="H109:H159" si="191">H110</f>
        <v>0</v>
      </c>
      <c r="I109" s="11">
        <f t="shared" ref="I109:I159" si="192">I110</f>
        <v>0</v>
      </c>
      <c r="J109" s="11">
        <f t="shared" ref="J109:J159" si="193">J110</f>
        <v>0</v>
      </c>
      <c r="K109" s="11">
        <f t="shared" ref="K109:K159" si="194">K110</f>
        <v>0</v>
      </c>
      <c r="L109" s="11">
        <f t="shared" si="151"/>
        <v>832.9</v>
      </c>
      <c r="M109" s="11">
        <f t="shared" si="152"/>
        <v>10371</v>
      </c>
      <c r="N109" s="11">
        <f t="shared" si="153"/>
        <v>0</v>
      </c>
      <c r="O109" s="11">
        <f t="shared" ref="O109:O159" si="195">O110</f>
        <v>0</v>
      </c>
      <c r="P109" s="11">
        <f t="shared" ref="P109:P159" si="196">P110</f>
        <v>0</v>
      </c>
      <c r="Q109" s="11">
        <f t="shared" ref="Q109:Q159" si="197">Q110</f>
        <v>0</v>
      </c>
      <c r="R109" s="11">
        <f t="shared" si="154"/>
        <v>832.9</v>
      </c>
      <c r="S109" s="11">
        <f t="shared" si="155"/>
        <v>10371</v>
      </c>
      <c r="T109" s="11">
        <f t="shared" si="156"/>
        <v>0</v>
      </c>
      <c r="U109" s="11">
        <f t="shared" ref="U109:U159" si="198">U110</f>
        <v>0</v>
      </c>
      <c r="V109" s="11">
        <f t="shared" ref="V109:V159" si="199">V110</f>
        <v>0</v>
      </c>
      <c r="W109" s="11">
        <f t="shared" ref="W109:W159" si="200">W110</f>
        <v>0</v>
      </c>
      <c r="X109" s="11">
        <f t="shared" si="157"/>
        <v>832.9</v>
      </c>
      <c r="Y109" s="11">
        <f t="shared" si="158"/>
        <v>10371</v>
      </c>
      <c r="Z109" s="11">
        <f t="shared" si="159"/>
        <v>0</v>
      </c>
      <c r="AA109" s="11">
        <f t="shared" ref="AA109:AA159" si="201">AA110</f>
        <v>0</v>
      </c>
      <c r="AB109" s="11">
        <f t="shared" ref="AB109:AB159" si="202">AB110</f>
        <v>0</v>
      </c>
      <c r="AC109" s="11">
        <f t="shared" ref="AC109:AC159" si="203">AC110</f>
        <v>0</v>
      </c>
      <c r="AD109" s="11">
        <f t="shared" si="160"/>
        <v>832.9</v>
      </c>
      <c r="AE109" s="11">
        <f t="shared" si="161"/>
        <v>10371</v>
      </c>
      <c r="AF109" s="11">
        <f t="shared" si="162"/>
        <v>0</v>
      </c>
      <c r="AG109" s="11">
        <f t="shared" ref="AG109:AG159" si="204">AG110</f>
        <v>0</v>
      </c>
      <c r="AH109" s="11">
        <f t="shared" si="163"/>
        <v>832.9</v>
      </c>
      <c r="AI109" s="11">
        <f t="shared" si="164"/>
        <v>10371</v>
      </c>
      <c r="AJ109" s="11">
        <f t="shared" si="165"/>
        <v>0</v>
      </c>
      <c r="AK109" s="11">
        <f t="shared" ref="AK109:AK159" si="205">AK110</f>
        <v>0</v>
      </c>
      <c r="AL109" s="11">
        <f t="shared" ref="AL109:AL159" si="206">AL110</f>
        <v>0</v>
      </c>
      <c r="AM109" s="11">
        <f t="shared" ref="AM109:AM159" si="207">AM110</f>
        <v>0</v>
      </c>
      <c r="AN109" s="11">
        <f t="shared" si="166"/>
        <v>832.9</v>
      </c>
      <c r="AO109" s="11">
        <f t="shared" si="167"/>
        <v>10371</v>
      </c>
      <c r="AP109" s="11">
        <f t="shared" si="168"/>
        <v>0</v>
      </c>
      <c r="AQ109" s="11">
        <f t="shared" ref="AQ109:AQ159" si="208">AQ110</f>
        <v>0</v>
      </c>
      <c r="AR109" s="11">
        <f t="shared" ref="AR109:AR159" si="209">AR110</f>
        <v>0</v>
      </c>
      <c r="AS109" s="11">
        <f t="shared" ref="AS109:AS159" si="210">AS110</f>
        <v>0</v>
      </c>
      <c r="AT109" s="11">
        <f t="shared" si="169"/>
        <v>832.9</v>
      </c>
      <c r="AU109" s="11">
        <f t="shared" si="170"/>
        <v>10371</v>
      </c>
      <c r="AV109" s="11">
        <f t="shared" si="171"/>
        <v>0</v>
      </c>
      <c r="AW109" s="11">
        <f t="shared" ref="AW109:AW159" si="211">AW110</f>
        <v>0</v>
      </c>
      <c r="AX109" s="11">
        <f t="shared" ref="AX109:AX159" si="212">AX110</f>
        <v>0</v>
      </c>
      <c r="AY109" s="11">
        <f t="shared" ref="AY109:AY159" si="213">AY110</f>
        <v>0</v>
      </c>
      <c r="AZ109" s="11">
        <f t="shared" si="172"/>
        <v>832.9</v>
      </c>
      <c r="BA109" s="11">
        <f t="shared" si="173"/>
        <v>10371</v>
      </c>
      <c r="BB109" s="11">
        <f t="shared" si="174"/>
        <v>0</v>
      </c>
      <c r="BC109" s="11">
        <f t="shared" ref="BC109:BC159" si="214">BC110</f>
        <v>0</v>
      </c>
      <c r="BD109" s="11">
        <f t="shared" ref="BD109:BD159" si="215">BD110</f>
        <v>0</v>
      </c>
      <c r="BE109" s="11">
        <f t="shared" ref="BE109:BE159" si="216">BE110</f>
        <v>0</v>
      </c>
      <c r="BF109" s="11">
        <f t="shared" si="175"/>
        <v>832.9</v>
      </c>
      <c r="BG109" s="11">
        <f t="shared" si="176"/>
        <v>10371</v>
      </c>
      <c r="BH109" s="11">
        <f t="shared" si="177"/>
        <v>0</v>
      </c>
      <c r="BI109" s="11">
        <f t="shared" ref="BI109:BI159" si="217">BI110</f>
        <v>-832.9</v>
      </c>
      <c r="BJ109" s="11">
        <f t="shared" ref="BJ109:BJ159" si="218">BJ110</f>
        <v>-10371</v>
      </c>
      <c r="BK109" s="11">
        <f t="shared" ref="BK109:BK159" si="219">BK110</f>
        <v>0</v>
      </c>
      <c r="BL109" s="11">
        <f t="shared" si="187"/>
        <v>0</v>
      </c>
      <c r="BM109" s="11">
        <f t="shared" ref="BM109:BM159" si="220">BM110</f>
        <v>0</v>
      </c>
      <c r="BN109" s="11"/>
      <c r="BO109" s="11">
        <f t="shared" si="179"/>
        <v>0</v>
      </c>
      <c r="BP109" s="11">
        <f t="shared" ref="BP109:BU159" si="221">BP110</f>
        <v>0</v>
      </c>
      <c r="BQ109" s="11"/>
      <c r="BR109" s="11">
        <f t="shared" si="180"/>
        <v>0</v>
      </c>
      <c r="BS109" s="11">
        <f t="shared" si="221"/>
        <v>0</v>
      </c>
      <c r="BT109" s="11"/>
      <c r="BU109" s="11">
        <f t="shared" si="221"/>
        <v>0</v>
      </c>
      <c r="BV109" s="21">
        <v>0</v>
      </c>
      <c r="BW109" s="21"/>
      <c r="BX109" s="1" t="str">
        <f t="shared" si="107"/>
        <v/>
      </c>
    </row>
    <row r="110" spans="1:77" s="1" customFormat="1" ht="46.8" hidden="1" customHeight="1" x14ac:dyDescent="0.3">
      <c r="A110" s="8" t="s">
        <v>124</v>
      </c>
      <c r="B110" s="9" t="s">
        <v>41</v>
      </c>
      <c r="C110" s="8"/>
      <c r="D110" s="8"/>
      <c r="E110" s="20" t="s">
        <v>42</v>
      </c>
      <c r="F110" s="11">
        <f t="shared" si="189"/>
        <v>832.9</v>
      </c>
      <c r="G110" s="11">
        <f t="shared" si="190"/>
        <v>10371</v>
      </c>
      <c r="H110" s="11">
        <f t="shared" si="191"/>
        <v>0</v>
      </c>
      <c r="I110" s="11">
        <f t="shared" si="192"/>
        <v>0</v>
      </c>
      <c r="J110" s="11">
        <f t="shared" si="193"/>
        <v>0</v>
      </c>
      <c r="K110" s="11">
        <f t="shared" si="194"/>
        <v>0</v>
      </c>
      <c r="L110" s="11">
        <f t="shared" si="151"/>
        <v>832.9</v>
      </c>
      <c r="M110" s="11">
        <f t="shared" si="152"/>
        <v>10371</v>
      </c>
      <c r="N110" s="11">
        <f t="shared" si="153"/>
        <v>0</v>
      </c>
      <c r="O110" s="11">
        <f t="shared" si="195"/>
        <v>0</v>
      </c>
      <c r="P110" s="11">
        <f t="shared" si="196"/>
        <v>0</v>
      </c>
      <c r="Q110" s="11">
        <f t="shared" si="197"/>
        <v>0</v>
      </c>
      <c r="R110" s="11">
        <f t="shared" si="154"/>
        <v>832.9</v>
      </c>
      <c r="S110" s="11">
        <f t="shared" si="155"/>
        <v>10371</v>
      </c>
      <c r="T110" s="11">
        <f t="shared" si="156"/>
        <v>0</v>
      </c>
      <c r="U110" s="11">
        <f t="shared" si="198"/>
        <v>0</v>
      </c>
      <c r="V110" s="11">
        <f t="shared" si="199"/>
        <v>0</v>
      </c>
      <c r="W110" s="11">
        <f t="shared" si="200"/>
        <v>0</v>
      </c>
      <c r="X110" s="11">
        <f t="shared" si="157"/>
        <v>832.9</v>
      </c>
      <c r="Y110" s="11">
        <f t="shared" si="158"/>
        <v>10371</v>
      </c>
      <c r="Z110" s="11">
        <f t="shared" si="159"/>
        <v>0</v>
      </c>
      <c r="AA110" s="11">
        <f t="shared" si="201"/>
        <v>0</v>
      </c>
      <c r="AB110" s="11">
        <f t="shared" si="202"/>
        <v>0</v>
      </c>
      <c r="AC110" s="11">
        <f t="shared" si="203"/>
        <v>0</v>
      </c>
      <c r="AD110" s="11">
        <f t="shared" si="160"/>
        <v>832.9</v>
      </c>
      <c r="AE110" s="11">
        <f t="shared" si="161"/>
        <v>10371</v>
      </c>
      <c r="AF110" s="11">
        <f t="shared" si="162"/>
        <v>0</v>
      </c>
      <c r="AG110" s="11">
        <f t="shared" si="204"/>
        <v>0</v>
      </c>
      <c r="AH110" s="11">
        <f t="shared" si="163"/>
        <v>832.9</v>
      </c>
      <c r="AI110" s="11">
        <f t="shared" si="164"/>
        <v>10371</v>
      </c>
      <c r="AJ110" s="11">
        <f t="shared" si="165"/>
        <v>0</v>
      </c>
      <c r="AK110" s="11">
        <f t="shared" si="205"/>
        <v>0</v>
      </c>
      <c r="AL110" s="11">
        <f t="shared" si="206"/>
        <v>0</v>
      </c>
      <c r="AM110" s="11">
        <f t="shared" si="207"/>
        <v>0</v>
      </c>
      <c r="AN110" s="11">
        <f t="shared" si="166"/>
        <v>832.9</v>
      </c>
      <c r="AO110" s="11">
        <f t="shared" si="167"/>
        <v>10371</v>
      </c>
      <c r="AP110" s="11">
        <f t="shared" si="168"/>
        <v>0</v>
      </c>
      <c r="AQ110" s="11">
        <f t="shared" si="208"/>
        <v>0</v>
      </c>
      <c r="AR110" s="11">
        <f t="shared" si="209"/>
        <v>0</v>
      </c>
      <c r="AS110" s="11">
        <f t="shared" si="210"/>
        <v>0</v>
      </c>
      <c r="AT110" s="11">
        <f t="shared" si="169"/>
        <v>832.9</v>
      </c>
      <c r="AU110" s="11">
        <f t="shared" si="170"/>
        <v>10371</v>
      </c>
      <c r="AV110" s="11">
        <f t="shared" si="171"/>
        <v>0</v>
      </c>
      <c r="AW110" s="11">
        <f t="shared" si="211"/>
        <v>0</v>
      </c>
      <c r="AX110" s="11">
        <f t="shared" si="212"/>
        <v>0</v>
      </c>
      <c r="AY110" s="11">
        <f t="shared" si="213"/>
        <v>0</v>
      </c>
      <c r="AZ110" s="11">
        <f t="shared" si="172"/>
        <v>832.9</v>
      </c>
      <c r="BA110" s="11">
        <f t="shared" si="173"/>
        <v>10371</v>
      </c>
      <c r="BB110" s="11">
        <f t="shared" si="174"/>
        <v>0</v>
      </c>
      <c r="BC110" s="11">
        <f t="shared" si="214"/>
        <v>0</v>
      </c>
      <c r="BD110" s="11">
        <f t="shared" si="215"/>
        <v>0</v>
      </c>
      <c r="BE110" s="11">
        <f t="shared" si="216"/>
        <v>0</v>
      </c>
      <c r="BF110" s="11">
        <f t="shared" si="175"/>
        <v>832.9</v>
      </c>
      <c r="BG110" s="11">
        <f t="shared" si="176"/>
        <v>10371</v>
      </c>
      <c r="BH110" s="11">
        <f t="shared" si="177"/>
        <v>0</v>
      </c>
      <c r="BI110" s="11">
        <f t="shared" si="217"/>
        <v>-832.9</v>
      </c>
      <c r="BJ110" s="11">
        <f t="shared" si="218"/>
        <v>-10371</v>
      </c>
      <c r="BK110" s="11">
        <f t="shared" si="219"/>
        <v>0</v>
      </c>
      <c r="BL110" s="11">
        <f t="shared" si="187"/>
        <v>0</v>
      </c>
      <c r="BM110" s="11">
        <f t="shared" si="220"/>
        <v>0</v>
      </c>
      <c r="BN110" s="11"/>
      <c r="BO110" s="11">
        <f t="shared" si="179"/>
        <v>0</v>
      </c>
      <c r="BP110" s="11">
        <f t="shared" si="221"/>
        <v>0</v>
      </c>
      <c r="BQ110" s="11"/>
      <c r="BR110" s="11">
        <f t="shared" si="180"/>
        <v>0</v>
      </c>
      <c r="BS110" s="11">
        <f t="shared" si="221"/>
        <v>0</v>
      </c>
      <c r="BT110" s="11"/>
      <c r="BU110" s="11">
        <f t="shared" si="221"/>
        <v>0</v>
      </c>
      <c r="BV110" s="21">
        <v>0</v>
      </c>
      <c r="BW110" s="21"/>
      <c r="BX110" s="1" t="str">
        <f t="shared" si="107"/>
        <v/>
      </c>
    </row>
    <row r="111" spans="1:77" s="1" customFormat="1" ht="46.8" hidden="1" customHeight="1" x14ac:dyDescent="0.3">
      <c r="A111" s="8" t="s">
        <v>124</v>
      </c>
      <c r="B111" s="9" t="s">
        <v>41</v>
      </c>
      <c r="C111" s="8" t="s">
        <v>67</v>
      </c>
      <c r="D111" s="8" t="s">
        <v>126</v>
      </c>
      <c r="E111" s="20" t="s">
        <v>127</v>
      </c>
      <c r="F111" s="11">
        <v>832.9</v>
      </c>
      <c r="G111" s="11">
        <v>10371</v>
      </c>
      <c r="H111" s="11">
        <v>0</v>
      </c>
      <c r="I111" s="11"/>
      <c r="J111" s="11"/>
      <c r="K111" s="11"/>
      <c r="L111" s="11">
        <f t="shared" si="151"/>
        <v>832.9</v>
      </c>
      <c r="M111" s="11">
        <f t="shared" si="152"/>
        <v>10371</v>
      </c>
      <c r="N111" s="11">
        <f t="shared" si="153"/>
        <v>0</v>
      </c>
      <c r="O111" s="11"/>
      <c r="P111" s="11"/>
      <c r="Q111" s="11"/>
      <c r="R111" s="11">
        <f t="shared" si="154"/>
        <v>832.9</v>
      </c>
      <c r="S111" s="11">
        <f t="shared" si="155"/>
        <v>10371</v>
      </c>
      <c r="T111" s="11">
        <f t="shared" si="156"/>
        <v>0</v>
      </c>
      <c r="U111" s="11"/>
      <c r="V111" s="11"/>
      <c r="W111" s="11"/>
      <c r="X111" s="11">
        <f t="shared" si="157"/>
        <v>832.9</v>
      </c>
      <c r="Y111" s="11">
        <f t="shared" si="158"/>
        <v>10371</v>
      </c>
      <c r="Z111" s="11">
        <f t="shared" si="159"/>
        <v>0</v>
      </c>
      <c r="AA111" s="11"/>
      <c r="AB111" s="11"/>
      <c r="AC111" s="11"/>
      <c r="AD111" s="11">
        <f t="shared" si="160"/>
        <v>832.9</v>
      </c>
      <c r="AE111" s="11">
        <f t="shared" si="161"/>
        <v>10371</v>
      </c>
      <c r="AF111" s="11">
        <f t="shared" si="162"/>
        <v>0</v>
      </c>
      <c r="AG111" s="11"/>
      <c r="AH111" s="11">
        <f t="shared" si="163"/>
        <v>832.9</v>
      </c>
      <c r="AI111" s="11">
        <f t="shared" si="164"/>
        <v>10371</v>
      </c>
      <c r="AJ111" s="11">
        <f t="shared" si="165"/>
        <v>0</v>
      </c>
      <c r="AK111" s="11"/>
      <c r="AL111" s="11"/>
      <c r="AM111" s="11"/>
      <c r="AN111" s="11">
        <f t="shared" si="166"/>
        <v>832.9</v>
      </c>
      <c r="AO111" s="11">
        <f t="shared" si="167"/>
        <v>10371</v>
      </c>
      <c r="AP111" s="11">
        <f t="shared" si="168"/>
        <v>0</v>
      </c>
      <c r="AQ111" s="11"/>
      <c r="AR111" s="11"/>
      <c r="AS111" s="11"/>
      <c r="AT111" s="11">
        <f t="shared" si="169"/>
        <v>832.9</v>
      </c>
      <c r="AU111" s="11">
        <f t="shared" si="170"/>
        <v>10371</v>
      </c>
      <c r="AV111" s="11">
        <f t="shared" si="171"/>
        <v>0</v>
      </c>
      <c r="AW111" s="11"/>
      <c r="AX111" s="11"/>
      <c r="AY111" s="11"/>
      <c r="AZ111" s="11">
        <f t="shared" si="172"/>
        <v>832.9</v>
      </c>
      <c r="BA111" s="11">
        <f t="shared" si="173"/>
        <v>10371</v>
      </c>
      <c r="BB111" s="11">
        <f t="shared" si="174"/>
        <v>0</v>
      </c>
      <c r="BC111" s="11"/>
      <c r="BD111" s="11"/>
      <c r="BE111" s="11"/>
      <c r="BF111" s="11">
        <f t="shared" si="175"/>
        <v>832.9</v>
      </c>
      <c r="BG111" s="11">
        <f t="shared" si="176"/>
        <v>10371</v>
      </c>
      <c r="BH111" s="11">
        <f t="shared" si="177"/>
        <v>0</v>
      </c>
      <c r="BI111" s="11">
        <v>-832.9</v>
      </c>
      <c r="BJ111" s="11">
        <v>-10371</v>
      </c>
      <c r="BK111" s="11"/>
      <c r="BL111" s="11">
        <f t="shared" si="187"/>
        <v>0</v>
      </c>
      <c r="BM111" s="11"/>
      <c r="BN111" s="11"/>
      <c r="BO111" s="11">
        <f t="shared" si="179"/>
        <v>0</v>
      </c>
      <c r="BP111" s="11"/>
      <c r="BQ111" s="11"/>
      <c r="BR111" s="11">
        <f t="shared" si="180"/>
        <v>0</v>
      </c>
      <c r="BS111" s="11"/>
      <c r="BT111" s="11"/>
      <c r="BU111" s="11"/>
      <c r="BV111" s="21">
        <v>0</v>
      </c>
      <c r="BW111" s="21"/>
      <c r="BX111" s="1" t="str">
        <f t="shared" si="107"/>
        <v>0310</v>
      </c>
    </row>
    <row r="112" spans="1:77" ht="46.8" customHeight="1" x14ac:dyDescent="0.3">
      <c r="A112" s="62" t="s">
        <v>128</v>
      </c>
      <c r="B112" s="63"/>
      <c r="C112" s="62"/>
      <c r="D112" s="62"/>
      <c r="E112" s="64" t="s">
        <v>129</v>
      </c>
      <c r="F112" s="11">
        <f t="shared" si="189"/>
        <v>832.9</v>
      </c>
      <c r="G112" s="11">
        <f t="shared" si="190"/>
        <v>10371</v>
      </c>
      <c r="H112" s="11">
        <f t="shared" si="191"/>
        <v>0</v>
      </c>
      <c r="I112" s="11">
        <f t="shared" si="192"/>
        <v>0</v>
      </c>
      <c r="J112" s="11">
        <f t="shared" si="193"/>
        <v>0</v>
      </c>
      <c r="K112" s="11">
        <f t="shared" si="194"/>
        <v>0</v>
      </c>
      <c r="L112" s="11">
        <f t="shared" si="151"/>
        <v>832.9</v>
      </c>
      <c r="M112" s="11">
        <f t="shared" si="152"/>
        <v>10371</v>
      </c>
      <c r="N112" s="11">
        <f t="shared" si="153"/>
        <v>0</v>
      </c>
      <c r="O112" s="11">
        <f t="shared" si="195"/>
        <v>0</v>
      </c>
      <c r="P112" s="11">
        <f t="shared" si="196"/>
        <v>0</v>
      </c>
      <c r="Q112" s="11">
        <f t="shared" si="197"/>
        <v>0</v>
      </c>
      <c r="R112" s="11">
        <f t="shared" si="154"/>
        <v>832.9</v>
      </c>
      <c r="S112" s="11">
        <f t="shared" si="155"/>
        <v>10371</v>
      </c>
      <c r="T112" s="11">
        <f t="shared" si="156"/>
        <v>0</v>
      </c>
      <c r="U112" s="11">
        <f t="shared" si="198"/>
        <v>0</v>
      </c>
      <c r="V112" s="11">
        <f t="shared" si="199"/>
        <v>0</v>
      </c>
      <c r="W112" s="11">
        <f t="shared" si="200"/>
        <v>0</v>
      </c>
      <c r="X112" s="11">
        <f t="shared" si="157"/>
        <v>832.9</v>
      </c>
      <c r="Y112" s="11">
        <f t="shared" si="158"/>
        <v>10371</v>
      </c>
      <c r="Z112" s="11">
        <f t="shared" si="159"/>
        <v>0</v>
      </c>
      <c r="AA112" s="11">
        <f t="shared" si="201"/>
        <v>0</v>
      </c>
      <c r="AB112" s="11">
        <f t="shared" si="202"/>
        <v>0</v>
      </c>
      <c r="AC112" s="11">
        <f t="shared" si="203"/>
        <v>0</v>
      </c>
      <c r="AD112" s="11">
        <f t="shared" si="160"/>
        <v>832.9</v>
      </c>
      <c r="AE112" s="11">
        <f t="shared" si="161"/>
        <v>10371</v>
      </c>
      <c r="AF112" s="11">
        <f t="shared" si="162"/>
        <v>0</v>
      </c>
      <c r="AG112" s="11">
        <f t="shared" si="204"/>
        <v>0</v>
      </c>
      <c r="AH112" s="11">
        <f t="shared" si="163"/>
        <v>832.9</v>
      </c>
      <c r="AI112" s="11">
        <f t="shared" si="164"/>
        <v>10371</v>
      </c>
      <c r="AJ112" s="11">
        <f t="shared" si="165"/>
        <v>0</v>
      </c>
      <c r="AK112" s="11">
        <f t="shared" si="205"/>
        <v>0</v>
      </c>
      <c r="AL112" s="11">
        <f t="shared" si="206"/>
        <v>0</v>
      </c>
      <c r="AM112" s="11">
        <f t="shared" si="207"/>
        <v>0</v>
      </c>
      <c r="AN112" s="11">
        <f t="shared" si="166"/>
        <v>832.9</v>
      </c>
      <c r="AO112" s="11">
        <f t="shared" si="167"/>
        <v>10371</v>
      </c>
      <c r="AP112" s="11">
        <f t="shared" si="168"/>
        <v>0</v>
      </c>
      <c r="AQ112" s="11">
        <f t="shared" si="208"/>
        <v>0</v>
      </c>
      <c r="AR112" s="11">
        <f t="shared" si="209"/>
        <v>0</v>
      </c>
      <c r="AS112" s="11">
        <f t="shared" si="210"/>
        <v>0</v>
      </c>
      <c r="AT112" s="11">
        <f t="shared" si="169"/>
        <v>832.9</v>
      </c>
      <c r="AU112" s="11">
        <f t="shared" si="170"/>
        <v>10371</v>
      </c>
      <c r="AV112" s="11">
        <f t="shared" si="171"/>
        <v>0</v>
      </c>
      <c r="AW112" s="11">
        <f t="shared" si="211"/>
        <v>0</v>
      </c>
      <c r="AX112" s="11">
        <f t="shared" si="212"/>
        <v>0</v>
      </c>
      <c r="AY112" s="11">
        <f t="shared" si="213"/>
        <v>0</v>
      </c>
      <c r="AZ112" s="11">
        <f t="shared" si="172"/>
        <v>832.9</v>
      </c>
      <c r="BA112" s="11">
        <f t="shared" si="173"/>
        <v>10371</v>
      </c>
      <c r="BB112" s="11">
        <f t="shared" si="174"/>
        <v>0</v>
      </c>
      <c r="BC112" s="11">
        <f t="shared" si="214"/>
        <v>0</v>
      </c>
      <c r="BD112" s="11">
        <f t="shared" si="215"/>
        <v>0</v>
      </c>
      <c r="BE112" s="11">
        <f t="shared" si="216"/>
        <v>0</v>
      </c>
      <c r="BF112" s="11">
        <f t="shared" si="175"/>
        <v>832.9</v>
      </c>
      <c r="BG112" s="11">
        <f t="shared" si="176"/>
        <v>10371</v>
      </c>
      <c r="BH112" s="11">
        <f t="shared" si="177"/>
        <v>0</v>
      </c>
      <c r="BI112" s="11">
        <f t="shared" si="217"/>
        <v>-378.57100000000003</v>
      </c>
      <c r="BJ112" s="11">
        <f t="shared" si="218"/>
        <v>4180.7629999999999</v>
      </c>
      <c r="BK112" s="11">
        <f t="shared" si="219"/>
        <v>0</v>
      </c>
      <c r="BL112" s="11">
        <f t="shared" si="187"/>
        <v>454.32899999999995</v>
      </c>
      <c r="BM112" s="11">
        <f t="shared" si="220"/>
        <v>0</v>
      </c>
      <c r="BN112" s="43">
        <f t="shared" ref="BN112:BN175" si="222">BL112+BM112</f>
        <v>454.32899999999995</v>
      </c>
      <c r="BO112" s="11">
        <f t="shared" si="179"/>
        <v>14551.762999999999</v>
      </c>
      <c r="BP112" s="11">
        <f t="shared" si="221"/>
        <v>-4180.7629999999999</v>
      </c>
      <c r="BQ112" s="43">
        <f t="shared" ref="BQ112:BQ175" si="223">BO112+BP112</f>
        <v>10371</v>
      </c>
      <c r="BR112" s="11">
        <f t="shared" si="180"/>
        <v>0</v>
      </c>
      <c r="BS112" s="11">
        <f t="shared" si="221"/>
        <v>0</v>
      </c>
      <c r="BT112" s="43">
        <f t="shared" ref="BT112:BT175" si="224">BR112+BS112</f>
        <v>0</v>
      </c>
      <c r="BU112" s="11">
        <f t="shared" si="221"/>
        <v>0</v>
      </c>
      <c r="BV112" s="21"/>
      <c r="BW112" s="21"/>
      <c r="BX112" s="1" t="str">
        <f t="shared" si="107"/>
        <v/>
      </c>
    </row>
    <row r="113" spans="1:77" ht="46.8" customHeight="1" x14ac:dyDescent="0.3">
      <c r="A113" s="62" t="s">
        <v>128</v>
      </c>
      <c r="B113" s="63" t="s">
        <v>41</v>
      </c>
      <c r="C113" s="62"/>
      <c r="D113" s="62"/>
      <c r="E113" s="64" t="s">
        <v>42</v>
      </c>
      <c r="F113" s="11">
        <f t="shared" si="189"/>
        <v>832.9</v>
      </c>
      <c r="G113" s="11">
        <f t="shared" si="190"/>
        <v>10371</v>
      </c>
      <c r="H113" s="11">
        <f t="shared" si="191"/>
        <v>0</v>
      </c>
      <c r="I113" s="11">
        <f t="shared" si="192"/>
        <v>0</v>
      </c>
      <c r="J113" s="11">
        <f t="shared" si="193"/>
        <v>0</v>
      </c>
      <c r="K113" s="11">
        <f t="shared" si="194"/>
        <v>0</v>
      </c>
      <c r="L113" s="11">
        <f t="shared" si="151"/>
        <v>832.9</v>
      </c>
      <c r="M113" s="11">
        <f t="shared" si="152"/>
        <v>10371</v>
      </c>
      <c r="N113" s="11">
        <f t="shared" si="153"/>
        <v>0</v>
      </c>
      <c r="O113" s="11">
        <f t="shared" si="195"/>
        <v>0</v>
      </c>
      <c r="P113" s="11">
        <f t="shared" si="196"/>
        <v>0</v>
      </c>
      <c r="Q113" s="11">
        <f t="shared" si="197"/>
        <v>0</v>
      </c>
      <c r="R113" s="11">
        <f t="shared" si="154"/>
        <v>832.9</v>
      </c>
      <c r="S113" s="11">
        <f t="shared" si="155"/>
        <v>10371</v>
      </c>
      <c r="T113" s="11">
        <f t="shared" si="156"/>
        <v>0</v>
      </c>
      <c r="U113" s="11">
        <f t="shared" si="198"/>
        <v>0</v>
      </c>
      <c r="V113" s="11">
        <f t="shared" si="199"/>
        <v>0</v>
      </c>
      <c r="W113" s="11">
        <f t="shared" si="200"/>
        <v>0</v>
      </c>
      <c r="X113" s="11">
        <f t="shared" si="157"/>
        <v>832.9</v>
      </c>
      <c r="Y113" s="11">
        <f t="shared" si="158"/>
        <v>10371</v>
      </c>
      <c r="Z113" s="11">
        <f t="shared" si="159"/>
        <v>0</v>
      </c>
      <c r="AA113" s="11">
        <f t="shared" si="201"/>
        <v>0</v>
      </c>
      <c r="AB113" s="11">
        <f t="shared" si="202"/>
        <v>0</v>
      </c>
      <c r="AC113" s="11">
        <f t="shared" si="203"/>
        <v>0</v>
      </c>
      <c r="AD113" s="11">
        <f t="shared" si="160"/>
        <v>832.9</v>
      </c>
      <c r="AE113" s="11">
        <f t="shared" si="161"/>
        <v>10371</v>
      </c>
      <c r="AF113" s="11">
        <f t="shared" si="162"/>
        <v>0</v>
      </c>
      <c r="AG113" s="11">
        <f t="shared" si="204"/>
        <v>0</v>
      </c>
      <c r="AH113" s="11">
        <f t="shared" si="163"/>
        <v>832.9</v>
      </c>
      <c r="AI113" s="11">
        <f t="shared" si="164"/>
        <v>10371</v>
      </c>
      <c r="AJ113" s="11">
        <f t="shared" si="165"/>
        <v>0</v>
      </c>
      <c r="AK113" s="11">
        <f t="shared" si="205"/>
        <v>0</v>
      </c>
      <c r="AL113" s="11">
        <f t="shared" si="206"/>
        <v>0</v>
      </c>
      <c r="AM113" s="11">
        <f t="shared" si="207"/>
        <v>0</v>
      </c>
      <c r="AN113" s="11">
        <f t="shared" si="166"/>
        <v>832.9</v>
      </c>
      <c r="AO113" s="11">
        <f t="shared" si="167"/>
        <v>10371</v>
      </c>
      <c r="AP113" s="11">
        <f t="shared" si="168"/>
        <v>0</v>
      </c>
      <c r="AQ113" s="11">
        <f t="shared" si="208"/>
        <v>0</v>
      </c>
      <c r="AR113" s="11">
        <f t="shared" si="209"/>
        <v>0</v>
      </c>
      <c r="AS113" s="11">
        <f t="shared" si="210"/>
        <v>0</v>
      </c>
      <c r="AT113" s="11">
        <f t="shared" si="169"/>
        <v>832.9</v>
      </c>
      <c r="AU113" s="11">
        <f t="shared" si="170"/>
        <v>10371</v>
      </c>
      <c r="AV113" s="11">
        <f t="shared" si="171"/>
        <v>0</v>
      </c>
      <c r="AW113" s="11">
        <f t="shared" si="211"/>
        <v>0</v>
      </c>
      <c r="AX113" s="11">
        <f t="shared" si="212"/>
        <v>0</v>
      </c>
      <c r="AY113" s="11">
        <f t="shared" si="213"/>
        <v>0</v>
      </c>
      <c r="AZ113" s="11">
        <f t="shared" si="172"/>
        <v>832.9</v>
      </c>
      <c r="BA113" s="11">
        <f t="shared" si="173"/>
        <v>10371</v>
      </c>
      <c r="BB113" s="11">
        <f t="shared" si="174"/>
        <v>0</v>
      </c>
      <c r="BC113" s="11">
        <f t="shared" si="214"/>
        <v>0</v>
      </c>
      <c r="BD113" s="11">
        <f t="shared" si="215"/>
        <v>0</v>
      </c>
      <c r="BE113" s="11">
        <f t="shared" si="216"/>
        <v>0</v>
      </c>
      <c r="BF113" s="11">
        <f t="shared" si="175"/>
        <v>832.9</v>
      </c>
      <c r="BG113" s="11">
        <f t="shared" si="176"/>
        <v>10371</v>
      </c>
      <c r="BH113" s="11">
        <f t="shared" si="177"/>
        <v>0</v>
      </c>
      <c r="BI113" s="11">
        <f t="shared" si="217"/>
        <v>-378.57100000000003</v>
      </c>
      <c r="BJ113" s="11">
        <f t="shared" si="218"/>
        <v>4180.7629999999999</v>
      </c>
      <c r="BK113" s="11">
        <f t="shared" si="219"/>
        <v>0</v>
      </c>
      <c r="BL113" s="11">
        <f t="shared" si="187"/>
        <v>454.32899999999995</v>
      </c>
      <c r="BM113" s="11">
        <f t="shared" si="220"/>
        <v>0</v>
      </c>
      <c r="BN113" s="43">
        <f t="shared" si="222"/>
        <v>454.32899999999995</v>
      </c>
      <c r="BO113" s="11">
        <f t="shared" si="179"/>
        <v>14551.762999999999</v>
      </c>
      <c r="BP113" s="11">
        <f t="shared" si="221"/>
        <v>-4180.7629999999999</v>
      </c>
      <c r="BQ113" s="43">
        <f t="shared" si="223"/>
        <v>10371</v>
      </c>
      <c r="BR113" s="11">
        <f t="shared" si="180"/>
        <v>0</v>
      </c>
      <c r="BS113" s="11">
        <f t="shared" si="221"/>
        <v>0</v>
      </c>
      <c r="BT113" s="43">
        <f t="shared" si="224"/>
        <v>0</v>
      </c>
      <c r="BU113" s="11">
        <f t="shared" si="221"/>
        <v>0</v>
      </c>
      <c r="BV113" s="21"/>
      <c r="BW113" s="21"/>
      <c r="BX113" s="1" t="str">
        <f t="shared" si="107"/>
        <v/>
      </c>
    </row>
    <row r="114" spans="1:77" ht="46.8" x14ac:dyDescent="0.3">
      <c r="A114" s="62" t="s">
        <v>128</v>
      </c>
      <c r="B114" s="63" t="s">
        <v>41</v>
      </c>
      <c r="C114" s="62" t="s">
        <v>67</v>
      </c>
      <c r="D114" s="62" t="s">
        <v>126</v>
      </c>
      <c r="E114" s="64" t="s">
        <v>127</v>
      </c>
      <c r="F114" s="11">
        <v>832.9</v>
      </c>
      <c r="G114" s="11">
        <v>10371</v>
      </c>
      <c r="H114" s="11">
        <v>0</v>
      </c>
      <c r="I114" s="11"/>
      <c r="J114" s="11"/>
      <c r="K114" s="11"/>
      <c r="L114" s="11">
        <f t="shared" si="151"/>
        <v>832.9</v>
      </c>
      <c r="M114" s="11">
        <f t="shared" si="152"/>
        <v>10371</v>
      </c>
      <c r="N114" s="11">
        <f t="shared" si="153"/>
        <v>0</v>
      </c>
      <c r="O114" s="11"/>
      <c r="P114" s="11"/>
      <c r="Q114" s="11"/>
      <c r="R114" s="11">
        <f t="shared" si="154"/>
        <v>832.9</v>
      </c>
      <c r="S114" s="11">
        <f t="shared" si="155"/>
        <v>10371</v>
      </c>
      <c r="T114" s="11">
        <f t="shared" si="156"/>
        <v>0</v>
      </c>
      <c r="U114" s="11"/>
      <c r="V114" s="11"/>
      <c r="W114" s="11"/>
      <c r="X114" s="11">
        <f t="shared" si="157"/>
        <v>832.9</v>
      </c>
      <c r="Y114" s="11">
        <f t="shared" si="158"/>
        <v>10371</v>
      </c>
      <c r="Z114" s="11">
        <f t="shared" si="159"/>
        <v>0</v>
      </c>
      <c r="AA114" s="11"/>
      <c r="AB114" s="11"/>
      <c r="AC114" s="11"/>
      <c r="AD114" s="11">
        <f t="shared" si="160"/>
        <v>832.9</v>
      </c>
      <c r="AE114" s="11">
        <f t="shared" si="161"/>
        <v>10371</v>
      </c>
      <c r="AF114" s="11">
        <f t="shared" si="162"/>
        <v>0</v>
      </c>
      <c r="AG114" s="11"/>
      <c r="AH114" s="11">
        <f t="shared" si="163"/>
        <v>832.9</v>
      </c>
      <c r="AI114" s="11">
        <f t="shared" si="164"/>
        <v>10371</v>
      </c>
      <c r="AJ114" s="11">
        <f t="shared" si="165"/>
        <v>0</v>
      </c>
      <c r="AK114" s="11"/>
      <c r="AL114" s="11"/>
      <c r="AM114" s="11"/>
      <c r="AN114" s="11">
        <f t="shared" si="166"/>
        <v>832.9</v>
      </c>
      <c r="AO114" s="11">
        <f t="shared" si="167"/>
        <v>10371</v>
      </c>
      <c r="AP114" s="11">
        <f t="shared" si="168"/>
        <v>0</v>
      </c>
      <c r="AQ114" s="11"/>
      <c r="AR114" s="11"/>
      <c r="AS114" s="11"/>
      <c r="AT114" s="11">
        <f t="shared" si="169"/>
        <v>832.9</v>
      </c>
      <c r="AU114" s="11">
        <f t="shared" si="170"/>
        <v>10371</v>
      </c>
      <c r="AV114" s="11">
        <f t="shared" si="171"/>
        <v>0</v>
      </c>
      <c r="AW114" s="11"/>
      <c r="AX114" s="11"/>
      <c r="AY114" s="11"/>
      <c r="AZ114" s="11">
        <f t="shared" si="172"/>
        <v>832.9</v>
      </c>
      <c r="BA114" s="11">
        <f t="shared" si="173"/>
        <v>10371</v>
      </c>
      <c r="BB114" s="11">
        <f t="shared" si="174"/>
        <v>0</v>
      </c>
      <c r="BC114" s="11"/>
      <c r="BD114" s="11"/>
      <c r="BE114" s="11"/>
      <c r="BF114" s="11">
        <f t="shared" si="175"/>
        <v>832.9</v>
      </c>
      <c r="BG114" s="11">
        <f t="shared" si="176"/>
        <v>10371</v>
      </c>
      <c r="BH114" s="11">
        <f t="shared" si="177"/>
        <v>0</v>
      </c>
      <c r="BI114" s="11">
        <v>-378.57100000000003</v>
      </c>
      <c r="BJ114" s="11">
        <v>4180.7629999999999</v>
      </c>
      <c r="BK114" s="11"/>
      <c r="BL114" s="39">
        <f t="shared" si="187"/>
        <v>454.32899999999995</v>
      </c>
      <c r="BM114" s="39"/>
      <c r="BN114" s="43">
        <f t="shared" si="222"/>
        <v>454.32899999999995</v>
      </c>
      <c r="BO114" s="39">
        <f t="shared" si="179"/>
        <v>14551.762999999999</v>
      </c>
      <c r="BP114" s="39">
        <v>-4180.7629999999999</v>
      </c>
      <c r="BQ114" s="43">
        <f t="shared" si="223"/>
        <v>10371</v>
      </c>
      <c r="BR114" s="39">
        <f t="shared" si="180"/>
        <v>0</v>
      </c>
      <c r="BS114" s="39"/>
      <c r="BT114" s="43">
        <f t="shared" si="224"/>
        <v>0</v>
      </c>
      <c r="BU114" s="11"/>
      <c r="BV114" s="21"/>
      <c r="BW114" s="21"/>
      <c r="BX114" s="1" t="str">
        <f t="shared" si="107"/>
        <v>0310</v>
      </c>
      <c r="BY114" s="40">
        <v>1</v>
      </c>
    </row>
    <row r="115" spans="1:77" ht="46.8" customHeight="1" x14ac:dyDescent="0.3">
      <c r="A115" s="62" t="s">
        <v>130</v>
      </c>
      <c r="B115" s="63"/>
      <c r="C115" s="62"/>
      <c r="D115" s="62"/>
      <c r="E115" s="64" t="s">
        <v>131</v>
      </c>
      <c r="F115" s="11">
        <f t="shared" si="189"/>
        <v>0</v>
      </c>
      <c r="G115" s="11">
        <f t="shared" si="190"/>
        <v>877.1</v>
      </c>
      <c r="H115" s="11">
        <f t="shared" si="191"/>
        <v>10827.4</v>
      </c>
      <c r="I115" s="11">
        <f t="shared" si="192"/>
        <v>0</v>
      </c>
      <c r="J115" s="11">
        <f t="shared" si="193"/>
        <v>0</v>
      </c>
      <c r="K115" s="11">
        <f t="shared" si="194"/>
        <v>0</v>
      </c>
      <c r="L115" s="11">
        <f t="shared" si="151"/>
        <v>0</v>
      </c>
      <c r="M115" s="11">
        <f t="shared" si="152"/>
        <v>877.1</v>
      </c>
      <c r="N115" s="11">
        <f t="shared" si="153"/>
        <v>10827.4</v>
      </c>
      <c r="O115" s="11">
        <f t="shared" si="195"/>
        <v>0</v>
      </c>
      <c r="P115" s="11">
        <f t="shared" si="196"/>
        <v>0</v>
      </c>
      <c r="Q115" s="11">
        <f t="shared" si="197"/>
        <v>0</v>
      </c>
      <c r="R115" s="11">
        <f t="shared" si="154"/>
        <v>0</v>
      </c>
      <c r="S115" s="11">
        <f t="shared" si="155"/>
        <v>877.1</v>
      </c>
      <c r="T115" s="11">
        <f t="shared" si="156"/>
        <v>10827.4</v>
      </c>
      <c r="U115" s="11">
        <f t="shared" si="198"/>
        <v>0</v>
      </c>
      <c r="V115" s="11">
        <f t="shared" si="199"/>
        <v>0</v>
      </c>
      <c r="W115" s="11">
        <f t="shared" si="200"/>
        <v>0</v>
      </c>
      <c r="X115" s="11">
        <f t="shared" si="157"/>
        <v>0</v>
      </c>
      <c r="Y115" s="11">
        <f t="shared" si="158"/>
        <v>877.1</v>
      </c>
      <c r="Z115" s="11">
        <f t="shared" si="159"/>
        <v>10827.4</v>
      </c>
      <c r="AA115" s="11">
        <f t="shared" si="201"/>
        <v>0</v>
      </c>
      <c r="AB115" s="11">
        <f t="shared" si="202"/>
        <v>0</v>
      </c>
      <c r="AC115" s="11">
        <f t="shared" si="203"/>
        <v>0</v>
      </c>
      <c r="AD115" s="11">
        <f t="shared" si="160"/>
        <v>0</v>
      </c>
      <c r="AE115" s="11">
        <f t="shared" si="161"/>
        <v>877.1</v>
      </c>
      <c r="AF115" s="11">
        <f t="shared" si="162"/>
        <v>10827.4</v>
      </c>
      <c r="AG115" s="11">
        <f t="shared" si="204"/>
        <v>0</v>
      </c>
      <c r="AH115" s="11">
        <f t="shared" si="163"/>
        <v>0</v>
      </c>
      <c r="AI115" s="11">
        <f t="shared" si="164"/>
        <v>877.1</v>
      </c>
      <c r="AJ115" s="11">
        <f t="shared" si="165"/>
        <v>10827.4</v>
      </c>
      <c r="AK115" s="11">
        <f t="shared" si="205"/>
        <v>0</v>
      </c>
      <c r="AL115" s="11">
        <f t="shared" si="206"/>
        <v>0</v>
      </c>
      <c r="AM115" s="11">
        <f t="shared" si="207"/>
        <v>0</v>
      </c>
      <c r="AN115" s="11">
        <f t="shared" si="166"/>
        <v>0</v>
      </c>
      <c r="AO115" s="11">
        <f t="shared" si="167"/>
        <v>877.1</v>
      </c>
      <c r="AP115" s="11">
        <f t="shared" si="168"/>
        <v>10827.4</v>
      </c>
      <c r="AQ115" s="11">
        <f t="shared" si="208"/>
        <v>0</v>
      </c>
      <c r="AR115" s="11">
        <f t="shared" si="209"/>
        <v>0</v>
      </c>
      <c r="AS115" s="11">
        <f t="shared" si="210"/>
        <v>0</v>
      </c>
      <c r="AT115" s="11">
        <f t="shared" si="169"/>
        <v>0</v>
      </c>
      <c r="AU115" s="11">
        <f t="shared" si="170"/>
        <v>877.1</v>
      </c>
      <c r="AV115" s="11">
        <f t="shared" si="171"/>
        <v>10827.4</v>
      </c>
      <c r="AW115" s="11">
        <f t="shared" si="211"/>
        <v>0</v>
      </c>
      <c r="AX115" s="11">
        <f t="shared" si="212"/>
        <v>0</v>
      </c>
      <c r="AY115" s="11">
        <f t="shared" si="213"/>
        <v>0</v>
      </c>
      <c r="AZ115" s="11">
        <f t="shared" si="172"/>
        <v>0</v>
      </c>
      <c r="BA115" s="11">
        <f t="shared" si="173"/>
        <v>877.1</v>
      </c>
      <c r="BB115" s="11">
        <f t="shared" si="174"/>
        <v>10827.4</v>
      </c>
      <c r="BC115" s="11">
        <f t="shared" si="214"/>
        <v>0</v>
      </c>
      <c r="BD115" s="11">
        <f t="shared" si="215"/>
        <v>0</v>
      </c>
      <c r="BE115" s="11">
        <f t="shared" si="216"/>
        <v>0</v>
      </c>
      <c r="BF115" s="11">
        <f t="shared" si="175"/>
        <v>0</v>
      </c>
      <c r="BG115" s="11">
        <f t="shared" si="176"/>
        <v>877.1</v>
      </c>
      <c r="BH115" s="11">
        <f t="shared" si="177"/>
        <v>10827.4</v>
      </c>
      <c r="BI115" s="11">
        <f t="shared" si="217"/>
        <v>0</v>
      </c>
      <c r="BJ115" s="11">
        <f t="shared" si="218"/>
        <v>0</v>
      </c>
      <c r="BK115" s="11">
        <f t="shared" si="219"/>
        <v>0</v>
      </c>
      <c r="BL115" s="11">
        <f t="shared" si="187"/>
        <v>0</v>
      </c>
      <c r="BM115" s="11">
        <f t="shared" si="220"/>
        <v>0</v>
      </c>
      <c r="BN115" s="43">
        <f t="shared" si="222"/>
        <v>0</v>
      </c>
      <c r="BO115" s="11">
        <f t="shared" si="179"/>
        <v>877.1</v>
      </c>
      <c r="BP115" s="11">
        <f t="shared" si="221"/>
        <v>0</v>
      </c>
      <c r="BQ115" s="43">
        <f t="shared" si="223"/>
        <v>877.1</v>
      </c>
      <c r="BR115" s="11">
        <f t="shared" si="180"/>
        <v>10827.4</v>
      </c>
      <c r="BS115" s="11">
        <f t="shared" si="221"/>
        <v>0</v>
      </c>
      <c r="BT115" s="43">
        <f t="shared" si="224"/>
        <v>10827.4</v>
      </c>
      <c r="BU115" s="11">
        <f t="shared" si="221"/>
        <v>0</v>
      </c>
      <c r="BV115" s="21"/>
      <c r="BW115" s="21"/>
      <c r="BX115" s="1" t="str">
        <f t="shared" si="107"/>
        <v/>
      </c>
    </row>
    <row r="116" spans="1:77" ht="46.8" customHeight="1" x14ac:dyDescent="0.3">
      <c r="A116" s="62" t="s">
        <v>130</v>
      </c>
      <c r="B116" s="63" t="s">
        <v>41</v>
      </c>
      <c r="C116" s="62"/>
      <c r="D116" s="62"/>
      <c r="E116" s="64" t="s">
        <v>42</v>
      </c>
      <c r="F116" s="11">
        <f t="shared" si="189"/>
        <v>0</v>
      </c>
      <c r="G116" s="11">
        <f t="shared" si="190"/>
        <v>877.1</v>
      </c>
      <c r="H116" s="11">
        <f t="shared" si="191"/>
        <v>10827.4</v>
      </c>
      <c r="I116" s="11">
        <f t="shared" si="192"/>
        <v>0</v>
      </c>
      <c r="J116" s="11">
        <f t="shared" si="193"/>
        <v>0</v>
      </c>
      <c r="K116" s="11">
        <f t="shared" si="194"/>
        <v>0</v>
      </c>
      <c r="L116" s="11">
        <f t="shared" si="151"/>
        <v>0</v>
      </c>
      <c r="M116" s="11">
        <f t="shared" si="152"/>
        <v>877.1</v>
      </c>
      <c r="N116" s="11">
        <f t="shared" si="153"/>
        <v>10827.4</v>
      </c>
      <c r="O116" s="11">
        <f t="shared" si="195"/>
        <v>0</v>
      </c>
      <c r="P116" s="11">
        <f t="shared" si="196"/>
        <v>0</v>
      </c>
      <c r="Q116" s="11">
        <f t="shared" si="197"/>
        <v>0</v>
      </c>
      <c r="R116" s="11">
        <f t="shared" si="154"/>
        <v>0</v>
      </c>
      <c r="S116" s="11">
        <f t="shared" si="155"/>
        <v>877.1</v>
      </c>
      <c r="T116" s="11">
        <f t="shared" si="156"/>
        <v>10827.4</v>
      </c>
      <c r="U116" s="11">
        <f t="shared" si="198"/>
        <v>0</v>
      </c>
      <c r="V116" s="11">
        <f t="shared" si="199"/>
        <v>0</v>
      </c>
      <c r="W116" s="11">
        <f t="shared" si="200"/>
        <v>0</v>
      </c>
      <c r="X116" s="11">
        <f t="shared" si="157"/>
        <v>0</v>
      </c>
      <c r="Y116" s="11">
        <f t="shared" si="158"/>
        <v>877.1</v>
      </c>
      <c r="Z116" s="11">
        <f t="shared" si="159"/>
        <v>10827.4</v>
      </c>
      <c r="AA116" s="11">
        <f t="shared" si="201"/>
        <v>0</v>
      </c>
      <c r="AB116" s="11">
        <f t="shared" si="202"/>
        <v>0</v>
      </c>
      <c r="AC116" s="11">
        <f t="shared" si="203"/>
        <v>0</v>
      </c>
      <c r="AD116" s="11">
        <f t="shared" si="160"/>
        <v>0</v>
      </c>
      <c r="AE116" s="11">
        <f t="shared" si="161"/>
        <v>877.1</v>
      </c>
      <c r="AF116" s="11">
        <f t="shared" si="162"/>
        <v>10827.4</v>
      </c>
      <c r="AG116" s="11">
        <f t="shared" si="204"/>
        <v>0</v>
      </c>
      <c r="AH116" s="11">
        <f t="shared" si="163"/>
        <v>0</v>
      </c>
      <c r="AI116" s="11">
        <f t="shared" si="164"/>
        <v>877.1</v>
      </c>
      <c r="AJ116" s="11">
        <f t="shared" si="165"/>
        <v>10827.4</v>
      </c>
      <c r="AK116" s="11">
        <f t="shared" si="205"/>
        <v>0</v>
      </c>
      <c r="AL116" s="11">
        <f t="shared" si="206"/>
        <v>0</v>
      </c>
      <c r="AM116" s="11">
        <f t="shared" si="207"/>
        <v>0</v>
      </c>
      <c r="AN116" s="11">
        <f t="shared" si="166"/>
        <v>0</v>
      </c>
      <c r="AO116" s="11">
        <f t="shared" si="167"/>
        <v>877.1</v>
      </c>
      <c r="AP116" s="11">
        <f t="shared" si="168"/>
        <v>10827.4</v>
      </c>
      <c r="AQ116" s="11">
        <f t="shared" si="208"/>
        <v>0</v>
      </c>
      <c r="AR116" s="11">
        <f t="shared" si="209"/>
        <v>0</v>
      </c>
      <c r="AS116" s="11">
        <f t="shared" si="210"/>
        <v>0</v>
      </c>
      <c r="AT116" s="11">
        <f t="shared" si="169"/>
        <v>0</v>
      </c>
      <c r="AU116" s="11">
        <f t="shared" si="170"/>
        <v>877.1</v>
      </c>
      <c r="AV116" s="11">
        <f t="shared" si="171"/>
        <v>10827.4</v>
      </c>
      <c r="AW116" s="11">
        <f t="shared" si="211"/>
        <v>0</v>
      </c>
      <c r="AX116" s="11">
        <f t="shared" si="212"/>
        <v>0</v>
      </c>
      <c r="AY116" s="11">
        <f t="shared" si="213"/>
        <v>0</v>
      </c>
      <c r="AZ116" s="11">
        <f t="shared" si="172"/>
        <v>0</v>
      </c>
      <c r="BA116" s="11">
        <f t="shared" si="173"/>
        <v>877.1</v>
      </c>
      <c r="BB116" s="11">
        <f t="shared" si="174"/>
        <v>10827.4</v>
      </c>
      <c r="BC116" s="11">
        <f t="shared" si="214"/>
        <v>0</v>
      </c>
      <c r="BD116" s="11">
        <f t="shared" si="215"/>
        <v>0</v>
      </c>
      <c r="BE116" s="11">
        <f t="shared" si="216"/>
        <v>0</v>
      </c>
      <c r="BF116" s="11">
        <f t="shared" si="175"/>
        <v>0</v>
      </c>
      <c r="BG116" s="11">
        <f t="shared" si="176"/>
        <v>877.1</v>
      </c>
      <c r="BH116" s="11">
        <f t="shared" si="177"/>
        <v>10827.4</v>
      </c>
      <c r="BI116" s="11">
        <f t="shared" si="217"/>
        <v>0</v>
      </c>
      <c r="BJ116" s="11">
        <f t="shared" si="218"/>
        <v>0</v>
      </c>
      <c r="BK116" s="11">
        <f t="shared" si="219"/>
        <v>0</v>
      </c>
      <c r="BL116" s="11">
        <f t="shared" si="187"/>
        <v>0</v>
      </c>
      <c r="BM116" s="11">
        <f t="shared" si="220"/>
        <v>0</v>
      </c>
      <c r="BN116" s="43">
        <f t="shared" si="222"/>
        <v>0</v>
      </c>
      <c r="BO116" s="11">
        <f t="shared" si="179"/>
        <v>877.1</v>
      </c>
      <c r="BP116" s="11">
        <f t="shared" si="221"/>
        <v>0</v>
      </c>
      <c r="BQ116" s="43">
        <f t="shared" si="223"/>
        <v>877.1</v>
      </c>
      <c r="BR116" s="11">
        <f t="shared" si="180"/>
        <v>10827.4</v>
      </c>
      <c r="BS116" s="11">
        <f t="shared" si="221"/>
        <v>0</v>
      </c>
      <c r="BT116" s="43">
        <f t="shared" si="224"/>
        <v>10827.4</v>
      </c>
      <c r="BU116" s="11">
        <f t="shared" si="221"/>
        <v>0</v>
      </c>
      <c r="BV116" s="21"/>
      <c r="BW116" s="21"/>
      <c r="BX116" s="1" t="str">
        <f t="shared" si="107"/>
        <v/>
      </c>
    </row>
    <row r="117" spans="1:77" ht="46.8" customHeight="1" x14ac:dyDescent="0.3">
      <c r="A117" s="62" t="s">
        <v>130</v>
      </c>
      <c r="B117" s="63" t="s">
        <v>41</v>
      </c>
      <c r="C117" s="62" t="s">
        <v>67</v>
      </c>
      <c r="D117" s="62" t="s">
        <v>126</v>
      </c>
      <c r="E117" s="64" t="s">
        <v>127</v>
      </c>
      <c r="F117" s="11">
        <v>0</v>
      </c>
      <c r="G117" s="11">
        <v>877.1</v>
      </c>
      <c r="H117" s="11">
        <v>10827.4</v>
      </c>
      <c r="I117" s="11"/>
      <c r="J117" s="11"/>
      <c r="K117" s="11"/>
      <c r="L117" s="11">
        <f t="shared" si="151"/>
        <v>0</v>
      </c>
      <c r="M117" s="11">
        <f t="shared" si="152"/>
        <v>877.1</v>
      </c>
      <c r="N117" s="11">
        <f t="shared" si="153"/>
        <v>10827.4</v>
      </c>
      <c r="O117" s="11"/>
      <c r="P117" s="11"/>
      <c r="Q117" s="11"/>
      <c r="R117" s="11">
        <f t="shared" si="154"/>
        <v>0</v>
      </c>
      <c r="S117" s="11">
        <f t="shared" si="155"/>
        <v>877.1</v>
      </c>
      <c r="T117" s="11">
        <f t="shared" si="156"/>
        <v>10827.4</v>
      </c>
      <c r="U117" s="11"/>
      <c r="V117" s="11"/>
      <c r="W117" s="11"/>
      <c r="X117" s="11">
        <f t="shared" si="157"/>
        <v>0</v>
      </c>
      <c r="Y117" s="11">
        <f t="shared" si="158"/>
        <v>877.1</v>
      </c>
      <c r="Z117" s="11">
        <f t="shared" si="159"/>
        <v>10827.4</v>
      </c>
      <c r="AA117" s="11"/>
      <c r="AB117" s="11"/>
      <c r="AC117" s="11"/>
      <c r="AD117" s="11">
        <f t="shared" si="160"/>
        <v>0</v>
      </c>
      <c r="AE117" s="11">
        <f t="shared" si="161"/>
        <v>877.1</v>
      </c>
      <c r="AF117" s="11">
        <f t="shared" si="162"/>
        <v>10827.4</v>
      </c>
      <c r="AG117" s="11"/>
      <c r="AH117" s="11">
        <f t="shared" si="163"/>
        <v>0</v>
      </c>
      <c r="AI117" s="11">
        <f t="shared" si="164"/>
        <v>877.1</v>
      </c>
      <c r="AJ117" s="11">
        <f t="shared" si="165"/>
        <v>10827.4</v>
      </c>
      <c r="AK117" s="11"/>
      <c r="AL117" s="11"/>
      <c r="AM117" s="11"/>
      <c r="AN117" s="11">
        <f t="shared" si="166"/>
        <v>0</v>
      </c>
      <c r="AO117" s="11">
        <f t="shared" si="167"/>
        <v>877.1</v>
      </c>
      <c r="AP117" s="11">
        <f t="shared" si="168"/>
        <v>10827.4</v>
      </c>
      <c r="AQ117" s="11"/>
      <c r="AR117" s="11"/>
      <c r="AS117" s="11"/>
      <c r="AT117" s="11">
        <f t="shared" si="169"/>
        <v>0</v>
      </c>
      <c r="AU117" s="11">
        <f t="shared" si="170"/>
        <v>877.1</v>
      </c>
      <c r="AV117" s="11">
        <f t="shared" si="171"/>
        <v>10827.4</v>
      </c>
      <c r="AW117" s="11"/>
      <c r="AX117" s="11"/>
      <c r="AY117" s="11"/>
      <c r="AZ117" s="11">
        <f t="shared" si="172"/>
        <v>0</v>
      </c>
      <c r="BA117" s="11">
        <f t="shared" si="173"/>
        <v>877.1</v>
      </c>
      <c r="BB117" s="11">
        <f t="shared" si="174"/>
        <v>10827.4</v>
      </c>
      <c r="BC117" s="11"/>
      <c r="BD117" s="11"/>
      <c r="BE117" s="11"/>
      <c r="BF117" s="11">
        <f t="shared" si="175"/>
        <v>0</v>
      </c>
      <c r="BG117" s="11">
        <f t="shared" si="176"/>
        <v>877.1</v>
      </c>
      <c r="BH117" s="11">
        <f t="shared" si="177"/>
        <v>10827.4</v>
      </c>
      <c r="BI117" s="11"/>
      <c r="BJ117" s="11"/>
      <c r="BK117" s="11"/>
      <c r="BL117" s="11">
        <f t="shared" si="187"/>
        <v>0</v>
      </c>
      <c r="BM117" s="11"/>
      <c r="BN117" s="43">
        <f t="shared" si="222"/>
        <v>0</v>
      </c>
      <c r="BO117" s="11">
        <f t="shared" si="179"/>
        <v>877.1</v>
      </c>
      <c r="BP117" s="11"/>
      <c r="BQ117" s="43">
        <f t="shared" si="223"/>
        <v>877.1</v>
      </c>
      <c r="BR117" s="11">
        <f t="shared" si="180"/>
        <v>10827.4</v>
      </c>
      <c r="BS117" s="11"/>
      <c r="BT117" s="43">
        <f t="shared" si="224"/>
        <v>10827.4</v>
      </c>
      <c r="BU117" s="11"/>
      <c r="BV117" s="21"/>
      <c r="BW117" s="21"/>
      <c r="BX117" s="1" t="str">
        <f t="shared" ref="BX117:BX180" si="225">CONCATENATE(C117,D117)</f>
        <v>0310</v>
      </c>
    </row>
    <row r="118" spans="1:77" ht="46.8" customHeight="1" x14ac:dyDescent="0.3">
      <c r="A118" s="62" t="s">
        <v>132</v>
      </c>
      <c r="B118" s="63"/>
      <c r="C118" s="62"/>
      <c r="D118" s="62"/>
      <c r="E118" s="64" t="s">
        <v>133</v>
      </c>
      <c r="F118" s="11">
        <f t="shared" si="189"/>
        <v>0</v>
      </c>
      <c r="G118" s="11">
        <f t="shared" si="190"/>
        <v>877.1</v>
      </c>
      <c r="H118" s="11">
        <f t="shared" si="191"/>
        <v>10827.4</v>
      </c>
      <c r="I118" s="11">
        <f t="shared" si="192"/>
        <v>0</v>
      </c>
      <c r="J118" s="11">
        <f t="shared" si="193"/>
        <v>0</v>
      </c>
      <c r="K118" s="11">
        <f t="shared" si="194"/>
        <v>0</v>
      </c>
      <c r="L118" s="11">
        <f t="shared" si="151"/>
        <v>0</v>
      </c>
      <c r="M118" s="11">
        <f t="shared" si="152"/>
        <v>877.1</v>
      </c>
      <c r="N118" s="11">
        <f t="shared" si="153"/>
        <v>10827.4</v>
      </c>
      <c r="O118" s="11">
        <f t="shared" si="195"/>
        <v>0</v>
      </c>
      <c r="P118" s="11">
        <f t="shared" si="196"/>
        <v>0</v>
      </c>
      <c r="Q118" s="11">
        <f t="shared" si="197"/>
        <v>0</v>
      </c>
      <c r="R118" s="11">
        <f t="shared" si="154"/>
        <v>0</v>
      </c>
      <c r="S118" s="11">
        <f t="shared" si="155"/>
        <v>877.1</v>
      </c>
      <c r="T118" s="11">
        <f t="shared" si="156"/>
        <v>10827.4</v>
      </c>
      <c r="U118" s="11">
        <f t="shared" si="198"/>
        <v>0</v>
      </c>
      <c r="V118" s="11">
        <f t="shared" si="199"/>
        <v>0</v>
      </c>
      <c r="W118" s="11">
        <f t="shared" si="200"/>
        <v>0</v>
      </c>
      <c r="X118" s="11">
        <f t="shared" si="157"/>
        <v>0</v>
      </c>
      <c r="Y118" s="11">
        <f t="shared" si="158"/>
        <v>877.1</v>
      </c>
      <c r="Z118" s="11">
        <f t="shared" si="159"/>
        <v>10827.4</v>
      </c>
      <c r="AA118" s="11">
        <f t="shared" si="201"/>
        <v>0</v>
      </c>
      <c r="AB118" s="11">
        <f t="shared" si="202"/>
        <v>0</v>
      </c>
      <c r="AC118" s="11">
        <f t="shared" si="203"/>
        <v>0</v>
      </c>
      <c r="AD118" s="11">
        <f t="shared" si="160"/>
        <v>0</v>
      </c>
      <c r="AE118" s="11">
        <f t="shared" si="161"/>
        <v>877.1</v>
      </c>
      <c r="AF118" s="11">
        <f t="shared" si="162"/>
        <v>10827.4</v>
      </c>
      <c r="AG118" s="11">
        <f t="shared" si="204"/>
        <v>0</v>
      </c>
      <c r="AH118" s="11">
        <f t="shared" si="163"/>
        <v>0</v>
      </c>
      <c r="AI118" s="11">
        <f t="shared" si="164"/>
        <v>877.1</v>
      </c>
      <c r="AJ118" s="11">
        <f t="shared" si="165"/>
        <v>10827.4</v>
      </c>
      <c r="AK118" s="11">
        <f t="shared" si="205"/>
        <v>0</v>
      </c>
      <c r="AL118" s="11">
        <f t="shared" si="206"/>
        <v>0</v>
      </c>
      <c r="AM118" s="11">
        <f t="shared" si="207"/>
        <v>0</v>
      </c>
      <c r="AN118" s="11">
        <f t="shared" si="166"/>
        <v>0</v>
      </c>
      <c r="AO118" s="11">
        <f t="shared" si="167"/>
        <v>877.1</v>
      </c>
      <c r="AP118" s="11">
        <f t="shared" si="168"/>
        <v>10827.4</v>
      </c>
      <c r="AQ118" s="11">
        <f t="shared" si="208"/>
        <v>0</v>
      </c>
      <c r="AR118" s="11">
        <f t="shared" si="209"/>
        <v>0</v>
      </c>
      <c r="AS118" s="11">
        <f t="shared" si="210"/>
        <v>0</v>
      </c>
      <c r="AT118" s="11">
        <f t="shared" si="169"/>
        <v>0</v>
      </c>
      <c r="AU118" s="11">
        <f t="shared" si="170"/>
        <v>877.1</v>
      </c>
      <c r="AV118" s="11">
        <f t="shared" si="171"/>
        <v>10827.4</v>
      </c>
      <c r="AW118" s="11">
        <f t="shared" si="211"/>
        <v>0</v>
      </c>
      <c r="AX118" s="11">
        <f t="shared" si="212"/>
        <v>0</v>
      </c>
      <c r="AY118" s="11">
        <f t="shared" si="213"/>
        <v>0</v>
      </c>
      <c r="AZ118" s="11">
        <f t="shared" si="172"/>
        <v>0</v>
      </c>
      <c r="BA118" s="11">
        <f t="shared" si="173"/>
        <v>877.1</v>
      </c>
      <c r="BB118" s="11">
        <f t="shared" si="174"/>
        <v>10827.4</v>
      </c>
      <c r="BC118" s="11">
        <f t="shared" si="214"/>
        <v>0</v>
      </c>
      <c r="BD118" s="11">
        <f t="shared" si="215"/>
        <v>0</v>
      </c>
      <c r="BE118" s="11">
        <f t="shared" si="216"/>
        <v>0</v>
      </c>
      <c r="BF118" s="11">
        <f t="shared" si="175"/>
        <v>0</v>
      </c>
      <c r="BG118" s="11">
        <f t="shared" si="176"/>
        <v>877.1</v>
      </c>
      <c r="BH118" s="11">
        <f t="shared" si="177"/>
        <v>10827.4</v>
      </c>
      <c r="BI118" s="11">
        <f t="shared" si="217"/>
        <v>0</v>
      </c>
      <c r="BJ118" s="11">
        <f t="shared" si="218"/>
        <v>0</v>
      </c>
      <c r="BK118" s="11">
        <f t="shared" si="219"/>
        <v>0</v>
      </c>
      <c r="BL118" s="11">
        <f t="shared" si="187"/>
        <v>0</v>
      </c>
      <c r="BM118" s="11">
        <f t="shared" si="220"/>
        <v>0</v>
      </c>
      <c r="BN118" s="43">
        <f t="shared" si="222"/>
        <v>0</v>
      </c>
      <c r="BO118" s="11">
        <f t="shared" si="179"/>
        <v>877.1</v>
      </c>
      <c r="BP118" s="11">
        <f t="shared" si="221"/>
        <v>0</v>
      </c>
      <c r="BQ118" s="43">
        <f t="shared" si="223"/>
        <v>877.1</v>
      </c>
      <c r="BR118" s="11">
        <f t="shared" si="180"/>
        <v>10827.4</v>
      </c>
      <c r="BS118" s="11">
        <f t="shared" si="221"/>
        <v>0</v>
      </c>
      <c r="BT118" s="43">
        <f t="shared" si="224"/>
        <v>10827.4</v>
      </c>
      <c r="BU118" s="11">
        <f t="shared" si="221"/>
        <v>0</v>
      </c>
      <c r="BV118" s="21"/>
      <c r="BW118" s="21"/>
      <c r="BX118" s="1" t="str">
        <f t="shared" si="225"/>
        <v/>
      </c>
    </row>
    <row r="119" spans="1:77" ht="46.8" customHeight="1" x14ac:dyDescent="0.3">
      <c r="A119" s="62" t="s">
        <v>132</v>
      </c>
      <c r="B119" s="63" t="s">
        <v>41</v>
      </c>
      <c r="C119" s="62"/>
      <c r="D119" s="62"/>
      <c r="E119" s="64" t="s">
        <v>42</v>
      </c>
      <c r="F119" s="11">
        <f t="shared" si="189"/>
        <v>0</v>
      </c>
      <c r="G119" s="11">
        <f t="shared" si="190"/>
        <v>877.1</v>
      </c>
      <c r="H119" s="11">
        <f t="shared" si="191"/>
        <v>10827.4</v>
      </c>
      <c r="I119" s="11">
        <f t="shared" si="192"/>
        <v>0</v>
      </c>
      <c r="J119" s="11">
        <f t="shared" si="193"/>
        <v>0</v>
      </c>
      <c r="K119" s="11">
        <f t="shared" si="194"/>
        <v>0</v>
      </c>
      <c r="L119" s="11">
        <f t="shared" si="151"/>
        <v>0</v>
      </c>
      <c r="M119" s="11">
        <f t="shared" si="152"/>
        <v>877.1</v>
      </c>
      <c r="N119" s="11">
        <f t="shared" si="153"/>
        <v>10827.4</v>
      </c>
      <c r="O119" s="11">
        <f t="shared" si="195"/>
        <v>0</v>
      </c>
      <c r="P119" s="11">
        <f t="shared" si="196"/>
        <v>0</v>
      </c>
      <c r="Q119" s="11">
        <f t="shared" si="197"/>
        <v>0</v>
      </c>
      <c r="R119" s="11">
        <f t="shared" ref="R119:R182" si="226">L119+O119</f>
        <v>0</v>
      </c>
      <c r="S119" s="11">
        <f t="shared" ref="S119:S182" si="227">M119+P119</f>
        <v>877.1</v>
      </c>
      <c r="T119" s="11">
        <f t="shared" ref="T119:T182" si="228">N119+Q119</f>
        <v>10827.4</v>
      </c>
      <c r="U119" s="11">
        <f t="shared" si="198"/>
        <v>0</v>
      </c>
      <c r="V119" s="11">
        <f t="shared" si="199"/>
        <v>0</v>
      </c>
      <c r="W119" s="11">
        <f t="shared" si="200"/>
        <v>0</v>
      </c>
      <c r="X119" s="11">
        <f t="shared" ref="X119:X182" si="229">R119+U119</f>
        <v>0</v>
      </c>
      <c r="Y119" s="11">
        <f t="shared" ref="Y119:Y182" si="230">S119+V119</f>
        <v>877.1</v>
      </c>
      <c r="Z119" s="11">
        <f t="shared" ref="Z119:Z182" si="231">T119+W119</f>
        <v>10827.4</v>
      </c>
      <c r="AA119" s="11">
        <f t="shared" si="201"/>
        <v>0</v>
      </c>
      <c r="AB119" s="11">
        <f t="shared" si="202"/>
        <v>0</v>
      </c>
      <c r="AC119" s="11">
        <f t="shared" si="203"/>
        <v>0</v>
      </c>
      <c r="AD119" s="11">
        <f t="shared" ref="AD119:AD182" si="232">X119+AA119</f>
        <v>0</v>
      </c>
      <c r="AE119" s="11">
        <f t="shared" ref="AE119:AE182" si="233">Y119+AB119</f>
        <v>877.1</v>
      </c>
      <c r="AF119" s="11">
        <f t="shared" ref="AF119:AF182" si="234">Z119+AC119</f>
        <v>10827.4</v>
      </c>
      <c r="AG119" s="11">
        <f t="shared" si="204"/>
        <v>0</v>
      </c>
      <c r="AH119" s="11">
        <f t="shared" ref="AH119:AH182" si="235">AD119+AG119</f>
        <v>0</v>
      </c>
      <c r="AI119" s="11">
        <f t="shared" ref="AI119:AI182" si="236">AE119</f>
        <v>877.1</v>
      </c>
      <c r="AJ119" s="11">
        <f t="shared" ref="AJ119:AJ182" si="237">AF119</f>
        <v>10827.4</v>
      </c>
      <c r="AK119" s="11">
        <f t="shared" si="205"/>
        <v>0</v>
      </c>
      <c r="AL119" s="11">
        <f t="shared" si="206"/>
        <v>0</v>
      </c>
      <c r="AM119" s="11">
        <f t="shared" si="207"/>
        <v>0</v>
      </c>
      <c r="AN119" s="11">
        <f t="shared" ref="AN119:AN182" si="238">AH119+AK119</f>
        <v>0</v>
      </c>
      <c r="AO119" s="11">
        <f t="shared" ref="AO119:AO182" si="239">AI119+AL119</f>
        <v>877.1</v>
      </c>
      <c r="AP119" s="11">
        <f t="shared" ref="AP119:AP182" si="240">AJ119+AM119</f>
        <v>10827.4</v>
      </c>
      <c r="AQ119" s="11">
        <f t="shared" si="208"/>
        <v>0</v>
      </c>
      <c r="AR119" s="11">
        <f t="shared" si="209"/>
        <v>0</v>
      </c>
      <c r="AS119" s="11">
        <f t="shared" si="210"/>
        <v>0</v>
      </c>
      <c r="AT119" s="11">
        <f t="shared" ref="AT119:AT182" si="241">AN119+AQ119</f>
        <v>0</v>
      </c>
      <c r="AU119" s="11">
        <f t="shared" ref="AU119:AU182" si="242">AO119+AR119</f>
        <v>877.1</v>
      </c>
      <c r="AV119" s="11">
        <f t="shared" ref="AV119:AV182" si="243">AP119+AS119</f>
        <v>10827.4</v>
      </c>
      <c r="AW119" s="11">
        <f t="shared" si="211"/>
        <v>0</v>
      </c>
      <c r="AX119" s="11">
        <f t="shared" si="212"/>
        <v>0</v>
      </c>
      <c r="AY119" s="11">
        <f t="shared" si="213"/>
        <v>0</v>
      </c>
      <c r="AZ119" s="11">
        <f t="shared" ref="AZ119:AZ182" si="244">AT119+AW119</f>
        <v>0</v>
      </c>
      <c r="BA119" s="11">
        <f t="shared" ref="BA119:BA182" si="245">AU119+AX119</f>
        <v>877.1</v>
      </c>
      <c r="BB119" s="11">
        <f t="shared" ref="BB119:BB182" si="246">AV119+AY119</f>
        <v>10827.4</v>
      </c>
      <c r="BC119" s="11">
        <f t="shared" si="214"/>
        <v>0</v>
      </c>
      <c r="BD119" s="11">
        <f t="shared" si="215"/>
        <v>0</v>
      </c>
      <c r="BE119" s="11">
        <f t="shared" si="216"/>
        <v>0</v>
      </c>
      <c r="BF119" s="11">
        <f t="shared" ref="BF119:BF182" si="247">AZ119+BC119</f>
        <v>0</v>
      </c>
      <c r="BG119" s="11">
        <f t="shared" ref="BG119:BG182" si="248">BA119+BD119</f>
        <v>877.1</v>
      </c>
      <c r="BH119" s="11">
        <f t="shared" ref="BH119:BH182" si="249">BB119+BE119</f>
        <v>10827.4</v>
      </c>
      <c r="BI119" s="11">
        <f t="shared" si="217"/>
        <v>0</v>
      </c>
      <c r="BJ119" s="11">
        <f t="shared" si="218"/>
        <v>0</v>
      </c>
      <c r="BK119" s="11">
        <f t="shared" si="219"/>
        <v>0</v>
      </c>
      <c r="BL119" s="11">
        <f t="shared" si="187"/>
        <v>0</v>
      </c>
      <c r="BM119" s="11">
        <f t="shared" si="220"/>
        <v>0</v>
      </c>
      <c r="BN119" s="43">
        <f t="shared" si="222"/>
        <v>0</v>
      </c>
      <c r="BO119" s="11">
        <f t="shared" si="179"/>
        <v>877.1</v>
      </c>
      <c r="BP119" s="11">
        <f t="shared" si="221"/>
        <v>0</v>
      </c>
      <c r="BQ119" s="43">
        <f t="shared" si="223"/>
        <v>877.1</v>
      </c>
      <c r="BR119" s="11">
        <f t="shared" si="180"/>
        <v>10827.4</v>
      </c>
      <c r="BS119" s="11">
        <f t="shared" si="221"/>
        <v>0</v>
      </c>
      <c r="BT119" s="43">
        <f t="shared" si="224"/>
        <v>10827.4</v>
      </c>
      <c r="BU119" s="11">
        <f t="shared" si="221"/>
        <v>0</v>
      </c>
      <c r="BV119" s="21"/>
      <c r="BW119" s="21"/>
      <c r="BX119" s="1" t="str">
        <f t="shared" si="225"/>
        <v/>
      </c>
    </row>
    <row r="120" spans="1:77" ht="46.8" customHeight="1" x14ac:dyDescent="0.3">
      <c r="A120" s="62" t="s">
        <v>132</v>
      </c>
      <c r="B120" s="63" t="s">
        <v>41</v>
      </c>
      <c r="C120" s="62" t="s">
        <v>67</v>
      </c>
      <c r="D120" s="62" t="s">
        <v>126</v>
      </c>
      <c r="E120" s="64" t="s">
        <v>127</v>
      </c>
      <c r="F120" s="11">
        <v>0</v>
      </c>
      <c r="G120" s="11">
        <v>877.1</v>
      </c>
      <c r="H120" s="11">
        <v>10827.4</v>
      </c>
      <c r="I120" s="11"/>
      <c r="J120" s="11"/>
      <c r="K120" s="11"/>
      <c r="L120" s="11">
        <f t="shared" si="151"/>
        <v>0</v>
      </c>
      <c r="M120" s="11">
        <f t="shared" si="152"/>
        <v>877.1</v>
      </c>
      <c r="N120" s="11">
        <f t="shared" si="153"/>
        <v>10827.4</v>
      </c>
      <c r="O120" s="11"/>
      <c r="P120" s="11"/>
      <c r="Q120" s="11"/>
      <c r="R120" s="11">
        <f t="shared" si="226"/>
        <v>0</v>
      </c>
      <c r="S120" s="11">
        <f t="shared" si="227"/>
        <v>877.1</v>
      </c>
      <c r="T120" s="11">
        <f t="shared" si="228"/>
        <v>10827.4</v>
      </c>
      <c r="U120" s="11"/>
      <c r="V120" s="11"/>
      <c r="W120" s="11"/>
      <c r="X120" s="11">
        <f t="shared" si="229"/>
        <v>0</v>
      </c>
      <c r="Y120" s="11">
        <f t="shared" si="230"/>
        <v>877.1</v>
      </c>
      <c r="Z120" s="11">
        <f t="shared" si="231"/>
        <v>10827.4</v>
      </c>
      <c r="AA120" s="11"/>
      <c r="AB120" s="11"/>
      <c r="AC120" s="11"/>
      <c r="AD120" s="11">
        <f t="shared" si="232"/>
        <v>0</v>
      </c>
      <c r="AE120" s="11">
        <f t="shared" si="233"/>
        <v>877.1</v>
      </c>
      <c r="AF120" s="11">
        <f t="shared" si="234"/>
        <v>10827.4</v>
      </c>
      <c r="AG120" s="11"/>
      <c r="AH120" s="11">
        <f t="shared" si="235"/>
        <v>0</v>
      </c>
      <c r="AI120" s="11">
        <f t="shared" si="236"/>
        <v>877.1</v>
      </c>
      <c r="AJ120" s="11">
        <f t="shared" si="237"/>
        <v>10827.4</v>
      </c>
      <c r="AK120" s="11"/>
      <c r="AL120" s="11"/>
      <c r="AM120" s="11"/>
      <c r="AN120" s="11">
        <f t="shared" si="238"/>
        <v>0</v>
      </c>
      <c r="AO120" s="11">
        <f t="shared" si="239"/>
        <v>877.1</v>
      </c>
      <c r="AP120" s="11">
        <f t="shared" si="240"/>
        <v>10827.4</v>
      </c>
      <c r="AQ120" s="11"/>
      <c r="AR120" s="11"/>
      <c r="AS120" s="11"/>
      <c r="AT120" s="11">
        <f t="shared" si="241"/>
        <v>0</v>
      </c>
      <c r="AU120" s="11">
        <f t="shared" si="242"/>
        <v>877.1</v>
      </c>
      <c r="AV120" s="11">
        <f t="shared" si="243"/>
        <v>10827.4</v>
      </c>
      <c r="AW120" s="11"/>
      <c r="AX120" s="11"/>
      <c r="AY120" s="11"/>
      <c r="AZ120" s="11">
        <f t="shared" si="244"/>
        <v>0</v>
      </c>
      <c r="BA120" s="11">
        <f t="shared" si="245"/>
        <v>877.1</v>
      </c>
      <c r="BB120" s="11">
        <f t="shared" si="246"/>
        <v>10827.4</v>
      </c>
      <c r="BC120" s="11"/>
      <c r="BD120" s="11"/>
      <c r="BE120" s="11"/>
      <c r="BF120" s="11">
        <f t="shared" si="247"/>
        <v>0</v>
      </c>
      <c r="BG120" s="11">
        <f t="shared" si="248"/>
        <v>877.1</v>
      </c>
      <c r="BH120" s="11">
        <f t="shared" si="249"/>
        <v>10827.4</v>
      </c>
      <c r="BI120" s="11"/>
      <c r="BJ120" s="11"/>
      <c r="BK120" s="11"/>
      <c r="BL120" s="11">
        <f t="shared" si="187"/>
        <v>0</v>
      </c>
      <c r="BM120" s="11"/>
      <c r="BN120" s="43">
        <f t="shared" si="222"/>
        <v>0</v>
      </c>
      <c r="BO120" s="11">
        <f t="shared" si="179"/>
        <v>877.1</v>
      </c>
      <c r="BP120" s="11"/>
      <c r="BQ120" s="43">
        <f t="shared" si="223"/>
        <v>877.1</v>
      </c>
      <c r="BR120" s="11">
        <f t="shared" si="180"/>
        <v>10827.4</v>
      </c>
      <c r="BS120" s="11"/>
      <c r="BT120" s="43">
        <f t="shared" si="224"/>
        <v>10827.4</v>
      </c>
      <c r="BU120" s="11"/>
      <c r="BV120" s="21"/>
      <c r="BW120" s="21"/>
      <c r="BX120" s="1" t="str">
        <f t="shared" si="225"/>
        <v>0310</v>
      </c>
    </row>
    <row r="121" spans="1:77" ht="46.8" customHeight="1" x14ac:dyDescent="0.3">
      <c r="A121" s="62" t="s">
        <v>134</v>
      </c>
      <c r="B121" s="63"/>
      <c r="C121" s="62"/>
      <c r="D121" s="62"/>
      <c r="E121" s="64" t="s">
        <v>135</v>
      </c>
      <c r="F121" s="11">
        <f t="shared" si="189"/>
        <v>0</v>
      </c>
      <c r="G121" s="11">
        <f t="shared" si="190"/>
        <v>0</v>
      </c>
      <c r="H121" s="11">
        <f t="shared" si="191"/>
        <v>915.7</v>
      </c>
      <c r="I121" s="11">
        <f t="shared" si="192"/>
        <v>0</v>
      </c>
      <c r="J121" s="11">
        <f t="shared" si="193"/>
        <v>0</v>
      </c>
      <c r="K121" s="11">
        <f t="shared" si="194"/>
        <v>0</v>
      </c>
      <c r="L121" s="11">
        <f t="shared" si="151"/>
        <v>0</v>
      </c>
      <c r="M121" s="11">
        <f t="shared" si="152"/>
        <v>0</v>
      </c>
      <c r="N121" s="11">
        <f t="shared" si="153"/>
        <v>915.7</v>
      </c>
      <c r="O121" s="11">
        <f t="shared" si="195"/>
        <v>0</v>
      </c>
      <c r="P121" s="11">
        <f t="shared" si="196"/>
        <v>0</v>
      </c>
      <c r="Q121" s="11">
        <f t="shared" si="197"/>
        <v>0</v>
      </c>
      <c r="R121" s="11">
        <f t="shared" si="226"/>
        <v>0</v>
      </c>
      <c r="S121" s="11">
        <f t="shared" si="227"/>
        <v>0</v>
      </c>
      <c r="T121" s="11">
        <f t="shared" si="228"/>
        <v>915.7</v>
      </c>
      <c r="U121" s="11">
        <f t="shared" si="198"/>
        <v>0</v>
      </c>
      <c r="V121" s="11">
        <f t="shared" si="199"/>
        <v>0</v>
      </c>
      <c r="W121" s="11">
        <f t="shared" si="200"/>
        <v>0</v>
      </c>
      <c r="X121" s="11">
        <f t="shared" si="229"/>
        <v>0</v>
      </c>
      <c r="Y121" s="11">
        <f t="shared" si="230"/>
        <v>0</v>
      </c>
      <c r="Z121" s="11">
        <f t="shared" si="231"/>
        <v>915.7</v>
      </c>
      <c r="AA121" s="11">
        <f t="shared" si="201"/>
        <v>0</v>
      </c>
      <c r="AB121" s="11">
        <f t="shared" si="202"/>
        <v>0</v>
      </c>
      <c r="AC121" s="11">
        <f t="shared" si="203"/>
        <v>0</v>
      </c>
      <c r="AD121" s="11">
        <f t="shared" si="232"/>
        <v>0</v>
      </c>
      <c r="AE121" s="11">
        <f t="shared" si="233"/>
        <v>0</v>
      </c>
      <c r="AF121" s="11">
        <f t="shared" si="234"/>
        <v>915.7</v>
      </c>
      <c r="AG121" s="11">
        <f t="shared" si="204"/>
        <v>0</v>
      </c>
      <c r="AH121" s="11">
        <f t="shared" si="235"/>
        <v>0</v>
      </c>
      <c r="AI121" s="11">
        <f t="shared" si="236"/>
        <v>0</v>
      </c>
      <c r="AJ121" s="11">
        <f t="shared" si="237"/>
        <v>915.7</v>
      </c>
      <c r="AK121" s="11">
        <f t="shared" si="205"/>
        <v>0</v>
      </c>
      <c r="AL121" s="11">
        <f t="shared" si="206"/>
        <v>0</v>
      </c>
      <c r="AM121" s="11">
        <f t="shared" si="207"/>
        <v>0</v>
      </c>
      <c r="AN121" s="11">
        <f t="shared" si="238"/>
        <v>0</v>
      </c>
      <c r="AO121" s="11">
        <f t="shared" si="239"/>
        <v>0</v>
      </c>
      <c r="AP121" s="11">
        <f t="shared" si="240"/>
        <v>915.7</v>
      </c>
      <c r="AQ121" s="11">
        <f t="shared" si="208"/>
        <v>0</v>
      </c>
      <c r="AR121" s="11">
        <f t="shared" si="209"/>
        <v>0</v>
      </c>
      <c r="AS121" s="11">
        <f t="shared" si="210"/>
        <v>0</v>
      </c>
      <c r="AT121" s="11">
        <f t="shared" si="241"/>
        <v>0</v>
      </c>
      <c r="AU121" s="11">
        <f t="shared" si="242"/>
        <v>0</v>
      </c>
      <c r="AV121" s="11">
        <f t="shared" si="243"/>
        <v>915.7</v>
      </c>
      <c r="AW121" s="11">
        <f t="shared" si="211"/>
        <v>0</v>
      </c>
      <c r="AX121" s="11">
        <f t="shared" si="212"/>
        <v>0</v>
      </c>
      <c r="AY121" s="11">
        <f t="shared" si="213"/>
        <v>0</v>
      </c>
      <c r="AZ121" s="11">
        <f t="shared" si="244"/>
        <v>0</v>
      </c>
      <c r="BA121" s="11">
        <f t="shared" si="245"/>
        <v>0</v>
      </c>
      <c r="BB121" s="11">
        <f t="shared" si="246"/>
        <v>915.7</v>
      </c>
      <c r="BC121" s="11">
        <f t="shared" si="214"/>
        <v>0</v>
      </c>
      <c r="BD121" s="11">
        <f t="shared" si="215"/>
        <v>0</v>
      </c>
      <c r="BE121" s="11">
        <f t="shared" si="216"/>
        <v>0</v>
      </c>
      <c r="BF121" s="11">
        <f t="shared" si="247"/>
        <v>0</v>
      </c>
      <c r="BG121" s="11">
        <f t="shared" si="248"/>
        <v>0</v>
      </c>
      <c r="BH121" s="11">
        <f t="shared" si="249"/>
        <v>915.7</v>
      </c>
      <c r="BI121" s="11">
        <f t="shared" si="217"/>
        <v>0</v>
      </c>
      <c r="BJ121" s="11">
        <f t="shared" si="218"/>
        <v>0</v>
      </c>
      <c r="BK121" s="11">
        <f t="shared" si="219"/>
        <v>0</v>
      </c>
      <c r="BL121" s="11">
        <f t="shared" si="187"/>
        <v>0</v>
      </c>
      <c r="BM121" s="11">
        <f t="shared" si="220"/>
        <v>0</v>
      </c>
      <c r="BN121" s="43">
        <f t="shared" si="222"/>
        <v>0</v>
      </c>
      <c r="BO121" s="11">
        <f t="shared" si="179"/>
        <v>0</v>
      </c>
      <c r="BP121" s="11">
        <f t="shared" si="221"/>
        <v>0</v>
      </c>
      <c r="BQ121" s="43">
        <f t="shared" si="223"/>
        <v>0</v>
      </c>
      <c r="BR121" s="11">
        <f t="shared" si="180"/>
        <v>915.7</v>
      </c>
      <c r="BS121" s="11">
        <f t="shared" si="221"/>
        <v>0</v>
      </c>
      <c r="BT121" s="43">
        <f t="shared" si="224"/>
        <v>915.7</v>
      </c>
      <c r="BU121" s="11">
        <f t="shared" si="221"/>
        <v>0</v>
      </c>
      <c r="BV121" s="21"/>
      <c r="BW121" s="21"/>
      <c r="BX121" s="1" t="str">
        <f t="shared" si="225"/>
        <v/>
      </c>
    </row>
    <row r="122" spans="1:77" ht="46.8" customHeight="1" x14ac:dyDescent="0.3">
      <c r="A122" s="62" t="s">
        <v>134</v>
      </c>
      <c r="B122" s="63" t="s">
        <v>41</v>
      </c>
      <c r="C122" s="62"/>
      <c r="D122" s="62"/>
      <c r="E122" s="64" t="s">
        <v>42</v>
      </c>
      <c r="F122" s="11">
        <f t="shared" si="189"/>
        <v>0</v>
      </c>
      <c r="G122" s="11">
        <f t="shared" si="190"/>
        <v>0</v>
      </c>
      <c r="H122" s="11">
        <f t="shared" si="191"/>
        <v>915.7</v>
      </c>
      <c r="I122" s="11">
        <f t="shared" si="192"/>
        <v>0</v>
      </c>
      <c r="J122" s="11">
        <f t="shared" si="193"/>
        <v>0</v>
      </c>
      <c r="K122" s="11">
        <f t="shared" si="194"/>
        <v>0</v>
      </c>
      <c r="L122" s="11">
        <f t="shared" si="151"/>
        <v>0</v>
      </c>
      <c r="M122" s="11">
        <f t="shared" si="152"/>
        <v>0</v>
      </c>
      <c r="N122" s="11">
        <f t="shared" si="153"/>
        <v>915.7</v>
      </c>
      <c r="O122" s="11">
        <f t="shared" si="195"/>
        <v>0</v>
      </c>
      <c r="P122" s="11">
        <f t="shared" si="196"/>
        <v>0</v>
      </c>
      <c r="Q122" s="11">
        <f t="shared" si="197"/>
        <v>0</v>
      </c>
      <c r="R122" s="11">
        <f t="shared" si="226"/>
        <v>0</v>
      </c>
      <c r="S122" s="11">
        <f t="shared" si="227"/>
        <v>0</v>
      </c>
      <c r="T122" s="11">
        <f t="shared" si="228"/>
        <v>915.7</v>
      </c>
      <c r="U122" s="11">
        <f t="shared" si="198"/>
        <v>0</v>
      </c>
      <c r="V122" s="11">
        <f t="shared" si="199"/>
        <v>0</v>
      </c>
      <c r="W122" s="11">
        <f t="shared" si="200"/>
        <v>0</v>
      </c>
      <c r="X122" s="11">
        <f t="shared" si="229"/>
        <v>0</v>
      </c>
      <c r="Y122" s="11">
        <f t="shared" si="230"/>
        <v>0</v>
      </c>
      <c r="Z122" s="11">
        <f t="shared" si="231"/>
        <v>915.7</v>
      </c>
      <c r="AA122" s="11">
        <f t="shared" si="201"/>
        <v>0</v>
      </c>
      <c r="AB122" s="11">
        <f t="shared" si="202"/>
        <v>0</v>
      </c>
      <c r="AC122" s="11">
        <f t="shared" si="203"/>
        <v>0</v>
      </c>
      <c r="AD122" s="11">
        <f t="shared" si="232"/>
        <v>0</v>
      </c>
      <c r="AE122" s="11">
        <f t="shared" si="233"/>
        <v>0</v>
      </c>
      <c r="AF122" s="11">
        <f t="shared" si="234"/>
        <v>915.7</v>
      </c>
      <c r="AG122" s="11">
        <f t="shared" si="204"/>
        <v>0</v>
      </c>
      <c r="AH122" s="11">
        <f t="shared" si="235"/>
        <v>0</v>
      </c>
      <c r="AI122" s="11">
        <f t="shared" si="236"/>
        <v>0</v>
      </c>
      <c r="AJ122" s="11">
        <f t="shared" si="237"/>
        <v>915.7</v>
      </c>
      <c r="AK122" s="11">
        <f t="shared" si="205"/>
        <v>0</v>
      </c>
      <c r="AL122" s="11">
        <f t="shared" si="206"/>
        <v>0</v>
      </c>
      <c r="AM122" s="11">
        <f t="shared" si="207"/>
        <v>0</v>
      </c>
      <c r="AN122" s="11">
        <f t="shared" si="238"/>
        <v>0</v>
      </c>
      <c r="AO122" s="11">
        <f t="shared" si="239"/>
        <v>0</v>
      </c>
      <c r="AP122" s="11">
        <f t="shared" si="240"/>
        <v>915.7</v>
      </c>
      <c r="AQ122" s="11">
        <f t="shared" si="208"/>
        <v>0</v>
      </c>
      <c r="AR122" s="11">
        <f t="shared" si="209"/>
        <v>0</v>
      </c>
      <c r="AS122" s="11">
        <f t="shared" si="210"/>
        <v>0</v>
      </c>
      <c r="AT122" s="11">
        <f t="shared" si="241"/>
        <v>0</v>
      </c>
      <c r="AU122" s="11">
        <f t="shared" si="242"/>
        <v>0</v>
      </c>
      <c r="AV122" s="11">
        <f t="shared" si="243"/>
        <v>915.7</v>
      </c>
      <c r="AW122" s="11">
        <f t="shared" si="211"/>
        <v>0</v>
      </c>
      <c r="AX122" s="11">
        <f t="shared" si="212"/>
        <v>0</v>
      </c>
      <c r="AY122" s="11">
        <f t="shared" si="213"/>
        <v>0</v>
      </c>
      <c r="AZ122" s="11">
        <f t="shared" si="244"/>
        <v>0</v>
      </c>
      <c r="BA122" s="11">
        <f t="shared" si="245"/>
        <v>0</v>
      </c>
      <c r="BB122" s="11">
        <f t="shared" si="246"/>
        <v>915.7</v>
      </c>
      <c r="BC122" s="11">
        <f t="shared" si="214"/>
        <v>0</v>
      </c>
      <c r="BD122" s="11">
        <f t="shared" si="215"/>
        <v>0</v>
      </c>
      <c r="BE122" s="11">
        <f t="shared" si="216"/>
        <v>0</v>
      </c>
      <c r="BF122" s="11">
        <f t="shared" si="247"/>
        <v>0</v>
      </c>
      <c r="BG122" s="11">
        <f t="shared" si="248"/>
        <v>0</v>
      </c>
      <c r="BH122" s="11">
        <f t="shared" si="249"/>
        <v>915.7</v>
      </c>
      <c r="BI122" s="11">
        <f t="shared" si="217"/>
        <v>0</v>
      </c>
      <c r="BJ122" s="11">
        <f t="shared" si="218"/>
        <v>0</v>
      </c>
      <c r="BK122" s="11">
        <f t="shared" si="219"/>
        <v>0</v>
      </c>
      <c r="BL122" s="11">
        <f t="shared" si="187"/>
        <v>0</v>
      </c>
      <c r="BM122" s="11">
        <f t="shared" si="220"/>
        <v>0</v>
      </c>
      <c r="BN122" s="43">
        <f t="shared" si="222"/>
        <v>0</v>
      </c>
      <c r="BO122" s="11">
        <f t="shared" si="179"/>
        <v>0</v>
      </c>
      <c r="BP122" s="11">
        <f t="shared" si="221"/>
        <v>0</v>
      </c>
      <c r="BQ122" s="43">
        <f t="shared" si="223"/>
        <v>0</v>
      </c>
      <c r="BR122" s="11">
        <f t="shared" si="180"/>
        <v>915.7</v>
      </c>
      <c r="BS122" s="11">
        <f t="shared" si="221"/>
        <v>0</v>
      </c>
      <c r="BT122" s="43">
        <f t="shared" si="224"/>
        <v>915.7</v>
      </c>
      <c r="BU122" s="11">
        <f t="shared" si="221"/>
        <v>0</v>
      </c>
      <c r="BV122" s="21"/>
      <c r="BW122" s="21"/>
      <c r="BX122" s="1" t="str">
        <f t="shared" si="225"/>
        <v/>
      </c>
    </row>
    <row r="123" spans="1:77" ht="46.8" customHeight="1" x14ac:dyDescent="0.3">
      <c r="A123" s="62" t="s">
        <v>134</v>
      </c>
      <c r="B123" s="63" t="s">
        <v>41</v>
      </c>
      <c r="C123" s="62" t="s">
        <v>67</v>
      </c>
      <c r="D123" s="62" t="s">
        <v>126</v>
      </c>
      <c r="E123" s="64" t="s">
        <v>127</v>
      </c>
      <c r="F123" s="11">
        <v>0</v>
      </c>
      <c r="G123" s="11">
        <v>0</v>
      </c>
      <c r="H123" s="11">
        <v>915.7</v>
      </c>
      <c r="I123" s="11"/>
      <c r="J123" s="11"/>
      <c r="K123" s="11"/>
      <c r="L123" s="11">
        <f t="shared" si="151"/>
        <v>0</v>
      </c>
      <c r="M123" s="11">
        <f t="shared" si="152"/>
        <v>0</v>
      </c>
      <c r="N123" s="11">
        <f t="shared" si="153"/>
        <v>915.7</v>
      </c>
      <c r="O123" s="11"/>
      <c r="P123" s="11"/>
      <c r="Q123" s="11"/>
      <c r="R123" s="11">
        <f t="shared" si="226"/>
        <v>0</v>
      </c>
      <c r="S123" s="11">
        <f t="shared" si="227"/>
        <v>0</v>
      </c>
      <c r="T123" s="11">
        <f t="shared" si="228"/>
        <v>915.7</v>
      </c>
      <c r="U123" s="11"/>
      <c r="V123" s="11"/>
      <c r="W123" s="11"/>
      <c r="X123" s="11">
        <f t="shared" si="229"/>
        <v>0</v>
      </c>
      <c r="Y123" s="11">
        <f t="shared" si="230"/>
        <v>0</v>
      </c>
      <c r="Z123" s="11">
        <f t="shared" si="231"/>
        <v>915.7</v>
      </c>
      <c r="AA123" s="11"/>
      <c r="AB123" s="11"/>
      <c r="AC123" s="11"/>
      <c r="AD123" s="11">
        <f t="shared" si="232"/>
        <v>0</v>
      </c>
      <c r="AE123" s="11">
        <f t="shared" si="233"/>
        <v>0</v>
      </c>
      <c r="AF123" s="11">
        <f t="shared" si="234"/>
        <v>915.7</v>
      </c>
      <c r="AG123" s="11"/>
      <c r="AH123" s="11">
        <f t="shared" si="235"/>
        <v>0</v>
      </c>
      <c r="AI123" s="11">
        <f t="shared" si="236"/>
        <v>0</v>
      </c>
      <c r="AJ123" s="11">
        <f t="shared" si="237"/>
        <v>915.7</v>
      </c>
      <c r="AK123" s="11"/>
      <c r="AL123" s="11"/>
      <c r="AM123" s="11"/>
      <c r="AN123" s="11">
        <f t="shared" si="238"/>
        <v>0</v>
      </c>
      <c r="AO123" s="11">
        <f t="shared" si="239"/>
        <v>0</v>
      </c>
      <c r="AP123" s="11">
        <f t="shared" si="240"/>
        <v>915.7</v>
      </c>
      <c r="AQ123" s="11"/>
      <c r="AR123" s="11"/>
      <c r="AS123" s="11"/>
      <c r="AT123" s="11">
        <f t="shared" si="241"/>
        <v>0</v>
      </c>
      <c r="AU123" s="11">
        <f t="shared" si="242"/>
        <v>0</v>
      </c>
      <c r="AV123" s="11">
        <f t="shared" si="243"/>
        <v>915.7</v>
      </c>
      <c r="AW123" s="11"/>
      <c r="AX123" s="11"/>
      <c r="AY123" s="11"/>
      <c r="AZ123" s="11">
        <f t="shared" si="244"/>
        <v>0</v>
      </c>
      <c r="BA123" s="11">
        <f t="shared" si="245"/>
        <v>0</v>
      </c>
      <c r="BB123" s="11">
        <f t="shared" si="246"/>
        <v>915.7</v>
      </c>
      <c r="BC123" s="11"/>
      <c r="BD123" s="11"/>
      <c r="BE123" s="11"/>
      <c r="BF123" s="11">
        <f t="shared" si="247"/>
        <v>0</v>
      </c>
      <c r="BG123" s="11">
        <f t="shared" si="248"/>
        <v>0</v>
      </c>
      <c r="BH123" s="11">
        <f t="shared" si="249"/>
        <v>915.7</v>
      </c>
      <c r="BI123" s="11"/>
      <c r="BJ123" s="11"/>
      <c r="BK123" s="11"/>
      <c r="BL123" s="11">
        <f t="shared" si="187"/>
        <v>0</v>
      </c>
      <c r="BM123" s="11"/>
      <c r="BN123" s="43">
        <f t="shared" si="222"/>
        <v>0</v>
      </c>
      <c r="BO123" s="11">
        <f t="shared" si="179"/>
        <v>0</v>
      </c>
      <c r="BP123" s="11"/>
      <c r="BQ123" s="43">
        <f t="shared" si="223"/>
        <v>0</v>
      </c>
      <c r="BR123" s="11">
        <f t="shared" si="180"/>
        <v>915.7</v>
      </c>
      <c r="BS123" s="11"/>
      <c r="BT123" s="43">
        <f t="shared" si="224"/>
        <v>915.7</v>
      </c>
      <c r="BU123" s="11"/>
      <c r="BV123" s="21"/>
      <c r="BW123" s="21"/>
      <c r="BX123" s="1" t="str">
        <f t="shared" si="225"/>
        <v>0310</v>
      </c>
    </row>
    <row r="124" spans="1:77" ht="62.4" customHeight="1" x14ac:dyDescent="0.3">
      <c r="A124" s="62" t="s">
        <v>136</v>
      </c>
      <c r="B124" s="63"/>
      <c r="C124" s="62"/>
      <c r="D124" s="62"/>
      <c r="E124" s="64" t="s">
        <v>137</v>
      </c>
      <c r="F124" s="11">
        <f t="shared" si="189"/>
        <v>0</v>
      </c>
      <c r="G124" s="11">
        <f t="shared" si="190"/>
        <v>0</v>
      </c>
      <c r="H124" s="11">
        <f t="shared" si="191"/>
        <v>915.7</v>
      </c>
      <c r="I124" s="11">
        <f t="shared" si="192"/>
        <v>0</v>
      </c>
      <c r="J124" s="11">
        <f t="shared" si="193"/>
        <v>0</v>
      </c>
      <c r="K124" s="11">
        <f t="shared" si="194"/>
        <v>0</v>
      </c>
      <c r="L124" s="11">
        <f t="shared" si="151"/>
        <v>0</v>
      </c>
      <c r="M124" s="11">
        <f t="shared" si="152"/>
        <v>0</v>
      </c>
      <c r="N124" s="11">
        <f t="shared" si="153"/>
        <v>915.7</v>
      </c>
      <c r="O124" s="11">
        <f t="shared" si="195"/>
        <v>0</v>
      </c>
      <c r="P124" s="11">
        <f t="shared" si="196"/>
        <v>0</v>
      </c>
      <c r="Q124" s="11">
        <f t="shared" si="197"/>
        <v>0</v>
      </c>
      <c r="R124" s="11">
        <f t="shared" si="226"/>
        <v>0</v>
      </c>
      <c r="S124" s="11">
        <f t="shared" si="227"/>
        <v>0</v>
      </c>
      <c r="T124" s="11">
        <f t="shared" si="228"/>
        <v>915.7</v>
      </c>
      <c r="U124" s="11">
        <f t="shared" si="198"/>
        <v>0</v>
      </c>
      <c r="V124" s="11">
        <f t="shared" si="199"/>
        <v>0</v>
      </c>
      <c r="W124" s="11">
        <f t="shared" si="200"/>
        <v>0</v>
      </c>
      <c r="X124" s="11">
        <f t="shared" si="229"/>
        <v>0</v>
      </c>
      <c r="Y124" s="11">
        <f t="shared" si="230"/>
        <v>0</v>
      </c>
      <c r="Z124" s="11">
        <f t="shared" si="231"/>
        <v>915.7</v>
      </c>
      <c r="AA124" s="11">
        <f t="shared" si="201"/>
        <v>0</v>
      </c>
      <c r="AB124" s="11">
        <f t="shared" si="202"/>
        <v>0</v>
      </c>
      <c r="AC124" s="11">
        <f t="shared" si="203"/>
        <v>0</v>
      </c>
      <c r="AD124" s="11">
        <f t="shared" si="232"/>
        <v>0</v>
      </c>
      <c r="AE124" s="11">
        <f t="shared" si="233"/>
        <v>0</v>
      </c>
      <c r="AF124" s="11">
        <f t="shared" si="234"/>
        <v>915.7</v>
      </c>
      <c r="AG124" s="11">
        <f t="shared" si="204"/>
        <v>0</v>
      </c>
      <c r="AH124" s="11">
        <f t="shared" si="235"/>
        <v>0</v>
      </c>
      <c r="AI124" s="11">
        <f t="shared" si="236"/>
        <v>0</v>
      </c>
      <c r="AJ124" s="11">
        <f t="shared" si="237"/>
        <v>915.7</v>
      </c>
      <c r="AK124" s="11">
        <f t="shared" si="205"/>
        <v>0</v>
      </c>
      <c r="AL124" s="11">
        <f t="shared" si="206"/>
        <v>0</v>
      </c>
      <c r="AM124" s="11">
        <f t="shared" si="207"/>
        <v>0</v>
      </c>
      <c r="AN124" s="11">
        <f t="shared" si="238"/>
        <v>0</v>
      </c>
      <c r="AO124" s="11">
        <f t="shared" si="239"/>
        <v>0</v>
      </c>
      <c r="AP124" s="11">
        <f t="shared" si="240"/>
        <v>915.7</v>
      </c>
      <c r="AQ124" s="11">
        <f t="shared" si="208"/>
        <v>0</v>
      </c>
      <c r="AR124" s="11">
        <f t="shared" si="209"/>
        <v>0</v>
      </c>
      <c r="AS124" s="11">
        <f t="shared" si="210"/>
        <v>0</v>
      </c>
      <c r="AT124" s="11">
        <f t="shared" si="241"/>
        <v>0</v>
      </c>
      <c r="AU124" s="11">
        <f t="shared" si="242"/>
        <v>0</v>
      </c>
      <c r="AV124" s="11">
        <f t="shared" si="243"/>
        <v>915.7</v>
      </c>
      <c r="AW124" s="11">
        <f t="shared" si="211"/>
        <v>0</v>
      </c>
      <c r="AX124" s="11">
        <f t="shared" si="212"/>
        <v>0</v>
      </c>
      <c r="AY124" s="11">
        <f t="shared" si="213"/>
        <v>0</v>
      </c>
      <c r="AZ124" s="11">
        <f t="shared" si="244"/>
        <v>0</v>
      </c>
      <c r="BA124" s="11">
        <f t="shared" si="245"/>
        <v>0</v>
      </c>
      <c r="BB124" s="11">
        <f t="shared" si="246"/>
        <v>915.7</v>
      </c>
      <c r="BC124" s="11">
        <f t="shared" si="214"/>
        <v>0</v>
      </c>
      <c r="BD124" s="11">
        <f t="shared" si="215"/>
        <v>0</v>
      </c>
      <c r="BE124" s="11">
        <f t="shared" si="216"/>
        <v>0</v>
      </c>
      <c r="BF124" s="11">
        <f t="shared" si="247"/>
        <v>0</v>
      </c>
      <c r="BG124" s="11">
        <f t="shared" si="248"/>
        <v>0</v>
      </c>
      <c r="BH124" s="11">
        <f t="shared" si="249"/>
        <v>915.7</v>
      </c>
      <c r="BI124" s="11">
        <f t="shared" si="217"/>
        <v>0</v>
      </c>
      <c r="BJ124" s="11">
        <f t="shared" si="218"/>
        <v>0</v>
      </c>
      <c r="BK124" s="11">
        <f t="shared" si="219"/>
        <v>0</v>
      </c>
      <c r="BL124" s="11">
        <f t="shared" si="187"/>
        <v>0</v>
      </c>
      <c r="BM124" s="11">
        <f t="shared" si="220"/>
        <v>0</v>
      </c>
      <c r="BN124" s="43">
        <f t="shared" si="222"/>
        <v>0</v>
      </c>
      <c r="BO124" s="11">
        <f t="shared" si="179"/>
        <v>0</v>
      </c>
      <c r="BP124" s="11">
        <f t="shared" si="221"/>
        <v>0</v>
      </c>
      <c r="BQ124" s="43">
        <f t="shared" si="223"/>
        <v>0</v>
      </c>
      <c r="BR124" s="11">
        <f t="shared" si="180"/>
        <v>915.7</v>
      </c>
      <c r="BS124" s="11">
        <f t="shared" si="221"/>
        <v>0</v>
      </c>
      <c r="BT124" s="43">
        <f t="shared" si="224"/>
        <v>915.7</v>
      </c>
      <c r="BU124" s="11">
        <f t="shared" si="221"/>
        <v>0</v>
      </c>
      <c r="BV124" s="21"/>
      <c r="BW124" s="21"/>
      <c r="BX124" s="1" t="str">
        <f t="shared" si="225"/>
        <v/>
      </c>
    </row>
    <row r="125" spans="1:77" ht="46.8" customHeight="1" x14ac:dyDescent="0.3">
      <c r="A125" s="62" t="s">
        <v>136</v>
      </c>
      <c r="B125" s="63" t="s">
        <v>41</v>
      </c>
      <c r="C125" s="62"/>
      <c r="D125" s="62"/>
      <c r="E125" s="64" t="s">
        <v>42</v>
      </c>
      <c r="F125" s="11">
        <f t="shared" si="189"/>
        <v>0</v>
      </c>
      <c r="G125" s="11">
        <f t="shared" si="190"/>
        <v>0</v>
      </c>
      <c r="H125" s="11">
        <f t="shared" si="191"/>
        <v>915.7</v>
      </c>
      <c r="I125" s="11">
        <f t="shared" si="192"/>
        <v>0</v>
      </c>
      <c r="J125" s="11">
        <f t="shared" si="193"/>
        <v>0</v>
      </c>
      <c r="K125" s="11">
        <f t="shared" si="194"/>
        <v>0</v>
      </c>
      <c r="L125" s="11">
        <f t="shared" si="151"/>
        <v>0</v>
      </c>
      <c r="M125" s="11">
        <f t="shared" si="152"/>
        <v>0</v>
      </c>
      <c r="N125" s="11">
        <f t="shared" si="153"/>
        <v>915.7</v>
      </c>
      <c r="O125" s="11">
        <f t="shared" si="195"/>
        <v>0</v>
      </c>
      <c r="P125" s="11">
        <f t="shared" si="196"/>
        <v>0</v>
      </c>
      <c r="Q125" s="11">
        <f t="shared" si="197"/>
        <v>0</v>
      </c>
      <c r="R125" s="11">
        <f t="shared" si="226"/>
        <v>0</v>
      </c>
      <c r="S125" s="11">
        <f t="shared" si="227"/>
        <v>0</v>
      </c>
      <c r="T125" s="11">
        <f t="shared" si="228"/>
        <v>915.7</v>
      </c>
      <c r="U125" s="11">
        <f t="shared" si="198"/>
        <v>0</v>
      </c>
      <c r="V125" s="11">
        <f t="shared" si="199"/>
        <v>0</v>
      </c>
      <c r="W125" s="11">
        <f t="shared" si="200"/>
        <v>0</v>
      </c>
      <c r="X125" s="11">
        <f t="shared" si="229"/>
        <v>0</v>
      </c>
      <c r="Y125" s="11">
        <f t="shared" si="230"/>
        <v>0</v>
      </c>
      <c r="Z125" s="11">
        <f t="shared" si="231"/>
        <v>915.7</v>
      </c>
      <c r="AA125" s="11">
        <f t="shared" si="201"/>
        <v>0</v>
      </c>
      <c r="AB125" s="11">
        <f t="shared" si="202"/>
        <v>0</v>
      </c>
      <c r="AC125" s="11">
        <f t="shared" si="203"/>
        <v>0</v>
      </c>
      <c r="AD125" s="11">
        <f t="shared" si="232"/>
        <v>0</v>
      </c>
      <c r="AE125" s="11">
        <f t="shared" si="233"/>
        <v>0</v>
      </c>
      <c r="AF125" s="11">
        <f t="shared" si="234"/>
        <v>915.7</v>
      </c>
      <c r="AG125" s="11">
        <f t="shared" si="204"/>
        <v>0</v>
      </c>
      <c r="AH125" s="11">
        <f t="shared" si="235"/>
        <v>0</v>
      </c>
      <c r="AI125" s="11">
        <f t="shared" si="236"/>
        <v>0</v>
      </c>
      <c r="AJ125" s="11">
        <f t="shared" si="237"/>
        <v>915.7</v>
      </c>
      <c r="AK125" s="11">
        <f t="shared" si="205"/>
        <v>0</v>
      </c>
      <c r="AL125" s="11">
        <f t="shared" si="206"/>
        <v>0</v>
      </c>
      <c r="AM125" s="11">
        <f t="shared" si="207"/>
        <v>0</v>
      </c>
      <c r="AN125" s="11">
        <f t="shared" si="238"/>
        <v>0</v>
      </c>
      <c r="AO125" s="11">
        <f t="shared" si="239"/>
        <v>0</v>
      </c>
      <c r="AP125" s="11">
        <f t="shared" si="240"/>
        <v>915.7</v>
      </c>
      <c r="AQ125" s="11">
        <f t="shared" si="208"/>
        <v>0</v>
      </c>
      <c r="AR125" s="11">
        <f t="shared" si="209"/>
        <v>0</v>
      </c>
      <c r="AS125" s="11">
        <f t="shared" si="210"/>
        <v>0</v>
      </c>
      <c r="AT125" s="11">
        <f t="shared" si="241"/>
        <v>0</v>
      </c>
      <c r="AU125" s="11">
        <f t="shared" si="242"/>
        <v>0</v>
      </c>
      <c r="AV125" s="11">
        <f t="shared" si="243"/>
        <v>915.7</v>
      </c>
      <c r="AW125" s="11">
        <f t="shared" si="211"/>
        <v>0</v>
      </c>
      <c r="AX125" s="11">
        <f t="shared" si="212"/>
        <v>0</v>
      </c>
      <c r="AY125" s="11">
        <f t="shared" si="213"/>
        <v>0</v>
      </c>
      <c r="AZ125" s="11">
        <f t="shared" si="244"/>
        <v>0</v>
      </c>
      <c r="BA125" s="11">
        <f t="shared" si="245"/>
        <v>0</v>
      </c>
      <c r="BB125" s="11">
        <f t="shared" si="246"/>
        <v>915.7</v>
      </c>
      <c r="BC125" s="11">
        <f t="shared" si="214"/>
        <v>0</v>
      </c>
      <c r="BD125" s="11">
        <f t="shared" si="215"/>
        <v>0</v>
      </c>
      <c r="BE125" s="11">
        <f t="shared" si="216"/>
        <v>0</v>
      </c>
      <c r="BF125" s="11">
        <f t="shared" si="247"/>
        <v>0</v>
      </c>
      <c r="BG125" s="11">
        <f t="shared" si="248"/>
        <v>0</v>
      </c>
      <c r="BH125" s="11">
        <f t="shared" si="249"/>
        <v>915.7</v>
      </c>
      <c r="BI125" s="11">
        <f t="shared" si="217"/>
        <v>0</v>
      </c>
      <c r="BJ125" s="11">
        <f t="shared" si="218"/>
        <v>0</v>
      </c>
      <c r="BK125" s="11">
        <f t="shared" si="219"/>
        <v>0</v>
      </c>
      <c r="BL125" s="11">
        <f t="shared" si="187"/>
        <v>0</v>
      </c>
      <c r="BM125" s="11">
        <f t="shared" si="220"/>
        <v>0</v>
      </c>
      <c r="BN125" s="43">
        <f t="shared" si="222"/>
        <v>0</v>
      </c>
      <c r="BO125" s="11">
        <f t="shared" si="179"/>
        <v>0</v>
      </c>
      <c r="BP125" s="11">
        <f t="shared" si="221"/>
        <v>0</v>
      </c>
      <c r="BQ125" s="43">
        <f t="shared" si="223"/>
        <v>0</v>
      </c>
      <c r="BR125" s="11">
        <f t="shared" si="180"/>
        <v>915.7</v>
      </c>
      <c r="BS125" s="11">
        <f t="shared" si="221"/>
        <v>0</v>
      </c>
      <c r="BT125" s="43">
        <f t="shared" si="224"/>
        <v>915.7</v>
      </c>
      <c r="BU125" s="11">
        <f t="shared" si="221"/>
        <v>0</v>
      </c>
      <c r="BV125" s="21"/>
      <c r="BW125" s="21"/>
      <c r="BX125" s="1" t="str">
        <f t="shared" si="225"/>
        <v/>
      </c>
    </row>
    <row r="126" spans="1:77" ht="46.8" customHeight="1" x14ac:dyDescent="0.3">
      <c r="A126" s="62" t="s">
        <v>136</v>
      </c>
      <c r="B126" s="63" t="s">
        <v>41</v>
      </c>
      <c r="C126" s="62" t="s">
        <v>67</v>
      </c>
      <c r="D126" s="62" t="s">
        <v>126</v>
      </c>
      <c r="E126" s="64" t="s">
        <v>127</v>
      </c>
      <c r="F126" s="11">
        <v>0</v>
      </c>
      <c r="G126" s="11">
        <v>0</v>
      </c>
      <c r="H126" s="11">
        <v>915.7</v>
      </c>
      <c r="I126" s="11"/>
      <c r="J126" s="11"/>
      <c r="K126" s="11"/>
      <c r="L126" s="11">
        <f t="shared" si="151"/>
        <v>0</v>
      </c>
      <c r="M126" s="11">
        <f t="shared" si="152"/>
        <v>0</v>
      </c>
      <c r="N126" s="11">
        <f t="shared" si="153"/>
        <v>915.7</v>
      </c>
      <c r="O126" s="11"/>
      <c r="P126" s="11"/>
      <c r="Q126" s="11"/>
      <c r="R126" s="11">
        <f t="shared" si="226"/>
        <v>0</v>
      </c>
      <c r="S126" s="11">
        <f t="shared" si="227"/>
        <v>0</v>
      </c>
      <c r="T126" s="11">
        <f t="shared" si="228"/>
        <v>915.7</v>
      </c>
      <c r="U126" s="11"/>
      <c r="V126" s="11"/>
      <c r="W126" s="11"/>
      <c r="X126" s="11">
        <f t="shared" si="229"/>
        <v>0</v>
      </c>
      <c r="Y126" s="11">
        <f t="shared" si="230"/>
        <v>0</v>
      </c>
      <c r="Z126" s="11">
        <f t="shared" si="231"/>
        <v>915.7</v>
      </c>
      <c r="AA126" s="11"/>
      <c r="AB126" s="11"/>
      <c r="AC126" s="11"/>
      <c r="AD126" s="11">
        <f t="shared" si="232"/>
        <v>0</v>
      </c>
      <c r="AE126" s="11">
        <f t="shared" si="233"/>
        <v>0</v>
      </c>
      <c r="AF126" s="11">
        <f t="shared" si="234"/>
        <v>915.7</v>
      </c>
      <c r="AG126" s="11"/>
      <c r="AH126" s="11">
        <f t="shared" si="235"/>
        <v>0</v>
      </c>
      <c r="AI126" s="11">
        <f t="shared" si="236"/>
        <v>0</v>
      </c>
      <c r="AJ126" s="11">
        <f t="shared" si="237"/>
        <v>915.7</v>
      </c>
      <c r="AK126" s="11"/>
      <c r="AL126" s="11"/>
      <c r="AM126" s="11"/>
      <c r="AN126" s="11">
        <f t="shared" si="238"/>
        <v>0</v>
      </c>
      <c r="AO126" s="11">
        <f t="shared" si="239"/>
        <v>0</v>
      </c>
      <c r="AP126" s="11">
        <f t="shared" si="240"/>
        <v>915.7</v>
      </c>
      <c r="AQ126" s="11"/>
      <c r="AR126" s="11"/>
      <c r="AS126" s="11"/>
      <c r="AT126" s="11">
        <f t="shared" si="241"/>
        <v>0</v>
      </c>
      <c r="AU126" s="11">
        <f t="shared" si="242"/>
        <v>0</v>
      </c>
      <c r="AV126" s="11">
        <f t="shared" si="243"/>
        <v>915.7</v>
      </c>
      <c r="AW126" s="11"/>
      <c r="AX126" s="11"/>
      <c r="AY126" s="11"/>
      <c r="AZ126" s="11">
        <f t="shared" si="244"/>
        <v>0</v>
      </c>
      <c r="BA126" s="11">
        <f t="shared" si="245"/>
        <v>0</v>
      </c>
      <c r="BB126" s="11">
        <f t="shared" si="246"/>
        <v>915.7</v>
      </c>
      <c r="BC126" s="11"/>
      <c r="BD126" s="11"/>
      <c r="BE126" s="11"/>
      <c r="BF126" s="11">
        <f t="shared" si="247"/>
        <v>0</v>
      </c>
      <c r="BG126" s="11">
        <f t="shared" si="248"/>
        <v>0</v>
      </c>
      <c r="BH126" s="11">
        <f t="shared" si="249"/>
        <v>915.7</v>
      </c>
      <c r="BI126" s="11"/>
      <c r="BJ126" s="11"/>
      <c r="BK126" s="11"/>
      <c r="BL126" s="11">
        <f t="shared" si="187"/>
        <v>0</v>
      </c>
      <c r="BM126" s="11"/>
      <c r="BN126" s="43">
        <f t="shared" si="222"/>
        <v>0</v>
      </c>
      <c r="BO126" s="11">
        <f t="shared" si="179"/>
        <v>0</v>
      </c>
      <c r="BP126" s="11"/>
      <c r="BQ126" s="43">
        <f t="shared" si="223"/>
        <v>0</v>
      </c>
      <c r="BR126" s="11">
        <f t="shared" si="180"/>
        <v>915.7</v>
      </c>
      <c r="BS126" s="11"/>
      <c r="BT126" s="43">
        <f t="shared" si="224"/>
        <v>915.7</v>
      </c>
      <c r="BU126" s="11"/>
      <c r="BV126" s="21"/>
      <c r="BW126" s="21"/>
      <c r="BX126" s="1" t="str">
        <f t="shared" si="225"/>
        <v>0310</v>
      </c>
    </row>
    <row r="127" spans="1:77" ht="46.8" customHeight="1" x14ac:dyDescent="0.3">
      <c r="A127" s="62" t="s">
        <v>138</v>
      </c>
      <c r="B127" s="63"/>
      <c r="C127" s="62"/>
      <c r="D127" s="62"/>
      <c r="E127" s="64" t="s">
        <v>139</v>
      </c>
      <c r="F127" s="11">
        <f t="shared" si="189"/>
        <v>0</v>
      </c>
      <c r="G127" s="11">
        <f t="shared" si="190"/>
        <v>0</v>
      </c>
      <c r="H127" s="11">
        <f t="shared" si="191"/>
        <v>915.6</v>
      </c>
      <c r="I127" s="11">
        <f t="shared" si="192"/>
        <v>0</v>
      </c>
      <c r="J127" s="11">
        <f t="shared" si="193"/>
        <v>0</v>
      </c>
      <c r="K127" s="11">
        <f t="shared" si="194"/>
        <v>0</v>
      </c>
      <c r="L127" s="11">
        <f t="shared" si="151"/>
        <v>0</v>
      </c>
      <c r="M127" s="11">
        <f t="shared" si="152"/>
        <v>0</v>
      </c>
      <c r="N127" s="11">
        <f t="shared" si="153"/>
        <v>915.6</v>
      </c>
      <c r="O127" s="11">
        <f t="shared" si="195"/>
        <v>0</v>
      </c>
      <c r="P127" s="11">
        <f t="shared" si="196"/>
        <v>0</v>
      </c>
      <c r="Q127" s="11">
        <f t="shared" si="197"/>
        <v>0</v>
      </c>
      <c r="R127" s="11">
        <f t="shared" si="226"/>
        <v>0</v>
      </c>
      <c r="S127" s="11">
        <f t="shared" si="227"/>
        <v>0</v>
      </c>
      <c r="T127" s="11">
        <f t="shared" si="228"/>
        <v>915.6</v>
      </c>
      <c r="U127" s="11">
        <f t="shared" si="198"/>
        <v>0</v>
      </c>
      <c r="V127" s="11">
        <f t="shared" si="199"/>
        <v>0</v>
      </c>
      <c r="W127" s="11">
        <f t="shared" si="200"/>
        <v>0</v>
      </c>
      <c r="X127" s="11">
        <f t="shared" si="229"/>
        <v>0</v>
      </c>
      <c r="Y127" s="11">
        <f t="shared" si="230"/>
        <v>0</v>
      </c>
      <c r="Z127" s="11">
        <f t="shared" si="231"/>
        <v>915.6</v>
      </c>
      <c r="AA127" s="11">
        <f t="shared" si="201"/>
        <v>0</v>
      </c>
      <c r="AB127" s="11">
        <f t="shared" si="202"/>
        <v>0</v>
      </c>
      <c r="AC127" s="11">
        <f t="shared" si="203"/>
        <v>0</v>
      </c>
      <c r="AD127" s="11">
        <f t="shared" si="232"/>
        <v>0</v>
      </c>
      <c r="AE127" s="11">
        <f t="shared" si="233"/>
        <v>0</v>
      </c>
      <c r="AF127" s="11">
        <f t="shared" si="234"/>
        <v>915.6</v>
      </c>
      <c r="AG127" s="11">
        <f t="shared" si="204"/>
        <v>0</v>
      </c>
      <c r="AH127" s="11">
        <f t="shared" si="235"/>
        <v>0</v>
      </c>
      <c r="AI127" s="11">
        <f t="shared" si="236"/>
        <v>0</v>
      </c>
      <c r="AJ127" s="11">
        <f t="shared" si="237"/>
        <v>915.6</v>
      </c>
      <c r="AK127" s="11">
        <f t="shared" si="205"/>
        <v>0</v>
      </c>
      <c r="AL127" s="11">
        <f t="shared" si="206"/>
        <v>0</v>
      </c>
      <c r="AM127" s="11">
        <f t="shared" si="207"/>
        <v>0</v>
      </c>
      <c r="AN127" s="11">
        <f t="shared" si="238"/>
        <v>0</v>
      </c>
      <c r="AO127" s="11">
        <f t="shared" si="239"/>
        <v>0</v>
      </c>
      <c r="AP127" s="11">
        <f t="shared" si="240"/>
        <v>915.6</v>
      </c>
      <c r="AQ127" s="11">
        <f t="shared" si="208"/>
        <v>0</v>
      </c>
      <c r="AR127" s="11">
        <f t="shared" si="209"/>
        <v>0</v>
      </c>
      <c r="AS127" s="11">
        <f t="shared" si="210"/>
        <v>0</v>
      </c>
      <c r="AT127" s="11">
        <f t="shared" si="241"/>
        <v>0</v>
      </c>
      <c r="AU127" s="11">
        <f t="shared" si="242"/>
        <v>0</v>
      </c>
      <c r="AV127" s="11">
        <f t="shared" si="243"/>
        <v>915.6</v>
      </c>
      <c r="AW127" s="11">
        <f t="shared" si="211"/>
        <v>0</v>
      </c>
      <c r="AX127" s="11">
        <f t="shared" si="212"/>
        <v>0</v>
      </c>
      <c r="AY127" s="11">
        <f t="shared" si="213"/>
        <v>0</v>
      </c>
      <c r="AZ127" s="11">
        <f t="shared" si="244"/>
        <v>0</v>
      </c>
      <c r="BA127" s="11">
        <f t="shared" si="245"/>
        <v>0</v>
      </c>
      <c r="BB127" s="11">
        <f t="shared" si="246"/>
        <v>915.6</v>
      </c>
      <c r="BC127" s="11">
        <f t="shared" si="214"/>
        <v>0</v>
      </c>
      <c r="BD127" s="11">
        <f t="shared" si="215"/>
        <v>0</v>
      </c>
      <c r="BE127" s="11">
        <f t="shared" si="216"/>
        <v>0</v>
      </c>
      <c r="BF127" s="11">
        <f t="shared" si="247"/>
        <v>0</v>
      </c>
      <c r="BG127" s="11">
        <f t="shared" si="248"/>
        <v>0</v>
      </c>
      <c r="BH127" s="11">
        <f t="shared" si="249"/>
        <v>915.6</v>
      </c>
      <c r="BI127" s="11">
        <f t="shared" si="217"/>
        <v>0</v>
      </c>
      <c r="BJ127" s="11">
        <f t="shared" si="218"/>
        <v>0</v>
      </c>
      <c r="BK127" s="11">
        <f t="shared" si="219"/>
        <v>0</v>
      </c>
      <c r="BL127" s="11">
        <f t="shared" si="187"/>
        <v>0</v>
      </c>
      <c r="BM127" s="11">
        <f t="shared" si="220"/>
        <v>0</v>
      </c>
      <c r="BN127" s="43">
        <f t="shared" si="222"/>
        <v>0</v>
      </c>
      <c r="BO127" s="11">
        <f t="shared" si="179"/>
        <v>0</v>
      </c>
      <c r="BP127" s="11">
        <f t="shared" si="221"/>
        <v>0</v>
      </c>
      <c r="BQ127" s="43">
        <f t="shared" si="223"/>
        <v>0</v>
      </c>
      <c r="BR127" s="11">
        <f t="shared" si="180"/>
        <v>915.6</v>
      </c>
      <c r="BS127" s="11">
        <f t="shared" si="221"/>
        <v>0</v>
      </c>
      <c r="BT127" s="43">
        <f t="shared" si="224"/>
        <v>915.6</v>
      </c>
      <c r="BU127" s="11">
        <f t="shared" si="221"/>
        <v>0</v>
      </c>
      <c r="BV127" s="21"/>
      <c r="BW127" s="21"/>
      <c r="BX127" s="1" t="str">
        <f t="shared" si="225"/>
        <v/>
      </c>
    </row>
    <row r="128" spans="1:77" ht="46.8" customHeight="1" x14ac:dyDescent="0.3">
      <c r="A128" s="62" t="s">
        <v>138</v>
      </c>
      <c r="B128" s="63" t="s">
        <v>41</v>
      </c>
      <c r="C128" s="62"/>
      <c r="D128" s="62"/>
      <c r="E128" s="64" t="s">
        <v>42</v>
      </c>
      <c r="F128" s="11">
        <f t="shared" si="189"/>
        <v>0</v>
      </c>
      <c r="G128" s="11">
        <f t="shared" si="190"/>
        <v>0</v>
      </c>
      <c r="H128" s="11">
        <f t="shared" si="191"/>
        <v>915.6</v>
      </c>
      <c r="I128" s="11">
        <f t="shared" si="192"/>
        <v>0</v>
      </c>
      <c r="J128" s="11">
        <f t="shared" si="193"/>
        <v>0</v>
      </c>
      <c r="K128" s="11">
        <f t="shared" si="194"/>
        <v>0</v>
      </c>
      <c r="L128" s="11">
        <f t="shared" si="151"/>
        <v>0</v>
      </c>
      <c r="M128" s="11">
        <f t="shared" si="152"/>
        <v>0</v>
      </c>
      <c r="N128" s="11">
        <f t="shared" si="153"/>
        <v>915.6</v>
      </c>
      <c r="O128" s="11">
        <f t="shared" si="195"/>
        <v>0</v>
      </c>
      <c r="P128" s="11">
        <f t="shared" si="196"/>
        <v>0</v>
      </c>
      <c r="Q128" s="11">
        <f t="shared" si="197"/>
        <v>0</v>
      </c>
      <c r="R128" s="11">
        <f t="shared" si="226"/>
        <v>0</v>
      </c>
      <c r="S128" s="11">
        <f t="shared" si="227"/>
        <v>0</v>
      </c>
      <c r="T128" s="11">
        <f t="shared" si="228"/>
        <v>915.6</v>
      </c>
      <c r="U128" s="11">
        <f t="shared" si="198"/>
        <v>0</v>
      </c>
      <c r="V128" s="11">
        <f t="shared" si="199"/>
        <v>0</v>
      </c>
      <c r="W128" s="11">
        <f t="shared" si="200"/>
        <v>0</v>
      </c>
      <c r="X128" s="11">
        <f t="shared" si="229"/>
        <v>0</v>
      </c>
      <c r="Y128" s="11">
        <f t="shared" si="230"/>
        <v>0</v>
      </c>
      <c r="Z128" s="11">
        <f t="shared" si="231"/>
        <v>915.6</v>
      </c>
      <c r="AA128" s="11">
        <f t="shared" si="201"/>
        <v>0</v>
      </c>
      <c r="AB128" s="11">
        <f t="shared" si="202"/>
        <v>0</v>
      </c>
      <c r="AC128" s="11">
        <f t="shared" si="203"/>
        <v>0</v>
      </c>
      <c r="AD128" s="11">
        <f t="shared" si="232"/>
        <v>0</v>
      </c>
      <c r="AE128" s="11">
        <f t="shared" si="233"/>
        <v>0</v>
      </c>
      <c r="AF128" s="11">
        <f t="shared" si="234"/>
        <v>915.6</v>
      </c>
      <c r="AG128" s="11">
        <f t="shared" si="204"/>
        <v>0</v>
      </c>
      <c r="AH128" s="11">
        <f t="shared" si="235"/>
        <v>0</v>
      </c>
      <c r="AI128" s="11">
        <f t="shared" si="236"/>
        <v>0</v>
      </c>
      <c r="AJ128" s="11">
        <f t="shared" si="237"/>
        <v>915.6</v>
      </c>
      <c r="AK128" s="11">
        <f t="shared" si="205"/>
        <v>0</v>
      </c>
      <c r="AL128" s="11">
        <f t="shared" si="206"/>
        <v>0</v>
      </c>
      <c r="AM128" s="11">
        <f t="shared" si="207"/>
        <v>0</v>
      </c>
      <c r="AN128" s="11">
        <f t="shared" si="238"/>
        <v>0</v>
      </c>
      <c r="AO128" s="11">
        <f t="shared" si="239"/>
        <v>0</v>
      </c>
      <c r="AP128" s="11">
        <f t="shared" si="240"/>
        <v>915.6</v>
      </c>
      <c r="AQ128" s="11">
        <f t="shared" si="208"/>
        <v>0</v>
      </c>
      <c r="AR128" s="11">
        <f t="shared" si="209"/>
        <v>0</v>
      </c>
      <c r="AS128" s="11">
        <f t="shared" si="210"/>
        <v>0</v>
      </c>
      <c r="AT128" s="11">
        <f t="shared" si="241"/>
        <v>0</v>
      </c>
      <c r="AU128" s="11">
        <f t="shared" si="242"/>
        <v>0</v>
      </c>
      <c r="AV128" s="11">
        <f t="shared" si="243"/>
        <v>915.6</v>
      </c>
      <c r="AW128" s="11">
        <f t="shared" si="211"/>
        <v>0</v>
      </c>
      <c r="AX128" s="11">
        <f t="shared" si="212"/>
        <v>0</v>
      </c>
      <c r="AY128" s="11">
        <f t="shared" si="213"/>
        <v>0</v>
      </c>
      <c r="AZ128" s="11">
        <f t="shared" si="244"/>
        <v>0</v>
      </c>
      <c r="BA128" s="11">
        <f t="shared" si="245"/>
        <v>0</v>
      </c>
      <c r="BB128" s="11">
        <f t="shared" si="246"/>
        <v>915.6</v>
      </c>
      <c r="BC128" s="11">
        <f t="shared" si="214"/>
        <v>0</v>
      </c>
      <c r="BD128" s="11">
        <f t="shared" si="215"/>
        <v>0</v>
      </c>
      <c r="BE128" s="11">
        <f t="shared" si="216"/>
        <v>0</v>
      </c>
      <c r="BF128" s="11">
        <f t="shared" si="247"/>
        <v>0</v>
      </c>
      <c r="BG128" s="11">
        <f t="shared" si="248"/>
        <v>0</v>
      </c>
      <c r="BH128" s="11">
        <f t="shared" si="249"/>
        <v>915.6</v>
      </c>
      <c r="BI128" s="11">
        <f t="shared" si="217"/>
        <v>0</v>
      </c>
      <c r="BJ128" s="11">
        <f t="shared" si="218"/>
        <v>0</v>
      </c>
      <c r="BK128" s="11">
        <f t="shared" si="219"/>
        <v>0</v>
      </c>
      <c r="BL128" s="11">
        <f t="shared" si="187"/>
        <v>0</v>
      </c>
      <c r="BM128" s="11">
        <f t="shared" si="220"/>
        <v>0</v>
      </c>
      <c r="BN128" s="43">
        <f t="shared" si="222"/>
        <v>0</v>
      </c>
      <c r="BO128" s="11">
        <f t="shared" si="179"/>
        <v>0</v>
      </c>
      <c r="BP128" s="11">
        <f t="shared" si="221"/>
        <v>0</v>
      </c>
      <c r="BQ128" s="43">
        <f t="shared" si="223"/>
        <v>0</v>
      </c>
      <c r="BR128" s="11">
        <f t="shared" si="180"/>
        <v>915.6</v>
      </c>
      <c r="BS128" s="11">
        <f t="shared" si="221"/>
        <v>0</v>
      </c>
      <c r="BT128" s="43">
        <f t="shared" si="224"/>
        <v>915.6</v>
      </c>
      <c r="BU128" s="11">
        <f t="shared" si="221"/>
        <v>0</v>
      </c>
      <c r="BV128" s="21"/>
      <c r="BW128" s="21"/>
      <c r="BX128" s="1" t="str">
        <f t="shared" si="225"/>
        <v/>
      </c>
    </row>
    <row r="129" spans="1:76" ht="46.8" customHeight="1" x14ac:dyDescent="0.3">
      <c r="A129" s="62" t="s">
        <v>138</v>
      </c>
      <c r="B129" s="63" t="s">
        <v>41</v>
      </c>
      <c r="C129" s="62" t="s">
        <v>67</v>
      </c>
      <c r="D129" s="62" t="s">
        <v>126</v>
      </c>
      <c r="E129" s="64" t="s">
        <v>127</v>
      </c>
      <c r="F129" s="11">
        <v>0</v>
      </c>
      <c r="G129" s="11">
        <v>0</v>
      </c>
      <c r="H129" s="11">
        <v>915.6</v>
      </c>
      <c r="I129" s="11"/>
      <c r="J129" s="11"/>
      <c r="K129" s="11"/>
      <c r="L129" s="11">
        <f t="shared" si="151"/>
        <v>0</v>
      </c>
      <c r="M129" s="11">
        <f t="shared" si="152"/>
        <v>0</v>
      </c>
      <c r="N129" s="11">
        <f t="shared" si="153"/>
        <v>915.6</v>
      </c>
      <c r="O129" s="11"/>
      <c r="P129" s="11"/>
      <c r="Q129" s="11"/>
      <c r="R129" s="11">
        <f t="shared" si="226"/>
        <v>0</v>
      </c>
      <c r="S129" s="11">
        <f t="shared" si="227"/>
        <v>0</v>
      </c>
      <c r="T129" s="11">
        <f t="shared" si="228"/>
        <v>915.6</v>
      </c>
      <c r="U129" s="11"/>
      <c r="V129" s="11"/>
      <c r="W129" s="11"/>
      <c r="X129" s="11">
        <f t="shared" si="229"/>
        <v>0</v>
      </c>
      <c r="Y129" s="11">
        <f t="shared" si="230"/>
        <v>0</v>
      </c>
      <c r="Z129" s="11">
        <f t="shared" si="231"/>
        <v>915.6</v>
      </c>
      <c r="AA129" s="11"/>
      <c r="AB129" s="11"/>
      <c r="AC129" s="11"/>
      <c r="AD129" s="11">
        <f t="shared" si="232"/>
        <v>0</v>
      </c>
      <c r="AE129" s="11">
        <f t="shared" si="233"/>
        <v>0</v>
      </c>
      <c r="AF129" s="11">
        <f t="shared" si="234"/>
        <v>915.6</v>
      </c>
      <c r="AG129" s="11"/>
      <c r="AH129" s="11">
        <f t="shared" si="235"/>
        <v>0</v>
      </c>
      <c r="AI129" s="11">
        <f t="shared" si="236"/>
        <v>0</v>
      </c>
      <c r="AJ129" s="11">
        <f t="shared" si="237"/>
        <v>915.6</v>
      </c>
      <c r="AK129" s="11"/>
      <c r="AL129" s="11"/>
      <c r="AM129" s="11"/>
      <c r="AN129" s="11">
        <f t="shared" si="238"/>
        <v>0</v>
      </c>
      <c r="AO129" s="11">
        <f t="shared" si="239"/>
        <v>0</v>
      </c>
      <c r="AP129" s="11">
        <f t="shared" si="240"/>
        <v>915.6</v>
      </c>
      <c r="AQ129" s="11"/>
      <c r="AR129" s="11"/>
      <c r="AS129" s="11"/>
      <c r="AT129" s="11">
        <f t="shared" si="241"/>
        <v>0</v>
      </c>
      <c r="AU129" s="11">
        <f t="shared" si="242"/>
        <v>0</v>
      </c>
      <c r="AV129" s="11">
        <f t="shared" si="243"/>
        <v>915.6</v>
      </c>
      <c r="AW129" s="11"/>
      <c r="AX129" s="11"/>
      <c r="AY129" s="11"/>
      <c r="AZ129" s="11">
        <f t="shared" si="244"/>
        <v>0</v>
      </c>
      <c r="BA129" s="11">
        <f t="shared" si="245"/>
        <v>0</v>
      </c>
      <c r="BB129" s="11">
        <f t="shared" si="246"/>
        <v>915.6</v>
      </c>
      <c r="BC129" s="11"/>
      <c r="BD129" s="11"/>
      <c r="BE129" s="11"/>
      <c r="BF129" s="11">
        <f t="shared" si="247"/>
        <v>0</v>
      </c>
      <c r="BG129" s="11">
        <f t="shared" si="248"/>
        <v>0</v>
      </c>
      <c r="BH129" s="11">
        <f t="shared" si="249"/>
        <v>915.6</v>
      </c>
      <c r="BI129" s="11"/>
      <c r="BJ129" s="11"/>
      <c r="BK129" s="11"/>
      <c r="BL129" s="11">
        <f t="shared" si="187"/>
        <v>0</v>
      </c>
      <c r="BM129" s="11"/>
      <c r="BN129" s="43">
        <f t="shared" si="222"/>
        <v>0</v>
      </c>
      <c r="BO129" s="11">
        <f t="shared" si="179"/>
        <v>0</v>
      </c>
      <c r="BP129" s="11"/>
      <c r="BQ129" s="43">
        <f t="shared" si="223"/>
        <v>0</v>
      </c>
      <c r="BR129" s="11">
        <f t="shared" si="180"/>
        <v>915.6</v>
      </c>
      <c r="BS129" s="11"/>
      <c r="BT129" s="43">
        <f t="shared" si="224"/>
        <v>915.6</v>
      </c>
      <c r="BU129" s="11"/>
      <c r="BV129" s="21"/>
      <c r="BW129" s="21"/>
      <c r="BX129" s="1" t="str">
        <f t="shared" si="225"/>
        <v>0310</v>
      </c>
    </row>
    <row r="130" spans="1:76" ht="46.8" customHeight="1" x14ac:dyDescent="0.3">
      <c r="A130" s="62" t="s">
        <v>140</v>
      </c>
      <c r="B130" s="63"/>
      <c r="C130" s="62"/>
      <c r="D130" s="62"/>
      <c r="E130" s="64" t="s">
        <v>141</v>
      </c>
      <c r="F130" s="11">
        <f t="shared" si="189"/>
        <v>0</v>
      </c>
      <c r="G130" s="11">
        <f t="shared" si="190"/>
        <v>0</v>
      </c>
      <c r="H130" s="11">
        <f t="shared" si="191"/>
        <v>915.7</v>
      </c>
      <c r="I130" s="11">
        <f t="shared" si="192"/>
        <v>0</v>
      </c>
      <c r="J130" s="11">
        <f t="shared" si="193"/>
        <v>0</v>
      </c>
      <c r="K130" s="11">
        <f t="shared" si="194"/>
        <v>0</v>
      </c>
      <c r="L130" s="11">
        <f t="shared" si="151"/>
        <v>0</v>
      </c>
      <c r="M130" s="11">
        <f t="shared" si="152"/>
        <v>0</v>
      </c>
      <c r="N130" s="11">
        <f t="shared" si="153"/>
        <v>915.7</v>
      </c>
      <c r="O130" s="11">
        <f t="shared" si="195"/>
        <v>0</v>
      </c>
      <c r="P130" s="11">
        <f t="shared" si="196"/>
        <v>0</v>
      </c>
      <c r="Q130" s="11">
        <f t="shared" si="197"/>
        <v>0</v>
      </c>
      <c r="R130" s="11">
        <f t="shared" si="226"/>
        <v>0</v>
      </c>
      <c r="S130" s="11">
        <f t="shared" si="227"/>
        <v>0</v>
      </c>
      <c r="T130" s="11">
        <f t="shared" si="228"/>
        <v>915.7</v>
      </c>
      <c r="U130" s="11">
        <f t="shared" si="198"/>
        <v>0</v>
      </c>
      <c r="V130" s="11">
        <f t="shared" si="199"/>
        <v>0</v>
      </c>
      <c r="W130" s="11">
        <f t="shared" si="200"/>
        <v>0</v>
      </c>
      <c r="X130" s="11">
        <f t="shared" si="229"/>
        <v>0</v>
      </c>
      <c r="Y130" s="11">
        <f t="shared" si="230"/>
        <v>0</v>
      </c>
      <c r="Z130" s="11">
        <f t="shared" si="231"/>
        <v>915.7</v>
      </c>
      <c r="AA130" s="11">
        <f t="shared" si="201"/>
        <v>0</v>
      </c>
      <c r="AB130" s="11">
        <f t="shared" si="202"/>
        <v>0</v>
      </c>
      <c r="AC130" s="11">
        <f t="shared" si="203"/>
        <v>0</v>
      </c>
      <c r="AD130" s="11">
        <f t="shared" si="232"/>
        <v>0</v>
      </c>
      <c r="AE130" s="11">
        <f t="shared" si="233"/>
        <v>0</v>
      </c>
      <c r="AF130" s="11">
        <f t="shared" si="234"/>
        <v>915.7</v>
      </c>
      <c r="AG130" s="11">
        <f t="shared" si="204"/>
        <v>0</v>
      </c>
      <c r="AH130" s="11">
        <f t="shared" si="235"/>
        <v>0</v>
      </c>
      <c r="AI130" s="11">
        <f t="shared" si="236"/>
        <v>0</v>
      </c>
      <c r="AJ130" s="11">
        <f t="shared" si="237"/>
        <v>915.7</v>
      </c>
      <c r="AK130" s="11">
        <f t="shared" si="205"/>
        <v>0</v>
      </c>
      <c r="AL130" s="11">
        <f t="shared" si="206"/>
        <v>0</v>
      </c>
      <c r="AM130" s="11">
        <f t="shared" si="207"/>
        <v>0</v>
      </c>
      <c r="AN130" s="11">
        <f t="shared" si="238"/>
        <v>0</v>
      </c>
      <c r="AO130" s="11">
        <f t="shared" si="239"/>
        <v>0</v>
      </c>
      <c r="AP130" s="11">
        <f t="shared" si="240"/>
        <v>915.7</v>
      </c>
      <c r="AQ130" s="11">
        <f t="shared" si="208"/>
        <v>0</v>
      </c>
      <c r="AR130" s="11">
        <f t="shared" si="209"/>
        <v>0</v>
      </c>
      <c r="AS130" s="11">
        <f t="shared" si="210"/>
        <v>0</v>
      </c>
      <c r="AT130" s="11">
        <f t="shared" si="241"/>
        <v>0</v>
      </c>
      <c r="AU130" s="11">
        <f t="shared" si="242"/>
        <v>0</v>
      </c>
      <c r="AV130" s="11">
        <f t="shared" si="243"/>
        <v>915.7</v>
      </c>
      <c r="AW130" s="11">
        <f t="shared" si="211"/>
        <v>0</v>
      </c>
      <c r="AX130" s="11">
        <f t="shared" si="212"/>
        <v>0</v>
      </c>
      <c r="AY130" s="11">
        <f t="shared" si="213"/>
        <v>0</v>
      </c>
      <c r="AZ130" s="11">
        <f t="shared" si="244"/>
        <v>0</v>
      </c>
      <c r="BA130" s="11">
        <f t="shared" si="245"/>
        <v>0</v>
      </c>
      <c r="BB130" s="11">
        <f t="shared" si="246"/>
        <v>915.7</v>
      </c>
      <c r="BC130" s="11">
        <f t="shared" si="214"/>
        <v>0</v>
      </c>
      <c r="BD130" s="11">
        <f t="shared" si="215"/>
        <v>0</v>
      </c>
      <c r="BE130" s="11">
        <f t="shared" si="216"/>
        <v>0</v>
      </c>
      <c r="BF130" s="11">
        <f t="shared" si="247"/>
        <v>0</v>
      </c>
      <c r="BG130" s="11">
        <f t="shared" si="248"/>
        <v>0</v>
      </c>
      <c r="BH130" s="11">
        <f t="shared" si="249"/>
        <v>915.7</v>
      </c>
      <c r="BI130" s="11">
        <f t="shared" si="217"/>
        <v>0</v>
      </c>
      <c r="BJ130" s="11">
        <f t="shared" si="218"/>
        <v>0</v>
      </c>
      <c r="BK130" s="11">
        <f t="shared" si="219"/>
        <v>0</v>
      </c>
      <c r="BL130" s="11">
        <f t="shared" si="187"/>
        <v>0</v>
      </c>
      <c r="BM130" s="11">
        <f t="shared" si="220"/>
        <v>0</v>
      </c>
      <c r="BN130" s="43">
        <f t="shared" si="222"/>
        <v>0</v>
      </c>
      <c r="BO130" s="11">
        <f t="shared" si="179"/>
        <v>0</v>
      </c>
      <c r="BP130" s="11">
        <f t="shared" si="221"/>
        <v>0</v>
      </c>
      <c r="BQ130" s="43">
        <f t="shared" si="223"/>
        <v>0</v>
      </c>
      <c r="BR130" s="11">
        <f t="shared" si="180"/>
        <v>915.7</v>
      </c>
      <c r="BS130" s="11">
        <f t="shared" si="221"/>
        <v>0</v>
      </c>
      <c r="BT130" s="43">
        <f t="shared" si="224"/>
        <v>915.7</v>
      </c>
      <c r="BU130" s="11">
        <f t="shared" si="221"/>
        <v>0</v>
      </c>
      <c r="BV130" s="21"/>
      <c r="BW130" s="21"/>
      <c r="BX130" s="1" t="str">
        <f t="shared" si="225"/>
        <v/>
      </c>
    </row>
    <row r="131" spans="1:76" ht="46.8" customHeight="1" x14ac:dyDescent="0.3">
      <c r="A131" s="62" t="s">
        <v>140</v>
      </c>
      <c r="B131" s="63" t="s">
        <v>41</v>
      </c>
      <c r="C131" s="62"/>
      <c r="D131" s="62"/>
      <c r="E131" s="64" t="s">
        <v>42</v>
      </c>
      <c r="F131" s="11">
        <f t="shared" si="189"/>
        <v>0</v>
      </c>
      <c r="G131" s="11">
        <f t="shared" si="190"/>
        <v>0</v>
      </c>
      <c r="H131" s="11">
        <f t="shared" si="191"/>
        <v>915.7</v>
      </c>
      <c r="I131" s="11">
        <f t="shared" si="192"/>
        <v>0</v>
      </c>
      <c r="J131" s="11">
        <f t="shared" si="193"/>
        <v>0</v>
      </c>
      <c r="K131" s="11">
        <f t="shared" si="194"/>
        <v>0</v>
      </c>
      <c r="L131" s="11">
        <f t="shared" si="151"/>
        <v>0</v>
      </c>
      <c r="M131" s="11">
        <f t="shared" si="152"/>
        <v>0</v>
      </c>
      <c r="N131" s="11">
        <f t="shared" si="153"/>
        <v>915.7</v>
      </c>
      <c r="O131" s="11">
        <f t="shared" si="195"/>
        <v>0</v>
      </c>
      <c r="P131" s="11">
        <f t="shared" si="196"/>
        <v>0</v>
      </c>
      <c r="Q131" s="11">
        <f t="shared" si="197"/>
        <v>0</v>
      </c>
      <c r="R131" s="11">
        <f t="shared" si="226"/>
        <v>0</v>
      </c>
      <c r="S131" s="11">
        <f t="shared" si="227"/>
        <v>0</v>
      </c>
      <c r="T131" s="11">
        <f t="shared" si="228"/>
        <v>915.7</v>
      </c>
      <c r="U131" s="11">
        <f t="shared" si="198"/>
        <v>0</v>
      </c>
      <c r="V131" s="11">
        <f t="shared" si="199"/>
        <v>0</v>
      </c>
      <c r="W131" s="11">
        <f t="shared" si="200"/>
        <v>0</v>
      </c>
      <c r="X131" s="11">
        <f t="shared" si="229"/>
        <v>0</v>
      </c>
      <c r="Y131" s="11">
        <f t="shared" si="230"/>
        <v>0</v>
      </c>
      <c r="Z131" s="11">
        <f t="shared" si="231"/>
        <v>915.7</v>
      </c>
      <c r="AA131" s="11">
        <f t="shared" si="201"/>
        <v>0</v>
      </c>
      <c r="AB131" s="11">
        <f t="shared" si="202"/>
        <v>0</v>
      </c>
      <c r="AC131" s="11">
        <f t="shared" si="203"/>
        <v>0</v>
      </c>
      <c r="AD131" s="11">
        <f t="shared" si="232"/>
        <v>0</v>
      </c>
      <c r="AE131" s="11">
        <f t="shared" si="233"/>
        <v>0</v>
      </c>
      <c r="AF131" s="11">
        <f t="shared" si="234"/>
        <v>915.7</v>
      </c>
      <c r="AG131" s="11">
        <f t="shared" si="204"/>
        <v>0</v>
      </c>
      <c r="AH131" s="11">
        <f t="shared" si="235"/>
        <v>0</v>
      </c>
      <c r="AI131" s="11">
        <f t="shared" si="236"/>
        <v>0</v>
      </c>
      <c r="AJ131" s="11">
        <f t="shared" si="237"/>
        <v>915.7</v>
      </c>
      <c r="AK131" s="11">
        <f t="shared" si="205"/>
        <v>0</v>
      </c>
      <c r="AL131" s="11">
        <f t="shared" si="206"/>
        <v>0</v>
      </c>
      <c r="AM131" s="11">
        <f t="shared" si="207"/>
        <v>0</v>
      </c>
      <c r="AN131" s="11">
        <f t="shared" si="238"/>
        <v>0</v>
      </c>
      <c r="AO131" s="11">
        <f t="shared" si="239"/>
        <v>0</v>
      </c>
      <c r="AP131" s="11">
        <f t="shared" si="240"/>
        <v>915.7</v>
      </c>
      <c r="AQ131" s="11">
        <f t="shared" si="208"/>
        <v>0</v>
      </c>
      <c r="AR131" s="11">
        <f t="shared" si="209"/>
        <v>0</v>
      </c>
      <c r="AS131" s="11">
        <f t="shared" si="210"/>
        <v>0</v>
      </c>
      <c r="AT131" s="11">
        <f t="shared" si="241"/>
        <v>0</v>
      </c>
      <c r="AU131" s="11">
        <f t="shared" si="242"/>
        <v>0</v>
      </c>
      <c r="AV131" s="11">
        <f t="shared" si="243"/>
        <v>915.7</v>
      </c>
      <c r="AW131" s="11">
        <f t="shared" si="211"/>
        <v>0</v>
      </c>
      <c r="AX131" s="11">
        <f t="shared" si="212"/>
        <v>0</v>
      </c>
      <c r="AY131" s="11">
        <f t="shared" si="213"/>
        <v>0</v>
      </c>
      <c r="AZ131" s="11">
        <f t="shared" si="244"/>
        <v>0</v>
      </c>
      <c r="BA131" s="11">
        <f t="shared" si="245"/>
        <v>0</v>
      </c>
      <c r="BB131" s="11">
        <f t="shared" si="246"/>
        <v>915.7</v>
      </c>
      <c r="BC131" s="11">
        <f t="shared" si="214"/>
        <v>0</v>
      </c>
      <c r="BD131" s="11">
        <f t="shared" si="215"/>
        <v>0</v>
      </c>
      <c r="BE131" s="11">
        <f t="shared" si="216"/>
        <v>0</v>
      </c>
      <c r="BF131" s="11">
        <f t="shared" si="247"/>
        <v>0</v>
      </c>
      <c r="BG131" s="11">
        <f t="shared" si="248"/>
        <v>0</v>
      </c>
      <c r="BH131" s="11">
        <f t="shared" si="249"/>
        <v>915.7</v>
      </c>
      <c r="BI131" s="11">
        <f t="shared" si="217"/>
        <v>0</v>
      </c>
      <c r="BJ131" s="11">
        <f t="shared" si="218"/>
        <v>0</v>
      </c>
      <c r="BK131" s="11">
        <f t="shared" si="219"/>
        <v>0</v>
      </c>
      <c r="BL131" s="11">
        <f t="shared" si="187"/>
        <v>0</v>
      </c>
      <c r="BM131" s="11">
        <f t="shared" si="220"/>
        <v>0</v>
      </c>
      <c r="BN131" s="43">
        <f t="shared" si="222"/>
        <v>0</v>
      </c>
      <c r="BO131" s="11">
        <f t="shared" si="179"/>
        <v>0</v>
      </c>
      <c r="BP131" s="11">
        <f t="shared" si="221"/>
        <v>0</v>
      </c>
      <c r="BQ131" s="43">
        <f t="shared" si="223"/>
        <v>0</v>
      </c>
      <c r="BR131" s="11">
        <f t="shared" si="180"/>
        <v>915.7</v>
      </c>
      <c r="BS131" s="11">
        <f t="shared" si="221"/>
        <v>0</v>
      </c>
      <c r="BT131" s="43">
        <f t="shared" si="224"/>
        <v>915.7</v>
      </c>
      <c r="BU131" s="11">
        <f t="shared" si="221"/>
        <v>0</v>
      </c>
      <c r="BV131" s="21"/>
      <c r="BW131" s="21"/>
      <c r="BX131" s="1" t="str">
        <f t="shared" si="225"/>
        <v/>
      </c>
    </row>
    <row r="132" spans="1:76" ht="46.8" customHeight="1" x14ac:dyDescent="0.3">
      <c r="A132" s="62" t="s">
        <v>140</v>
      </c>
      <c r="B132" s="63" t="s">
        <v>41</v>
      </c>
      <c r="C132" s="62" t="s">
        <v>67</v>
      </c>
      <c r="D132" s="62" t="s">
        <v>126</v>
      </c>
      <c r="E132" s="64" t="s">
        <v>127</v>
      </c>
      <c r="F132" s="11">
        <v>0</v>
      </c>
      <c r="G132" s="11">
        <v>0</v>
      </c>
      <c r="H132" s="11">
        <v>915.7</v>
      </c>
      <c r="I132" s="11"/>
      <c r="J132" s="11"/>
      <c r="K132" s="11"/>
      <c r="L132" s="11">
        <f t="shared" si="151"/>
        <v>0</v>
      </c>
      <c r="M132" s="11">
        <f t="shared" si="152"/>
        <v>0</v>
      </c>
      <c r="N132" s="11">
        <f t="shared" si="153"/>
        <v>915.7</v>
      </c>
      <c r="O132" s="11"/>
      <c r="P132" s="11"/>
      <c r="Q132" s="11"/>
      <c r="R132" s="11">
        <f t="shared" si="226"/>
        <v>0</v>
      </c>
      <c r="S132" s="11">
        <f t="shared" si="227"/>
        <v>0</v>
      </c>
      <c r="T132" s="11">
        <f t="shared" si="228"/>
        <v>915.7</v>
      </c>
      <c r="U132" s="11"/>
      <c r="V132" s="11"/>
      <c r="W132" s="11"/>
      <c r="X132" s="11">
        <f t="shared" si="229"/>
        <v>0</v>
      </c>
      <c r="Y132" s="11">
        <f t="shared" si="230"/>
        <v>0</v>
      </c>
      <c r="Z132" s="11">
        <f t="shared" si="231"/>
        <v>915.7</v>
      </c>
      <c r="AA132" s="11"/>
      <c r="AB132" s="11"/>
      <c r="AC132" s="11"/>
      <c r="AD132" s="11">
        <f t="shared" si="232"/>
        <v>0</v>
      </c>
      <c r="AE132" s="11">
        <f t="shared" si="233"/>
        <v>0</v>
      </c>
      <c r="AF132" s="11">
        <f t="shared" si="234"/>
        <v>915.7</v>
      </c>
      <c r="AG132" s="11"/>
      <c r="AH132" s="11">
        <f t="shared" si="235"/>
        <v>0</v>
      </c>
      <c r="AI132" s="11">
        <f t="shared" si="236"/>
        <v>0</v>
      </c>
      <c r="AJ132" s="11">
        <f t="shared" si="237"/>
        <v>915.7</v>
      </c>
      <c r="AK132" s="11"/>
      <c r="AL132" s="11"/>
      <c r="AM132" s="11"/>
      <c r="AN132" s="11">
        <f t="shared" si="238"/>
        <v>0</v>
      </c>
      <c r="AO132" s="11">
        <f t="shared" si="239"/>
        <v>0</v>
      </c>
      <c r="AP132" s="11">
        <f t="shared" si="240"/>
        <v>915.7</v>
      </c>
      <c r="AQ132" s="11"/>
      <c r="AR132" s="11"/>
      <c r="AS132" s="11"/>
      <c r="AT132" s="11">
        <f t="shared" si="241"/>
        <v>0</v>
      </c>
      <c r="AU132" s="11">
        <f t="shared" si="242"/>
        <v>0</v>
      </c>
      <c r="AV132" s="11">
        <f t="shared" si="243"/>
        <v>915.7</v>
      </c>
      <c r="AW132" s="11"/>
      <c r="AX132" s="11"/>
      <c r="AY132" s="11"/>
      <c r="AZ132" s="11">
        <f t="shared" si="244"/>
        <v>0</v>
      </c>
      <c r="BA132" s="11">
        <f t="shared" si="245"/>
        <v>0</v>
      </c>
      <c r="BB132" s="11">
        <f t="shared" si="246"/>
        <v>915.7</v>
      </c>
      <c r="BC132" s="11"/>
      <c r="BD132" s="11"/>
      <c r="BE132" s="11"/>
      <c r="BF132" s="11">
        <f t="shared" si="247"/>
        <v>0</v>
      </c>
      <c r="BG132" s="11">
        <f t="shared" si="248"/>
        <v>0</v>
      </c>
      <c r="BH132" s="11">
        <f t="shared" si="249"/>
        <v>915.7</v>
      </c>
      <c r="BI132" s="11"/>
      <c r="BJ132" s="11"/>
      <c r="BK132" s="11"/>
      <c r="BL132" s="11">
        <f t="shared" si="187"/>
        <v>0</v>
      </c>
      <c r="BM132" s="11"/>
      <c r="BN132" s="43">
        <f t="shared" si="222"/>
        <v>0</v>
      </c>
      <c r="BO132" s="11">
        <f t="shared" si="179"/>
        <v>0</v>
      </c>
      <c r="BP132" s="11"/>
      <c r="BQ132" s="43">
        <f t="shared" si="223"/>
        <v>0</v>
      </c>
      <c r="BR132" s="11">
        <f t="shared" si="180"/>
        <v>915.7</v>
      </c>
      <c r="BS132" s="11"/>
      <c r="BT132" s="43">
        <f t="shared" si="224"/>
        <v>915.7</v>
      </c>
      <c r="BU132" s="11"/>
      <c r="BV132" s="21"/>
      <c r="BW132" s="21"/>
      <c r="BX132" s="1" t="str">
        <f t="shared" si="225"/>
        <v>0310</v>
      </c>
    </row>
    <row r="133" spans="1:76" ht="62.4" customHeight="1" x14ac:dyDescent="0.3">
      <c r="A133" s="62" t="s">
        <v>142</v>
      </c>
      <c r="B133" s="63"/>
      <c r="C133" s="62"/>
      <c r="D133" s="62"/>
      <c r="E133" s="65" t="s">
        <v>143</v>
      </c>
      <c r="F133" s="11">
        <f t="shared" si="189"/>
        <v>9209.2999999999993</v>
      </c>
      <c r="G133" s="11">
        <f t="shared" si="190"/>
        <v>0</v>
      </c>
      <c r="H133" s="11">
        <f t="shared" si="191"/>
        <v>0</v>
      </c>
      <c r="I133" s="11">
        <f t="shared" si="192"/>
        <v>0</v>
      </c>
      <c r="J133" s="11">
        <f t="shared" si="193"/>
        <v>0</v>
      </c>
      <c r="K133" s="11">
        <f t="shared" si="194"/>
        <v>0</v>
      </c>
      <c r="L133" s="11">
        <f t="shared" si="151"/>
        <v>9209.2999999999993</v>
      </c>
      <c r="M133" s="11">
        <f t="shared" si="152"/>
        <v>0</v>
      </c>
      <c r="N133" s="11">
        <f t="shared" si="153"/>
        <v>0</v>
      </c>
      <c r="O133" s="11">
        <f t="shared" si="195"/>
        <v>0</v>
      </c>
      <c r="P133" s="11">
        <f t="shared" si="196"/>
        <v>0</v>
      </c>
      <c r="Q133" s="11">
        <f t="shared" si="197"/>
        <v>0</v>
      </c>
      <c r="R133" s="11">
        <f t="shared" si="226"/>
        <v>9209.2999999999993</v>
      </c>
      <c r="S133" s="11">
        <f t="shared" si="227"/>
        <v>0</v>
      </c>
      <c r="T133" s="11">
        <f t="shared" si="228"/>
        <v>0</v>
      </c>
      <c r="U133" s="11">
        <f t="shared" si="198"/>
        <v>0</v>
      </c>
      <c r="V133" s="11">
        <f t="shared" si="199"/>
        <v>0</v>
      </c>
      <c r="W133" s="11">
        <f t="shared" si="200"/>
        <v>0</v>
      </c>
      <c r="X133" s="11">
        <f t="shared" si="229"/>
        <v>9209.2999999999993</v>
      </c>
      <c r="Y133" s="11">
        <f t="shared" si="230"/>
        <v>0</v>
      </c>
      <c r="Z133" s="11">
        <f t="shared" si="231"/>
        <v>0</v>
      </c>
      <c r="AA133" s="11">
        <f t="shared" si="201"/>
        <v>0</v>
      </c>
      <c r="AB133" s="11">
        <f t="shared" si="202"/>
        <v>0</v>
      </c>
      <c r="AC133" s="11">
        <f t="shared" si="203"/>
        <v>0</v>
      </c>
      <c r="AD133" s="11">
        <f t="shared" si="232"/>
        <v>9209.2999999999993</v>
      </c>
      <c r="AE133" s="11">
        <f t="shared" si="233"/>
        <v>0</v>
      </c>
      <c r="AF133" s="11">
        <f t="shared" si="234"/>
        <v>0</v>
      </c>
      <c r="AG133" s="11">
        <f t="shared" si="204"/>
        <v>0</v>
      </c>
      <c r="AH133" s="11">
        <f t="shared" si="235"/>
        <v>9209.2999999999993</v>
      </c>
      <c r="AI133" s="11">
        <f t="shared" si="236"/>
        <v>0</v>
      </c>
      <c r="AJ133" s="11">
        <f t="shared" si="237"/>
        <v>0</v>
      </c>
      <c r="AK133" s="11">
        <f t="shared" si="205"/>
        <v>-9209.2999999999993</v>
      </c>
      <c r="AL133" s="11">
        <f t="shared" si="206"/>
        <v>10011.665000000001</v>
      </c>
      <c r="AM133" s="11">
        <f t="shared" si="207"/>
        <v>0</v>
      </c>
      <c r="AN133" s="11">
        <f t="shared" si="238"/>
        <v>0</v>
      </c>
      <c r="AO133" s="11">
        <f t="shared" si="239"/>
        <v>10011.665000000001</v>
      </c>
      <c r="AP133" s="11">
        <f t="shared" si="240"/>
        <v>0</v>
      </c>
      <c r="AQ133" s="11">
        <f t="shared" si="208"/>
        <v>0</v>
      </c>
      <c r="AR133" s="11">
        <f t="shared" si="209"/>
        <v>0</v>
      </c>
      <c r="AS133" s="11">
        <f t="shared" si="210"/>
        <v>0</v>
      </c>
      <c r="AT133" s="11">
        <f t="shared" si="241"/>
        <v>0</v>
      </c>
      <c r="AU133" s="11">
        <f t="shared" si="242"/>
        <v>10011.665000000001</v>
      </c>
      <c r="AV133" s="11">
        <f t="shared" si="243"/>
        <v>0</v>
      </c>
      <c r="AW133" s="11">
        <f t="shared" si="211"/>
        <v>0</v>
      </c>
      <c r="AX133" s="11">
        <f t="shared" si="212"/>
        <v>0</v>
      </c>
      <c r="AY133" s="11">
        <f t="shared" si="213"/>
        <v>0</v>
      </c>
      <c r="AZ133" s="11">
        <f t="shared" si="244"/>
        <v>0</v>
      </c>
      <c r="BA133" s="11">
        <f t="shared" si="245"/>
        <v>10011.665000000001</v>
      </c>
      <c r="BB133" s="11">
        <f t="shared" si="246"/>
        <v>0</v>
      </c>
      <c r="BC133" s="11">
        <f t="shared" si="214"/>
        <v>0</v>
      </c>
      <c r="BD133" s="11">
        <f t="shared" si="215"/>
        <v>0</v>
      </c>
      <c r="BE133" s="11">
        <f t="shared" si="216"/>
        <v>0</v>
      </c>
      <c r="BF133" s="11">
        <f t="shared" si="247"/>
        <v>0</v>
      </c>
      <c r="BG133" s="11">
        <f t="shared" si="248"/>
        <v>10011.665000000001</v>
      </c>
      <c r="BH133" s="11">
        <f t="shared" si="249"/>
        <v>0</v>
      </c>
      <c r="BI133" s="11">
        <f t="shared" si="217"/>
        <v>0</v>
      </c>
      <c r="BJ133" s="11">
        <f t="shared" si="218"/>
        <v>0</v>
      </c>
      <c r="BK133" s="11">
        <f t="shared" si="219"/>
        <v>0</v>
      </c>
      <c r="BL133" s="11">
        <f t="shared" si="187"/>
        <v>0</v>
      </c>
      <c r="BM133" s="11">
        <f t="shared" si="220"/>
        <v>0</v>
      </c>
      <c r="BN133" s="43">
        <f t="shared" si="222"/>
        <v>0</v>
      </c>
      <c r="BO133" s="11">
        <f t="shared" si="179"/>
        <v>10011.665000000001</v>
      </c>
      <c r="BP133" s="11">
        <f t="shared" si="221"/>
        <v>0</v>
      </c>
      <c r="BQ133" s="43">
        <f t="shared" si="223"/>
        <v>10011.665000000001</v>
      </c>
      <c r="BR133" s="11">
        <f t="shared" si="180"/>
        <v>0</v>
      </c>
      <c r="BS133" s="11">
        <f t="shared" si="221"/>
        <v>0</v>
      </c>
      <c r="BT133" s="43">
        <f t="shared" si="224"/>
        <v>0</v>
      </c>
      <c r="BU133" s="11">
        <f t="shared" si="221"/>
        <v>0</v>
      </c>
      <c r="BV133" s="21"/>
      <c r="BW133" s="21"/>
      <c r="BX133" s="1" t="str">
        <f t="shared" si="225"/>
        <v/>
      </c>
    </row>
    <row r="134" spans="1:76" ht="46.8" customHeight="1" x14ac:dyDescent="0.3">
      <c r="A134" s="62" t="s">
        <v>142</v>
      </c>
      <c r="B134" s="63" t="s">
        <v>41</v>
      </c>
      <c r="C134" s="62"/>
      <c r="D134" s="62"/>
      <c r="E134" s="64" t="s">
        <v>42</v>
      </c>
      <c r="F134" s="11">
        <f t="shared" si="189"/>
        <v>9209.2999999999993</v>
      </c>
      <c r="G134" s="11">
        <f t="shared" si="190"/>
        <v>0</v>
      </c>
      <c r="H134" s="11">
        <f t="shared" si="191"/>
        <v>0</v>
      </c>
      <c r="I134" s="11">
        <f t="shared" si="192"/>
        <v>0</v>
      </c>
      <c r="J134" s="11">
        <f t="shared" si="193"/>
        <v>0</v>
      </c>
      <c r="K134" s="11">
        <f t="shared" si="194"/>
        <v>0</v>
      </c>
      <c r="L134" s="11">
        <f t="shared" si="151"/>
        <v>9209.2999999999993</v>
      </c>
      <c r="M134" s="11">
        <f t="shared" si="152"/>
        <v>0</v>
      </c>
      <c r="N134" s="11">
        <f t="shared" si="153"/>
        <v>0</v>
      </c>
      <c r="O134" s="11">
        <f t="shared" si="195"/>
        <v>0</v>
      </c>
      <c r="P134" s="11">
        <f t="shared" si="196"/>
        <v>0</v>
      </c>
      <c r="Q134" s="11">
        <f t="shared" si="197"/>
        <v>0</v>
      </c>
      <c r="R134" s="11">
        <f t="shared" si="226"/>
        <v>9209.2999999999993</v>
      </c>
      <c r="S134" s="11">
        <f t="shared" si="227"/>
        <v>0</v>
      </c>
      <c r="T134" s="11">
        <f t="shared" si="228"/>
        <v>0</v>
      </c>
      <c r="U134" s="11">
        <f t="shared" si="198"/>
        <v>0</v>
      </c>
      <c r="V134" s="11">
        <f t="shared" si="199"/>
        <v>0</v>
      </c>
      <c r="W134" s="11">
        <f t="shared" si="200"/>
        <v>0</v>
      </c>
      <c r="X134" s="11">
        <f t="shared" si="229"/>
        <v>9209.2999999999993</v>
      </c>
      <c r="Y134" s="11">
        <f t="shared" si="230"/>
        <v>0</v>
      </c>
      <c r="Z134" s="11">
        <f t="shared" si="231"/>
        <v>0</v>
      </c>
      <c r="AA134" s="11">
        <f t="shared" si="201"/>
        <v>0</v>
      </c>
      <c r="AB134" s="11">
        <f t="shared" si="202"/>
        <v>0</v>
      </c>
      <c r="AC134" s="11">
        <f t="shared" si="203"/>
        <v>0</v>
      </c>
      <c r="AD134" s="11">
        <f t="shared" si="232"/>
        <v>9209.2999999999993</v>
      </c>
      <c r="AE134" s="11">
        <f t="shared" si="233"/>
        <v>0</v>
      </c>
      <c r="AF134" s="11">
        <f t="shared" si="234"/>
        <v>0</v>
      </c>
      <c r="AG134" s="11">
        <f t="shared" si="204"/>
        <v>0</v>
      </c>
      <c r="AH134" s="11">
        <f t="shared" si="235"/>
        <v>9209.2999999999993</v>
      </c>
      <c r="AI134" s="11">
        <f t="shared" si="236"/>
        <v>0</v>
      </c>
      <c r="AJ134" s="11">
        <f t="shared" si="237"/>
        <v>0</v>
      </c>
      <c r="AK134" s="11">
        <f t="shared" si="205"/>
        <v>-9209.2999999999993</v>
      </c>
      <c r="AL134" s="11">
        <f t="shared" si="206"/>
        <v>10011.665000000001</v>
      </c>
      <c r="AM134" s="11">
        <f t="shared" si="207"/>
        <v>0</v>
      </c>
      <c r="AN134" s="11">
        <f t="shared" si="238"/>
        <v>0</v>
      </c>
      <c r="AO134" s="11">
        <f t="shared" si="239"/>
        <v>10011.665000000001</v>
      </c>
      <c r="AP134" s="11">
        <f t="shared" si="240"/>
        <v>0</v>
      </c>
      <c r="AQ134" s="11">
        <f t="shared" si="208"/>
        <v>0</v>
      </c>
      <c r="AR134" s="11">
        <f t="shared" si="209"/>
        <v>0</v>
      </c>
      <c r="AS134" s="11">
        <f t="shared" si="210"/>
        <v>0</v>
      </c>
      <c r="AT134" s="11">
        <f t="shared" si="241"/>
        <v>0</v>
      </c>
      <c r="AU134" s="11">
        <f t="shared" si="242"/>
        <v>10011.665000000001</v>
      </c>
      <c r="AV134" s="11">
        <f t="shared" si="243"/>
        <v>0</v>
      </c>
      <c r="AW134" s="11">
        <f t="shared" si="211"/>
        <v>0</v>
      </c>
      <c r="AX134" s="11">
        <f t="shared" si="212"/>
        <v>0</v>
      </c>
      <c r="AY134" s="11">
        <f t="shared" si="213"/>
        <v>0</v>
      </c>
      <c r="AZ134" s="11">
        <f t="shared" si="244"/>
        <v>0</v>
      </c>
      <c r="BA134" s="11">
        <f t="shared" si="245"/>
        <v>10011.665000000001</v>
      </c>
      <c r="BB134" s="11">
        <f t="shared" si="246"/>
        <v>0</v>
      </c>
      <c r="BC134" s="11">
        <f t="shared" si="214"/>
        <v>0</v>
      </c>
      <c r="BD134" s="11">
        <f t="shared" si="215"/>
        <v>0</v>
      </c>
      <c r="BE134" s="11">
        <f t="shared" si="216"/>
        <v>0</v>
      </c>
      <c r="BF134" s="11">
        <f t="shared" si="247"/>
        <v>0</v>
      </c>
      <c r="BG134" s="11">
        <f t="shared" si="248"/>
        <v>10011.665000000001</v>
      </c>
      <c r="BH134" s="11">
        <f t="shared" si="249"/>
        <v>0</v>
      </c>
      <c r="BI134" s="11">
        <f t="shared" si="217"/>
        <v>0</v>
      </c>
      <c r="BJ134" s="11">
        <f t="shared" si="218"/>
        <v>0</v>
      </c>
      <c r="BK134" s="11">
        <f t="shared" si="219"/>
        <v>0</v>
      </c>
      <c r="BL134" s="11">
        <f t="shared" si="187"/>
        <v>0</v>
      </c>
      <c r="BM134" s="11">
        <f t="shared" si="220"/>
        <v>0</v>
      </c>
      <c r="BN134" s="43">
        <f t="shared" si="222"/>
        <v>0</v>
      </c>
      <c r="BO134" s="11">
        <f t="shared" si="179"/>
        <v>10011.665000000001</v>
      </c>
      <c r="BP134" s="11">
        <f t="shared" si="221"/>
        <v>0</v>
      </c>
      <c r="BQ134" s="43">
        <f t="shared" si="223"/>
        <v>10011.665000000001</v>
      </c>
      <c r="BR134" s="11">
        <f t="shared" si="180"/>
        <v>0</v>
      </c>
      <c r="BS134" s="11">
        <f t="shared" si="221"/>
        <v>0</v>
      </c>
      <c r="BT134" s="43">
        <f t="shared" si="224"/>
        <v>0</v>
      </c>
      <c r="BU134" s="11">
        <f t="shared" si="221"/>
        <v>0</v>
      </c>
      <c r="BV134" s="21"/>
      <c r="BW134" s="21"/>
      <c r="BX134" s="1" t="str">
        <f t="shared" si="225"/>
        <v/>
      </c>
    </row>
    <row r="135" spans="1:76" ht="46.8" customHeight="1" x14ac:dyDescent="0.3">
      <c r="A135" s="62" t="s">
        <v>142</v>
      </c>
      <c r="B135" s="63" t="s">
        <v>41</v>
      </c>
      <c r="C135" s="62" t="s">
        <v>67</v>
      </c>
      <c r="D135" s="62" t="s">
        <v>126</v>
      </c>
      <c r="E135" s="64" t="s">
        <v>127</v>
      </c>
      <c r="F135" s="11">
        <v>9209.2999999999993</v>
      </c>
      <c r="G135" s="11">
        <v>0</v>
      </c>
      <c r="H135" s="11">
        <v>0</v>
      </c>
      <c r="I135" s="11"/>
      <c r="J135" s="11"/>
      <c r="K135" s="11"/>
      <c r="L135" s="11">
        <f t="shared" si="151"/>
        <v>9209.2999999999993</v>
      </c>
      <c r="M135" s="11">
        <f t="shared" si="152"/>
        <v>0</v>
      </c>
      <c r="N135" s="11">
        <f t="shared" si="153"/>
        <v>0</v>
      </c>
      <c r="O135" s="11"/>
      <c r="P135" s="11"/>
      <c r="Q135" s="11"/>
      <c r="R135" s="11">
        <f t="shared" si="226"/>
        <v>9209.2999999999993</v>
      </c>
      <c r="S135" s="11">
        <f t="shared" si="227"/>
        <v>0</v>
      </c>
      <c r="T135" s="11">
        <f t="shared" si="228"/>
        <v>0</v>
      </c>
      <c r="U135" s="11"/>
      <c r="V135" s="11"/>
      <c r="W135" s="11"/>
      <c r="X135" s="11">
        <f t="shared" si="229"/>
        <v>9209.2999999999993</v>
      </c>
      <c r="Y135" s="11">
        <f t="shared" si="230"/>
        <v>0</v>
      </c>
      <c r="Z135" s="11">
        <f t="shared" si="231"/>
        <v>0</v>
      </c>
      <c r="AA135" s="11"/>
      <c r="AB135" s="11"/>
      <c r="AC135" s="11"/>
      <c r="AD135" s="11">
        <f t="shared" si="232"/>
        <v>9209.2999999999993</v>
      </c>
      <c r="AE135" s="11">
        <f t="shared" si="233"/>
        <v>0</v>
      </c>
      <c r="AF135" s="11">
        <f t="shared" si="234"/>
        <v>0</v>
      </c>
      <c r="AG135" s="11"/>
      <c r="AH135" s="11">
        <f t="shared" si="235"/>
        <v>9209.2999999999993</v>
      </c>
      <c r="AI135" s="11">
        <f t="shared" si="236"/>
        <v>0</v>
      </c>
      <c r="AJ135" s="11">
        <f t="shared" si="237"/>
        <v>0</v>
      </c>
      <c r="AK135" s="11">
        <v>-9209.2999999999993</v>
      </c>
      <c r="AL135" s="11">
        <v>10011.665000000001</v>
      </c>
      <c r="AM135" s="11"/>
      <c r="AN135" s="11">
        <f t="shared" si="238"/>
        <v>0</v>
      </c>
      <c r="AO135" s="11">
        <f t="shared" si="239"/>
        <v>10011.665000000001</v>
      </c>
      <c r="AP135" s="11">
        <f t="shared" si="240"/>
        <v>0</v>
      </c>
      <c r="AQ135" s="11"/>
      <c r="AR135" s="11"/>
      <c r="AS135" s="11"/>
      <c r="AT135" s="11">
        <f t="shared" si="241"/>
        <v>0</v>
      </c>
      <c r="AU135" s="11">
        <f t="shared" si="242"/>
        <v>10011.665000000001</v>
      </c>
      <c r="AV135" s="11">
        <f t="shared" si="243"/>
        <v>0</v>
      </c>
      <c r="AW135" s="11"/>
      <c r="AX135" s="11"/>
      <c r="AY135" s="11"/>
      <c r="AZ135" s="11">
        <f t="shared" si="244"/>
        <v>0</v>
      </c>
      <c r="BA135" s="11">
        <f t="shared" si="245"/>
        <v>10011.665000000001</v>
      </c>
      <c r="BB135" s="11">
        <f t="shared" si="246"/>
        <v>0</v>
      </c>
      <c r="BC135" s="11"/>
      <c r="BD135" s="11"/>
      <c r="BE135" s="11"/>
      <c r="BF135" s="11">
        <f t="shared" si="247"/>
        <v>0</v>
      </c>
      <c r="BG135" s="11">
        <f t="shared" si="248"/>
        <v>10011.665000000001</v>
      </c>
      <c r="BH135" s="11">
        <f t="shared" si="249"/>
        <v>0</v>
      </c>
      <c r="BI135" s="11"/>
      <c r="BJ135" s="11"/>
      <c r="BK135" s="11"/>
      <c r="BL135" s="11">
        <f t="shared" si="187"/>
        <v>0</v>
      </c>
      <c r="BM135" s="11"/>
      <c r="BN135" s="43">
        <f t="shared" si="222"/>
        <v>0</v>
      </c>
      <c r="BO135" s="11">
        <f t="shared" si="179"/>
        <v>10011.665000000001</v>
      </c>
      <c r="BP135" s="11"/>
      <c r="BQ135" s="43">
        <f t="shared" si="223"/>
        <v>10011.665000000001</v>
      </c>
      <c r="BR135" s="11">
        <f t="shared" si="180"/>
        <v>0</v>
      </c>
      <c r="BS135" s="11"/>
      <c r="BT135" s="43">
        <f t="shared" si="224"/>
        <v>0</v>
      </c>
      <c r="BU135" s="11"/>
      <c r="BV135" s="21"/>
      <c r="BW135" s="21"/>
      <c r="BX135" s="1" t="str">
        <f t="shared" si="225"/>
        <v>0310</v>
      </c>
    </row>
    <row r="136" spans="1:76" ht="46.8" customHeight="1" x14ac:dyDescent="0.3">
      <c r="A136" s="62" t="s">
        <v>144</v>
      </c>
      <c r="B136" s="63"/>
      <c r="C136" s="62"/>
      <c r="D136" s="62"/>
      <c r="E136" s="64" t="s">
        <v>145</v>
      </c>
      <c r="F136" s="11">
        <f t="shared" si="189"/>
        <v>9849.2000000000007</v>
      </c>
      <c r="G136" s="11">
        <f t="shared" si="190"/>
        <v>0</v>
      </c>
      <c r="H136" s="11">
        <f t="shared" si="191"/>
        <v>0</v>
      </c>
      <c r="I136" s="11">
        <f t="shared" si="192"/>
        <v>0</v>
      </c>
      <c r="J136" s="11">
        <f t="shared" si="193"/>
        <v>0</v>
      </c>
      <c r="K136" s="11">
        <f t="shared" si="194"/>
        <v>0</v>
      </c>
      <c r="L136" s="11">
        <f t="shared" si="151"/>
        <v>9849.2000000000007</v>
      </c>
      <c r="M136" s="11">
        <f t="shared" si="152"/>
        <v>0</v>
      </c>
      <c r="N136" s="11">
        <f t="shared" si="153"/>
        <v>0</v>
      </c>
      <c r="O136" s="11">
        <f t="shared" si="195"/>
        <v>333.19578000000001</v>
      </c>
      <c r="P136" s="11">
        <f t="shared" si="196"/>
        <v>0</v>
      </c>
      <c r="Q136" s="11">
        <f t="shared" si="197"/>
        <v>0</v>
      </c>
      <c r="R136" s="11">
        <f t="shared" si="226"/>
        <v>10182.395780000001</v>
      </c>
      <c r="S136" s="11">
        <f t="shared" si="227"/>
        <v>0</v>
      </c>
      <c r="T136" s="11">
        <f t="shared" si="228"/>
        <v>0</v>
      </c>
      <c r="U136" s="11">
        <f t="shared" si="198"/>
        <v>0</v>
      </c>
      <c r="V136" s="11">
        <f t="shared" si="199"/>
        <v>0</v>
      </c>
      <c r="W136" s="11">
        <f t="shared" si="200"/>
        <v>0</v>
      </c>
      <c r="X136" s="11">
        <f t="shared" si="229"/>
        <v>10182.395780000001</v>
      </c>
      <c r="Y136" s="11">
        <f t="shared" si="230"/>
        <v>0</v>
      </c>
      <c r="Z136" s="11">
        <f t="shared" si="231"/>
        <v>0</v>
      </c>
      <c r="AA136" s="11">
        <f t="shared" si="201"/>
        <v>0</v>
      </c>
      <c r="AB136" s="11">
        <f t="shared" si="202"/>
        <v>0</v>
      </c>
      <c r="AC136" s="11">
        <f t="shared" si="203"/>
        <v>0</v>
      </c>
      <c r="AD136" s="11">
        <f t="shared" si="232"/>
        <v>10182.395780000001</v>
      </c>
      <c r="AE136" s="11">
        <f t="shared" si="233"/>
        <v>0</v>
      </c>
      <c r="AF136" s="11">
        <f t="shared" si="234"/>
        <v>0</v>
      </c>
      <c r="AG136" s="11">
        <f t="shared" si="204"/>
        <v>0</v>
      </c>
      <c r="AH136" s="11">
        <f t="shared" si="235"/>
        <v>10182.395780000001</v>
      </c>
      <c r="AI136" s="11">
        <f t="shared" si="236"/>
        <v>0</v>
      </c>
      <c r="AJ136" s="11">
        <f t="shared" si="237"/>
        <v>0</v>
      </c>
      <c r="AK136" s="11">
        <f t="shared" si="205"/>
        <v>0</v>
      </c>
      <c r="AL136" s="11">
        <f t="shared" si="206"/>
        <v>0</v>
      </c>
      <c r="AM136" s="11">
        <f t="shared" si="207"/>
        <v>0</v>
      </c>
      <c r="AN136" s="11">
        <f t="shared" si="238"/>
        <v>10182.395780000001</v>
      </c>
      <c r="AO136" s="11">
        <f t="shared" si="239"/>
        <v>0</v>
      </c>
      <c r="AP136" s="11">
        <f t="shared" si="240"/>
        <v>0</v>
      </c>
      <c r="AQ136" s="11">
        <f t="shared" si="208"/>
        <v>0</v>
      </c>
      <c r="AR136" s="11">
        <f t="shared" si="209"/>
        <v>0</v>
      </c>
      <c r="AS136" s="11">
        <f t="shared" si="210"/>
        <v>0</v>
      </c>
      <c r="AT136" s="11">
        <f t="shared" si="241"/>
        <v>10182.395780000001</v>
      </c>
      <c r="AU136" s="11">
        <f t="shared" si="242"/>
        <v>0</v>
      </c>
      <c r="AV136" s="11">
        <f t="shared" si="243"/>
        <v>0</v>
      </c>
      <c r="AW136" s="11">
        <f t="shared" si="211"/>
        <v>0</v>
      </c>
      <c r="AX136" s="11">
        <f t="shared" si="212"/>
        <v>0</v>
      </c>
      <c r="AY136" s="11">
        <f t="shared" si="213"/>
        <v>0</v>
      </c>
      <c r="AZ136" s="11">
        <f t="shared" si="244"/>
        <v>10182.395780000001</v>
      </c>
      <c r="BA136" s="11">
        <f t="shared" si="245"/>
        <v>0</v>
      </c>
      <c r="BB136" s="11">
        <f t="shared" si="246"/>
        <v>0</v>
      </c>
      <c r="BC136" s="11">
        <f t="shared" si="214"/>
        <v>0</v>
      </c>
      <c r="BD136" s="11">
        <f t="shared" si="215"/>
        <v>0</v>
      </c>
      <c r="BE136" s="11">
        <f t="shared" si="216"/>
        <v>0</v>
      </c>
      <c r="BF136" s="11">
        <f t="shared" si="247"/>
        <v>10182.395780000001</v>
      </c>
      <c r="BG136" s="11">
        <f t="shared" si="248"/>
        <v>0</v>
      </c>
      <c r="BH136" s="11">
        <f t="shared" si="249"/>
        <v>0</v>
      </c>
      <c r="BI136" s="11">
        <f t="shared" si="217"/>
        <v>-182.39499999999998</v>
      </c>
      <c r="BJ136" s="11">
        <f t="shared" si="218"/>
        <v>0</v>
      </c>
      <c r="BK136" s="11">
        <f t="shared" si="219"/>
        <v>0</v>
      </c>
      <c r="BL136" s="11">
        <f t="shared" si="187"/>
        <v>10000.00078</v>
      </c>
      <c r="BM136" s="11">
        <f t="shared" si="220"/>
        <v>0</v>
      </c>
      <c r="BN136" s="43">
        <f t="shared" si="222"/>
        <v>10000.00078</v>
      </c>
      <c r="BO136" s="11">
        <f t="shared" si="179"/>
        <v>0</v>
      </c>
      <c r="BP136" s="11">
        <f t="shared" si="221"/>
        <v>0</v>
      </c>
      <c r="BQ136" s="43">
        <f t="shared" si="223"/>
        <v>0</v>
      </c>
      <c r="BR136" s="11">
        <f t="shared" si="180"/>
        <v>0</v>
      </c>
      <c r="BS136" s="11">
        <f t="shared" si="221"/>
        <v>0</v>
      </c>
      <c r="BT136" s="43">
        <f t="shared" si="224"/>
        <v>0</v>
      </c>
      <c r="BU136" s="11">
        <f t="shared" si="221"/>
        <v>0</v>
      </c>
      <c r="BV136" s="21"/>
      <c r="BW136" s="21"/>
      <c r="BX136" s="1" t="str">
        <f t="shared" si="225"/>
        <v/>
      </c>
    </row>
    <row r="137" spans="1:76" ht="46.8" customHeight="1" x14ac:dyDescent="0.3">
      <c r="A137" s="62" t="s">
        <v>144</v>
      </c>
      <c r="B137" s="63" t="s">
        <v>41</v>
      </c>
      <c r="C137" s="62"/>
      <c r="D137" s="62"/>
      <c r="E137" s="64" t="s">
        <v>42</v>
      </c>
      <c r="F137" s="11">
        <f t="shared" si="189"/>
        <v>9849.2000000000007</v>
      </c>
      <c r="G137" s="11">
        <f t="shared" si="190"/>
        <v>0</v>
      </c>
      <c r="H137" s="11">
        <f t="shared" si="191"/>
        <v>0</v>
      </c>
      <c r="I137" s="11">
        <f t="shared" si="192"/>
        <v>0</v>
      </c>
      <c r="J137" s="11">
        <f t="shared" si="193"/>
        <v>0</v>
      </c>
      <c r="K137" s="11">
        <f t="shared" si="194"/>
        <v>0</v>
      </c>
      <c r="L137" s="11">
        <f t="shared" si="151"/>
        <v>9849.2000000000007</v>
      </c>
      <c r="M137" s="11">
        <f t="shared" si="152"/>
        <v>0</v>
      </c>
      <c r="N137" s="11">
        <f t="shared" si="153"/>
        <v>0</v>
      </c>
      <c r="O137" s="11">
        <f t="shared" si="195"/>
        <v>333.19578000000001</v>
      </c>
      <c r="P137" s="11">
        <f t="shared" si="196"/>
        <v>0</v>
      </c>
      <c r="Q137" s="11">
        <f t="shared" si="197"/>
        <v>0</v>
      </c>
      <c r="R137" s="11">
        <f t="shared" si="226"/>
        <v>10182.395780000001</v>
      </c>
      <c r="S137" s="11">
        <f t="shared" si="227"/>
        <v>0</v>
      </c>
      <c r="T137" s="11">
        <f t="shared" si="228"/>
        <v>0</v>
      </c>
      <c r="U137" s="11">
        <f t="shared" si="198"/>
        <v>0</v>
      </c>
      <c r="V137" s="11">
        <f t="shared" si="199"/>
        <v>0</v>
      </c>
      <c r="W137" s="11">
        <f t="shared" si="200"/>
        <v>0</v>
      </c>
      <c r="X137" s="11">
        <f t="shared" si="229"/>
        <v>10182.395780000001</v>
      </c>
      <c r="Y137" s="11">
        <f t="shared" si="230"/>
        <v>0</v>
      </c>
      <c r="Z137" s="11">
        <f t="shared" si="231"/>
        <v>0</v>
      </c>
      <c r="AA137" s="11">
        <f t="shared" si="201"/>
        <v>0</v>
      </c>
      <c r="AB137" s="11">
        <f t="shared" si="202"/>
        <v>0</v>
      </c>
      <c r="AC137" s="11">
        <f t="shared" si="203"/>
        <v>0</v>
      </c>
      <c r="AD137" s="11">
        <f t="shared" si="232"/>
        <v>10182.395780000001</v>
      </c>
      <c r="AE137" s="11">
        <f t="shared" si="233"/>
        <v>0</v>
      </c>
      <c r="AF137" s="11">
        <f t="shared" si="234"/>
        <v>0</v>
      </c>
      <c r="AG137" s="11">
        <f t="shared" si="204"/>
        <v>0</v>
      </c>
      <c r="AH137" s="11">
        <f t="shared" si="235"/>
        <v>10182.395780000001</v>
      </c>
      <c r="AI137" s="11">
        <f t="shared" si="236"/>
        <v>0</v>
      </c>
      <c r="AJ137" s="11">
        <f t="shared" si="237"/>
        <v>0</v>
      </c>
      <c r="AK137" s="11">
        <f t="shared" si="205"/>
        <v>0</v>
      </c>
      <c r="AL137" s="11">
        <f t="shared" si="206"/>
        <v>0</v>
      </c>
      <c r="AM137" s="11">
        <f t="shared" si="207"/>
        <v>0</v>
      </c>
      <c r="AN137" s="11">
        <f t="shared" si="238"/>
        <v>10182.395780000001</v>
      </c>
      <c r="AO137" s="11">
        <f t="shared" si="239"/>
        <v>0</v>
      </c>
      <c r="AP137" s="11">
        <f t="shared" si="240"/>
        <v>0</v>
      </c>
      <c r="AQ137" s="11">
        <f t="shared" si="208"/>
        <v>0</v>
      </c>
      <c r="AR137" s="11">
        <f t="shared" si="209"/>
        <v>0</v>
      </c>
      <c r="AS137" s="11">
        <f t="shared" si="210"/>
        <v>0</v>
      </c>
      <c r="AT137" s="11">
        <f t="shared" si="241"/>
        <v>10182.395780000001</v>
      </c>
      <c r="AU137" s="11">
        <f t="shared" si="242"/>
        <v>0</v>
      </c>
      <c r="AV137" s="11">
        <f t="shared" si="243"/>
        <v>0</v>
      </c>
      <c r="AW137" s="11">
        <f t="shared" si="211"/>
        <v>0</v>
      </c>
      <c r="AX137" s="11">
        <f t="shared" si="212"/>
        <v>0</v>
      </c>
      <c r="AY137" s="11">
        <f t="shared" si="213"/>
        <v>0</v>
      </c>
      <c r="AZ137" s="11">
        <f t="shared" si="244"/>
        <v>10182.395780000001</v>
      </c>
      <c r="BA137" s="11">
        <f t="shared" si="245"/>
        <v>0</v>
      </c>
      <c r="BB137" s="11">
        <f t="shared" si="246"/>
        <v>0</v>
      </c>
      <c r="BC137" s="11">
        <f t="shared" si="214"/>
        <v>0</v>
      </c>
      <c r="BD137" s="11">
        <f t="shared" si="215"/>
        <v>0</v>
      </c>
      <c r="BE137" s="11">
        <f t="shared" si="216"/>
        <v>0</v>
      </c>
      <c r="BF137" s="11">
        <f t="shared" si="247"/>
        <v>10182.395780000001</v>
      </c>
      <c r="BG137" s="11">
        <f t="shared" si="248"/>
        <v>0</v>
      </c>
      <c r="BH137" s="11">
        <f t="shared" si="249"/>
        <v>0</v>
      </c>
      <c r="BI137" s="11">
        <f t="shared" si="217"/>
        <v>-182.39499999999998</v>
      </c>
      <c r="BJ137" s="11">
        <f t="shared" si="218"/>
        <v>0</v>
      </c>
      <c r="BK137" s="11">
        <f t="shared" si="219"/>
        <v>0</v>
      </c>
      <c r="BL137" s="11">
        <f t="shared" si="187"/>
        <v>10000.00078</v>
      </c>
      <c r="BM137" s="11">
        <f t="shared" si="220"/>
        <v>0</v>
      </c>
      <c r="BN137" s="43">
        <f t="shared" si="222"/>
        <v>10000.00078</v>
      </c>
      <c r="BO137" s="11">
        <f t="shared" si="179"/>
        <v>0</v>
      </c>
      <c r="BP137" s="11">
        <f t="shared" si="221"/>
        <v>0</v>
      </c>
      <c r="BQ137" s="43">
        <f t="shared" si="223"/>
        <v>0</v>
      </c>
      <c r="BR137" s="11">
        <f t="shared" si="180"/>
        <v>0</v>
      </c>
      <c r="BS137" s="11">
        <f t="shared" si="221"/>
        <v>0</v>
      </c>
      <c r="BT137" s="43">
        <f t="shared" si="224"/>
        <v>0</v>
      </c>
      <c r="BU137" s="11">
        <f t="shared" si="221"/>
        <v>0</v>
      </c>
      <c r="BV137" s="21"/>
      <c r="BW137" s="21"/>
      <c r="BX137" s="1" t="str">
        <f t="shared" si="225"/>
        <v/>
      </c>
    </row>
    <row r="138" spans="1:76" ht="46.8" customHeight="1" x14ac:dyDescent="0.3">
      <c r="A138" s="62" t="s">
        <v>144</v>
      </c>
      <c r="B138" s="63" t="s">
        <v>41</v>
      </c>
      <c r="C138" s="62" t="s">
        <v>67</v>
      </c>
      <c r="D138" s="62" t="s">
        <v>126</v>
      </c>
      <c r="E138" s="64" t="s">
        <v>127</v>
      </c>
      <c r="F138" s="11">
        <v>9849.2000000000007</v>
      </c>
      <c r="G138" s="11">
        <v>0</v>
      </c>
      <c r="H138" s="11">
        <v>0</v>
      </c>
      <c r="I138" s="11"/>
      <c r="J138" s="11"/>
      <c r="K138" s="11"/>
      <c r="L138" s="11">
        <f t="shared" si="151"/>
        <v>9849.2000000000007</v>
      </c>
      <c r="M138" s="11">
        <f t="shared" si="152"/>
        <v>0</v>
      </c>
      <c r="N138" s="11">
        <f t="shared" si="153"/>
        <v>0</v>
      </c>
      <c r="O138" s="11">
        <v>333.19578000000001</v>
      </c>
      <c r="P138" s="11"/>
      <c r="Q138" s="11"/>
      <c r="R138" s="11">
        <f t="shared" si="226"/>
        <v>10182.395780000001</v>
      </c>
      <c r="S138" s="11">
        <f t="shared" si="227"/>
        <v>0</v>
      </c>
      <c r="T138" s="11">
        <f t="shared" si="228"/>
        <v>0</v>
      </c>
      <c r="U138" s="11"/>
      <c r="V138" s="11"/>
      <c r="W138" s="11"/>
      <c r="X138" s="11">
        <f t="shared" si="229"/>
        <v>10182.395780000001</v>
      </c>
      <c r="Y138" s="11">
        <f t="shared" si="230"/>
        <v>0</v>
      </c>
      <c r="Z138" s="11">
        <f t="shared" si="231"/>
        <v>0</v>
      </c>
      <c r="AA138" s="11"/>
      <c r="AB138" s="11"/>
      <c r="AC138" s="11"/>
      <c r="AD138" s="11">
        <f t="shared" si="232"/>
        <v>10182.395780000001</v>
      </c>
      <c r="AE138" s="11">
        <f t="shared" si="233"/>
        <v>0</v>
      </c>
      <c r="AF138" s="11">
        <f t="shared" si="234"/>
        <v>0</v>
      </c>
      <c r="AG138" s="11"/>
      <c r="AH138" s="11">
        <f t="shared" si="235"/>
        <v>10182.395780000001</v>
      </c>
      <c r="AI138" s="11">
        <f t="shared" si="236"/>
        <v>0</v>
      </c>
      <c r="AJ138" s="11">
        <f t="shared" si="237"/>
        <v>0</v>
      </c>
      <c r="AK138" s="11"/>
      <c r="AL138" s="11"/>
      <c r="AM138" s="11"/>
      <c r="AN138" s="11">
        <f t="shared" si="238"/>
        <v>10182.395780000001</v>
      </c>
      <c r="AO138" s="11">
        <f t="shared" si="239"/>
        <v>0</v>
      </c>
      <c r="AP138" s="11">
        <f t="shared" si="240"/>
        <v>0</v>
      </c>
      <c r="AQ138" s="11"/>
      <c r="AR138" s="11"/>
      <c r="AS138" s="11"/>
      <c r="AT138" s="11">
        <f t="shared" si="241"/>
        <v>10182.395780000001</v>
      </c>
      <c r="AU138" s="11">
        <f t="shared" si="242"/>
        <v>0</v>
      </c>
      <c r="AV138" s="11">
        <f t="shared" si="243"/>
        <v>0</v>
      </c>
      <c r="AW138" s="11"/>
      <c r="AX138" s="11"/>
      <c r="AY138" s="11"/>
      <c r="AZ138" s="11">
        <f t="shared" si="244"/>
        <v>10182.395780000001</v>
      </c>
      <c r="BA138" s="11">
        <f t="shared" si="245"/>
        <v>0</v>
      </c>
      <c r="BB138" s="11">
        <f t="shared" si="246"/>
        <v>0</v>
      </c>
      <c r="BC138" s="11"/>
      <c r="BD138" s="11"/>
      <c r="BE138" s="11"/>
      <c r="BF138" s="11">
        <f t="shared" si="247"/>
        <v>10182.395780000001</v>
      </c>
      <c r="BG138" s="11">
        <f t="shared" si="248"/>
        <v>0</v>
      </c>
      <c r="BH138" s="11">
        <f t="shared" si="249"/>
        <v>0</v>
      </c>
      <c r="BI138" s="11">
        <f>-27.473-97.869-57.053</f>
        <v>-182.39499999999998</v>
      </c>
      <c r="BJ138" s="11"/>
      <c r="BK138" s="11"/>
      <c r="BL138" s="11">
        <f t="shared" si="187"/>
        <v>10000.00078</v>
      </c>
      <c r="BM138" s="11"/>
      <c r="BN138" s="43">
        <f t="shared" si="222"/>
        <v>10000.00078</v>
      </c>
      <c r="BO138" s="11">
        <f t="shared" si="179"/>
        <v>0</v>
      </c>
      <c r="BP138" s="11"/>
      <c r="BQ138" s="43">
        <f t="shared" si="223"/>
        <v>0</v>
      </c>
      <c r="BR138" s="11">
        <f t="shared" si="180"/>
        <v>0</v>
      </c>
      <c r="BS138" s="11"/>
      <c r="BT138" s="43">
        <f t="shared" si="224"/>
        <v>0</v>
      </c>
      <c r="BU138" s="11"/>
      <c r="BV138" s="21"/>
      <c r="BW138" s="21"/>
      <c r="BX138" s="1" t="str">
        <f t="shared" si="225"/>
        <v>0310</v>
      </c>
    </row>
    <row r="139" spans="1:76" ht="62.4" customHeight="1" x14ac:dyDescent="0.3">
      <c r="A139" s="62" t="s">
        <v>146</v>
      </c>
      <c r="B139" s="63"/>
      <c r="C139" s="62"/>
      <c r="D139" s="62"/>
      <c r="E139" s="65" t="s">
        <v>147</v>
      </c>
      <c r="F139" s="11"/>
      <c r="G139" s="11"/>
      <c r="H139" s="11"/>
      <c r="I139" s="11"/>
      <c r="J139" s="11"/>
      <c r="K139" s="11"/>
      <c r="L139" s="11"/>
      <c r="M139" s="11"/>
      <c r="N139" s="11"/>
      <c r="O139" s="11">
        <f t="shared" si="195"/>
        <v>1822.9440400000001</v>
      </c>
      <c r="P139" s="11">
        <f t="shared" si="196"/>
        <v>0</v>
      </c>
      <c r="Q139" s="11">
        <f t="shared" si="197"/>
        <v>0</v>
      </c>
      <c r="R139" s="11">
        <f t="shared" si="226"/>
        <v>1822.9440400000001</v>
      </c>
      <c r="S139" s="11">
        <f t="shared" si="227"/>
        <v>0</v>
      </c>
      <c r="T139" s="11">
        <f t="shared" si="228"/>
        <v>0</v>
      </c>
      <c r="U139" s="11">
        <f t="shared" si="198"/>
        <v>0</v>
      </c>
      <c r="V139" s="11">
        <f t="shared" si="199"/>
        <v>0</v>
      </c>
      <c r="W139" s="11">
        <f t="shared" si="200"/>
        <v>0</v>
      </c>
      <c r="X139" s="11">
        <f t="shared" si="229"/>
        <v>1822.9440400000001</v>
      </c>
      <c r="Y139" s="11">
        <f t="shared" si="230"/>
        <v>0</v>
      </c>
      <c r="Z139" s="11">
        <f t="shared" si="231"/>
        <v>0</v>
      </c>
      <c r="AA139" s="11">
        <f t="shared" si="201"/>
        <v>0</v>
      </c>
      <c r="AB139" s="11">
        <f t="shared" si="202"/>
        <v>0</v>
      </c>
      <c r="AC139" s="11">
        <f t="shared" si="203"/>
        <v>0</v>
      </c>
      <c r="AD139" s="11">
        <f t="shared" si="232"/>
        <v>1822.9440400000001</v>
      </c>
      <c r="AE139" s="11">
        <f t="shared" si="233"/>
        <v>0</v>
      </c>
      <c r="AF139" s="11">
        <f t="shared" si="234"/>
        <v>0</v>
      </c>
      <c r="AG139" s="11">
        <f t="shared" si="204"/>
        <v>0</v>
      </c>
      <c r="AH139" s="11">
        <f t="shared" si="235"/>
        <v>1822.9440400000001</v>
      </c>
      <c r="AI139" s="11">
        <f t="shared" si="236"/>
        <v>0</v>
      </c>
      <c r="AJ139" s="11">
        <f t="shared" si="237"/>
        <v>0</v>
      </c>
      <c r="AK139" s="11">
        <f t="shared" si="205"/>
        <v>0</v>
      </c>
      <c r="AL139" s="11">
        <f t="shared" si="206"/>
        <v>0</v>
      </c>
      <c r="AM139" s="11">
        <f t="shared" si="207"/>
        <v>0</v>
      </c>
      <c r="AN139" s="11">
        <f t="shared" si="238"/>
        <v>1822.9440400000001</v>
      </c>
      <c r="AO139" s="11">
        <f t="shared" si="239"/>
        <v>0</v>
      </c>
      <c r="AP139" s="11">
        <f t="shared" si="240"/>
        <v>0</v>
      </c>
      <c r="AQ139" s="11">
        <f t="shared" si="208"/>
        <v>0</v>
      </c>
      <c r="AR139" s="11">
        <f t="shared" si="209"/>
        <v>0</v>
      </c>
      <c r="AS139" s="11">
        <f t="shared" si="210"/>
        <v>0</v>
      </c>
      <c r="AT139" s="11">
        <f t="shared" si="241"/>
        <v>1822.9440400000001</v>
      </c>
      <c r="AU139" s="11">
        <f t="shared" si="242"/>
        <v>0</v>
      </c>
      <c r="AV139" s="11">
        <f t="shared" si="243"/>
        <v>0</v>
      </c>
      <c r="AW139" s="11">
        <f t="shared" si="211"/>
        <v>0</v>
      </c>
      <c r="AX139" s="11">
        <f t="shared" si="212"/>
        <v>0</v>
      </c>
      <c r="AY139" s="11">
        <f t="shared" si="213"/>
        <v>0</v>
      </c>
      <c r="AZ139" s="11">
        <f t="shared" si="244"/>
        <v>1822.9440400000001</v>
      </c>
      <c r="BA139" s="11">
        <f t="shared" si="245"/>
        <v>0</v>
      </c>
      <c r="BB139" s="11">
        <f t="shared" si="246"/>
        <v>0</v>
      </c>
      <c r="BC139" s="11">
        <f t="shared" si="214"/>
        <v>0</v>
      </c>
      <c r="BD139" s="11">
        <f t="shared" si="215"/>
        <v>0</v>
      </c>
      <c r="BE139" s="11">
        <f t="shared" si="216"/>
        <v>0</v>
      </c>
      <c r="BF139" s="11">
        <f t="shared" si="247"/>
        <v>1822.9440400000001</v>
      </c>
      <c r="BG139" s="11">
        <f t="shared" si="248"/>
        <v>0</v>
      </c>
      <c r="BH139" s="11">
        <f t="shared" si="249"/>
        <v>0</v>
      </c>
      <c r="BI139" s="11">
        <f t="shared" si="217"/>
        <v>-82.57</v>
      </c>
      <c r="BJ139" s="11">
        <f t="shared" si="218"/>
        <v>0</v>
      </c>
      <c r="BK139" s="11">
        <f t="shared" si="219"/>
        <v>0</v>
      </c>
      <c r="BL139" s="11">
        <f t="shared" si="187"/>
        <v>1740.3740400000002</v>
      </c>
      <c r="BM139" s="11">
        <f t="shared" si="220"/>
        <v>0</v>
      </c>
      <c r="BN139" s="43">
        <f t="shared" si="222"/>
        <v>1740.3740400000002</v>
      </c>
      <c r="BO139" s="11">
        <f t="shared" si="179"/>
        <v>0</v>
      </c>
      <c r="BP139" s="11">
        <f t="shared" si="221"/>
        <v>0</v>
      </c>
      <c r="BQ139" s="43">
        <f t="shared" si="223"/>
        <v>0</v>
      </c>
      <c r="BR139" s="11">
        <f t="shared" si="180"/>
        <v>0</v>
      </c>
      <c r="BS139" s="11">
        <f t="shared" si="221"/>
        <v>0</v>
      </c>
      <c r="BT139" s="43">
        <f t="shared" si="224"/>
        <v>0</v>
      </c>
      <c r="BU139" s="11">
        <f t="shared" si="221"/>
        <v>0</v>
      </c>
      <c r="BV139" s="21"/>
      <c r="BW139" s="21"/>
      <c r="BX139" s="1" t="str">
        <f t="shared" si="225"/>
        <v/>
      </c>
    </row>
    <row r="140" spans="1:76" ht="46.8" customHeight="1" x14ac:dyDescent="0.3">
      <c r="A140" s="62" t="s">
        <v>146</v>
      </c>
      <c r="B140" s="63" t="s">
        <v>41</v>
      </c>
      <c r="C140" s="62"/>
      <c r="D140" s="62"/>
      <c r="E140" s="64" t="s">
        <v>42</v>
      </c>
      <c r="F140" s="11"/>
      <c r="G140" s="11"/>
      <c r="H140" s="11"/>
      <c r="I140" s="11"/>
      <c r="J140" s="11"/>
      <c r="K140" s="11"/>
      <c r="L140" s="11"/>
      <c r="M140" s="11"/>
      <c r="N140" s="11"/>
      <c r="O140" s="11">
        <f t="shared" si="195"/>
        <v>1822.9440400000001</v>
      </c>
      <c r="P140" s="11">
        <f t="shared" si="196"/>
        <v>0</v>
      </c>
      <c r="Q140" s="11">
        <f t="shared" si="197"/>
        <v>0</v>
      </c>
      <c r="R140" s="11">
        <f t="shared" si="226"/>
        <v>1822.9440400000001</v>
      </c>
      <c r="S140" s="11">
        <f t="shared" si="227"/>
        <v>0</v>
      </c>
      <c r="T140" s="11">
        <f t="shared" si="228"/>
        <v>0</v>
      </c>
      <c r="U140" s="11">
        <f t="shared" si="198"/>
        <v>0</v>
      </c>
      <c r="V140" s="11">
        <f t="shared" si="199"/>
        <v>0</v>
      </c>
      <c r="W140" s="11">
        <f t="shared" si="200"/>
        <v>0</v>
      </c>
      <c r="X140" s="11">
        <f t="shared" si="229"/>
        <v>1822.9440400000001</v>
      </c>
      <c r="Y140" s="11">
        <f t="shared" si="230"/>
        <v>0</v>
      </c>
      <c r="Z140" s="11">
        <f t="shared" si="231"/>
        <v>0</v>
      </c>
      <c r="AA140" s="11">
        <f t="shared" si="201"/>
        <v>0</v>
      </c>
      <c r="AB140" s="11">
        <f t="shared" si="202"/>
        <v>0</v>
      </c>
      <c r="AC140" s="11">
        <f t="shared" si="203"/>
        <v>0</v>
      </c>
      <c r="AD140" s="11">
        <f t="shared" si="232"/>
        <v>1822.9440400000001</v>
      </c>
      <c r="AE140" s="11">
        <f t="shared" si="233"/>
        <v>0</v>
      </c>
      <c r="AF140" s="11">
        <f t="shared" si="234"/>
        <v>0</v>
      </c>
      <c r="AG140" s="11">
        <f t="shared" si="204"/>
        <v>0</v>
      </c>
      <c r="AH140" s="11">
        <f t="shared" si="235"/>
        <v>1822.9440400000001</v>
      </c>
      <c r="AI140" s="11">
        <f t="shared" si="236"/>
        <v>0</v>
      </c>
      <c r="AJ140" s="11">
        <f t="shared" si="237"/>
        <v>0</v>
      </c>
      <c r="AK140" s="11">
        <f t="shared" si="205"/>
        <v>0</v>
      </c>
      <c r="AL140" s="11">
        <f t="shared" si="206"/>
        <v>0</v>
      </c>
      <c r="AM140" s="11">
        <f t="shared" si="207"/>
        <v>0</v>
      </c>
      <c r="AN140" s="11">
        <f t="shared" si="238"/>
        <v>1822.9440400000001</v>
      </c>
      <c r="AO140" s="11">
        <f t="shared" si="239"/>
        <v>0</v>
      </c>
      <c r="AP140" s="11">
        <f t="shared" si="240"/>
        <v>0</v>
      </c>
      <c r="AQ140" s="11">
        <f t="shared" si="208"/>
        <v>0</v>
      </c>
      <c r="AR140" s="11">
        <f t="shared" si="209"/>
        <v>0</v>
      </c>
      <c r="AS140" s="11">
        <f t="shared" si="210"/>
        <v>0</v>
      </c>
      <c r="AT140" s="11">
        <f t="shared" si="241"/>
        <v>1822.9440400000001</v>
      </c>
      <c r="AU140" s="11">
        <f t="shared" si="242"/>
        <v>0</v>
      </c>
      <c r="AV140" s="11">
        <f t="shared" si="243"/>
        <v>0</v>
      </c>
      <c r="AW140" s="11">
        <f t="shared" si="211"/>
        <v>0</v>
      </c>
      <c r="AX140" s="11">
        <f t="shared" si="212"/>
        <v>0</v>
      </c>
      <c r="AY140" s="11">
        <f t="shared" si="213"/>
        <v>0</v>
      </c>
      <c r="AZ140" s="11">
        <f t="shared" si="244"/>
        <v>1822.9440400000001</v>
      </c>
      <c r="BA140" s="11">
        <f t="shared" si="245"/>
        <v>0</v>
      </c>
      <c r="BB140" s="11">
        <f t="shared" si="246"/>
        <v>0</v>
      </c>
      <c r="BC140" s="11">
        <f t="shared" si="214"/>
        <v>0</v>
      </c>
      <c r="BD140" s="11">
        <f t="shared" si="215"/>
        <v>0</v>
      </c>
      <c r="BE140" s="11">
        <f t="shared" si="216"/>
        <v>0</v>
      </c>
      <c r="BF140" s="11">
        <f t="shared" si="247"/>
        <v>1822.9440400000001</v>
      </c>
      <c r="BG140" s="11">
        <f t="shared" si="248"/>
        <v>0</v>
      </c>
      <c r="BH140" s="11">
        <f t="shared" si="249"/>
        <v>0</v>
      </c>
      <c r="BI140" s="11">
        <f t="shared" si="217"/>
        <v>-82.57</v>
      </c>
      <c r="BJ140" s="11">
        <f t="shared" si="218"/>
        <v>0</v>
      </c>
      <c r="BK140" s="11">
        <f t="shared" si="219"/>
        <v>0</v>
      </c>
      <c r="BL140" s="11">
        <f t="shared" si="187"/>
        <v>1740.3740400000002</v>
      </c>
      <c r="BM140" s="11">
        <f t="shared" si="220"/>
        <v>0</v>
      </c>
      <c r="BN140" s="43">
        <f t="shared" si="222"/>
        <v>1740.3740400000002</v>
      </c>
      <c r="BO140" s="11">
        <f t="shared" si="179"/>
        <v>0</v>
      </c>
      <c r="BP140" s="11">
        <f t="shared" si="221"/>
        <v>0</v>
      </c>
      <c r="BQ140" s="43">
        <f t="shared" si="223"/>
        <v>0</v>
      </c>
      <c r="BR140" s="11">
        <f t="shared" si="180"/>
        <v>0</v>
      </c>
      <c r="BS140" s="11">
        <f t="shared" si="221"/>
        <v>0</v>
      </c>
      <c r="BT140" s="43">
        <f t="shared" si="224"/>
        <v>0</v>
      </c>
      <c r="BU140" s="11">
        <f t="shared" si="221"/>
        <v>0</v>
      </c>
      <c r="BV140" s="21"/>
      <c r="BW140" s="21"/>
      <c r="BX140" s="1" t="str">
        <f t="shared" si="225"/>
        <v/>
      </c>
    </row>
    <row r="141" spans="1:76" ht="46.8" customHeight="1" x14ac:dyDescent="0.3">
      <c r="A141" s="62" t="s">
        <v>146</v>
      </c>
      <c r="B141" s="63" t="s">
        <v>41</v>
      </c>
      <c r="C141" s="62" t="s">
        <v>67</v>
      </c>
      <c r="D141" s="62" t="s">
        <v>126</v>
      </c>
      <c r="E141" s="64" t="s">
        <v>127</v>
      </c>
      <c r="F141" s="11"/>
      <c r="G141" s="11"/>
      <c r="H141" s="11"/>
      <c r="I141" s="11"/>
      <c r="J141" s="11"/>
      <c r="K141" s="11"/>
      <c r="L141" s="11"/>
      <c r="M141" s="11"/>
      <c r="N141" s="11"/>
      <c r="O141" s="11">
        <v>1822.9440400000001</v>
      </c>
      <c r="P141" s="11"/>
      <c r="Q141" s="11"/>
      <c r="R141" s="11">
        <f t="shared" si="226"/>
        <v>1822.9440400000001</v>
      </c>
      <c r="S141" s="11">
        <f t="shared" si="227"/>
        <v>0</v>
      </c>
      <c r="T141" s="11">
        <f t="shared" si="228"/>
        <v>0</v>
      </c>
      <c r="U141" s="11"/>
      <c r="V141" s="11"/>
      <c r="W141" s="11"/>
      <c r="X141" s="11">
        <f t="shared" si="229"/>
        <v>1822.9440400000001</v>
      </c>
      <c r="Y141" s="11">
        <f t="shared" si="230"/>
        <v>0</v>
      </c>
      <c r="Z141" s="11">
        <f t="shared" si="231"/>
        <v>0</v>
      </c>
      <c r="AA141" s="11"/>
      <c r="AB141" s="11"/>
      <c r="AC141" s="11"/>
      <c r="AD141" s="11">
        <f t="shared" si="232"/>
        <v>1822.9440400000001</v>
      </c>
      <c r="AE141" s="11">
        <f t="shared" si="233"/>
        <v>0</v>
      </c>
      <c r="AF141" s="11">
        <f t="shared" si="234"/>
        <v>0</v>
      </c>
      <c r="AG141" s="11"/>
      <c r="AH141" s="11">
        <f t="shared" si="235"/>
        <v>1822.9440400000001</v>
      </c>
      <c r="AI141" s="11">
        <f t="shared" si="236"/>
        <v>0</v>
      </c>
      <c r="AJ141" s="11">
        <f t="shared" si="237"/>
        <v>0</v>
      </c>
      <c r="AK141" s="11"/>
      <c r="AL141" s="11"/>
      <c r="AM141" s="11"/>
      <c r="AN141" s="11">
        <f t="shared" si="238"/>
        <v>1822.9440400000001</v>
      </c>
      <c r="AO141" s="11">
        <f t="shared" si="239"/>
        <v>0</v>
      </c>
      <c r="AP141" s="11">
        <f t="shared" si="240"/>
        <v>0</v>
      </c>
      <c r="AQ141" s="11"/>
      <c r="AR141" s="11"/>
      <c r="AS141" s="11"/>
      <c r="AT141" s="11">
        <f t="shared" si="241"/>
        <v>1822.9440400000001</v>
      </c>
      <c r="AU141" s="11">
        <f t="shared" si="242"/>
        <v>0</v>
      </c>
      <c r="AV141" s="11">
        <f t="shared" si="243"/>
        <v>0</v>
      </c>
      <c r="AW141" s="11"/>
      <c r="AX141" s="11"/>
      <c r="AY141" s="11"/>
      <c r="AZ141" s="11">
        <f t="shared" si="244"/>
        <v>1822.9440400000001</v>
      </c>
      <c r="BA141" s="11">
        <f t="shared" si="245"/>
        <v>0</v>
      </c>
      <c r="BB141" s="11">
        <f t="shared" si="246"/>
        <v>0</v>
      </c>
      <c r="BC141" s="11"/>
      <c r="BD141" s="11"/>
      <c r="BE141" s="11"/>
      <c r="BF141" s="11">
        <f t="shared" si="247"/>
        <v>1822.9440400000001</v>
      </c>
      <c r="BG141" s="11">
        <f t="shared" si="248"/>
        <v>0</v>
      </c>
      <c r="BH141" s="11">
        <f t="shared" si="249"/>
        <v>0</v>
      </c>
      <c r="BI141" s="11">
        <v>-82.57</v>
      </c>
      <c r="BJ141" s="11"/>
      <c r="BK141" s="11"/>
      <c r="BL141" s="11">
        <f t="shared" si="187"/>
        <v>1740.3740400000002</v>
      </c>
      <c r="BM141" s="11"/>
      <c r="BN141" s="43">
        <f t="shared" si="222"/>
        <v>1740.3740400000002</v>
      </c>
      <c r="BO141" s="11">
        <f t="shared" si="179"/>
        <v>0</v>
      </c>
      <c r="BP141" s="11"/>
      <c r="BQ141" s="43">
        <f t="shared" si="223"/>
        <v>0</v>
      </c>
      <c r="BR141" s="11">
        <f t="shared" si="180"/>
        <v>0</v>
      </c>
      <c r="BS141" s="11"/>
      <c r="BT141" s="43">
        <f t="shared" si="224"/>
        <v>0</v>
      </c>
      <c r="BU141" s="11"/>
      <c r="BV141" s="21"/>
      <c r="BW141" s="21"/>
      <c r="BX141" s="1" t="str">
        <f t="shared" si="225"/>
        <v>0310</v>
      </c>
    </row>
    <row r="142" spans="1:76" ht="46.8" customHeight="1" x14ac:dyDescent="0.3">
      <c r="A142" s="62" t="s">
        <v>148</v>
      </c>
      <c r="B142" s="63"/>
      <c r="C142" s="62"/>
      <c r="D142" s="62"/>
      <c r="E142" s="65" t="s">
        <v>149</v>
      </c>
      <c r="F142" s="11"/>
      <c r="G142" s="11"/>
      <c r="H142" s="11"/>
      <c r="I142" s="11"/>
      <c r="J142" s="11"/>
      <c r="K142" s="11"/>
      <c r="L142" s="11"/>
      <c r="M142" s="11"/>
      <c r="N142" s="11"/>
      <c r="O142" s="11">
        <f t="shared" si="195"/>
        <v>7665.7780000000002</v>
      </c>
      <c r="P142" s="11">
        <f t="shared" si="196"/>
        <v>0</v>
      </c>
      <c r="Q142" s="11">
        <f t="shared" si="197"/>
        <v>0</v>
      </c>
      <c r="R142" s="11">
        <f t="shared" si="226"/>
        <v>7665.7780000000002</v>
      </c>
      <c r="S142" s="11">
        <f t="shared" si="227"/>
        <v>0</v>
      </c>
      <c r="T142" s="11">
        <f t="shared" si="228"/>
        <v>0</v>
      </c>
      <c r="U142" s="11">
        <f t="shared" si="198"/>
        <v>0</v>
      </c>
      <c r="V142" s="11">
        <f t="shared" si="199"/>
        <v>0</v>
      </c>
      <c r="W142" s="11">
        <f t="shared" si="200"/>
        <v>0</v>
      </c>
      <c r="X142" s="11">
        <f t="shared" si="229"/>
        <v>7665.7780000000002</v>
      </c>
      <c r="Y142" s="11">
        <f t="shared" si="230"/>
        <v>0</v>
      </c>
      <c r="Z142" s="11">
        <f t="shared" si="231"/>
        <v>0</v>
      </c>
      <c r="AA142" s="11">
        <f t="shared" si="201"/>
        <v>0</v>
      </c>
      <c r="AB142" s="11">
        <f t="shared" si="202"/>
        <v>0</v>
      </c>
      <c r="AC142" s="11">
        <f t="shared" si="203"/>
        <v>0</v>
      </c>
      <c r="AD142" s="11">
        <f t="shared" si="232"/>
        <v>7665.7780000000002</v>
      </c>
      <c r="AE142" s="11">
        <f t="shared" si="233"/>
        <v>0</v>
      </c>
      <c r="AF142" s="11">
        <f t="shared" si="234"/>
        <v>0</v>
      </c>
      <c r="AG142" s="11">
        <f t="shared" si="204"/>
        <v>0</v>
      </c>
      <c r="AH142" s="11">
        <f t="shared" si="235"/>
        <v>7665.7780000000002</v>
      </c>
      <c r="AI142" s="11">
        <f t="shared" si="236"/>
        <v>0</v>
      </c>
      <c r="AJ142" s="11">
        <f t="shared" si="237"/>
        <v>0</v>
      </c>
      <c r="AK142" s="11">
        <f t="shared" si="205"/>
        <v>24.5</v>
      </c>
      <c r="AL142" s="11">
        <f t="shared" si="206"/>
        <v>0</v>
      </c>
      <c r="AM142" s="11">
        <f t="shared" si="207"/>
        <v>0</v>
      </c>
      <c r="AN142" s="11">
        <f t="shared" si="238"/>
        <v>7690.2780000000002</v>
      </c>
      <c r="AO142" s="11">
        <f t="shared" si="239"/>
        <v>0</v>
      </c>
      <c r="AP142" s="11">
        <f t="shared" si="240"/>
        <v>0</v>
      </c>
      <c r="AQ142" s="11">
        <f t="shared" si="208"/>
        <v>0</v>
      </c>
      <c r="AR142" s="11">
        <f t="shared" si="209"/>
        <v>0</v>
      </c>
      <c r="AS142" s="11">
        <f t="shared" si="210"/>
        <v>0</v>
      </c>
      <c r="AT142" s="11">
        <f t="shared" si="241"/>
        <v>7690.2780000000002</v>
      </c>
      <c r="AU142" s="11">
        <f t="shared" si="242"/>
        <v>0</v>
      </c>
      <c r="AV142" s="11">
        <f t="shared" si="243"/>
        <v>0</v>
      </c>
      <c r="AW142" s="11">
        <f t="shared" si="211"/>
        <v>0</v>
      </c>
      <c r="AX142" s="11">
        <f t="shared" si="212"/>
        <v>0</v>
      </c>
      <c r="AY142" s="11">
        <f t="shared" si="213"/>
        <v>0</v>
      </c>
      <c r="AZ142" s="11">
        <f t="shared" si="244"/>
        <v>7690.2780000000002</v>
      </c>
      <c r="BA142" s="11">
        <f t="shared" si="245"/>
        <v>0</v>
      </c>
      <c r="BB142" s="11">
        <f t="shared" si="246"/>
        <v>0</v>
      </c>
      <c r="BC142" s="11">
        <f t="shared" si="214"/>
        <v>0</v>
      </c>
      <c r="BD142" s="11">
        <f t="shared" si="215"/>
        <v>0</v>
      </c>
      <c r="BE142" s="11">
        <f t="shared" si="216"/>
        <v>0</v>
      </c>
      <c r="BF142" s="11">
        <f t="shared" si="247"/>
        <v>7690.2780000000002</v>
      </c>
      <c r="BG142" s="11">
        <f t="shared" si="248"/>
        <v>0</v>
      </c>
      <c r="BH142" s="11">
        <f t="shared" si="249"/>
        <v>0</v>
      </c>
      <c r="BI142" s="11">
        <f t="shared" si="217"/>
        <v>-41.718000000000004</v>
      </c>
      <c r="BJ142" s="11">
        <f t="shared" si="218"/>
        <v>0</v>
      </c>
      <c r="BK142" s="11">
        <f t="shared" si="219"/>
        <v>0</v>
      </c>
      <c r="BL142" s="11">
        <f t="shared" si="187"/>
        <v>7648.56</v>
      </c>
      <c r="BM142" s="11">
        <f t="shared" si="220"/>
        <v>0</v>
      </c>
      <c r="BN142" s="43">
        <f t="shared" si="222"/>
        <v>7648.56</v>
      </c>
      <c r="BO142" s="11">
        <f t="shared" si="179"/>
        <v>0</v>
      </c>
      <c r="BP142" s="11">
        <f t="shared" si="221"/>
        <v>0</v>
      </c>
      <c r="BQ142" s="43">
        <f t="shared" si="223"/>
        <v>0</v>
      </c>
      <c r="BR142" s="11">
        <f t="shared" si="180"/>
        <v>0</v>
      </c>
      <c r="BS142" s="11">
        <f t="shared" si="221"/>
        <v>0</v>
      </c>
      <c r="BT142" s="43">
        <f t="shared" si="224"/>
        <v>0</v>
      </c>
      <c r="BU142" s="11">
        <f t="shared" si="221"/>
        <v>0</v>
      </c>
      <c r="BV142" s="21"/>
      <c r="BW142" s="21"/>
      <c r="BX142" s="1" t="str">
        <f t="shared" si="225"/>
        <v/>
      </c>
    </row>
    <row r="143" spans="1:76" ht="46.8" customHeight="1" x14ac:dyDescent="0.3">
      <c r="A143" s="62" t="s">
        <v>148</v>
      </c>
      <c r="B143" s="63" t="s">
        <v>41</v>
      </c>
      <c r="C143" s="62"/>
      <c r="D143" s="62"/>
      <c r="E143" s="64" t="s">
        <v>42</v>
      </c>
      <c r="F143" s="11"/>
      <c r="G143" s="11"/>
      <c r="H143" s="11"/>
      <c r="I143" s="11"/>
      <c r="J143" s="11"/>
      <c r="K143" s="11"/>
      <c r="L143" s="11"/>
      <c r="M143" s="11"/>
      <c r="N143" s="11"/>
      <c r="O143" s="11">
        <f t="shared" si="195"/>
        <v>7665.7780000000002</v>
      </c>
      <c r="P143" s="11">
        <f t="shared" si="196"/>
        <v>0</v>
      </c>
      <c r="Q143" s="11">
        <f t="shared" si="197"/>
        <v>0</v>
      </c>
      <c r="R143" s="11">
        <f t="shared" si="226"/>
        <v>7665.7780000000002</v>
      </c>
      <c r="S143" s="11">
        <f t="shared" si="227"/>
        <v>0</v>
      </c>
      <c r="T143" s="11">
        <f t="shared" si="228"/>
        <v>0</v>
      </c>
      <c r="U143" s="11">
        <f t="shared" si="198"/>
        <v>0</v>
      </c>
      <c r="V143" s="11">
        <f t="shared" si="199"/>
        <v>0</v>
      </c>
      <c r="W143" s="11">
        <f t="shared" si="200"/>
        <v>0</v>
      </c>
      <c r="X143" s="11">
        <f t="shared" si="229"/>
        <v>7665.7780000000002</v>
      </c>
      <c r="Y143" s="11">
        <f t="shared" si="230"/>
        <v>0</v>
      </c>
      <c r="Z143" s="11">
        <f t="shared" si="231"/>
        <v>0</v>
      </c>
      <c r="AA143" s="11">
        <f t="shared" si="201"/>
        <v>0</v>
      </c>
      <c r="AB143" s="11">
        <f t="shared" si="202"/>
        <v>0</v>
      </c>
      <c r="AC143" s="11">
        <f t="shared" si="203"/>
        <v>0</v>
      </c>
      <c r="AD143" s="11">
        <f t="shared" si="232"/>
        <v>7665.7780000000002</v>
      </c>
      <c r="AE143" s="11">
        <f t="shared" si="233"/>
        <v>0</v>
      </c>
      <c r="AF143" s="11">
        <f t="shared" si="234"/>
        <v>0</v>
      </c>
      <c r="AG143" s="11">
        <f t="shared" si="204"/>
        <v>0</v>
      </c>
      <c r="AH143" s="11">
        <f t="shared" si="235"/>
        <v>7665.7780000000002</v>
      </c>
      <c r="AI143" s="11">
        <f t="shared" si="236"/>
        <v>0</v>
      </c>
      <c r="AJ143" s="11">
        <f t="shared" si="237"/>
        <v>0</v>
      </c>
      <c r="AK143" s="11">
        <f t="shared" si="205"/>
        <v>24.5</v>
      </c>
      <c r="AL143" s="11">
        <f t="shared" si="206"/>
        <v>0</v>
      </c>
      <c r="AM143" s="11">
        <f t="shared" si="207"/>
        <v>0</v>
      </c>
      <c r="AN143" s="11">
        <f t="shared" si="238"/>
        <v>7690.2780000000002</v>
      </c>
      <c r="AO143" s="11">
        <f t="shared" si="239"/>
        <v>0</v>
      </c>
      <c r="AP143" s="11">
        <f t="shared" si="240"/>
        <v>0</v>
      </c>
      <c r="AQ143" s="11">
        <f t="shared" si="208"/>
        <v>0</v>
      </c>
      <c r="AR143" s="11">
        <f t="shared" si="209"/>
        <v>0</v>
      </c>
      <c r="AS143" s="11">
        <f t="shared" si="210"/>
        <v>0</v>
      </c>
      <c r="AT143" s="11">
        <f t="shared" si="241"/>
        <v>7690.2780000000002</v>
      </c>
      <c r="AU143" s="11">
        <f t="shared" si="242"/>
        <v>0</v>
      </c>
      <c r="AV143" s="11">
        <f t="shared" si="243"/>
        <v>0</v>
      </c>
      <c r="AW143" s="11">
        <f t="shared" si="211"/>
        <v>0</v>
      </c>
      <c r="AX143" s="11">
        <f t="shared" si="212"/>
        <v>0</v>
      </c>
      <c r="AY143" s="11">
        <f t="shared" si="213"/>
        <v>0</v>
      </c>
      <c r="AZ143" s="11">
        <f t="shared" si="244"/>
        <v>7690.2780000000002</v>
      </c>
      <c r="BA143" s="11">
        <f t="shared" si="245"/>
        <v>0</v>
      </c>
      <c r="BB143" s="11">
        <f t="shared" si="246"/>
        <v>0</v>
      </c>
      <c r="BC143" s="11">
        <f t="shared" si="214"/>
        <v>0</v>
      </c>
      <c r="BD143" s="11">
        <f t="shared" si="215"/>
        <v>0</v>
      </c>
      <c r="BE143" s="11">
        <f t="shared" si="216"/>
        <v>0</v>
      </c>
      <c r="BF143" s="11">
        <f t="shared" si="247"/>
        <v>7690.2780000000002</v>
      </c>
      <c r="BG143" s="11">
        <f t="shared" si="248"/>
        <v>0</v>
      </c>
      <c r="BH143" s="11">
        <f t="shared" si="249"/>
        <v>0</v>
      </c>
      <c r="BI143" s="11">
        <f t="shared" si="217"/>
        <v>-41.718000000000004</v>
      </c>
      <c r="BJ143" s="11">
        <f t="shared" si="218"/>
        <v>0</v>
      </c>
      <c r="BK143" s="11">
        <f t="shared" si="219"/>
        <v>0</v>
      </c>
      <c r="BL143" s="11">
        <f t="shared" si="187"/>
        <v>7648.56</v>
      </c>
      <c r="BM143" s="11">
        <f t="shared" si="220"/>
        <v>0</v>
      </c>
      <c r="BN143" s="43">
        <f t="shared" si="222"/>
        <v>7648.56</v>
      </c>
      <c r="BO143" s="11">
        <f t="shared" si="179"/>
        <v>0</v>
      </c>
      <c r="BP143" s="11">
        <f t="shared" si="221"/>
        <v>0</v>
      </c>
      <c r="BQ143" s="43">
        <f t="shared" si="223"/>
        <v>0</v>
      </c>
      <c r="BR143" s="11">
        <f t="shared" si="180"/>
        <v>0</v>
      </c>
      <c r="BS143" s="11">
        <f t="shared" si="221"/>
        <v>0</v>
      </c>
      <c r="BT143" s="43">
        <f t="shared" si="224"/>
        <v>0</v>
      </c>
      <c r="BU143" s="11">
        <f t="shared" si="221"/>
        <v>0</v>
      </c>
      <c r="BV143" s="21"/>
      <c r="BW143" s="21"/>
      <c r="BX143" s="1" t="str">
        <f t="shared" si="225"/>
        <v/>
      </c>
    </row>
    <row r="144" spans="1:76" ht="46.8" customHeight="1" x14ac:dyDescent="0.3">
      <c r="A144" s="62" t="s">
        <v>148</v>
      </c>
      <c r="B144" s="63" t="s">
        <v>41</v>
      </c>
      <c r="C144" s="62" t="s">
        <v>67</v>
      </c>
      <c r="D144" s="62" t="s">
        <v>126</v>
      </c>
      <c r="E144" s="64" t="s">
        <v>127</v>
      </c>
      <c r="F144" s="11"/>
      <c r="G144" s="11"/>
      <c r="H144" s="11"/>
      <c r="I144" s="11"/>
      <c r="J144" s="11"/>
      <c r="K144" s="11"/>
      <c r="L144" s="11"/>
      <c r="M144" s="11"/>
      <c r="N144" s="11"/>
      <c r="O144" s="11">
        <v>7665.7780000000002</v>
      </c>
      <c r="P144" s="11"/>
      <c r="Q144" s="11"/>
      <c r="R144" s="11">
        <f t="shared" si="226"/>
        <v>7665.7780000000002</v>
      </c>
      <c r="S144" s="11">
        <f t="shared" si="227"/>
        <v>0</v>
      </c>
      <c r="T144" s="11">
        <f t="shared" si="228"/>
        <v>0</v>
      </c>
      <c r="U144" s="11"/>
      <c r="V144" s="11"/>
      <c r="W144" s="11"/>
      <c r="X144" s="11">
        <f t="shared" si="229"/>
        <v>7665.7780000000002</v>
      </c>
      <c r="Y144" s="11">
        <f t="shared" si="230"/>
        <v>0</v>
      </c>
      <c r="Z144" s="11">
        <f t="shared" si="231"/>
        <v>0</v>
      </c>
      <c r="AA144" s="11"/>
      <c r="AB144" s="11"/>
      <c r="AC144" s="11"/>
      <c r="AD144" s="11">
        <f t="shared" si="232"/>
        <v>7665.7780000000002</v>
      </c>
      <c r="AE144" s="11">
        <f t="shared" si="233"/>
        <v>0</v>
      </c>
      <c r="AF144" s="11">
        <f t="shared" si="234"/>
        <v>0</v>
      </c>
      <c r="AG144" s="11"/>
      <c r="AH144" s="11">
        <f t="shared" si="235"/>
        <v>7665.7780000000002</v>
      </c>
      <c r="AI144" s="11">
        <f t="shared" si="236"/>
        <v>0</v>
      </c>
      <c r="AJ144" s="11">
        <f t="shared" si="237"/>
        <v>0</v>
      </c>
      <c r="AK144" s="11">
        <v>24.5</v>
      </c>
      <c r="AL144" s="11"/>
      <c r="AM144" s="11"/>
      <c r="AN144" s="11">
        <f t="shared" si="238"/>
        <v>7690.2780000000002</v>
      </c>
      <c r="AO144" s="11">
        <f t="shared" si="239"/>
        <v>0</v>
      </c>
      <c r="AP144" s="11">
        <f t="shared" si="240"/>
        <v>0</v>
      </c>
      <c r="AQ144" s="11"/>
      <c r="AR144" s="11"/>
      <c r="AS144" s="11"/>
      <c r="AT144" s="11">
        <f t="shared" si="241"/>
        <v>7690.2780000000002</v>
      </c>
      <c r="AU144" s="11">
        <f t="shared" si="242"/>
        <v>0</v>
      </c>
      <c r="AV144" s="11">
        <f t="shared" si="243"/>
        <v>0</v>
      </c>
      <c r="AW144" s="11"/>
      <c r="AX144" s="11"/>
      <c r="AY144" s="11"/>
      <c r="AZ144" s="11">
        <f t="shared" si="244"/>
        <v>7690.2780000000002</v>
      </c>
      <c r="BA144" s="11">
        <f t="shared" si="245"/>
        <v>0</v>
      </c>
      <c r="BB144" s="11">
        <f t="shared" si="246"/>
        <v>0</v>
      </c>
      <c r="BC144" s="11"/>
      <c r="BD144" s="11"/>
      <c r="BE144" s="11"/>
      <c r="BF144" s="11">
        <f t="shared" si="247"/>
        <v>7690.2780000000002</v>
      </c>
      <c r="BG144" s="11">
        <f t="shared" si="248"/>
        <v>0</v>
      </c>
      <c r="BH144" s="11">
        <f t="shared" si="249"/>
        <v>0</v>
      </c>
      <c r="BI144" s="11">
        <v>-41.718000000000004</v>
      </c>
      <c r="BJ144" s="11"/>
      <c r="BK144" s="11"/>
      <c r="BL144" s="11">
        <f t="shared" si="187"/>
        <v>7648.56</v>
      </c>
      <c r="BM144" s="11"/>
      <c r="BN144" s="43">
        <f t="shared" si="222"/>
        <v>7648.56</v>
      </c>
      <c r="BO144" s="11">
        <f t="shared" ref="BO144:BO207" si="250">BG144+BJ144</f>
        <v>0</v>
      </c>
      <c r="BP144" s="11"/>
      <c r="BQ144" s="43">
        <f t="shared" si="223"/>
        <v>0</v>
      </c>
      <c r="BR144" s="11">
        <f t="shared" ref="BR144:BR207" si="251">BH144+BK144</f>
        <v>0</v>
      </c>
      <c r="BS144" s="11"/>
      <c r="BT144" s="43">
        <f t="shared" si="224"/>
        <v>0</v>
      </c>
      <c r="BU144" s="11"/>
      <c r="BV144" s="21"/>
      <c r="BW144" s="21"/>
      <c r="BX144" s="1" t="str">
        <f t="shared" si="225"/>
        <v>0310</v>
      </c>
    </row>
    <row r="145" spans="1:76" ht="46.8" customHeight="1" x14ac:dyDescent="0.3">
      <c r="A145" s="62" t="s">
        <v>150</v>
      </c>
      <c r="B145" s="63"/>
      <c r="C145" s="62"/>
      <c r="D145" s="62"/>
      <c r="E145" s="65" t="s">
        <v>151</v>
      </c>
      <c r="F145" s="11"/>
      <c r="G145" s="11"/>
      <c r="H145" s="11"/>
      <c r="I145" s="11"/>
      <c r="J145" s="11"/>
      <c r="K145" s="11"/>
      <c r="L145" s="11"/>
      <c r="M145" s="11"/>
      <c r="N145" s="11"/>
      <c r="O145" s="11">
        <f t="shared" si="195"/>
        <v>1860.1279500000001</v>
      </c>
      <c r="P145" s="11">
        <f t="shared" si="196"/>
        <v>0</v>
      </c>
      <c r="Q145" s="11">
        <f t="shared" si="197"/>
        <v>0</v>
      </c>
      <c r="R145" s="11">
        <f t="shared" si="226"/>
        <v>1860.1279500000001</v>
      </c>
      <c r="S145" s="11">
        <f t="shared" si="227"/>
        <v>0</v>
      </c>
      <c r="T145" s="11">
        <f t="shared" si="228"/>
        <v>0</v>
      </c>
      <c r="U145" s="11">
        <f t="shared" si="198"/>
        <v>0</v>
      </c>
      <c r="V145" s="11">
        <f t="shared" si="199"/>
        <v>0</v>
      </c>
      <c r="W145" s="11">
        <f t="shared" si="200"/>
        <v>0</v>
      </c>
      <c r="X145" s="11">
        <f t="shared" si="229"/>
        <v>1860.1279500000001</v>
      </c>
      <c r="Y145" s="11">
        <f t="shared" si="230"/>
        <v>0</v>
      </c>
      <c r="Z145" s="11">
        <f t="shared" si="231"/>
        <v>0</v>
      </c>
      <c r="AA145" s="11">
        <f t="shared" si="201"/>
        <v>0</v>
      </c>
      <c r="AB145" s="11">
        <f t="shared" si="202"/>
        <v>0</v>
      </c>
      <c r="AC145" s="11">
        <f t="shared" si="203"/>
        <v>0</v>
      </c>
      <c r="AD145" s="11">
        <f t="shared" si="232"/>
        <v>1860.1279500000001</v>
      </c>
      <c r="AE145" s="11">
        <f t="shared" si="233"/>
        <v>0</v>
      </c>
      <c r="AF145" s="11">
        <f t="shared" si="234"/>
        <v>0</v>
      </c>
      <c r="AG145" s="11">
        <f t="shared" si="204"/>
        <v>0</v>
      </c>
      <c r="AH145" s="11">
        <f t="shared" si="235"/>
        <v>1860.1279500000001</v>
      </c>
      <c r="AI145" s="11">
        <f t="shared" si="236"/>
        <v>0</v>
      </c>
      <c r="AJ145" s="11">
        <f t="shared" si="237"/>
        <v>0</v>
      </c>
      <c r="AK145" s="11">
        <f t="shared" si="205"/>
        <v>-24.5</v>
      </c>
      <c r="AL145" s="11">
        <f t="shared" si="206"/>
        <v>0</v>
      </c>
      <c r="AM145" s="11">
        <f t="shared" si="207"/>
        <v>0</v>
      </c>
      <c r="AN145" s="11">
        <f t="shared" si="238"/>
        <v>1835.6279500000001</v>
      </c>
      <c r="AO145" s="11">
        <f t="shared" si="239"/>
        <v>0</v>
      </c>
      <c r="AP145" s="11">
        <f t="shared" si="240"/>
        <v>0</v>
      </c>
      <c r="AQ145" s="11">
        <f t="shared" si="208"/>
        <v>0</v>
      </c>
      <c r="AR145" s="11">
        <f t="shared" si="209"/>
        <v>0</v>
      </c>
      <c r="AS145" s="11">
        <f t="shared" si="210"/>
        <v>0</v>
      </c>
      <c r="AT145" s="11">
        <f t="shared" si="241"/>
        <v>1835.6279500000001</v>
      </c>
      <c r="AU145" s="11">
        <f t="shared" si="242"/>
        <v>0</v>
      </c>
      <c r="AV145" s="11">
        <f t="shared" si="243"/>
        <v>0</v>
      </c>
      <c r="AW145" s="11">
        <f t="shared" si="211"/>
        <v>0</v>
      </c>
      <c r="AX145" s="11">
        <f t="shared" si="212"/>
        <v>0</v>
      </c>
      <c r="AY145" s="11">
        <f t="shared" si="213"/>
        <v>0</v>
      </c>
      <c r="AZ145" s="11">
        <f t="shared" si="244"/>
        <v>1835.6279500000001</v>
      </c>
      <c r="BA145" s="11">
        <f t="shared" si="245"/>
        <v>0</v>
      </c>
      <c r="BB145" s="11">
        <f t="shared" si="246"/>
        <v>0</v>
      </c>
      <c r="BC145" s="11">
        <f t="shared" si="214"/>
        <v>0</v>
      </c>
      <c r="BD145" s="11">
        <f t="shared" si="215"/>
        <v>0</v>
      </c>
      <c r="BE145" s="11">
        <f t="shared" si="216"/>
        <v>0</v>
      </c>
      <c r="BF145" s="11">
        <f t="shared" si="247"/>
        <v>1835.6279500000001</v>
      </c>
      <c r="BG145" s="11">
        <f t="shared" si="248"/>
        <v>0</v>
      </c>
      <c r="BH145" s="11">
        <f t="shared" si="249"/>
        <v>0</v>
      </c>
      <c r="BI145" s="11">
        <f t="shared" si="217"/>
        <v>0</v>
      </c>
      <c r="BJ145" s="11">
        <f t="shared" si="218"/>
        <v>0</v>
      </c>
      <c r="BK145" s="11">
        <f t="shared" si="219"/>
        <v>0</v>
      </c>
      <c r="BL145" s="11">
        <f t="shared" si="187"/>
        <v>1835.6279500000001</v>
      </c>
      <c r="BM145" s="11">
        <f t="shared" si="220"/>
        <v>0</v>
      </c>
      <c r="BN145" s="43">
        <f t="shared" si="222"/>
        <v>1835.6279500000001</v>
      </c>
      <c r="BO145" s="11">
        <f t="shared" si="250"/>
        <v>0</v>
      </c>
      <c r="BP145" s="11">
        <f t="shared" si="221"/>
        <v>0</v>
      </c>
      <c r="BQ145" s="43">
        <f t="shared" si="223"/>
        <v>0</v>
      </c>
      <c r="BR145" s="11">
        <f t="shared" si="251"/>
        <v>0</v>
      </c>
      <c r="BS145" s="11">
        <f t="shared" si="221"/>
        <v>0</v>
      </c>
      <c r="BT145" s="43">
        <f t="shared" si="224"/>
        <v>0</v>
      </c>
      <c r="BU145" s="11">
        <f t="shared" si="221"/>
        <v>0</v>
      </c>
      <c r="BV145" s="21"/>
      <c r="BW145" s="21"/>
      <c r="BX145" s="1" t="str">
        <f t="shared" si="225"/>
        <v/>
      </c>
    </row>
    <row r="146" spans="1:76" ht="46.8" customHeight="1" x14ac:dyDescent="0.3">
      <c r="A146" s="62" t="s">
        <v>150</v>
      </c>
      <c r="B146" s="63" t="s">
        <v>41</v>
      </c>
      <c r="C146" s="62"/>
      <c r="D146" s="62"/>
      <c r="E146" s="64" t="s">
        <v>42</v>
      </c>
      <c r="F146" s="11"/>
      <c r="G146" s="11"/>
      <c r="H146" s="11"/>
      <c r="I146" s="11"/>
      <c r="J146" s="11"/>
      <c r="K146" s="11"/>
      <c r="L146" s="11"/>
      <c r="M146" s="11"/>
      <c r="N146" s="11"/>
      <c r="O146" s="11">
        <f t="shared" si="195"/>
        <v>1860.1279500000001</v>
      </c>
      <c r="P146" s="11">
        <f t="shared" si="196"/>
        <v>0</v>
      </c>
      <c r="Q146" s="11">
        <f t="shared" si="197"/>
        <v>0</v>
      </c>
      <c r="R146" s="11">
        <f t="shared" si="226"/>
        <v>1860.1279500000001</v>
      </c>
      <c r="S146" s="11">
        <f t="shared" si="227"/>
        <v>0</v>
      </c>
      <c r="T146" s="11">
        <f t="shared" si="228"/>
        <v>0</v>
      </c>
      <c r="U146" s="11">
        <f t="shared" si="198"/>
        <v>0</v>
      </c>
      <c r="V146" s="11">
        <f t="shared" si="199"/>
        <v>0</v>
      </c>
      <c r="W146" s="11">
        <f t="shared" si="200"/>
        <v>0</v>
      </c>
      <c r="X146" s="11">
        <f t="shared" si="229"/>
        <v>1860.1279500000001</v>
      </c>
      <c r="Y146" s="11">
        <f t="shared" si="230"/>
        <v>0</v>
      </c>
      <c r="Z146" s="11">
        <f t="shared" si="231"/>
        <v>0</v>
      </c>
      <c r="AA146" s="11">
        <f t="shared" si="201"/>
        <v>0</v>
      </c>
      <c r="AB146" s="11">
        <f t="shared" si="202"/>
        <v>0</v>
      </c>
      <c r="AC146" s="11">
        <f t="shared" si="203"/>
        <v>0</v>
      </c>
      <c r="AD146" s="11">
        <f t="shared" si="232"/>
        <v>1860.1279500000001</v>
      </c>
      <c r="AE146" s="11">
        <f t="shared" si="233"/>
        <v>0</v>
      </c>
      <c r="AF146" s="11">
        <f t="shared" si="234"/>
        <v>0</v>
      </c>
      <c r="AG146" s="11">
        <f t="shared" si="204"/>
        <v>0</v>
      </c>
      <c r="AH146" s="11">
        <f t="shared" si="235"/>
        <v>1860.1279500000001</v>
      </c>
      <c r="AI146" s="11">
        <f t="shared" si="236"/>
        <v>0</v>
      </c>
      <c r="AJ146" s="11">
        <f t="shared" si="237"/>
        <v>0</v>
      </c>
      <c r="AK146" s="11">
        <f t="shared" si="205"/>
        <v>-24.5</v>
      </c>
      <c r="AL146" s="11">
        <f t="shared" si="206"/>
        <v>0</v>
      </c>
      <c r="AM146" s="11">
        <f t="shared" si="207"/>
        <v>0</v>
      </c>
      <c r="AN146" s="11">
        <f t="shared" si="238"/>
        <v>1835.6279500000001</v>
      </c>
      <c r="AO146" s="11">
        <f t="shared" si="239"/>
        <v>0</v>
      </c>
      <c r="AP146" s="11">
        <f t="shared" si="240"/>
        <v>0</v>
      </c>
      <c r="AQ146" s="11">
        <f t="shared" si="208"/>
        <v>0</v>
      </c>
      <c r="AR146" s="11">
        <f t="shared" si="209"/>
        <v>0</v>
      </c>
      <c r="AS146" s="11">
        <f t="shared" si="210"/>
        <v>0</v>
      </c>
      <c r="AT146" s="11">
        <f t="shared" si="241"/>
        <v>1835.6279500000001</v>
      </c>
      <c r="AU146" s="11">
        <f t="shared" si="242"/>
        <v>0</v>
      </c>
      <c r="AV146" s="11">
        <f t="shared" si="243"/>
        <v>0</v>
      </c>
      <c r="AW146" s="11">
        <f t="shared" si="211"/>
        <v>0</v>
      </c>
      <c r="AX146" s="11">
        <f t="shared" si="212"/>
        <v>0</v>
      </c>
      <c r="AY146" s="11">
        <f t="shared" si="213"/>
        <v>0</v>
      </c>
      <c r="AZ146" s="11">
        <f t="shared" si="244"/>
        <v>1835.6279500000001</v>
      </c>
      <c r="BA146" s="11">
        <f t="shared" si="245"/>
        <v>0</v>
      </c>
      <c r="BB146" s="11">
        <f t="shared" si="246"/>
        <v>0</v>
      </c>
      <c r="BC146" s="11">
        <f t="shared" si="214"/>
        <v>0</v>
      </c>
      <c r="BD146" s="11">
        <f t="shared" si="215"/>
        <v>0</v>
      </c>
      <c r="BE146" s="11">
        <f t="shared" si="216"/>
        <v>0</v>
      </c>
      <c r="BF146" s="11">
        <f t="shared" si="247"/>
        <v>1835.6279500000001</v>
      </c>
      <c r="BG146" s="11">
        <f t="shared" si="248"/>
        <v>0</v>
      </c>
      <c r="BH146" s="11">
        <f t="shared" si="249"/>
        <v>0</v>
      </c>
      <c r="BI146" s="11">
        <f t="shared" si="217"/>
        <v>0</v>
      </c>
      <c r="BJ146" s="11">
        <f t="shared" si="218"/>
        <v>0</v>
      </c>
      <c r="BK146" s="11">
        <f t="shared" si="219"/>
        <v>0</v>
      </c>
      <c r="BL146" s="11">
        <f t="shared" si="187"/>
        <v>1835.6279500000001</v>
      </c>
      <c r="BM146" s="11">
        <f t="shared" si="220"/>
        <v>0</v>
      </c>
      <c r="BN146" s="43">
        <f t="shared" si="222"/>
        <v>1835.6279500000001</v>
      </c>
      <c r="BO146" s="11">
        <f t="shared" si="250"/>
        <v>0</v>
      </c>
      <c r="BP146" s="11">
        <f t="shared" si="221"/>
        <v>0</v>
      </c>
      <c r="BQ146" s="43">
        <f t="shared" si="223"/>
        <v>0</v>
      </c>
      <c r="BR146" s="11">
        <f t="shared" si="251"/>
        <v>0</v>
      </c>
      <c r="BS146" s="11">
        <f t="shared" si="221"/>
        <v>0</v>
      </c>
      <c r="BT146" s="43">
        <f t="shared" si="224"/>
        <v>0</v>
      </c>
      <c r="BU146" s="11">
        <f t="shared" si="221"/>
        <v>0</v>
      </c>
      <c r="BV146" s="21"/>
      <c r="BW146" s="21"/>
      <c r="BX146" s="1" t="str">
        <f t="shared" si="225"/>
        <v/>
      </c>
    </row>
    <row r="147" spans="1:76" ht="46.8" customHeight="1" x14ac:dyDescent="0.3">
      <c r="A147" s="62" t="s">
        <v>150</v>
      </c>
      <c r="B147" s="63" t="s">
        <v>41</v>
      </c>
      <c r="C147" s="62" t="s">
        <v>67</v>
      </c>
      <c r="D147" s="62" t="s">
        <v>126</v>
      </c>
      <c r="E147" s="64" t="s">
        <v>127</v>
      </c>
      <c r="F147" s="11"/>
      <c r="G147" s="11"/>
      <c r="H147" s="11"/>
      <c r="I147" s="11"/>
      <c r="J147" s="11"/>
      <c r="K147" s="11"/>
      <c r="L147" s="11"/>
      <c r="M147" s="11"/>
      <c r="N147" s="11"/>
      <c r="O147" s="11">
        <v>1860.1279500000001</v>
      </c>
      <c r="P147" s="11"/>
      <c r="Q147" s="11"/>
      <c r="R147" s="11">
        <f t="shared" si="226"/>
        <v>1860.1279500000001</v>
      </c>
      <c r="S147" s="11">
        <f t="shared" si="227"/>
        <v>0</v>
      </c>
      <c r="T147" s="11">
        <f t="shared" si="228"/>
        <v>0</v>
      </c>
      <c r="U147" s="11"/>
      <c r="V147" s="11"/>
      <c r="W147" s="11"/>
      <c r="X147" s="11">
        <f t="shared" si="229"/>
        <v>1860.1279500000001</v>
      </c>
      <c r="Y147" s="11">
        <f t="shared" si="230"/>
        <v>0</v>
      </c>
      <c r="Z147" s="11">
        <f t="shared" si="231"/>
        <v>0</v>
      </c>
      <c r="AA147" s="11"/>
      <c r="AB147" s="11"/>
      <c r="AC147" s="11"/>
      <c r="AD147" s="11">
        <f t="shared" si="232"/>
        <v>1860.1279500000001</v>
      </c>
      <c r="AE147" s="11">
        <f t="shared" si="233"/>
        <v>0</v>
      </c>
      <c r="AF147" s="11">
        <f t="shared" si="234"/>
        <v>0</v>
      </c>
      <c r="AG147" s="11"/>
      <c r="AH147" s="11">
        <f t="shared" si="235"/>
        <v>1860.1279500000001</v>
      </c>
      <c r="AI147" s="11">
        <f t="shared" si="236"/>
        <v>0</v>
      </c>
      <c r="AJ147" s="11">
        <f t="shared" si="237"/>
        <v>0</v>
      </c>
      <c r="AK147" s="11">
        <v>-24.5</v>
      </c>
      <c r="AL147" s="11"/>
      <c r="AM147" s="11"/>
      <c r="AN147" s="11">
        <f t="shared" si="238"/>
        <v>1835.6279500000001</v>
      </c>
      <c r="AO147" s="11">
        <f t="shared" si="239"/>
        <v>0</v>
      </c>
      <c r="AP147" s="11">
        <f t="shared" si="240"/>
        <v>0</v>
      </c>
      <c r="AQ147" s="11"/>
      <c r="AR147" s="11"/>
      <c r="AS147" s="11"/>
      <c r="AT147" s="11">
        <f t="shared" si="241"/>
        <v>1835.6279500000001</v>
      </c>
      <c r="AU147" s="11">
        <f t="shared" si="242"/>
        <v>0</v>
      </c>
      <c r="AV147" s="11">
        <f t="shared" si="243"/>
        <v>0</v>
      </c>
      <c r="AW147" s="11"/>
      <c r="AX147" s="11"/>
      <c r="AY147" s="11"/>
      <c r="AZ147" s="11">
        <f t="shared" si="244"/>
        <v>1835.6279500000001</v>
      </c>
      <c r="BA147" s="11">
        <f t="shared" si="245"/>
        <v>0</v>
      </c>
      <c r="BB147" s="11">
        <f t="shared" si="246"/>
        <v>0</v>
      </c>
      <c r="BC147" s="11"/>
      <c r="BD147" s="11"/>
      <c r="BE147" s="11"/>
      <c r="BF147" s="11">
        <f t="shared" si="247"/>
        <v>1835.6279500000001</v>
      </c>
      <c r="BG147" s="11">
        <f t="shared" si="248"/>
        <v>0</v>
      </c>
      <c r="BH147" s="11">
        <f t="shared" si="249"/>
        <v>0</v>
      </c>
      <c r="BI147" s="11"/>
      <c r="BJ147" s="11"/>
      <c r="BK147" s="11"/>
      <c r="BL147" s="11">
        <f t="shared" si="187"/>
        <v>1835.6279500000001</v>
      </c>
      <c r="BM147" s="11"/>
      <c r="BN147" s="43">
        <f t="shared" si="222"/>
        <v>1835.6279500000001</v>
      </c>
      <c r="BO147" s="11">
        <f t="shared" si="250"/>
        <v>0</v>
      </c>
      <c r="BP147" s="11"/>
      <c r="BQ147" s="43">
        <f t="shared" si="223"/>
        <v>0</v>
      </c>
      <c r="BR147" s="11">
        <f t="shared" si="251"/>
        <v>0</v>
      </c>
      <c r="BS147" s="11"/>
      <c r="BT147" s="43">
        <f t="shared" si="224"/>
        <v>0</v>
      </c>
      <c r="BU147" s="11"/>
      <c r="BV147" s="21"/>
      <c r="BW147" s="21"/>
      <c r="BX147" s="1" t="str">
        <f t="shared" si="225"/>
        <v>0310</v>
      </c>
    </row>
    <row r="148" spans="1:76" ht="62.4" customHeight="1" x14ac:dyDescent="0.3">
      <c r="A148" s="62" t="s">
        <v>152</v>
      </c>
      <c r="B148" s="63"/>
      <c r="C148" s="62"/>
      <c r="D148" s="62"/>
      <c r="E148" s="64" t="s">
        <v>153</v>
      </c>
      <c r="F148" s="11">
        <f t="shared" si="189"/>
        <v>0</v>
      </c>
      <c r="G148" s="11">
        <f t="shared" si="190"/>
        <v>877.1</v>
      </c>
      <c r="H148" s="11">
        <f t="shared" si="191"/>
        <v>10827.4</v>
      </c>
      <c r="I148" s="11">
        <f t="shared" si="192"/>
        <v>0</v>
      </c>
      <c r="J148" s="11">
        <f t="shared" si="193"/>
        <v>0</v>
      </c>
      <c r="K148" s="11">
        <f t="shared" si="194"/>
        <v>0</v>
      </c>
      <c r="L148" s="11">
        <f t="shared" ref="L148:L155" si="252">F148+I148</f>
        <v>0</v>
      </c>
      <c r="M148" s="11">
        <f t="shared" ref="M148:M155" si="253">G148+J148</f>
        <v>877.1</v>
      </c>
      <c r="N148" s="11">
        <f t="shared" ref="N148:N155" si="254">H148+K148</f>
        <v>10827.4</v>
      </c>
      <c r="O148" s="11">
        <f t="shared" si="195"/>
        <v>0</v>
      </c>
      <c r="P148" s="11">
        <f t="shared" si="196"/>
        <v>0</v>
      </c>
      <c r="Q148" s="11">
        <f t="shared" si="197"/>
        <v>0</v>
      </c>
      <c r="R148" s="11">
        <f t="shared" si="226"/>
        <v>0</v>
      </c>
      <c r="S148" s="11">
        <f t="shared" si="227"/>
        <v>877.1</v>
      </c>
      <c r="T148" s="11">
        <f t="shared" si="228"/>
        <v>10827.4</v>
      </c>
      <c r="U148" s="11">
        <f t="shared" si="198"/>
        <v>0</v>
      </c>
      <c r="V148" s="11">
        <f t="shared" si="199"/>
        <v>0</v>
      </c>
      <c r="W148" s="11">
        <f t="shared" si="200"/>
        <v>0</v>
      </c>
      <c r="X148" s="11">
        <f t="shared" si="229"/>
        <v>0</v>
      </c>
      <c r="Y148" s="11">
        <f t="shared" si="230"/>
        <v>877.1</v>
      </c>
      <c r="Z148" s="11">
        <f t="shared" si="231"/>
        <v>10827.4</v>
      </c>
      <c r="AA148" s="11">
        <f t="shared" si="201"/>
        <v>0</v>
      </c>
      <c r="AB148" s="11">
        <f t="shared" si="202"/>
        <v>0</v>
      </c>
      <c r="AC148" s="11">
        <f t="shared" si="203"/>
        <v>0</v>
      </c>
      <c r="AD148" s="11">
        <f t="shared" si="232"/>
        <v>0</v>
      </c>
      <c r="AE148" s="11">
        <f t="shared" si="233"/>
        <v>877.1</v>
      </c>
      <c r="AF148" s="11">
        <f t="shared" si="234"/>
        <v>10827.4</v>
      </c>
      <c r="AG148" s="11">
        <f t="shared" si="204"/>
        <v>0</v>
      </c>
      <c r="AH148" s="11">
        <f t="shared" si="235"/>
        <v>0</v>
      </c>
      <c r="AI148" s="11">
        <f t="shared" si="236"/>
        <v>877.1</v>
      </c>
      <c r="AJ148" s="11">
        <f t="shared" si="237"/>
        <v>10827.4</v>
      </c>
      <c r="AK148" s="11">
        <f t="shared" si="205"/>
        <v>0</v>
      </c>
      <c r="AL148" s="11">
        <f t="shared" si="206"/>
        <v>0</v>
      </c>
      <c r="AM148" s="11">
        <f t="shared" si="207"/>
        <v>0</v>
      </c>
      <c r="AN148" s="11">
        <f t="shared" si="238"/>
        <v>0</v>
      </c>
      <c r="AO148" s="11">
        <f t="shared" si="239"/>
        <v>877.1</v>
      </c>
      <c r="AP148" s="11">
        <f t="shared" si="240"/>
        <v>10827.4</v>
      </c>
      <c r="AQ148" s="11">
        <f t="shared" si="208"/>
        <v>0</v>
      </c>
      <c r="AR148" s="11">
        <f t="shared" si="209"/>
        <v>0</v>
      </c>
      <c r="AS148" s="11">
        <f t="shared" si="210"/>
        <v>0</v>
      </c>
      <c r="AT148" s="11">
        <f t="shared" si="241"/>
        <v>0</v>
      </c>
      <c r="AU148" s="11">
        <f t="shared" si="242"/>
        <v>877.1</v>
      </c>
      <c r="AV148" s="11">
        <f t="shared" si="243"/>
        <v>10827.4</v>
      </c>
      <c r="AW148" s="11">
        <f t="shared" si="211"/>
        <v>0</v>
      </c>
      <c r="AX148" s="11">
        <f t="shared" si="212"/>
        <v>0</v>
      </c>
      <c r="AY148" s="11">
        <f t="shared" si="213"/>
        <v>0</v>
      </c>
      <c r="AZ148" s="11">
        <f t="shared" si="244"/>
        <v>0</v>
      </c>
      <c r="BA148" s="11">
        <f t="shared" si="245"/>
        <v>877.1</v>
      </c>
      <c r="BB148" s="11">
        <f t="shared" si="246"/>
        <v>10827.4</v>
      </c>
      <c r="BC148" s="11">
        <f t="shared" si="214"/>
        <v>0</v>
      </c>
      <c r="BD148" s="11">
        <f t="shared" si="215"/>
        <v>0</v>
      </c>
      <c r="BE148" s="11">
        <f t="shared" si="216"/>
        <v>0</v>
      </c>
      <c r="BF148" s="11">
        <f t="shared" si="247"/>
        <v>0</v>
      </c>
      <c r="BG148" s="11">
        <f t="shared" si="248"/>
        <v>877.1</v>
      </c>
      <c r="BH148" s="11">
        <f t="shared" si="249"/>
        <v>10827.4</v>
      </c>
      <c r="BI148" s="11">
        <f t="shared" si="217"/>
        <v>0</v>
      </c>
      <c r="BJ148" s="11">
        <f t="shared" si="218"/>
        <v>0</v>
      </c>
      <c r="BK148" s="11">
        <f t="shared" si="219"/>
        <v>0</v>
      </c>
      <c r="BL148" s="11">
        <f t="shared" si="187"/>
        <v>0</v>
      </c>
      <c r="BM148" s="11">
        <f t="shared" si="220"/>
        <v>0</v>
      </c>
      <c r="BN148" s="43">
        <f t="shared" si="222"/>
        <v>0</v>
      </c>
      <c r="BO148" s="11">
        <f t="shared" si="250"/>
        <v>877.1</v>
      </c>
      <c r="BP148" s="11">
        <f t="shared" si="221"/>
        <v>0</v>
      </c>
      <c r="BQ148" s="43">
        <f t="shared" si="223"/>
        <v>877.1</v>
      </c>
      <c r="BR148" s="11">
        <f t="shared" si="251"/>
        <v>10827.4</v>
      </c>
      <c r="BS148" s="11">
        <f t="shared" si="221"/>
        <v>0</v>
      </c>
      <c r="BT148" s="43">
        <f t="shared" si="224"/>
        <v>10827.4</v>
      </c>
      <c r="BU148" s="11">
        <f t="shared" si="221"/>
        <v>0</v>
      </c>
      <c r="BV148" s="21"/>
      <c r="BW148" s="21"/>
      <c r="BX148" s="1" t="str">
        <f t="shared" si="225"/>
        <v/>
      </c>
    </row>
    <row r="149" spans="1:76" ht="46.8" customHeight="1" x14ac:dyDescent="0.3">
      <c r="A149" s="62" t="s">
        <v>152</v>
      </c>
      <c r="B149" s="63" t="s">
        <v>41</v>
      </c>
      <c r="C149" s="62"/>
      <c r="D149" s="62"/>
      <c r="E149" s="64" t="s">
        <v>42</v>
      </c>
      <c r="F149" s="11">
        <f t="shared" si="189"/>
        <v>0</v>
      </c>
      <c r="G149" s="11">
        <f t="shared" si="190"/>
        <v>877.1</v>
      </c>
      <c r="H149" s="11">
        <f t="shared" si="191"/>
        <v>10827.4</v>
      </c>
      <c r="I149" s="11">
        <f t="shared" si="192"/>
        <v>0</v>
      </c>
      <c r="J149" s="11">
        <f t="shared" si="193"/>
        <v>0</v>
      </c>
      <c r="K149" s="11">
        <f t="shared" si="194"/>
        <v>0</v>
      </c>
      <c r="L149" s="11">
        <f t="shared" si="252"/>
        <v>0</v>
      </c>
      <c r="M149" s="11">
        <f t="shared" si="253"/>
        <v>877.1</v>
      </c>
      <c r="N149" s="11">
        <f t="shared" si="254"/>
        <v>10827.4</v>
      </c>
      <c r="O149" s="11">
        <f t="shared" si="195"/>
        <v>0</v>
      </c>
      <c r="P149" s="11">
        <f t="shared" si="196"/>
        <v>0</v>
      </c>
      <c r="Q149" s="11">
        <f t="shared" si="197"/>
        <v>0</v>
      </c>
      <c r="R149" s="11">
        <f t="shared" si="226"/>
        <v>0</v>
      </c>
      <c r="S149" s="11">
        <f t="shared" si="227"/>
        <v>877.1</v>
      </c>
      <c r="T149" s="11">
        <f t="shared" si="228"/>
        <v>10827.4</v>
      </c>
      <c r="U149" s="11">
        <f t="shared" si="198"/>
        <v>0</v>
      </c>
      <c r="V149" s="11">
        <f t="shared" si="199"/>
        <v>0</v>
      </c>
      <c r="W149" s="11">
        <f t="shared" si="200"/>
        <v>0</v>
      </c>
      <c r="X149" s="11">
        <f t="shared" si="229"/>
        <v>0</v>
      </c>
      <c r="Y149" s="11">
        <f t="shared" si="230"/>
        <v>877.1</v>
      </c>
      <c r="Z149" s="11">
        <f t="shared" si="231"/>
        <v>10827.4</v>
      </c>
      <c r="AA149" s="11">
        <f t="shared" si="201"/>
        <v>0</v>
      </c>
      <c r="AB149" s="11">
        <f t="shared" si="202"/>
        <v>0</v>
      </c>
      <c r="AC149" s="11">
        <f t="shared" si="203"/>
        <v>0</v>
      </c>
      <c r="AD149" s="11">
        <f t="shared" si="232"/>
        <v>0</v>
      </c>
      <c r="AE149" s="11">
        <f t="shared" si="233"/>
        <v>877.1</v>
      </c>
      <c r="AF149" s="11">
        <f t="shared" si="234"/>
        <v>10827.4</v>
      </c>
      <c r="AG149" s="11">
        <f t="shared" si="204"/>
        <v>0</v>
      </c>
      <c r="AH149" s="11">
        <f t="shared" si="235"/>
        <v>0</v>
      </c>
      <c r="AI149" s="11">
        <f t="shared" si="236"/>
        <v>877.1</v>
      </c>
      <c r="AJ149" s="11">
        <f t="shared" si="237"/>
        <v>10827.4</v>
      </c>
      <c r="AK149" s="11">
        <f t="shared" si="205"/>
        <v>0</v>
      </c>
      <c r="AL149" s="11">
        <f t="shared" si="206"/>
        <v>0</v>
      </c>
      <c r="AM149" s="11">
        <f t="shared" si="207"/>
        <v>0</v>
      </c>
      <c r="AN149" s="11">
        <f t="shared" si="238"/>
        <v>0</v>
      </c>
      <c r="AO149" s="11">
        <f t="shared" si="239"/>
        <v>877.1</v>
      </c>
      <c r="AP149" s="11">
        <f t="shared" si="240"/>
        <v>10827.4</v>
      </c>
      <c r="AQ149" s="11">
        <f t="shared" si="208"/>
        <v>0</v>
      </c>
      <c r="AR149" s="11">
        <f t="shared" si="209"/>
        <v>0</v>
      </c>
      <c r="AS149" s="11">
        <f t="shared" si="210"/>
        <v>0</v>
      </c>
      <c r="AT149" s="11">
        <f t="shared" si="241"/>
        <v>0</v>
      </c>
      <c r="AU149" s="11">
        <f t="shared" si="242"/>
        <v>877.1</v>
      </c>
      <c r="AV149" s="11">
        <f t="shared" si="243"/>
        <v>10827.4</v>
      </c>
      <c r="AW149" s="11">
        <f t="shared" si="211"/>
        <v>0</v>
      </c>
      <c r="AX149" s="11">
        <f t="shared" si="212"/>
        <v>0</v>
      </c>
      <c r="AY149" s="11">
        <f t="shared" si="213"/>
        <v>0</v>
      </c>
      <c r="AZ149" s="11">
        <f t="shared" si="244"/>
        <v>0</v>
      </c>
      <c r="BA149" s="11">
        <f t="shared" si="245"/>
        <v>877.1</v>
      </c>
      <c r="BB149" s="11">
        <f t="shared" si="246"/>
        <v>10827.4</v>
      </c>
      <c r="BC149" s="11">
        <f t="shared" si="214"/>
        <v>0</v>
      </c>
      <c r="BD149" s="11">
        <f t="shared" si="215"/>
        <v>0</v>
      </c>
      <c r="BE149" s="11">
        <f t="shared" si="216"/>
        <v>0</v>
      </c>
      <c r="BF149" s="11">
        <f t="shared" si="247"/>
        <v>0</v>
      </c>
      <c r="BG149" s="11">
        <f t="shared" si="248"/>
        <v>877.1</v>
      </c>
      <c r="BH149" s="11">
        <f t="shared" si="249"/>
        <v>10827.4</v>
      </c>
      <c r="BI149" s="11">
        <f t="shared" si="217"/>
        <v>0</v>
      </c>
      <c r="BJ149" s="11">
        <f t="shared" si="218"/>
        <v>0</v>
      </c>
      <c r="BK149" s="11">
        <f t="shared" si="219"/>
        <v>0</v>
      </c>
      <c r="BL149" s="11">
        <f t="shared" si="187"/>
        <v>0</v>
      </c>
      <c r="BM149" s="11">
        <f t="shared" si="220"/>
        <v>0</v>
      </c>
      <c r="BN149" s="43">
        <f t="shared" si="222"/>
        <v>0</v>
      </c>
      <c r="BO149" s="11">
        <f t="shared" si="250"/>
        <v>877.1</v>
      </c>
      <c r="BP149" s="11">
        <f t="shared" si="221"/>
        <v>0</v>
      </c>
      <c r="BQ149" s="43">
        <f t="shared" si="223"/>
        <v>877.1</v>
      </c>
      <c r="BR149" s="11">
        <f t="shared" si="251"/>
        <v>10827.4</v>
      </c>
      <c r="BS149" s="11">
        <f t="shared" si="221"/>
        <v>0</v>
      </c>
      <c r="BT149" s="43">
        <f t="shared" si="224"/>
        <v>10827.4</v>
      </c>
      <c r="BU149" s="11">
        <f t="shared" si="221"/>
        <v>0</v>
      </c>
      <c r="BV149" s="21"/>
      <c r="BW149" s="21"/>
      <c r="BX149" s="1" t="str">
        <f t="shared" si="225"/>
        <v/>
      </c>
    </row>
    <row r="150" spans="1:76" ht="46.8" customHeight="1" x14ac:dyDescent="0.3">
      <c r="A150" s="62" t="s">
        <v>152</v>
      </c>
      <c r="B150" s="63" t="s">
        <v>41</v>
      </c>
      <c r="C150" s="62" t="s">
        <v>67</v>
      </c>
      <c r="D150" s="62" t="s">
        <v>126</v>
      </c>
      <c r="E150" s="64" t="s">
        <v>127</v>
      </c>
      <c r="F150" s="11">
        <v>0</v>
      </c>
      <c r="G150" s="11">
        <v>877.1</v>
      </c>
      <c r="H150" s="11">
        <v>10827.4</v>
      </c>
      <c r="I150" s="11"/>
      <c r="J150" s="11"/>
      <c r="K150" s="11"/>
      <c r="L150" s="11">
        <f t="shared" si="252"/>
        <v>0</v>
      </c>
      <c r="M150" s="11">
        <f t="shared" si="253"/>
        <v>877.1</v>
      </c>
      <c r="N150" s="11">
        <f t="shared" si="254"/>
        <v>10827.4</v>
      </c>
      <c r="O150" s="11"/>
      <c r="P150" s="11"/>
      <c r="Q150" s="11"/>
      <c r="R150" s="11">
        <f t="shared" si="226"/>
        <v>0</v>
      </c>
      <c r="S150" s="11">
        <f t="shared" si="227"/>
        <v>877.1</v>
      </c>
      <c r="T150" s="11">
        <f t="shared" si="228"/>
        <v>10827.4</v>
      </c>
      <c r="U150" s="11"/>
      <c r="V150" s="11"/>
      <c r="W150" s="11"/>
      <c r="X150" s="11">
        <f t="shared" si="229"/>
        <v>0</v>
      </c>
      <c r="Y150" s="11">
        <f t="shared" si="230"/>
        <v>877.1</v>
      </c>
      <c r="Z150" s="11">
        <f t="shared" si="231"/>
        <v>10827.4</v>
      </c>
      <c r="AA150" s="11"/>
      <c r="AB150" s="11"/>
      <c r="AC150" s="11"/>
      <c r="AD150" s="11">
        <f t="shared" si="232"/>
        <v>0</v>
      </c>
      <c r="AE150" s="11">
        <f t="shared" si="233"/>
        <v>877.1</v>
      </c>
      <c r="AF150" s="11">
        <f t="shared" si="234"/>
        <v>10827.4</v>
      </c>
      <c r="AG150" s="11"/>
      <c r="AH150" s="11">
        <f t="shared" si="235"/>
        <v>0</v>
      </c>
      <c r="AI150" s="11">
        <f t="shared" si="236"/>
        <v>877.1</v>
      </c>
      <c r="AJ150" s="11">
        <f t="shared" si="237"/>
        <v>10827.4</v>
      </c>
      <c r="AK150" s="11"/>
      <c r="AL150" s="11"/>
      <c r="AM150" s="11"/>
      <c r="AN150" s="11">
        <f t="shared" si="238"/>
        <v>0</v>
      </c>
      <c r="AO150" s="11">
        <f t="shared" si="239"/>
        <v>877.1</v>
      </c>
      <c r="AP150" s="11">
        <f t="shared" si="240"/>
        <v>10827.4</v>
      </c>
      <c r="AQ150" s="11"/>
      <c r="AR150" s="11"/>
      <c r="AS150" s="11"/>
      <c r="AT150" s="11">
        <f t="shared" si="241"/>
        <v>0</v>
      </c>
      <c r="AU150" s="11">
        <f t="shared" si="242"/>
        <v>877.1</v>
      </c>
      <c r="AV150" s="11">
        <f t="shared" si="243"/>
        <v>10827.4</v>
      </c>
      <c r="AW150" s="11"/>
      <c r="AX150" s="11"/>
      <c r="AY150" s="11"/>
      <c r="AZ150" s="11">
        <f t="shared" si="244"/>
        <v>0</v>
      </c>
      <c r="BA150" s="11">
        <f t="shared" si="245"/>
        <v>877.1</v>
      </c>
      <c r="BB150" s="11">
        <f t="shared" si="246"/>
        <v>10827.4</v>
      </c>
      <c r="BC150" s="11"/>
      <c r="BD150" s="11"/>
      <c r="BE150" s="11"/>
      <c r="BF150" s="11">
        <f t="shared" si="247"/>
        <v>0</v>
      </c>
      <c r="BG150" s="11">
        <f t="shared" si="248"/>
        <v>877.1</v>
      </c>
      <c r="BH150" s="11">
        <f t="shared" si="249"/>
        <v>10827.4</v>
      </c>
      <c r="BI150" s="11"/>
      <c r="BJ150" s="11"/>
      <c r="BK150" s="11"/>
      <c r="BL150" s="11">
        <f t="shared" si="187"/>
        <v>0</v>
      </c>
      <c r="BM150" s="11"/>
      <c r="BN150" s="43">
        <f t="shared" si="222"/>
        <v>0</v>
      </c>
      <c r="BO150" s="11">
        <f t="shared" si="250"/>
        <v>877.1</v>
      </c>
      <c r="BP150" s="11"/>
      <c r="BQ150" s="43">
        <f t="shared" si="223"/>
        <v>877.1</v>
      </c>
      <c r="BR150" s="11">
        <f t="shared" si="251"/>
        <v>10827.4</v>
      </c>
      <c r="BS150" s="11"/>
      <c r="BT150" s="43">
        <f t="shared" si="224"/>
        <v>10827.4</v>
      </c>
      <c r="BU150" s="11"/>
      <c r="BV150" s="21"/>
      <c r="BW150" s="21"/>
      <c r="BX150" s="1" t="str">
        <f t="shared" si="225"/>
        <v>0310</v>
      </c>
    </row>
    <row r="151" spans="1:76" ht="46.8" customHeight="1" x14ac:dyDescent="0.3">
      <c r="A151" s="62" t="s">
        <v>154</v>
      </c>
      <c r="B151" s="63"/>
      <c r="C151" s="62"/>
      <c r="D151" s="62"/>
      <c r="E151" s="64" t="s">
        <v>155</v>
      </c>
      <c r="F151" s="11">
        <f t="shared" si="189"/>
        <v>0</v>
      </c>
      <c r="G151" s="11">
        <f t="shared" si="190"/>
        <v>877.1</v>
      </c>
      <c r="H151" s="11">
        <f t="shared" si="191"/>
        <v>10827.4</v>
      </c>
      <c r="I151" s="11">
        <f t="shared" si="192"/>
        <v>0</v>
      </c>
      <c r="J151" s="11">
        <f t="shared" si="193"/>
        <v>0</v>
      </c>
      <c r="K151" s="11">
        <f t="shared" si="194"/>
        <v>0</v>
      </c>
      <c r="L151" s="11">
        <f t="shared" si="252"/>
        <v>0</v>
      </c>
      <c r="M151" s="11">
        <f t="shared" si="253"/>
        <v>877.1</v>
      </c>
      <c r="N151" s="11">
        <f t="shared" si="254"/>
        <v>10827.4</v>
      </c>
      <c r="O151" s="11">
        <f t="shared" si="195"/>
        <v>0</v>
      </c>
      <c r="P151" s="11">
        <f t="shared" si="196"/>
        <v>0</v>
      </c>
      <c r="Q151" s="11">
        <f t="shared" si="197"/>
        <v>0</v>
      </c>
      <c r="R151" s="11">
        <f t="shared" si="226"/>
        <v>0</v>
      </c>
      <c r="S151" s="11">
        <f t="shared" si="227"/>
        <v>877.1</v>
      </c>
      <c r="T151" s="11">
        <f t="shared" si="228"/>
        <v>10827.4</v>
      </c>
      <c r="U151" s="11">
        <f t="shared" si="198"/>
        <v>0</v>
      </c>
      <c r="V151" s="11">
        <f t="shared" si="199"/>
        <v>0</v>
      </c>
      <c r="W151" s="11">
        <f t="shared" si="200"/>
        <v>0</v>
      </c>
      <c r="X151" s="11">
        <f t="shared" si="229"/>
        <v>0</v>
      </c>
      <c r="Y151" s="11">
        <f t="shared" si="230"/>
        <v>877.1</v>
      </c>
      <c r="Z151" s="11">
        <f t="shared" si="231"/>
        <v>10827.4</v>
      </c>
      <c r="AA151" s="11">
        <f t="shared" si="201"/>
        <v>0</v>
      </c>
      <c r="AB151" s="11">
        <f t="shared" si="202"/>
        <v>0</v>
      </c>
      <c r="AC151" s="11">
        <f t="shared" si="203"/>
        <v>0</v>
      </c>
      <c r="AD151" s="11">
        <f t="shared" si="232"/>
        <v>0</v>
      </c>
      <c r="AE151" s="11">
        <f t="shared" si="233"/>
        <v>877.1</v>
      </c>
      <c r="AF151" s="11">
        <f t="shared" si="234"/>
        <v>10827.4</v>
      </c>
      <c r="AG151" s="11">
        <f t="shared" si="204"/>
        <v>0</v>
      </c>
      <c r="AH151" s="11">
        <f t="shared" si="235"/>
        <v>0</v>
      </c>
      <c r="AI151" s="11">
        <f t="shared" si="236"/>
        <v>877.1</v>
      </c>
      <c r="AJ151" s="11">
        <f t="shared" si="237"/>
        <v>10827.4</v>
      </c>
      <c r="AK151" s="11">
        <f t="shared" si="205"/>
        <v>0</v>
      </c>
      <c r="AL151" s="11">
        <f t="shared" si="206"/>
        <v>0</v>
      </c>
      <c r="AM151" s="11">
        <f t="shared" si="207"/>
        <v>0</v>
      </c>
      <c r="AN151" s="11">
        <f t="shared" si="238"/>
        <v>0</v>
      </c>
      <c r="AO151" s="11">
        <f t="shared" si="239"/>
        <v>877.1</v>
      </c>
      <c r="AP151" s="11">
        <f t="shared" si="240"/>
        <v>10827.4</v>
      </c>
      <c r="AQ151" s="11">
        <f t="shared" si="208"/>
        <v>0</v>
      </c>
      <c r="AR151" s="11">
        <f t="shared" si="209"/>
        <v>0</v>
      </c>
      <c r="AS151" s="11">
        <f t="shared" si="210"/>
        <v>0</v>
      </c>
      <c r="AT151" s="11">
        <f t="shared" si="241"/>
        <v>0</v>
      </c>
      <c r="AU151" s="11">
        <f t="shared" si="242"/>
        <v>877.1</v>
      </c>
      <c r="AV151" s="11">
        <f t="shared" si="243"/>
        <v>10827.4</v>
      </c>
      <c r="AW151" s="11">
        <f t="shared" si="211"/>
        <v>0</v>
      </c>
      <c r="AX151" s="11">
        <f t="shared" si="212"/>
        <v>0</v>
      </c>
      <c r="AY151" s="11">
        <f t="shared" si="213"/>
        <v>0</v>
      </c>
      <c r="AZ151" s="11">
        <f t="shared" si="244"/>
        <v>0</v>
      </c>
      <c r="BA151" s="11">
        <f t="shared" si="245"/>
        <v>877.1</v>
      </c>
      <c r="BB151" s="11">
        <f t="shared" si="246"/>
        <v>10827.4</v>
      </c>
      <c r="BC151" s="11">
        <f t="shared" si="214"/>
        <v>0</v>
      </c>
      <c r="BD151" s="11">
        <f t="shared" si="215"/>
        <v>0</v>
      </c>
      <c r="BE151" s="11">
        <f t="shared" si="216"/>
        <v>0</v>
      </c>
      <c r="BF151" s="11">
        <f t="shared" si="247"/>
        <v>0</v>
      </c>
      <c r="BG151" s="11">
        <f t="shared" si="248"/>
        <v>877.1</v>
      </c>
      <c r="BH151" s="11">
        <f t="shared" si="249"/>
        <v>10827.4</v>
      </c>
      <c r="BI151" s="11">
        <f t="shared" si="217"/>
        <v>0</v>
      </c>
      <c r="BJ151" s="11">
        <f t="shared" si="218"/>
        <v>0</v>
      </c>
      <c r="BK151" s="11">
        <f t="shared" si="219"/>
        <v>0</v>
      </c>
      <c r="BL151" s="11">
        <f t="shared" si="187"/>
        <v>0</v>
      </c>
      <c r="BM151" s="11">
        <f t="shared" si="220"/>
        <v>0</v>
      </c>
      <c r="BN151" s="43">
        <f t="shared" si="222"/>
        <v>0</v>
      </c>
      <c r="BO151" s="11">
        <f t="shared" si="250"/>
        <v>877.1</v>
      </c>
      <c r="BP151" s="11">
        <f t="shared" si="221"/>
        <v>0</v>
      </c>
      <c r="BQ151" s="43">
        <f t="shared" si="223"/>
        <v>877.1</v>
      </c>
      <c r="BR151" s="11">
        <f t="shared" si="251"/>
        <v>10827.4</v>
      </c>
      <c r="BS151" s="11">
        <f t="shared" si="221"/>
        <v>0</v>
      </c>
      <c r="BT151" s="43">
        <f t="shared" si="224"/>
        <v>10827.4</v>
      </c>
      <c r="BU151" s="11">
        <f t="shared" si="221"/>
        <v>0</v>
      </c>
      <c r="BV151" s="21"/>
      <c r="BW151" s="21"/>
      <c r="BX151" s="1" t="str">
        <f t="shared" si="225"/>
        <v/>
      </c>
    </row>
    <row r="152" spans="1:76" ht="46.8" customHeight="1" x14ac:dyDescent="0.3">
      <c r="A152" s="62" t="s">
        <v>154</v>
      </c>
      <c r="B152" s="63" t="s">
        <v>41</v>
      </c>
      <c r="C152" s="62"/>
      <c r="D152" s="62"/>
      <c r="E152" s="64" t="s">
        <v>42</v>
      </c>
      <c r="F152" s="11">
        <f t="shared" si="189"/>
        <v>0</v>
      </c>
      <c r="G152" s="11">
        <f t="shared" si="190"/>
        <v>877.1</v>
      </c>
      <c r="H152" s="11">
        <f t="shared" si="191"/>
        <v>10827.4</v>
      </c>
      <c r="I152" s="11">
        <f t="shared" si="192"/>
        <v>0</v>
      </c>
      <c r="J152" s="11">
        <f t="shared" si="193"/>
        <v>0</v>
      </c>
      <c r="K152" s="11">
        <f t="shared" si="194"/>
        <v>0</v>
      </c>
      <c r="L152" s="11">
        <f t="shared" si="252"/>
        <v>0</v>
      </c>
      <c r="M152" s="11">
        <f t="shared" si="253"/>
        <v>877.1</v>
      </c>
      <c r="N152" s="11">
        <f t="shared" si="254"/>
        <v>10827.4</v>
      </c>
      <c r="O152" s="11">
        <f t="shared" si="195"/>
        <v>0</v>
      </c>
      <c r="P152" s="11">
        <f t="shared" si="196"/>
        <v>0</v>
      </c>
      <c r="Q152" s="11">
        <f t="shared" si="197"/>
        <v>0</v>
      </c>
      <c r="R152" s="11">
        <f t="shared" si="226"/>
        <v>0</v>
      </c>
      <c r="S152" s="11">
        <f t="shared" si="227"/>
        <v>877.1</v>
      </c>
      <c r="T152" s="11">
        <f t="shared" si="228"/>
        <v>10827.4</v>
      </c>
      <c r="U152" s="11">
        <f t="shared" si="198"/>
        <v>0</v>
      </c>
      <c r="V152" s="11">
        <f t="shared" si="199"/>
        <v>0</v>
      </c>
      <c r="W152" s="11">
        <f t="shared" si="200"/>
        <v>0</v>
      </c>
      <c r="X152" s="11">
        <f t="shared" si="229"/>
        <v>0</v>
      </c>
      <c r="Y152" s="11">
        <f t="shared" si="230"/>
        <v>877.1</v>
      </c>
      <c r="Z152" s="11">
        <f t="shared" si="231"/>
        <v>10827.4</v>
      </c>
      <c r="AA152" s="11">
        <f t="shared" si="201"/>
        <v>0</v>
      </c>
      <c r="AB152" s="11">
        <f t="shared" si="202"/>
        <v>0</v>
      </c>
      <c r="AC152" s="11">
        <f t="shared" si="203"/>
        <v>0</v>
      </c>
      <c r="AD152" s="11">
        <f t="shared" si="232"/>
        <v>0</v>
      </c>
      <c r="AE152" s="11">
        <f t="shared" si="233"/>
        <v>877.1</v>
      </c>
      <c r="AF152" s="11">
        <f t="shared" si="234"/>
        <v>10827.4</v>
      </c>
      <c r="AG152" s="11">
        <f t="shared" si="204"/>
        <v>0</v>
      </c>
      <c r="AH152" s="11">
        <f t="shared" si="235"/>
        <v>0</v>
      </c>
      <c r="AI152" s="11">
        <f t="shared" si="236"/>
        <v>877.1</v>
      </c>
      <c r="AJ152" s="11">
        <f t="shared" si="237"/>
        <v>10827.4</v>
      </c>
      <c r="AK152" s="11">
        <f t="shared" si="205"/>
        <v>0</v>
      </c>
      <c r="AL152" s="11">
        <f t="shared" si="206"/>
        <v>0</v>
      </c>
      <c r="AM152" s="11">
        <f t="shared" si="207"/>
        <v>0</v>
      </c>
      <c r="AN152" s="11">
        <f t="shared" si="238"/>
        <v>0</v>
      </c>
      <c r="AO152" s="11">
        <f t="shared" si="239"/>
        <v>877.1</v>
      </c>
      <c r="AP152" s="11">
        <f t="shared" si="240"/>
        <v>10827.4</v>
      </c>
      <c r="AQ152" s="11">
        <f t="shared" si="208"/>
        <v>0</v>
      </c>
      <c r="AR152" s="11">
        <f t="shared" si="209"/>
        <v>0</v>
      </c>
      <c r="AS152" s="11">
        <f t="shared" si="210"/>
        <v>0</v>
      </c>
      <c r="AT152" s="11">
        <f t="shared" si="241"/>
        <v>0</v>
      </c>
      <c r="AU152" s="11">
        <f t="shared" si="242"/>
        <v>877.1</v>
      </c>
      <c r="AV152" s="11">
        <f t="shared" si="243"/>
        <v>10827.4</v>
      </c>
      <c r="AW152" s="11">
        <f t="shared" si="211"/>
        <v>0</v>
      </c>
      <c r="AX152" s="11">
        <f t="shared" si="212"/>
        <v>0</v>
      </c>
      <c r="AY152" s="11">
        <f t="shared" si="213"/>
        <v>0</v>
      </c>
      <c r="AZ152" s="11">
        <f t="shared" si="244"/>
        <v>0</v>
      </c>
      <c r="BA152" s="11">
        <f t="shared" si="245"/>
        <v>877.1</v>
      </c>
      <c r="BB152" s="11">
        <f t="shared" si="246"/>
        <v>10827.4</v>
      </c>
      <c r="BC152" s="11">
        <f t="shared" si="214"/>
        <v>0</v>
      </c>
      <c r="BD152" s="11">
        <f t="shared" si="215"/>
        <v>0</v>
      </c>
      <c r="BE152" s="11">
        <f t="shared" si="216"/>
        <v>0</v>
      </c>
      <c r="BF152" s="11">
        <f t="shared" si="247"/>
        <v>0</v>
      </c>
      <c r="BG152" s="11">
        <f t="shared" si="248"/>
        <v>877.1</v>
      </c>
      <c r="BH152" s="11">
        <f t="shared" si="249"/>
        <v>10827.4</v>
      </c>
      <c r="BI152" s="11">
        <f t="shared" si="217"/>
        <v>0</v>
      </c>
      <c r="BJ152" s="11">
        <f t="shared" si="218"/>
        <v>0</v>
      </c>
      <c r="BK152" s="11">
        <f t="shared" si="219"/>
        <v>0</v>
      </c>
      <c r="BL152" s="11">
        <f t="shared" si="187"/>
        <v>0</v>
      </c>
      <c r="BM152" s="11">
        <f t="shared" si="220"/>
        <v>0</v>
      </c>
      <c r="BN152" s="43">
        <f t="shared" si="222"/>
        <v>0</v>
      </c>
      <c r="BO152" s="11">
        <f t="shared" si="250"/>
        <v>877.1</v>
      </c>
      <c r="BP152" s="11">
        <f t="shared" si="221"/>
        <v>0</v>
      </c>
      <c r="BQ152" s="43">
        <f t="shared" si="223"/>
        <v>877.1</v>
      </c>
      <c r="BR152" s="11">
        <f t="shared" si="251"/>
        <v>10827.4</v>
      </c>
      <c r="BS152" s="11">
        <f t="shared" si="221"/>
        <v>0</v>
      </c>
      <c r="BT152" s="43">
        <f t="shared" si="224"/>
        <v>10827.4</v>
      </c>
      <c r="BU152" s="11">
        <f t="shared" si="221"/>
        <v>0</v>
      </c>
      <c r="BV152" s="21"/>
      <c r="BW152" s="21"/>
      <c r="BX152" s="1" t="str">
        <f t="shared" si="225"/>
        <v/>
      </c>
    </row>
    <row r="153" spans="1:76" ht="46.8" customHeight="1" x14ac:dyDescent="0.3">
      <c r="A153" s="62" t="s">
        <v>154</v>
      </c>
      <c r="B153" s="63" t="s">
        <v>41</v>
      </c>
      <c r="C153" s="62" t="s">
        <v>67</v>
      </c>
      <c r="D153" s="62" t="s">
        <v>126</v>
      </c>
      <c r="E153" s="64" t="s">
        <v>127</v>
      </c>
      <c r="F153" s="11">
        <v>0</v>
      </c>
      <c r="G153" s="11">
        <v>877.1</v>
      </c>
      <c r="H153" s="11">
        <v>10827.4</v>
      </c>
      <c r="I153" s="11"/>
      <c r="J153" s="11"/>
      <c r="K153" s="11"/>
      <c r="L153" s="11">
        <f t="shared" si="252"/>
        <v>0</v>
      </c>
      <c r="M153" s="11">
        <f t="shared" si="253"/>
        <v>877.1</v>
      </c>
      <c r="N153" s="11">
        <f t="shared" si="254"/>
        <v>10827.4</v>
      </c>
      <c r="O153" s="11"/>
      <c r="P153" s="11"/>
      <c r="Q153" s="11"/>
      <c r="R153" s="11">
        <f t="shared" si="226"/>
        <v>0</v>
      </c>
      <c r="S153" s="11">
        <f t="shared" si="227"/>
        <v>877.1</v>
      </c>
      <c r="T153" s="11">
        <f t="shared" si="228"/>
        <v>10827.4</v>
      </c>
      <c r="U153" s="11"/>
      <c r="V153" s="11"/>
      <c r="W153" s="11"/>
      <c r="X153" s="11">
        <f t="shared" si="229"/>
        <v>0</v>
      </c>
      <c r="Y153" s="11">
        <f t="shared" si="230"/>
        <v>877.1</v>
      </c>
      <c r="Z153" s="11">
        <f t="shared" si="231"/>
        <v>10827.4</v>
      </c>
      <c r="AA153" s="11"/>
      <c r="AB153" s="11"/>
      <c r="AC153" s="11"/>
      <c r="AD153" s="11">
        <f t="shared" si="232"/>
        <v>0</v>
      </c>
      <c r="AE153" s="11">
        <f t="shared" si="233"/>
        <v>877.1</v>
      </c>
      <c r="AF153" s="11">
        <f t="shared" si="234"/>
        <v>10827.4</v>
      </c>
      <c r="AG153" s="11"/>
      <c r="AH153" s="11">
        <f t="shared" si="235"/>
        <v>0</v>
      </c>
      <c r="AI153" s="11">
        <f t="shared" si="236"/>
        <v>877.1</v>
      </c>
      <c r="AJ153" s="11">
        <f t="shared" si="237"/>
        <v>10827.4</v>
      </c>
      <c r="AK153" s="11"/>
      <c r="AL153" s="11"/>
      <c r="AM153" s="11"/>
      <c r="AN153" s="11">
        <f t="shared" si="238"/>
        <v>0</v>
      </c>
      <c r="AO153" s="11">
        <f t="shared" si="239"/>
        <v>877.1</v>
      </c>
      <c r="AP153" s="11">
        <f t="shared" si="240"/>
        <v>10827.4</v>
      </c>
      <c r="AQ153" s="11"/>
      <c r="AR153" s="11"/>
      <c r="AS153" s="11"/>
      <c r="AT153" s="11">
        <f t="shared" si="241"/>
        <v>0</v>
      </c>
      <c r="AU153" s="11">
        <f t="shared" si="242"/>
        <v>877.1</v>
      </c>
      <c r="AV153" s="11">
        <f t="shared" si="243"/>
        <v>10827.4</v>
      </c>
      <c r="AW153" s="11"/>
      <c r="AX153" s="11"/>
      <c r="AY153" s="11"/>
      <c r="AZ153" s="11">
        <f t="shared" si="244"/>
        <v>0</v>
      </c>
      <c r="BA153" s="11">
        <f t="shared" si="245"/>
        <v>877.1</v>
      </c>
      <c r="BB153" s="11">
        <f t="shared" si="246"/>
        <v>10827.4</v>
      </c>
      <c r="BC153" s="11"/>
      <c r="BD153" s="11"/>
      <c r="BE153" s="11"/>
      <c r="BF153" s="11">
        <f t="shared" si="247"/>
        <v>0</v>
      </c>
      <c r="BG153" s="11">
        <f t="shared" si="248"/>
        <v>877.1</v>
      </c>
      <c r="BH153" s="11">
        <f t="shared" si="249"/>
        <v>10827.4</v>
      </c>
      <c r="BI153" s="11"/>
      <c r="BJ153" s="11"/>
      <c r="BK153" s="11"/>
      <c r="BL153" s="11">
        <f t="shared" si="187"/>
        <v>0</v>
      </c>
      <c r="BM153" s="11"/>
      <c r="BN153" s="43">
        <f t="shared" si="222"/>
        <v>0</v>
      </c>
      <c r="BO153" s="11">
        <f t="shared" si="250"/>
        <v>877.1</v>
      </c>
      <c r="BP153" s="11"/>
      <c r="BQ153" s="43">
        <f t="shared" si="223"/>
        <v>877.1</v>
      </c>
      <c r="BR153" s="11">
        <f t="shared" si="251"/>
        <v>10827.4</v>
      </c>
      <c r="BS153" s="11"/>
      <c r="BT153" s="43">
        <f t="shared" si="224"/>
        <v>10827.4</v>
      </c>
      <c r="BU153" s="11"/>
      <c r="BV153" s="21"/>
      <c r="BW153" s="21"/>
      <c r="BX153" s="1" t="str">
        <f t="shared" si="225"/>
        <v>0310</v>
      </c>
    </row>
    <row r="154" spans="1:76" ht="46.8" customHeight="1" x14ac:dyDescent="0.3">
      <c r="A154" s="62" t="s">
        <v>156</v>
      </c>
      <c r="B154" s="63"/>
      <c r="C154" s="62"/>
      <c r="D154" s="62"/>
      <c r="E154" s="64" t="s">
        <v>157</v>
      </c>
      <c r="F154" s="11">
        <f t="shared" si="189"/>
        <v>0</v>
      </c>
      <c r="G154" s="11">
        <f t="shared" si="190"/>
        <v>877.1</v>
      </c>
      <c r="H154" s="11">
        <f t="shared" si="191"/>
        <v>10827.4</v>
      </c>
      <c r="I154" s="11">
        <f t="shared" si="192"/>
        <v>0</v>
      </c>
      <c r="J154" s="11">
        <f t="shared" si="193"/>
        <v>0</v>
      </c>
      <c r="K154" s="11">
        <f t="shared" si="194"/>
        <v>0</v>
      </c>
      <c r="L154" s="11">
        <f t="shared" si="252"/>
        <v>0</v>
      </c>
      <c r="M154" s="11">
        <f t="shared" si="253"/>
        <v>877.1</v>
      </c>
      <c r="N154" s="11">
        <f t="shared" si="254"/>
        <v>10827.4</v>
      </c>
      <c r="O154" s="11">
        <f t="shared" si="195"/>
        <v>0</v>
      </c>
      <c r="P154" s="11">
        <f t="shared" si="196"/>
        <v>0</v>
      </c>
      <c r="Q154" s="11">
        <f t="shared" si="197"/>
        <v>0</v>
      </c>
      <c r="R154" s="11">
        <f t="shared" si="226"/>
        <v>0</v>
      </c>
      <c r="S154" s="11">
        <f t="shared" si="227"/>
        <v>877.1</v>
      </c>
      <c r="T154" s="11">
        <f t="shared" si="228"/>
        <v>10827.4</v>
      </c>
      <c r="U154" s="11">
        <f t="shared" si="198"/>
        <v>0</v>
      </c>
      <c r="V154" s="11">
        <f t="shared" si="199"/>
        <v>0</v>
      </c>
      <c r="W154" s="11">
        <f t="shared" si="200"/>
        <v>0</v>
      </c>
      <c r="X154" s="11">
        <f t="shared" si="229"/>
        <v>0</v>
      </c>
      <c r="Y154" s="11">
        <f t="shared" si="230"/>
        <v>877.1</v>
      </c>
      <c r="Z154" s="11">
        <f t="shared" si="231"/>
        <v>10827.4</v>
      </c>
      <c r="AA154" s="11">
        <f t="shared" si="201"/>
        <v>0</v>
      </c>
      <c r="AB154" s="11">
        <f t="shared" si="202"/>
        <v>0</v>
      </c>
      <c r="AC154" s="11">
        <f t="shared" si="203"/>
        <v>0</v>
      </c>
      <c r="AD154" s="11">
        <f t="shared" si="232"/>
        <v>0</v>
      </c>
      <c r="AE154" s="11">
        <f t="shared" si="233"/>
        <v>877.1</v>
      </c>
      <c r="AF154" s="11">
        <f t="shared" si="234"/>
        <v>10827.4</v>
      </c>
      <c r="AG154" s="11">
        <f t="shared" si="204"/>
        <v>0</v>
      </c>
      <c r="AH154" s="11">
        <f t="shared" si="235"/>
        <v>0</v>
      </c>
      <c r="AI154" s="11">
        <f t="shared" si="236"/>
        <v>877.1</v>
      </c>
      <c r="AJ154" s="11">
        <f t="shared" si="237"/>
        <v>10827.4</v>
      </c>
      <c r="AK154" s="11">
        <f t="shared" si="205"/>
        <v>0</v>
      </c>
      <c r="AL154" s="11">
        <f t="shared" si="206"/>
        <v>0</v>
      </c>
      <c r="AM154" s="11">
        <f t="shared" si="207"/>
        <v>0</v>
      </c>
      <c r="AN154" s="11">
        <f t="shared" si="238"/>
        <v>0</v>
      </c>
      <c r="AO154" s="11">
        <f t="shared" si="239"/>
        <v>877.1</v>
      </c>
      <c r="AP154" s="11">
        <f t="shared" si="240"/>
        <v>10827.4</v>
      </c>
      <c r="AQ154" s="11">
        <f t="shared" si="208"/>
        <v>0</v>
      </c>
      <c r="AR154" s="11">
        <f t="shared" si="209"/>
        <v>0</v>
      </c>
      <c r="AS154" s="11">
        <f t="shared" si="210"/>
        <v>0</v>
      </c>
      <c r="AT154" s="11">
        <f t="shared" si="241"/>
        <v>0</v>
      </c>
      <c r="AU154" s="11">
        <f t="shared" si="242"/>
        <v>877.1</v>
      </c>
      <c r="AV154" s="11">
        <f t="shared" si="243"/>
        <v>10827.4</v>
      </c>
      <c r="AW154" s="11">
        <f t="shared" si="211"/>
        <v>0</v>
      </c>
      <c r="AX154" s="11">
        <f t="shared" si="212"/>
        <v>0</v>
      </c>
      <c r="AY154" s="11">
        <f t="shared" si="213"/>
        <v>0</v>
      </c>
      <c r="AZ154" s="11">
        <f t="shared" si="244"/>
        <v>0</v>
      </c>
      <c r="BA154" s="11">
        <f t="shared" si="245"/>
        <v>877.1</v>
      </c>
      <c r="BB154" s="11">
        <f t="shared" si="246"/>
        <v>10827.4</v>
      </c>
      <c r="BC154" s="11">
        <f t="shared" si="214"/>
        <v>0</v>
      </c>
      <c r="BD154" s="11">
        <f t="shared" si="215"/>
        <v>0</v>
      </c>
      <c r="BE154" s="11">
        <f t="shared" si="216"/>
        <v>0</v>
      </c>
      <c r="BF154" s="11">
        <f t="shared" si="247"/>
        <v>0</v>
      </c>
      <c r="BG154" s="11">
        <f t="shared" si="248"/>
        <v>877.1</v>
      </c>
      <c r="BH154" s="11">
        <f t="shared" si="249"/>
        <v>10827.4</v>
      </c>
      <c r="BI154" s="11">
        <f t="shared" si="217"/>
        <v>0</v>
      </c>
      <c r="BJ154" s="11">
        <f t="shared" si="218"/>
        <v>0</v>
      </c>
      <c r="BK154" s="11">
        <f t="shared" si="219"/>
        <v>0</v>
      </c>
      <c r="BL154" s="11">
        <f t="shared" si="187"/>
        <v>0</v>
      </c>
      <c r="BM154" s="11">
        <f t="shared" si="220"/>
        <v>0</v>
      </c>
      <c r="BN154" s="43">
        <f t="shared" si="222"/>
        <v>0</v>
      </c>
      <c r="BO154" s="11">
        <f t="shared" si="250"/>
        <v>877.1</v>
      </c>
      <c r="BP154" s="11">
        <f t="shared" si="221"/>
        <v>0</v>
      </c>
      <c r="BQ154" s="43">
        <f t="shared" si="223"/>
        <v>877.1</v>
      </c>
      <c r="BR154" s="11">
        <f t="shared" si="251"/>
        <v>10827.4</v>
      </c>
      <c r="BS154" s="11">
        <f t="shared" si="221"/>
        <v>0</v>
      </c>
      <c r="BT154" s="43">
        <f t="shared" si="224"/>
        <v>10827.4</v>
      </c>
      <c r="BU154" s="11">
        <f t="shared" si="221"/>
        <v>0</v>
      </c>
      <c r="BV154" s="21"/>
      <c r="BW154" s="21"/>
      <c r="BX154" s="1" t="str">
        <f t="shared" si="225"/>
        <v/>
      </c>
    </row>
    <row r="155" spans="1:76" ht="46.8" customHeight="1" x14ac:dyDescent="0.3">
      <c r="A155" s="62" t="s">
        <v>156</v>
      </c>
      <c r="B155" s="63" t="s">
        <v>41</v>
      </c>
      <c r="C155" s="62"/>
      <c r="D155" s="62"/>
      <c r="E155" s="64" t="s">
        <v>42</v>
      </c>
      <c r="F155" s="11">
        <f t="shared" si="189"/>
        <v>0</v>
      </c>
      <c r="G155" s="11">
        <f t="shared" si="190"/>
        <v>877.1</v>
      </c>
      <c r="H155" s="11">
        <f t="shared" si="191"/>
        <v>10827.4</v>
      </c>
      <c r="I155" s="11">
        <f t="shared" si="192"/>
        <v>0</v>
      </c>
      <c r="J155" s="11">
        <f t="shared" si="193"/>
        <v>0</v>
      </c>
      <c r="K155" s="11">
        <f t="shared" si="194"/>
        <v>0</v>
      </c>
      <c r="L155" s="11">
        <f t="shared" si="252"/>
        <v>0</v>
      </c>
      <c r="M155" s="11">
        <f t="shared" si="253"/>
        <v>877.1</v>
      </c>
      <c r="N155" s="11">
        <f t="shared" si="254"/>
        <v>10827.4</v>
      </c>
      <c r="O155" s="11">
        <f t="shared" si="195"/>
        <v>0</v>
      </c>
      <c r="P155" s="11">
        <f t="shared" si="196"/>
        <v>0</v>
      </c>
      <c r="Q155" s="11">
        <f t="shared" si="197"/>
        <v>0</v>
      </c>
      <c r="R155" s="11">
        <f t="shared" si="226"/>
        <v>0</v>
      </c>
      <c r="S155" s="11">
        <f t="shared" si="227"/>
        <v>877.1</v>
      </c>
      <c r="T155" s="11">
        <f t="shared" si="228"/>
        <v>10827.4</v>
      </c>
      <c r="U155" s="11">
        <f t="shared" si="198"/>
        <v>0</v>
      </c>
      <c r="V155" s="11">
        <f t="shared" si="199"/>
        <v>0</v>
      </c>
      <c r="W155" s="11">
        <f t="shared" si="200"/>
        <v>0</v>
      </c>
      <c r="X155" s="11">
        <f t="shared" si="229"/>
        <v>0</v>
      </c>
      <c r="Y155" s="11">
        <f t="shared" si="230"/>
        <v>877.1</v>
      </c>
      <c r="Z155" s="11">
        <f t="shared" si="231"/>
        <v>10827.4</v>
      </c>
      <c r="AA155" s="11">
        <f t="shared" si="201"/>
        <v>0</v>
      </c>
      <c r="AB155" s="11">
        <f t="shared" si="202"/>
        <v>0</v>
      </c>
      <c r="AC155" s="11">
        <f t="shared" si="203"/>
        <v>0</v>
      </c>
      <c r="AD155" s="11">
        <f t="shared" si="232"/>
        <v>0</v>
      </c>
      <c r="AE155" s="11">
        <f t="shared" si="233"/>
        <v>877.1</v>
      </c>
      <c r="AF155" s="11">
        <f t="shared" si="234"/>
        <v>10827.4</v>
      </c>
      <c r="AG155" s="11">
        <f t="shared" si="204"/>
        <v>0</v>
      </c>
      <c r="AH155" s="11">
        <f t="shared" si="235"/>
        <v>0</v>
      </c>
      <c r="AI155" s="11">
        <f t="shared" si="236"/>
        <v>877.1</v>
      </c>
      <c r="AJ155" s="11">
        <f t="shared" si="237"/>
        <v>10827.4</v>
      </c>
      <c r="AK155" s="11">
        <f t="shared" si="205"/>
        <v>0</v>
      </c>
      <c r="AL155" s="11">
        <f t="shared" si="206"/>
        <v>0</v>
      </c>
      <c r="AM155" s="11">
        <f t="shared" si="207"/>
        <v>0</v>
      </c>
      <c r="AN155" s="11">
        <f t="shared" si="238"/>
        <v>0</v>
      </c>
      <c r="AO155" s="11">
        <f t="shared" si="239"/>
        <v>877.1</v>
      </c>
      <c r="AP155" s="11">
        <f t="shared" si="240"/>
        <v>10827.4</v>
      </c>
      <c r="AQ155" s="11">
        <f t="shared" si="208"/>
        <v>0</v>
      </c>
      <c r="AR155" s="11">
        <f t="shared" si="209"/>
        <v>0</v>
      </c>
      <c r="AS155" s="11">
        <f t="shared" si="210"/>
        <v>0</v>
      </c>
      <c r="AT155" s="11">
        <f t="shared" si="241"/>
        <v>0</v>
      </c>
      <c r="AU155" s="11">
        <f t="shared" si="242"/>
        <v>877.1</v>
      </c>
      <c r="AV155" s="11">
        <f t="shared" si="243"/>
        <v>10827.4</v>
      </c>
      <c r="AW155" s="11">
        <f t="shared" si="211"/>
        <v>0</v>
      </c>
      <c r="AX155" s="11">
        <f t="shared" si="212"/>
        <v>0</v>
      </c>
      <c r="AY155" s="11">
        <f t="shared" si="213"/>
        <v>0</v>
      </c>
      <c r="AZ155" s="11">
        <f t="shared" si="244"/>
        <v>0</v>
      </c>
      <c r="BA155" s="11">
        <f t="shared" si="245"/>
        <v>877.1</v>
      </c>
      <c r="BB155" s="11">
        <f t="shared" si="246"/>
        <v>10827.4</v>
      </c>
      <c r="BC155" s="11">
        <f t="shared" si="214"/>
        <v>0</v>
      </c>
      <c r="BD155" s="11">
        <f t="shared" si="215"/>
        <v>0</v>
      </c>
      <c r="BE155" s="11">
        <f t="shared" si="216"/>
        <v>0</v>
      </c>
      <c r="BF155" s="11">
        <f t="shared" si="247"/>
        <v>0</v>
      </c>
      <c r="BG155" s="11">
        <f t="shared" si="248"/>
        <v>877.1</v>
      </c>
      <c r="BH155" s="11">
        <f t="shared" si="249"/>
        <v>10827.4</v>
      </c>
      <c r="BI155" s="11">
        <f t="shared" si="217"/>
        <v>0</v>
      </c>
      <c r="BJ155" s="11">
        <f t="shared" si="218"/>
        <v>0</v>
      </c>
      <c r="BK155" s="11">
        <f t="shared" si="219"/>
        <v>0</v>
      </c>
      <c r="BL155" s="11">
        <f t="shared" si="187"/>
        <v>0</v>
      </c>
      <c r="BM155" s="11">
        <f t="shared" si="220"/>
        <v>0</v>
      </c>
      <c r="BN155" s="43">
        <f t="shared" si="222"/>
        <v>0</v>
      </c>
      <c r="BO155" s="11">
        <f t="shared" si="250"/>
        <v>877.1</v>
      </c>
      <c r="BP155" s="11">
        <f t="shared" si="221"/>
        <v>0</v>
      </c>
      <c r="BQ155" s="43">
        <f t="shared" si="223"/>
        <v>877.1</v>
      </c>
      <c r="BR155" s="11">
        <f t="shared" si="251"/>
        <v>10827.4</v>
      </c>
      <c r="BS155" s="11">
        <f t="shared" si="221"/>
        <v>0</v>
      </c>
      <c r="BT155" s="43">
        <f t="shared" si="224"/>
        <v>10827.4</v>
      </c>
      <c r="BU155" s="11">
        <f t="shared" si="221"/>
        <v>0</v>
      </c>
      <c r="BV155" s="21"/>
      <c r="BW155" s="21"/>
      <c r="BX155" s="1" t="str">
        <f t="shared" si="225"/>
        <v/>
      </c>
    </row>
    <row r="156" spans="1:76" ht="46.8" customHeight="1" x14ac:dyDescent="0.3">
      <c r="A156" s="62" t="s">
        <v>156</v>
      </c>
      <c r="B156" s="63" t="s">
        <v>41</v>
      </c>
      <c r="C156" s="62" t="s">
        <v>67</v>
      </c>
      <c r="D156" s="62" t="s">
        <v>126</v>
      </c>
      <c r="E156" s="64" t="s">
        <v>127</v>
      </c>
      <c r="F156" s="11">
        <v>0</v>
      </c>
      <c r="G156" s="11">
        <v>877.1</v>
      </c>
      <c r="H156" s="11">
        <v>10827.4</v>
      </c>
      <c r="I156" s="11"/>
      <c r="J156" s="11"/>
      <c r="K156" s="11"/>
      <c r="L156" s="11">
        <f t="shared" ref="L156:L219" si="255">F156+I156</f>
        <v>0</v>
      </c>
      <c r="M156" s="11">
        <f t="shared" ref="M156:M219" si="256">G156+J156</f>
        <v>877.1</v>
      </c>
      <c r="N156" s="11">
        <f t="shared" ref="N156:N219" si="257">H156+K156</f>
        <v>10827.4</v>
      </c>
      <c r="O156" s="11"/>
      <c r="P156" s="11"/>
      <c r="Q156" s="11"/>
      <c r="R156" s="11">
        <f t="shared" si="226"/>
        <v>0</v>
      </c>
      <c r="S156" s="11">
        <f t="shared" si="227"/>
        <v>877.1</v>
      </c>
      <c r="T156" s="11">
        <f t="shared" si="228"/>
        <v>10827.4</v>
      </c>
      <c r="U156" s="11"/>
      <c r="V156" s="11"/>
      <c r="W156" s="11"/>
      <c r="X156" s="11">
        <f t="shared" si="229"/>
        <v>0</v>
      </c>
      <c r="Y156" s="11">
        <f t="shared" si="230"/>
        <v>877.1</v>
      </c>
      <c r="Z156" s="11">
        <f t="shared" si="231"/>
        <v>10827.4</v>
      </c>
      <c r="AA156" s="11"/>
      <c r="AB156" s="11"/>
      <c r="AC156" s="11"/>
      <c r="AD156" s="11">
        <f t="shared" si="232"/>
        <v>0</v>
      </c>
      <c r="AE156" s="11">
        <f t="shared" si="233"/>
        <v>877.1</v>
      </c>
      <c r="AF156" s="11">
        <f t="shared" si="234"/>
        <v>10827.4</v>
      </c>
      <c r="AG156" s="11"/>
      <c r="AH156" s="11">
        <f t="shared" si="235"/>
        <v>0</v>
      </c>
      <c r="AI156" s="11">
        <f t="shared" si="236"/>
        <v>877.1</v>
      </c>
      <c r="AJ156" s="11">
        <f t="shared" si="237"/>
        <v>10827.4</v>
      </c>
      <c r="AK156" s="11"/>
      <c r="AL156" s="11"/>
      <c r="AM156" s="11"/>
      <c r="AN156" s="11">
        <f t="shared" si="238"/>
        <v>0</v>
      </c>
      <c r="AO156" s="11">
        <f t="shared" si="239"/>
        <v>877.1</v>
      </c>
      <c r="AP156" s="11">
        <f t="shared" si="240"/>
        <v>10827.4</v>
      </c>
      <c r="AQ156" s="11"/>
      <c r="AR156" s="11"/>
      <c r="AS156" s="11"/>
      <c r="AT156" s="11">
        <f t="shared" si="241"/>
        <v>0</v>
      </c>
      <c r="AU156" s="11">
        <f t="shared" si="242"/>
        <v>877.1</v>
      </c>
      <c r="AV156" s="11">
        <f t="shared" si="243"/>
        <v>10827.4</v>
      </c>
      <c r="AW156" s="11"/>
      <c r="AX156" s="11"/>
      <c r="AY156" s="11"/>
      <c r="AZ156" s="11">
        <f t="shared" si="244"/>
        <v>0</v>
      </c>
      <c r="BA156" s="11">
        <f t="shared" si="245"/>
        <v>877.1</v>
      </c>
      <c r="BB156" s="11">
        <f t="shared" si="246"/>
        <v>10827.4</v>
      </c>
      <c r="BC156" s="11"/>
      <c r="BD156" s="11"/>
      <c r="BE156" s="11"/>
      <c r="BF156" s="11">
        <f t="shared" si="247"/>
        <v>0</v>
      </c>
      <c r="BG156" s="11">
        <f t="shared" si="248"/>
        <v>877.1</v>
      </c>
      <c r="BH156" s="11">
        <f t="shared" si="249"/>
        <v>10827.4</v>
      </c>
      <c r="BI156" s="11"/>
      <c r="BJ156" s="11"/>
      <c r="BK156" s="11"/>
      <c r="BL156" s="11">
        <f t="shared" si="187"/>
        <v>0</v>
      </c>
      <c r="BM156" s="11"/>
      <c r="BN156" s="43">
        <f t="shared" si="222"/>
        <v>0</v>
      </c>
      <c r="BO156" s="11">
        <f t="shared" si="250"/>
        <v>877.1</v>
      </c>
      <c r="BP156" s="11"/>
      <c r="BQ156" s="43">
        <f t="shared" si="223"/>
        <v>877.1</v>
      </c>
      <c r="BR156" s="11">
        <f t="shared" si="251"/>
        <v>10827.4</v>
      </c>
      <c r="BS156" s="11"/>
      <c r="BT156" s="43">
        <f t="shared" si="224"/>
        <v>10827.4</v>
      </c>
      <c r="BU156" s="11"/>
      <c r="BV156" s="21"/>
      <c r="BW156" s="21"/>
      <c r="BX156" s="1" t="str">
        <f t="shared" si="225"/>
        <v>0310</v>
      </c>
    </row>
    <row r="157" spans="1:76" ht="46.8" customHeight="1" x14ac:dyDescent="0.3">
      <c r="A157" s="62" t="s">
        <v>158</v>
      </c>
      <c r="B157" s="63"/>
      <c r="C157" s="62"/>
      <c r="D157" s="62"/>
      <c r="E157" s="64" t="s">
        <v>159</v>
      </c>
      <c r="F157" s="11">
        <f t="shared" si="189"/>
        <v>35549</v>
      </c>
      <c r="G157" s="11">
        <f t="shared" si="190"/>
        <v>0</v>
      </c>
      <c r="H157" s="11">
        <f t="shared" si="191"/>
        <v>0</v>
      </c>
      <c r="I157" s="11">
        <f t="shared" si="192"/>
        <v>0</v>
      </c>
      <c r="J157" s="11">
        <f t="shared" si="193"/>
        <v>0</v>
      </c>
      <c r="K157" s="11">
        <f t="shared" si="194"/>
        <v>0</v>
      </c>
      <c r="L157" s="11">
        <f t="shared" si="255"/>
        <v>35549</v>
      </c>
      <c r="M157" s="11">
        <f t="shared" si="256"/>
        <v>0</v>
      </c>
      <c r="N157" s="11">
        <f t="shared" si="257"/>
        <v>0</v>
      </c>
      <c r="O157" s="11">
        <f t="shared" si="195"/>
        <v>0</v>
      </c>
      <c r="P157" s="11">
        <f t="shared" si="196"/>
        <v>0</v>
      </c>
      <c r="Q157" s="11">
        <f t="shared" si="197"/>
        <v>0</v>
      </c>
      <c r="R157" s="11">
        <f t="shared" si="226"/>
        <v>35549</v>
      </c>
      <c r="S157" s="11">
        <f t="shared" si="227"/>
        <v>0</v>
      </c>
      <c r="T157" s="11">
        <f t="shared" si="228"/>
        <v>0</v>
      </c>
      <c r="U157" s="11">
        <f t="shared" si="198"/>
        <v>0</v>
      </c>
      <c r="V157" s="11">
        <f t="shared" si="199"/>
        <v>0</v>
      </c>
      <c r="W157" s="11">
        <f t="shared" si="200"/>
        <v>0</v>
      </c>
      <c r="X157" s="11">
        <f t="shared" si="229"/>
        <v>35549</v>
      </c>
      <c r="Y157" s="11">
        <f t="shared" si="230"/>
        <v>0</v>
      </c>
      <c r="Z157" s="11">
        <f t="shared" si="231"/>
        <v>0</v>
      </c>
      <c r="AA157" s="11">
        <f t="shared" si="201"/>
        <v>0</v>
      </c>
      <c r="AB157" s="11">
        <f t="shared" si="202"/>
        <v>0</v>
      </c>
      <c r="AC157" s="11">
        <f t="shared" si="203"/>
        <v>0</v>
      </c>
      <c r="AD157" s="11">
        <f t="shared" si="232"/>
        <v>35549</v>
      </c>
      <c r="AE157" s="11">
        <f t="shared" si="233"/>
        <v>0</v>
      </c>
      <c r="AF157" s="11">
        <f t="shared" si="234"/>
        <v>0</v>
      </c>
      <c r="AG157" s="11">
        <f t="shared" si="204"/>
        <v>0</v>
      </c>
      <c r="AH157" s="11">
        <f t="shared" si="235"/>
        <v>35549</v>
      </c>
      <c r="AI157" s="11">
        <f t="shared" si="236"/>
        <v>0</v>
      </c>
      <c r="AJ157" s="11">
        <f t="shared" si="237"/>
        <v>0</v>
      </c>
      <c r="AK157" s="11">
        <f t="shared" si="205"/>
        <v>0</v>
      </c>
      <c r="AL157" s="11">
        <f t="shared" si="206"/>
        <v>0</v>
      </c>
      <c r="AM157" s="11">
        <f t="shared" si="207"/>
        <v>0</v>
      </c>
      <c r="AN157" s="11">
        <f t="shared" si="238"/>
        <v>35549</v>
      </c>
      <c r="AO157" s="11">
        <f t="shared" si="239"/>
        <v>0</v>
      </c>
      <c r="AP157" s="11">
        <f t="shared" si="240"/>
        <v>0</v>
      </c>
      <c r="AQ157" s="11">
        <f t="shared" si="208"/>
        <v>0</v>
      </c>
      <c r="AR157" s="11">
        <f t="shared" si="209"/>
        <v>0</v>
      </c>
      <c r="AS157" s="11">
        <f t="shared" si="210"/>
        <v>0</v>
      </c>
      <c r="AT157" s="11">
        <f t="shared" si="241"/>
        <v>35549</v>
      </c>
      <c r="AU157" s="11">
        <f t="shared" si="242"/>
        <v>0</v>
      </c>
      <c r="AV157" s="11">
        <f t="shared" si="243"/>
        <v>0</v>
      </c>
      <c r="AW157" s="11">
        <f t="shared" si="211"/>
        <v>0</v>
      </c>
      <c r="AX157" s="11">
        <f t="shared" si="212"/>
        <v>0</v>
      </c>
      <c r="AY157" s="11">
        <f t="shared" si="213"/>
        <v>0</v>
      </c>
      <c r="AZ157" s="11">
        <f t="shared" si="244"/>
        <v>35549</v>
      </c>
      <c r="BA157" s="11">
        <f t="shared" si="245"/>
        <v>0</v>
      </c>
      <c r="BB157" s="11">
        <f t="shared" si="246"/>
        <v>0</v>
      </c>
      <c r="BC157" s="11">
        <f t="shared" si="214"/>
        <v>0</v>
      </c>
      <c r="BD157" s="11">
        <f t="shared" si="215"/>
        <v>0</v>
      </c>
      <c r="BE157" s="11">
        <f t="shared" si="216"/>
        <v>0</v>
      </c>
      <c r="BF157" s="11">
        <f t="shared" si="247"/>
        <v>35549</v>
      </c>
      <c r="BG157" s="11">
        <f t="shared" si="248"/>
        <v>0</v>
      </c>
      <c r="BH157" s="11">
        <f t="shared" si="249"/>
        <v>0</v>
      </c>
      <c r="BI157" s="11">
        <f t="shared" si="217"/>
        <v>0</v>
      </c>
      <c r="BJ157" s="11">
        <f t="shared" si="218"/>
        <v>0</v>
      </c>
      <c r="BK157" s="11">
        <f t="shared" si="219"/>
        <v>0</v>
      </c>
      <c r="BL157" s="11">
        <f t="shared" si="187"/>
        <v>35549</v>
      </c>
      <c r="BM157" s="11">
        <f t="shared" si="220"/>
        <v>0</v>
      </c>
      <c r="BN157" s="43">
        <f t="shared" si="222"/>
        <v>35549</v>
      </c>
      <c r="BO157" s="11">
        <f t="shared" si="250"/>
        <v>0</v>
      </c>
      <c r="BP157" s="11">
        <f t="shared" si="221"/>
        <v>0</v>
      </c>
      <c r="BQ157" s="43">
        <f t="shared" si="223"/>
        <v>0</v>
      </c>
      <c r="BR157" s="11">
        <f t="shared" si="251"/>
        <v>0</v>
      </c>
      <c r="BS157" s="11">
        <f t="shared" si="221"/>
        <v>0</v>
      </c>
      <c r="BT157" s="43">
        <f t="shared" si="224"/>
        <v>0</v>
      </c>
      <c r="BU157" s="11">
        <f t="shared" si="221"/>
        <v>0</v>
      </c>
      <c r="BV157" s="21"/>
      <c r="BW157" s="21"/>
      <c r="BX157" s="1" t="str">
        <f t="shared" si="225"/>
        <v/>
      </c>
    </row>
    <row r="158" spans="1:76" ht="46.8" customHeight="1" x14ac:dyDescent="0.3">
      <c r="A158" s="62" t="s">
        <v>160</v>
      </c>
      <c r="B158" s="63"/>
      <c r="C158" s="62"/>
      <c r="D158" s="62"/>
      <c r="E158" s="64" t="s">
        <v>161</v>
      </c>
      <c r="F158" s="11">
        <f t="shared" si="189"/>
        <v>35549</v>
      </c>
      <c r="G158" s="11">
        <f t="shared" si="190"/>
        <v>0</v>
      </c>
      <c r="H158" s="11">
        <f t="shared" si="191"/>
        <v>0</v>
      </c>
      <c r="I158" s="11">
        <f t="shared" si="192"/>
        <v>0</v>
      </c>
      <c r="J158" s="11">
        <f t="shared" si="193"/>
        <v>0</v>
      </c>
      <c r="K158" s="11">
        <f t="shared" si="194"/>
        <v>0</v>
      </c>
      <c r="L158" s="11">
        <f t="shared" si="255"/>
        <v>35549</v>
      </c>
      <c r="M158" s="11">
        <f t="shared" si="256"/>
        <v>0</v>
      </c>
      <c r="N158" s="11">
        <f t="shared" si="257"/>
        <v>0</v>
      </c>
      <c r="O158" s="11">
        <f t="shared" si="195"/>
        <v>0</v>
      </c>
      <c r="P158" s="11">
        <f t="shared" si="196"/>
        <v>0</v>
      </c>
      <c r="Q158" s="11">
        <f t="shared" si="197"/>
        <v>0</v>
      </c>
      <c r="R158" s="11">
        <f t="shared" si="226"/>
        <v>35549</v>
      </c>
      <c r="S158" s="11">
        <f t="shared" si="227"/>
        <v>0</v>
      </c>
      <c r="T158" s="11">
        <f t="shared" si="228"/>
        <v>0</v>
      </c>
      <c r="U158" s="11">
        <f t="shared" si="198"/>
        <v>0</v>
      </c>
      <c r="V158" s="11">
        <f t="shared" si="199"/>
        <v>0</v>
      </c>
      <c r="W158" s="11">
        <f t="shared" si="200"/>
        <v>0</v>
      </c>
      <c r="X158" s="11">
        <f t="shared" si="229"/>
        <v>35549</v>
      </c>
      <c r="Y158" s="11">
        <f t="shared" si="230"/>
        <v>0</v>
      </c>
      <c r="Z158" s="11">
        <f t="shared" si="231"/>
        <v>0</v>
      </c>
      <c r="AA158" s="11">
        <f t="shared" si="201"/>
        <v>0</v>
      </c>
      <c r="AB158" s="11">
        <f t="shared" si="202"/>
        <v>0</v>
      </c>
      <c r="AC158" s="11">
        <f t="shared" si="203"/>
        <v>0</v>
      </c>
      <c r="AD158" s="11">
        <f t="shared" si="232"/>
        <v>35549</v>
      </c>
      <c r="AE158" s="11">
        <f t="shared" si="233"/>
        <v>0</v>
      </c>
      <c r="AF158" s="11">
        <f t="shared" si="234"/>
        <v>0</v>
      </c>
      <c r="AG158" s="11">
        <f t="shared" si="204"/>
        <v>0</v>
      </c>
      <c r="AH158" s="11">
        <f t="shared" si="235"/>
        <v>35549</v>
      </c>
      <c r="AI158" s="11">
        <f t="shared" si="236"/>
        <v>0</v>
      </c>
      <c r="AJ158" s="11">
        <f t="shared" si="237"/>
        <v>0</v>
      </c>
      <c r="AK158" s="11">
        <f t="shared" si="205"/>
        <v>0</v>
      </c>
      <c r="AL158" s="11">
        <f t="shared" si="206"/>
        <v>0</v>
      </c>
      <c r="AM158" s="11">
        <f t="shared" si="207"/>
        <v>0</v>
      </c>
      <c r="AN158" s="11">
        <f t="shared" si="238"/>
        <v>35549</v>
      </c>
      <c r="AO158" s="11">
        <f t="shared" si="239"/>
        <v>0</v>
      </c>
      <c r="AP158" s="11">
        <f t="shared" si="240"/>
        <v>0</v>
      </c>
      <c r="AQ158" s="11">
        <f t="shared" si="208"/>
        <v>0</v>
      </c>
      <c r="AR158" s="11">
        <f t="shared" si="209"/>
        <v>0</v>
      </c>
      <c r="AS158" s="11">
        <f t="shared" si="210"/>
        <v>0</v>
      </c>
      <c r="AT158" s="11">
        <f t="shared" si="241"/>
        <v>35549</v>
      </c>
      <c r="AU158" s="11">
        <f t="shared" si="242"/>
        <v>0</v>
      </c>
      <c r="AV158" s="11">
        <f t="shared" si="243"/>
        <v>0</v>
      </c>
      <c r="AW158" s="11">
        <f t="shared" si="211"/>
        <v>0</v>
      </c>
      <c r="AX158" s="11">
        <f t="shared" si="212"/>
        <v>0</v>
      </c>
      <c r="AY158" s="11">
        <f t="shared" si="213"/>
        <v>0</v>
      </c>
      <c r="AZ158" s="11">
        <f t="shared" si="244"/>
        <v>35549</v>
      </c>
      <c r="BA158" s="11">
        <f t="shared" si="245"/>
        <v>0</v>
      </c>
      <c r="BB158" s="11">
        <f t="shared" si="246"/>
        <v>0</v>
      </c>
      <c r="BC158" s="11">
        <f t="shared" si="214"/>
        <v>0</v>
      </c>
      <c r="BD158" s="11">
        <f t="shared" si="215"/>
        <v>0</v>
      </c>
      <c r="BE158" s="11">
        <f t="shared" si="216"/>
        <v>0</v>
      </c>
      <c r="BF158" s="11">
        <f t="shared" si="247"/>
        <v>35549</v>
      </c>
      <c r="BG158" s="11">
        <f t="shared" si="248"/>
        <v>0</v>
      </c>
      <c r="BH158" s="11">
        <f t="shared" si="249"/>
        <v>0</v>
      </c>
      <c r="BI158" s="11">
        <f t="shared" si="217"/>
        <v>0</v>
      </c>
      <c r="BJ158" s="11">
        <f t="shared" si="218"/>
        <v>0</v>
      </c>
      <c r="BK158" s="11">
        <f t="shared" si="219"/>
        <v>0</v>
      </c>
      <c r="BL158" s="11">
        <f t="shared" si="187"/>
        <v>35549</v>
      </c>
      <c r="BM158" s="11">
        <f t="shared" si="220"/>
        <v>0</v>
      </c>
      <c r="BN158" s="43">
        <f t="shared" si="222"/>
        <v>35549</v>
      </c>
      <c r="BO158" s="11">
        <f t="shared" si="250"/>
        <v>0</v>
      </c>
      <c r="BP158" s="11">
        <f t="shared" si="221"/>
        <v>0</v>
      </c>
      <c r="BQ158" s="43">
        <f t="shared" si="223"/>
        <v>0</v>
      </c>
      <c r="BR158" s="11">
        <f t="shared" si="251"/>
        <v>0</v>
      </c>
      <c r="BS158" s="11">
        <f t="shared" si="221"/>
        <v>0</v>
      </c>
      <c r="BT158" s="43">
        <f t="shared" si="224"/>
        <v>0</v>
      </c>
      <c r="BU158" s="11">
        <f t="shared" si="221"/>
        <v>0</v>
      </c>
      <c r="BV158" s="21"/>
      <c r="BW158" s="21"/>
      <c r="BX158" s="1" t="str">
        <f t="shared" si="225"/>
        <v/>
      </c>
    </row>
    <row r="159" spans="1:76" ht="46.8" customHeight="1" x14ac:dyDescent="0.3">
      <c r="A159" s="62" t="s">
        <v>160</v>
      </c>
      <c r="B159" s="63" t="s">
        <v>41</v>
      </c>
      <c r="C159" s="62"/>
      <c r="D159" s="62"/>
      <c r="E159" s="64" t="s">
        <v>42</v>
      </c>
      <c r="F159" s="11">
        <f t="shared" si="189"/>
        <v>35549</v>
      </c>
      <c r="G159" s="11">
        <f t="shared" si="190"/>
        <v>0</v>
      </c>
      <c r="H159" s="11">
        <f t="shared" si="191"/>
        <v>0</v>
      </c>
      <c r="I159" s="11">
        <f t="shared" si="192"/>
        <v>0</v>
      </c>
      <c r="J159" s="11">
        <f t="shared" si="193"/>
        <v>0</v>
      </c>
      <c r="K159" s="11">
        <f t="shared" si="194"/>
        <v>0</v>
      </c>
      <c r="L159" s="11">
        <f t="shared" si="255"/>
        <v>35549</v>
      </c>
      <c r="M159" s="11">
        <f t="shared" si="256"/>
        <v>0</v>
      </c>
      <c r="N159" s="11">
        <f t="shared" si="257"/>
        <v>0</v>
      </c>
      <c r="O159" s="11">
        <f t="shared" si="195"/>
        <v>0</v>
      </c>
      <c r="P159" s="11">
        <f t="shared" si="196"/>
        <v>0</v>
      </c>
      <c r="Q159" s="11">
        <f t="shared" si="197"/>
        <v>0</v>
      </c>
      <c r="R159" s="11">
        <f t="shared" si="226"/>
        <v>35549</v>
      </c>
      <c r="S159" s="11">
        <f t="shared" si="227"/>
        <v>0</v>
      </c>
      <c r="T159" s="11">
        <f t="shared" si="228"/>
        <v>0</v>
      </c>
      <c r="U159" s="11">
        <f t="shared" si="198"/>
        <v>0</v>
      </c>
      <c r="V159" s="11">
        <f t="shared" si="199"/>
        <v>0</v>
      </c>
      <c r="W159" s="11">
        <f t="shared" si="200"/>
        <v>0</v>
      </c>
      <c r="X159" s="11">
        <f t="shared" si="229"/>
        <v>35549</v>
      </c>
      <c r="Y159" s="11">
        <f t="shared" si="230"/>
        <v>0</v>
      </c>
      <c r="Z159" s="11">
        <f t="shared" si="231"/>
        <v>0</v>
      </c>
      <c r="AA159" s="11">
        <f t="shared" si="201"/>
        <v>0</v>
      </c>
      <c r="AB159" s="11">
        <f t="shared" si="202"/>
        <v>0</v>
      </c>
      <c r="AC159" s="11">
        <f t="shared" si="203"/>
        <v>0</v>
      </c>
      <c r="AD159" s="11">
        <f t="shared" si="232"/>
        <v>35549</v>
      </c>
      <c r="AE159" s="11">
        <f t="shared" si="233"/>
        <v>0</v>
      </c>
      <c r="AF159" s="11">
        <f t="shared" si="234"/>
        <v>0</v>
      </c>
      <c r="AG159" s="11">
        <f t="shared" si="204"/>
        <v>0</v>
      </c>
      <c r="AH159" s="11">
        <f t="shared" si="235"/>
        <v>35549</v>
      </c>
      <c r="AI159" s="11">
        <f t="shared" si="236"/>
        <v>0</v>
      </c>
      <c r="AJ159" s="11">
        <f t="shared" si="237"/>
        <v>0</v>
      </c>
      <c r="AK159" s="11">
        <f t="shared" si="205"/>
        <v>0</v>
      </c>
      <c r="AL159" s="11">
        <f t="shared" si="206"/>
        <v>0</v>
      </c>
      <c r="AM159" s="11">
        <f t="shared" si="207"/>
        <v>0</v>
      </c>
      <c r="AN159" s="11">
        <f t="shared" si="238"/>
        <v>35549</v>
      </c>
      <c r="AO159" s="11">
        <f t="shared" si="239"/>
        <v>0</v>
      </c>
      <c r="AP159" s="11">
        <f t="shared" si="240"/>
        <v>0</v>
      </c>
      <c r="AQ159" s="11">
        <f t="shared" si="208"/>
        <v>0</v>
      </c>
      <c r="AR159" s="11">
        <f t="shared" si="209"/>
        <v>0</v>
      </c>
      <c r="AS159" s="11">
        <f t="shared" si="210"/>
        <v>0</v>
      </c>
      <c r="AT159" s="11">
        <f t="shared" si="241"/>
        <v>35549</v>
      </c>
      <c r="AU159" s="11">
        <f t="shared" si="242"/>
        <v>0</v>
      </c>
      <c r="AV159" s="11">
        <f t="shared" si="243"/>
        <v>0</v>
      </c>
      <c r="AW159" s="11">
        <f t="shared" si="211"/>
        <v>0</v>
      </c>
      <c r="AX159" s="11">
        <f t="shared" si="212"/>
        <v>0</v>
      </c>
      <c r="AY159" s="11">
        <f t="shared" si="213"/>
        <v>0</v>
      </c>
      <c r="AZ159" s="11">
        <f t="shared" si="244"/>
        <v>35549</v>
      </c>
      <c r="BA159" s="11">
        <f t="shared" si="245"/>
        <v>0</v>
      </c>
      <c r="BB159" s="11">
        <f t="shared" si="246"/>
        <v>0</v>
      </c>
      <c r="BC159" s="11">
        <f t="shared" si="214"/>
        <v>0</v>
      </c>
      <c r="BD159" s="11">
        <f t="shared" si="215"/>
        <v>0</v>
      </c>
      <c r="BE159" s="11">
        <f t="shared" si="216"/>
        <v>0</v>
      </c>
      <c r="BF159" s="11">
        <f t="shared" si="247"/>
        <v>35549</v>
      </c>
      <c r="BG159" s="11">
        <f t="shared" si="248"/>
        <v>0</v>
      </c>
      <c r="BH159" s="11">
        <f t="shared" si="249"/>
        <v>0</v>
      </c>
      <c r="BI159" s="11">
        <f t="shared" si="217"/>
        <v>0</v>
      </c>
      <c r="BJ159" s="11">
        <f t="shared" si="218"/>
        <v>0</v>
      </c>
      <c r="BK159" s="11">
        <f t="shared" si="219"/>
        <v>0</v>
      </c>
      <c r="BL159" s="11">
        <f t="shared" si="187"/>
        <v>35549</v>
      </c>
      <c r="BM159" s="11">
        <f t="shared" si="220"/>
        <v>0</v>
      </c>
      <c r="BN159" s="43">
        <f t="shared" si="222"/>
        <v>35549</v>
      </c>
      <c r="BO159" s="11">
        <f t="shared" si="250"/>
        <v>0</v>
      </c>
      <c r="BP159" s="11">
        <f t="shared" si="221"/>
        <v>0</v>
      </c>
      <c r="BQ159" s="43">
        <f t="shared" si="223"/>
        <v>0</v>
      </c>
      <c r="BR159" s="11">
        <f t="shared" si="251"/>
        <v>0</v>
      </c>
      <c r="BS159" s="11">
        <f t="shared" si="221"/>
        <v>0</v>
      </c>
      <c r="BT159" s="43">
        <f t="shared" si="224"/>
        <v>0</v>
      </c>
      <c r="BU159" s="11">
        <f t="shared" si="221"/>
        <v>0</v>
      </c>
      <c r="BV159" s="21"/>
      <c r="BW159" s="21"/>
      <c r="BX159" s="1" t="str">
        <f t="shared" si="225"/>
        <v/>
      </c>
    </row>
    <row r="160" spans="1:76" ht="46.8" customHeight="1" x14ac:dyDescent="0.3">
      <c r="A160" s="62" t="s">
        <v>160</v>
      </c>
      <c r="B160" s="63" t="s">
        <v>41</v>
      </c>
      <c r="C160" s="62" t="s">
        <v>67</v>
      </c>
      <c r="D160" s="62" t="s">
        <v>126</v>
      </c>
      <c r="E160" s="64" t="s">
        <v>127</v>
      </c>
      <c r="F160" s="11">
        <v>35549</v>
      </c>
      <c r="G160" s="11">
        <v>0</v>
      </c>
      <c r="H160" s="11">
        <v>0</v>
      </c>
      <c r="I160" s="11"/>
      <c r="J160" s="11"/>
      <c r="K160" s="11"/>
      <c r="L160" s="11">
        <f t="shared" si="255"/>
        <v>35549</v>
      </c>
      <c r="M160" s="11">
        <f t="shared" si="256"/>
        <v>0</v>
      </c>
      <c r="N160" s="11">
        <f t="shared" si="257"/>
        <v>0</v>
      </c>
      <c r="O160" s="11"/>
      <c r="P160" s="11"/>
      <c r="Q160" s="11"/>
      <c r="R160" s="11">
        <f t="shared" si="226"/>
        <v>35549</v>
      </c>
      <c r="S160" s="11">
        <f t="shared" si="227"/>
        <v>0</v>
      </c>
      <c r="T160" s="11">
        <f t="shared" si="228"/>
        <v>0</v>
      </c>
      <c r="U160" s="11"/>
      <c r="V160" s="11"/>
      <c r="W160" s="11"/>
      <c r="X160" s="11">
        <f t="shared" si="229"/>
        <v>35549</v>
      </c>
      <c r="Y160" s="11">
        <f t="shared" si="230"/>
        <v>0</v>
      </c>
      <c r="Z160" s="11">
        <f t="shared" si="231"/>
        <v>0</v>
      </c>
      <c r="AA160" s="11"/>
      <c r="AB160" s="11"/>
      <c r="AC160" s="11"/>
      <c r="AD160" s="11">
        <f t="shared" si="232"/>
        <v>35549</v>
      </c>
      <c r="AE160" s="11">
        <f t="shared" si="233"/>
        <v>0</v>
      </c>
      <c r="AF160" s="11">
        <f t="shared" si="234"/>
        <v>0</v>
      </c>
      <c r="AG160" s="11"/>
      <c r="AH160" s="11">
        <f t="shared" si="235"/>
        <v>35549</v>
      </c>
      <c r="AI160" s="11">
        <f t="shared" si="236"/>
        <v>0</v>
      </c>
      <c r="AJ160" s="11">
        <f t="shared" si="237"/>
        <v>0</v>
      </c>
      <c r="AK160" s="11"/>
      <c r="AL160" s="11"/>
      <c r="AM160" s="11"/>
      <c r="AN160" s="11">
        <f t="shared" si="238"/>
        <v>35549</v>
      </c>
      <c r="AO160" s="11">
        <f t="shared" si="239"/>
        <v>0</v>
      </c>
      <c r="AP160" s="11">
        <f t="shared" si="240"/>
        <v>0</v>
      </c>
      <c r="AQ160" s="11"/>
      <c r="AR160" s="11"/>
      <c r="AS160" s="11"/>
      <c r="AT160" s="11">
        <f t="shared" si="241"/>
        <v>35549</v>
      </c>
      <c r="AU160" s="11">
        <f t="shared" si="242"/>
        <v>0</v>
      </c>
      <c r="AV160" s="11">
        <f t="shared" si="243"/>
        <v>0</v>
      </c>
      <c r="AW160" s="11"/>
      <c r="AX160" s="11"/>
      <c r="AY160" s="11"/>
      <c r="AZ160" s="11">
        <f t="shared" si="244"/>
        <v>35549</v>
      </c>
      <c r="BA160" s="11">
        <f t="shared" si="245"/>
        <v>0</v>
      </c>
      <c r="BB160" s="11">
        <f t="shared" si="246"/>
        <v>0</v>
      </c>
      <c r="BC160" s="11"/>
      <c r="BD160" s="11"/>
      <c r="BE160" s="11"/>
      <c r="BF160" s="11">
        <f t="shared" si="247"/>
        <v>35549</v>
      </c>
      <c r="BG160" s="11">
        <f t="shared" si="248"/>
        <v>0</v>
      </c>
      <c r="BH160" s="11">
        <f t="shared" si="249"/>
        <v>0</v>
      </c>
      <c r="BI160" s="11"/>
      <c r="BJ160" s="11"/>
      <c r="BK160" s="11"/>
      <c r="BL160" s="11">
        <f t="shared" si="187"/>
        <v>35549</v>
      </c>
      <c r="BM160" s="11"/>
      <c r="BN160" s="43">
        <f t="shared" si="222"/>
        <v>35549</v>
      </c>
      <c r="BO160" s="11">
        <f t="shared" si="250"/>
        <v>0</v>
      </c>
      <c r="BP160" s="11"/>
      <c r="BQ160" s="43">
        <f t="shared" si="223"/>
        <v>0</v>
      </c>
      <c r="BR160" s="11">
        <f t="shared" si="251"/>
        <v>0</v>
      </c>
      <c r="BS160" s="11"/>
      <c r="BT160" s="43">
        <f t="shared" si="224"/>
        <v>0</v>
      </c>
      <c r="BU160" s="11"/>
      <c r="BV160" s="21"/>
      <c r="BW160" s="21"/>
      <c r="BX160" s="1" t="str">
        <f t="shared" si="225"/>
        <v>0310</v>
      </c>
    </row>
    <row r="161" spans="1:77" s="70" customFormat="1" ht="15.6" customHeight="1" x14ac:dyDescent="0.3">
      <c r="A161" s="59" t="s">
        <v>162</v>
      </c>
      <c r="B161" s="60"/>
      <c r="C161" s="59"/>
      <c r="D161" s="59"/>
      <c r="E161" s="61" t="s">
        <v>85</v>
      </c>
      <c r="F161" s="18">
        <f t="shared" ref="F161:K161" si="258">F162+F195+F206</f>
        <v>307494.60000000003</v>
      </c>
      <c r="G161" s="18">
        <f t="shared" si="258"/>
        <v>492247.30000000005</v>
      </c>
      <c r="H161" s="18">
        <f t="shared" si="258"/>
        <v>296668.2</v>
      </c>
      <c r="I161" s="18">
        <f t="shared" si="258"/>
        <v>0</v>
      </c>
      <c r="J161" s="18">
        <f t="shared" si="258"/>
        <v>0</v>
      </c>
      <c r="K161" s="18">
        <f t="shared" si="258"/>
        <v>0</v>
      </c>
      <c r="L161" s="18">
        <f t="shared" si="255"/>
        <v>307494.60000000003</v>
      </c>
      <c r="M161" s="18">
        <f t="shared" si="256"/>
        <v>492247.30000000005</v>
      </c>
      <c r="N161" s="18">
        <f t="shared" si="257"/>
        <v>296668.2</v>
      </c>
      <c r="O161" s="18">
        <f>O162+O195+O206</f>
        <v>42013.159999999996</v>
      </c>
      <c r="P161" s="18">
        <f>P162+P195+P206</f>
        <v>45221.8</v>
      </c>
      <c r="Q161" s="18">
        <f>Q162+Q195+Q206</f>
        <v>45221.8</v>
      </c>
      <c r="R161" s="18">
        <f t="shared" si="226"/>
        <v>349507.76</v>
      </c>
      <c r="S161" s="18">
        <f t="shared" si="227"/>
        <v>537469.10000000009</v>
      </c>
      <c r="T161" s="18">
        <f t="shared" si="228"/>
        <v>341890</v>
      </c>
      <c r="U161" s="18">
        <f>U162+U195+U206</f>
        <v>0</v>
      </c>
      <c r="V161" s="18">
        <f>V162+V195+V206</f>
        <v>0</v>
      </c>
      <c r="W161" s="18">
        <f>W162+W195+W206</f>
        <v>0</v>
      </c>
      <c r="X161" s="18">
        <f t="shared" si="229"/>
        <v>349507.76</v>
      </c>
      <c r="Y161" s="18">
        <f t="shared" si="230"/>
        <v>537469.10000000009</v>
      </c>
      <c r="Z161" s="18">
        <f t="shared" si="231"/>
        <v>341890</v>
      </c>
      <c r="AA161" s="18">
        <f>AA162+AA195+AA206</f>
        <v>-986.83699999999999</v>
      </c>
      <c r="AB161" s="18">
        <f>AB162+AB195+AB206</f>
        <v>0</v>
      </c>
      <c r="AC161" s="18">
        <f>AC162+AC195+AC206</f>
        <v>0</v>
      </c>
      <c r="AD161" s="18">
        <f t="shared" si="232"/>
        <v>348520.92300000001</v>
      </c>
      <c r="AE161" s="18">
        <f t="shared" si="233"/>
        <v>537469.10000000009</v>
      </c>
      <c r="AF161" s="18">
        <f t="shared" si="234"/>
        <v>341890</v>
      </c>
      <c r="AG161" s="18">
        <f>AG162+AG195+AG206</f>
        <v>0</v>
      </c>
      <c r="AH161" s="18">
        <f t="shared" si="235"/>
        <v>348520.92300000001</v>
      </c>
      <c r="AI161" s="18">
        <f t="shared" si="236"/>
        <v>537469.10000000009</v>
      </c>
      <c r="AJ161" s="18">
        <f t="shared" si="237"/>
        <v>341890</v>
      </c>
      <c r="AK161" s="18">
        <f>AK162+AK195+AK206</f>
        <v>-2460.7109999999998</v>
      </c>
      <c r="AL161" s="18">
        <f>AL162+AL195+AL206</f>
        <v>0</v>
      </c>
      <c r="AM161" s="18">
        <f>AM162+AM195+AM206</f>
        <v>0</v>
      </c>
      <c r="AN161" s="18">
        <f t="shared" si="238"/>
        <v>346060.212</v>
      </c>
      <c r="AO161" s="18">
        <f t="shared" si="239"/>
        <v>537469.10000000009</v>
      </c>
      <c r="AP161" s="18">
        <f t="shared" si="240"/>
        <v>341890</v>
      </c>
      <c r="AQ161" s="18">
        <f>AQ162+AQ195+AQ206</f>
        <v>0</v>
      </c>
      <c r="AR161" s="18">
        <f>AR162+AR195+AR206</f>
        <v>0</v>
      </c>
      <c r="AS161" s="18">
        <f>AS162+AS195+AS206</f>
        <v>0</v>
      </c>
      <c r="AT161" s="18">
        <f t="shared" si="241"/>
        <v>346060.212</v>
      </c>
      <c r="AU161" s="18">
        <f t="shared" si="242"/>
        <v>537469.10000000009</v>
      </c>
      <c r="AV161" s="18">
        <f t="shared" si="243"/>
        <v>341890</v>
      </c>
      <c r="AW161" s="18">
        <f>AW162+AW195+AW206</f>
        <v>0</v>
      </c>
      <c r="AX161" s="18">
        <f>AX162+AX195+AX206</f>
        <v>0</v>
      </c>
      <c r="AY161" s="18">
        <f>AY162+AY195+AY206</f>
        <v>0</v>
      </c>
      <c r="AZ161" s="18">
        <f t="shared" si="244"/>
        <v>346060.212</v>
      </c>
      <c r="BA161" s="18">
        <f t="shared" si="245"/>
        <v>537469.10000000009</v>
      </c>
      <c r="BB161" s="18">
        <f t="shared" si="246"/>
        <v>341890</v>
      </c>
      <c r="BC161" s="18">
        <f>BC162+BC195+BC206</f>
        <v>0</v>
      </c>
      <c r="BD161" s="18">
        <f>BD162+BD195+BD206</f>
        <v>0</v>
      </c>
      <c r="BE161" s="18">
        <f>BE162+BE195+BE206</f>
        <v>0</v>
      </c>
      <c r="BF161" s="18">
        <f t="shared" si="247"/>
        <v>346060.212</v>
      </c>
      <c r="BG161" s="18">
        <f t="shared" si="248"/>
        <v>537469.10000000009</v>
      </c>
      <c r="BH161" s="18">
        <f t="shared" si="249"/>
        <v>341890</v>
      </c>
      <c r="BI161" s="18">
        <f>BI162+BI195+BI206</f>
        <v>-686.53500000000031</v>
      </c>
      <c r="BJ161" s="18">
        <f>BJ162+BJ195+BJ206</f>
        <v>0</v>
      </c>
      <c r="BK161" s="18">
        <f>BK162+BK195+BK206</f>
        <v>0</v>
      </c>
      <c r="BL161" s="18">
        <f t="shared" si="187"/>
        <v>345373.67700000003</v>
      </c>
      <c r="BM161" s="18">
        <f>BM162+BM195+BM206</f>
        <v>-60.137999999999998</v>
      </c>
      <c r="BN161" s="68">
        <f t="shared" si="222"/>
        <v>345313.53900000005</v>
      </c>
      <c r="BO161" s="18">
        <f t="shared" si="250"/>
        <v>537469.10000000009</v>
      </c>
      <c r="BP161" s="18">
        <f>BP162+BP195+BP206</f>
        <v>0</v>
      </c>
      <c r="BQ161" s="68">
        <f t="shared" si="223"/>
        <v>537469.10000000009</v>
      </c>
      <c r="BR161" s="18">
        <f t="shared" si="251"/>
        <v>341890</v>
      </c>
      <c r="BS161" s="18">
        <f>BS162+BS195+BS206</f>
        <v>0</v>
      </c>
      <c r="BT161" s="68">
        <f t="shared" si="224"/>
        <v>341890</v>
      </c>
      <c r="BU161" s="18">
        <f>BU162+BU195+BU206</f>
        <v>0</v>
      </c>
      <c r="BV161" s="19"/>
      <c r="BW161" s="19"/>
      <c r="BX161" s="17" t="str">
        <f t="shared" si="225"/>
        <v/>
      </c>
      <c r="BY161" s="17"/>
    </row>
    <row r="162" spans="1:77" ht="109.2" customHeight="1" x14ac:dyDescent="0.3">
      <c r="A162" s="62" t="s">
        <v>163</v>
      </c>
      <c r="B162" s="63"/>
      <c r="C162" s="62"/>
      <c r="D162" s="62"/>
      <c r="E162" s="64" t="s">
        <v>164</v>
      </c>
      <c r="F162" s="11">
        <f t="shared" ref="F162:K162" si="259">F163+F173+F176+F181+F184+F189+F192</f>
        <v>272415.10000000003</v>
      </c>
      <c r="G162" s="11">
        <f t="shared" si="259"/>
        <v>456624.80000000005</v>
      </c>
      <c r="H162" s="11">
        <f t="shared" si="259"/>
        <v>261045.69999999998</v>
      </c>
      <c r="I162" s="11">
        <f t="shared" si="259"/>
        <v>0</v>
      </c>
      <c r="J162" s="11">
        <f t="shared" si="259"/>
        <v>0</v>
      </c>
      <c r="K162" s="11">
        <f t="shared" si="259"/>
        <v>0</v>
      </c>
      <c r="L162" s="11">
        <f t="shared" si="255"/>
        <v>272415.10000000003</v>
      </c>
      <c r="M162" s="11">
        <f t="shared" si="256"/>
        <v>456624.80000000005</v>
      </c>
      <c r="N162" s="11">
        <f t="shared" si="257"/>
        <v>261045.69999999998</v>
      </c>
      <c r="O162" s="11">
        <f>O163+O173+O176+O181+O184+O189+O192</f>
        <v>39314.659999999996</v>
      </c>
      <c r="P162" s="11">
        <f>P163+P173+P176+P181+P184+P189+P192</f>
        <v>41923.800000000003</v>
      </c>
      <c r="Q162" s="11">
        <f>Q163+Q173+Q176+Q181+Q184+Q189+Q192</f>
        <v>41923.800000000003</v>
      </c>
      <c r="R162" s="11">
        <f t="shared" si="226"/>
        <v>311729.76</v>
      </c>
      <c r="S162" s="11">
        <f t="shared" si="227"/>
        <v>498548.60000000003</v>
      </c>
      <c r="T162" s="11">
        <f t="shared" si="228"/>
        <v>302969.5</v>
      </c>
      <c r="U162" s="11">
        <f>U163+U173+U176+U181+U184+U189+U192</f>
        <v>0</v>
      </c>
      <c r="V162" s="11">
        <f>V163+V173+V176+V181+V184+V189+V192</f>
        <v>0</v>
      </c>
      <c r="W162" s="11">
        <f>W163+W173+W176+W181+W184+W189+W192</f>
        <v>0</v>
      </c>
      <c r="X162" s="11">
        <f t="shared" si="229"/>
        <v>311729.76</v>
      </c>
      <c r="Y162" s="11">
        <f t="shared" si="230"/>
        <v>498548.60000000003</v>
      </c>
      <c r="Z162" s="11">
        <f t="shared" si="231"/>
        <v>302969.5</v>
      </c>
      <c r="AA162" s="11">
        <f>AA163+AA173+AA176+AA181+AA184+AA189+AA192</f>
        <v>-986.83699999999999</v>
      </c>
      <c r="AB162" s="11">
        <f>AB163+AB173+AB176+AB181+AB184+AB189+AB192</f>
        <v>0</v>
      </c>
      <c r="AC162" s="11">
        <f>AC163+AC173+AC176+AC181+AC184+AC189+AC192</f>
        <v>0</v>
      </c>
      <c r="AD162" s="11">
        <f t="shared" si="232"/>
        <v>310742.92300000001</v>
      </c>
      <c r="AE162" s="11">
        <f t="shared" si="233"/>
        <v>498548.60000000003</v>
      </c>
      <c r="AF162" s="11">
        <f t="shared" si="234"/>
        <v>302969.5</v>
      </c>
      <c r="AG162" s="11">
        <f>AG163+AG173+AG176+AG181+AG184+AG189+AG192</f>
        <v>0</v>
      </c>
      <c r="AH162" s="11">
        <f t="shared" si="235"/>
        <v>310742.92300000001</v>
      </c>
      <c r="AI162" s="11">
        <f t="shared" si="236"/>
        <v>498548.60000000003</v>
      </c>
      <c r="AJ162" s="11">
        <f t="shared" si="237"/>
        <v>302969.5</v>
      </c>
      <c r="AK162" s="11">
        <f>AK163+AK173+AK176+AK181+AK184+AK189+AK192</f>
        <v>-2460.7109999999998</v>
      </c>
      <c r="AL162" s="11">
        <f>AL163+AL173+AL176+AL181+AL184+AL189+AL192</f>
        <v>0</v>
      </c>
      <c r="AM162" s="11">
        <f>AM163+AM173+AM176+AM181+AM184+AM189+AM192</f>
        <v>0</v>
      </c>
      <c r="AN162" s="11">
        <f t="shared" si="238"/>
        <v>308282.212</v>
      </c>
      <c r="AO162" s="11">
        <f t="shared" si="239"/>
        <v>498548.60000000003</v>
      </c>
      <c r="AP162" s="11">
        <f t="shared" si="240"/>
        <v>302969.5</v>
      </c>
      <c r="AQ162" s="11">
        <f>AQ163+AQ173+AQ176+AQ181+AQ184+AQ189+AQ192</f>
        <v>0</v>
      </c>
      <c r="AR162" s="11">
        <f>AR163+AR173+AR176+AR181+AR184+AR189+AR192</f>
        <v>0</v>
      </c>
      <c r="AS162" s="11">
        <f>AS163+AS173+AS176+AS181+AS184+AS189+AS192</f>
        <v>0</v>
      </c>
      <c r="AT162" s="11">
        <f t="shared" si="241"/>
        <v>308282.212</v>
      </c>
      <c r="AU162" s="11">
        <f t="shared" si="242"/>
        <v>498548.60000000003</v>
      </c>
      <c r="AV162" s="11">
        <f t="shared" si="243"/>
        <v>302969.5</v>
      </c>
      <c r="AW162" s="11">
        <f>AW163+AW173+AW176+AW181+AW184+AW189+AW192</f>
        <v>0</v>
      </c>
      <c r="AX162" s="11">
        <f>AX163+AX173+AX176+AX181+AX184+AX189+AX192</f>
        <v>0</v>
      </c>
      <c r="AY162" s="11">
        <f>AY163+AY173+AY176+AY181+AY184+AY189+AY192</f>
        <v>0</v>
      </c>
      <c r="AZ162" s="11">
        <f t="shared" si="244"/>
        <v>308282.212</v>
      </c>
      <c r="BA162" s="11">
        <f t="shared" si="245"/>
        <v>498548.60000000003</v>
      </c>
      <c r="BB162" s="11">
        <f t="shared" si="246"/>
        <v>302969.5</v>
      </c>
      <c r="BC162" s="11">
        <f>BC163+BC173+BC176+BC181+BC184+BC189+BC192</f>
        <v>0</v>
      </c>
      <c r="BD162" s="11">
        <f>BD163+BD173+BD176+BD181+BD184+BD189+BD192</f>
        <v>0</v>
      </c>
      <c r="BE162" s="11">
        <f>BE163+BE173+BE176+BE181+BE184+BE189+BE192</f>
        <v>0</v>
      </c>
      <c r="BF162" s="11">
        <f t="shared" si="247"/>
        <v>308282.212</v>
      </c>
      <c r="BG162" s="11">
        <f t="shared" si="248"/>
        <v>498548.60000000003</v>
      </c>
      <c r="BH162" s="11">
        <f t="shared" si="249"/>
        <v>302969.5</v>
      </c>
      <c r="BI162" s="11">
        <f>BI163+BI173+BI176+BI181+BI184+BI189+BI192</f>
        <v>-1352.3350000000003</v>
      </c>
      <c r="BJ162" s="11">
        <f>BJ163+BJ173+BJ176+BJ181+BJ184+BJ189+BJ192</f>
        <v>0</v>
      </c>
      <c r="BK162" s="11">
        <f>BK163+BK173+BK176+BK181+BK184+BK189+BK192</f>
        <v>0</v>
      </c>
      <c r="BL162" s="11">
        <f t="shared" si="187"/>
        <v>306929.87699999998</v>
      </c>
      <c r="BM162" s="11">
        <f>BM163+BM173+BM176+BM181+BM184+BM189+BM192</f>
        <v>-60.137999999999998</v>
      </c>
      <c r="BN162" s="43">
        <f t="shared" si="222"/>
        <v>306869.739</v>
      </c>
      <c r="BO162" s="11">
        <f t="shared" si="250"/>
        <v>498548.60000000003</v>
      </c>
      <c r="BP162" s="11">
        <f>BP163+BP173+BP176+BP181+BP184+BP189+BP192</f>
        <v>0</v>
      </c>
      <c r="BQ162" s="43">
        <f t="shared" si="223"/>
        <v>498548.60000000003</v>
      </c>
      <c r="BR162" s="11">
        <f t="shared" si="251"/>
        <v>302969.5</v>
      </c>
      <c r="BS162" s="11">
        <f>BS163+BS173+BS176+BS181+BS184+BS189+BS192</f>
        <v>0</v>
      </c>
      <c r="BT162" s="43">
        <f t="shared" si="224"/>
        <v>302969.5</v>
      </c>
      <c r="BU162" s="11">
        <f>BU163+BU173+BU176+BU181+BU184+BU189+BU192</f>
        <v>0</v>
      </c>
      <c r="BV162" s="21"/>
      <c r="BW162" s="21"/>
      <c r="BX162" s="1" t="str">
        <f t="shared" si="225"/>
        <v/>
      </c>
    </row>
    <row r="163" spans="1:77" ht="46.8" customHeight="1" x14ac:dyDescent="0.3">
      <c r="A163" s="62" t="s">
        <v>165</v>
      </c>
      <c r="B163" s="63"/>
      <c r="C163" s="62"/>
      <c r="D163" s="62"/>
      <c r="E163" s="64" t="s">
        <v>166</v>
      </c>
      <c r="F163" s="11">
        <f t="shared" ref="F163:K163" si="260">F164+F167+F170</f>
        <v>224053.40000000002</v>
      </c>
      <c r="G163" s="11">
        <f t="shared" si="260"/>
        <v>229242.80000000002</v>
      </c>
      <c r="H163" s="11">
        <f t="shared" si="260"/>
        <v>229242.8</v>
      </c>
      <c r="I163" s="11">
        <f t="shared" si="260"/>
        <v>0</v>
      </c>
      <c r="J163" s="11">
        <f t="shared" si="260"/>
        <v>0</v>
      </c>
      <c r="K163" s="11">
        <f t="shared" si="260"/>
        <v>0</v>
      </c>
      <c r="L163" s="11">
        <f t="shared" si="255"/>
        <v>224053.40000000002</v>
      </c>
      <c r="M163" s="11">
        <f t="shared" si="256"/>
        <v>229242.80000000002</v>
      </c>
      <c r="N163" s="11">
        <f t="shared" si="257"/>
        <v>229242.8</v>
      </c>
      <c r="O163" s="11">
        <f>O164+O167+O170</f>
        <v>32793.86</v>
      </c>
      <c r="P163" s="11">
        <f>P164+P167+P170</f>
        <v>35594.400000000001</v>
      </c>
      <c r="Q163" s="11">
        <f>Q164+Q167+Q170</f>
        <v>35594.400000000001</v>
      </c>
      <c r="R163" s="11">
        <f t="shared" si="226"/>
        <v>256847.26</v>
      </c>
      <c r="S163" s="11">
        <f t="shared" si="227"/>
        <v>264837.2</v>
      </c>
      <c r="T163" s="11">
        <f t="shared" si="228"/>
        <v>264837.2</v>
      </c>
      <c r="U163" s="11">
        <f>U164+U167+U170</f>
        <v>0</v>
      </c>
      <c r="V163" s="11">
        <f>V164+V167+V170</f>
        <v>0</v>
      </c>
      <c r="W163" s="11">
        <f>W164+W167+W170</f>
        <v>0</v>
      </c>
      <c r="X163" s="11">
        <f t="shared" si="229"/>
        <v>256847.26</v>
      </c>
      <c r="Y163" s="11">
        <f t="shared" si="230"/>
        <v>264837.2</v>
      </c>
      <c r="Z163" s="11">
        <f t="shared" si="231"/>
        <v>264837.2</v>
      </c>
      <c r="AA163" s="11">
        <f>AA164+AA167+AA170</f>
        <v>0</v>
      </c>
      <c r="AB163" s="11">
        <f>AB164+AB167+AB170</f>
        <v>0</v>
      </c>
      <c r="AC163" s="11">
        <f>AC164+AC167+AC170</f>
        <v>0</v>
      </c>
      <c r="AD163" s="11">
        <f t="shared" si="232"/>
        <v>256847.26</v>
      </c>
      <c r="AE163" s="11">
        <f t="shared" si="233"/>
        <v>264837.2</v>
      </c>
      <c r="AF163" s="11">
        <f t="shared" si="234"/>
        <v>264837.2</v>
      </c>
      <c r="AG163" s="11">
        <f>AG164+AG167+AG170</f>
        <v>0</v>
      </c>
      <c r="AH163" s="11">
        <f t="shared" si="235"/>
        <v>256847.26</v>
      </c>
      <c r="AI163" s="11">
        <f t="shared" si="236"/>
        <v>264837.2</v>
      </c>
      <c r="AJ163" s="11">
        <f t="shared" si="237"/>
        <v>264837.2</v>
      </c>
      <c r="AK163" s="11">
        <f>AK164+AK167+AK170</f>
        <v>194.49700000000001</v>
      </c>
      <c r="AL163" s="11">
        <f>AL164+AL167+AL170</f>
        <v>0</v>
      </c>
      <c r="AM163" s="11">
        <f>AM164+AM167+AM170</f>
        <v>0</v>
      </c>
      <c r="AN163" s="11">
        <f t="shared" si="238"/>
        <v>257041.75700000001</v>
      </c>
      <c r="AO163" s="11">
        <f t="shared" si="239"/>
        <v>264837.2</v>
      </c>
      <c r="AP163" s="11">
        <f t="shared" si="240"/>
        <v>264837.2</v>
      </c>
      <c r="AQ163" s="11">
        <f>AQ164+AQ167+AQ170</f>
        <v>0</v>
      </c>
      <c r="AR163" s="11">
        <f>AR164+AR167+AR170</f>
        <v>0</v>
      </c>
      <c r="AS163" s="11">
        <f>AS164+AS167+AS170</f>
        <v>0</v>
      </c>
      <c r="AT163" s="11">
        <f t="shared" si="241"/>
        <v>257041.75700000001</v>
      </c>
      <c r="AU163" s="11">
        <f t="shared" si="242"/>
        <v>264837.2</v>
      </c>
      <c r="AV163" s="11">
        <f t="shared" si="243"/>
        <v>264837.2</v>
      </c>
      <c r="AW163" s="11">
        <f>AW164+AW167+AW170</f>
        <v>0</v>
      </c>
      <c r="AX163" s="11">
        <f>AX164+AX167+AX170</f>
        <v>0</v>
      </c>
      <c r="AY163" s="11">
        <f>AY164+AY167+AY170</f>
        <v>0</v>
      </c>
      <c r="AZ163" s="11">
        <f t="shared" si="244"/>
        <v>257041.75700000001</v>
      </c>
      <c r="BA163" s="11">
        <f t="shared" si="245"/>
        <v>264837.2</v>
      </c>
      <c r="BB163" s="11">
        <f t="shared" si="246"/>
        <v>264837.2</v>
      </c>
      <c r="BC163" s="11">
        <f>BC164+BC167+BC170</f>
        <v>0</v>
      </c>
      <c r="BD163" s="11">
        <f>BD164+BD167+BD170</f>
        <v>0</v>
      </c>
      <c r="BE163" s="11">
        <f>BE164+BE167+BE170</f>
        <v>0</v>
      </c>
      <c r="BF163" s="11">
        <f t="shared" si="247"/>
        <v>257041.75700000001</v>
      </c>
      <c r="BG163" s="11">
        <f t="shared" si="248"/>
        <v>264837.2</v>
      </c>
      <c r="BH163" s="11">
        <f t="shared" si="249"/>
        <v>264837.2</v>
      </c>
      <c r="BI163" s="11">
        <f>BI164+BI167+BI170</f>
        <v>0</v>
      </c>
      <c r="BJ163" s="11">
        <f>BJ164+BJ167+BJ170</f>
        <v>0</v>
      </c>
      <c r="BK163" s="11">
        <f>BK164+BK167+BK170</f>
        <v>0</v>
      </c>
      <c r="BL163" s="11">
        <f t="shared" si="187"/>
        <v>257041.75700000001</v>
      </c>
      <c r="BM163" s="11">
        <f>BM164+BM167+BM170</f>
        <v>0</v>
      </c>
      <c r="BN163" s="43">
        <f t="shared" si="222"/>
        <v>257041.75700000001</v>
      </c>
      <c r="BO163" s="11">
        <f t="shared" si="250"/>
        <v>264837.2</v>
      </c>
      <c r="BP163" s="11">
        <f>BP164+BP167+BP170</f>
        <v>0</v>
      </c>
      <c r="BQ163" s="43">
        <f t="shared" si="223"/>
        <v>264837.2</v>
      </c>
      <c r="BR163" s="11">
        <f t="shared" si="251"/>
        <v>264837.2</v>
      </c>
      <c r="BS163" s="11">
        <f>BS164+BS167+BS170</f>
        <v>0</v>
      </c>
      <c r="BT163" s="43">
        <f t="shared" si="224"/>
        <v>264837.2</v>
      </c>
      <c r="BU163" s="11">
        <f>BU164+BU167+BU170</f>
        <v>0</v>
      </c>
      <c r="BV163" s="21"/>
      <c r="BW163" s="21"/>
      <c r="BX163" s="1" t="str">
        <f t="shared" si="225"/>
        <v/>
      </c>
    </row>
    <row r="164" spans="1:77" ht="78" customHeight="1" x14ac:dyDescent="0.3">
      <c r="A164" s="62" t="s">
        <v>165</v>
      </c>
      <c r="B164" s="63" t="s">
        <v>167</v>
      </c>
      <c r="C164" s="62"/>
      <c r="D164" s="62"/>
      <c r="E164" s="64" t="s">
        <v>168</v>
      </c>
      <c r="F164" s="11">
        <f t="shared" ref="F164:K164" si="261">F165+F166</f>
        <v>194952.7</v>
      </c>
      <c r="G164" s="11">
        <f t="shared" si="261"/>
        <v>203478.7</v>
      </c>
      <c r="H164" s="11">
        <f t="shared" si="261"/>
        <v>203478.69999999998</v>
      </c>
      <c r="I164" s="11">
        <f t="shared" si="261"/>
        <v>0</v>
      </c>
      <c r="J164" s="11">
        <f t="shared" si="261"/>
        <v>0</v>
      </c>
      <c r="K164" s="11">
        <f t="shared" si="261"/>
        <v>0</v>
      </c>
      <c r="L164" s="11">
        <f t="shared" si="255"/>
        <v>194952.7</v>
      </c>
      <c r="M164" s="11">
        <f t="shared" si="256"/>
        <v>203478.7</v>
      </c>
      <c r="N164" s="11">
        <f t="shared" si="257"/>
        <v>203478.69999999998</v>
      </c>
      <c r="O164" s="11">
        <f>O165+O166</f>
        <v>31154.9</v>
      </c>
      <c r="P164" s="11">
        <f>P165+P166</f>
        <v>35594.400000000001</v>
      </c>
      <c r="Q164" s="11">
        <f>Q165+Q166</f>
        <v>35594.400000000001</v>
      </c>
      <c r="R164" s="11">
        <f t="shared" si="226"/>
        <v>226107.6</v>
      </c>
      <c r="S164" s="11">
        <f t="shared" si="227"/>
        <v>239073.1</v>
      </c>
      <c r="T164" s="11">
        <f t="shared" si="228"/>
        <v>239073.09999999998</v>
      </c>
      <c r="U164" s="11">
        <f>U165+U166</f>
        <v>0</v>
      </c>
      <c r="V164" s="11">
        <f>V165+V166</f>
        <v>0</v>
      </c>
      <c r="W164" s="11">
        <f>W165+W166</f>
        <v>0</v>
      </c>
      <c r="X164" s="11">
        <f t="shared" si="229"/>
        <v>226107.6</v>
      </c>
      <c r="Y164" s="11">
        <f t="shared" si="230"/>
        <v>239073.1</v>
      </c>
      <c r="Z164" s="11">
        <f t="shared" si="231"/>
        <v>239073.09999999998</v>
      </c>
      <c r="AA164" s="11">
        <f>AA165+AA166</f>
        <v>0</v>
      </c>
      <c r="AB164" s="11">
        <f>AB165+AB166</f>
        <v>0</v>
      </c>
      <c r="AC164" s="11">
        <f>AC165+AC166</f>
        <v>0</v>
      </c>
      <c r="AD164" s="11">
        <f t="shared" si="232"/>
        <v>226107.6</v>
      </c>
      <c r="AE164" s="11">
        <f t="shared" si="233"/>
        <v>239073.1</v>
      </c>
      <c r="AF164" s="11">
        <f t="shared" si="234"/>
        <v>239073.09999999998</v>
      </c>
      <c r="AG164" s="11">
        <f>AG165+AG166</f>
        <v>0</v>
      </c>
      <c r="AH164" s="11">
        <f t="shared" si="235"/>
        <v>226107.6</v>
      </c>
      <c r="AI164" s="11">
        <f t="shared" si="236"/>
        <v>239073.1</v>
      </c>
      <c r="AJ164" s="11">
        <f t="shared" si="237"/>
        <v>239073.09999999998</v>
      </c>
      <c r="AK164" s="11">
        <f>AK165+AK166</f>
        <v>0</v>
      </c>
      <c r="AL164" s="11">
        <f>AL165+AL166</f>
        <v>0</v>
      </c>
      <c r="AM164" s="11">
        <f>AM165+AM166</f>
        <v>0</v>
      </c>
      <c r="AN164" s="11">
        <f t="shared" si="238"/>
        <v>226107.6</v>
      </c>
      <c r="AO164" s="11">
        <f t="shared" si="239"/>
        <v>239073.1</v>
      </c>
      <c r="AP164" s="11">
        <f t="shared" si="240"/>
        <v>239073.09999999998</v>
      </c>
      <c r="AQ164" s="11">
        <f>AQ165+AQ166</f>
        <v>0</v>
      </c>
      <c r="AR164" s="11">
        <f>AR165+AR166</f>
        <v>0</v>
      </c>
      <c r="AS164" s="11">
        <f>AS165+AS166</f>
        <v>0</v>
      </c>
      <c r="AT164" s="11">
        <f t="shared" si="241"/>
        <v>226107.6</v>
      </c>
      <c r="AU164" s="11">
        <f t="shared" si="242"/>
        <v>239073.1</v>
      </c>
      <c r="AV164" s="11">
        <f t="shared" si="243"/>
        <v>239073.09999999998</v>
      </c>
      <c r="AW164" s="11">
        <f>AW165+AW166</f>
        <v>0</v>
      </c>
      <c r="AX164" s="11">
        <f>AX165+AX166</f>
        <v>0</v>
      </c>
      <c r="AY164" s="11">
        <f>AY165+AY166</f>
        <v>0</v>
      </c>
      <c r="AZ164" s="11">
        <f t="shared" si="244"/>
        <v>226107.6</v>
      </c>
      <c r="BA164" s="11">
        <f t="shared" si="245"/>
        <v>239073.1</v>
      </c>
      <c r="BB164" s="11">
        <f t="shared" si="246"/>
        <v>239073.09999999998</v>
      </c>
      <c r="BC164" s="11">
        <f>BC165+BC166</f>
        <v>0</v>
      </c>
      <c r="BD164" s="11">
        <f>BD165+BD166</f>
        <v>0</v>
      </c>
      <c r="BE164" s="11">
        <f>BE165+BE166</f>
        <v>0</v>
      </c>
      <c r="BF164" s="11">
        <f t="shared" si="247"/>
        <v>226107.6</v>
      </c>
      <c r="BG164" s="11">
        <f t="shared" si="248"/>
        <v>239073.1</v>
      </c>
      <c r="BH164" s="11">
        <f t="shared" si="249"/>
        <v>239073.09999999998</v>
      </c>
      <c r="BI164" s="11">
        <f>BI165+BI166</f>
        <v>0</v>
      </c>
      <c r="BJ164" s="11">
        <f>BJ165+BJ166</f>
        <v>0</v>
      </c>
      <c r="BK164" s="11">
        <f>BK165+BK166</f>
        <v>0</v>
      </c>
      <c r="BL164" s="11">
        <f t="shared" si="187"/>
        <v>226107.6</v>
      </c>
      <c r="BM164" s="11">
        <f>BM165+BM166</f>
        <v>0</v>
      </c>
      <c r="BN164" s="43">
        <f t="shared" si="222"/>
        <v>226107.6</v>
      </c>
      <c r="BO164" s="11">
        <f t="shared" si="250"/>
        <v>239073.1</v>
      </c>
      <c r="BP164" s="11">
        <f>BP165+BP166</f>
        <v>0</v>
      </c>
      <c r="BQ164" s="43">
        <f t="shared" si="223"/>
        <v>239073.1</v>
      </c>
      <c r="BR164" s="11">
        <f t="shared" si="251"/>
        <v>239073.09999999998</v>
      </c>
      <c r="BS164" s="11">
        <f>BS165+BS166</f>
        <v>0</v>
      </c>
      <c r="BT164" s="43">
        <f t="shared" si="224"/>
        <v>239073.09999999998</v>
      </c>
      <c r="BU164" s="11">
        <f>BU165+BU166</f>
        <v>0</v>
      </c>
      <c r="BV164" s="21"/>
      <c r="BW164" s="21"/>
      <c r="BX164" s="1" t="str">
        <f t="shared" si="225"/>
        <v/>
      </c>
    </row>
    <row r="165" spans="1:77" ht="15.6" customHeight="1" x14ac:dyDescent="0.3">
      <c r="A165" s="62" t="s">
        <v>165</v>
      </c>
      <c r="B165" s="63" t="s">
        <v>167</v>
      </c>
      <c r="C165" s="62" t="s">
        <v>67</v>
      </c>
      <c r="D165" s="62" t="s">
        <v>72</v>
      </c>
      <c r="E165" s="64" t="s">
        <v>169</v>
      </c>
      <c r="F165" s="11">
        <v>60037.7</v>
      </c>
      <c r="G165" s="11">
        <v>61782.8</v>
      </c>
      <c r="H165" s="11">
        <v>61782.799999999996</v>
      </c>
      <c r="I165" s="11"/>
      <c r="J165" s="11"/>
      <c r="K165" s="11"/>
      <c r="L165" s="11">
        <f t="shared" si="255"/>
        <v>60037.7</v>
      </c>
      <c r="M165" s="11">
        <f t="shared" si="256"/>
        <v>61782.8</v>
      </c>
      <c r="N165" s="11">
        <f t="shared" si="257"/>
        <v>61782.799999999996</v>
      </c>
      <c r="O165" s="11">
        <v>9279.7000000000007</v>
      </c>
      <c r="P165" s="11">
        <v>11354.2</v>
      </c>
      <c r="Q165" s="11">
        <v>11354.2</v>
      </c>
      <c r="R165" s="11">
        <f t="shared" si="226"/>
        <v>69317.399999999994</v>
      </c>
      <c r="S165" s="11">
        <f t="shared" si="227"/>
        <v>73137</v>
      </c>
      <c r="T165" s="11">
        <f t="shared" si="228"/>
        <v>73137</v>
      </c>
      <c r="U165" s="11"/>
      <c r="V165" s="11"/>
      <c r="W165" s="11"/>
      <c r="X165" s="11">
        <f t="shared" si="229"/>
        <v>69317.399999999994</v>
      </c>
      <c r="Y165" s="11">
        <f t="shared" si="230"/>
        <v>73137</v>
      </c>
      <c r="Z165" s="11">
        <f t="shared" si="231"/>
        <v>73137</v>
      </c>
      <c r="AA165" s="11"/>
      <c r="AB165" s="11"/>
      <c r="AC165" s="11"/>
      <c r="AD165" s="11">
        <f t="shared" si="232"/>
        <v>69317.399999999994</v>
      </c>
      <c r="AE165" s="11">
        <f t="shared" si="233"/>
        <v>73137</v>
      </c>
      <c r="AF165" s="11">
        <f t="shared" si="234"/>
        <v>73137</v>
      </c>
      <c r="AG165" s="11"/>
      <c r="AH165" s="11">
        <f t="shared" si="235"/>
        <v>69317.399999999994</v>
      </c>
      <c r="AI165" s="11">
        <f t="shared" si="236"/>
        <v>73137</v>
      </c>
      <c r="AJ165" s="11">
        <f t="shared" si="237"/>
        <v>73137</v>
      </c>
      <c r="AK165" s="11"/>
      <c r="AL165" s="11"/>
      <c r="AM165" s="11"/>
      <c r="AN165" s="11">
        <f t="shared" si="238"/>
        <v>69317.399999999994</v>
      </c>
      <c r="AO165" s="11">
        <f t="shared" si="239"/>
        <v>73137</v>
      </c>
      <c r="AP165" s="11">
        <f t="shared" si="240"/>
        <v>73137</v>
      </c>
      <c r="AQ165" s="11"/>
      <c r="AR165" s="11"/>
      <c r="AS165" s="11"/>
      <c r="AT165" s="11">
        <f t="shared" si="241"/>
        <v>69317.399999999994</v>
      </c>
      <c r="AU165" s="11">
        <f t="shared" si="242"/>
        <v>73137</v>
      </c>
      <c r="AV165" s="11">
        <f t="shared" si="243"/>
        <v>73137</v>
      </c>
      <c r="AW165" s="11"/>
      <c r="AX165" s="11"/>
      <c r="AY165" s="11"/>
      <c r="AZ165" s="11">
        <f t="shared" si="244"/>
        <v>69317.399999999994</v>
      </c>
      <c r="BA165" s="11">
        <f t="shared" si="245"/>
        <v>73137</v>
      </c>
      <c r="BB165" s="11">
        <f t="shared" si="246"/>
        <v>73137</v>
      </c>
      <c r="BC165" s="11"/>
      <c r="BD165" s="11"/>
      <c r="BE165" s="11"/>
      <c r="BF165" s="11">
        <f t="shared" si="247"/>
        <v>69317.399999999994</v>
      </c>
      <c r="BG165" s="11">
        <f t="shared" si="248"/>
        <v>73137</v>
      </c>
      <c r="BH165" s="11">
        <f t="shared" si="249"/>
        <v>73137</v>
      </c>
      <c r="BI165" s="11"/>
      <c r="BJ165" s="11"/>
      <c r="BK165" s="11"/>
      <c r="BL165" s="11">
        <f t="shared" si="187"/>
        <v>69317.399999999994</v>
      </c>
      <c r="BM165" s="11"/>
      <c r="BN165" s="43">
        <f t="shared" si="222"/>
        <v>69317.399999999994</v>
      </c>
      <c r="BO165" s="11">
        <f t="shared" si="250"/>
        <v>73137</v>
      </c>
      <c r="BP165" s="11"/>
      <c r="BQ165" s="43">
        <f t="shared" si="223"/>
        <v>73137</v>
      </c>
      <c r="BR165" s="11">
        <f t="shared" si="251"/>
        <v>73137</v>
      </c>
      <c r="BS165" s="11"/>
      <c r="BT165" s="43">
        <f t="shared" si="224"/>
        <v>73137</v>
      </c>
      <c r="BU165" s="11"/>
      <c r="BV165" s="21"/>
      <c r="BW165" s="21"/>
      <c r="BX165" s="1" t="str">
        <f t="shared" si="225"/>
        <v>0309</v>
      </c>
    </row>
    <row r="166" spans="1:77" ht="46.8" customHeight="1" x14ac:dyDescent="0.3">
      <c r="A166" s="62" t="s">
        <v>165</v>
      </c>
      <c r="B166" s="63" t="s">
        <v>167</v>
      </c>
      <c r="C166" s="62" t="s">
        <v>67</v>
      </c>
      <c r="D166" s="62" t="s">
        <v>126</v>
      </c>
      <c r="E166" s="64" t="s">
        <v>127</v>
      </c>
      <c r="F166" s="11">
        <f>134936.6-21.6</f>
        <v>134915</v>
      </c>
      <c r="G166" s="11">
        <f>141717.5-21.6</f>
        <v>141695.9</v>
      </c>
      <c r="H166" s="11">
        <f>141717.5-21.6</f>
        <v>141695.9</v>
      </c>
      <c r="I166" s="11"/>
      <c r="J166" s="11"/>
      <c r="K166" s="11"/>
      <c r="L166" s="11">
        <f t="shared" si="255"/>
        <v>134915</v>
      </c>
      <c r="M166" s="11">
        <f t="shared" si="256"/>
        <v>141695.9</v>
      </c>
      <c r="N166" s="11">
        <f t="shared" si="257"/>
        <v>141695.9</v>
      </c>
      <c r="O166" s="11">
        <f>8559.5+13315.7</f>
        <v>21875.200000000001</v>
      </c>
      <c r="P166" s="11">
        <f>10591+13649.2</f>
        <v>24240.2</v>
      </c>
      <c r="Q166" s="11">
        <f>10591+13649.2</f>
        <v>24240.2</v>
      </c>
      <c r="R166" s="11">
        <f t="shared" si="226"/>
        <v>156790.20000000001</v>
      </c>
      <c r="S166" s="11">
        <f t="shared" si="227"/>
        <v>165936.1</v>
      </c>
      <c r="T166" s="11">
        <f t="shared" si="228"/>
        <v>165936.1</v>
      </c>
      <c r="U166" s="11"/>
      <c r="V166" s="11"/>
      <c r="W166" s="11"/>
      <c r="X166" s="11">
        <f t="shared" si="229"/>
        <v>156790.20000000001</v>
      </c>
      <c r="Y166" s="11">
        <f t="shared" si="230"/>
        <v>165936.1</v>
      </c>
      <c r="Z166" s="11">
        <f t="shared" si="231"/>
        <v>165936.1</v>
      </c>
      <c r="AA166" s="11"/>
      <c r="AB166" s="11"/>
      <c r="AC166" s="11"/>
      <c r="AD166" s="11">
        <f t="shared" si="232"/>
        <v>156790.20000000001</v>
      </c>
      <c r="AE166" s="11">
        <f t="shared" si="233"/>
        <v>165936.1</v>
      </c>
      <c r="AF166" s="11">
        <f t="shared" si="234"/>
        <v>165936.1</v>
      </c>
      <c r="AG166" s="11"/>
      <c r="AH166" s="11">
        <f t="shared" si="235"/>
        <v>156790.20000000001</v>
      </c>
      <c r="AI166" s="11">
        <f t="shared" si="236"/>
        <v>165936.1</v>
      </c>
      <c r="AJ166" s="11">
        <f t="shared" si="237"/>
        <v>165936.1</v>
      </c>
      <c r="AK166" s="11"/>
      <c r="AL166" s="11"/>
      <c r="AM166" s="11"/>
      <c r="AN166" s="11">
        <f t="shared" si="238"/>
        <v>156790.20000000001</v>
      </c>
      <c r="AO166" s="11">
        <f t="shared" si="239"/>
        <v>165936.1</v>
      </c>
      <c r="AP166" s="11">
        <f t="shared" si="240"/>
        <v>165936.1</v>
      </c>
      <c r="AQ166" s="11"/>
      <c r="AR166" s="11"/>
      <c r="AS166" s="11"/>
      <c r="AT166" s="11">
        <f t="shared" si="241"/>
        <v>156790.20000000001</v>
      </c>
      <c r="AU166" s="11">
        <f t="shared" si="242"/>
        <v>165936.1</v>
      </c>
      <c r="AV166" s="11">
        <f t="shared" si="243"/>
        <v>165936.1</v>
      </c>
      <c r="AW166" s="11"/>
      <c r="AX166" s="11"/>
      <c r="AY166" s="11"/>
      <c r="AZ166" s="11">
        <f t="shared" si="244"/>
        <v>156790.20000000001</v>
      </c>
      <c r="BA166" s="11">
        <f t="shared" si="245"/>
        <v>165936.1</v>
      </c>
      <c r="BB166" s="11">
        <f t="shared" si="246"/>
        <v>165936.1</v>
      </c>
      <c r="BC166" s="11"/>
      <c r="BD166" s="11"/>
      <c r="BE166" s="11"/>
      <c r="BF166" s="11">
        <f t="shared" si="247"/>
        <v>156790.20000000001</v>
      </c>
      <c r="BG166" s="11">
        <f t="shared" si="248"/>
        <v>165936.1</v>
      </c>
      <c r="BH166" s="11">
        <f t="shared" si="249"/>
        <v>165936.1</v>
      </c>
      <c r="BI166" s="11"/>
      <c r="BJ166" s="11"/>
      <c r="BK166" s="11"/>
      <c r="BL166" s="11">
        <f t="shared" si="187"/>
        <v>156790.20000000001</v>
      </c>
      <c r="BM166" s="11"/>
      <c r="BN166" s="43">
        <f t="shared" si="222"/>
        <v>156790.20000000001</v>
      </c>
      <c r="BO166" s="11">
        <f t="shared" si="250"/>
        <v>165936.1</v>
      </c>
      <c r="BP166" s="11"/>
      <c r="BQ166" s="43">
        <f t="shared" si="223"/>
        <v>165936.1</v>
      </c>
      <c r="BR166" s="11">
        <f t="shared" si="251"/>
        <v>165936.1</v>
      </c>
      <c r="BS166" s="11"/>
      <c r="BT166" s="43">
        <f t="shared" si="224"/>
        <v>165936.1</v>
      </c>
      <c r="BU166" s="11"/>
      <c r="BV166" s="21"/>
      <c r="BW166" s="21"/>
      <c r="BX166" s="1" t="str">
        <f t="shared" si="225"/>
        <v>0310</v>
      </c>
    </row>
    <row r="167" spans="1:77" ht="31.2" customHeight="1" x14ac:dyDescent="0.3">
      <c r="A167" s="62" t="s">
        <v>165</v>
      </c>
      <c r="B167" s="63" t="s">
        <v>64</v>
      </c>
      <c r="C167" s="62"/>
      <c r="D167" s="62"/>
      <c r="E167" s="64" t="s">
        <v>65</v>
      </c>
      <c r="F167" s="11">
        <f t="shared" ref="F167:K167" si="262">F168+F169</f>
        <v>25803</v>
      </c>
      <c r="G167" s="11">
        <f t="shared" si="262"/>
        <v>22622</v>
      </c>
      <c r="H167" s="11">
        <f t="shared" si="262"/>
        <v>22776.9</v>
      </c>
      <c r="I167" s="11">
        <f t="shared" si="262"/>
        <v>0</v>
      </c>
      <c r="J167" s="11">
        <f t="shared" si="262"/>
        <v>0</v>
      </c>
      <c r="K167" s="11">
        <f t="shared" si="262"/>
        <v>0</v>
      </c>
      <c r="L167" s="11">
        <f t="shared" si="255"/>
        <v>25803</v>
      </c>
      <c r="M167" s="11">
        <f t="shared" si="256"/>
        <v>22622</v>
      </c>
      <c r="N167" s="11">
        <f t="shared" si="257"/>
        <v>22776.9</v>
      </c>
      <c r="O167" s="11">
        <f>O168+O169</f>
        <v>1638.96</v>
      </c>
      <c r="P167" s="11">
        <f>P168+P169</f>
        <v>0</v>
      </c>
      <c r="Q167" s="11">
        <f>Q168+Q169</f>
        <v>0</v>
      </c>
      <c r="R167" s="11">
        <f t="shared" si="226"/>
        <v>27441.96</v>
      </c>
      <c r="S167" s="11">
        <f t="shared" si="227"/>
        <v>22622</v>
      </c>
      <c r="T167" s="11">
        <f t="shared" si="228"/>
        <v>22776.9</v>
      </c>
      <c r="U167" s="11">
        <f>U168+U169</f>
        <v>0</v>
      </c>
      <c r="V167" s="11">
        <f>V168+V169</f>
        <v>0</v>
      </c>
      <c r="W167" s="11">
        <f>W168+W169</f>
        <v>0</v>
      </c>
      <c r="X167" s="11">
        <f t="shared" si="229"/>
        <v>27441.96</v>
      </c>
      <c r="Y167" s="11">
        <f t="shared" si="230"/>
        <v>22622</v>
      </c>
      <c r="Z167" s="11">
        <f t="shared" si="231"/>
        <v>22776.9</v>
      </c>
      <c r="AA167" s="11">
        <f>AA168+AA169</f>
        <v>0</v>
      </c>
      <c r="AB167" s="11">
        <f>AB168+AB169</f>
        <v>0</v>
      </c>
      <c r="AC167" s="11">
        <f>AC168+AC169</f>
        <v>0</v>
      </c>
      <c r="AD167" s="11">
        <f t="shared" si="232"/>
        <v>27441.96</v>
      </c>
      <c r="AE167" s="11">
        <f t="shared" si="233"/>
        <v>22622</v>
      </c>
      <c r="AF167" s="11">
        <f t="shared" si="234"/>
        <v>22776.9</v>
      </c>
      <c r="AG167" s="11">
        <f>AG168+AG169</f>
        <v>0</v>
      </c>
      <c r="AH167" s="11">
        <f t="shared" si="235"/>
        <v>27441.96</v>
      </c>
      <c r="AI167" s="11">
        <f t="shared" si="236"/>
        <v>22622</v>
      </c>
      <c r="AJ167" s="11">
        <f t="shared" si="237"/>
        <v>22776.9</v>
      </c>
      <c r="AK167" s="11">
        <f>AK168+AK169</f>
        <v>0</v>
      </c>
      <c r="AL167" s="11">
        <f>AL168+AL169</f>
        <v>0</v>
      </c>
      <c r="AM167" s="11">
        <f>AM168+AM169</f>
        <v>0</v>
      </c>
      <c r="AN167" s="11">
        <f t="shared" si="238"/>
        <v>27441.96</v>
      </c>
      <c r="AO167" s="11">
        <f t="shared" si="239"/>
        <v>22622</v>
      </c>
      <c r="AP167" s="11">
        <f t="shared" si="240"/>
        <v>22776.9</v>
      </c>
      <c r="AQ167" s="11">
        <f>AQ168+AQ169</f>
        <v>0</v>
      </c>
      <c r="AR167" s="11">
        <f>AR168+AR169</f>
        <v>0</v>
      </c>
      <c r="AS167" s="11">
        <f>AS168+AS169</f>
        <v>0</v>
      </c>
      <c r="AT167" s="11">
        <f t="shared" si="241"/>
        <v>27441.96</v>
      </c>
      <c r="AU167" s="11">
        <f t="shared" si="242"/>
        <v>22622</v>
      </c>
      <c r="AV167" s="11">
        <f t="shared" si="243"/>
        <v>22776.9</v>
      </c>
      <c r="AW167" s="11">
        <f>AW168+AW169</f>
        <v>0</v>
      </c>
      <c r="AX167" s="11">
        <f>AX168+AX169</f>
        <v>0</v>
      </c>
      <c r="AY167" s="11">
        <f>AY168+AY169</f>
        <v>0</v>
      </c>
      <c r="AZ167" s="11">
        <f t="shared" si="244"/>
        <v>27441.96</v>
      </c>
      <c r="BA167" s="11">
        <f t="shared" si="245"/>
        <v>22622</v>
      </c>
      <c r="BB167" s="11">
        <f t="shared" si="246"/>
        <v>22776.9</v>
      </c>
      <c r="BC167" s="11">
        <f>BC168+BC169</f>
        <v>0</v>
      </c>
      <c r="BD167" s="11">
        <f>BD168+BD169</f>
        <v>0</v>
      </c>
      <c r="BE167" s="11">
        <f>BE168+BE169</f>
        <v>0</v>
      </c>
      <c r="BF167" s="11">
        <f t="shared" si="247"/>
        <v>27441.96</v>
      </c>
      <c r="BG167" s="11">
        <f t="shared" si="248"/>
        <v>22622</v>
      </c>
      <c r="BH167" s="11">
        <f t="shared" si="249"/>
        <v>22776.9</v>
      </c>
      <c r="BI167" s="11">
        <f>BI168+BI169</f>
        <v>0</v>
      </c>
      <c r="BJ167" s="11">
        <f>BJ168+BJ169</f>
        <v>0</v>
      </c>
      <c r="BK167" s="11">
        <f>BK168+BK169</f>
        <v>0</v>
      </c>
      <c r="BL167" s="11">
        <f t="shared" si="187"/>
        <v>27441.96</v>
      </c>
      <c r="BM167" s="11">
        <f>BM168+BM169</f>
        <v>0</v>
      </c>
      <c r="BN167" s="43">
        <f t="shared" si="222"/>
        <v>27441.96</v>
      </c>
      <c r="BO167" s="11">
        <f t="shared" si="250"/>
        <v>22622</v>
      </c>
      <c r="BP167" s="11">
        <f>BP168+BP169</f>
        <v>0</v>
      </c>
      <c r="BQ167" s="43">
        <f t="shared" si="223"/>
        <v>22622</v>
      </c>
      <c r="BR167" s="11">
        <f t="shared" si="251"/>
        <v>22776.9</v>
      </c>
      <c r="BS167" s="11">
        <f>BS168+BS169</f>
        <v>0</v>
      </c>
      <c r="BT167" s="43">
        <f t="shared" si="224"/>
        <v>22776.9</v>
      </c>
      <c r="BU167" s="11">
        <f>BU168+BU169</f>
        <v>0</v>
      </c>
      <c r="BV167" s="21"/>
      <c r="BW167" s="21"/>
      <c r="BX167" s="1" t="str">
        <f t="shared" si="225"/>
        <v/>
      </c>
    </row>
    <row r="168" spans="1:77" ht="15.6" customHeight="1" x14ac:dyDescent="0.3">
      <c r="A168" s="62" t="s">
        <v>165</v>
      </c>
      <c r="B168" s="63" t="s">
        <v>64</v>
      </c>
      <c r="C168" s="62" t="s">
        <v>67</v>
      </c>
      <c r="D168" s="62" t="s">
        <v>72</v>
      </c>
      <c r="E168" s="64" t="s">
        <v>169</v>
      </c>
      <c r="F168" s="11">
        <v>8255</v>
      </c>
      <c r="G168" s="11">
        <v>7153.0999999999995</v>
      </c>
      <c r="H168" s="11">
        <v>7153.0999999999995</v>
      </c>
      <c r="I168" s="11"/>
      <c r="J168" s="11"/>
      <c r="K168" s="11"/>
      <c r="L168" s="11">
        <f t="shared" si="255"/>
        <v>8255</v>
      </c>
      <c r="M168" s="11">
        <f t="shared" si="256"/>
        <v>7153.0999999999995</v>
      </c>
      <c r="N168" s="11">
        <f t="shared" si="257"/>
        <v>7153.0999999999995</v>
      </c>
      <c r="O168" s="11">
        <v>119.76</v>
      </c>
      <c r="P168" s="11"/>
      <c r="Q168" s="11"/>
      <c r="R168" s="11">
        <f t="shared" si="226"/>
        <v>8374.76</v>
      </c>
      <c r="S168" s="11">
        <f t="shared" si="227"/>
        <v>7153.0999999999995</v>
      </c>
      <c r="T168" s="11">
        <f t="shared" si="228"/>
        <v>7153.0999999999995</v>
      </c>
      <c r="U168" s="11"/>
      <c r="V168" s="11"/>
      <c r="W168" s="11"/>
      <c r="X168" s="11">
        <f t="shared" si="229"/>
        <v>8374.76</v>
      </c>
      <c r="Y168" s="11">
        <f t="shared" si="230"/>
        <v>7153.0999999999995</v>
      </c>
      <c r="Z168" s="11">
        <f t="shared" si="231"/>
        <v>7153.0999999999995</v>
      </c>
      <c r="AA168" s="11"/>
      <c r="AB168" s="11"/>
      <c r="AC168" s="11"/>
      <c r="AD168" s="11">
        <f t="shared" si="232"/>
        <v>8374.76</v>
      </c>
      <c r="AE168" s="11">
        <f t="shared" si="233"/>
        <v>7153.0999999999995</v>
      </c>
      <c r="AF168" s="11">
        <f t="shared" si="234"/>
        <v>7153.0999999999995</v>
      </c>
      <c r="AG168" s="11"/>
      <c r="AH168" s="11">
        <f t="shared" si="235"/>
        <v>8374.76</v>
      </c>
      <c r="AI168" s="11">
        <f t="shared" si="236"/>
        <v>7153.0999999999995</v>
      </c>
      <c r="AJ168" s="11">
        <f t="shared" si="237"/>
        <v>7153.0999999999995</v>
      </c>
      <c r="AK168" s="11"/>
      <c r="AL168" s="11"/>
      <c r="AM168" s="11"/>
      <c r="AN168" s="11">
        <f t="shared" si="238"/>
        <v>8374.76</v>
      </c>
      <c r="AO168" s="11">
        <f t="shared" si="239"/>
        <v>7153.0999999999995</v>
      </c>
      <c r="AP168" s="11">
        <f t="shared" si="240"/>
        <v>7153.0999999999995</v>
      </c>
      <c r="AQ168" s="11"/>
      <c r="AR168" s="11"/>
      <c r="AS168" s="11"/>
      <c r="AT168" s="11">
        <f t="shared" si="241"/>
        <v>8374.76</v>
      </c>
      <c r="AU168" s="11">
        <f t="shared" si="242"/>
        <v>7153.0999999999995</v>
      </c>
      <c r="AV168" s="11">
        <f t="shared" si="243"/>
        <v>7153.0999999999995</v>
      </c>
      <c r="AW168" s="11"/>
      <c r="AX168" s="11"/>
      <c r="AY168" s="11"/>
      <c r="AZ168" s="11">
        <f t="shared" si="244"/>
        <v>8374.76</v>
      </c>
      <c r="BA168" s="11">
        <f t="shared" si="245"/>
        <v>7153.0999999999995</v>
      </c>
      <c r="BB168" s="11">
        <f t="shared" si="246"/>
        <v>7153.0999999999995</v>
      </c>
      <c r="BC168" s="11"/>
      <c r="BD168" s="11"/>
      <c r="BE168" s="11"/>
      <c r="BF168" s="11">
        <f t="shared" si="247"/>
        <v>8374.76</v>
      </c>
      <c r="BG168" s="11">
        <f t="shared" si="248"/>
        <v>7153.0999999999995</v>
      </c>
      <c r="BH168" s="11">
        <f t="shared" si="249"/>
        <v>7153.0999999999995</v>
      </c>
      <c r="BI168" s="11"/>
      <c r="BJ168" s="11"/>
      <c r="BK168" s="11"/>
      <c r="BL168" s="11">
        <f t="shared" si="187"/>
        <v>8374.76</v>
      </c>
      <c r="BM168" s="11"/>
      <c r="BN168" s="43">
        <f t="shared" si="222"/>
        <v>8374.76</v>
      </c>
      <c r="BO168" s="11">
        <f t="shared" si="250"/>
        <v>7153.0999999999995</v>
      </c>
      <c r="BP168" s="11"/>
      <c r="BQ168" s="43">
        <f t="shared" si="223"/>
        <v>7153.0999999999995</v>
      </c>
      <c r="BR168" s="11">
        <f t="shared" si="251"/>
        <v>7153.0999999999995</v>
      </c>
      <c r="BS168" s="11"/>
      <c r="BT168" s="43">
        <f t="shared" si="224"/>
        <v>7153.0999999999995</v>
      </c>
      <c r="BU168" s="11"/>
      <c r="BV168" s="21"/>
      <c r="BW168" s="21"/>
      <c r="BX168" s="1" t="str">
        <f t="shared" si="225"/>
        <v>0309</v>
      </c>
    </row>
    <row r="169" spans="1:77" ht="46.8" customHeight="1" x14ac:dyDescent="0.3">
      <c r="A169" s="62" t="s">
        <v>165</v>
      </c>
      <c r="B169" s="63" t="s">
        <v>64</v>
      </c>
      <c r="C169" s="62" t="s">
        <v>67</v>
      </c>
      <c r="D169" s="62" t="s">
        <v>126</v>
      </c>
      <c r="E169" s="64" t="s">
        <v>127</v>
      </c>
      <c r="F169" s="11">
        <f>17526.4+21.6</f>
        <v>17548</v>
      </c>
      <c r="G169" s="11">
        <f>15447.3+21.6</f>
        <v>15468.9</v>
      </c>
      <c r="H169" s="11">
        <f>15602.2+21.6</f>
        <v>15623.800000000001</v>
      </c>
      <c r="I169" s="11"/>
      <c r="J169" s="11"/>
      <c r="K169" s="11"/>
      <c r="L169" s="11">
        <f t="shared" si="255"/>
        <v>17548</v>
      </c>
      <c r="M169" s="11">
        <f t="shared" si="256"/>
        <v>15468.9</v>
      </c>
      <c r="N169" s="11">
        <f t="shared" si="257"/>
        <v>15623.800000000001</v>
      </c>
      <c r="O169" s="11">
        <v>1519.2</v>
      </c>
      <c r="P169" s="11"/>
      <c r="Q169" s="11"/>
      <c r="R169" s="11">
        <f t="shared" si="226"/>
        <v>19067.2</v>
      </c>
      <c r="S169" s="11">
        <f t="shared" si="227"/>
        <v>15468.9</v>
      </c>
      <c r="T169" s="11">
        <f t="shared" si="228"/>
        <v>15623.800000000001</v>
      </c>
      <c r="U169" s="11"/>
      <c r="V169" s="11"/>
      <c r="W169" s="11"/>
      <c r="X169" s="11">
        <f t="shared" si="229"/>
        <v>19067.2</v>
      </c>
      <c r="Y169" s="11">
        <f t="shared" si="230"/>
        <v>15468.9</v>
      </c>
      <c r="Z169" s="11">
        <f t="shared" si="231"/>
        <v>15623.800000000001</v>
      </c>
      <c r="AA169" s="11"/>
      <c r="AB169" s="11"/>
      <c r="AC169" s="11"/>
      <c r="AD169" s="11">
        <f t="shared" si="232"/>
        <v>19067.2</v>
      </c>
      <c r="AE169" s="11">
        <f t="shared" si="233"/>
        <v>15468.9</v>
      </c>
      <c r="AF169" s="11">
        <f t="shared" si="234"/>
        <v>15623.800000000001</v>
      </c>
      <c r="AG169" s="11"/>
      <c r="AH169" s="11">
        <f t="shared" si="235"/>
        <v>19067.2</v>
      </c>
      <c r="AI169" s="11">
        <f t="shared" si="236"/>
        <v>15468.9</v>
      </c>
      <c r="AJ169" s="11">
        <f t="shared" si="237"/>
        <v>15623.800000000001</v>
      </c>
      <c r="AK169" s="11"/>
      <c r="AL169" s="11"/>
      <c r="AM169" s="11"/>
      <c r="AN169" s="11">
        <f t="shared" si="238"/>
        <v>19067.2</v>
      </c>
      <c r="AO169" s="11">
        <f t="shared" si="239"/>
        <v>15468.9</v>
      </c>
      <c r="AP169" s="11">
        <f t="shared" si="240"/>
        <v>15623.800000000001</v>
      </c>
      <c r="AQ169" s="11"/>
      <c r="AR169" s="11"/>
      <c r="AS169" s="11"/>
      <c r="AT169" s="11">
        <f t="shared" si="241"/>
        <v>19067.2</v>
      </c>
      <c r="AU169" s="11">
        <f t="shared" si="242"/>
        <v>15468.9</v>
      </c>
      <c r="AV169" s="11">
        <f t="shared" si="243"/>
        <v>15623.800000000001</v>
      </c>
      <c r="AW169" s="11"/>
      <c r="AX169" s="11"/>
      <c r="AY169" s="11"/>
      <c r="AZ169" s="11">
        <f t="shared" si="244"/>
        <v>19067.2</v>
      </c>
      <c r="BA169" s="11">
        <f t="shared" si="245"/>
        <v>15468.9</v>
      </c>
      <c r="BB169" s="11">
        <f t="shared" si="246"/>
        <v>15623.800000000001</v>
      </c>
      <c r="BC169" s="11"/>
      <c r="BD169" s="11"/>
      <c r="BE169" s="11"/>
      <c r="BF169" s="11">
        <f t="shared" si="247"/>
        <v>19067.2</v>
      </c>
      <c r="BG169" s="11">
        <f t="shared" si="248"/>
        <v>15468.9</v>
      </c>
      <c r="BH169" s="11">
        <f t="shared" si="249"/>
        <v>15623.800000000001</v>
      </c>
      <c r="BI169" s="11"/>
      <c r="BJ169" s="11"/>
      <c r="BK169" s="11"/>
      <c r="BL169" s="11">
        <f t="shared" si="187"/>
        <v>19067.2</v>
      </c>
      <c r="BM169" s="11"/>
      <c r="BN169" s="43">
        <f t="shared" si="222"/>
        <v>19067.2</v>
      </c>
      <c r="BO169" s="11">
        <f t="shared" si="250"/>
        <v>15468.9</v>
      </c>
      <c r="BP169" s="11"/>
      <c r="BQ169" s="43">
        <f t="shared" si="223"/>
        <v>15468.9</v>
      </c>
      <c r="BR169" s="11">
        <f t="shared" si="251"/>
        <v>15623.800000000001</v>
      </c>
      <c r="BS169" s="11"/>
      <c r="BT169" s="43">
        <f t="shared" si="224"/>
        <v>15623.800000000001</v>
      </c>
      <c r="BU169" s="11"/>
      <c r="BV169" s="21"/>
      <c r="BW169" s="21"/>
      <c r="BX169" s="1" t="str">
        <f t="shared" si="225"/>
        <v>0310</v>
      </c>
    </row>
    <row r="170" spans="1:77" ht="15.6" customHeight="1" x14ac:dyDescent="0.3">
      <c r="A170" s="62" t="s">
        <v>165</v>
      </c>
      <c r="B170" s="63" t="s">
        <v>58</v>
      </c>
      <c r="C170" s="62"/>
      <c r="D170" s="62"/>
      <c r="E170" s="64" t="s">
        <v>59</v>
      </c>
      <c r="F170" s="11">
        <f t="shared" ref="F170:K170" si="263">F171+F172</f>
        <v>3297.7</v>
      </c>
      <c r="G170" s="11">
        <f t="shared" si="263"/>
        <v>3142.1</v>
      </c>
      <c r="H170" s="11">
        <f t="shared" si="263"/>
        <v>2987.2</v>
      </c>
      <c r="I170" s="11">
        <f t="shared" si="263"/>
        <v>0</v>
      </c>
      <c r="J170" s="11">
        <f t="shared" si="263"/>
        <v>0</v>
      </c>
      <c r="K170" s="11">
        <f t="shared" si="263"/>
        <v>0</v>
      </c>
      <c r="L170" s="11">
        <f t="shared" si="255"/>
        <v>3297.7</v>
      </c>
      <c r="M170" s="11">
        <f t="shared" si="256"/>
        <v>3142.1</v>
      </c>
      <c r="N170" s="11">
        <f t="shared" si="257"/>
        <v>2987.2</v>
      </c>
      <c r="O170" s="11">
        <f>O171+O172</f>
        <v>0</v>
      </c>
      <c r="P170" s="11">
        <f>P171+P172</f>
        <v>0</v>
      </c>
      <c r="Q170" s="11">
        <f>Q171+Q172</f>
        <v>0</v>
      </c>
      <c r="R170" s="11">
        <f t="shared" si="226"/>
        <v>3297.7</v>
      </c>
      <c r="S170" s="11">
        <f t="shared" si="227"/>
        <v>3142.1</v>
      </c>
      <c r="T170" s="11">
        <f t="shared" si="228"/>
        <v>2987.2</v>
      </c>
      <c r="U170" s="11">
        <f>U171+U172</f>
        <v>0</v>
      </c>
      <c r="V170" s="11">
        <f>V171+V172</f>
        <v>0</v>
      </c>
      <c r="W170" s="11">
        <f>W171+W172</f>
        <v>0</v>
      </c>
      <c r="X170" s="11">
        <f t="shared" si="229"/>
        <v>3297.7</v>
      </c>
      <c r="Y170" s="11">
        <f t="shared" si="230"/>
        <v>3142.1</v>
      </c>
      <c r="Z170" s="11">
        <f t="shared" si="231"/>
        <v>2987.2</v>
      </c>
      <c r="AA170" s="11">
        <f>AA171+AA172</f>
        <v>0</v>
      </c>
      <c r="AB170" s="11">
        <f>AB171+AB172</f>
        <v>0</v>
      </c>
      <c r="AC170" s="11">
        <f>AC171+AC172</f>
        <v>0</v>
      </c>
      <c r="AD170" s="11">
        <f t="shared" si="232"/>
        <v>3297.7</v>
      </c>
      <c r="AE170" s="11">
        <f t="shared" si="233"/>
        <v>3142.1</v>
      </c>
      <c r="AF170" s="11">
        <f t="shared" si="234"/>
        <v>2987.2</v>
      </c>
      <c r="AG170" s="11">
        <f>AG171+AG172</f>
        <v>0</v>
      </c>
      <c r="AH170" s="11">
        <f t="shared" si="235"/>
        <v>3297.7</v>
      </c>
      <c r="AI170" s="11">
        <f t="shared" si="236"/>
        <v>3142.1</v>
      </c>
      <c r="AJ170" s="11">
        <f t="shared" si="237"/>
        <v>2987.2</v>
      </c>
      <c r="AK170" s="11">
        <f>AK171+AK172</f>
        <v>194.49700000000001</v>
      </c>
      <c r="AL170" s="11">
        <f>AL171+AL172</f>
        <v>0</v>
      </c>
      <c r="AM170" s="11">
        <f>AM171+AM172</f>
        <v>0</v>
      </c>
      <c r="AN170" s="11">
        <f t="shared" si="238"/>
        <v>3492.1969999999997</v>
      </c>
      <c r="AO170" s="11">
        <f t="shared" si="239"/>
        <v>3142.1</v>
      </c>
      <c r="AP170" s="11">
        <f t="shared" si="240"/>
        <v>2987.2</v>
      </c>
      <c r="AQ170" s="11">
        <f>AQ171+AQ172</f>
        <v>0</v>
      </c>
      <c r="AR170" s="11">
        <f>AR171+AR172</f>
        <v>0</v>
      </c>
      <c r="AS170" s="11">
        <f>AS171+AS172</f>
        <v>0</v>
      </c>
      <c r="AT170" s="11">
        <f t="shared" si="241"/>
        <v>3492.1969999999997</v>
      </c>
      <c r="AU170" s="11">
        <f t="shared" si="242"/>
        <v>3142.1</v>
      </c>
      <c r="AV170" s="11">
        <f t="shared" si="243"/>
        <v>2987.2</v>
      </c>
      <c r="AW170" s="11">
        <f>AW171+AW172</f>
        <v>0</v>
      </c>
      <c r="AX170" s="11">
        <f>AX171+AX172</f>
        <v>0</v>
      </c>
      <c r="AY170" s="11">
        <f>AY171+AY172</f>
        <v>0</v>
      </c>
      <c r="AZ170" s="11">
        <f t="shared" si="244"/>
        <v>3492.1969999999997</v>
      </c>
      <c r="BA170" s="11">
        <f t="shared" si="245"/>
        <v>3142.1</v>
      </c>
      <c r="BB170" s="11">
        <f t="shared" si="246"/>
        <v>2987.2</v>
      </c>
      <c r="BC170" s="11">
        <f>BC171+BC172</f>
        <v>0</v>
      </c>
      <c r="BD170" s="11">
        <f>BD171+BD172</f>
        <v>0</v>
      </c>
      <c r="BE170" s="11">
        <f>BE171+BE172</f>
        <v>0</v>
      </c>
      <c r="BF170" s="11">
        <f t="shared" si="247"/>
        <v>3492.1969999999997</v>
      </c>
      <c r="BG170" s="11">
        <f t="shared" si="248"/>
        <v>3142.1</v>
      </c>
      <c r="BH170" s="11">
        <f t="shared" si="249"/>
        <v>2987.2</v>
      </c>
      <c r="BI170" s="11">
        <f>BI171+BI172</f>
        <v>0</v>
      </c>
      <c r="BJ170" s="11">
        <f>BJ171+BJ172</f>
        <v>0</v>
      </c>
      <c r="BK170" s="11">
        <f>BK171+BK172</f>
        <v>0</v>
      </c>
      <c r="BL170" s="11">
        <f t="shared" si="187"/>
        <v>3492.1969999999997</v>
      </c>
      <c r="BM170" s="11">
        <f>BM171+BM172</f>
        <v>0</v>
      </c>
      <c r="BN170" s="43">
        <f t="shared" si="222"/>
        <v>3492.1969999999997</v>
      </c>
      <c r="BO170" s="11">
        <f t="shared" si="250"/>
        <v>3142.1</v>
      </c>
      <c r="BP170" s="11">
        <f>BP171+BP172</f>
        <v>0</v>
      </c>
      <c r="BQ170" s="43">
        <f t="shared" si="223"/>
        <v>3142.1</v>
      </c>
      <c r="BR170" s="11">
        <f t="shared" si="251"/>
        <v>2987.2</v>
      </c>
      <c r="BS170" s="11">
        <f>BS171+BS172</f>
        <v>0</v>
      </c>
      <c r="BT170" s="43">
        <f t="shared" si="224"/>
        <v>2987.2</v>
      </c>
      <c r="BU170" s="11">
        <f>BU171+BU172</f>
        <v>0</v>
      </c>
      <c r="BV170" s="21"/>
      <c r="BW170" s="21"/>
      <c r="BX170" s="1" t="str">
        <f t="shared" si="225"/>
        <v/>
      </c>
    </row>
    <row r="171" spans="1:77" ht="15.6" customHeight="1" x14ac:dyDescent="0.3">
      <c r="A171" s="62" t="s">
        <v>165</v>
      </c>
      <c r="B171" s="63" t="s">
        <v>58</v>
      </c>
      <c r="C171" s="62" t="s">
        <v>67</v>
      </c>
      <c r="D171" s="62" t="s">
        <v>72</v>
      </c>
      <c r="E171" s="64" t="s">
        <v>169</v>
      </c>
      <c r="F171" s="11">
        <v>33.200000000000003</v>
      </c>
      <c r="G171" s="11">
        <v>33.200000000000003</v>
      </c>
      <c r="H171" s="11">
        <v>33.200000000000003</v>
      </c>
      <c r="I171" s="11"/>
      <c r="J171" s="11"/>
      <c r="K171" s="11"/>
      <c r="L171" s="11">
        <f t="shared" si="255"/>
        <v>33.200000000000003</v>
      </c>
      <c r="M171" s="11">
        <f t="shared" si="256"/>
        <v>33.200000000000003</v>
      </c>
      <c r="N171" s="11">
        <f t="shared" si="257"/>
        <v>33.200000000000003</v>
      </c>
      <c r="O171" s="11"/>
      <c r="P171" s="11"/>
      <c r="Q171" s="11"/>
      <c r="R171" s="11">
        <f t="shared" si="226"/>
        <v>33.200000000000003</v>
      </c>
      <c r="S171" s="11">
        <f t="shared" si="227"/>
        <v>33.200000000000003</v>
      </c>
      <c r="T171" s="11">
        <f t="shared" si="228"/>
        <v>33.200000000000003</v>
      </c>
      <c r="U171" s="11"/>
      <c r="V171" s="11"/>
      <c r="W171" s="11"/>
      <c r="X171" s="11">
        <f t="shared" si="229"/>
        <v>33.200000000000003</v>
      </c>
      <c r="Y171" s="11">
        <f t="shared" si="230"/>
        <v>33.200000000000003</v>
      </c>
      <c r="Z171" s="11">
        <f t="shared" si="231"/>
        <v>33.200000000000003</v>
      </c>
      <c r="AA171" s="11"/>
      <c r="AB171" s="11"/>
      <c r="AC171" s="11"/>
      <c r="AD171" s="11">
        <f t="shared" si="232"/>
        <v>33.200000000000003</v>
      </c>
      <c r="AE171" s="11">
        <f t="shared" si="233"/>
        <v>33.200000000000003</v>
      </c>
      <c r="AF171" s="11">
        <f t="shared" si="234"/>
        <v>33.200000000000003</v>
      </c>
      <c r="AG171" s="11"/>
      <c r="AH171" s="11">
        <f t="shared" si="235"/>
        <v>33.200000000000003</v>
      </c>
      <c r="AI171" s="11">
        <f t="shared" si="236"/>
        <v>33.200000000000003</v>
      </c>
      <c r="AJ171" s="11">
        <f t="shared" si="237"/>
        <v>33.200000000000003</v>
      </c>
      <c r="AK171" s="11"/>
      <c r="AL171" s="11"/>
      <c r="AM171" s="11"/>
      <c r="AN171" s="11">
        <f t="shared" si="238"/>
        <v>33.200000000000003</v>
      </c>
      <c r="AO171" s="11">
        <f t="shared" si="239"/>
        <v>33.200000000000003</v>
      </c>
      <c r="AP171" s="11">
        <f t="shared" si="240"/>
        <v>33.200000000000003</v>
      </c>
      <c r="AQ171" s="11"/>
      <c r="AR171" s="11"/>
      <c r="AS171" s="11"/>
      <c r="AT171" s="11">
        <f t="shared" si="241"/>
        <v>33.200000000000003</v>
      </c>
      <c r="AU171" s="11">
        <f t="shared" si="242"/>
        <v>33.200000000000003</v>
      </c>
      <c r="AV171" s="11">
        <f t="shared" si="243"/>
        <v>33.200000000000003</v>
      </c>
      <c r="AW171" s="11"/>
      <c r="AX171" s="11"/>
      <c r="AY171" s="11"/>
      <c r="AZ171" s="11">
        <f t="shared" si="244"/>
        <v>33.200000000000003</v>
      </c>
      <c r="BA171" s="11">
        <f t="shared" si="245"/>
        <v>33.200000000000003</v>
      </c>
      <c r="BB171" s="11">
        <f t="shared" si="246"/>
        <v>33.200000000000003</v>
      </c>
      <c r="BC171" s="11"/>
      <c r="BD171" s="11"/>
      <c r="BE171" s="11"/>
      <c r="BF171" s="11">
        <f t="shared" si="247"/>
        <v>33.200000000000003</v>
      </c>
      <c r="BG171" s="11">
        <f t="shared" si="248"/>
        <v>33.200000000000003</v>
      </c>
      <c r="BH171" s="11">
        <f t="shared" si="249"/>
        <v>33.200000000000003</v>
      </c>
      <c r="BI171" s="11"/>
      <c r="BJ171" s="11"/>
      <c r="BK171" s="11"/>
      <c r="BL171" s="11">
        <f t="shared" ref="BL171:BL234" si="264">BF171+BI171</f>
        <v>33.200000000000003</v>
      </c>
      <c r="BM171" s="11"/>
      <c r="BN171" s="43">
        <f t="shared" si="222"/>
        <v>33.200000000000003</v>
      </c>
      <c r="BO171" s="11">
        <f t="shared" si="250"/>
        <v>33.200000000000003</v>
      </c>
      <c r="BP171" s="11"/>
      <c r="BQ171" s="43">
        <f t="shared" si="223"/>
        <v>33.200000000000003</v>
      </c>
      <c r="BR171" s="11">
        <f t="shared" si="251"/>
        <v>33.200000000000003</v>
      </c>
      <c r="BS171" s="11"/>
      <c r="BT171" s="43">
        <f t="shared" si="224"/>
        <v>33.200000000000003</v>
      </c>
      <c r="BU171" s="11"/>
      <c r="BV171" s="21"/>
      <c r="BW171" s="21"/>
      <c r="BX171" s="1" t="str">
        <f t="shared" si="225"/>
        <v>0309</v>
      </c>
    </row>
    <row r="172" spans="1:77" ht="46.8" customHeight="1" x14ac:dyDescent="0.3">
      <c r="A172" s="62" t="s">
        <v>165</v>
      </c>
      <c r="B172" s="63" t="s">
        <v>58</v>
      </c>
      <c r="C172" s="62" t="s">
        <v>67</v>
      </c>
      <c r="D172" s="62" t="s">
        <v>126</v>
      </c>
      <c r="E172" s="64" t="s">
        <v>127</v>
      </c>
      <c r="F172" s="11">
        <v>3264.5</v>
      </c>
      <c r="G172" s="11">
        <v>3108.9</v>
      </c>
      <c r="H172" s="11">
        <v>2954</v>
      </c>
      <c r="I172" s="11"/>
      <c r="J172" s="11"/>
      <c r="K172" s="11"/>
      <c r="L172" s="11">
        <f t="shared" si="255"/>
        <v>3264.5</v>
      </c>
      <c r="M172" s="11">
        <f t="shared" si="256"/>
        <v>3108.9</v>
      </c>
      <c r="N172" s="11">
        <f t="shared" si="257"/>
        <v>2954</v>
      </c>
      <c r="O172" s="11"/>
      <c r="P172" s="11"/>
      <c r="Q172" s="11"/>
      <c r="R172" s="11">
        <f t="shared" si="226"/>
        <v>3264.5</v>
      </c>
      <c r="S172" s="11">
        <f t="shared" si="227"/>
        <v>3108.9</v>
      </c>
      <c r="T172" s="11">
        <f t="shared" si="228"/>
        <v>2954</v>
      </c>
      <c r="U172" s="11"/>
      <c r="V172" s="11"/>
      <c r="W172" s="11"/>
      <c r="X172" s="11">
        <f t="shared" si="229"/>
        <v>3264.5</v>
      </c>
      <c r="Y172" s="11">
        <f t="shared" si="230"/>
        <v>3108.9</v>
      </c>
      <c r="Z172" s="11">
        <f t="shared" si="231"/>
        <v>2954</v>
      </c>
      <c r="AA172" s="11"/>
      <c r="AB172" s="11"/>
      <c r="AC172" s="11"/>
      <c r="AD172" s="11">
        <f t="shared" si="232"/>
        <v>3264.5</v>
      </c>
      <c r="AE172" s="11">
        <f t="shared" si="233"/>
        <v>3108.9</v>
      </c>
      <c r="AF172" s="11">
        <f t="shared" si="234"/>
        <v>2954</v>
      </c>
      <c r="AG172" s="11"/>
      <c r="AH172" s="11">
        <f t="shared" si="235"/>
        <v>3264.5</v>
      </c>
      <c r="AI172" s="11">
        <f t="shared" si="236"/>
        <v>3108.9</v>
      </c>
      <c r="AJ172" s="11">
        <f t="shared" si="237"/>
        <v>2954</v>
      </c>
      <c r="AK172" s="11">
        <v>194.49700000000001</v>
      </c>
      <c r="AL172" s="11"/>
      <c r="AM172" s="11"/>
      <c r="AN172" s="11">
        <f t="shared" si="238"/>
        <v>3458.9969999999998</v>
      </c>
      <c r="AO172" s="11">
        <f t="shared" si="239"/>
        <v>3108.9</v>
      </c>
      <c r="AP172" s="11">
        <f t="shared" si="240"/>
        <v>2954</v>
      </c>
      <c r="AQ172" s="11"/>
      <c r="AR172" s="11"/>
      <c r="AS172" s="11"/>
      <c r="AT172" s="11">
        <f t="shared" si="241"/>
        <v>3458.9969999999998</v>
      </c>
      <c r="AU172" s="11">
        <f t="shared" si="242"/>
        <v>3108.9</v>
      </c>
      <c r="AV172" s="11">
        <f t="shared" si="243"/>
        <v>2954</v>
      </c>
      <c r="AW172" s="11"/>
      <c r="AX172" s="11"/>
      <c r="AY172" s="11"/>
      <c r="AZ172" s="11">
        <f t="shared" si="244"/>
        <v>3458.9969999999998</v>
      </c>
      <c r="BA172" s="11">
        <f t="shared" si="245"/>
        <v>3108.9</v>
      </c>
      <c r="BB172" s="11">
        <f t="shared" si="246"/>
        <v>2954</v>
      </c>
      <c r="BC172" s="11"/>
      <c r="BD172" s="11"/>
      <c r="BE172" s="11"/>
      <c r="BF172" s="11">
        <f t="shared" si="247"/>
        <v>3458.9969999999998</v>
      </c>
      <c r="BG172" s="11">
        <f t="shared" si="248"/>
        <v>3108.9</v>
      </c>
      <c r="BH172" s="11">
        <f t="shared" si="249"/>
        <v>2954</v>
      </c>
      <c r="BI172" s="11"/>
      <c r="BJ172" s="11"/>
      <c r="BK172" s="11"/>
      <c r="BL172" s="11">
        <f t="shared" si="264"/>
        <v>3458.9969999999998</v>
      </c>
      <c r="BM172" s="11"/>
      <c r="BN172" s="43">
        <f t="shared" si="222"/>
        <v>3458.9969999999998</v>
      </c>
      <c r="BO172" s="11">
        <f t="shared" si="250"/>
        <v>3108.9</v>
      </c>
      <c r="BP172" s="11"/>
      <c r="BQ172" s="43">
        <f t="shared" si="223"/>
        <v>3108.9</v>
      </c>
      <c r="BR172" s="11">
        <f t="shared" si="251"/>
        <v>2954</v>
      </c>
      <c r="BS172" s="11"/>
      <c r="BT172" s="43">
        <f t="shared" si="224"/>
        <v>2954</v>
      </c>
      <c r="BU172" s="11"/>
      <c r="BV172" s="21"/>
      <c r="BW172" s="21"/>
      <c r="BX172" s="1" t="str">
        <f t="shared" si="225"/>
        <v>0310</v>
      </c>
    </row>
    <row r="173" spans="1:77" ht="78" customHeight="1" x14ac:dyDescent="0.3">
      <c r="A173" s="62" t="s">
        <v>170</v>
      </c>
      <c r="B173" s="63"/>
      <c r="C173" s="62"/>
      <c r="D173" s="62"/>
      <c r="E173" s="64" t="s">
        <v>171</v>
      </c>
      <c r="F173" s="11">
        <f t="shared" ref="F173:F174" si="265">F174</f>
        <v>14080.3</v>
      </c>
      <c r="G173" s="11">
        <f t="shared" ref="G173:G174" si="266">G174</f>
        <v>195572.5</v>
      </c>
      <c r="H173" s="11">
        <f t="shared" ref="H173:H174" si="267">H174</f>
        <v>0</v>
      </c>
      <c r="I173" s="11">
        <f t="shared" ref="I173:I174" si="268">I174</f>
        <v>0</v>
      </c>
      <c r="J173" s="11">
        <f t="shared" ref="J173:J174" si="269">J174</f>
        <v>0</v>
      </c>
      <c r="K173" s="11">
        <f t="shared" ref="K173:K174" si="270">K174</f>
        <v>0</v>
      </c>
      <c r="L173" s="11">
        <f t="shared" si="255"/>
        <v>14080.3</v>
      </c>
      <c r="M173" s="11">
        <f t="shared" si="256"/>
        <v>195572.5</v>
      </c>
      <c r="N173" s="11">
        <f t="shared" si="257"/>
        <v>0</v>
      </c>
      <c r="O173" s="11">
        <f t="shared" ref="O173:O174" si="271">O174</f>
        <v>0</v>
      </c>
      <c r="P173" s="11">
        <f t="shared" ref="P173:P174" si="272">P174</f>
        <v>0</v>
      </c>
      <c r="Q173" s="11">
        <f t="shared" ref="Q173:Q174" si="273">Q174</f>
        <v>0</v>
      </c>
      <c r="R173" s="11">
        <f t="shared" si="226"/>
        <v>14080.3</v>
      </c>
      <c r="S173" s="11">
        <f t="shared" si="227"/>
        <v>195572.5</v>
      </c>
      <c r="T173" s="11">
        <f t="shared" si="228"/>
        <v>0</v>
      </c>
      <c r="U173" s="11">
        <f t="shared" ref="U173:U174" si="274">U174</f>
        <v>0</v>
      </c>
      <c r="V173" s="11">
        <f t="shared" ref="V173:V174" si="275">V174</f>
        <v>0</v>
      </c>
      <c r="W173" s="11">
        <f t="shared" ref="W173:W174" si="276">W174</f>
        <v>0</v>
      </c>
      <c r="X173" s="11">
        <f t="shared" si="229"/>
        <v>14080.3</v>
      </c>
      <c r="Y173" s="11">
        <f t="shared" si="230"/>
        <v>195572.5</v>
      </c>
      <c r="Z173" s="11">
        <f t="shared" si="231"/>
        <v>0</v>
      </c>
      <c r="AA173" s="11">
        <f t="shared" ref="AA173:AA174" si="277">AA174</f>
        <v>0</v>
      </c>
      <c r="AB173" s="11">
        <f t="shared" ref="AB173:AB174" si="278">AB174</f>
        <v>0</v>
      </c>
      <c r="AC173" s="11">
        <f t="shared" ref="AC173:AC174" si="279">AC174</f>
        <v>0</v>
      </c>
      <c r="AD173" s="11">
        <f t="shared" si="232"/>
        <v>14080.3</v>
      </c>
      <c r="AE173" s="11">
        <f t="shared" si="233"/>
        <v>195572.5</v>
      </c>
      <c r="AF173" s="11">
        <f t="shared" si="234"/>
        <v>0</v>
      </c>
      <c r="AG173" s="11">
        <f t="shared" ref="AG173:AG174" si="280">AG174</f>
        <v>0</v>
      </c>
      <c r="AH173" s="11">
        <f t="shared" si="235"/>
        <v>14080.3</v>
      </c>
      <c r="AI173" s="11">
        <f t="shared" si="236"/>
        <v>195572.5</v>
      </c>
      <c r="AJ173" s="11">
        <f t="shared" si="237"/>
        <v>0</v>
      </c>
      <c r="AK173" s="11">
        <f t="shared" ref="AK173:AK174" si="281">AK174</f>
        <v>0</v>
      </c>
      <c r="AL173" s="11">
        <f t="shared" ref="AL173:AL174" si="282">AL174</f>
        <v>0</v>
      </c>
      <c r="AM173" s="11">
        <f t="shared" ref="AM173:AM174" si="283">AM174</f>
        <v>0</v>
      </c>
      <c r="AN173" s="11">
        <f t="shared" si="238"/>
        <v>14080.3</v>
      </c>
      <c r="AO173" s="11">
        <f t="shared" si="239"/>
        <v>195572.5</v>
      </c>
      <c r="AP173" s="11">
        <f t="shared" si="240"/>
        <v>0</v>
      </c>
      <c r="AQ173" s="11">
        <f t="shared" ref="AQ173:AQ174" si="284">AQ174</f>
        <v>0</v>
      </c>
      <c r="AR173" s="11">
        <f t="shared" ref="AR173:AR174" si="285">AR174</f>
        <v>0</v>
      </c>
      <c r="AS173" s="11">
        <f t="shared" ref="AS173:AS174" si="286">AS174</f>
        <v>0</v>
      </c>
      <c r="AT173" s="11">
        <f t="shared" si="241"/>
        <v>14080.3</v>
      </c>
      <c r="AU173" s="11">
        <f t="shared" si="242"/>
        <v>195572.5</v>
      </c>
      <c r="AV173" s="11">
        <f t="shared" si="243"/>
        <v>0</v>
      </c>
      <c r="AW173" s="11">
        <f t="shared" ref="AW173:AW174" si="287">AW174</f>
        <v>0</v>
      </c>
      <c r="AX173" s="11">
        <f t="shared" ref="AX173:AX174" si="288">AX174</f>
        <v>0</v>
      </c>
      <c r="AY173" s="11">
        <f t="shared" ref="AY173:AY174" si="289">AY174</f>
        <v>0</v>
      </c>
      <c r="AZ173" s="11">
        <f t="shared" si="244"/>
        <v>14080.3</v>
      </c>
      <c r="BA173" s="11">
        <f t="shared" si="245"/>
        <v>195572.5</v>
      </c>
      <c r="BB173" s="11">
        <f t="shared" si="246"/>
        <v>0</v>
      </c>
      <c r="BC173" s="11">
        <f t="shared" ref="BC173:BC174" si="290">BC174</f>
        <v>0</v>
      </c>
      <c r="BD173" s="11">
        <f t="shared" ref="BD173:BD174" si="291">BD174</f>
        <v>0</v>
      </c>
      <c r="BE173" s="11">
        <f t="shared" ref="BE173:BE174" si="292">BE174</f>
        <v>0</v>
      </c>
      <c r="BF173" s="11">
        <f t="shared" si="247"/>
        <v>14080.3</v>
      </c>
      <c r="BG173" s="11">
        <f t="shared" si="248"/>
        <v>195572.5</v>
      </c>
      <c r="BH173" s="11">
        <f t="shared" si="249"/>
        <v>0</v>
      </c>
      <c r="BI173" s="11">
        <f t="shared" ref="BI173:BI174" si="293">BI174</f>
        <v>0</v>
      </c>
      <c r="BJ173" s="11">
        <f t="shared" ref="BJ173:BJ174" si="294">BJ174</f>
        <v>0</v>
      </c>
      <c r="BK173" s="11">
        <f t="shared" ref="BK173:BK174" si="295">BK174</f>
        <v>0</v>
      </c>
      <c r="BL173" s="11">
        <f t="shared" si="264"/>
        <v>14080.3</v>
      </c>
      <c r="BM173" s="11">
        <f t="shared" ref="BM173:BM174" si="296">BM174</f>
        <v>0</v>
      </c>
      <c r="BN173" s="43">
        <f t="shared" si="222"/>
        <v>14080.3</v>
      </c>
      <c r="BO173" s="11">
        <f t="shared" si="250"/>
        <v>195572.5</v>
      </c>
      <c r="BP173" s="11">
        <f t="shared" ref="BP173:BU174" si="297">BP174</f>
        <v>0</v>
      </c>
      <c r="BQ173" s="43">
        <f t="shared" si="223"/>
        <v>195572.5</v>
      </c>
      <c r="BR173" s="11">
        <f t="shared" si="251"/>
        <v>0</v>
      </c>
      <c r="BS173" s="11">
        <f t="shared" si="297"/>
        <v>0</v>
      </c>
      <c r="BT173" s="43">
        <f t="shared" si="224"/>
        <v>0</v>
      </c>
      <c r="BU173" s="11">
        <f t="shared" si="297"/>
        <v>0</v>
      </c>
      <c r="BV173" s="21"/>
      <c r="BW173" s="21"/>
      <c r="BX173" s="1" t="str">
        <f t="shared" si="225"/>
        <v/>
      </c>
    </row>
    <row r="174" spans="1:77" ht="31.2" customHeight="1" x14ac:dyDescent="0.3">
      <c r="A174" s="62" t="s">
        <v>170</v>
      </c>
      <c r="B174" s="63" t="s">
        <v>64</v>
      </c>
      <c r="C174" s="62"/>
      <c r="D174" s="62"/>
      <c r="E174" s="64" t="s">
        <v>65</v>
      </c>
      <c r="F174" s="11">
        <f t="shared" si="265"/>
        <v>14080.3</v>
      </c>
      <c r="G174" s="11">
        <f t="shared" si="266"/>
        <v>195572.5</v>
      </c>
      <c r="H174" s="11">
        <f t="shared" si="267"/>
        <v>0</v>
      </c>
      <c r="I174" s="11">
        <f t="shared" si="268"/>
        <v>0</v>
      </c>
      <c r="J174" s="11">
        <f t="shared" si="269"/>
        <v>0</v>
      </c>
      <c r="K174" s="11">
        <f t="shared" si="270"/>
        <v>0</v>
      </c>
      <c r="L174" s="11">
        <f t="shared" si="255"/>
        <v>14080.3</v>
      </c>
      <c r="M174" s="11">
        <f t="shared" si="256"/>
        <v>195572.5</v>
      </c>
      <c r="N174" s="11">
        <f t="shared" si="257"/>
        <v>0</v>
      </c>
      <c r="O174" s="11">
        <f t="shared" si="271"/>
        <v>0</v>
      </c>
      <c r="P174" s="11">
        <f t="shared" si="272"/>
        <v>0</v>
      </c>
      <c r="Q174" s="11">
        <f t="shared" si="273"/>
        <v>0</v>
      </c>
      <c r="R174" s="11">
        <f t="shared" si="226"/>
        <v>14080.3</v>
      </c>
      <c r="S174" s="11">
        <f t="shared" si="227"/>
        <v>195572.5</v>
      </c>
      <c r="T174" s="11">
        <f t="shared" si="228"/>
        <v>0</v>
      </c>
      <c r="U174" s="11">
        <f t="shared" si="274"/>
        <v>0</v>
      </c>
      <c r="V174" s="11">
        <f t="shared" si="275"/>
        <v>0</v>
      </c>
      <c r="W174" s="11">
        <f t="shared" si="276"/>
        <v>0</v>
      </c>
      <c r="X174" s="11">
        <f t="shared" si="229"/>
        <v>14080.3</v>
      </c>
      <c r="Y174" s="11">
        <f t="shared" si="230"/>
        <v>195572.5</v>
      </c>
      <c r="Z174" s="11">
        <f t="shared" si="231"/>
        <v>0</v>
      </c>
      <c r="AA174" s="11">
        <f t="shared" si="277"/>
        <v>0</v>
      </c>
      <c r="AB174" s="11">
        <f t="shared" si="278"/>
        <v>0</v>
      </c>
      <c r="AC174" s="11">
        <f t="shared" si="279"/>
        <v>0</v>
      </c>
      <c r="AD174" s="11">
        <f t="shared" si="232"/>
        <v>14080.3</v>
      </c>
      <c r="AE174" s="11">
        <f t="shared" si="233"/>
        <v>195572.5</v>
      </c>
      <c r="AF174" s="11">
        <f t="shared" si="234"/>
        <v>0</v>
      </c>
      <c r="AG174" s="11">
        <f t="shared" si="280"/>
        <v>0</v>
      </c>
      <c r="AH174" s="11">
        <f t="shared" si="235"/>
        <v>14080.3</v>
      </c>
      <c r="AI174" s="11">
        <f t="shared" si="236"/>
        <v>195572.5</v>
      </c>
      <c r="AJ174" s="11">
        <f t="shared" si="237"/>
        <v>0</v>
      </c>
      <c r="AK174" s="11">
        <f t="shared" si="281"/>
        <v>0</v>
      </c>
      <c r="AL174" s="11">
        <f t="shared" si="282"/>
        <v>0</v>
      </c>
      <c r="AM174" s="11">
        <f t="shared" si="283"/>
        <v>0</v>
      </c>
      <c r="AN174" s="11">
        <f t="shared" si="238"/>
        <v>14080.3</v>
      </c>
      <c r="AO174" s="11">
        <f t="shared" si="239"/>
        <v>195572.5</v>
      </c>
      <c r="AP174" s="11">
        <f t="shared" si="240"/>
        <v>0</v>
      </c>
      <c r="AQ174" s="11">
        <f t="shared" si="284"/>
        <v>0</v>
      </c>
      <c r="AR174" s="11">
        <f t="shared" si="285"/>
        <v>0</v>
      </c>
      <c r="AS174" s="11">
        <f t="shared" si="286"/>
        <v>0</v>
      </c>
      <c r="AT174" s="11">
        <f t="shared" si="241"/>
        <v>14080.3</v>
      </c>
      <c r="AU174" s="11">
        <f t="shared" si="242"/>
        <v>195572.5</v>
      </c>
      <c r="AV174" s="11">
        <f t="shared" si="243"/>
        <v>0</v>
      </c>
      <c r="AW174" s="11">
        <f t="shared" si="287"/>
        <v>0</v>
      </c>
      <c r="AX174" s="11">
        <f t="shared" si="288"/>
        <v>0</v>
      </c>
      <c r="AY174" s="11">
        <f t="shared" si="289"/>
        <v>0</v>
      </c>
      <c r="AZ174" s="11">
        <f t="shared" si="244"/>
        <v>14080.3</v>
      </c>
      <c r="BA174" s="11">
        <f t="shared" si="245"/>
        <v>195572.5</v>
      </c>
      <c r="BB174" s="11">
        <f t="shared" si="246"/>
        <v>0</v>
      </c>
      <c r="BC174" s="11">
        <f t="shared" si="290"/>
        <v>0</v>
      </c>
      <c r="BD174" s="11">
        <f t="shared" si="291"/>
        <v>0</v>
      </c>
      <c r="BE174" s="11">
        <f t="shared" si="292"/>
        <v>0</v>
      </c>
      <c r="BF174" s="11">
        <f t="shared" si="247"/>
        <v>14080.3</v>
      </c>
      <c r="BG174" s="11">
        <f t="shared" si="248"/>
        <v>195572.5</v>
      </c>
      <c r="BH174" s="11">
        <f t="shared" si="249"/>
        <v>0</v>
      </c>
      <c r="BI174" s="11">
        <f t="shared" si="293"/>
        <v>0</v>
      </c>
      <c r="BJ174" s="11">
        <f t="shared" si="294"/>
        <v>0</v>
      </c>
      <c r="BK174" s="11">
        <f t="shared" si="295"/>
        <v>0</v>
      </c>
      <c r="BL174" s="11">
        <f t="shared" si="264"/>
        <v>14080.3</v>
      </c>
      <c r="BM174" s="11">
        <f t="shared" si="296"/>
        <v>0</v>
      </c>
      <c r="BN174" s="43">
        <f t="shared" si="222"/>
        <v>14080.3</v>
      </c>
      <c r="BO174" s="11">
        <f t="shared" si="250"/>
        <v>195572.5</v>
      </c>
      <c r="BP174" s="11">
        <f t="shared" si="297"/>
        <v>0</v>
      </c>
      <c r="BQ174" s="43">
        <f t="shared" si="223"/>
        <v>195572.5</v>
      </c>
      <c r="BR174" s="11">
        <f t="shared" si="251"/>
        <v>0</v>
      </c>
      <c r="BS174" s="11">
        <f t="shared" si="297"/>
        <v>0</v>
      </c>
      <c r="BT174" s="43">
        <f t="shared" si="224"/>
        <v>0</v>
      </c>
      <c r="BU174" s="11">
        <f t="shared" si="297"/>
        <v>0</v>
      </c>
      <c r="BV174" s="21"/>
      <c r="BW174" s="21"/>
      <c r="BX174" s="1" t="str">
        <f t="shared" si="225"/>
        <v/>
      </c>
    </row>
    <row r="175" spans="1:77" ht="46.8" customHeight="1" x14ac:dyDescent="0.3">
      <c r="A175" s="62" t="s">
        <v>170</v>
      </c>
      <c r="B175" s="63" t="s">
        <v>64</v>
      </c>
      <c r="C175" s="62" t="s">
        <v>67</v>
      </c>
      <c r="D175" s="62" t="s">
        <v>126</v>
      </c>
      <c r="E175" s="64" t="s">
        <v>127</v>
      </c>
      <c r="F175" s="11">
        <v>14080.3</v>
      </c>
      <c r="G175" s="11">
        <v>195572.5</v>
      </c>
      <c r="H175" s="11">
        <v>0</v>
      </c>
      <c r="I175" s="11"/>
      <c r="J175" s="11"/>
      <c r="K175" s="11"/>
      <c r="L175" s="11">
        <f t="shared" si="255"/>
        <v>14080.3</v>
      </c>
      <c r="M175" s="11">
        <f t="shared" si="256"/>
        <v>195572.5</v>
      </c>
      <c r="N175" s="11">
        <f t="shared" si="257"/>
        <v>0</v>
      </c>
      <c r="O175" s="11"/>
      <c r="P175" s="11"/>
      <c r="Q175" s="11"/>
      <c r="R175" s="11">
        <f t="shared" si="226"/>
        <v>14080.3</v>
      </c>
      <c r="S175" s="11">
        <f t="shared" si="227"/>
        <v>195572.5</v>
      </c>
      <c r="T175" s="11">
        <f t="shared" si="228"/>
        <v>0</v>
      </c>
      <c r="U175" s="11"/>
      <c r="V175" s="11"/>
      <c r="W175" s="11"/>
      <c r="X175" s="11">
        <f t="shared" si="229"/>
        <v>14080.3</v>
      </c>
      <c r="Y175" s="11">
        <f t="shared" si="230"/>
        <v>195572.5</v>
      </c>
      <c r="Z175" s="11">
        <f t="shared" si="231"/>
        <v>0</v>
      </c>
      <c r="AA175" s="11"/>
      <c r="AB175" s="11"/>
      <c r="AC175" s="11"/>
      <c r="AD175" s="11">
        <f t="shared" si="232"/>
        <v>14080.3</v>
      </c>
      <c r="AE175" s="11">
        <f t="shared" si="233"/>
        <v>195572.5</v>
      </c>
      <c r="AF175" s="11">
        <f t="shared" si="234"/>
        <v>0</v>
      </c>
      <c r="AG175" s="11"/>
      <c r="AH175" s="11">
        <f t="shared" si="235"/>
        <v>14080.3</v>
      </c>
      <c r="AI175" s="11">
        <f t="shared" si="236"/>
        <v>195572.5</v>
      </c>
      <c r="AJ175" s="11">
        <f t="shared" si="237"/>
        <v>0</v>
      </c>
      <c r="AK175" s="11"/>
      <c r="AL175" s="11"/>
      <c r="AM175" s="11"/>
      <c r="AN175" s="11">
        <f t="shared" si="238"/>
        <v>14080.3</v>
      </c>
      <c r="AO175" s="11">
        <f t="shared" si="239"/>
        <v>195572.5</v>
      </c>
      <c r="AP175" s="11">
        <f t="shared" si="240"/>
        <v>0</v>
      </c>
      <c r="AQ175" s="11"/>
      <c r="AR175" s="11"/>
      <c r="AS175" s="11"/>
      <c r="AT175" s="11">
        <f t="shared" si="241"/>
        <v>14080.3</v>
      </c>
      <c r="AU175" s="11">
        <f t="shared" si="242"/>
        <v>195572.5</v>
      </c>
      <c r="AV175" s="11">
        <f t="shared" si="243"/>
        <v>0</v>
      </c>
      <c r="AW175" s="11"/>
      <c r="AX175" s="11"/>
      <c r="AY175" s="11"/>
      <c r="AZ175" s="11">
        <f t="shared" si="244"/>
        <v>14080.3</v>
      </c>
      <c r="BA175" s="11">
        <f t="shared" si="245"/>
        <v>195572.5</v>
      </c>
      <c r="BB175" s="11">
        <f t="shared" si="246"/>
        <v>0</v>
      </c>
      <c r="BC175" s="11"/>
      <c r="BD175" s="11"/>
      <c r="BE175" s="11"/>
      <c r="BF175" s="11">
        <f t="shared" si="247"/>
        <v>14080.3</v>
      </c>
      <c r="BG175" s="11">
        <f t="shared" si="248"/>
        <v>195572.5</v>
      </c>
      <c r="BH175" s="11">
        <f t="shared" si="249"/>
        <v>0</v>
      </c>
      <c r="BI175" s="11"/>
      <c r="BJ175" s="11"/>
      <c r="BK175" s="11"/>
      <c r="BL175" s="11">
        <f t="shared" si="264"/>
        <v>14080.3</v>
      </c>
      <c r="BM175" s="11"/>
      <c r="BN175" s="43">
        <f t="shared" si="222"/>
        <v>14080.3</v>
      </c>
      <c r="BO175" s="11">
        <f t="shared" si="250"/>
        <v>195572.5</v>
      </c>
      <c r="BP175" s="11"/>
      <c r="BQ175" s="43">
        <f t="shared" si="223"/>
        <v>195572.5</v>
      </c>
      <c r="BR175" s="11">
        <f t="shared" si="251"/>
        <v>0</v>
      </c>
      <c r="BS175" s="11"/>
      <c r="BT175" s="43">
        <f t="shared" si="224"/>
        <v>0</v>
      </c>
      <c r="BU175" s="11"/>
      <c r="BV175" s="21"/>
      <c r="BW175" s="21"/>
      <c r="BX175" s="1" t="str">
        <f t="shared" si="225"/>
        <v>0310</v>
      </c>
    </row>
    <row r="176" spans="1:77" ht="46.8" customHeight="1" x14ac:dyDescent="0.3">
      <c r="A176" s="62" t="s">
        <v>172</v>
      </c>
      <c r="B176" s="63"/>
      <c r="C176" s="62"/>
      <c r="D176" s="62"/>
      <c r="E176" s="64" t="s">
        <v>173</v>
      </c>
      <c r="F176" s="11">
        <f t="shared" ref="F176:K176" si="298">F177+F179</f>
        <v>11838</v>
      </c>
      <c r="G176" s="11">
        <f t="shared" si="298"/>
        <v>12017.7</v>
      </c>
      <c r="H176" s="11">
        <f t="shared" si="298"/>
        <v>12017.7</v>
      </c>
      <c r="I176" s="11">
        <f t="shared" si="298"/>
        <v>0</v>
      </c>
      <c r="J176" s="11">
        <f t="shared" si="298"/>
        <v>0</v>
      </c>
      <c r="K176" s="11">
        <f t="shared" si="298"/>
        <v>0</v>
      </c>
      <c r="L176" s="11">
        <f t="shared" si="255"/>
        <v>11838</v>
      </c>
      <c r="M176" s="11">
        <f t="shared" si="256"/>
        <v>12017.7</v>
      </c>
      <c r="N176" s="11">
        <f t="shared" si="257"/>
        <v>12017.7</v>
      </c>
      <c r="O176" s="11">
        <f>O177+O179</f>
        <v>6514.1</v>
      </c>
      <c r="P176" s="11">
        <f>P177+P179</f>
        <v>6329.4</v>
      </c>
      <c r="Q176" s="11">
        <f>Q177+Q179</f>
        <v>6329.4</v>
      </c>
      <c r="R176" s="11">
        <f t="shared" si="226"/>
        <v>18352.099999999999</v>
      </c>
      <c r="S176" s="11">
        <f t="shared" si="227"/>
        <v>18347.099999999999</v>
      </c>
      <c r="T176" s="11">
        <f t="shared" si="228"/>
        <v>18347.099999999999</v>
      </c>
      <c r="U176" s="11">
        <f>U177+U179</f>
        <v>0</v>
      </c>
      <c r="V176" s="11">
        <f>V177+V179</f>
        <v>0</v>
      </c>
      <c r="W176" s="11">
        <f>W177+W179</f>
        <v>0</v>
      </c>
      <c r="X176" s="11">
        <f t="shared" si="229"/>
        <v>18352.099999999999</v>
      </c>
      <c r="Y176" s="11">
        <f t="shared" si="230"/>
        <v>18347.099999999999</v>
      </c>
      <c r="Z176" s="11">
        <f t="shared" si="231"/>
        <v>18347.099999999999</v>
      </c>
      <c r="AA176" s="11">
        <f>AA177+AA179</f>
        <v>0</v>
      </c>
      <c r="AB176" s="11">
        <f>AB177+AB179</f>
        <v>0</v>
      </c>
      <c r="AC176" s="11">
        <f>AC177+AC179</f>
        <v>0</v>
      </c>
      <c r="AD176" s="11">
        <f t="shared" si="232"/>
        <v>18352.099999999999</v>
      </c>
      <c r="AE176" s="11">
        <f t="shared" si="233"/>
        <v>18347.099999999999</v>
      </c>
      <c r="AF176" s="11">
        <f t="shared" si="234"/>
        <v>18347.099999999999</v>
      </c>
      <c r="AG176" s="11">
        <f>AG177+AG179</f>
        <v>0</v>
      </c>
      <c r="AH176" s="11">
        <f t="shared" si="235"/>
        <v>18352.099999999999</v>
      </c>
      <c r="AI176" s="11">
        <f t="shared" si="236"/>
        <v>18347.099999999999</v>
      </c>
      <c r="AJ176" s="11">
        <f t="shared" si="237"/>
        <v>18347.099999999999</v>
      </c>
      <c r="AK176" s="11">
        <f>AK177+AK179</f>
        <v>0</v>
      </c>
      <c r="AL176" s="11">
        <f>AL177+AL179</f>
        <v>0</v>
      </c>
      <c r="AM176" s="11">
        <f>AM177+AM179</f>
        <v>0</v>
      </c>
      <c r="AN176" s="11">
        <f t="shared" si="238"/>
        <v>18352.099999999999</v>
      </c>
      <c r="AO176" s="11">
        <f t="shared" si="239"/>
        <v>18347.099999999999</v>
      </c>
      <c r="AP176" s="11">
        <f t="shared" si="240"/>
        <v>18347.099999999999</v>
      </c>
      <c r="AQ176" s="11">
        <f>AQ177+AQ179</f>
        <v>0</v>
      </c>
      <c r="AR176" s="11">
        <f>AR177+AR179</f>
        <v>0</v>
      </c>
      <c r="AS176" s="11">
        <f>AS177+AS179</f>
        <v>0</v>
      </c>
      <c r="AT176" s="11">
        <f t="shared" si="241"/>
        <v>18352.099999999999</v>
      </c>
      <c r="AU176" s="11">
        <f t="shared" si="242"/>
        <v>18347.099999999999</v>
      </c>
      <c r="AV176" s="11">
        <f t="shared" si="243"/>
        <v>18347.099999999999</v>
      </c>
      <c r="AW176" s="11">
        <f>AW177+AW179</f>
        <v>0</v>
      </c>
      <c r="AX176" s="11">
        <f>AX177+AX179</f>
        <v>0</v>
      </c>
      <c r="AY176" s="11">
        <f>AY177+AY179</f>
        <v>0</v>
      </c>
      <c r="AZ176" s="11">
        <f t="shared" si="244"/>
        <v>18352.099999999999</v>
      </c>
      <c r="BA176" s="11">
        <f t="shared" si="245"/>
        <v>18347.099999999999</v>
      </c>
      <c r="BB176" s="11">
        <f t="shared" si="246"/>
        <v>18347.099999999999</v>
      </c>
      <c r="BC176" s="11">
        <f>BC177+BC179</f>
        <v>0</v>
      </c>
      <c r="BD176" s="11">
        <f>BD177+BD179</f>
        <v>0</v>
      </c>
      <c r="BE176" s="11">
        <f>BE177+BE179</f>
        <v>0</v>
      </c>
      <c r="BF176" s="11">
        <f t="shared" si="247"/>
        <v>18352.099999999999</v>
      </c>
      <c r="BG176" s="11">
        <f t="shared" si="248"/>
        <v>18347.099999999999</v>
      </c>
      <c r="BH176" s="11">
        <f t="shared" si="249"/>
        <v>18347.099999999999</v>
      </c>
      <c r="BI176" s="11">
        <f>BI177+BI179</f>
        <v>-1713.6940000000002</v>
      </c>
      <c r="BJ176" s="11">
        <f>BJ177+BJ179</f>
        <v>0</v>
      </c>
      <c r="BK176" s="11">
        <f>BK177+BK179</f>
        <v>0</v>
      </c>
      <c r="BL176" s="11">
        <f t="shared" si="264"/>
        <v>16638.405999999999</v>
      </c>
      <c r="BM176" s="11">
        <f>BM177+BM179</f>
        <v>0</v>
      </c>
      <c r="BN176" s="43">
        <f t="shared" ref="BN176:BN214" si="299">BL176+BM176</f>
        <v>16638.405999999999</v>
      </c>
      <c r="BO176" s="11">
        <f t="shared" si="250"/>
        <v>18347.099999999999</v>
      </c>
      <c r="BP176" s="11">
        <f>BP177+BP179</f>
        <v>0</v>
      </c>
      <c r="BQ176" s="43">
        <f t="shared" ref="BQ176:BQ214" si="300">BO176+BP176</f>
        <v>18347.099999999999</v>
      </c>
      <c r="BR176" s="11">
        <f t="shared" si="251"/>
        <v>18347.099999999999</v>
      </c>
      <c r="BS176" s="11">
        <f>BS177+BS179</f>
        <v>0</v>
      </c>
      <c r="BT176" s="43">
        <f t="shared" ref="BT176:BT214" si="301">BR176+BS176</f>
        <v>18347.099999999999</v>
      </c>
      <c r="BU176" s="11">
        <f>BU177+BU179</f>
        <v>0</v>
      </c>
      <c r="BV176" s="21"/>
      <c r="BW176" s="21"/>
      <c r="BX176" s="1" t="str">
        <f t="shared" si="225"/>
        <v/>
      </c>
    </row>
    <row r="177" spans="1:77" ht="78" customHeight="1" x14ac:dyDescent="0.3">
      <c r="A177" s="62" t="s">
        <v>172</v>
      </c>
      <c r="B177" s="63" t="s">
        <v>167</v>
      </c>
      <c r="C177" s="62"/>
      <c r="D177" s="62"/>
      <c r="E177" s="64" t="s">
        <v>168</v>
      </c>
      <c r="F177" s="11">
        <f t="shared" ref="F177:K177" si="302">F178</f>
        <v>10723.3</v>
      </c>
      <c r="G177" s="11">
        <f t="shared" si="302"/>
        <v>10903</v>
      </c>
      <c r="H177" s="11">
        <f t="shared" si="302"/>
        <v>10903</v>
      </c>
      <c r="I177" s="11">
        <f t="shared" si="302"/>
        <v>0</v>
      </c>
      <c r="J177" s="11">
        <f t="shared" si="302"/>
        <v>0</v>
      </c>
      <c r="K177" s="11">
        <f t="shared" si="302"/>
        <v>0</v>
      </c>
      <c r="L177" s="11">
        <f t="shared" si="255"/>
        <v>10723.3</v>
      </c>
      <c r="M177" s="11">
        <f t="shared" si="256"/>
        <v>10903</v>
      </c>
      <c r="N177" s="11">
        <f t="shared" si="257"/>
        <v>10903</v>
      </c>
      <c r="O177" s="11">
        <f>O178</f>
        <v>6514.1</v>
      </c>
      <c r="P177" s="11">
        <f>P178</f>
        <v>6329.4</v>
      </c>
      <c r="Q177" s="11">
        <f>Q178</f>
        <v>6329.4</v>
      </c>
      <c r="R177" s="11">
        <f t="shared" si="226"/>
        <v>17237.400000000001</v>
      </c>
      <c r="S177" s="11">
        <f t="shared" si="227"/>
        <v>17232.400000000001</v>
      </c>
      <c r="T177" s="11">
        <f t="shared" si="228"/>
        <v>17232.400000000001</v>
      </c>
      <c r="U177" s="11">
        <f>U178</f>
        <v>0</v>
      </c>
      <c r="V177" s="11">
        <f>V178</f>
        <v>0</v>
      </c>
      <c r="W177" s="11">
        <f>W178</f>
        <v>0</v>
      </c>
      <c r="X177" s="11">
        <f t="shared" si="229"/>
        <v>17237.400000000001</v>
      </c>
      <c r="Y177" s="11">
        <f t="shared" si="230"/>
        <v>17232.400000000001</v>
      </c>
      <c r="Z177" s="11">
        <f t="shared" si="231"/>
        <v>17232.400000000001</v>
      </c>
      <c r="AA177" s="11">
        <f>AA178</f>
        <v>0</v>
      </c>
      <c r="AB177" s="11">
        <f>AB178</f>
        <v>0</v>
      </c>
      <c r="AC177" s="11">
        <f>AC178</f>
        <v>0</v>
      </c>
      <c r="AD177" s="11">
        <f t="shared" si="232"/>
        <v>17237.400000000001</v>
      </c>
      <c r="AE177" s="11">
        <f t="shared" si="233"/>
        <v>17232.400000000001</v>
      </c>
      <c r="AF177" s="11">
        <f t="shared" si="234"/>
        <v>17232.400000000001</v>
      </c>
      <c r="AG177" s="11">
        <f>AG178</f>
        <v>0</v>
      </c>
      <c r="AH177" s="11">
        <f t="shared" si="235"/>
        <v>17237.400000000001</v>
      </c>
      <c r="AI177" s="11">
        <f t="shared" si="236"/>
        <v>17232.400000000001</v>
      </c>
      <c r="AJ177" s="11">
        <f t="shared" si="237"/>
        <v>17232.400000000001</v>
      </c>
      <c r="AK177" s="11">
        <f>AK178</f>
        <v>0</v>
      </c>
      <c r="AL177" s="11">
        <f>AL178</f>
        <v>0</v>
      </c>
      <c r="AM177" s="11">
        <f>AM178</f>
        <v>0</v>
      </c>
      <c r="AN177" s="11">
        <f t="shared" si="238"/>
        <v>17237.400000000001</v>
      </c>
      <c r="AO177" s="11">
        <f t="shared" si="239"/>
        <v>17232.400000000001</v>
      </c>
      <c r="AP177" s="11">
        <f t="shared" si="240"/>
        <v>17232.400000000001</v>
      </c>
      <c r="AQ177" s="11">
        <f>AQ178</f>
        <v>0</v>
      </c>
      <c r="AR177" s="11">
        <f>AR178</f>
        <v>0</v>
      </c>
      <c r="AS177" s="11">
        <f>AS178</f>
        <v>0</v>
      </c>
      <c r="AT177" s="11">
        <f t="shared" si="241"/>
        <v>17237.400000000001</v>
      </c>
      <c r="AU177" s="11">
        <f t="shared" si="242"/>
        <v>17232.400000000001</v>
      </c>
      <c r="AV177" s="11">
        <f t="shared" si="243"/>
        <v>17232.400000000001</v>
      </c>
      <c r="AW177" s="11">
        <f>AW178</f>
        <v>0</v>
      </c>
      <c r="AX177" s="11">
        <f>AX178</f>
        <v>0</v>
      </c>
      <c r="AY177" s="11">
        <f>AY178</f>
        <v>0</v>
      </c>
      <c r="AZ177" s="11">
        <f t="shared" si="244"/>
        <v>17237.400000000001</v>
      </c>
      <c r="BA177" s="11">
        <f t="shared" si="245"/>
        <v>17232.400000000001</v>
      </c>
      <c r="BB177" s="11">
        <f t="shared" si="246"/>
        <v>17232.400000000001</v>
      </c>
      <c r="BC177" s="11">
        <f>BC178</f>
        <v>0</v>
      </c>
      <c r="BD177" s="11">
        <f>BD178</f>
        <v>0</v>
      </c>
      <c r="BE177" s="11">
        <f>BE178</f>
        <v>0</v>
      </c>
      <c r="BF177" s="11">
        <f t="shared" si="247"/>
        <v>17237.400000000001</v>
      </c>
      <c r="BG177" s="11">
        <f t="shared" si="248"/>
        <v>17232.400000000001</v>
      </c>
      <c r="BH177" s="11">
        <f t="shared" si="249"/>
        <v>17232.400000000001</v>
      </c>
      <c r="BI177" s="11">
        <f>BI178</f>
        <v>-1284.0250000000001</v>
      </c>
      <c r="BJ177" s="11">
        <f>BJ178</f>
        <v>0</v>
      </c>
      <c r="BK177" s="11">
        <f>BK178</f>
        <v>0</v>
      </c>
      <c r="BL177" s="11">
        <f t="shared" si="264"/>
        <v>15953.375000000002</v>
      </c>
      <c r="BM177" s="11">
        <f>BM178</f>
        <v>0</v>
      </c>
      <c r="BN177" s="43">
        <f t="shared" si="299"/>
        <v>15953.375000000002</v>
      </c>
      <c r="BO177" s="11">
        <f t="shared" si="250"/>
        <v>17232.400000000001</v>
      </c>
      <c r="BP177" s="11">
        <f>BP178</f>
        <v>0</v>
      </c>
      <c r="BQ177" s="43">
        <f t="shared" si="300"/>
        <v>17232.400000000001</v>
      </c>
      <c r="BR177" s="11">
        <f t="shared" si="251"/>
        <v>17232.400000000001</v>
      </c>
      <c r="BS177" s="11">
        <f>BS178</f>
        <v>0</v>
      </c>
      <c r="BT177" s="43">
        <f t="shared" si="301"/>
        <v>17232.400000000001</v>
      </c>
      <c r="BU177" s="11">
        <f>BU178</f>
        <v>0</v>
      </c>
      <c r="BV177" s="21"/>
      <c r="BW177" s="21"/>
      <c r="BX177" s="1" t="str">
        <f t="shared" si="225"/>
        <v/>
      </c>
    </row>
    <row r="178" spans="1:77" ht="46.8" customHeight="1" x14ac:dyDescent="0.3">
      <c r="A178" s="62" t="s">
        <v>172</v>
      </c>
      <c r="B178" s="63" t="s">
        <v>167</v>
      </c>
      <c r="C178" s="62" t="s">
        <v>67</v>
      </c>
      <c r="D178" s="62" t="s">
        <v>126</v>
      </c>
      <c r="E178" s="64" t="s">
        <v>127</v>
      </c>
      <c r="F178" s="11">
        <v>10723.3</v>
      </c>
      <c r="G178" s="11">
        <v>10903</v>
      </c>
      <c r="H178" s="11">
        <v>10903</v>
      </c>
      <c r="I178" s="11"/>
      <c r="J178" s="11"/>
      <c r="K178" s="11"/>
      <c r="L178" s="11">
        <f t="shared" si="255"/>
        <v>10723.3</v>
      </c>
      <c r="M178" s="11">
        <f t="shared" si="256"/>
        <v>10903</v>
      </c>
      <c r="N178" s="11">
        <f t="shared" si="257"/>
        <v>10903</v>
      </c>
      <c r="O178" s="11">
        <v>6514.1</v>
      </c>
      <c r="P178" s="11">
        <v>6329.4</v>
      </c>
      <c r="Q178" s="11">
        <v>6329.4</v>
      </c>
      <c r="R178" s="11">
        <f t="shared" si="226"/>
        <v>17237.400000000001</v>
      </c>
      <c r="S178" s="11">
        <f t="shared" si="227"/>
        <v>17232.400000000001</v>
      </c>
      <c r="T178" s="11">
        <f t="shared" si="228"/>
        <v>17232.400000000001</v>
      </c>
      <c r="U178" s="11"/>
      <c r="V178" s="11"/>
      <c r="W178" s="11"/>
      <c r="X178" s="11">
        <f t="shared" si="229"/>
        <v>17237.400000000001</v>
      </c>
      <c r="Y178" s="11">
        <f t="shared" si="230"/>
        <v>17232.400000000001</v>
      </c>
      <c r="Z178" s="11">
        <f t="shared" si="231"/>
        <v>17232.400000000001</v>
      </c>
      <c r="AA178" s="11"/>
      <c r="AB178" s="11"/>
      <c r="AC178" s="11"/>
      <c r="AD178" s="11">
        <f t="shared" si="232"/>
        <v>17237.400000000001</v>
      </c>
      <c r="AE178" s="11">
        <f t="shared" si="233"/>
        <v>17232.400000000001</v>
      </c>
      <c r="AF178" s="11">
        <f t="shared" si="234"/>
        <v>17232.400000000001</v>
      </c>
      <c r="AG178" s="11"/>
      <c r="AH178" s="11">
        <f t="shared" si="235"/>
        <v>17237.400000000001</v>
      </c>
      <c r="AI178" s="11">
        <f t="shared" si="236"/>
        <v>17232.400000000001</v>
      </c>
      <c r="AJ178" s="11">
        <f t="shared" si="237"/>
        <v>17232.400000000001</v>
      </c>
      <c r="AK178" s="11"/>
      <c r="AL178" s="11"/>
      <c r="AM178" s="11"/>
      <c r="AN178" s="11">
        <f t="shared" si="238"/>
        <v>17237.400000000001</v>
      </c>
      <c r="AO178" s="11">
        <f t="shared" si="239"/>
        <v>17232.400000000001</v>
      </c>
      <c r="AP178" s="11">
        <f t="shared" si="240"/>
        <v>17232.400000000001</v>
      </c>
      <c r="AQ178" s="11"/>
      <c r="AR178" s="11"/>
      <c r="AS178" s="11"/>
      <c r="AT178" s="11">
        <f t="shared" si="241"/>
        <v>17237.400000000001</v>
      </c>
      <c r="AU178" s="11">
        <f t="shared" si="242"/>
        <v>17232.400000000001</v>
      </c>
      <c r="AV178" s="11">
        <f t="shared" si="243"/>
        <v>17232.400000000001</v>
      </c>
      <c r="AW178" s="11"/>
      <c r="AX178" s="11"/>
      <c r="AY178" s="11"/>
      <c r="AZ178" s="11">
        <f t="shared" si="244"/>
        <v>17237.400000000001</v>
      </c>
      <c r="BA178" s="11">
        <f t="shared" si="245"/>
        <v>17232.400000000001</v>
      </c>
      <c r="BB178" s="11">
        <f t="shared" si="246"/>
        <v>17232.400000000001</v>
      </c>
      <c r="BC178" s="11"/>
      <c r="BD178" s="11"/>
      <c r="BE178" s="11"/>
      <c r="BF178" s="11">
        <f t="shared" si="247"/>
        <v>17237.400000000001</v>
      </c>
      <c r="BG178" s="11">
        <f t="shared" si="248"/>
        <v>17232.400000000001</v>
      </c>
      <c r="BH178" s="11">
        <f t="shared" si="249"/>
        <v>17232.400000000001</v>
      </c>
      <c r="BI178" s="11">
        <f>-1065.938-218.087</f>
        <v>-1284.0250000000001</v>
      </c>
      <c r="BJ178" s="11"/>
      <c r="BK178" s="11"/>
      <c r="BL178" s="11">
        <f t="shared" si="264"/>
        <v>15953.375000000002</v>
      </c>
      <c r="BM178" s="11"/>
      <c r="BN178" s="43">
        <f t="shared" si="299"/>
        <v>15953.375000000002</v>
      </c>
      <c r="BO178" s="11">
        <f t="shared" si="250"/>
        <v>17232.400000000001</v>
      </c>
      <c r="BP178" s="11"/>
      <c r="BQ178" s="43">
        <f t="shared" si="300"/>
        <v>17232.400000000001</v>
      </c>
      <c r="BR178" s="11">
        <f t="shared" si="251"/>
        <v>17232.400000000001</v>
      </c>
      <c r="BS178" s="11"/>
      <c r="BT178" s="43">
        <f t="shared" si="301"/>
        <v>17232.400000000001</v>
      </c>
      <c r="BU178" s="11"/>
      <c r="BV178" s="21"/>
      <c r="BW178" s="21"/>
      <c r="BX178" s="1" t="str">
        <f t="shared" si="225"/>
        <v>0310</v>
      </c>
    </row>
    <row r="179" spans="1:77" ht="31.2" customHeight="1" x14ac:dyDescent="0.3">
      <c r="A179" s="62" t="s">
        <v>172</v>
      </c>
      <c r="B179" s="63" t="s">
        <v>64</v>
      </c>
      <c r="C179" s="62"/>
      <c r="D179" s="62"/>
      <c r="E179" s="64" t="s">
        <v>65</v>
      </c>
      <c r="F179" s="11">
        <f t="shared" ref="F179:K179" si="303">F180</f>
        <v>1114.7</v>
      </c>
      <c r="G179" s="11">
        <f t="shared" si="303"/>
        <v>1114.7</v>
      </c>
      <c r="H179" s="11">
        <f t="shared" si="303"/>
        <v>1114.7</v>
      </c>
      <c r="I179" s="11">
        <f t="shared" si="303"/>
        <v>0</v>
      </c>
      <c r="J179" s="11">
        <f t="shared" si="303"/>
        <v>0</v>
      </c>
      <c r="K179" s="11">
        <f t="shared" si="303"/>
        <v>0</v>
      </c>
      <c r="L179" s="11">
        <f t="shared" si="255"/>
        <v>1114.7</v>
      </c>
      <c r="M179" s="11">
        <f t="shared" si="256"/>
        <v>1114.7</v>
      </c>
      <c r="N179" s="11">
        <f t="shared" si="257"/>
        <v>1114.7</v>
      </c>
      <c r="O179" s="11">
        <f>O180</f>
        <v>0</v>
      </c>
      <c r="P179" s="11">
        <f>P180</f>
        <v>0</v>
      </c>
      <c r="Q179" s="11">
        <f>Q180</f>
        <v>0</v>
      </c>
      <c r="R179" s="11">
        <f t="shared" si="226"/>
        <v>1114.7</v>
      </c>
      <c r="S179" s="11">
        <f t="shared" si="227"/>
        <v>1114.7</v>
      </c>
      <c r="T179" s="11">
        <f t="shared" si="228"/>
        <v>1114.7</v>
      </c>
      <c r="U179" s="11">
        <f>U180</f>
        <v>0</v>
      </c>
      <c r="V179" s="11">
        <f>V180</f>
        <v>0</v>
      </c>
      <c r="W179" s="11">
        <f>W180</f>
        <v>0</v>
      </c>
      <c r="X179" s="11">
        <f t="shared" si="229"/>
        <v>1114.7</v>
      </c>
      <c r="Y179" s="11">
        <f t="shared" si="230"/>
        <v>1114.7</v>
      </c>
      <c r="Z179" s="11">
        <f t="shared" si="231"/>
        <v>1114.7</v>
      </c>
      <c r="AA179" s="11">
        <f>AA180</f>
        <v>0</v>
      </c>
      <c r="AB179" s="11">
        <f>AB180</f>
        <v>0</v>
      </c>
      <c r="AC179" s="11">
        <f>AC180</f>
        <v>0</v>
      </c>
      <c r="AD179" s="11">
        <f t="shared" si="232"/>
        <v>1114.7</v>
      </c>
      <c r="AE179" s="11">
        <f t="shared" si="233"/>
        <v>1114.7</v>
      </c>
      <c r="AF179" s="11">
        <f t="shared" si="234"/>
        <v>1114.7</v>
      </c>
      <c r="AG179" s="11">
        <f>AG180</f>
        <v>0</v>
      </c>
      <c r="AH179" s="11">
        <f t="shared" si="235"/>
        <v>1114.7</v>
      </c>
      <c r="AI179" s="11">
        <f t="shared" si="236"/>
        <v>1114.7</v>
      </c>
      <c r="AJ179" s="11">
        <f t="shared" si="237"/>
        <v>1114.7</v>
      </c>
      <c r="AK179" s="11">
        <f>AK180</f>
        <v>0</v>
      </c>
      <c r="AL179" s="11">
        <f>AL180</f>
        <v>0</v>
      </c>
      <c r="AM179" s="11">
        <f>AM180</f>
        <v>0</v>
      </c>
      <c r="AN179" s="11">
        <f t="shared" si="238"/>
        <v>1114.7</v>
      </c>
      <c r="AO179" s="11">
        <f t="shared" si="239"/>
        <v>1114.7</v>
      </c>
      <c r="AP179" s="11">
        <f t="shared" si="240"/>
        <v>1114.7</v>
      </c>
      <c r="AQ179" s="11">
        <f>AQ180</f>
        <v>0</v>
      </c>
      <c r="AR179" s="11">
        <f>AR180</f>
        <v>0</v>
      </c>
      <c r="AS179" s="11">
        <f>AS180</f>
        <v>0</v>
      </c>
      <c r="AT179" s="11">
        <f t="shared" si="241"/>
        <v>1114.7</v>
      </c>
      <c r="AU179" s="11">
        <f t="shared" si="242"/>
        <v>1114.7</v>
      </c>
      <c r="AV179" s="11">
        <f t="shared" si="243"/>
        <v>1114.7</v>
      </c>
      <c r="AW179" s="11">
        <f>AW180</f>
        <v>0</v>
      </c>
      <c r="AX179" s="11">
        <f>AX180</f>
        <v>0</v>
      </c>
      <c r="AY179" s="11">
        <f>AY180</f>
        <v>0</v>
      </c>
      <c r="AZ179" s="11">
        <f t="shared" si="244"/>
        <v>1114.7</v>
      </c>
      <c r="BA179" s="11">
        <f t="shared" si="245"/>
        <v>1114.7</v>
      </c>
      <c r="BB179" s="11">
        <f t="shared" si="246"/>
        <v>1114.7</v>
      </c>
      <c r="BC179" s="11">
        <f>BC180</f>
        <v>0</v>
      </c>
      <c r="BD179" s="11">
        <f>BD180</f>
        <v>0</v>
      </c>
      <c r="BE179" s="11">
        <f>BE180</f>
        <v>0</v>
      </c>
      <c r="BF179" s="11">
        <f t="shared" si="247"/>
        <v>1114.7</v>
      </c>
      <c r="BG179" s="11">
        <f t="shared" si="248"/>
        <v>1114.7</v>
      </c>
      <c r="BH179" s="11">
        <f t="shared" si="249"/>
        <v>1114.7</v>
      </c>
      <c r="BI179" s="11">
        <f>BI180</f>
        <v>-429.66900000000004</v>
      </c>
      <c r="BJ179" s="11">
        <f>BJ180</f>
        <v>0</v>
      </c>
      <c r="BK179" s="11">
        <f>BK180</f>
        <v>0</v>
      </c>
      <c r="BL179" s="11">
        <f t="shared" si="264"/>
        <v>685.03099999999995</v>
      </c>
      <c r="BM179" s="11">
        <f>BM180</f>
        <v>0</v>
      </c>
      <c r="BN179" s="43">
        <f t="shared" si="299"/>
        <v>685.03099999999995</v>
      </c>
      <c r="BO179" s="11">
        <f t="shared" si="250"/>
        <v>1114.7</v>
      </c>
      <c r="BP179" s="11">
        <f>BP180</f>
        <v>0</v>
      </c>
      <c r="BQ179" s="43">
        <f t="shared" si="300"/>
        <v>1114.7</v>
      </c>
      <c r="BR179" s="11">
        <f t="shared" si="251"/>
        <v>1114.7</v>
      </c>
      <c r="BS179" s="11">
        <f>BS180</f>
        <v>0</v>
      </c>
      <c r="BT179" s="43">
        <f t="shared" si="301"/>
        <v>1114.7</v>
      </c>
      <c r="BU179" s="11">
        <f>BU180</f>
        <v>0</v>
      </c>
      <c r="BV179" s="21"/>
      <c r="BW179" s="21"/>
      <c r="BX179" s="1" t="str">
        <f t="shared" si="225"/>
        <v/>
      </c>
    </row>
    <row r="180" spans="1:77" ht="46.8" customHeight="1" x14ac:dyDescent="0.3">
      <c r="A180" s="62" t="s">
        <v>172</v>
      </c>
      <c r="B180" s="63" t="s">
        <v>64</v>
      </c>
      <c r="C180" s="62" t="s">
        <v>67</v>
      </c>
      <c r="D180" s="62" t="s">
        <v>126</v>
      </c>
      <c r="E180" s="64" t="s">
        <v>127</v>
      </c>
      <c r="F180" s="11">
        <v>1114.7</v>
      </c>
      <c r="G180" s="11">
        <v>1114.7</v>
      </c>
      <c r="H180" s="11">
        <v>1114.7</v>
      </c>
      <c r="I180" s="11"/>
      <c r="J180" s="11"/>
      <c r="K180" s="11"/>
      <c r="L180" s="11">
        <f t="shared" si="255"/>
        <v>1114.7</v>
      </c>
      <c r="M180" s="11">
        <f t="shared" si="256"/>
        <v>1114.7</v>
      </c>
      <c r="N180" s="11">
        <f t="shared" si="257"/>
        <v>1114.7</v>
      </c>
      <c r="O180" s="11"/>
      <c r="P180" s="11"/>
      <c r="Q180" s="11"/>
      <c r="R180" s="11">
        <f t="shared" si="226"/>
        <v>1114.7</v>
      </c>
      <c r="S180" s="11">
        <f t="shared" si="227"/>
        <v>1114.7</v>
      </c>
      <c r="T180" s="11">
        <f t="shared" si="228"/>
        <v>1114.7</v>
      </c>
      <c r="U180" s="11"/>
      <c r="V180" s="11"/>
      <c r="W180" s="11"/>
      <c r="X180" s="11">
        <f t="shared" si="229"/>
        <v>1114.7</v>
      </c>
      <c r="Y180" s="11">
        <f t="shared" si="230"/>
        <v>1114.7</v>
      </c>
      <c r="Z180" s="11">
        <f t="shared" si="231"/>
        <v>1114.7</v>
      </c>
      <c r="AA180" s="11"/>
      <c r="AB180" s="11"/>
      <c r="AC180" s="11"/>
      <c r="AD180" s="11">
        <f t="shared" si="232"/>
        <v>1114.7</v>
      </c>
      <c r="AE180" s="11">
        <f t="shared" si="233"/>
        <v>1114.7</v>
      </c>
      <c r="AF180" s="11">
        <f t="shared" si="234"/>
        <v>1114.7</v>
      </c>
      <c r="AG180" s="11"/>
      <c r="AH180" s="11">
        <f t="shared" si="235"/>
        <v>1114.7</v>
      </c>
      <c r="AI180" s="11">
        <f t="shared" si="236"/>
        <v>1114.7</v>
      </c>
      <c r="AJ180" s="11">
        <f t="shared" si="237"/>
        <v>1114.7</v>
      </c>
      <c r="AK180" s="11"/>
      <c r="AL180" s="11"/>
      <c r="AM180" s="11"/>
      <c r="AN180" s="11">
        <f t="shared" si="238"/>
        <v>1114.7</v>
      </c>
      <c r="AO180" s="11">
        <f t="shared" si="239"/>
        <v>1114.7</v>
      </c>
      <c r="AP180" s="11">
        <f t="shared" si="240"/>
        <v>1114.7</v>
      </c>
      <c r="AQ180" s="11"/>
      <c r="AR180" s="11"/>
      <c r="AS180" s="11"/>
      <c r="AT180" s="11">
        <f t="shared" si="241"/>
        <v>1114.7</v>
      </c>
      <c r="AU180" s="11">
        <f t="shared" si="242"/>
        <v>1114.7</v>
      </c>
      <c r="AV180" s="11">
        <f t="shared" si="243"/>
        <v>1114.7</v>
      </c>
      <c r="AW180" s="11"/>
      <c r="AX180" s="11"/>
      <c r="AY180" s="11"/>
      <c r="AZ180" s="11">
        <f t="shared" si="244"/>
        <v>1114.7</v>
      </c>
      <c r="BA180" s="11">
        <f t="shared" si="245"/>
        <v>1114.7</v>
      </c>
      <c r="BB180" s="11">
        <f t="shared" si="246"/>
        <v>1114.7</v>
      </c>
      <c r="BC180" s="11"/>
      <c r="BD180" s="11"/>
      <c r="BE180" s="11"/>
      <c r="BF180" s="11">
        <f t="shared" si="247"/>
        <v>1114.7</v>
      </c>
      <c r="BG180" s="11">
        <f t="shared" si="248"/>
        <v>1114.7</v>
      </c>
      <c r="BH180" s="11">
        <f t="shared" si="249"/>
        <v>1114.7</v>
      </c>
      <c r="BI180" s="11">
        <f>-4.8-424.869</f>
        <v>-429.66900000000004</v>
      </c>
      <c r="BJ180" s="11"/>
      <c r="BK180" s="11"/>
      <c r="BL180" s="11">
        <f t="shared" si="264"/>
        <v>685.03099999999995</v>
      </c>
      <c r="BM180" s="11"/>
      <c r="BN180" s="43">
        <f t="shared" si="299"/>
        <v>685.03099999999995</v>
      </c>
      <c r="BO180" s="11">
        <f t="shared" si="250"/>
        <v>1114.7</v>
      </c>
      <c r="BP180" s="11"/>
      <c r="BQ180" s="43">
        <f t="shared" si="300"/>
        <v>1114.7</v>
      </c>
      <c r="BR180" s="11">
        <f t="shared" si="251"/>
        <v>1114.7</v>
      </c>
      <c r="BS180" s="11"/>
      <c r="BT180" s="43">
        <f t="shared" si="301"/>
        <v>1114.7</v>
      </c>
      <c r="BU180" s="11"/>
      <c r="BV180" s="21"/>
      <c r="BW180" s="21"/>
      <c r="BX180" s="1" t="str">
        <f t="shared" si="225"/>
        <v>0310</v>
      </c>
    </row>
    <row r="181" spans="1:77" ht="62.4" customHeight="1" x14ac:dyDescent="0.3">
      <c r="A181" s="62" t="s">
        <v>174</v>
      </c>
      <c r="B181" s="63"/>
      <c r="C181" s="62"/>
      <c r="D181" s="62"/>
      <c r="E181" s="64" t="s">
        <v>175</v>
      </c>
      <c r="F181" s="11">
        <f t="shared" ref="F181:F182" si="304">F182</f>
        <v>5654.6</v>
      </c>
      <c r="G181" s="11">
        <f t="shared" ref="G181:G182" si="305">G182</f>
        <v>3061.3</v>
      </c>
      <c r="H181" s="11">
        <f t="shared" ref="H181:H182" si="306">H182</f>
        <v>3061.3</v>
      </c>
      <c r="I181" s="11">
        <f t="shared" ref="I181:I182" si="307">I182</f>
        <v>0</v>
      </c>
      <c r="J181" s="11">
        <f t="shared" ref="J181:J182" si="308">J182</f>
        <v>0</v>
      </c>
      <c r="K181" s="11">
        <f t="shared" ref="K181:K182" si="309">K182</f>
        <v>0</v>
      </c>
      <c r="L181" s="11">
        <f t="shared" si="255"/>
        <v>5654.6</v>
      </c>
      <c r="M181" s="11">
        <f t="shared" si="256"/>
        <v>3061.3</v>
      </c>
      <c r="N181" s="11">
        <f t="shared" si="257"/>
        <v>3061.3</v>
      </c>
      <c r="O181" s="11">
        <f t="shared" ref="O181:O182" si="310">O182</f>
        <v>0</v>
      </c>
      <c r="P181" s="11">
        <f t="shared" ref="P181:P182" si="311">P182</f>
        <v>0</v>
      </c>
      <c r="Q181" s="11">
        <f t="shared" ref="Q181:Q182" si="312">Q182</f>
        <v>0</v>
      </c>
      <c r="R181" s="11">
        <f t="shared" si="226"/>
        <v>5654.6</v>
      </c>
      <c r="S181" s="11">
        <f t="shared" si="227"/>
        <v>3061.3</v>
      </c>
      <c r="T181" s="11">
        <f t="shared" si="228"/>
        <v>3061.3</v>
      </c>
      <c r="U181" s="11">
        <f t="shared" ref="U181:U182" si="313">U182</f>
        <v>0</v>
      </c>
      <c r="V181" s="11">
        <f t="shared" ref="V181:V182" si="314">V182</f>
        <v>0</v>
      </c>
      <c r="W181" s="11">
        <f t="shared" ref="W181:W182" si="315">W182</f>
        <v>0</v>
      </c>
      <c r="X181" s="11">
        <f t="shared" si="229"/>
        <v>5654.6</v>
      </c>
      <c r="Y181" s="11">
        <f t="shared" si="230"/>
        <v>3061.3</v>
      </c>
      <c r="Z181" s="11">
        <f t="shared" si="231"/>
        <v>3061.3</v>
      </c>
      <c r="AA181" s="11">
        <f t="shared" ref="AA181:AA182" si="316">AA182</f>
        <v>0</v>
      </c>
      <c r="AB181" s="11">
        <f t="shared" ref="AB181:AB182" si="317">AB182</f>
        <v>0</v>
      </c>
      <c r="AC181" s="11">
        <f t="shared" ref="AC181:AC182" si="318">AC182</f>
        <v>0</v>
      </c>
      <c r="AD181" s="11">
        <f t="shared" si="232"/>
        <v>5654.6</v>
      </c>
      <c r="AE181" s="11">
        <f t="shared" si="233"/>
        <v>3061.3</v>
      </c>
      <c r="AF181" s="11">
        <f t="shared" si="234"/>
        <v>3061.3</v>
      </c>
      <c r="AG181" s="11">
        <f t="shared" ref="AG181:AG182" si="319">AG182</f>
        <v>0</v>
      </c>
      <c r="AH181" s="11">
        <f t="shared" si="235"/>
        <v>5654.6</v>
      </c>
      <c r="AI181" s="11">
        <f t="shared" si="236"/>
        <v>3061.3</v>
      </c>
      <c r="AJ181" s="11">
        <f t="shared" si="237"/>
        <v>3061.3</v>
      </c>
      <c r="AK181" s="11">
        <f t="shared" ref="AK181:AK182" si="320">AK182</f>
        <v>0</v>
      </c>
      <c r="AL181" s="11">
        <f t="shared" ref="AL181:AL182" si="321">AL182</f>
        <v>0</v>
      </c>
      <c r="AM181" s="11">
        <f t="shared" ref="AM181:AM182" si="322">AM182</f>
        <v>0</v>
      </c>
      <c r="AN181" s="11">
        <f t="shared" si="238"/>
        <v>5654.6</v>
      </c>
      <c r="AO181" s="11">
        <f t="shared" si="239"/>
        <v>3061.3</v>
      </c>
      <c r="AP181" s="11">
        <f t="shared" si="240"/>
        <v>3061.3</v>
      </c>
      <c r="AQ181" s="11">
        <f t="shared" ref="AQ181:AQ182" si="323">AQ182</f>
        <v>0</v>
      </c>
      <c r="AR181" s="11">
        <f t="shared" ref="AR181:AR182" si="324">AR182</f>
        <v>0</v>
      </c>
      <c r="AS181" s="11">
        <f t="shared" ref="AS181:AS182" si="325">AS182</f>
        <v>0</v>
      </c>
      <c r="AT181" s="11">
        <f t="shared" si="241"/>
        <v>5654.6</v>
      </c>
      <c r="AU181" s="11">
        <f t="shared" si="242"/>
        <v>3061.3</v>
      </c>
      <c r="AV181" s="11">
        <f t="shared" si="243"/>
        <v>3061.3</v>
      </c>
      <c r="AW181" s="11">
        <f t="shared" ref="AW181:AW182" si="326">AW182</f>
        <v>0</v>
      </c>
      <c r="AX181" s="11">
        <f t="shared" ref="AX181:AX182" si="327">AX182</f>
        <v>0</v>
      </c>
      <c r="AY181" s="11">
        <f t="shared" ref="AY181:AY182" si="328">AY182</f>
        <v>0</v>
      </c>
      <c r="AZ181" s="11">
        <f t="shared" si="244"/>
        <v>5654.6</v>
      </c>
      <c r="BA181" s="11">
        <f t="shared" si="245"/>
        <v>3061.3</v>
      </c>
      <c r="BB181" s="11">
        <f t="shared" si="246"/>
        <v>3061.3</v>
      </c>
      <c r="BC181" s="11">
        <f t="shared" ref="BC181:BC182" si="329">BC182</f>
        <v>0</v>
      </c>
      <c r="BD181" s="11">
        <f t="shared" ref="BD181:BD182" si="330">BD182</f>
        <v>0</v>
      </c>
      <c r="BE181" s="11">
        <f t="shared" ref="BE181:BE182" si="331">BE182</f>
        <v>0</v>
      </c>
      <c r="BF181" s="11">
        <f t="shared" si="247"/>
        <v>5654.6</v>
      </c>
      <c r="BG181" s="11">
        <f t="shared" si="248"/>
        <v>3061.3</v>
      </c>
      <c r="BH181" s="11">
        <f t="shared" si="249"/>
        <v>3061.3</v>
      </c>
      <c r="BI181" s="11">
        <f t="shared" ref="BI181:BI182" si="332">BI182</f>
        <v>0</v>
      </c>
      <c r="BJ181" s="11">
        <f t="shared" ref="BJ181:BJ182" si="333">BJ182</f>
        <v>0</v>
      </c>
      <c r="BK181" s="11">
        <f t="shared" ref="BK181:BK182" si="334">BK182</f>
        <v>0</v>
      </c>
      <c r="BL181" s="11">
        <f t="shared" si="264"/>
        <v>5654.6</v>
      </c>
      <c r="BM181" s="11">
        <f t="shared" ref="BM181:BM182" si="335">BM182</f>
        <v>0</v>
      </c>
      <c r="BN181" s="43">
        <f t="shared" si="299"/>
        <v>5654.6</v>
      </c>
      <c r="BO181" s="11">
        <f t="shared" si="250"/>
        <v>3061.3</v>
      </c>
      <c r="BP181" s="11">
        <f t="shared" ref="BP181:BU182" si="336">BP182</f>
        <v>0</v>
      </c>
      <c r="BQ181" s="43">
        <f t="shared" si="300"/>
        <v>3061.3</v>
      </c>
      <c r="BR181" s="11">
        <f t="shared" si="251"/>
        <v>3061.3</v>
      </c>
      <c r="BS181" s="11">
        <f t="shared" si="336"/>
        <v>0</v>
      </c>
      <c r="BT181" s="43">
        <f t="shared" si="301"/>
        <v>3061.3</v>
      </c>
      <c r="BU181" s="11">
        <f t="shared" si="336"/>
        <v>0</v>
      </c>
      <c r="BV181" s="21"/>
      <c r="BW181" s="21"/>
      <c r="BX181" s="1" t="str">
        <f t="shared" ref="BX181:BX244" si="337">CONCATENATE(C181,D181)</f>
        <v/>
      </c>
    </row>
    <row r="182" spans="1:77" ht="31.2" customHeight="1" x14ac:dyDescent="0.3">
      <c r="A182" s="62" t="s">
        <v>174</v>
      </c>
      <c r="B182" s="63" t="s">
        <v>64</v>
      </c>
      <c r="C182" s="62"/>
      <c r="D182" s="62"/>
      <c r="E182" s="64" t="s">
        <v>65</v>
      </c>
      <c r="F182" s="11">
        <f t="shared" si="304"/>
        <v>5654.6</v>
      </c>
      <c r="G182" s="11">
        <f t="shared" si="305"/>
        <v>3061.3</v>
      </c>
      <c r="H182" s="11">
        <f t="shared" si="306"/>
        <v>3061.3</v>
      </c>
      <c r="I182" s="11">
        <f t="shared" si="307"/>
        <v>0</v>
      </c>
      <c r="J182" s="11">
        <f t="shared" si="308"/>
        <v>0</v>
      </c>
      <c r="K182" s="11">
        <f t="shared" si="309"/>
        <v>0</v>
      </c>
      <c r="L182" s="11">
        <f t="shared" si="255"/>
        <v>5654.6</v>
      </c>
      <c r="M182" s="11">
        <f t="shared" si="256"/>
        <v>3061.3</v>
      </c>
      <c r="N182" s="11">
        <f t="shared" si="257"/>
        <v>3061.3</v>
      </c>
      <c r="O182" s="11">
        <f t="shared" si="310"/>
        <v>0</v>
      </c>
      <c r="P182" s="11">
        <f t="shared" si="311"/>
        <v>0</v>
      </c>
      <c r="Q182" s="11">
        <f t="shared" si="312"/>
        <v>0</v>
      </c>
      <c r="R182" s="11">
        <f t="shared" si="226"/>
        <v>5654.6</v>
      </c>
      <c r="S182" s="11">
        <f t="shared" si="227"/>
        <v>3061.3</v>
      </c>
      <c r="T182" s="11">
        <f t="shared" si="228"/>
        <v>3061.3</v>
      </c>
      <c r="U182" s="11">
        <f t="shared" si="313"/>
        <v>0</v>
      </c>
      <c r="V182" s="11">
        <f t="shared" si="314"/>
        <v>0</v>
      </c>
      <c r="W182" s="11">
        <f t="shared" si="315"/>
        <v>0</v>
      </c>
      <c r="X182" s="11">
        <f t="shared" si="229"/>
        <v>5654.6</v>
      </c>
      <c r="Y182" s="11">
        <f t="shared" si="230"/>
        <v>3061.3</v>
      </c>
      <c r="Z182" s="11">
        <f t="shared" si="231"/>
        <v>3061.3</v>
      </c>
      <c r="AA182" s="11">
        <f t="shared" si="316"/>
        <v>0</v>
      </c>
      <c r="AB182" s="11">
        <f t="shared" si="317"/>
        <v>0</v>
      </c>
      <c r="AC182" s="11">
        <f t="shared" si="318"/>
        <v>0</v>
      </c>
      <c r="AD182" s="11">
        <f t="shared" si="232"/>
        <v>5654.6</v>
      </c>
      <c r="AE182" s="11">
        <f t="shared" si="233"/>
        <v>3061.3</v>
      </c>
      <c r="AF182" s="11">
        <f t="shared" si="234"/>
        <v>3061.3</v>
      </c>
      <c r="AG182" s="11">
        <f t="shared" si="319"/>
        <v>0</v>
      </c>
      <c r="AH182" s="11">
        <f t="shared" si="235"/>
        <v>5654.6</v>
      </c>
      <c r="AI182" s="11">
        <f t="shared" si="236"/>
        <v>3061.3</v>
      </c>
      <c r="AJ182" s="11">
        <f t="shared" si="237"/>
        <v>3061.3</v>
      </c>
      <c r="AK182" s="11">
        <f t="shared" si="320"/>
        <v>0</v>
      </c>
      <c r="AL182" s="11">
        <f t="shared" si="321"/>
        <v>0</v>
      </c>
      <c r="AM182" s="11">
        <f t="shared" si="322"/>
        <v>0</v>
      </c>
      <c r="AN182" s="11">
        <f t="shared" si="238"/>
        <v>5654.6</v>
      </c>
      <c r="AO182" s="11">
        <f t="shared" si="239"/>
        <v>3061.3</v>
      </c>
      <c r="AP182" s="11">
        <f t="shared" si="240"/>
        <v>3061.3</v>
      </c>
      <c r="AQ182" s="11">
        <f t="shared" si="323"/>
        <v>0</v>
      </c>
      <c r="AR182" s="11">
        <f t="shared" si="324"/>
        <v>0</v>
      </c>
      <c r="AS182" s="11">
        <f t="shared" si="325"/>
        <v>0</v>
      </c>
      <c r="AT182" s="11">
        <f t="shared" si="241"/>
        <v>5654.6</v>
      </c>
      <c r="AU182" s="11">
        <f t="shared" si="242"/>
        <v>3061.3</v>
      </c>
      <c r="AV182" s="11">
        <f t="shared" si="243"/>
        <v>3061.3</v>
      </c>
      <c r="AW182" s="11">
        <f t="shared" si="326"/>
        <v>0</v>
      </c>
      <c r="AX182" s="11">
        <f t="shared" si="327"/>
        <v>0</v>
      </c>
      <c r="AY182" s="11">
        <f t="shared" si="328"/>
        <v>0</v>
      </c>
      <c r="AZ182" s="11">
        <f t="shared" si="244"/>
        <v>5654.6</v>
      </c>
      <c r="BA182" s="11">
        <f t="shared" si="245"/>
        <v>3061.3</v>
      </c>
      <c r="BB182" s="11">
        <f t="shared" si="246"/>
        <v>3061.3</v>
      </c>
      <c r="BC182" s="11">
        <f t="shared" si="329"/>
        <v>0</v>
      </c>
      <c r="BD182" s="11">
        <f t="shared" si="330"/>
        <v>0</v>
      </c>
      <c r="BE182" s="11">
        <f t="shared" si="331"/>
        <v>0</v>
      </c>
      <c r="BF182" s="11">
        <f t="shared" si="247"/>
        <v>5654.6</v>
      </c>
      <c r="BG182" s="11">
        <f t="shared" si="248"/>
        <v>3061.3</v>
      </c>
      <c r="BH182" s="11">
        <f t="shared" si="249"/>
        <v>3061.3</v>
      </c>
      <c r="BI182" s="11">
        <f t="shared" si="332"/>
        <v>0</v>
      </c>
      <c r="BJ182" s="11">
        <f t="shared" si="333"/>
        <v>0</v>
      </c>
      <c r="BK182" s="11">
        <f t="shared" si="334"/>
        <v>0</v>
      </c>
      <c r="BL182" s="11">
        <f t="shared" si="264"/>
        <v>5654.6</v>
      </c>
      <c r="BM182" s="11">
        <f t="shared" si="335"/>
        <v>0</v>
      </c>
      <c r="BN182" s="43">
        <f t="shared" si="299"/>
        <v>5654.6</v>
      </c>
      <c r="BO182" s="11">
        <f t="shared" si="250"/>
        <v>3061.3</v>
      </c>
      <c r="BP182" s="11">
        <f t="shared" si="336"/>
        <v>0</v>
      </c>
      <c r="BQ182" s="43">
        <f t="shared" si="300"/>
        <v>3061.3</v>
      </c>
      <c r="BR182" s="11">
        <f t="shared" si="251"/>
        <v>3061.3</v>
      </c>
      <c r="BS182" s="11">
        <f t="shared" si="336"/>
        <v>0</v>
      </c>
      <c r="BT182" s="43">
        <f t="shared" si="301"/>
        <v>3061.3</v>
      </c>
      <c r="BU182" s="11">
        <f t="shared" si="336"/>
        <v>0</v>
      </c>
      <c r="BV182" s="21"/>
      <c r="BW182" s="21"/>
      <c r="BX182" s="1" t="str">
        <f t="shared" si="337"/>
        <v/>
      </c>
    </row>
    <row r="183" spans="1:77" ht="15.6" customHeight="1" x14ac:dyDescent="0.3">
      <c r="A183" s="62" t="s">
        <v>174</v>
      </c>
      <c r="B183" s="63" t="s">
        <v>64</v>
      </c>
      <c r="C183" s="62" t="s">
        <v>67</v>
      </c>
      <c r="D183" s="62" t="s">
        <v>72</v>
      </c>
      <c r="E183" s="64" t="s">
        <v>169</v>
      </c>
      <c r="F183" s="11">
        <v>5654.6</v>
      </c>
      <c r="G183" s="11">
        <v>3061.3</v>
      </c>
      <c r="H183" s="11">
        <v>3061.3</v>
      </c>
      <c r="I183" s="11"/>
      <c r="J183" s="11"/>
      <c r="K183" s="11"/>
      <c r="L183" s="11">
        <f t="shared" si="255"/>
        <v>5654.6</v>
      </c>
      <c r="M183" s="11">
        <f t="shared" si="256"/>
        <v>3061.3</v>
      </c>
      <c r="N183" s="11">
        <f t="shared" si="257"/>
        <v>3061.3</v>
      </c>
      <c r="O183" s="11"/>
      <c r="P183" s="11"/>
      <c r="Q183" s="11"/>
      <c r="R183" s="11">
        <f t="shared" ref="R183:R246" si="338">L183+O183</f>
        <v>5654.6</v>
      </c>
      <c r="S183" s="11">
        <f t="shared" ref="S183:S246" si="339">M183+P183</f>
        <v>3061.3</v>
      </c>
      <c r="T183" s="11">
        <f t="shared" ref="T183:T246" si="340">N183+Q183</f>
        <v>3061.3</v>
      </c>
      <c r="U183" s="11"/>
      <c r="V183" s="11"/>
      <c r="W183" s="11"/>
      <c r="X183" s="11">
        <f t="shared" ref="X183:X246" si="341">R183+U183</f>
        <v>5654.6</v>
      </c>
      <c r="Y183" s="11">
        <f t="shared" ref="Y183:Y246" si="342">S183+V183</f>
        <v>3061.3</v>
      </c>
      <c r="Z183" s="11">
        <f t="shared" ref="Z183:Z246" si="343">T183+W183</f>
        <v>3061.3</v>
      </c>
      <c r="AA183" s="11"/>
      <c r="AB183" s="11"/>
      <c r="AC183" s="11"/>
      <c r="AD183" s="11">
        <f t="shared" ref="AD183:AD246" si="344">X183+AA183</f>
        <v>5654.6</v>
      </c>
      <c r="AE183" s="11">
        <f t="shared" ref="AE183:AE246" si="345">Y183+AB183</f>
        <v>3061.3</v>
      </c>
      <c r="AF183" s="11">
        <f t="shared" ref="AF183:AF246" si="346">Z183+AC183</f>
        <v>3061.3</v>
      </c>
      <c r="AG183" s="11"/>
      <c r="AH183" s="11">
        <f t="shared" ref="AH183:AH246" si="347">AD183+AG183</f>
        <v>5654.6</v>
      </c>
      <c r="AI183" s="11">
        <f t="shared" ref="AI183:AI246" si="348">AE183</f>
        <v>3061.3</v>
      </c>
      <c r="AJ183" s="11">
        <f t="shared" ref="AJ183:AJ246" si="349">AF183</f>
        <v>3061.3</v>
      </c>
      <c r="AK183" s="11"/>
      <c r="AL183" s="11"/>
      <c r="AM183" s="11"/>
      <c r="AN183" s="11">
        <f t="shared" ref="AN183:AN246" si="350">AH183+AK183</f>
        <v>5654.6</v>
      </c>
      <c r="AO183" s="11">
        <f t="shared" ref="AO183:AO246" si="351">AI183+AL183</f>
        <v>3061.3</v>
      </c>
      <c r="AP183" s="11">
        <f t="shared" ref="AP183:AP246" si="352">AJ183+AM183</f>
        <v>3061.3</v>
      </c>
      <c r="AQ183" s="11"/>
      <c r="AR183" s="11"/>
      <c r="AS183" s="11"/>
      <c r="AT183" s="11">
        <f t="shared" ref="AT183:AT246" si="353">AN183+AQ183</f>
        <v>5654.6</v>
      </c>
      <c r="AU183" s="11">
        <f t="shared" ref="AU183:AU246" si="354">AO183+AR183</f>
        <v>3061.3</v>
      </c>
      <c r="AV183" s="11">
        <f t="shared" ref="AV183:AV246" si="355">AP183+AS183</f>
        <v>3061.3</v>
      </c>
      <c r="AW183" s="11"/>
      <c r="AX183" s="11"/>
      <c r="AY183" s="11"/>
      <c r="AZ183" s="11">
        <f t="shared" ref="AZ183:AZ246" si="356">AT183+AW183</f>
        <v>5654.6</v>
      </c>
      <c r="BA183" s="11">
        <f t="shared" ref="BA183:BA246" si="357">AU183+AX183</f>
        <v>3061.3</v>
      </c>
      <c r="BB183" s="11">
        <f t="shared" ref="BB183:BB246" si="358">AV183+AY183</f>
        <v>3061.3</v>
      </c>
      <c r="BC183" s="11"/>
      <c r="BD183" s="11"/>
      <c r="BE183" s="11"/>
      <c r="BF183" s="11">
        <f t="shared" ref="BF183:BF246" si="359">AZ183+BC183</f>
        <v>5654.6</v>
      </c>
      <c r="BG183" s="11">
        <f t="shared" ref="BG183:BG246" si="360">BA183+BD183</f>
        <v>3061.3</v>
      </c>
      <c r="BH183" s="11">
        <f t="shared" ref="BH183:BH246" si="361">BB183+BE183</f>
        <v>3061.3</v>
      </c>
      <c r="BI183" s="11"/>
      <c r="BJ183" s="11"/>
      <c r="BK183" s="11"/>
      <c r="BL183" s="11">
        <f t="shared" si="264"/>
        <v>5654.6</v>
      </c>
      <c r="BM183" s="11"/>
      <c r="BN183" s="43">
        <f t="shared" si="299"/>
        <v>5654.6</v>
      </c>
      <c r="BO183" s="11">
        <f t="shared" si="250"/>
        <v>3061.3</v>
      </c>
      <c r="BP183" s="11"/>
      <c r="BQ183" s="43">
        <f t="shared" si="300"/>
        <v>3061.3</v>
      </c>
      <c r="BR183" s="11">
        <f t="shared" si="251"/>
        <v>3061.3</v>
      </c>
      <c r="BS183" s="11"/>
      <c r="BT183" s="43">
        <f t="shared" si="301"/>
        <v>3061.3</v>
      </c>
      <c r="BU183" s="11"/>
      <c r="BV183" s="21"/>
      <c r="BW183" s="21"/>
      <c r="BX183" s="1" t="str">
        <f t="shared" si="337"/>
        <v>0309</v>
      </c>
    </row>
    <row r="184" spans="1:77" ht="46.8" customHeight="1" x14ac:dyDescent="0.3">
      <c r="A184" s="62" t="s">
        <v>176</v>
      </c>
      <c r="B184" s="63"/>
      <c r="C184" s="62"/>
      <c r="D184" s="62"/>
      <c r="E184" s="64" t="s">
        <v>177</v>
      </c>
      <c r="F184" s="11">
        <f t="shared" ref="F184:K184" si="362">F185+F187</f>
        <v>10795.300000000001</v>
      </c>
      <c r="G184" s="11">
        <f t="shared" si="362"/>
        <v>10737</v>
      </c>
      <c r="H184" s="11">
        <f t="shared" si="362"/>
        <v>10730.400000000001</v>
      </c>
      <c r="I184" s="11">
        <f t="shared" si="362"/>
        <v>0</v>
      </c>
      <c r="J184" s="11">
        <f t="shared" si="362"/>
        <v>0</v>
      </c>
      <c r="K184" s="11">
        <f t="shared" si="362"/>
        <v>0</v>
      </c>
      <c r="L184" s="11">
        <f t="shared" si="255"/>
        <v>10795.300000000001</v>
      </c>
      <c r="M184" s="11">
        <f t="shared" si="256"/>
        <v>10737</v>
      </c>
      <c r="N184" s="11">
        <f t="shared" si="257"/>
        <v>10730.400000000001</v>
      </c>
      <c r="O184" s="11">
        <f>O185+O187</f>
        <v>6.7</v>
      </c>
      <c r="P184" s="11">
        <f>P185+P187</f>
        <v>0</v>
      </c>
      <c r="Q184" s="11">
        <f>Q185+Q187</f>
        <v>0</v>
      </c>
      <c r="R184" s="11">
        <f t="shared" si="338"/>
        <v>10802.000000000002</v>
      </c>
      <c r="S184" s="11">
        <f t="shared" si="339"/>
        <v>10737</v>
      </c>
      <c r="T184" s="11">
        <f t="shared" si="340"/>
        <v>10730.400000000001</v>
      </c>
      <c r="U184" s="11">
        <f>U185+U187</f>
        <v>0</v>
      </c>
      <c r="V184" s="11">
        <f>V185+V187</f>
        <v>0</v>
      </c>
      <c r="W184" s="11">
        <f>W185+W187</f>
        <v>0</v>
      </c>
      <c r="X184" s="11">
        <f t="shared" si="341"/>
        <v>10802.000000000002</v>
      </c>
      <c r="Y184" s="11">
        <f t="shared" si="342"/>
        <v>10737</v>
      </c>
      <c r="Z184" s="11">
        <f t="shared" si="343"/>
        <v>10730.400000000001</v>
      </c>
      <c r="AA184" s="11">
        <f>AA185+AA187</f>
        <v>-986.83699999999999</v>
      </c>
      <c r="AB184" s="11">
        <f>AB185+AB187</f>
        <v>0</v>
      </c>
      <c r="AC184" s="11">
        <f>AC185+AC187</f>
        <v>0</v>
      </c>
      <c r="AD184" s="11">
        <f t="shared" si="344"/>
        <v>9815.1630000000023</v>
      </c>
      <c r="AE184" s="11">
        <f t="shared" si="345"/>
        <v>10737</v>
      </c>
      <c r="AF184" s="11">
        <f t="shared" si="346"/>
        <v>10730.400000000001</v>
      </c>
      <c r="AG184" s="11">
        <f>AG185+AG187</f>
        <v>0</v>
      </c>
      <c r="AH184" s="11">
        <f t="shared" si="347"/>
        <v>9815.1630000000023</v>
      </c>
      <c r="AI184" s="11">
        <f t="shared" si="348"/>
        <v>10737</v>
      </c>
      <c r="AJ184" s="11">
        <f t="shared" si="349"/>
        <v>10730.400000000001</v>
      </c>
      <c r="AK184" s="11">
        <f>AK185+AK187</f>
        <v>-1255.2079999999999</v>
      </c>
      <c r="AL184" s="11">
        <f>AL185+AL187</f>
        <v>0</v>
      </c>
      <c r="AM184" s="11">
        <f>AM185+AM187</f>
        <v>0</v>
      </c>
      <c r="AN184" s="11">
        <f t="shared" si="350"/>
        <v>8559.9550000000017</v>
      </c>
      <c r="AO184" s="11">
        <f t="shared" si="351"/>
        <v>10737</v>
      </c>
      <c r="AP184" s="11">
        <f t="shared" si="352"/>
        <v>10730.400000000001</v>
      </c>
      <c r="AQ184" s="11">
        <f>AQ185+AQ187</f>
        <v>0</v>
      </c>
      <c r="AR184" s="11">
        <f>AR185+AR187</f>
        <v>0</v>
      </c>
      <c r="AS184" s="11">
        <f>AS185+AS187</f>
        <v>0</v>
      </c>
      <c r="AT184" s="11">
        <f t="shared" si="353"/>
        <v>8559.9550000000017</v>
      </c>
      <c r="AU184" s="11">
        <f t="shared" si="354"/>
        <v>10737</v>
      </c>
      <c r="AV184" s="11">
        <f t="shared" si="355"/>
        <v>10730.400000000001</v>
      </c>
      <c r="AW184" s="11">
        <f>AW185+AW187</f>
        <v>0</v>
      </c>
      <c r="AX184" s="11">
        <f>AX185+AX187</f>
        <v>0</v>
      </c>
      <c r="AY184" s="11">
        <f>AY185+AY187</f>
        <v>0</v>
      </c>
      <c r="AZ184" s="11">
        <f t="shared" si="356"/>
        <v>8559.9550000000017</v>
      </c>
      <c r="BA184" s="11">
        <f t="shared" si="357"/>
        <v>10737</v>
      </c>
      <c r="BB184" s="11">
        <f t="shared" si="358"/>
        <v>10730.400000000001</v>
      </c>
      <c r="BC184" s="11">
        <f>BC185+BC187</f>
        <v>0</v>
      </c>
      <c r="BD184" s="11">
        <f>BD185+BD187</f>
        <v>0</v>
      </c>
      <c r="BE184" s="11">
        <f>BE185+BE187</f>
        <v>0</v>
      </c>
      <c r="BF184" s="11">
        <f t="shared" si="359"/>
        <v>8559.9550000000017</v>
      </c>
      <c r="BG184" s="11">
        <f t="shared" si="360"/>
        <v>10737</v>
      </c>
      <c r="BH184" s="11">
        <f t="shared" si="361"/>
        <v>10730.400000000001</v>
      </c>
      <c r="BI184" s="11">
        <f>BI185+BI187</f>
        <v>361.35899999999998</v>
      </c>
      <c r="BJ184" s="11">
        <f>BJ185+BJ187</f>
        <v>0</v>
      </c>
      <c r="BK184" s="11">
        <f>BK185+BK187</f>
        <v>0</v>
      </c>
      <c r="BL184" s="11">
        <f t="shared" si="264"/>
        <v>8921.3140000000021</v>
      </c>
      <c r="BM184" s="11">
        <f>BM185+BM187</f>
        <v>-60.137999999999998</v>
      </c>
      <c r="BN184" s="43">
        <f t="shared" si="299"/>
        <v>8861.1760000000013</v>
      </c>
      <c r="BO184" s="11">
        <f t="shared" si="250"/>
        <v>10737</v>
      </c>
      <c r="BP184" s="11">
        <f>BP185+BP187</f>
        <v>0</v>
      </c>
      <c r="BQ184" s="43">
        <f t="shared" si="300"/>
        <v>10737</v>
      </c>
      <c r="BR184" s="11">
        <f t="shared" si="251"/>
        <v>10730.400000000001</v>
      </c>
      <c r="BS184" s="11">
        <f>BS185+BS187</f>
        <v>0</v>
      </c>
      <c r="BT184" s="43">
        <f t="shared" si="301"/>
        <v>10730.400000000001</v>
      </c>
      <c r="BU184" s="11">
        <f>BU185+BU187</f>
        <v>0</v>
      </c>
      <c r="BV184" s="21"/>
      <c r="BW184" s="21"/>
      <c r="BX184" s="1" t="str">
        <f t="shared" si="337"/>
        <v/>
      </c>
    </row>
    <row r="185" spans="1:77" ht="31.2" customHeight="1" x14ac:dyDescent="0.3">
      <c r="A185" s="62" t="s">
        <v>176</v>
      </c>
      <c r="B185" s="63" t="s">
        <v>64</v>
      </c>
      <c r="C185" s="62"/>
      <c r="D185" s="62"/>
      <c r="E185" s="64" t="s">
        <v>65</v>
      </c>
      <c r="F185" s="11">
        <f t="shared" ref="F185:K185" si="363">F186</f>
        <v>9727.6</v>
      </c>
      <c r="G185" s="11">
        <f t="shared" si="363"/>
        <v>9694.6</v>
      </c>
      <c r="H185" s="11">
        <f t="shared" si="363"/>
        <v>9713.1000000000022</v>
      </c>
      <c r="I185" s="11">
        <f t="shared" si="363"/>
        <v>0</v>
      </c>
      <c r="J185" s="11">
        <f t="shared" si="363"/>
        <v>0</v>
      </c>
      <c r="K185" s="11">
        <f t="shared" si="363"/>
        <v>0</v>
      </c>
      <c r="L185" s="11">
        <f t="shared" si="255"/>
        <v>9727.6</v>
      </c>
      <c r="M185" s="11">
        <f t="shared" si="256"/>
        <v>9694.6</v>
      </c>
      <c r="N185" s="11">
        <f t="shared" si="257"/>
        <v>9713.1000000000022</v>
      </c>
      <c r="O185" s="11">
        <f>O186</f>
        <v>6.7</v>
      </c>
      <c r="P185" s="11">
        <f>P186</f>
        <v>0</v>
      </c>
      <c r="Q185" s="11">
        <f>Q186</f>
        <v>0</v>
      </c>
      <c r="R185" s="11">
        <f t="shared" si="338"/>
        <v>9734.3000000000011</v>
      </c>
      <c r="S185" s="11">
        <f t="shared" si="339"/>
        <v>9694.6</v>
      </c>
      <c r="T185" s="11">
        <f t="shared" si="340"/>
        <v>9713.1000000000022</v>
      </c>
      <c r="U185" s="11">
        <f>U186</f>
        <v>0</v>
      </c>
      <c r="V185" s="11">
        <f>V186</f>
        <v>0</v>
      </c>
      <c r="W185" s="11">
        <f>W186</f>
        <v>0</v>
      </c>
      <c r="X185" s="11">
        <f t="shared" si="341"/>
        <v>9734.3000000000011</v>
      </c>
      <c r="Y185" s="11">
        <f t="shared" si="342"/>
        <v>9694.6</v>
      </c>
      <c r="Z185" s="11">
        <f t="shared" si="343"/>
        <v>9713.1000000000022</v>
      </c>
      <c r="AA185" s="11">
        <f>AA186</f>
        <v>-986.83699999999999</v>
      </c>
      <c r="AB185" s="11">
        <f>AB186</f>
        <v>0</v>
      </c>
      <c r="AC185" s="11">
        <f>AC186</f>
        <v>0</v>
      </c>
      <c r="AD185" s="11">
        <f t="shared" si="344"/>
        <v>8747.4630000000016</v>
      </c>
      <c r="AE185" s="11">
        <f t="shared" si="345"/>
        <v>9694.6</v>
      </c>
      <c r="AF185" s="11">
        <f t="shared" si="346"/>
        <v>9713.1000000000022</v>
      </c>
      <c r="AG185" s="11">
        <f>AG186</f>
        <v>0</v>
      </c>
      <c r="AH185" s="11">
        <f t="shared" si="347"/>
        <v>8747.4630000000016</v>
      </c>
      <c r="AI185" s="11">
        <f t="shared" si="348"/>
        <v>9694.6</v>
      </c>
      <c r="AJ185" s="11">
        <f t="shared" si="349"/>
        <v>9713.1000000000022</v>
      </c>
      <c r="AK185" s="11">
        <f>AK186</f>
        <v>-1255.2079999999999</v>
      </c>
      <c r="AL185" s="11">
        <f>AL186</f>
        <v>0</v>
      </c>
      <c r="AM185" s="11">
        <f>AM186</f>
        <v>0</v>
      </c>
      <c r="AN185" s="11">
        <f t="shared" si="350"/>
        <v>7492.2550000000019</v>
      </c>
      <c r="AO185" s="11">
        <f t="shared" si="351"/>
        <v>9694.6</v>
      </c>
      <c r="AP185" s="11">
        <f t="shared" si="352"/>
        <v>9713.1000000000022</v>
      </c>
      <c r="AQ185" s="11">
        <f>AQ186</f>
        <v>0</v>
      </c>
      <c r="AR185" s="11">
        <f>AR186</f>
        <v>0</v>
      </c>
      <c r="AS185" s="11">
        <f>AS186</f>
        <v>0</v>
      </c>
      <c r="AT185" s="11">
        <f t="shared" si="353"/>
        <v>7492.2550000000019</v>
      </c>
      <c r="AU185" s="11">
        <f t="shared" si="354"/>
        <v>9694.6</v>
      </c>
      <c r="AV185" s="11">
        <f t="shared" si="355"/>
        <v>9713.1000000000022</v>
      </c>
      <c r="AW185" s="11">
        <f>AW186</f>
        <v>0</v>
      </c>
      <c r="AX185" s="11">
        <f>AX186</f>
        <v>0</v>
      </c>
      <c r="AY185" s="11">
        <f>AY186</f>
        <v>0</v>
      </c>
      <c r="AZ185" s="11">
        <f t="shared" si="356"/>
        <v>7492.2550000000019</v>
      </c>
      <c r="BA185" s="11">
        <f t="shared" si="357"/>
        <v>9694.6</v>
      </c>
      <c r="BB185" s="11">
        <f t="shared" si="358"/>
        <v>9713.1000000000022</v>
      </c>
      <c r="BC185" s="11">
        <f>BC186</f>
        <v>0</v>
      </c>
      <c r="BD185" s="11">
        <f>BD186</f>
        <v>0</v>
      </c>
      <c r="BE185" s="11">
        <f>BE186</f>
        <v>0</v>
      </c>
      <c r="BF185" s="11">
        <f t="shared" si="359"/>
        <v>7492.2550000000019</v>
      </c>
      <c r="BG185" s="11">
        <f t="shared" si="360"/>
        <v>9694.6</v>
      </c>
      <c r="BH185" s="11">
        <f t="shared" si="361"/>
        <v>9713.1000000000022</v>
      </c>
      <c r="BI185" s="11">
        <f>BI186</f>
        <v>361.35899999999998</v>
      </c>
      <c r="BJ185" s="11">
        <f>BJ186</f>
        <v>0</v>
      </c>
      <c r="BK185" s="11">
        <f>BK186</f>
        <v>0</v>
      </c>
      <c r="BL185" s="11">
        <f t="shared" si="264"/>
        <v>7853.6140000000023</v>
      </c>
      <c r="BM185" s="11">
        <f>BM186</f>
        <v>-60.137999999999998</v>
      </c>
      <c r="BN185" s="43">
        <f t="shared" si="299"/>
        <v>7793.4760000000024</v>
      </c>
      <c r="BO185" s="11">
        <f t="shared" si="250"/>
        <v>9694.6</v>
      </c>
      <c r="BP185" s="11">
        <f>BP186</f>
        <v>0</v>
      </c>
      <c r="BQ185" s="43">
        <f t="shared" si="300"/>
        <v>9694.6</v>
      </c>
      <c r="BR185" s="11">
        <f t="shared" si="251"/>
        <v>9713.1000000000022</v>
      </c>
      <c r="BS185" s="11">
        <f>BS186</f>
        <v>0</v>
      </c>
      <c r="BT185" s="43">
        <f t="shared" si="301"/>
        <v>9713.1000000000022</v>
      </c>
      <c r="BU185" s="11">
        <f>BU186</f>
        <v>0</v>
      </c>
      <c r="BV185" s="21"/>
      <c r="BW185" s="21"/>
      <c r="BX185" s="1" t="str">
        <f t="shared" si="337"/>
        <v/>
      </c>
    </row>
    <row r="186" spans="1:77" ht="46.8" x14ac:dyDescent="0.3">
      <c r="A186" s="62" t="s">
        <v>176</v>
      </c>
      <c r="B186" s="63" t="s">
        <v>64</v>
      </c>
      <c r="C186" s="62" t="s">
        <v>67</v>
      </c>
      <c r="D186" s="62" t="s">
        <v>126</v>
      </c>
      <c r="E186" s="64" t="s">
        <v>127</v>
      </c>
      <c r="F186" s="11">
        <v>9727.6</v>
      </c>
      <c r="G186" s="11">
        <v>9694.6</v>
      </c>
      <c r="H186" s="11">
        <v>9713.1000000000022</v>
      </c>
      <c r="I186" s="11"/>
      <c r="J186" s="11"/>
      <c r="K186" s="11"/>
      <c r="L186" s="11">
        <f t="shared" si="255"/>
        <v>9727.6</v>
      </c>
      <c r="M186" s="11">
        <f t="shared" si="256"/>
        <v>9694.6</v>
      </c>
      <c r="N186" s="11">
        <f t="shared" si="257"/>
        <v>9713.1000000000022</v>
      </c>
      <c r="O186" s="11">
        <v>6.7</v>
      </c>
      <c r="P186" s="11"/>
      <c r="Q186" s="11"/>
      <c r="R186" s="11">
        <f t="shared" si="338"/>
        <v>9734.3000000000011</v>
      </c>
      <c r="S186" s="11">
        <f t="shared" si="339"/>
        <v>9694.6</v>
      </c>
      <c r="T186" s="11">
        <f t="shared" si="340"/>
        <v>9713.1000000000022</v>
      </c>
      <c r="U186" s="11"/>
      <c r="V186" s="11"/>
      <c r="W186" s="11"/>
      <c r="X186" s="11">
        <f t="shared" si="341"/>
        <v>9734.3000000000011</v>
      </c>
      <c r="Y186" s="11">
        <f t="shared" si="342"/>
        <v>9694.6</v>
      </c>
      <c r="Z186" s="11">
        <f t="shared" si="343"/>
        <v>9713.1000000000022</v>
      </c>
      <c r="AA186" s="11">
        <f>-65.733-921.104</f>
        <v>-986.83699999999999</v>
      </c>
      <c r="AB186" s="11"/>
      <c r="AC186" s="11"/>
      <c r="AD186" s="11">
        <f t="shared" si="344"/>
        <v>8747.4630000000016</v>
      </c>
      <c r="AE186" s="11">
        <f t="shared" si="345"/>
        <v>9694.6</v>
      </c>
      <c r="AF186" s="11">
        <f t="shared" si="346"/>
        <v>9713.1000000000022</v>
      </c>
      <c r="AG186" s="11"/>
      <c r="AH186" s="11">
        <f t="shared" si="347"/>
        <v>8747.4630000000016</v>
      </c>
      <c r="AI186" s="11">
        <f t="shared" si="348"/>
        <v>9694.6</v>
      </c>
      <c r="AJ186" s="11">
        <f t="shared" si="349"/>
        <v>9713.1000000000022</v>
      </c>
      <c r="AK186" s="11">
        <f>-194.497-866.602-194.109</f>
        <v>-1255.2079999999999</v>
      </c>
      <c r="AL186" s="11"/>
      <c r="AM186" s="11"/>
      <c r="AN186" s="11">
        <f t="shared" si="350"/>
        <v>7492.2550000000019</v>
      </c>
      <c r="AO186" s="11">
        <f t="shared" si="351"/>
        <v>9694.6</v>
      </c>
      <c r="AP186" s="11">
        <f t="shared" si="352"/>
        <v>9713.1000000000022</v>
      </c>
      <c r="AQ186" s="11"/>
      <c r="AR186" s="11"/>
      <c r="AS186" s="11"/>
      <c r="AT186" s="11">
        <f t="shared" si="353"/>
        <v>7492.2550000000019</v>
      </c>
      <c r="AU186" s="11">
        <f t="shared" si="354"/>
        <v>9694.6</v>
      </c>
      <c r="AV186" s="11">
        <f t="shared" si="355"/>
        <v>9713.1000000000022</v>
      </c>
      <c r="AW186" s="11"/>
      <c r="AX186" s="11"/>
      <c r="AY186" s="11"/>
      <c r="AZ186" s="11">
        <f t="shared" si="356"/>
        <v>7492.2550000000019</v>
      </c>
      <c r="BA186" s="11">
        <f t="shared" si="357"/>
        <v>9694.6</v>
      </c>
      <c r="BB186" s="11">
        <f t="shared" si="358"/>
        <v>9713.1000000000022</v>
      </c>
      <c r="BC186" s="11"/>
      <c r="BD186" s="11"/>
      <c r="BE186" s="11"/>
      <c r="BF186" s="11">
        <f t="shared" si="359"/>
        <v>7492.2550000000019</v>
      </c>
      <c r="BG186" s="11">
        <f t="shared" si="360"/>
        <v>9694.6</v>
      </c>
      <c r="BH186" s="11">
        <f t="shared" si="361"/>
        <v>9713.1000000000022</v>
      </c>
      <c r="BI186" s="11">
        <f>60.138+340-38.779</f>
        <v>361.35899999999998</v>
      </c>
      <c r="BJ186" s="11"/>
      <c r="BK186" s="11"/>
      <c r="BL186" s="39">
        <f t="shared" si="264"/>
        <v>7853.6140000000023</v>
      </c>
      <c r="BM186" s="39">
        <v>-60.137999999999998</v>
      </c>
      <c r="BN186" s="43">
        <f t="shared" si="299"/>
        <v>7793.4760000000024</v>
      </c>
      <c r="BO186" s="39">
        <f t="shared" si="250"/>
        <v>9694.6</v>
      </c>
      <c r="BP186" s="39"/>
      <c r="BQ186" s="43">
        <f t="shared" si="300"/>
        <v>9694.6</v>
      </c>
      <c r="BR186" s="39">
        <f t="shared" si="251"/>
        <v>9713.1000000000022</v>
      </c>
      <c r="BS186" s="39"/>
      <c r="BT186" s="43">
        <f t="shared" si="301"/>
        <v>9713.1000000000022</v>
      </c>
      <c r="BU186" s="11"/>
      <c r="BV186" s="21"/>
      <c r="BW186" s="21"/>
      <c r="BX186" s="1" t="str">
        <f t="shared" si="337"/>
        <v>0310</v>
      </c>
      <c r="BY186" s="40">
        <v>1</v>
      </c>
    </row>
    <row r="187" spans="1:77" ht="15.6" customHeight="1" x14ac:dyDescent="0.3">
      <c r="A187" s="62" t="s">
        <v>176</v>
      </c>
      <c r="B187" s="63" t="s">
        <v>58</v>
      </c>
      <c r="C187" s="62"/>
      <c r="D187" s="62"/>
      <c r="E187" s="64" t="s">
        <v>59</v>
      </c>
      <c r="F187" s="11">
        <f t="shared" ref="F187:K187" si="364">F188</f>
        <v>1067.7</v>
      </c>
      <c r="G187" s="11">
        <f t="shared" si="364"/>
        <v>1042.4000000000001</v>
      </c>
      <c r="H187" s="11">
        <f t="shared" si="364"/>
        <v>1017.3</v>
      </c>
      <c r="I187" s="11">
        <f t="shared" si="364"/>
        <v>0</v>
      </c>
      <c r="J187" s="11">
        <f t="shared" si="364"/>
        <v>0</v>
      </c>
      <c r="K187" s="11">
        <f t="shared" si="364"/>
        <v>0</v>
      </c>
      <c r="L187" s="11">
        <f t="shared" si="255"/>
        <v>1067.7</v>
      </c>
      <c r="M187" s="11">
        <f t="shared" si="256"/>
        <v>1042.4000000000001</v>
      </c>
      <c r="N187" s="11">
        <f t="shared" si="257"/>
        <v>1017.3</v>
      </c>
      <c r="O187" s="11">
        <f>O188</f>
        <v>0</v>
      </c>
      <c r="P187" s="11">
        <f>P188</f>
        <v>0</v>
      </c>
      <c r="Q187" s="11">
        <f>Q188</f>
        <v>0</v>
      </c>
      <c r="R187" s="11">
        <f t="shared" si="338"/>
        <v>1067.7</v>
      </c>
      <c r="S187" s="11">
        <f t="shared" si="339"/>
        <v>1042.4000000000001</v>
      </c>
      <c r="T187" s="11">
        <f t="shared" si="340"/>
        <v>1017.3</v>
      </c>
      <c r="U187" s="11">
        <f>U188</f>
        <v>0</v>
      </c>
      <c r="V187" s="11">
        <f>V188</f>
        <v>0</v>
      </c>
      <c r="W187" s="11">
        <f>W188</f>
        <v>0</v>
      </c>
      <c r="X187" s="11">
        <f t="shared" si="341"/>
        <v>1067.7</v>
      </c>
      <c r="Y187" s="11">
        <f t="shared" si="342"/>
        <v>1042.4000000000001</v>
      </c>
      <c r="Z187" s="11">
        <f t="shared" si="343"/>
        <v>1017.3</v>
      </c>
      <c r="AA187" s="11">
        <f>AA188</f>
        <v>0</v>
      </c>
      <c r="AB187" s="11">
        <f>AB188</f>
        <v>0</v>
      </c>
      <c r="AC187" s="11">
        <f>AC188</f>
        <v>0</v>
      </c>
      <c r="AD187" s="11">
        <f t="shared" si="344"/>
        <v>1067.7</v>
      </c>
      <c r="AE187" s="11">
        <f t="shared" si="345"/>
        <v>1042.4000000000001</v>
      </c>
      <c r="AF187" s="11">
        <f t="shared" si="346"/>
        <v>1017.3</v>
      </c>
      <c r="AG187" s="11">
        <f>AG188</f>
        <v>0</v>
      </c>
      <c r="AH187" s="11">
        <f t="shared" si="347"/>
        <v>1067.7</v>
      </c>
      <c r="AI187" s="11">
        <f t="shared" si="348"/>
        <v>1042.4000000000001</v>
      </c>
      <c r="AJ187" s="11">
        <f t="shared" si="349"/>
        <v>1017.3</v>
      </c>
      <c r="AK187" s="11">
        <f>AK188</f>
        <v>0</v>
      </c>
      <c r="AL187" s="11">
        <f>AL188</f>
        <v>0</v>
      </c>
      <c r="AM187" s="11">
        <f>AM188</f>
        <v>0</v>
      </c>
      <c r="AN187" s="11">
        <f t="shared" si="350"/>
        <v>1067.7</v>
      </c>
      <c r="AO187" s="11">
        <f t="shared" si="351"/>
        <v>1042.4000000000001</v>
      </c>
      <c r="AP187" s="11">
        <f t="shared" si="352"/>
        <v>1017.3</v>
      </c>
      <c r="AQ187" s="11">
        <f>AQ188</f>
        <v>0</v>
      </c>
      <c r="AR187" s="11">
        <f>AR188</f>
        <v>0</v>
      </c>
      <c r="AS187" s="11">
        <f>AS188</f>
        <v>0</v>
      </c>
      <c r="AT187" s="11">
        <f t="shared" si="353"/>
        <v>1067.7</v>
      </c>
      <c r="AU187" s="11">
        <f t="shared" si="354"/>
        <v>1042.4000000000001</v>
      </c>
      <c r="AV187" s="11">
        <f t="shared" si="355"/>
        <v>1017.3</v>
      </c>
      <c r="AW187" s="11">
        <f>AW188</f>
        <v>0</v>
      </c>
      <c r="AX187" s="11">
        <f>AX188</f>
        <v>0</v>
      </c>
      <c r="AY187" s="11">
        <f>AY188</f>
        <v>0</v>
      </c>
      <c r="AZ187" s="11">
        <f t="shared" si="356"/>
        <v>1067.7</v>
      </c>
      <c r="BA187" s="11">
        <f t="shared" si="357"/>
        <v>1042.4000000000001</v>
      </c>
      <c r="BB187" s="11">
        <f t="shared" si="358"/>
        <v>1017.3</v>
      </c>
      <c r="BC187" s="11">
        <f>BC188</f>
        <v>0</v>
      </c>
      <c r="BD187" s="11">
        <f>BD188</f>
        <v>0</v>
      </c>
      <c r="BE187" s="11">
        <f>BE188</f>
        <v>0</v>
      </c>
      <c r="BF187" s="11">
        <f t="shared" si="359"/>
        <v>1067.7</v>
      </c>
      <c r="BG187" s="11">
        <f t="shared" si="360"/>
        <v>1042.4000000000001</v>
      </c>
      <c r="BH187" s="11">
        <f t="shared" si="361"/>
        <v>1017.3</v>
      </c>
      <c r="BI187" s="11">
        <f>BI188</f>
        <v>0</v>
      </c>
      <c r="BJ187" s="11">
        <f>BJ188</f>
        <v>0</v>
      </c>
      <c r="BK187" s="11">
        <f>BK188</f>
        <v>0</v>
      </c>
      <c r="BL187" s="11">
        <f t="shared" si="264"/>
        <v>1067.7</v>
      </c>
      <c r="BM187" s="11">
        <f>BM188</f>
        <v>0</v>
      </c>
      <c r="BN187" s="43">
        <f t="shared" si="299"/>
        <v>1067.7</v>
      </c>
      <c r="BO187" s="11">
        <f t="shared" si="250"/>
        <v>1042.4000000000001</v>
      </c>
      <c r="BP187" s="11">
        <f>BP188</f>
        <v>0</v>
      </c>
      <c r="BQ187" s="43">
        <f t="shared" si="300"/>
        <v>1042.4000000000001</v>
      </c>
      <c r="BR187" s="11">
        <f t="shared" si="251"/>
        <v>1017.3</v>
      </c>
      <c r="BS187" s="11">
        <f>BS188</f>
        <v>0</v>
      </c>
      <c r="BT187" s="43">
        <f t="shared" si="301"/>
        <v>1017.3</v>
      </c>
      <c r="BU187" s="11">
        <f>BU188</f>
        <v>0</v>
      </c>
      <c r="BV187" s="21"/>
      <c r="BW187" s="21"/>
      <c r="BX187" s="1" t="str">
        <f t="shared" si="337"/>
        <v/>
      </c>
    </row>
    <row r="188" spans="1:77" ht="46.8" customHeight="1" x14ac:dyDescent="0.3">
      <c r="A188" s="62" t="s">
        <v>176</v>
      </c>
      <c r="B188" s="63" t="s">
        <v>58</v>
      </c>
      <c r="C188" s="62" t="s">
        <v>67</v>
      </c>
      <c r="D188" s="62" t="s">
        <v>126</v>
      </c>
      <c r="E188" s="64" t="s">
        <v>127</v>
      </c>
      <c r="F188" s="11">
        <v>1067.7</v>
      </c>
      <c r="G188" s="11">
        <v>1042.4000000000001</v>
      </c>
      <c r="H188" s="11">
        <v>1017.3</v>
      </c>
      <c r="I188" s="11"/>
      <c r="J188" s="11"/>
      <c r="K188" s="11"/>
      <c r="L188" s="11">
        <f t="shared" si="255"/>
        <v>1067.7</v>
      </c>
      <c r="M188" s="11">
        <f t="shared" si="256"/>
        <v>1042.4000000000001</v>
      </c>
      <c r="N188" s="11">
        <f t="shared" si="257"/>
        <v>1017.3</v>
      </c>
      <c r="O188" s="11"/>
      <c r="P188" s="11"/>
      <c r="Q188" s="11"/>
      <c r="R188" s="11">
        <f t="shared" si="338"/>
        <v>1067.7</v>
      </c>
      <c r="S188" s="11">
        <f t="shared" si="339"/>
        <v>1042.4000000000001</v>
      </c>
      <c r="T188" s="11">
        <f t="shared" si="340"/>
        <v>1017.3</v>
      </c>
      <c r="U188" s="11"/>
      <c r="V188" s="11"/>
      <c r="W188" s="11"/>
      <c r="X188" s="11">
        <f t="shared" si="341"/>
        <v>1067.7</v>
      </c>
      <c r="Y188" s="11">
        <f t="shared" si="342"/>
        <v>1042.4000000000001</v>
      </c>
      <c r="Z188" s="11">
        <f t="shared" si="343"/>
        <v>1017.3</v>
      </c>
      <c r="AA188" s="11"/>
      <c r="AB188" s="11"/>
      <c r="AC188" s="11"/>
      <c r="AD188" s="11">
        <f t="shared" si="344"/>
        <v>1067.7</v>
      </c>
      <c r="AE188" s="11">
        <f t="shared" si="345"/>
        <v>1042.4000000000001</v>
      </c>
      <c r="AF188" s="11">
        <f t="shared" si="346"/>
        <v>1017.3</v>
      </c>
      <c r="AG188" s="11"/>
      <c r="AH188" s="11">
        <f t="shared" si="347"/>
        <v>1067.7</v>
      </c>
      <c r="AI188" s="11">
        <f t="shared" si="348"/>
        <v>1042.4000000000001</v>
      </c>
      <c r="AJ188" s="11">
        <f t="shared" si="349"/>
        <v>1017.3</v>
      </c>
      <c r="AK188" s="11"/>
      <c r="AL188" s="11"/>
      <c r="AM188" s="11"/>
      <c r="AN188" s="11">
        <f t="shared" si="350"/>
        <v>1067.7</v>
      </c>
      <c r="AO188" s="11">
        <f t="shared" si="351"/>
        <v>1042.4000000000001</v>
      </c>
      <c r="AP188" s="11">
        <f t="shared" si="352"/>
        <v>1017.3</v>
      </c>
      <c r="AQ188" s="11"/>
      <c r="AR188" s="11"/>
      <c r="AS188" s="11"/>
      <c r="AT188" s="11">
        <f t="shared" si="353"/>
        <v>1067.7</v>
      </c>
      <c r="AU188" s="11">
        <f t="shared" si="354"/>
        <v>1042.4000000000001</v>
      </c>
      <c r="AV188" s="11">
        <f t="shared" si="355"/>
        <v>1017.3</v>
      </c>
      <c r="AW188" s="11"/>
      <c r="AX188" s="11"/>
      <c r="AY188" s="11"/>
      <c r="AZ188" s="11">
        <f t="shared" si="356"/>
        <v>1067.7</v>
      </c>
      <c r="BA188" s="11">
        <f t="shared" si="357"/>
        <v>1042.4000000000001</v>
      </c>
      <c r="BB188" s="11">
        <f t="shared" si="358"/>
        <v>1017.3</v>
      </c>
      <c r="BC188" s="11"/>
      <c r="BD188" s="11"/>
      <c r="BE188" s="11"/>
      <c r="BF188" s="11">
        <f t="shared" si="359"/>
        <v>1067.7</v>
      </c>
      <c r="BG188" s="11">
        <f t="shared" si="360"/>
        <v>1042.4000000000001</v>
      </c>
      <c r="BH188" s="11">
        <f t="shared" si="361"/>
        <v>1017.3</v>
      </c>
      <c r="BI188" s="11"/>
      <c r="BJ188" s="11"/>
      <c r="BK188" s="11"/>
      <c r="BL188" s="11">
        <f t="shared" si="264"/>
        <v>1067.7</v>
      </c>
      <c r="BM188" s="11"/>
      <c r="BN188" s="43">
        <f t="shared" si="299"/>
        <v>1067.7</v>
      </c>
      <c r="BO188" s="11">
        <f t="shared" si="250"/>
        <v>1042.4000000000001</v>
      </c>
      <c r="BP188" s="11"/>
      <c r="BQ188" s="43">
        <f t="shared" si="300"/>
        <v>1042.4000000000001</v>
      </c>
      <c r="BR188" s="11">
        <f t="shared" si="251"/>
        <v>1017.3</v>
      </c>
      <c r="BS188" s="11"/>
      <c r="BT188" s="43">
        <f t="shared" si="301"/>
        <v>1017.3</v>
      </c>
      <c r="BU188" s="11"/>
      <c r="BV188" s="21"/>
      <c r="BW188" s="21"/>
      <c r="BX188" s="1" t="str">
        <f t="shared" si="337"/>
        <v>0310</v>
      </c>
    </row>
    <row r="189" spans="1:77" ht="46.8" customHeight="1" x14ac:dyDescent="0.3">
      <c r="A189" s="62" t="s">
        <v>178</v>
      </c>
      <c r="B189" s="63"/>
      <c r="C189" s="62"/>
      <c r="D189" s="62"/>
      <c r="E189" s="64" t="s">
        <v>179</v>
      </c>
      <c r="F189" s="11">
        <f t="shared" ref="F189:F193" si="365">F190</f>
        <v>5441.9</v>
      </c>
      <c r="G189" s="11">
        <f t="shared" ref="G189:G193" si="366">G190</f>
        <v>5441.9</v>
      </c>
      <c r="H189" s="11">
        <f t="shared" ref="H189:H193" si="367">H190</f>
        <v>5441.9</v>
      </c>
      <c r="I189" s="11">
        <f t="shared" ref="I189:I193" si="368">I190</f>
        <v>0</v>
      </c>
      <c r="J189" s="11">
        <f t="shared" ref="J189:J193" si="369">J190</f>
        <v>0</v>
      </c>
      <c r="K189" s="11">
        <f t="shared" ref="K189:K193" si="370">K190</f>
        <v>0</v>
      </c>
      <c r="L189" s="11">
        <f t="shared" si="255"/>
        <v>5441.9</v>
      </c>
      <c r="M189" s="11">
        <f t="shared" si="256"/>
        <v>5441.9</v>
      </c>
      <c r="N189" s="11">
        <f t="shared" si="257"/>
        <v>5441.9</v>
      </c>
      <c r="O189" s="11">
        <f t="shared" ref="O189:O193" si="371">O190</f>
        <v>0</v>
      </c>
      <c r="P189" s="11">
        <f t="shared" ref="P189:P193" si="372">P190</f>
        <v>0</v>
      </c>
      <c r="Q189" s="11">
        <f t="shared" ref="Q189:Q193" si="373">Q190</f>
        <v>0</v>
      </c>
      <c r="R189" s="11">
        <f t="shared" si="338"/>
        <v>5441.9</v>
      </c>
      <c r="S189" s="11">
        <f t="shared" si="339"/>
        <v>5441.9</v>
      </c>
      <c r="T189" s="11">
        <f t="shared" si="340"/>
        <v>5441.9</v>
      </c>
      <c r="U189" s="11">
        <f t="shared" ref="U189:U193" si="374">U190</f>
        <v>0</v>
      </c>
      <c r="V189" s="11">
        <f t="shared" ref="V189:V193" si="375">V190</f>
        <v>0</v>
      </c>
      <c r="W189" s="11">
        <f t="shared" ref="W189:W193" si="376">W190</f>
        <v>0</v>
      </c>
      <c r="X189" s="11">
        <f t="shared" si="341"/>
        <v>5441.9</v>
      </c>
      <c r="Y189" s="11">
        <f t="shared" si="342"/>
        <v>5441.9</v>
      </c>
      <c r="Z189" s="11">
        <f t="shared" si="343"/>
        <v>5441.9</v>
      </c>
      <c r="AA189" s="11">
        <f t="shared" ref="AA189:AA193" si="377">AA190</f>
        <v>0</v>
      </c>
      <c r="AB189" s="11">
        <f t="shared" ref="AB189:AB193" si="378">AB190</f>
        <v>0</v>
      </c>
      <c r="AC189" s="11">
        <f t="shared" ref="AC189:AC193" si="379">AC190</f>
        <v>0</v>
      </c>
      <c r="AD189" s="11">
        <f t="shared" si="344"/>
        <v>5441.9</v>
      </c>
      <c r="AE189" s="11">
        <f t="shared" si="345"/>
        <v>5441.9</v>
      </c>
      <c r="AF189" s="11">
        <f t="shared" si="346"/>
        <v>5441.9</v>
      </c>
      <c r="AG189" s="11">
        <f t="shared" ref="AG189:AG193" si="380">AG190</f>
        <v>0</v>
      </c>
      <c r="AH189" s="11">
        <f t="shared" si="347"/>
        <v>5441.9</v>
      </c>
      <c r="AI189" s="11">
        <f t="shared" si="348"/>
        <v>5441.9</v>
      </c>
      <c r="AJ189" s="11">
        <f t="shared" si="349"/>
        <v>5441.9</v>
      </c>
      <c r="AK189" s="11">
        <f t="shared" ref="AK189:AK193" si="381">AK190</f>
        <v>-1400</v>
      </c>
      <c r="AL189" s="11">
        <f t="shared" ref="AL189:AL193" si="382">AL190</f>
        <v>0</v>
      </c>
      <c r="AM189" s="11">
        <f t="shared" ref="AM189:AM193" si="383">AM190</f>
        <v>0</v>
      </c>
      <c r="AN189" s="11">
        <f t="shared" si="350"/>
        <v>4041.8999999999996</v>
      </c>
      <c r="AO189" s="11">
        <f t="shared" si="351"/>
        <v>5441.9</v>
      </c>
      <c r="AP189" s="11">
        <f t="shared" si="352"/>
        <v>5441.9</v>
      </c>
      <c r="AQ189" s="11">
        <f t="shared" ref="AQ189:AQ193" si="384">AQ190</f>
        <v>0</v>
      </c>
      <c r="AR189" s="11">
        <f t="shared" ref="AR189:AR193" si="385">AR190</f>
        <v>0</v>
      </c>
      <c r="AS189" s="11">
        <f t="shared" ref="AS189:AS193" si="386">AS190</f>
        <v>0</v>
      </c>
      <c r="AT189" s="11">
        <f t="shared" si="353"/>
        <v>4041.8999999999996</v>
      </c>
      <c r="AU189" s="11">
        <f t="shared" si="354"/>
        <v>5441.9</v>
      </c>
      <c r="AV189" s="11">
        <f t="shared" si="355"/>
        <v>5441.9</v>
      </c>
      <c r="AW189" s="11">
        <f t="shared" ref="AW189:AW193" si="387">AW190</f>
        <v>0</v>
      </c>
      <c r="AX189" s="11">
        <f t="shared" ref="AX189:AX193" si="388">AX190</f>
        <v>0</v>
      </c>
      <c r="AY189" s="11">
        <f t="shared" ref="AY189:AY193" si="389">AY190</f>
        <v>0</v>
      </c>
      <c r="AZ189" s="11">
        <f t="shared" si="356"/>
        <v>4041.8999999999996</v>
      </c>
      <c r="BA189" s="11">
        <f t="shared" si="357"/>
        <v>5441.9</v>
      </c>
      <c r="BB189" s="11">
        <f t="shared" si="358"/>
        <v>5441.9</v>
      </c>
      <c r="BC189" s="11">
        <f t="shared" ref="BC189:BC193" si="390">BC190</f>
        <v>0</v>
      </c>
      <c r="BD189" s="11">
        <f t="shared" ref="BD189:BD193" si="391">BD190</f>
        <v>0</v>
      </c>
      <c r="BE189" s="11">
        <f t="shared" ref="BE189:BE193" si="392">BE190</f>
        <v>0</v>
      </c>
      <c r="BF189" s="11">
        <f t="shared" si="359"/>
        <v>4041.8999999999996</v>
      </c>
      <c r="BG189" s="11">
        <f t="shared" si="360"/>
        <v>5441.9</v>
      </c>
      <c r="BH189" s="11">
        <f t="shared" si="361"/>
        <v>5441.9</v>
      </c>
      <c r="BI189" s="11">
        <f t="shared" ref="BI189:BI193" si="393">BI190</f>
        <v>0</v>
      </c>
      <c r="BJ189" s="11">
        <f t="shared" ref="BJ189:BJ193" si="394">BJ190</f>
        <v>0</v>
      </c>
      <c r="BK189" s="11">
        <f t="shared" ref="BK189:BK193" si="395">BK190</f>
        <v>0</v>
      </c>
      <c r="BL189" s="11">
        <f t="shared" si="264"/>
        <v>4041.8999999999996</v>
      </c>
      <c r="BM189" s="11">
        <f t="shared" ref="BM189:BM193" si="396">BM190</f>
        <v>0</v>
      </c>
      <c r="BN189" s="43">
        <f t="shared" si="299"/>
        <v>4041.8999999999996</v>
      </c>
      <c r="BO189" s="11">
        <f t="shared" si="250"/>
        <v>5441.9</v>
      </c>
      <c r="BP189" s="11">
        <f t="shared" ref="BP189:BU193" si="397">BP190</f>
        <v>0</v>
      </c>
      <c r="BQ189" s="43">
        <f t="shared" si="300"/>
        <v>5441.9</v>
      </c>
      <c r="BR189" s="11">
        <f t="shared" si="251"/>
        <v>5441.9</v>
      </c>
      <c r="BS189" s="11">
        <f t="shared" si="397"/>
        <v>0</v>
      </c>
      <c r="BT189" s="43">
        <f t="shared" si="301"/>
        <v>5441.9</v>
      </c>
      <c r="BU189" s="11">
        <f t="shared" si="397"/>
        <v>0</v>
      </c>
      <c r="BV189" s="21"/>
      <c r="BW189" s="21"/>
      <c r="BX189" s="1" t="str">
        <f t="shared" si="337"/>
        <v/>
      </c>
    </row>
    <row r="190" spans="1:77" ht="31.2" customHeight="1" x14ac:dyDescent="0.3">
      <c r="A190" s="62" t="s">
        <v>178</v>
      </c>
      <c r="B190" s="63" t="s">
        <v>64</v>
      </c>
      <c r="C190" s="62"/>
      <c r="D190" s="62"/>
      <c r="E190" s="64" t="s">
        <v>65</v>
      </c>
      <c r="F190" s="11">
        <f t="shared" si="365"/>
        <v>5441.9</v>
      </c>
      <c r="G190" s="11">
        <f t="shared" si="366"/>
        <v>5441.9</v>
      </c>
      <c r="H190" s="11">
        <f t="shared" si="367"/>
        <v>5441.9</v>
      </c>
      <c r="I190" s="11">
        <f t="shared" si="368"/>
        <v>0</v>
      </c>
      <c r="J190" s="11">
        <f t="shared" si="369"/>
        <v>0</v>
      </c>
      <c r="K190" s="11">
        <f t="shared" si="370"/>
        <v>0</v>
      </c>
      <c r="L190" s="11">
        <f t="shared" si="255"/>
        <v>5441.9</v>
      </c>
      <c r="M190" s="11">
        <f t="shared" si="256"/>
        <v>5441.9</v>
      </c>
      <c r="N190" s="11">
        <f t="shared" si="257"/>
        <v>5441.9</v>
      </c>
      <c r="O190" s="11">
        <f t="shared" si="371"/>
        <v>0</v>
      </c>
      <c r="P190" s="11">
        <f t="shared" si="372"/>
        <v>0</v>
      </c>
      <c r="Q190" s="11">
        <f t="shared" si="373"/>
        <v>0</v>
      </c>
      <c r="R190" s="11">
        <f t="shared" si="338"/>
        <v>5441.9</v>
      </c>
      <c r="S190" s="11">
        <f t="shared" si="339"/>
        <v>5441.9</v>
      </c>
      <c r="T190" s="11">
        <f t="shared" si="340"/>
        <v>5441.9</v>
      </c>
      <c r="U190" s="11">
        <f t="shared" si="374"/>
        <v>0</v>
      </c>
      <c r="V190" s="11">
        <f t="shared" si="375"/>
        <v>0</v>
      </c>
      <c r="W190" s="11">
        <f t="shared" si="376"/>
        <v>0</v>
      </c>
      <c r="X190" s="11">
        <f t="shared" si="341"/>
        <v>5441.9</v>
      </c>
      <c r="Y190" s="11">
        <f t="shared" si="342"/>
        <v>5441.9</v>
      </c>
      <c r="Z190" s="11">
        <f t="shared" si="343"/>
        <v>5441.9</v>
      </c>
      <c r="AA190" s="11">
        <f t="shared" si="377"/>
        <v>0</v>
      </c>
      <c r="AB190" s="11">
        <f t="shared" si="378"/>
        <v>0</v>
      </c>
      <c r="AC190" s="11">
        <f t="shared" si="379"/>
        <v>0</v>
      </c>
      <c r="AD190" s="11">
        <f t="shared" si="344"/>
        <v>5441.9</v>
      </c>
      <c r="AE190" s="11">
        <f t="shared" si="345"/>
        <v>5441.9</v>
      </c>
      <c r="AF190" s="11">
        <f t="shared" si="346"/>
        <v>5441.9</v>
      </c>
      <c r="AG190" s="11">
        <f t="shared" si="380"/>
        <v>0</v>
      </c>
      <c r="AH190" s="11">
        <f t="shared" si="347"/>
        <v>5441.9</v>
      </c>
      <c r="AI190" s="11">
        <f t="shared" si="348"/>
        <v>5441.9</v>
      </c>
      <c r="AJ190" s="11">
        <f t="shared" si="349"/>
        <v>5441.9</v>
      </c>
      <c r="AK190" s="11">
        <f t="shared" si="381"/>
        <v>-1400</v>
      </c>
      <c r="AL190" s="11">
        <f t="shared" si="382"/>
        <v>0</v>
      </c>
      <c r="AM190" s="11">
        <f t="shared" si="383"/>
        <v>0</v>
      </c>
      <c r="AN190" s="11">
        <f t="shared" si="350"/>
        <v>4041.8999999999996</v>
      </c>
      <c r="AO190" s="11">
        <f t="shared" si="351"/>
        <v>5441.9</v>
      </c>
      <c r="AP190" s="11">
        <f t="shared" si="352"/>
        <v>5441.9</v>
      </c>
      <c r="AQ190" s="11">
        <f t="shared" si="384"/>
        <v>0</v>
      </c>
      <c r="AR190" s="11">
        <f t="shared" si="385"/>
        <v>0</v>
      </c>
      <c r="AS190" s="11">
        <f t="shared" si="386"/>
        <v>0</v>
      </c>
      <c r="AT190" s="11">
        <f t="shared" si="353"/>
        <v>4041.8999999999996</v>
      </c>
      <c r="AU190" s="11">
        <f t="shared" si="354"/>
        <v>5441.9</v>
      </c>
      <c r="AV190" s="11">
        <f t="shared" si="355"/>
        <v>5441.9</v>
      </c>
      <c r="AW190" s="11">
        <f t="shared" si="387"/>
        <v>0</v>
      </c>
      <c r="AX190" s="11">
        <f t="shared" si="388"/>
        <v>0</v>
      </c>
      <c r="AY190" s="11">
        <f t="shared" si="389"/>
        <v>0</v>
      </c>
      <c r="AZ190" s="11">
        <f t="shared" si="356"/>
        <v>4041.8999999999996</v>
      </c>
      <c r="BA190" s="11">
        <f t="shared" si="357"/>
        <v>5441.9</v>
      </c>
      <c r="BB190" s="11">
        <f t="shared" si="358"/>
        <v>5441.9</v>
      </c>
      <c r="BC190" s="11">
        <f t="shared" si="390"/>
        <v>0</v>
      </c>
      <c r="BD190" s="11">
        <f t="shared" si="391"/>
        <v>0</v>
      </c>
      <c r="BE190" s="11">
        <f t="shared" si="392"/>
        <v>0</v>
      </c>
      <c r="BF190" s="11">
        <f t="shared" si="359"/>
        <v>4041.8999999999996</v>
      </c>
      <c r="BG190" s="11">
        <f t="shared" si="360"/>
        <v>5441.9</v>
      </c>
      <c r="BH190" s="11">
        <f t="shared" si="361"/>
        <v>5441.9</v>
      </c>
      <c r="BI190" s="11">
        <f t="shared" si="393"/>
        <v>0</v>
      </c>
      <c r="BJ190" s="11">
        <f t="shared" si="394"/>
        <v>0</v>
      </c>
      <c r="BK190" s="11">
        <f t="shared" si="395"/>
        <v>0</v>
      </c>
      <c r="BL190" s="11">
        <f t="shared" si="264"/>
        <v>4041.8999999999996</v>
      </c>
      <c r="BM190" s="11">
        <f t="shared" si="396"/>
        <v>0</v>
      </c>
      <c r="BN190" s="43">
        <f t="shared" si="299"/>
        <v>4041.8999999999996</v>
      </c>
      <c r="BO190" s="11">
        <f t="shared" si="250"/>
        <v>5441.9</v>
      </c>
      <c r="BP190" s="11">
        <f t="shared" si="397"/>
        <v>0</v>
      </c>
      <c r="BQ190" s="43">
        <f t="shared" si="300"/>
        <v>5441.9</v>
      </c>
      <c r="BR190" s="11">
        <f t="shared" si="251"/>
        <v>5441.9</v>
      </c>
      <c r="BS190" s="11">
        <f t="shared" si="397"/>
        <v>0</v>
      </c>
      <c r="BT190" s="43">
        <f t="shared" si="301"/>
        <v>5441.9</v>
      </c>
      <c r="BU190" s="11">
        <f t="shared" si="397"/>
        <v>0</v>
      </c>
      <c r="BV190" s="21"/>
      <c r="BW190" s="21"/>
      <c r="BX190" s="1" t="str">
        <f t="shared" si="337"/>
        <v/>
      </c>
    </row>
    <row r="191" spans="1:77" ht="15.6" customHeight="1" x14ac:dyDescent="0.3">
      <c r="A191" s="62" t="s">
        <v>178</v>
      </c>
      <c r="B191" s="63" t="s">
        <v>64</v>
      </c>
      <c r="C191" s="62" t="s">
        <v>67</v>
      </c>
      <c r="D191" s="62" t="s">
        <v>72</v>
      </c>
      <c r="E191" s="64" t="s">
        <v>169</v>
      </c>
      <c r="F191" s="11">
        <v>5441.9</v>
      </c>
      <c r="G191" s="11">
        <v>5441.9</v>
      </c>
      <c r="H191" s="11">
        <v>5441.9</v>
      </c>
      <c r="I191" s="11"/>
      <c r="J191" s="11"/>
      <c r="K191" s="11"/>
      <c r="L191" s="11">
        <f t="shared" si="255"/>
        <v>5441.9</v>
      </c>
      <c r="M191" s="11">
        <f t="shared" si="256"/>
        <v>5441.9</v>
      </c>
      <c r="N191" s="11">
        <f t="shared" si="257"/>
        <v>5441.9</v>
      </c>
      <c r="O191" s="11"/>
      <c r="P191" s="11"/>
      <c r="Q191" s="11"/>
      <c r="R191" s="11">
        <f t="shared" si="338"/>
        <v>5441.9</v>
      </c>
      <c r="S191" s="11">
        <f t="shared" si="339"/>
        <v>5441.9</v>
      </c>
      <c r="T191" s="11">
        <f t="shared" si="340"/>
        <v>5441.9</v>
      </c>
      <c r="U191" s="11"/>
      <c r="V191" s="11"/>
      <c r="W191" s="11"/>
      <c r="X191" s="11">
        <f t="shared" si="341"/>
        <v>5441.9</v>
      </c>
      <c r="Y191" s="11">
        <f t="shared" si="342"/>
        <v>5441.9</v>
      </c>
      <c r="Z191" s="11">
        <f t="shared" si="343"/>
        <v>5441.9</v>
      </c>
      <c r="AA191" s="11"/>
      <c r="AB191" s="11"/>
      <c r="AC191" s="11"/>
      <c r="AD191" s="11">
        <f t="shared" si="344"/>
        <v>5441.9</v>
      </c>
      <c r="AE191" s="11">
        <f t="shared" si="345"/>
        <v>5441.9</v>
      </c>
      <c r="AF191" s="11">
        <f t="shared" si="346"/>
        <v>5441.9</v>
      </c>
      <c r="AG191" s="11"/>
      <c r="AH191" s="11">
        <f t="shared" si="347"/>
        <v>5441.9</v>
      </c>
      <c r="AI191" s="11">
        <f t="shared" si="348"/>
        <v>5441.9</v>
      </c>
      <c r="AJ191" s="11">
        <f t="shared" si="349"/>
        <v>5441.9</v>
      </c>
      <c r="AK191" s="11">
        <v>-1400</v>
      </c>
      <c r="AL191" s="11"/>
      <c r="AM191" s="11"/>
      <c r="AN191" s="11">
        <f t="shared" si="350"/>
        <v>4041.8999999999996</v>
      </c>
      <c r="AO191" s="11">
        <f t="shared" si="351"/>
        <v>5441.9</v>
      </c>
      <c r="AP191" s="11">
        <f t="shared" si="352"/>
        <v>5441.9</v>
      </c>
      <c r="AQ191" s="11"/>
      <c r="AR191" s="11"/>
      <c r="AS191" s="11"/>
      <c r="AT191" s="11">
        <f t="shared" si="353"/>
        <v>4041.8999999999996</v>
      </c>
      <c r="AU191" s="11">
        <f t="shared" si="354"/>
        <v>5441.9</v>
      </c>
      <c r="AV191" s="11">
        <f t="shared" si="355"/>
        <v>5441.9</v>
      </c>
      <c r="AW191" s="11"/>
      <c r="AX191" s="11"/>
      <c r="AY191" s="11"/>
      <c r="AZ191" s="11">
        <f t="shared" si="356"/>
        <v>4041.8999999999996</v>
      </c>
      <c r="BA191" s="11">
        <f t="shared" si="357"/>
        <v>5441.9</v>
      </c>
      <c r="BB191" s="11">
        <f t="shared" si="358"/>
        <v>5441.9</v>
      </c>
      <c r="BC191" s="11"/>
      <c r="BD191" s="11"/>
      <c r="BE191" s="11"/>
      <c r="BF191" s="11">
        <f t="shared" si="359"/>
        <v>4041.8999999999996</v>
      </c>
      <c r="BG191" s="11">
        <f t="shared" si="360"/>
        <v>5441.9</v>
      </c>
      <c r="BH191" s="11">
        <f t="shared" si="361"/>
        <v>5441.9</v>
      </c>
      <c r="BI191" s="11"/>
      <c r="BJ191" s="11"/>
      <c r="BK191" s="11"/>
      <c r="BL191" s="11">
        <f t="shared" si="264"/>
        <v>4041.8999999999996</v>
      </c>
      <c r="BM191" s="11"/>
      <c r="BN191" s="43">
        <f t="shared" si="299"/>
        <v>4041.8999999999996</v>
      </c>
      <c r="BO191" s="11">
        <f t="shared" si="250"/>
        <v>5441.9</v>
      </c>
      <c r="BP191" s="11"/>
      <c r="BQ191" s="43">
        <f t="shared" si="300"/>
        <v>5441.9</v>
      </c>
      <c r="BR191" s="11">
        <f t="shared" si="251"/>
        <v>5441.9</v>
      </c>
      <c r="BS191" s="11"/>
      <c r="BT191" s="43">
        <f t="shared" si="301"/>
        <v>5441.9</v>
      </c>
      <c r="BU191" s="11"/>
      <c r="BV191" s="21"/>
      <c r="BW191" s="21"/>
      <c r="BX191" s="1" t="str">
        <f t="shared" si="337"/>
        <v>0309</v>
      </c>
    </row>
    <row r="192" spans="1:77" ht="78" customHeight="1" x14ac:dyDescent="0.3">
      <c r="A192" s="62" t="s">
        <v>180</v>
      </c>
      <c r="B192" s="63"/>
      <c r="C192" s="62"/>
      <c r="D192" s="62"/>
      <c r="E192" s="64" t="s">
        <v>181</v>
      </c>
      <c r="F192" s="11">
        <f t="shared" si="365"/>
        <v>551.6</v>
      </c>
      <c r="G192" s="11">
        <f t="shared" si="366"/>
        <v>551.6</v>
      </c>
      <c r="H192" s="11">
        <f t="shared" si="367"/>
        <v>551.6</v>
      </c>
      <c r="I192" s="11">
        <f t="shared" si="368"/>
        <v>0</v>
      </c>
      <c r="J192" s="11">
        <f t="shared" si="369"/>
        <v>0</v>
      </c>
      <c r="K192" s="11">
        <f t="shared" si="370"/>
        <v>0</v>
      </c>
      <c r="L192" s="11">
        <f t="shared" si="255"/>
        <v>551.6</v>
      </c>
      <c r="M192" s="11">
        <f t="shared" si="256"/>
        <v>551.6</v>
      </c>
      <c r="N192" s="11">
        <f t="shared" si="257"/>
        <v>551.6</v>
      </c>
      <c r="O192" s="11">
        <f t="shared" si="371"/>
        <v>0</v>
      </c>
      <c r="P192" s="11">
        <f t="shared" si="372"/>
        <v>0</v>
      </c>
      <c r="Q192" s="11">
        <f t="shared" si="373"/>
        <v>0</v>
      </c>
      <c r="R192" s="11">
        <f t="shared" si="338"/>
        <v>551.6</v>
      </c>
      <c r="S192" s="11">
        <f t="shared" si="339"/>
        <v>551.6</v>
      </c>
      <c r="T192" s="11">
        <f t="shared" si="340"/>
        <v>551.6</v>
      </c>
      <c r="U192" s="11">
        <f t="shared" si="374"/>
        <v>0</v>
      </c>
      <c r="V192" s="11">
        <f t="shared" si="375"/>
        <v>0</v>
      </c>
      <c r="W192" s="11">
        <f t="shared" si="376"/>
        <v>0</v>
      </c>
      <c r="X192" s="11">
        <f t="shared" si="341"/>
        <v>551.6</v>
      </c>
      <c r="Y192" s="11">
        <f t="shared" si="342"/>
        <v>551.6</v>
      </c>
      <c r="Z192" s="11">
        <f t="shared" si="343"/>
        <v>551.6</v>
      </c>
      <c r="AA192" s="11">
        <f t="shared" si="377"/>
        <v>0</v>
      </c>
      <c r="AB192" s="11">
        <f t="shared" si="378"/>
        <v>0</v>
      </c>
      <c r="AC192" s="11">
        <f t="shared" si="379"/>
        <v>0</v>
      </c>
      <c r="AD192" s="11">
        <f t="shared" si="344"/>
        <v>551.6</v>
      </c>
      <c r="AE192" s="11">
        <f t="shared" si="345"/>
        <v>551.6</v>
      </c>
      <c r="AF192" s="11">
        <f t="shared" si="346"/>
        <v>551.6</v>
      </c>
      <c r="AG192" s="11">
        <f t="shared" si="380"/>
        <v>0</v>
      </c>
      <c r="AH192" s="11">
        <f t="shared" si="347"/>
        <v>551.6</v>
      </c>
      <c r="AI192" s="11">
        <f t="shared" si="348"/>
        <v>551.6</v>
      </c>
      <c r="AJ192" s="11">
        <f t="shared" si="349"/>
        <v>551.6</v>
      </c>
      <c r="AK192" s="11">
        <f t="shared" si="381"/>
        <v>0</v>
      </c>
      <c r="AL192" s="11">
        <f t="shared" si="382"/>
        <v>0</v>
      </c>
      <c r="AM192" s="11">
        <f t="shared" si="383"/>
        <v>0</v>
      </c>
      <c r="AN192" s="11">
        <f t="shared" si="350"/>
        <v>551.6</v>
      </c>
      <c r="AO192" s="11">
        <f t="shared" si="351"/>
        <v>551.6</v>
      </c>
      <c r="AP192" s="11">
        <f t="shared" si="352"/>
        <v>551.6</v>
      </c>
      <c r="AQ192" s="11">
        <f t="shared" si="384"/>
        <v>0</v>
      </c>
      <c r="AR192" s="11">
        <f t="shared" si="385"/>
        <v>0</v>
      </c>
      <c r="AS192" s="11">
        <f t="shared" si="386"/>
        <v>0</v>
      </c>
      <c r="AT192" s="11">
        <f t="shared" si="353"/>
        <v>551.6</v>
      </c>
      <c r="AU192" s="11">
        <f t="shared" si="354"/>
        <v>551.6</v>
      </c>
      <c r="AV192" s="11">
        <f t="shared" si="355"/>
        <v>551.6</v>
      </c>
      <c r="AW192" s="11">
        <f t="shared" si="387"/>
        <v>0</v>
      </c>
      <c r="AX192" s="11">
        <f t="shared" si="388"/>
        <v>0</v>
      </c>
      <c r="AY192" s="11">
        <f t="shared" si="389"/>
        <v>0</v>
      </c>
      <c r="AZ192" s="11">
        <f t="shared" si="356"/>
        <v>551.6</v>
      </c>
      <c r="BA192" s="11">
        <f t="shared" si="357"/>
        <v>551.6</v>
      </c>
      <c r="BB192" s="11">
        <f t="shared" si="358"/>
        <v>551.6</v>
      </c>
      <c r="BC192" s="11">
        <f t="shared" si="390"/>
        <v>0</v>
      </c>
      <c r="BD192" s="11">
        <f t="shared" si="391"/>
        <v>0</v>
      </c>
      <c r="BE192" s="11">
        <f t="shared" si="392"/>
        <v>0</v>
      </c>
      <c r="BF192" s="11">
        <f t="shared" si="359"/>
        <v>551.6</v>
      </c>
      <c r="BG192" s="11">
        <f t="shared" si="360"/>
        <v>551.6</v>
      </c>
      <c r="BH192" s="11">
        <f t="shared" si="361"/>
        <v>551.6</v>
      </c>
      <c r="BI192" s="11">
        <f t="shared" si="393"/>
        <v>0</v>
      </c>
      <c r="BJ192" s="11">
        <f t="shared" si="394"/>
        <v>0</v>
      </c>
      <c r="BK192" s="11">
        <f t="shared" si="395"/>
        <v>0</v>
      </c>
      <c r="BL192" s="11">
        <f t="shared" si="264"/>
        <v>551.6</v>
      </c>
      <c r="BM192" s="11">
        <f t="shared" si="396"/>
        <v>0</v>
      </c>
      <c r="BN192" s="43">
        <f t="shared" si="299"/>
        <v>551.6</v>
      </c>
      <c r="BO192" s="11">
        <f t="shared" si="250"/>
        <v>551.6</v>
      </c>
      <c r="BP192" s="11">
        <f t="shared" si="397"/>
        <v>0</v>
      </c>
      <c r="BQ192" s="43">
        <f t="shared" si="300"/>
        <v>551.6</v>
      </c>
      <c r="BR192" s="11">
        <f t="shared" si="251"/>
        <v>551.6</v>
      </c>
      <c r="BS192" s="11">
        <f t="shared" si="397"/>
        <v>0</v>
      </c>
      <c r="BT192" s="43">
        <f t="shared" si="301"/>
        <v>551.6</v>
      </c>
      <c r="BU192" s="11">
        <f t="shared" si="397"/>
        <v>0</v>
      </c>
      <c r="BV192" s="21"/>
      <c r="BW192" s="21"/>
      <c r="BX192" s="1" t="str">
        <f t="shared" si="337"/>
        <v/>
      </c>
    </row>
    <row r="193" spans="1:76" ht="46.8" customHeight="1" x14ac:dyDescent="0.3">
      <c r="A193" s="62" t="s">
        <v>180</v>
      </c>
      <c r="B193" s="63" t="s">
        <v>82</v>
      </c>
      <c r="C193" s="62"/>
      <c r="D193" s="62"/>
      <c r="E193" s="64" t="s">
        <v>83</v>
      </c>
      <c r="F193" s="11">
        <f t="shared" si="365"/>
        <v>551.6</v>
      </c>
      <c r="G193" s="11">
        <f t="shared" si="366"/>
        <v>551.6</v>
      </c>
      <c r="H193" s="11">
        <f t="shared" si="367"/>
        <v>551.6</v>
      </c>
      <c r="I193" s="11">
        <f t="shared" si="368"/>
        <v>0</v>
      </c>
      <c r="J193" s="11">
        <f t="shared" si="369"/>
        <v>0</v>
      </c>
      <c r="K193" s="11">
        <f t="shared" si="370"/>
        <v>0</v>
      </c>
      <c r="L193" s="11">
        <f t="shared" si="255"/>
        <v>551.6</v>
      </c>
      <c r="M193" s="11">
        <f t="shared" si="256"/>
        <v>551.6</v>
      </c>
      <c r="N193" s="11">
        <f t="shared" si="257"/>
        <v>551.6</v>
      </c>
      <c r="O193" s="11">
        <f t="shared" si="371"/>
        <v>0</v>
      </c>
      <c r="P193" s="11">
        <f t="shared" si="372"/>
        <v>0</v>
      </c>
      <c r="Q193" s="11">
        <f t="shared" si="373"/>
        <v>0</v>
      </c>
      <c r="R193" s="11">
        <f t="shared" si="338"/>
        <v>551.6</v>
      </c>
      <c r="S193" s="11">
        <f t="shared" si="339"/>
        <v>551.6</v>
      </c>
      <c r="T193" s="11">
        <f t="shared" si="340"/>
        <v>551.6</v>
      </c>
      <c r="U193" s="11">
        <f t="shared" si="374"/>
        <v>0</v>
      </c>
      <c r="V193" s="11">
        <f t="shared" si="375"/>
        <v>0</v>
      </c>
      <c r="W193" s="11">
        <f t="shared" si="376"/>
        <v>0</v>
      </c>
      <c r="X193" s="11">
        <f t="shared" si="341"/>
        <v>551.6</v>
      </c>
      <c r="Y193" s="11">
        <f t="shared" si="342"/>
        <v>551.6</v>
      </c>
      <c r="Z193" s="11">
        <f t="shared" si="343"/>
        <v>551.6</v>
      </c>
      <c r="AA193" s="11">
        <f t="shared" si="377"/>
        <v>0</v>
      </c>
      <c r="AB193" s="11">
        <f t="shared" si="378"/>
        <v>0</v>
      </c>
      <c r="AC193" s="11">
        <f t="shared" si="379"/>
        <v>0</v>
      </c>
      <c r="AD193" s="11">
        <f t="shared" si="344"/>
        <v>551.6</v>
      </c>
      <c r="AE193" s="11">
        <f t="shared" si="345"/>
        <v>551.6</v>
      </c>
      <c r="AF193" s="11">
        <f t="shared" si="346"/>
        <v>551.6</v>
      </c>
      <c r="AG193" s="11">
        <f t="shared" si="380"/>
        <v>0</v>
      </c>
      <c r="AH193" s="11">
        <f t="shared" si="347"/>
        <v>551.6</v>
      </c>
      <c r="AI193" s="11">
        <f t="shared" si="348"/>
        <v>551.6</v>
      </c>
      <c r="AJ193" s="11">
        <f t="shared" si="349"/>
        <v>551.6</v>
      </c>
      <c r="AK193" s="11">
        <f t="shared" si="381"/>
        <v>0</v>
      </c>
      <c r="AL193" s="11">
        <f t="shared" si="382"/>
        <v>0</v>
      </c>
      <c r="AM193" s="11">
        <f t="shared" si="383"/>
        <v>0</v>
      </c>
      <c r="AN193" s="11">
        <f t="shared" si="350"/>
        <v>551.6</v>
      </c>
      <c r="AO193" s="11">
        <f t="shared" si="351"/>
        <v>551.6</v>
      </c>
      <c r="AP193" s="11">
        <f t="shared" si="352"/>
        <v>551.6</v>
      </c>
      <c r="AQ193" s="11">
        <f t="shared" si="384"/>
        <v>0</v>
      </c>
      <c r="AR193" s="11">
        <f t="shared" si="385"/>
        <v>0</v>
      </c>
      <c r="AS193" s="11">
        <f t="shared" si="386"/>
        <v>0</v>
      </c>
      <c r="AT193" s="11">
        <f t="shared" si="353"/>
        <v>551.6</v>
      </c>
      <c r="AU193" s="11">
        <f t="shared" si="354"/>
        <v>551.6</v>
      </c>
      <c r="AV193" s="11">
        <f t="shared" si="355"/>
        <v>551.6</v>
      </c>
      <c r="AW193" s="11">
        <f t="shared" si="387"/>
        <v>0</v>
      </c>
      <c r="AX193" s="11">
        <f t="shared" si="388"/>
        <v>0</v>
      </c>
      <c r="AY193" s="11">
        <f t="shared" si="389"/>
        <v>0</v>
      </c>
      <c r="AZ193" s="11">
        <f t="shared" si="356"/>
        <v>551.6</v>
      </c>
      <c r="BA193" s="11">
        <f t="shared" si="357"/>
        <v>551.6</v>
      </c>
      <c r="BB193" s="11">
        <f t="shared" si="358"/>
        <v>551.6</v>
      </c>
      <c r="BC193" s="11">
        <f t="shared" si="390"/>
        <v>0</v>
      </c>
      <c r="BD193" s="11">
        <f t="shared" si="391"/>
        <v>0</v>
      </c>
      <c r="BE193" s="11">
        <f t="shared" si="392"/>
        <v>0</v>
      </c>
      <c r="BF193" s="11">
        <f t="shared" si="359"/>
        <v>551.6</v>
      </c>
      <c r="BG193" s="11">
        <f t="shared" si="360"/>
        <v>551.6</v>
      </c>
      <c r="BH193" s="11">
        <f t="shared" si="361"/>
        <v>551.6</v>
      </c>
      <c r="BI193" s="11">
        <f t="shared" si="393"/>
        <v>0</v>
      </c>
      <c r="BJ193" s="11">
        <f t="shared" si="394"/>
        <v>0</v>
      </c>
      <c r="BK193" s="11">
        <f t="shared" si="395"/>
        <v>0</v>
      </c>
      <c r="BL193" s="11">
        <f t="shared" si="264"/>
        <v>551.6</v>
      </c>
      <c r="BM193" s="11">
        <f t="shared" si="396"/>
        <v>0</v>
      </c>
      <c r="BN193" s="43">
        <f t="shared" si="299"/>
        <v>551.6</v>
      </c>
      <c r="BO193" s="11">
        <f t="shared" si="250"/>
        <v>551.6</v>
      </c>
      <c r="BP193" s="11">
        <f t="shared" si="397"/>
        <v>0</v>
      </c>
      <c r="BQ193" s="43">
        <f t="shared" si="300"/>
        <v>551.6</v>
      </c>
      <c r="BR193" s="11">
        <f t="shared" si="251"/>
        <v>551.6</v>
      </c>
      <c r="BS193" s="11">
        <f t="shared" si="397"/>
        <v>0</v>
      </c>
      <c r="BT193" s="43">
        <f t="shared" si="301"/>
        <v>551.6</v>
      </c>
      <c r="BU193" s="11">
        <f t="shared" si="397"/>
        <v>0</v>
      </c>
      <c r="BV193" s="21"/>
      <c r="BW193" s="21"/>
      <c r="BX193" s="1" t="str">
        <f t="shared" si="337"/>
        <v/>
      </c>
    </row>
    <row r="194" spans="1:76" ht="46.8" customHeight="1" x14ac:dyDescent="0.3">
      <c r="A194" s="62" t="s">
        <v>180</v>
      </c>
      <c r="B194" s="63" t="s">
        <v>82</v>
      </c>
      <c r="C194" s="62" t="s">
        <v>67</v>
      </c>
      <c r="D194" s="62" t="s">
        <v>126</v>
      </c>
      <c r="E194" s="64" t="s">
        <v>127</v>
      </c>
      <c r="F194" s="11">
        <v>551.6</v>
      </c>
      <c r="G194" s="11">
        <v>551.6</v>
      </c>
      <c r="H194" s="11">
        <v>551.6</v>
      </c>
      <c r="I194" s="11"/>
      <c r="J194" s="11"/>
      <c r="K194" s="11"/>
      <c r="L194" s="11">
        <f t="shared" si="255"/>
        <v>551.6</v>
      </c>
      <c r="M194" s="11">
        <f t="shared" si="256"/>
        <v>551.6</v>
      </c>
      <c r="N194" s="11">
        <f t="shared" si="257"/>
        <v>551.6</v>
      </c>
      <c r="O194" s="11"/>
      <c r="P194" s="11"/>
      <c r="Q194" s="11"/>
      <c r="R194" s="11">
        <f t="shared" si="338"/>
        <v>551.6</v>
      </c>
      <c r="S194" s="11">
        <f t="shared" si="339"/>
        <v>551.6</v>
      </c>
      <c r="T194" s="11">
        <f t="shared" si="340"/>
        <v>551.6</v>
      </c>
      <c r="U194" s="11"/>
      <c r="V194" s="11"/>
      <c r="W194" s="11"/>
      <c r="X194" s="11">
        <f t="shared" si="341"/>
        <v>551.6</v>
      </c>
      <c r="Y194" s="11">
        <f t="shared" si="342"/>
        <v>551.6</v>
      </c>
      <c r="Z194" s="11">
        <f t="shared" si="343"/>
        <v>551.6</v>
      </c>
      <c r="AA194" s="11"/>
      <c r="AB194" s="11"/>
      <c r="AC194" s="11"/>
      <c r="AD194" s="11">
        <f t="shared" si="344"/>
        <v>551.6</v>
      </c>
      <c r="AE194" s="11">
        <f t="shared" si="345"/>
        <v>551.6</v>
      </c>
      <c r="AF194" s="11">
        <f t="shared" si="346"/>
        <v>551.6</v>
      </c>
      <c r="AG194" s="11"/>
      <c r="AH194" s="11">
        <f t="shared" si="347"/>
        <v>551.6</v>
      </c>
      <c r="AI194" s="11">
        <f t="shared" si="348"/>
        <v>551.6</v>
      </c>
      <c r="AJ194" s="11">
        <f t="shared" si="349"/>
        <v>551.6</v>
      </c>
      <c r="AK194" s="11"/>
      <c r="AL194" s="11"/>
      <c r="AM194" s="11"/>
      <c r="AN194" s="11">
        <f t="shared" si="350"/>
        <v>551.6</v>
      </c>
      <c r="AO194" s="11">
        <f t="shared" si="351"/>
        <v>551.6</v>
      </c>
      <c r="AP194" s="11">
        <f t="shared" si="352"/>
        <v>551.6</v>
      </c>
      <c r="AQ194" s="11"/>
      <c r="AR194" s="11"/>
      <c r="AS194" s="11"/>
      <c r="AT194" s="11">
        <f t="shared" si="353"/>
        <v>551.6</v>
      </c>
      <c r="AU194" s="11">
        <f t="shared" si="354"/>
        <v>551.6</v>
      </c>
      <c r="AV194" s="11">
        <f t="shared" si="355"/>
        <v>551.6</v>
      </c>
      <c r="AW194" s="11"/>
      <c r="AX194" s="11"/>
      <c r="AY194" s="11"/>
      <c r="AZ194" s="11">
        <f t="shared" si="356"/>
        <v>551.6</v>
      </c>
      <c r="BA194" s="11">
        <f t="shared" si="357"/>
        <v>551.6</v>
      </c>
      <c r="BB194" s="11">
        <f t="shared" si="358"/>
        <v>551.6</v>
      </c>
      <c r="BC194" s="11"/>
      <c r="BD194" s="11"/>
      <c r="BE194" s="11"/>
      <c r="BF194" s="11">
        <f t="shared" si="359"/>
        <v>551.6</v>
      </c>
      <c r="BG194" s="11">
        <f t="shared" si="360"/>
        <v>551.6</v>
      </c>
      <c r="BH194" s="11">
        <f t="shared" si="361"/>
        <v>551.6</v>
      </c>
      <c r="BI194" s="11"/>
      <c r="BJ194" s="11"/>
      <c r="BK194" s="11"/>
      <c r="BL194" s="11">
        <f t="shared" si="264"/>
        <v>551.6</v>
      </c>
      <c r="BM194" s="11"/>
      <c r="BN194" s="43">
        <f t="shared" si="299"/>
        <v>551.6</v>
      </c>
      <c r="BO194" s="11">
        <f t="shared" si="250"/>
        <v>551.6</v>
      </c>
      <c r="BP194" s="11"/>
      <c r="BQ194" s="43">
        <f t="shared" si="300"/>
        <v>551.6</v>
      </c>
      <c r="BR194" s="11">
        <f t="shared" si="251"/>
        <v>551.6</v>
      </c>
      <c r="BS194" s="11"/>
      <c r="BT194" s="43">
        <f t="shared" si="301"/>
        <v>551.6</v>
      </c>
      <c r="BU194" s="11"/>
      <c r="BV194" s="21"/>
      <c r="BW194" s="21"/>
      <c r="BX194" s="1" t="str">
        <f t="shared" si="337"/>
        <v>0310</v>
      </c>
    </row>
    <row r="195" spans="1:76" ht="62.4" customHeight="1" x14ac:dyDescent="0.3">
      <c r="A195" s="62" t="s">
        <v>182</v>
      </c>
      <c r="B195" s="63"/>
      <c r="C195" s="62"/>
      <c r="D195" s="62"/>
      <c r="E195" s="64" t="s">
        <v>183</v>
      </c>
      <c r="F195" s="11">
        <f t="shared" ref="F195:K195" si="398">F196+F200+F203</f>
        <v>16231.6</v>
      </c>
      <c r="G195" s="11">
        <f t="shared" si="398"/>
        <v>16231.6</v>
      </c>
      <c r="H195" s="11">
        <f t="shared" si="398"/>
        <v>16231.6</v>
      </c>
      <c r="I195" s="11">
        <f t="shared" si="398"/>
        <v>0</v>
      </c>
      <c r="J195" s="11">
        <f t="shared" si="398"/>
        <v>0</v>
      </c>
      <c r="K195" s="11">
        <f t="shared" si="398"/>
        <v>0</v>
      </c>
      <c r="L195" s="11">
        <f t="shared" si="255"/>
        <v>16231.6</v>
      </c>
      <c r="M195" s="11">
        <f t="shared" si="256"/>
        <v>16231.6</v>
      </c>
      <c r="N195" s="11">
        <f t="shared" si="257"/>
        <v>16231.6</v>
      </c>
      <c r="O195" s="11">
        <f>O196+O200+O203</f>
        <v>0</v>
      </c>
      <c r="P195" s="11">
        <f>P196+P200+P203</f>
        <v>0</v>
      </c>
      <c r="Q195" s="11">
        <f>Q196+Q200+Q203</f>
        <v>0</v>
      </c>
      <c r="R195" s="11">
        <f t="shared" si="338"/>
        <v>16231.6</v>
      </c>
      <c r="S195" s="11">
        <f t="shared" si="339"/>
        <v>16231.6</v>
      </c>
      <c r="T195" s="11">
        <f t="shared" si="340"/>
        <v>16231.6</v>
      </c>
      <c r="U195" s="11">
        <f>U196+U200+U203</f>
        <v>0</v>
      </c>
      <c r="V195" s="11">
        <f>V196+V200+V203</f>
        <v>0</v>
      </c>
      <c r="W195" s="11">
        <f>W196+W200+W203</f>
        <v>0</v>
      </c>
      <c r="X195" s="11">
        <f t="shared" si="341"/>
        <v>16231.6</v>
      </c>
      <c r="Y195" s="11">
        <f t="shared" si="342"/>
        <v>16231.6</v>
      </c>
      <c r="Z195" s="11">
        <f t="shared" si="343"/>
        <v>16231.6</v>
      </c>
      <c r="AA195" s="11">
        <f>AA196+AA200+AA203</f>
        <v>0</v>
      </c>
      <c r="AB195" s="11">
        <f>AB196+AB200+AB203</f>
        <v>0</v>
      </c>
      <c r="AC195" s="11">
        <f>AC196+AC200+AC203</f>
        <v>0</v>
      </c>
      <c r="AD195" s="11">
        <f t="shared" si="344"/>
        <v>16231.6</v>
      </c>
      <c r="AE195" s="11">
        <f t="shared" si="345"/>
        <v>16231.6</v>
      </c>
      <c r="AF195" s="11">
        <f t="shared" si="346"/>
        <v>16231.6</v>
      </c>
      <c r="AG195" s="11">
        <f>AG196+AG200+AG203</f>
        <v>0</v>
      </c>
      <c r="AH195" s="11">
        <f t="shared" si="347"/>
        <v>16231.6</v>
      </c>
      <c r="AI195" s="11">
        <f t="shared" si="348"/>
        <v>16231.6</v>
      </c>
      <c r="AJ195" s="11">
        <f t="shared" si="349"/>
        <v>16231.6</v>
      </c>
      <c r="AK195" s="11">
        <f>AK196+AK200+AK203</f>
        <v>0</v>
      </c>
      <c r="AL195" s="11">
        <f>AL196+AL200+AL203</f>
        <v>0</v>
      </c>
      <c r="AM195" s="11">
        <f>AM196+AM200+AM203</f>
        <v>0</v>
      </c>
      <c r="AN195" s="11">
        <f t="shared" si="350"/>
        <v>16231.6</v>
      </c>
      <c r="AO195" s="11">
        <f t="shared" si="351"/>
        <v>16231.6</v>
      </c>
      <c r="AP195" s="11">
        <f t="shared" si="352"/>
        <v>16231.6</v>
      </c>
      <c r="AQ195" s="11">
        <f>AQ196+AQ200+AQ203</f>
        <v>0</v>
      </c>
      <c r="AR195" s="11">
        <f>AR196+AR200+AR203</f>
        <v>0</v>
      </c>
      <c r="AS195" s="11">
        <f>AS196+AS200+AS203</f>
        <v>0</v>
      </c>
      <c r="AT195" s="11">
        <f t="shared" si="353"/>
        <v>16231.6</v>
      </c>
      <c r="AU195" s="11">
        <f t="shared" si="354"/>
        <v>16231.6</v>
      </c>
      <c r="AV195" s="11">
        <f t="shared" si="355"/>
        <v>16231.6</v>
      </c>
      <c r="AW195" s="11">
        <f>AW196+AW200+AW203</f>
        <v>0</v>
      </c>
      <c r="AX195" s="11">
        <f>AX196+AX200+AX203</f>
        <v>0</v>
      </c>
      <c r="AY195" s="11">
        <f>AY196+AY200+AY203</f>
        <v>0</v>
      </c>
      <c r="AZ195" s="11">
        <f t="shared" si="356"/>
        <v>16231.6</v>
      </c>
      <c r="BA195" s="11">
        <f t="shared" si="357"/>
        <v>16231.6</v>
      </c>
      <c r="BB195" s="11">
        <f t="shared" si="358"/>
        <v>16231.6</v>
      </c>
      <c r="BC195" s="11">
        <f>BC196+BC200+BC203</f>
        <v>0</v>
      </c>
      <c r="BD195" s="11">
        <f>BD196+BD200+BD203</f>
        <v>0</v>
      </c>
      <c r="BE195" s="11">
        <f>BE196+BE200+BE203</f>
        <v>0</v>
      </c>
      <c r="BF195" s="11">
        <f t="shared" si="359"/>
        <v>16231.6</v>
      </c>
      <c r="BG195" s="11">
        <f t="shared" si="360"/>
        <v>16231.6</v>
      </c>
      <c r="BH195" s="11">
        <f t="shared" si="361"/>
        <v>16231.6</v>
      </c>
      <c r="BI195" s="11">
        <f>BI196+BI200+BI203</f>
        <v>665.8</v>
      </c>
      <c r="BJ195" s="11">
        <f>BJ196+BJ200+BJ203</f>
        <v>0</v>
      </c>
      <c r="BK195" s="11">
        <f>BK196+BK200+BK203</f>
        <v>0</v>
      </c>
      <c r="BL195" s="11">
        <f t="shared" si="264"/>
        <v>16897.400000000001</v>
      </c>
      <c r="BM195" s="11">
        <f>BM196+BM200+BM203</f>
        <v>0</v>
      </c>
      <c r="BN195" s="43">
        <f t="shared" si="299"/>
        <v>16897.400000000001</v>
      </c>
      <c r="BO195" s="11">
        <f t="shared" si="250"/>
        <v>16231.6</v>
      </c>
      <c r="BP195" s="11">
        <f>BP196+BP200+BP203</f>
        <v>0</v>
      </c>
      <c r="BQ195" s="43">
        <f t="shared" si="300"/>
        <v>16231.6</v>
      </c>
      <c r="BR195" s="11">
        <f t="shared" si="251"/>
        <v>16231.6</v>
      </c>
      <c r="BS195" s="11">
        <f>BS196+BS200+BS203</f>
        <v>0</v>
      </c>
      <c r="BT195" s="43">
        <f t="shared" si="301"/>
        <v>16231.6</v>
      </c>
      <c r="BU195" s="11">
        <f>BU196+BU200+BU203</f>
        <v>0</v>
      </c>
      <c r="BV195" s="21"/>
      <c r="BW195" s="21"/>
      <c r="BX195" s="1" t="str">
        <f t="shared" si="337"/>
        <v/>
      </c>
    </row>
    <row r="196" spans="1:76" ht="46.8" customHeight="1" x14ac:dyDescent="0.3">
      <c r="A196" s="62" t="s">
        <v>184</v>
      </c>
      <c r="B196" s="63"/>
      <c r="C196" s="62"/>
      <c r="D196" s="62"/>
      <c r="E196" s="64" t="s">
        <v>185</v>
      </c>
      <c r="F196" s="11">
        <f t="shared" ref="F196:K196" si="399">F197</f>
        <v>10005.799999999999</v>
      </c>
      <c r="G196" s="11">
        <f t="shared" si="399"/>
        <v>10005.799999999999</v>
      </c>
      <c r="H196" s="11">
        <f t="shared" si="399"/>
        <v>10005.799999999999</v>
      </c>
      <c r="I196" s="11">
        <f t="shared" si="399"/>
        <v>0</v>
      </c>
      <c r="J196" s="11">
        <f t="shared" si="399"/>
        <v>0</v>
      </c>
      <c r="K196" s="11">
        <f t="shared" si="399"/>
        <v>0</v>
      </c>
      <c r="L196" s="11">
        <f t="shared" si="255"/>
        <v>10005.799999999999</v>
      </c>
      <c r="M196" s="11">
        <f t="shared" si="256"/>
        <v>10005.799999999999</v>
      </c>
      <c r="N196" s="11">
        <f t="shared" si="257"/>
        <v>10005.799999999999</v>
      </c>
      <c r="O196" s="11">
        <f>O197</f>
        <v>0</v>
      </c>
      <c r="P196" s="11">
        <f>P197</f>
        <v>0</v>
      </c>
      <c r="Q196" s="11">
        <f>Q197</f>
        <v>0</v>
      </c>
      <c r="R196" s="11">
        <f t="shared" si="338"/>
        <v>10005.799999999999</v>
      </c>
      <c r="S196" s="11">
        <f t="shared" si="339"/>
        <v>10005.799999999999</v>
      </c>
      <c r="T196" s="11">
        <f t="shared" si="340"/>
        <v>10005.799999999999</v>
      </c>
      <c r="U196" s="11">
        <f>U197</f>
        <v>0</v>
      </c>
      <c r="V196" s="11">
        <f>V197</f>
        <v>0</v>
      </c>
      <c r="W196" s="11">
        <f>W197</f>
        <v>0</v>
      </c>
      <c r="X196" s="11">
        <f t="shared" si="341"/>
        <v>10005.799999999999</v>
      </c>
      <c r="Y196" s="11">
        <f t="shared" si="342"/>
        <v>10005.799999999999</v>
      </c>
      <c r="Z196" s="11">
        <f t="shared" si="343"/>
        <v>10005.799999999999</v>
      </c>
      <c r="AA196" s="11">
        <f>AA197</f>
        <v>0</v>
      </c>
      <c r="AB196" s="11">
        <f>AB197</f>
        <v>0</v>
      </c>
      <c r="AC196" s="11">
        <f>AC197</f>
        <v>0</v>
      </c>
      <c r="AD196" s="11">
        <f t="shared" si="344"/>
        <v>10005.799999999999</v>
      </c>
      <c r="AE196" s="11">
        <f t="shared" si="345"/>
        <v>10005.799999999999</v>
      </c>
      <c r="AF196" s="11">
        <f t="shared" si="346"/>
        <v>10005.799999999999</v>
      </c>
      <c r="AG196" s="11">
        <f>AG197</f>
        <v>0</v>
      </c>
      <c r="AH196" s="11">
        <f t="shared" si="347"/>
        <v>10005.799999999999</v>
      </c>
      <c r="AI196" s="11">
        <f t="shared" si="348"/>
        <v>10005.799999999999</v>
      </c>
      <c r="AJ196" s="11">
        <f t="shared" si="349"/>
        <v>10005.799999999999</v>
      </c>
      <c r="AK196" s="11">
        <f>AK197</f>
        <v>0</v>
      </c>
      <c r="AL196" s="11">
        <f>AL197</f>
        <v>0</v>
      </c>
      <c r="AM196" s="11">
        <f>AM197</f>
        <v>0</v>
      </c>
      <c r="AN196" s="11">
        <f t="shared" si="350"/>
        <v>10005.799999999999</v>
      </c>
      <c r="AO196" s="11">
        <f t="shared" si="351"/>
        <v>10005.799999999999</v>
      </c>
      <c r="AP196" s="11">
        <f t="shared" si="352"/>
        <v>10005.799999999999</v>
      </c>
      <c r="AQ196" s="11">
        <f>AQ197</f>
        <v>0</v>
      </c>
      <c r="AR196" s="11">
        <f>AR197</f>
        <v>0</v>
      </c>
      <c r="AS196" s="11">
        <f>AS197</f>
        <v>0</v>
      </c>
      <c r="AT196" s="11">
        <f t="shared" si="353"/>
        <v>10005.799999999999</v>
      </c>
      <c r="AU196" s="11">
        <f t="shared" si="354"/>
        <v>10005.799999999999</v>
      </c>
      <c r="AV196" s="11">
        <f t="shared" si="355"/>
        <v>10005.799999999999</v>
      </c>
      <c r="AW196" s="11">
        <f>AW197</f>
        <v>0</v>
      </c>
      <c r="AX196" s="11">
        <f>AX197</f>
        <v>0</v>
      </c>
      <c r="AY196" s="11">
        <f>AY197</f>
        <v>0</v>
      </c>
      <c r="AZ196" s="11">
        <f t="shared" si="356"/>
        <v>10005.799999999999</v>
      </c>
      <c r="BA196" s="11">
        <f t="shared" si="357"/>
        <v>10005.799999999999</v>
      </c>
      <c r="BB196" s="11">
        <f t="shared" si="358"/>
        <v>10005.799999999999</v>
      </c>
      <c r="BC196" s="11">
        <f>BC197</f>
        <v>0</v>
      </c>
      <c r="BD196" s="11">
        <f>BD197</f>
        <v>0</v>
      </c>
      <c r="BE196" s="11">
        <f>BE197</f>
        <v>0</v>
      </c>
      <c r="BF196" s="11">
        <f t="shared" si="359"/>
        <v>10005.799999999999</v>
      </c>
      <c r="BG196" s="11">
        <f t="shared" si="360"/>
        <v>10005.799999999999</v>
      </c>
      <c r="BH196" s="11">
        <f t="shared" si="361"/>
        <v>10005.799999999999</v>
      </c>
      <c r="BI196" s="11">
        <f>BI197</f>
        <v>665.8</v>
      </c>
      <c r="BJ196" s="11">
        <f>BJ197</f>
        <v>0</v>
      </c>
      <c r="BK196" s="11">
        <f>BK197</f>
        <v>0</v>
      </c>
      <c r="BL196" s="11">
        <f t="shared" si="264"/>
        <v>10671.599999999999</v>
      </c>
      <c r="BM196" s="11">
        <f>BM197</f>
        <v>0</v>
      </c>
      <c r="BN196" s="43">
        <f t="shared" si="299"/>
        <v>10671.599999999999</v>
      </c>
      <c r="BO196" s="11">
        <f t="shared" si="250"/>
        <v>10005.799999999999</v>
      </c>
      <c r="BP196" s="11">
        <f>BP197</f>
        <v>0</v>
      </c>
      <c r="BQ196" s="43">
        <f t="shared" si="300"/>
        <v>10005.799999999999</v>
      </c>
      <c r="BR196" s="11">
        <f t="shared" si="251"/>
        <v>10005.799999999999</v>
      </c>
      <c r="BS196" s="11">
        <f>BS197</f>
        <v>0</v>
      </c>
      <c r="BT196" s="43">
        <f t="shared" si="301"/>
        <v>10005.799999999999</v>
      </c>
      <c r="BU196" s="11">
        <f>BU197</f>
        <v>0</v>
      </c>
      <c r="BV196" s="21"/>
      <c r="BW196" s="21"/>
      <c r="BX196" s="1" t="str">
        <f t="shared" si="337"/>
        <v/>
      </c>
    </row>
    <row r="197" spans="1:76" ht="46.8" customHeight="1" x14ac:dyDescent="0.3">
      <c r="A197" s="62" t="s">
        <v>184</v>
      </c>
      <c r="B197" s="63" t="s">
        <v>82</v>
      </c>
      <c r="C197" s="62"/>
      <c r="D197" s="62"/>
      <c r="E197" s="64" t="s">
        <v>83</v>
      </c>
      <c r="F197" s="11">
        <f t="shared" ref="F197:K197" si="400">F198+F199</f>
        <v>10005.799999999999</v>
      </c>
      <c r="G197" s="11">
        <f t="shared" si="400"/>
        <v>10005.799999999999</v>
      </c>
      <c r="H197" s="11">
        <f t="shared" si="400"/>
        <v>10005.799999999999</v>
      </c>
      <c r="I197" s="11">
        <f t="shared" si="400"/>
        <v>0</v>
      </c>
      <c r="J197" s="11">
        <f t="shared" si="400"/>
        <v>0</v>
      </c>
      <c r="K197" s="11">
        <f t="shared" si="400"/>
        <v>0</v>
      </c>
      <c r="L197" s="11">
        <f t="shared" si="255"/>
        <v>10005.799999999999</v>
      </c>
      <c r="M197" s="11">
        <f t="shared" si="256"/>
        <v>10005.799999999999</v>
      </c>
      <c r="N197" s="11">
        <f t="shared" si="257"/>
        <v>10005.799999999999</v>
      </c>
      <c r="O197" s="11">
        <f>O198+O199</f>
        <v>0</v>
      </c>
      <c r="P197" s="11">
        <f>P198+P199</f>
        <v>0</v>
      </c>
      <c r="Q197" s="11">
        <f>Q198+Q199</f>
        <v>0</v>
      </c>
      <c r="R197" s="11">
        <f t="shared" si="338"/>
        <v>10005.799999999999</v>
      </c>
      <c r="S197" s="11">
        <f t="shared" si="339"/>
        <v>10005.799999999999</v>
      </c>
      <c r="T197" s="11">
        <f t="shared" si="340"/>
        <v>10005.799999999999</v>
      </c>
      <c r="U197" s="11">
        <f>U198+U199</f>
        <v>0</v>
      </c>
      <c r="V197" s="11">
        <f>V198+V199</f>
        <v>0</v>
      </c>
      <c r="W197" s="11">
        <f>W198+W199</f>
        <v>0</v>
      </c>
      <c r="X197" s="11">
        <f t="shared" si="341"/>
        <v>10005.799999999999</v>
      </c>
      <c r="Y197" s="11">
        <f t="shared" si="342"/>
        <v>10005.799999999999</v>
      </c>
      <c r="Z197" s="11">
        <f t="shared" si="343"/>
        <v>10005.799999999999</v>
      </c>
      <c r="AA197" s="11">
        <f>AA198+AA199</f>
        <v>0</v>
      </c>
      <c r="AB197" s="11">
        <f>AB198+AB199</f>
        <v>0</v>
      </c>
      <c r="AC197" s="11">
        <f>AC198+AC199</f>
        <v>0</v>
      </c>
      <c r="AD197" s="11">
        <f t="shared" si="344"/>
        <v>10005.799999999999</v>
      </c>
      <c r="AE197" s="11">
        <f t="shared" si="345"/>
        <v>10005.799999999999</v>
      </c>
      <c r="AF197" s="11">
        <f t="shared" si="346"/>
        <v>10005.799999999999</v>
      </c>
      <c r="AG197" s="11">
        <f>AG198+AG199</f>
        <v>0</v>
      </c>
      <c r="AH197" s="11">
        <f t="shared" si="347"/>
        <v>10005.799999999999</v>
      </c>
      <c r="AI197" s="11">
        <f t="shared" si="348"/>
        <v>10005.799999999999</v>
      </c>
      <c r="AJ197" s="11">
        <f t="shared" si="349"/>
        <v>10005.799999999999</v>
      </c>
      <c r="AK197" s="11">
        <f>AK198+AK199</f>
        <v>0</v>
      </c>
      <c r="AL197" s="11">
        <f>AL198+AL199</f>
        <v>0</v>
      </c>
      <c r="AM197" s="11">
        <f>AM198+AM199</f>
        <v>0</v>
      </c>
      <c r="AN197" s="11">
        <f t="shared" si="350"/>
        <v>10005.799999999999</v>
      </c>
      <c r="AO197" s="11">
        <f t="shared" si="351"/>
        <v>10005.799999999999</v>
      </c>
      <c r="AP197" s="11">
        <f t="shared" si="352"/>
        <v>10005.799999999999</v>
      </c>
      <c r="AQ197" s="11">
        <f>AQ198+AQ199</f>
        <v>0</v>
      </c>
      <c r="AR197" s="11">
        <f>AR198+AR199</f>
        <v>0</v>
      </c>
      <c r="AS197" s="11">
        <f>AS198+AS199</f>
        <v>0</v>
      </c>
      <c r="AT197" s="11">
        <f t="shared" si="353"/>
        <v>10005.799999999999</v>
      </c>
      <c r="AU197" s="11">
        <f t="shared" si="354"/>
        <v>10005.799999999999</v>
      </c>
      <c r="AV197" s="11">
        <f t="shared" si="355"/>
        <v>10005.799999999999</v>
      </c>
      <c r="AW197" s="11">
        <f>AW198+AW199</f>
        <v>0</v>
      </c>
      <c r="AX197" s="11">
        <f>AX198+AX199</f>
        <v>0</v>
      </c>
      <c r="AY197" s="11">
        <f>AY198+AY199</f>
        <v>0</v>
      </c>
      <c r="AZ197" s="11">
        <f t="shared" si="356"/>
        <v>10005.799999999999</v>
      </c>
      <c r="BA197" s="11">
        <f t="shared" si="357"/>
        <v>10005.799999999999</v>
      </c>
      <c r="BB197" s="11">
        <f t="shared" si="358"/>
        <v>10005.799999999999</v>
      </c>
      <c r="BC197" s="11">
        <f>BC198+BC199</f>
        <v>0</v>
      </c>
      <c r="BD197" s="11">
        <f>BD198+BD199</f>
        <v>0</v>
      </c>
      <c r="BE197" s="11">
        <f>BE198+BE199</f>
        <v>0</v>
      </c>
      <c r="BF197" s="11">
        <f t="shared" si="359"/>
        <v>10005.799999999999</v>
      </c>
      <c r="BG197" s="11">
        <f t="shared" si="360"/>
        <v>10005.799999999999</v>
      </c>
      <c r="BH197" s="11">
        <f t="shared" si="361"/>
        <v>10005.799999999999</v>
      </c>
      <c r="BI197" s="11">
        <f>BI198+BI199</f>
        <v>665.8</v>
      </c>
      <c r="BJ197" s="11">
        <f>BJ198+BJ199</f>
        <v>0</v>
      </c>
      <c r="BK197" s="11">
        <f>BK198+BK199</f>
        <v>0</v>
      </c>
      <c r="BL197" s="11">
        <f t="shared" si="264"/>
        <v>10671.599999999999</v>
      </c>
      <c r="BM197" s="11">
        <f>BM198+BM199</f>
        <v>0</v>
      </c>
      <c r="BN197" s="43">
        <f t="shared" si="299"/>
        <v>10671.599999999999</v>
      </c>
      <c r="BO197" s="11">
        <f t="shared" si="250"/>
        <v>10005.799999999999</v>
      </c>
      <c r="BP197" s="11">
        <f>BP198+BP199</f>
        <v>0</v>
      </c>
      <c r="BQ197" s="43">
        <f t="shared" si="300"/>
        <v>10005.799999999999</v>
      </c>
      <c r="BR197" s="11">
        <f t="shared" si="251"/>
        <v>10005.799999999999</v>
      </c>
      <c r="BS197" s="11">
        <f>BS198+BS199</f>
        <v>0</v>
      </c>
      <c r="BT197" s="43">
        <f t="shared" si="301"/>
        <v>10005.799999999999</v>
      </c>
      <c r="BU197" s="11">
        <f>BU198+BU199</f>
        <v>0</v>
      </c>
      <c r="BV197" s="21"/>
      <c r="BW197" s="21"/>
      <c r="BX197" s="1" t="str">
        <f t="shared" si="337"/>
        <v/>
      </c>
    </row>
    <row r="198" spans="1:76" ht="15.6" customHeight="1" x14ac:dyDescent="0.3">
      <c r="A198" s="62" t="s">
        <v>184</v>
      </c>
      <c r="B198" s="63" t="s">
        <v>82</v>
      </c>
      <c r="C198" s="62" t="s">
        <v>78</v>
      </c>
      <c r="D198" s="62" t="s">
        <v>78</v>
      </c>
      <c r="E198" s="64" t="s">
        <v>94</v>
      </c>
      <c r="F198" s="11">
        <v>5434.3</v>
      </c>
      <c r="G198" s="11">
        <v>5434.3</v>
      </c>
      <c r="H198" s="11">
        <v>5434.3</v>
      </c>
      <c r="I198" s="11"/>
      <c r="J198" s="11"/>
      <c r="K198" s="11"/>
      <c r="L198" s="11">
        <f t="shared" si="255"/>
        <v>5434.3</v>
      </c>
      <c r="M198" s="11">
        <f t="shared" si="256"/>
        <v>5434.3</v>
      </c>
      <c r="N198" s="11">
        <f t="shared" si="257"/>
        <v>5434.3</v>
      </c>
      <c r="O198" s="11"/>
      <c r="P198" s="11"/>
      <c r="Q198" s="11"/>
      <c r="R198" s="11">
        <f t="shared" si="338"/>
        <v>5434.3</v>
      </c>
      <c r="S198" s="11">
        <f t="shared" si="339"/>
        <v>5434.3</v>
      </c>
      <c r="T198" s="11">
        <f t="shared" si="340"/>
        <v>5434.3</v>
      </c>
      <c r="U198" s="11"/>
      <c r="V198" s="11"/>
      <c r="W198" s="11"/>
      <c r="X198" s="11">
        <f t="shared" si="341"/>
        <v>5434.3</v>
      </c>
      <c r="Y198" s="11">
        <f t="shared" si="342"/>
        <v>5434.3</v>
      </c>
      <c r="Z198" s="11">
        <f t="shared" si="343"/>
        <v>5434.3</v>
      </c>
      <c r="AA198" s="11"/>
      <c r="AB198" s="11"/>
      <c r="AC198" s="11"/>
      <c r="AD198" s="11">
        <f t="shared" si="344"/>
        <v>5434.3</v>
      </c>
      <c r="AE198" s="11">
        <f t="shared" si="345"/>
        <v>5434.3</v>
      </c>
      <c r="AF198" s="11">
        <f t="shared" si="346"/>
        <v>5434.3</v>
      </c>
      <c r="AG198" s="11"/>
      <c r="AH198" s="11">
        <f t="shared" si="347"/>
        <v>5434.3</v>
      </c>
      <c r="AI198" s="11">
        <f t="shared" si="348"/>
        <v>5434.3</v>
      </c>
      <c r="AJ198" s="11">
        <f t="shared" si="349"/>
        <v>5434.3</v>
      </c>
      <c r="AK198" s="11"/>
      <c r="AL198" s="11"/>
      <c r="AM198" s="11"/>
      <c r="AN198" s="11">
        <f t="shared" si="350"/>
        <v>5434.3</v>
      </c>
      <c r="AO198" s="11">
        <f t="shared" si="351"/>
        <v>5434.3</v>
      </c>
      <c r="AP198" s="11">
        <f t="shared" si="352"/>
        <v>5434.3</v>
      </c>
      <c r="AQ198" s="11"/>
      <c r="AR198" s="11"/>
      <c r="AS198" s="11"/>
      <c r="AT198" s="11">
        <f t="shared" si="353"/>
        <v>5434.3</v>
      </c>
      <c r="AU198" s="11">
        <f t="shared" si="354"/>
        <v>5434.3</v>
      </c>
      <c r="AV198" s="11">
        <f t="shared" si="355"/>
        <v>5434.3</v>
      </c>
      <c r="AW198" s="11"/>
      <c r="AX198" s="11"/>
      <c r="AY198" s="11"/>
      <c r="AZ198" s="11">
        <f t="shared" si="356"/>
        <v>5434.3</v>
      </c>
      <c r="BA198" s="11">
        <f t="shared" si="357"/>
        <v>5434.3</v>
      </c>
      <c r="BB198" s="11">
        <f t="shared" si="358"/>
        <v>5434.3</v>
      </c>
      <c r="BC198" s="11"/>
      <c r="BD198" s="11"/>
      <c r="BE198" s="11"/>
      <c r="BF198" s="11">
        <f t="shared" si="359"/>
        <v>5434.3</v>
      </c>
      <c r="BG198" s="11">
        <f t="shared" si="360"/>
        <v>5434.3</v>
      </c>
      <c r="BH198" s="11">
        <f t="shared" si="361"/>
        <v>5434.3</v>
      </c>
      <c r="BI198" s="11"/>
      <c r="BJ198" s="11"/>
      <c r="BK198" s="11"/>
      <c r="BL198" s="11">
        <f t="shared" si="264"/>
        <v>5434.3</v>
      </c>
      <c r="BM198" s="11"/>
      <c r="BN198" s="43">
        <f t="shared" si="299"/>
        <v>5434.3</v>
      </c>
      <c r="BO198" s="11">
        <f t="shared" si="250"/>
        <v>5434.3</v>
      </c>
      <c r="BP198" s="11"/>
      <c r="BQ198" s="43">
        <f t="shared" si="300"/>
        <v>5434.3</v>
      </c>
      <c r="BR198" s="11">
        <f t="shared" si="251"/>
        <v>5434.3</v>
      </c>
      <c r="BS198" s="11"/>
      <c r="BT198" s="43">
        <f t="shared" si="301"/>
        <v>5434.3</v>
      </c>
      <c r="BU198" s="11"/>
      <c r="BV198" s="21"/>
      <c r="BW198" s="21"/>
      <c r="BX198" s="1" t="str">
        <f t="shared" si="337"/>
        <v>0707</v>
      </c>
    </row>
    <row r="199" spans="1:76" ht="15.6" customHeight="1" x14ac:dyDescent="0.3">
      <c r="A199" s="62" t="s">
        <v>184</v>
      </c>
      <c r="B199" s="63" t="s">
        <v>82</v>
      </c>
      <c r="C199" s="62" t="s">
        <v>78</v>
      </c>
      <c r="D199" s="62" t="s">
        <v>72</v>
      </c>
      <c r="E199" s="64" t="s">
        <v>95</v>
      </c>
      <c r="F199" s="11">
        <v>4571.5</v>
      </c>
      <c r="G199" s="11">
        <v>4571.5</v>
      </c>
      <c r="H199" s="11">
        <v>4571.5</v>
      </c>
      <c r="I199" s="11"/>
      <c r="J199" s="11"/>
      <c r="K199" s="11"/>
      <c r="L199" s="11">
        <f t="shared" si="255"/>
        <v>4571.5</v>
      </c>
      <c r="M199" s="11">
        <f t="shared" si="256"/>
        <v>4571.5</v>
      </c>
      <c r="N199" s="11">
        <f t="shared" si="257"/>
        <v>4571.5</v>
      </c>
      <c r="O199" s="11"/>
      <c r="P199" s="11"/>
      <c r="Q199" s="11"/>
      <c r="R199" s="11">
        <f t="shared" si="338"/>
        <v>4571.5</v>
      </c>
      <c r="S199" s="11">
        <f t="shared" si="339"/>
        <v>4571.5</v>
      </c>
      <c r="T199" s="11">
        <f t="shared" si="340"/>
        <v>4571.5</v>
      </c>
      <c r="U199" s="11"/>
      <c r="V199" s="11"/>
      <c r="W199" s="11"/>
      <c r="X199" s="11">
        <f t="shared" si="341"/>
        <v>4571.5</v>
      </c>
      <c r="Y199" s="11">
        <f t="shared" si="342"/>
        <v>4571.5</v>
      </c>
      <c r="Z199" s="11">
        <f t="shared" si="343"/>
        <v>4571.5</v>
      </c>
      <c r="AA199" s="11"/>
      <c r="AB199" s="11"/>
      <c r="AC199" s="11"/>
      <c r="AD199" s="11">
        <f t="shared" si="344"/>
        <v>4571.5</v>
      </c>
      <c r="AE199" s="11">
        <f t="shared" si="345"/>
        <v>4571.5</v>
      </c>
      <c r="AF199" s="11">
        <f t="shared" si="346"/>
        <v>4571.5</v>
      </c>
      <c r="AG199" s="11"/>
      <c r="AH199" s="11">
        <f t="shared" si="347"/>
        <v>4571.5</v>
      </c>
      <c r="AI199" s="11">
        <f t="shared" si="348"/>
        <v>4571.5</v>
      </c>
      <c r="AJ199" s="11">
        <f t="shared" si="349"/>
        <v>4571.5</v>
      </c>
      <c r="AK199" s="11"/>
      <c r="AL199" s="11"/>
      <c r="AM199" s="11"/>
      <c r="AN199" s="11">
        <f t="shared" si="350"/>
        <v>4571.5</v>
      </c>
      <c r="AO199" s="11">
        <f t="shared" si="351"/>
        <v>4571.5</v>
      </c>
      <c r="AP199" s="11">
        <f t="shared" si="352"/>
        <v>4571.5</v>
      </c>
      <c r="AQ199" s="11"/>
      <c r="AR199" s="11"/>
      <c r="AS199" s="11"/>
      <c r="AT199" s="11">
        <f t="shared" si="353"/>
        <v>4571.5</v>
      </c>
      <c r="AU199" s="11">
        <f t="shared" si="354"/>
        <v>4571.5</v>
      </c>
      <c r="AV199" s="11">
        <f t="shared" si="355"/>
        <v>4571.5</v>
      </c>
      <c r="AW199" s="11"/>
      <c r="AX199" s="11"/>
      <c r="AY199" s="11"/>
      <c r="AZ199" s="11">
        <f t="shared" si="356"/>
        <v>4571.5</v>
      </c>
      <c r="BA199" s="11">
        <f t="shared" si="357"/>
        <v>4571.5</v>
      </c>
      <c r="BB199" s="11">
        <f t="shared" si="358"/>
        <v>4571.5</v>
      </c>
      <c r="BC199" s="11"/>
      <c r="BD199" s="11"/>
      <c r="BE199" s="11"/>
      <c r="BF199" s="11">
        <f t="shared" si="359"/>
        <v>4571.5</v>
      </c>
      <c r="BG199" s="11">
        <f t="shared" si="360"/>
        <v>4571.5</v>
      </c>
      <c r="BH199" s="11">
        <f t="shared" si="361"/>
        <v>4571.5</v>
      </c>
      <c r="BI199" s="11">
        <v>665.8</v>
      </c>
      <c r="BJ199" s="11"/>
      <c r="BK199" s="11"/>
      <c r="BL199" s="11">
        <f t="shared" si="264"/>
        <v>5237.3</v>
      </c>
      <c r="BM199" s="11"/>
      <c r="BN199" s="43">
        <f t="shared" si="299"/>
        <v>5237.3</v>
      </c>
      <c r="BO199" s="11">
        <f t="shared" si="250"/>
        <v>4571.5</v>
      </c>
      <c r="BP199" s="11"/>
      <c r="BQ199" s="43">
        <f t="shared" si="300"/>
        <v>4571.5</v>
      </c>
      <c r="BR199" s="11">
        <f t="shared" si="251"/>
        <v>4571.5</v>
      </c>
      <c r="BS199" s="11"/>
      <c r="BT199" s="43">
        <f t="shared" si="301"/>
        <v>4571.5</v>
      </c>
      <c r="BU199" s="11"/>
      <c r="BV199" s="21"/>
      <c r="BW199" s="21"/>
      <c r="BX199" s="1" t="str">
        <f t="shared" si="337"/>
        <v>0709</v>
      </c>
    </row>
    <row r="200" spans="1:76" ht="31.2" customHeight="1" x14ac:dyDescent="0.3">
      <c r="A200" s="62" t="s">
        <v>186</v>
      </c>
      <c r="B200" s="63"/>
      <c r="C200" s="62"/>
      <c r="D200" s="62"/>
      <c r="E200" s="64" t="s">
        <v>187</v>
      </c>
      <c r="F200" s="11">
        <f t="shared" ref="F200:F206" si="401">F201</f>
        <v>105.2</v>
      </c>
      <c r="G200" s="11">
        <f t="shared" ref="G200:G206" si="402">G201</f>
        <v>105.2</v>
      </c>
      <c r="H200" s="11">
        <f t="shared" ref="H200:H206" si="403">H201</f>
        <v>105.2</v>
      </c>
      <c r="I200" s="11">
        <f t="shared" ref="I200:I206" si="404">I201</f>
        <v>0</v>
      </c>
      <c r="J200" s="11">
        <f t="shared" ref="J200:J206" si="405">J201</f>
        <v>0</v>
      </c>
      <c r="K200" s="11">
        <f t="shared" ref="K200:K206" si="406">K201</f>
        <v>0</v>
      </c>
      <c r="L200" s="11">
        <f t="shared" si="255"/>
        <v>105.2</v>
      </c>
      <c r="M200" s="11">
        <f t="shared" si="256"/>
        <v>105.2</v>
      </c>
      <c r="N200" s="11">
        <f t="shared" si="257"/>
        <v>105.2</v>
      </c>
      <c r="O200" s="11">
        <f t="shared" ref="O200:O206" si="407">O201</f>
        <v>0</v>
      </c>
      <c r="P200" s="11">
        <f t="shared" ref="P200:P206" si="408">P201</f>
        <v>0</v>
      </c>
      <c r="Q200" s="11">
        <f t="shared" ref="Q200:Q206" si="409">Q201</f>
        <v>0</v>
      </c>
      <c r="R200" s="11">
        <f t="shared" si="338"/>
        <v>105.2</v>
      </c>
      <c r="S200" s="11">
        <f t="shared" si="339"/>
        <v>105.2</v>
      </c>
      <c r="T200" s="11">
        <f t="shared" si="340"/>
        <v>105.2</v>
      </c>
      <c r="U200" s="11">
        <f t="shared" ref="U200:U206" si="410">U201</f>
        <v>0</v>
      </c>
      <c r="V200" s="11">
        <f t="shared" ref="V200:V206" si="411">V201</f>
        <v>0</v>
      </c>
      <c r="W200" s="11">
        <f t="shared" ref="W200:W206" si="412">W201</f>
        <v>0</v>
      </c>
      <c r="X200" s="11">
        <f t="shared" si="341"/>
        <v>105.2</v>
      </c>
      <c r="Y200" s="11">
        <f t="shared" si="342"/>
        <v>105.2</v>
      </c>
      <c r="Z200" s="11">
        <f t="shared" si="343"/>
        <v>105.2</v>
      </c>
      <c r="AA200" s="11">
        <f t="shared" ref="AA200:AA206" si="413">AA201</f>
        <v>0</v>
      </c>
      <c r="AB200" s="11">
        <f t="shared" ref="AB200:AB206" si="414">AB201</f>
        <v>0</v>
      </c>
      <c r="AC200" s="11">
        <f t="shared" ref="AC200:AC206" si="415">AC201</f>
        <v>0</v>
      </c>
      <c r="AD200" s="11">
        <f t="shared" si="344"/>
        <v>105.2</v>
      </c>
      <c r="AE200" s="11">
        <f t="shared" si="345"/>
        <v>105.2</v>
      </c>
      <c r="AF200" s="11">
        <f t="shared" si="346"/>
        <v>105.2</v>
      </c>
      <c r="AG200" s="11">
        <f t="shared" ref="AG200:AG206" si="416">AG201</f>
        <v>0</v>
      </c>
      <c r="AH200" s="11">
        <f t="shared" si="347"/>
        <v>105.2</v>
      </c>
      <c r="AI200" s="11">
        <f t="shared" si="348"/>
        <v>105.2</v>
      </c>
      <c r="AJ200" s="11">
        <f t="shared" si="349"/>
        <v>105.2</v>
      </c>
      <c r="AK200" s="11">
        <f t="shared" ref="AK200:AK206" si="417">AK201</f>
        <v>0</v>
      </c>
      <c r="AL200" s="11">
        <f t="shared" ref="AL200:AL206" si="418">AL201</f>
        <v>0</v>
      </c>
      <c r="AM200" s="11">
        <f t="shared" ref="AM200:AM206" si="419">AM201</f>
        <v>0</v>
      </c>
      <c r="AN200" s="11">
        <f t="shared" si="350"/>
        <v>105.2</v>
      </c>
      <c r="AO200" s="11">
        <f t="shared" si="351"/>
        <v>105.2</v>
      </c>
      <c r="AP200" s="11">
        <f t="shared" si="352"/>
        <v>105.2</v>
      </c>
      <c r="AQ200" s="11">
        <f t="shared" ref="AQ200:AQ206" si="420">AQ201</f>
        <v>0</v>
      </c>
      <c r="AR200" s="11">
        <f t="shared" ref="AR200:AR206" si="421">AR201</f>
        <v>0</v>
      </c>
      <c r="AS200" s="11">
        <f t="shared" ref="AS200:AS206" si="422">AS201</f>
        <v>0</v>
      </c>
      <c r="AT200" s="11">
        <f t="shared" si="353"/>
        <v>105.2</v>
      </c>
      <c r="AU200" s="11">
        <f t="shared" si="354"/>
        <v>105.2</v>
      </c>
      <c r="AV200" s="11">
        <f t="shared" si="355"/>
        <v>105.2</v>
      </c>
      <c r="AW200" s="11">
        <f t="shared" ref="AW200:AW206" si="423">AW201</f>
        <v>0</v>
      </c>
      <c r="AX200" s="11">
        <f t="shared" ref="AX200:AX206" si="424">AX201</f>
        <v>0</v>
      </c>
      <c r="AY200" s="11">
        <f t="shared" ref="AY200:AY206" si="425">AY201</f>
        <v>0</v>
      </c>
      <c r="AZ200" s="11">
        <f t="shared" si="356"/>
        <v>105.2</v>
      </c>
      <c r="BA200" s="11">
        <f t="shared" si="357"/>
        <v>105.2</v>
      </c>
      <c r="BB200" s="11">
        <f t="shared" si="358"/>
        <v>105.2</v>
      </c>
      <c r="BC200" s="11">
        <f t="shared" ref="BC200:BC206" si="426">BC201</f>
        <v>0</v>
      </c>
      <c r="BD200" s="11">
        <f t="shared" ref="BD200:BD206" si="427">BD201</f>
        <v>0</v>
      </c>
      <c r="BE200" s="11">
        <f t="shared" ref="BE200:BE206" si="428">BE201</f>
        <v>0</v>
      </c>
      <c r="BF200" s="11">
        <f t="shared" si="359"/>
        <v>105.2</v>
      </c>
      <c r="BG200" s="11">
        <f t="shared" si="360"/>
        <v>105.2</v>
      </c>
      <c r="BH200" s="11">
        <f t="shared" si="361"/>
        <v>105.2</v>
      </c>
      <c r="BI200" s="11">
        <f t="shared" ref="BI200:BI206" si="429">BI201</f>
        <v>0</v>
      </c>
      <c r="BJ200" s="11">
        <f t="shared" ref="BJ200:BJ206" si="430">BJ201</f>
        <v>0</v>
      </c>
      <c r="BK200" s="11">
        <f t="shared" ref="BK200:BK206" si="431">BK201</f>
        <v>0</v>
      </c>
      <c r="BL200" s="11">
        <f t="shared" si="264"/>
        <v>105.2</v>
      </c>
      <c r="BM200" s="11">
        <f t="shared" ref="BM200:BM206" si="432">BM201</f>
        <v>0</v>
      </c>
      <c r="BN200" s="43">
        <f t="shared" si="299"/>
        <v>105.2</v>
      </c>
      <c r="BO200" s="11">
        <f t="shared" si="250"/>
        <v>105.2</v>
      </c>
      <c r="BP200" s="11">
        <f t="shared" ref="BP200:BU206" si="433">BP201</f>
        <v>0</v>
      </c>
      <c r="BQ200" s="43">
        <f t="shared" si="300"/>
        <v>105.2</v>
      </c>
      <c r="BR200" s="11">
        <f t="shared" si="251"/>
        <v>105.2</v>
      </c>
      <c r="BS200" s="11">
        <f t="shared" si="433"/>
        <v>0</v>
      </c>
      <c r="BT200" s="43">
        <f t="shared" si="301"/>
        <v>105.2</v>
      </c>
      <c r="BU200" s="11">
        <f t="shared" si="433"/>
        <v>0</v>
      </c>
      <c r="BV200" s="21"/>
      <c r="BW200" s="21"/>
      <c r="BX200" s="1" t="str">
        <f t="shared" si="337"/>
        <v/>
      </c>
    </row>
    <row r="201" spans="1:76" ht="31.2" customHeight="1" x14ac:dyDescent="0.3">
      <c r="A201" s="62" t="s">
        <v>186</v>
      </c>
      <c r="B201" s="63" t="s">
        <v>64</v>
      </c>
      <c r="C201" s="62"/>
      <c r="D201" s="62"/>
      <c r="E201" s="64" t="s">
        <v>65</v>
      </c>
      <c r="F201" s="11">
        <f t="shared" si="401"/>
        <v>105.2</v>
      </c>
      <c r="G201" s="11">
        <f t="shared" si="402"/>
        <v>105.2</v>
      </c>
      <c r="H201" s="11">
        <f t="shared" si="403"/>
        <v>105.2</v>
      </c>
      <c r="I201" s="11">
        <f t="shared" si="404"/>
        <v>0</v>
      </c>
      <c r="J201" s="11">
        <f t="shared" si="405"/>
        <v>0</v>
      </c>
      <c r="K201" s="11">
        <f t="shared" si="406"/>
        <v>0</v>
      </c>
      <c r="L201" s="11">
        <f t="shared" si="255"/>
        <v>105.2</v>
      </c>
      <c r="M201" s="11">
        <f t="shared" si="256"/>
        <v>105.2</v>
      </c>
      <c r="N201" s="11">
        <f t="shared" si="257"/>
        <v>105.2</v>
      </c>
      <c r="O201" s="11">
        <f t="shared" si="407"/>
        <v>0</v>
      </c>
      <c r="P201" s="11">
        <f t="shared" si="408"/>
        <v>0</v>
      </c>
      <c r="Q201" s="11">
        <f t="shared" si="409"/>
        <v>0</v>
      </c>
      <c r="R201" s="11">
        <f t="shared" si="338"/>
        <v>105.2</v>
      </c>
      <c r="S201" s="11">
        <f t="shared" si="339"/>
        <v>105.2</v>
      </c>
      <c r="T201" s="11">
        <f t="shared" si="340"/>
        <v>105.2</v>
      </c>
      <c r="U201" s="11">
        <f t="shared" si="410"/>
        <v>0</v>
      </c>
      <c r="V201" s="11">
        <f t="shared" si="411"/>
        <v>0</v>
      </c>
      <c r="W201" s="11">
        <f t="shared" si="412"/>
        <v>0</v>
      </c>
      <c r="X201" s="11">
        <f t="shared" si="341"/>
        <v>105.2</v>
      </c>
      <c r="Y201" s="11">
        <f t="shared" si="342"/>
        <v>105.2</v>
      </c>
      <c r="Z201" s="11">
        <f t="shared" si="343"/>
        <v>105.2</v>
      </c>
      <c r="AA201" s="11">
        <f t="shared" si="413"/>
        <v>0</v>
      </c>
      <c r="AB201" s="11">
        <f t="shared" si="414"/>
        <v>0</v>
      </c>
      <c r="AC201" s="11">
        <f t="shared" si="415"/>
        <v>0</v>
      </c>
      <c r="AD201" s="11">
        <f t="shared" si="344"/>
        <v>105.2</v>
      </c>
      <c r="AE201" s="11">
        <f t="shared" si="345"/>
        <v>105.2</v>
      </c>
      <c r="AF201" s="11">
        <f t="shared" si="346"/>
        <v>105.2</v>
      </c>
      <c r="AG201" s="11">
        <f t="shared" si="416"/>
        <v>0</v>
      </c>
      <c r="AH201" s="11">
        <f t="shared" si="347"/>
        <v>105.2</v>
      </c>
      <c r="AI201" s="11">
        <f t="shared" si="348"/>
        <v>105.2</v>
      </c>
      <c r="AJ201" s="11">
        <f t="shared" si="349"/>
        <v>105.2</v>
      </c>
      <c r="AK201" s="11">
        <f t="shared" si="417"/>
        <v>0</v>
      </c>
      <c r="AL201" s="11">
        <f t="shared" si="418"/>
        <v>0</v>
      </c>
      <c r="AM201" s="11">
        <f t="shared" si="419"/>
        <v>0</v>
      </c>
      <c r="AN201" s="11">
        <f t="shared" si="350"/>
        <v>105.2</v>
      </c>
      <c r="AO201" s="11">
        <f t="shared" si="351"/>
        <v>105.2</v>
      </c>
      <c r="AP201" s="11">
        <f t="shared" si="352"/>
        <v>105.2</v>
      </c>
      <c r="AQ201" s="11">
        <f t="shared" si="420"/>
        <v>0</v>
      </c>
      <c r="AR201" s="11">
        <f t="shared" si="421"/>
        <v>0</v>
      </c>
      <c r="AS201" s="11">
        <f t="shared" si="422"/>
        <v>0</v>
      </c>
      <c r="AT201" s="11">
        <f t="shared" si="353"/>
        <v>105.2</v>
      </c>
      <c r="AU201" s="11">
        <f t="shared" si="354"/>
        <v>105.2</v>
      </c>
      <c r="AV201" s="11">
        <f t="shared" si="355"/>
        <v>105.2</v>
      </c>
      <c r="AW201" s="11">
        <f t="shared" si="423"/>
        <v>0</v>
      </c>
      <c r="AX201" s="11">
        <f t="shared" si="424"/>
        <v>0</v>
      </c>
      <c r="AY201" s="11">
        <f t="shared" si="425"/>
        <v>0</v>
      </c>
      <c r="AZ201" s="11">
        <f t="shared" si="356"/>
        <v>105.2</v>
      </c>
      <c r="BA201" s="11">
        <f t="shared" si="357"/>
        <v>105.2</v>
      </c>
      <c r="BB201" s="11">
        <f t="shared" si="358"/>
        <v>105.2</v>
      </c>
      <c r="BC201" s="11">
        <f t="shared" si="426"/>
        <v>0</v>
      </c>
      <c r="BD201" s="11">
        <f t="shared" si="427"/>
        <v>0</v>
      </c>
      <c r="BE201" s="11">
        <f t="shared" si="428"/>
        <v>0</v>
      </c>
      <c r="BF201" s="11">
        <f t="shared" si="359"/>
        <v>105.2</v>
      </c>
      <c r="BG201" s="11">
        <f t="shared" si="360"/>
        <v>105.2</v>
      </c>
      <c r="BH201" s="11">
        <f t="shared" si="361"/>
        <v>105.2</v>
      </c>
      <c r="BI201" s="11">
        <f t="shared" si="429"/>
        <v>0</v>
      </c>
      <c r="BJ201" s="11">
        <f t="shared" si="430"/>
        <v>0</v>
      </c>
      <c r="BK201" s="11">
        <f t="shared" si="431"/>
        <v>0</v>
      </c>
      <c r="BL201" s="11">
        <f t="shared" si="264"/>
        <v>105.2</v>
      </c>
      <c r="BM201" s="11">
        <f t="shared" si="432"/>
        <v>0</v>
      </c>
      <c r="BN201" s="43">
        <f t="shared" si="299"/>
        <v>105.2</v>
      </c>
      <c r="BO201" s="11">
        <f t="shared" si="250"/>
        <v>105.2</v>
      </c>
      <c r="BP201" s="11">
        <f t="shared" si="433"/>
        <v>0</v>
      </c>
      <c r="BQ201" s="43">
        <f t="shared" si="300"/>
        <v>105.2</v>
      </c>
      <c r="BR201" s="11">
        <f t="shared" si="251"/>
        <v>105.2</v>
      </c>
      <c r="BS201" s="11">
        <f t="shared" si="433"/>
        <v>0</v>
      </c>
      <c r="BT201" s="43">
        <f t="shared" si="301"/>
        <v>105.2</v>
      </c>
      <c r="BU201" s="11">
        <f t="shared" si="433"/>
        <v>0</v>
      </c>
      <c r="BV201" s="21"/>
      <c r="BW201" s="21"/>
      <c r="BX201" s="1" t="str">
        <f t="shared" si="337"/>
        <v/>
      </c>
    </row>
    <row r="202" spans="1:76" ht="46.8" customHeight="1" x14ac:dyDescent="0.3">
      <c r="A202" s="62" t="s">
        <v>186</v>
      </c>
      <c r="B202" s="63" t="s">
        <v>64</v>
      </c>
      <c r="C202" s="62" t="s">
        <v>67</v>
      </c>
      <c r="D202" s="62" t="s">
        <v>188</v>
      </c>
      <c r="E202" s="64" t="s">
        <v>189</v>
      </c>
      <c r="F202" s="11">
        <v>105.2</v>
      </c>
      <c r="G202" s="11">
        <v>105.2</v>
      </c>
      <c r="H202" s="11">
        <v>105.2</v>
      </c>
      <c r="I202" s="11"/>
      <c r="J202" s="11"/>
      <c r="K202" s="11"/>
      <c r="L202" s="11">
        <f t="shared" si="255"/>
        <v>105.2</v>
      </c>
      <c r="M202" s="11">
        <f t="shared" si="256"/>
        <v>105.2</v>
      </c>
      <c r="N202" s="11">
        <f t="shared" si="257"/>
        <v>105.2</v>
      </c>
      <c r="O202" s="11"/>
      <c r="P202" s="11"/>
      <c r="Q202" s="11"/>
      <c r="R202" s="11">
        <f t="shared" si="338"/>
        <v>105.2</v>
      </c>
      <c r="S202" s="11">
        <f t="shared" si="339"/>
        <v>105.2</v>
      </c>
      <c r="T202" s="11">
        <f t="shared" si="340"/>
        <v>105.2</v>
      </c>
      <c r="U202" s="11"/>
      <c r="V202" s="11"/>
      <c r="W202" s="11"/>
      <c r="X202" s="11">
        <f t="shared" si="341"/>
        <v>105.2</v>
      </c>
      <c r="Y202" s="11">
        <f t="shared" si="342"/>
        <v>105.2</v>
      </c>
      <c r="Z202" s="11">
        <f t="shared" si="343"/>
        <v>105.2</v>
      </c>
      <c r="AA202" s="11"/>
      <c r="AB202" s="11"/>
      <c r="AC202" s="11"/>
      <c r="AD202" s="11">
        <f t="shared" si="344"/>
        <v>105.2</v>
      </c>
      <c r="AE202" s="11">
        <f t="shared" si="345"/>
        <v>105.2</v>
      </c>
      <c r="AF202" s="11">
        <f t="shared" si="346"/>
        <v>105.2</v>
      </c>
      <c r="AG202" s="11"/>
      <c r="AH202" s="11">
        <f t="shared" si="347"/>
        <v>105.2</v>
      </c>
      <c r="AI202" s="11">
        <f t="shared" si="348"/>
        <v>105.2</v>
      </c>
      <c r="AJ202" s="11">
        <f t="shared" si="349"/>
        <v>105.2</v>
      </c>
      <c r="AK202" s="11"/>
      <c r="AL202" s="11"/>
      <c r="AM202" s="11"/>
      <c r="AN202" s="11">
        <f t="shared" si="350"/>
        <v>105.2</v>
      </c>
      <c r="AO202" s="11">
        <f t="shared" si="351"/>
        <v>105.2</v>
      </c>
      <c r="AP202" s="11">
        <f t="shared" si="352"/>
        <v>105.2</v>
      </c>
      <c r="AQ202" s="11"/>
      <c r="AR202" s="11"/>
      <c r="AS202" s="11"/>
      <c r="AT202" s="11">
        <f t="shared" si="353"/>
        <v>105.2</v>
      </c>
      <c r="AU202" s="11">
        <f t="shared" si="354"/>
        <v>105.2</v>
      </c>
      <c r="AV202" s="11">
        <f t="shared" si="355"/>
        <v>105.2</v>
      </c>
      <c r="AW202" s="11"/>
      <c r="AX202" s="11"/>
      <c r="AY202" s="11"/>
      <c r="AZ202" s="11">
        <f t="shared" si="356"/>
        <v>105.2</v>
      </c>
      <c r="BA202" s="11">
        <f t="shared" si="357"/>
        <v>105.2</v>
      </c>
      <c r="BB202" s="11">
        <f t="shared" si="358"/>
        <v>105.2</v>
      </c>
      <c r="BC202" s="11"/>
      <c r="BD202" s="11"/>
      <c r="BE202" s="11"/>
      <c r="BF202" s="11">
        <f t="shared" si="359"/>
        <v>105.2</v>
      </c>
      <c r="BG202" s="11">
        <f t="shared" si="360"/>
        <v>105.2</v>
      </c>
      <c r="BH202" s="11">
        <f t="shared" si="361"/>
        <v>105.2</v>
      </c>
      <c r="BI202" s="11"/>
      <c r="BJ202" s="11"/>
      <c r="BK202" s="11"/>
      <c r="BL202" s="11">
        <f t="shared" si="264"/>
        <v>105.2</v>
      </c>
      <c r="BM202" s="11"/>
      <c r="BN202" s="43">
        <f t="shared" si="299"/>
        <v>105.2</v>
      </c>
      <c r="BO202" s="11">
        <f t="shared" si="250"/>
        <v>105.2</v>
      </c>
      <c r="BP202" s="11"/>
      <c r="BQ202" s="43">
        <f t="shared" si="300"/>
        <v>105.2</v>
      </c>
      <c r="BR202" s="11">
        <f t="shared" si="251"/>
        <v>105.2</v>
      </c>
      <c r="BS202" s="11"/>
      <c r="BT202" s="43">
        <f t="shared" si="301"/>
        <v>105.2</v>
      </c>
      <c r="BU202" s="11"/>
      <c r="BV202" s="21"/>
      <c r="BW202" s="21"/>
      <c r="BX202" s="1" t="str">
        <f t="shared" si="337"/>
        <v>0314</v>
      </c>
    </row>
    <row r="203" spans="1:76" ht="46.8" customHeight="1" x14ac:dyDescent="0.3">
      <c r="A203" s="62" t="s">
        <v>190</v>
      </c>
      <c r="B203" s="63"/>
      <c r="C203" s="62"/>
      <c r="D203" s="62"/>
      <c r="E203" s="64" t="s">
        <v>191</v>
      </c>
      <c r="F203" s="11">
        <f t="shared" si="401"/>
        <v>6120.6</v>
      </c>
      <c r="G203" s="11">
        <f t="shared" si="402"/>
        <v>6120.6</v>
      </c>
      <c r="H203" s="11">
        <f t="shared" si="403"/>
        <v>6120.6</v>
      </c>
      <c r="I203" s="11">
        <f t="shared" si="404"/>
        <v>0</v>
      </c>
      <c r="J203" s="11">
        <f t="shared" si="405"/>
        <v>0</v>
      </c>
      <c r="K203" s="11">
        <f t="shared" si="406"/>
        <v>0</v>
      </c>
      <c r="L203" s="11">
        <f t="shared" si="255"/>
        <v>6120.6</v>
      </c>
      <c r="M203" s="11">
        <f t="shared" si="256"/>
        <v>6120.6</v>
      </c>
      <c r="N203" s="11">
        <f t="shared" si="257"/>
        <v>6120.6</v>
      </c>
      <c r="O203" s="11">
        <f t="shared" si="407"/>
        <v>0</v>
      </c>
      <c r="P203" s="11">
        <f t="shared" si="408"/>
        <v>0</v>
      </c>
      <c r="Q203" s="11">
        <f t="shared" si="409"/>
        <v>0</v>
      </c>
      <c r="R203" s="11">
        <f t="shared" si="338"/>
        <v>6120.6</v>
      </c>
      <c r="S203" s="11">
        <f t="shared" si="339"/>
        <v>6120.6</v>
      </c>
      <c r="T203" s="11">
        <f t="shared" si="340"/>
        <v>6120.6</v>
      </c>
      <c r="U203" s="11">
        <f t="shared" si="410"/>
        <v>0</v>
      </c>
      <c r="V203" s="11">
        <f t="shared" si="411"/>
        <v>0</v>
      </c>
      <c r="W203" s="11">
        <f t="shared" si="412"/>
        <v>0</v>
      </c>
      <c r="X203" s="11">
        <f t="shared" si="341"/>
        <v>6120.6</v>
      </c>
      <c r="Y203" s="11">
        <f t="shared" si="342"/>
        <v>6120.6</v>
      </c>
      <c r="Z203" s="11">
        <f t="shared" si="343"/>
        <v>6120.6</v>
      </c>
      <c r="AA203" s="11">
        <f t="shared" si="413"/>
        <v>0</v>
      </c>
      <c r="AB203" s="11">
        <f t="shared" si="414"/>
        <v>0</v>
      </c>
      <c r="AC203" s="11">
        <f t="shared" si="415"/>
        <v>0</v>
      </c>
      <c r="AD203" s="11">
        <f t="shared" si="344"/>
        <v>6120.6</v>
      </c>
      <c r="AE203" s="11">
        <f t="shared" si="345"/>
        <v>6120.6</v>
      </c>
      <c r="AF203" s="11">
        <f t="shared" si="346"/>
        <v>6120.6</v>
      </c>
      <c r="AG203" s="11">
        <f t="shared" si="416"/>
        <v>0</v>
      </c>
      <c r="AH203" s="11">
        <f t="shared" si="347"/>
        <v>6120.6</v>
      </c>
      <c r="AI203" s="11">
        <f t="shared" si="348"/>
        <v>6120.6</v>
      </c>
      <c r="AJ203" s="11">
        <f t="shared" si="349"/>
        <v>6120.6</v>
      </c>
      <c r="AK203" s="11">
        <f t="shared" si="417"/>
        <v>0</v>
      </c>
      <c r="AL203" s="11">
        <f t="shared" si="418"/>
        <v>0</v>
      </c>
      <c r="AM203" s="11">
        <f t="shared" si="419"/>
        <v>0</v>
      </c>
      <c r="AN203" s="11">
        <f t="shared" si="350"/>
        <v>6120.6</v>
      </c>
      <c r="AO203" s="11">
        <f t="shared" si="351"/>
        <v>6120.6</v>
      </c>
      <c r="AP203" s="11">
        <f t="shared" si="352"/>
        <v>6120.6</v>
      </c>
      <c r="AQ203" s="11">
        <f t="shared" si="420"/>
        <v>0</v>
      </c>
      <c r="AR203" s="11">
        <f t="shared" si="421"/>
        <v>0</v>
      </c>
      <c r="AS203" s="11">
        <f t="shared" si="422"/>
        <v>0</v>
      </c>
      <c r="AT203" s="11">
        <f t="shared" si="353"/>
        <v>6120.6</v>
      </c>
      <c r="AU203" s="11">
        <f t="shared" si="354"/>
        <v>6120.6</v>
      </c>
      <c r="AV203" s="11">
        <f t="shared" si="355"/>
        <v>6120.6</v>
      </c>
      <c r="AW203" s="11">
        <f t="shared" si="423"/>
        <v>0</v>
      </c>
      <c r="AX203" s="11">
        <f t="shared" si="424"/>
        <v>0</v>
      </c>
      <c r="AY203" s="11">
        <f t="shared" si="425"/>
        <v>0</v>
      </c>
      <c r="AZ203" s="11">
        <f t="shared" si="356"/>
        <v>6120.6</v>
      </c>
      <c r="BA203" s="11">
        <f t="shared" si="357"/>
        <v>6120.6</v>
      </c>
      <c r="BB203" s="11">
        <f t="shared" si="358"/>
        <v>6120.6</v>
      </c>
      <c r="BC203" s="11">
        <f t="shared" si="426"/>
        <v>0</v>
      </c>
      <c r="BD203" s="11">
        <f t="shared" si="427"/>
        <v>0</v>
      </c>
      <c r="BE203" s="11">
        <f t="shared" si="428"/>
        <v>0</v>
      </c>
      <c r="BF203" s="11">
        <f t="shared" si="359"/>
        <v>6120.6</v>
      </c>
      <c r="BG203" s="11">
        <f t="shared" si="360"/>
        <v>6120.6</v>
      </c>
      <c r="BH203" s="11">
        <f t="shared" si="361"/>
        <v>6120.6</v>
      </c>
      <c r="BI203" s="11">
        <f t="shared" si="429"/>
        <v>0</v>
      </c>
      <c r="BJ203" s="11">
        <f t="shared" si="430"/>
        <v>0</v>
      </c>
      <c r="BK203" s="11">
        <f t="shared" si="431"/>
        <v>0</v>
      </c>
      <c r="BL203" s="11">
        <f t="shared" si="264"/>
        <v>6120.6</v>
      </c>
      <c r="BM203" s="11">
        <f t="shared" si="432"/>
        <v>0</v>
      </c>
      <c r="BN203" s="43">
        <f t="shared" si="299"/>
        <v>6120.6</v>
      </c>
      <c r="BO203" s="11">
        <f t="shared" si="250"/>
        <v>6120.6</v>
      </c>
      <c r="BP203" s="11">
        <f t="shared" si="433"/>
        <v>0</v>
      </c>
      <c r="BQ203" s="43">
        <f t="shared" si="300"/>
        <v>6120.6</v>
      </c>
      <c r="BR203" s="11">
        <f t="shared" si="251"/>
        <v>6120.6</v>
      </c>
      <c r="BS203" s="11">
        <f t="shared" si="433"/>
        <v>0</v>
      </c>
      <c r="BT203" s="43">
        <f t="shared" si="301"/>
        <v>6120.6</v>
      </c>
      <c r="BU203" s="11">
        <f t="shared" si="433"/>
        <v>0</v>
      </c>
      <c r="BV203" s="21"/>
      <c r="BW203" s="21"/>
      <c r="BX203" s="1" t="str">
        <f t="shared" si="337"/>
        <v/>
      </c>
    </row>
    <row r="204" spans="1:76" ht="46.8" customHeight="1" x14ac:dyDescent="0.3">
      <c r="A204" s="62" t="s">
        <v>190</v>
      </c>
      <c r="B204" s="63" t="s">
        <v>82</v>
      </c>
      <c r="C204" s="62"/>
      <c r="D204" s="62"/>
      <c r="E204" s="64" t="s">
        <v>83</v>
      </c>
      <c r="F204" s="11">
        <f t="shared" si="401"/>
        <v>6120.6</v>
      </c>
      <c r="G204" s="11">
        <f t="shared" si="402"/>
        <v>6120.6</v>
      </c>
      <c r="H204" s="11">
        <f t="shared" si="403"/>
        <v>6120.6</v>
      </c>
      <c r="I204" s="11">
        <f t="shared" si="404"/>
        <v>0</v>
      </c>
      <c r="J204" s="11">
        <f t="shared" si="405"/>
        <v>0</v>
      </c>
      <c r="K204" s="11">
        <f t="shared" si="406"/>
        <v>0</v>
      </c>
      <c r="L204" s="11">
        <f t="shared" si="255"/>
        <v>6120.6</v>
      </c>
      <c r="M204" s="11">
        <f t="shared" si="256"/>
        <v>6120.6</v>
      </c>
      <c r="N204" s="11">
        <f t="shared" si="257"/>
        <v>6120.6</v>
      </c>
      <c r="O204" s="11">
        <f t="shared" si="407"/>
        <v>0</v>
      </c>
      <c r="P204" s="11">
        <f t="shared" si="408"/>
        <v>0</v>
      </c>
      <c r="Q204" s="11">
        <f t="shared" si="409"/>
        <v>0</v>
      </c>
      <c r="R204" s="11">
        <f t="shared" si="338"/>
        <v>6120.6</v>
      </c>
      <c r="S204" s="11">
        <f t="shared" si="339"/>
        <v>6120.6</v>
      </c>
      <c r="T204" s="11">
        <f t="shared" si="340"/>
        <v>6120.6</v>
      </c>
      <c r="U204" s="11">
        <f t="shared" si="410"/>
        <v>0</v>
      </c>
      <c r="V204" s="11">
        <f t="shared" si="411"/>
        <v>0</v>
      </c>
      <c r="W204" s="11">
        <f t="shared" si="412"/>
        <v>0</v>
      </c>
      <c r="X204" s="11">
        <f t="shared" si="341"/>
        <v>6120.6</v>
      </c>
      <c r="Y204" s="11">
        <f t="shared" si="342"/>
        <v>6120.6</v>
      </c>
      <c r="Z204" s="11">
        <f t="shared" si="343"/>
        <v>6120.6</v>
      </c>
      <c r="AA204" s="11">
        <f t="shared" si="413"/>
        <v>0</v>
      </c>
      <c r="AB204" s="11">
        <f t="shared" si="414"/>
        <v>0</v>
      </c>
      <c r="AC204" s="11">
        <f t="shared" si="415"/>
        <v>0</v>
      </c>
      <c r="AD204" s="11">
        <f t="shared" si="344"/>
        <v>6120.6</v>
      </c>
      <c r="AE204" s="11">
        <f t="shared" si="345"/>
        <v>6120.6</v>
      </c>
      <c r="AF204" s="11">
        <f t="shared" si="346"/>
        <v>6120.6</v>
      </c>
      <c r="AG204" s="11">
        <f t="shared" si="416"/>
        <v>0</v>
      </c>
      <c r="AH204" s="11">
        <f t="shared" si="347"/>
        <v>6120.6</v>
      </c>
      <c r="AI204" s="11">
        <f t="shared" si="348"/>
        <v>6120.6</v>
      </c>
      <c r="AJ204" s="11">
        <f t="shared" si="349"/>
        <v>6120.6</v>
      </c>
      <c r="AK204" s="11">
        <f t="shared" si="417"/>
        <v>0</v>
      </c>
      <c r="AL204" s="11">
        <f t="shared" si="418"/>
        <v>0</v>
      </c>
      <c r="AM204" s="11">
        <f t="shared" si="419"/>
        <v>0</v>
      </c>
      <c r="AN204" s="11">
        <f t="shared" si="350"/>
        <v>6120.6</v>
      </c>
      <c r="AO204" s="11">
        <f t="shared" si="351"/>
        <v>6120.6</v>
      </c>
      <c r="AP204" s="11">
        <f t="shared" si="352"/>
        <v>6120.6</v>
      </c>
      <c r="AQ204" s="11">
        <f t="shared" si="420"/>
        <v>0</v>
      </c>
      <c r="AR204" s="11">
        <f t="shared" si="421"/>
        <v>0</v>
      </c>
      <c r="AS204" s="11">
        <f t="shared" si="422"/>
        <v>0</v>
      </c>
      <c r="AT204" s="11">
        <f t="shared" si="353"/>
        <v>6120.6</v>
      </c>
      <c r="AU204" s="11">
        <f t="shared" si="354"/>
        <v>6120.6</v>
      </c>
      <c r="AV204" s="11">
        <f t="shared" si="355"/>
        <v>6120.6</v>
      </c>
      <c r="AW204" s="11">
        <f t="shared" si="423"/>
        <v>0</v>
      </c>
      <c r="AX204" s="11">
        <f t="shared" si="424"/>
        <v>0</v>
      </c>
      <c r="AY204" s="11">
        <f t="shared" si="425"/>
        <v>0</v>
      </c>
      <c r="AZ204" s="11">
        <f t="shared" si="356"/>
        <v>6120.6</v>
      </c>
      <c r="BA204" s="11">
        <f t="shared" si="357"/>
        <v>6120.6</v>
      </c>
      <c r="BB204" s="11">
        <f t="shared" si="358"/>
        <v>6120.6</v>
      </c>
      <c r="BC204" s="11">
        <f t="shared" si="426"/>
        <v>0</v>
      </c>
      <c r="BD204" s="11">
        <f t="shared" si="427"/>
        <v>0</v>
      </c>
      <c r="BE204" s="11">
        <f t="shared" si="428"/>
        <v>0</v>
      </c>
      <c r="BF204" s="11">
        <f t="shared" si="359"/>
        <v>6120.6</v>
      </c>
      <c r="BG204" s="11">
        <f t="shared" si="360"/>
        <v>6120.6</v>
      </c>
      <c r="BH204" s="11">
        <f t="shared" si="361"/>
        <v>6120.6</v>
      </c>
      <c r="BI204" s="11">
        <f t="shared" si="429"/>
        <v>0</v>
      </c>
      <c r="BJ204" s="11">
        <f t="shared" si="430"/>
        <v>0</v>
      </c>
      <c r="BK204" s="11">
        <f t="shared" si="431"/>
        <v>0</v>
      </c>
      <c r="BL204" s="11">
        <f t="shared" si="264"/>
        <v>6120.6</v>
      </c>
      <c r="BM204" s="11">
        <f t="shared" si="432"/>
        <v>0</v>
      </c>
      <c r="BN204" s="43">
        <f t="shared" si="299"/>
        <v>6120.6</v>
      </c>
      <c r="BO204" s="11">
        <f t="shared" si="250"/>
        <v>6120.6</v>
      </c>
      <c r="BP204" s="11">
        <f t="shared" si="433"/>
        <v>0</v>
      </c>
      <c r="BQ204" s="43">
        <f t="shared" si="300"/>
        <v>6120.6</v>
      </c>
      <c r="BR204" s="11">
        <f t="shared" si="251"/>
        <v>6120.6</v>
      </c>
      <c r="BS204" s="11">
        <f t="shared" si="433"/>
        <v>0</v>
      </c>
      <c r="BT204" s="43">
        <f t="shared" si="301"/>
        <v>6120.6</v>
      </c>
      <c r="BU204" s="11">
        <f t="shared" si="433"/>
        <v>0</v>
      </c>
      <c r="BV204" s="21"/>
      <c r="BW204" s="21"/>
      <c r="BX204" s="1" t="str">
        <f t="shared" si="337"/>
        <v/>
      </c>
    </row>
    <row r="205" spans="1:76" ht="46.8" customHeight="1" x14ac:dyDescent="0.3">
      <c r="A205" s="62" t="s">
        <v>190</v>
      </c>
      <c r="B205" s="63">
        <v>600</v>
      </c>
      <c r="C205" s="62" t="s">
        <v>67</v>
      </c>
      <c r="D205" s="62" t="s">
        <v>188</v>
      </c>
      <c r="E205" s="64" t="s">
        <v>189</v>
      </c>
      <c r="F205" s="11">
        <v>6120.6</v>
      </c>
      <c r="G205" s="11">
        <v>6120.6</v>
      </c>
      <c r="H205" s="11">
        <v>6120.6</v>
      </c>
      <c r="I205" s="11"/>
      <c r="J205" s="11"/>
      <c r="K205" s="11"/>
      <c r="L205" s="11">
        <f t="shared" si="255"/>
        <v>6120.6</v>
      </c>
      <c r="M205" s="11">
        <f t="shared" si="256"/>
        <v>6120.6</v>
      </c>
      <c r="N205" s="11">
        <f t="shared" si="257"/>
        <v>6120.6</v>
      </c>
      <c r="O205" s="11"/>
      <c r="P205" s="11"/>
      <c r="Q205" s="11"/>
      <c r="R205" s="11">
        <f t="shared" si="338"/>
        <v>6120.6</v>
      </c>
      <c r="S205" s="11">
        <f t="shared" si="339"/>
        <v>6120.6</v>
      </c>
      <c r="T205" s="11">
        <f t="shared" si="340"/>
        <v>6120.6</v>
      </c>
      <c r="U205" s="11"/>
      <c r="V205" s="11"/>
      <c r="W205" s="11"/>
      <c r="X205" s="11">
        <f t="shared" si="341"/>
        <v>6120.6</v>
      </c>
      <c r="Y205" s="11">
        <f t="shared" si="342"/>
        <v>6120.6</v>
      </c>
      <c r="Z205" s="11">
        <f t="shared" si="343"/>
        <v>6120.6</v>
      </c>
      <c r="AA205" s="11"/>
      <c r="AB205" s="11"/>
      <c r="AC205" s="11"/>
      <c r="AD205" s="11">
        <f t="shared" si="344"/>
        <v>6120.6</v>
      </c>
      <c r="AE205" s="11">
        <f t="shared" si="345"/>
        <v>6120.6</v>
      </c>
      <c r="AF205" s="11">
        <f t="shared" si="346"/>
        <v>6120.6</v>
      </c>
      <c r="AG205" s="11"/>
      <c r="AH205" s="11">
        <f t="shared" si="347"/>
        <v>6120.6</v>
      </c>
      <c r="AI205" s="11">
        <f t="shared" si="348"/>
        <v>6120.6</v>
      </c>
      <c r="AJ205" s="11">
        <f t="shared" si="349"/>
        <v>6120.6</v>
      </c>
      <c r="AK205" s="11"/>
      <c r="AL205" s="11"/>
      <c r="AM205" s="11"/>
      <c r="AN205" s="11">
        <f t="shared" si="350"/>
        <v>6120.6</v>
      </c>
      <c r="AO205" s="11">
        <f t="shared" si="351"/>
        <v>6120.6</v>
      </c>
      <c r="AP205" s="11">
        <f t="shared" si="352"/>
        <v>6120.6</v>
      </c>
      <c r="AQ205" s="11"/>
      <c r="AR205" s="11"/>
      <c r="AS205" s="11"/>
      <c r="AT205" s="11">
        <f t="shared" si="353"/>
        <v>6120.6</v>
      </c>
      <c r="AU205" s="11">
        <f t="shared" si="354"/>
        <v>6120.6</v>
      </c>
      <c r="AV205" s="11">
        <f t="shared" si="355"/>
        <v>6120.6</v>
      </c>
      <c r="AW205" s="11"/>
      <c r="AX205" s="11"/>
      <c r="AY205" s="11"/>
      <c r="AZ205" s="11">
        <f t="shared" si="356"/>
        <v>6120.6</v>
      </c>
      <c r="BA205" s="11">
        <f t="shared" si="357"/>
        <v>6120.6</v>
      </c>
      <c r="BB205" s="11">
        <f t="shared" si="358"/>
        <v>6120.6</v>
      </c>
      <c r="BC205" s="11"/>
      <c r="BD205" s="11"/>
      <c r="BE205" s="11"/>
      <c r="BF205" s="11">
        <f t="shared" si="359"/>
        <v>6120.6</v>
      </c>
      <c r="BG205" s="11">
        <f t="shared" si="360"/>
        <v>6120.6</v>
      </c>
      <c r="BH205" s="11">
        <f t="shared" si="361"/>
        <v>6120.6</v>
      </c>
      <c r="BI205" s="11"/>
      <c r="BJ205" s="11"/>
      <c r="BK205" s="11"/>
      <c r="BL205" s="11">
        <f t="shared" si="264"/>
        <v>6120.6</v>
      </c>
      <c r="BM205" s="11"/>
      <c r="BN205" s="43">
        <f t="shared" si="299"/>
        <v>6120.6</v>
      </c>
      <c r="BO205" s="11">
        <f t="shared" si="250"/>
        <v>6120.6</v>
      </c>
      <c r="BP205" s="11"/>
      <c r="BQ205" s="43">
        <f t="shared" si="300"/>
        <v>6120.6</v>
      </c>
      <c r="BR205" s="11">
        <f t="shared" si="251"/>
        <v>6120.6</v>
      </c>
      <c r="BS205" s="11"/>
      <c r="BT205" s="43">
        <f t="shared" si="301"/>
        <v>6120.6</v>
      </c>
      <c r="BU205" s="11"/>
      <c r="BV205" s="21"/>
      <c r="BW205" s="21"/>
      <c r="BX205" s="1" t="str">
        <f t="shared" si="337"/>
        <v>0314</v>
      </c>
    </row>
    <row r="206" spans="1:76" ht="62.4" customHeight="1" x14ac:dyDescent="0.3">
      <c r="A206" s="62" t="s">
        <v>192</v>
      </c>
      <c r="B206" s="63"/>
      <c r="C206" s="62"/>
      <c r="D206" s="62"/>
      <c r="E206" s="64" t="s">
        <v>193</v>
      </c>
      <c r="F206" s="11">
        <f t="shared" si="401"/>
        <v>18847.899999999998</v>
      </c>
      <c r="G206" s="11">
        <f t="shared" si="402"/>
        <v>19390.900000000001</v>
      </c>
      <c r="H206" s="11">
        <f t="shared" si="403"/>
        <v>19390.900000000001</v>
      </c>
      <c r="I206" s="11">
        <f t="shared" si="404"/>
        <v>0</v>
      </c>
      <c r="J206" s="11">
        <f t="shared" si="405"/>
        <v>0</v>
      </c>
      <c r="K206" s="11">
        <f t="shared" si="406"/>
        <v>0</v>
      </c>
      <c r="L206" s="11">
        <f t="shared" si="255"/>
        <v>18847.899999999998</v>
      </c>
      <c r="M206" s="11">
        <f t="shared" si="256"/>
        <v>19390.900000000001</v>
      </c>
      <c r="N206" s="11">
        <f t="shared" si="257"/>
        <v>19390.900000000001</v>
      </c>
      <c r="O206" s="11">
        <f t="shared" si="407"/>
        <v>2698.5</v>
      </c>
      <c r="P206" s="11">
        <f t="shared" si="408"/>
        <v>3298</v>
      </c>
      <c r="Q206" s="11">
        <f t="shared" si="409"/>
        <v>3298</v>
      </c>
      <c r="R206" s="11">
        <f t="shared" si="338"/>
        <v>21546.399999999998</v>
      </c>
      <c r="S206" s="11">
        <f t="shared" si="339"/>
        <v>22688.9</v>
      </c>
      <c r="T206" s="11">
        <f t="shared" si="340"/>
        <v>22688.9</v>
      </c>
      <c r="U206" s="11">
        <f t="shared" si="410"/>
        <v>0</v>
      </c>
      <c r="V206" s="11">
        <f t="shared" si="411"/>
        <v>0</v>
      </c>
      <c r="W206" s="11">
        <f t="shared" si="412"/>
        <v>0</v>
      </c>
      <c r="X206" s="11">
        <f t="shared" si="341"/>
        <v>21546.399999999998</v>
      </c>
      <c r="Y206" s="11">
        <f t="shared" si="342"/>
        <v>22688.9</v>
      </c>
      <c r="Z206" s="11">
        <f t="shared" si="343"/>
        <v>22688.9</v>
      </c>
      <c r="AA206" s="11">
        <f t="shared" si="413"/>
        <v>0</v>
      </c>
      <c r="AB206" s="11">
        <f t="shared" si="414"/>
        <v>0</v>
      </c>
      <c r="AC206" s="11">
        <f t="shared" si="415"/>
        <v>0</v>
      </c>
      <c r="AD206" s="11">
        <f t="shared" si="344"/>
        <v>21546.399999999998</v>
      </c>
      <c r="AE206" s="11">
        <f t="shared" si="345"/>
        <v>22688.9</v>
      </c>
      <c r="AF206" s="11">
        <f t="shared" si="346"/>
        <v>22688.9</v>
      </c>
      <c r="AG206" s="11">
        <f t="shared" si="416"/>
        <v>0</v>
      </c>
      <c r="AH206" s="11">
        <f t="shared" si="347"/>
        <v>21546.399999999998</v>
      </c>
      <c r="AI206" s="11">
        <f t="shared" si="348"/>
        <v>22688.9</v>
      </c>
      <c r="AJ206" s="11">
        <f t="shared" si="349"/>
        <v>22688.9</v>
      </c>
      <c r="AK206" s="11">
        <f t="shared" si="417"/>
        <v>0</v>
      </c>
      <c r="AL206" s="11">
        <f t="shared" si="418"/>
        <v>0</v>
      </c>
      <c r="AM206" s="11">
        <f t="shared" si="419"/>
        <v>0</v>
      </c>
      <c r="AN206" s="11">
        <f t="shared" si="350"/>
        <v>21546.399999999998</v>
      </c>
      <c r="AO206" s="11">
        <f t="shared" si="351"/>
        <v>22688.9</v>
      </c>
      <c r="AP206" s="11">
        <f t="shared" si="352"/>
        <v>22688.9</v>
      </c>
      <c r="AQ206" s="11">
        <f t="shared" si="420"/>
        <v>0</v>
      </c>
      <c r="AR206" s="11">
        <f t="shared" si="421"/>
        <v>0</v>
      </c>
      <c r="AS206" s="11">
        <f t="shared" si="422"/>
        <v>0</v>
      </c>
      <c r="AT206" s="11">
        <f t="shared" si="353"/>
        <v>21546.399999999998</v>
      </c>
      <c r="AU206" s="11">
        <f t="shared" si="354"/>
        <v>22688.9</v>
      </c>
      <c r="AV206" s="11">
        <f t="shared" si="355"/>
        <v>22688.9</v>
      </c>
      <c r="AW206" s="11">
        <f t="shared" si="423"/>
        <v>0</v>
      </c>
      <c r="AX206" s="11">
        <f t="shared" si="424"/>
        <v>0</v>
      </c>
      <c r="AY206" s="11">
        <f t="shared" si="425"/>
        <v>0</v>
      </c>
      <c r="AZ206" s="11">
        <f t="shared" si="356"/>
        <v>21546.399999999998</v>
      </c>
      <c r="BA206" s="11">
        <f t="shared" si="357"/>
        <v>22688.9</v>
      </c>
      <c r="BB206" s="11">
        <f t="shared" si="358"/>
        <v>22688.9</v>
      </c>
      <c r="BC206" s="11">
        <f t="shared" si="426"/>
        <v>0</v>
      </c>
      <c r="BD206" s="11">
        <f t="shared" si="427"/>
        <v>0</v>
      </c>
      <c r="BE206" s="11">
        <f t="shared" si="428"/>
        <v>0</v>
      </c>
      <c r="BF206" s="11">
        <f t="shared" si="359"/>
        <v>21546.399999999998</v>
      </c>
      <c r="BG206" s="11">
        <f t="shared" si="360"/>
        <v>22688.9</v>
      </c>
      <c r="BH206" s="11">
        <f t="shared" si="361"/>
        <v>22688.9</v>
      </c>
      <c r="BI206" s="11">
        <f t="shared" si="429"/>
        <v>0</v>
      </c>
      <c r="BJ206" s="11">
        <f t="shared" si="430"/>
        <v>0</v>
      </c>
      <c r="BK206" s="11">
        <f t="shared" si="431"/>
        <v>0</v>
      </c>
      <c r="BL206" s="11">
        <f t="shared" si="264"/>
        <v>21546.399999999998</v>
      </c>
      <c r="BM206" s="11">
        <f t="shared" si="432"/>
        <v>0</v>
      </c>
      <c r="BN206" s="43">
        <f t="shared" si="299"/>
        <v>21546.399999999998</v>
      </c>
      <c r="BO206" s="11">
        <f t="shared" si="250"/>
        <v>22688.9</v>
      </c>
      <c r="BP206" s="11">
        <f t="shared" si="433"/>
        <v>0</v>
      </c>
      <c r="BQ206" s="43">
        <f t="shared" si="300"/>
        <v>22688.9</v>
      </c>
      <c r="BR206" s="11">
        <f t="shared" si="251"/>
        <v>22688.9</v>
      </c>
      <c r="BS206" s="11">
        <f t="shared" si="433"/>
        <v>0</v>
      </c>
      <c r="BT206" s="43">
        <f t="shared" si="301"/>
        <v>22688.9</v>
      </c>
      <c r="BU206" s="11">
        <f t="shared" si="433"/>
        <v>0</v>
      </c>
      <c r="BV206" s="21"/>
      <c r="BW206" s="21"/>
      <c r="BX206" s="1" t="str">
        <f t="shared" si="337"/>
        <v/>
      </c>
    </row>
    <row r="207" spans="1:76" ht="31.2" customHeight="1" x14ac:dyDescent="0.3">
      <c r="A207" s="62" t="s">
        <v>194</v>
      </c>
      <c r="B207" s="63"/>
      <c r="C207" s="62"/>
      <c r="D207" s="62"/>
      <c r="E207" s="64" t="s">
        <v>195</v>
      </c>
      <c r="F207" s="11">
        <f t="shared" ref="F207:K207" si="434">F208+F210</f>
        <v>18847.899999999998</v>
      </c>
      <c r="G207" s="11">
        <f t="shared" si="434"/>
        <v>19390.900000000001</v>
      </c>
      <c r="H207" s="11">
        <f t="shared" si="434"/>
        <v>19390.900000000001</v>
      </c>
      <c r="I207" s="11">
        <f t="shared" si="434"/>
        <v>0</v>
      </c>
      <c r="J207" s="11">
        <f t="shared" si="434"/>
        <v>0</v>
      </c>
      <c r="K207" s="11">
        <f t="shared" si="434"/>
        <v>0</v>
      </c>
      <c r="L207" s="11">
        <f t="shared" si="255"/>
        <v>18847.899999999998</v>
      </c>
      <c r="M207" s="11">
        <f t="shared" si="256"/>
        <v>19390.900000000001</v>
      </c>
      <c r="N207" s="11">
        <f t="shared" si="257"/>
        <v>19390.900000000001</v>
      </c>
      <c r="O207" s="11">
        <f>O208+O210</f>
        <v>2698.5</v>
      </c>
      <c r="P207" s="11">
        <f>P208+P210</f>
        <v>3298</v>
      </c>
      <c r="Q207" s="11">
        <f>Q208+Q210</f>
        <v>3298</v>
      </c>
      <c r="R207" s="11">
        <f t="shared" si="338"/>
        <v>21546.399999999998</v>
      </c>
      <c r="S207" s="11">
        <f t="shared" si="339"/>
        <v>22688.9</v>
      </c>
      <c r="T207" s="11">
        <f t="shared" si="340"/>
        <v>22688.9</v>
      </c>
      <c r="U207" s="11">
        <f>U208+U210</f>
        <v>0</v>
      </c>
      <c r="V207" s="11">
        <f>V208+V210</f>
        <v>0</v>
      </c>
      <c r="W207" s="11">
        <f>W208+W210</f>
        <v>0</v>
      </c>
      <c r="X207" s="11">
        <f t="shared" si="341"/>
        <v>21546.399999999998</v>
      </c>
      <c r="Y207" s="11">
        <f t="shared" si="342"/>
        <v>22688.9</v>
      </c>
      <c r="Z207" s="11">
        <f t="shared" si="343"/>
        <v>22688.9</v>
      </c>
      <c r="AA207" s="11">
        <f>AA208+AA210</f>
        <v>0</v>
      </c>
      <c r="AB207" s="11">
        <f>AB208+AB210</f>
        <v>0</v>
      </c>
      <c r="AC207" s="11">
        <f>AC208+AC210</f>
        <v>0</v>
      </c>
      <c r="AD207" s="11">
        <f t="shared" si="344"/>
        <v>21546.399999999998</v>
      </c>
      <c r="AE207" s="11">
        <f t="shared" si="345"/>
        <v>22688.9</v>
      </c>
      <c r="AF207" s="11">
        <f t="shared" si="346"/>
        <v>22688.9</v>
      </c>
      <c r="AG207" s="11">
        <f>AG208+AG210</f>
        <v>0</v>
      </c>
      <c r="AH207" s="11">
        <f t="shared" si="347"/>
        <v>21546.399999999998</v>
      </c>
      <c r="AI207" s="11">
        <f t="shared" si="348"/>
        <v>22688.9</v>
      </c>
      <c r="AJ207" s="11">
        <f t="shared" si="349"/>
        <v>22688.9</v>
      </c>
      <c r="AK207" s="11">
        <f>AK208+AK210</f>
        <v>0</v>
      </c>
      <c r="AL207" s="11">
        <f>AL208+AL210</f>
        <v>0</v>
      </c>
      <c r="AM207" s="11">
        <f>AM208+AM210</f>
        <v>0</v>
      </c>
      <c r="AN207" s="11">
        <f t="shared" si="350"/>
        <v>21546.399999999998</v>
      </c>
      <c r="AO207" s="11">
        <f t="shared" si="351"/>
        <v>22688.9</v>
      </c>
      <c r="AP207" s="11">
        <f t="shared" si="352"/>
        <v>22688.9</v>
      </c>
      <c r="AQ207" s="11">
        <f>AQ208+AQ210</f>
        <v>0</v>
      </c>
      <c r="AR207" s="11">
        <f>AR208+AR210</f>
        <v>0</v>
      </c>
      <c r="AS207" s="11">
        <f>AS208+AS210</f>
        <v>0</v>
      </c>
      <c r="AT207" s="11">
        <f t="shared" si="353"/>
        <v>21546.399999999998</v>
      </c>
      <c r="AU207" s="11">
        <f t="shared" si="354"/>
        <v>22688.9</v>
      </c>
      <c r="AV207" s="11">
        <f t="shared" si="355"/>
        <v>22688.9</v>
      </c>
      <c r="AW207" s="11">
        <f>AW208+AW210</f>
        <v>0</v>
      </c>
      <c r="AX207" s="11">
        <f>AX208+AX210</f>
        <v>0</v>
      </c>
      <c r="AY207" s="11">
        <f>AY208+AY210</f>
        <v>0</v>
      </c>
      <c r="AZ207" s="11">
        <f t="shared" si="356"/>
        <v>21546.399999999998</v>
      </c>
      <c r="BA207" s="11">
        <f t="shared" si="357"/>
        <v>22688.9</v>
      </c>
      <c r="BB207" s="11">
        <f t="shared" si="358"/>
        <v>22688.9</v>
      </c>
      <c r="BC207" s="11">
        <f>BC208+BC210</f>
        <v>0</v>
      </c>
      <c r="BD207" s="11">
        <f>BD208+BD210</f>
        <v>0</v>
      </c>
      <c r="BE207" s="11">
        <f>BE208+BE210</f>
        <v>0</v>
      </c>
      <c r="BF207" s="11">
        <f t="shared" si="359"/>
        <v>21546.399999999998</v>
      </c>
      <c r="BG207" s="11">
        <f t="shared" si="360"/>
        <v>22688.9</v>
      </c>
      <c r="BH207" s="11">
        <f t="shared" si="361"/>
        <v>22688.9</v>
      </c>
      <c r="BI207" s="11">
        <f>BI208+BI210</f>
        <v>0</v>
      </c>
      <c r="BJ207" s="11">
        <f>BJ208+BJ210</f>
        <v>0</v>
      </c>
      <c r="BK207" s="11">
        <f>BK208+BK210</f>
        <v>0</v>
      </c>
      <c r="BL207" s="11">
        <f t="shared" si="264"/>
        <v>21546.399999999998</v>
      </c>
      <c r="BM207" s="11">
        <f>BM208+BM210</f>
        <v>0</v>
      </c>
      <c r="BN207" s="43">
        <f t="shared" si="299"/>
        <v>21546.399999999998</v>
      </c>
      <c r="BO207" s="11">
        <f t="shared" si="250"/>
        <v>22688.9</v>
      </c>
      <c r="BP207" s="11">
        <f>BP208+BP210</f>
        <v>0</v>
      </c>
      <c r="BQ207" s="43">
        <f t="shared" si="300"/>
        <v>22688.9</v>
      </c>
      <c r="BR207" s="11">
        <f t="shared" si="251"/>
        <v>22688.9</v>
      </c>
      <c r="BS207" s="11">
        <f>BS208+BS210</f>
        <v>0</v>
      </c>
      <c r="BT207" s="43">
        <f t="shared" si="301"/>
        <v>22688.9</v>
      </c>
      <c r="BU207" s="11">
        <f>BU208+BU210</f>
        <v>0</v>
      </c>
      <c r="BV207" s="21"/>
      <c r="BW207" s="21"/>
      <c r="BX207" s="1" t="str">
        <f t="shared" si="337"/>
        <v/>
      </c>
    </row>
    <row r="208" spans="1:76" ht="78" customHeight="1" x14ac:dyDescent="0.3">
      <c r="A208" s="62" t="s">
        <v>194</v>
      </c>
      <c r="B208" s="63" t="s">
        <v>167</v>
      </c>
      <c r="C208" s="62"/>
      <c r="D208" s="62"/>
      <c r="E208" s="64" t="s">
        <v>168</v>
      </c>
      <c r="F208" s="11">
        <f t="shared" ref="F208:K208" si="435">F209</f>
        <v>17652.899999999998</v>
      </c>
      <c r="G208" s="11">
        <f t="shared" si="435"/>
        <v>18195.900000000001</v>
      </c>
      <c r="H208" s="11">
        <f t="shared" si="435"/>
        <v>18195.900000000001</v>
      </c>
      <c r="I208" s="11">
        <f t="shared" si="435"/>
        <v>0</v>
      </c>
      <c r="J208" s="11">
        <f t="shared" si="435"/>
        <v>0</v>
      </c>
      <c r="K208" s="11">
        <f t="shared" si="435"/>
        <v>0</v>
      </c>
      <c r="L208" s="11">
        <f t="shared" si="255"/>
        <v>17652.899999999998</v>
      </c>
      <c r="M208" s="11">
        <f t="shared" si="256"/>
        <v>18195.900000000001</v>
      </c>
      <c r="N208" s="11">
        <f t="shared" si="257"/>
        <v>18195.900000000001</v>
      </c>
      <c r="O208" s="11">
        <f>O209</f>
        <v>2698.5</v>
      </c>
      <c r="P208" s="11">
        <f>P209</f>
        <v>3298</v>
      </c>
      <c r="Q208" s="11">
        <f>Q209</f>
        <v>3298</v>
      </c>
      <c r="R208" s="11">
        <f t="shared" si="338"/>
        <v>20351.399999999998</v>
      </c>
      <c r="S208" s="11">
        <f t="shared" si="339"/>
        <v>21493.9</v>
      </c>
      <c r="T208" s="11">
        <f t="shared" si="340"/>
        <v>21493.9</v>
      </c>
      <c r="U208" s="11">
        <f>U209</f>
        <v>0</v>
      </c>
      <c r="V208" s="11">
        <f>V209</f>
        <v>0</v>
      </c>
      <c r="W208" s="11">
        <f>W209</f>
        <v>0</v>
      </c>
      <c r="X208" s="11">
        <f t="shared" si="341"/>
        <v>20351.399999999998</v>
      </c>
      <c r="Y208" s="11">
        <f t="shared" si="342"/>
        <v>21493.9</v>
      </c>
      <c r="Z208" s="11">
        <f t="shared" si="343"/>
        <v>21493.9</v>
      </c>
      <c r="AA208" s="11">
        <f>AA209</f>
        <v>0</v>
      </c>
      <c r="AB208" s="11">
        <f>AB209</f>
        <v>0</v>
      </c>
      <c r="AC208" s="11">
        <f>AC209</f>
        <v>0</v>
      </c>
      <c r="AD208" s="11">
        <f t="shared" si="344"/>
        <v>20351.399999999998</v>
      </c>
      <c r="AE208" s="11">
        <f t="shared" si="345"/>
        <v>21493.9</v>
      </c>
      <c r="AF208" s="11">
        <f t="shared" si="346"/>
        <v>21493.9</v>
      </c>
      <c r="AG208" s="11">
        <f>AG209</f>
        <v>0</v>
      </c>
      <c r="AH208" s="11">
        <f t="shared" si="347"/>
        <v>20351.399999999998</v>
      </c>
      <c r="AI208" s="11">
        <f t="shared" si="348"/>
        <v>21493.9</v>
      </c>
      <c r="AJ208" s="11">
        <f t="shared" si="349"/>
        <v>21493.9</v>
      </c>
      <c r="AK208" s="11">
        <f>AK209</f>
        <v>0</v>
      </c>
      <c r="AL208" s="11">
        <f>AL209</f>
        <v>0</v>
      </c>
      <c r="AM208" s="11">
        <f>AM209</f>
        <v>0</v>
      </c>
      <c r="AN208" s="11">
        <f t="shared" si="350"/>
        <v>20351.399999999998</v>
      </c>
      <c r="AO208" s="11">
        <f t="shared" si="351"/>
        <v>21493.9</v>
      </c>
      <c r="AP208" s="11">
        <f t="shared" si="352"/>
        <v>21493.9</v>
      </c>
      <c r="AQ208" s="11">
        <f>AQ209</f>
        <v>0</v>
      </c>
      <c r="AR208" s="11">
        <f>AR209</f>
        <v>0</v>
      </c>
      <c r="AS208" s="11">
        <f>AS209</f>
        <v>0</v>
      </c>
      <c r="AT208" s="11">
        <f t="shared" si="353"/>
        <v>20351.399999999998</v>
      </c>
      <c r="AU208" s="11">
        <f t="shared" si="354"/>
        <v>21493.9</v>
      </c>
      <c r="AV208" s="11">
        <f t="shared" si="355"/>
        <v>21493.9</v>
      </c>
      <c r="AW208" s="11">
        <f>AW209</f>
        <v>0</v>
      </c>
      <c r="AX208" s="11">
        <f>AX209</f>
        <v>0</v>
      </c>
      <c r="AY208" s="11">
        <f>AY209</f>
        <v>0</v>
      </c>
      <c r="AZ208" s="11">
        <f t="shared" si="356"/>
        <v>20351.399999999998</v>
      </c>
      <c r="BA208" s="11">
        <f t="shared" si="357"/>
        <v>21493.9</v>
      </c>
      <c r="BB208" s="11">
        <f t="shared" si="358"/>
        <v>21493.9</v>
      </c>
      <c r="BC208" s="11">
        <f>BC209</f>
        <v>0</v>
      </c>
      <c r="BD208" s="11">
        <f>BD209</f>
        <v>0</v>
      </c>
      <c r="BE208" s="11">
        <f>BE209</f>
        <v>0</v>
      </c>
      <c r="BF208" s="11">
        <f t="shared" si="359"/>
        <v>20351.399999999998</v>
      </c>
      <c r="BG208" s="11">
        <f t="shared" si="360"/>
        <v>21493.9</v>
      </c>
      <c r="BH208" s="11">
        <f t="shared" si="361"/>
        <v>21493.9</v>
      </c>
      <c r="BI208" s="11">
        <f>BI209</f>
        <v>0</v>
      </c>
      <c r="BJ208" s="11">
        <f>BJ209</f>
        <v>0</v>
      </c>
      <c r="BK208" s="11">
        <f>BK209</f>
        <v>0</v>
      </c>
      <c r="BL208" s="11">
        <f t="shared" si="264"/>
        <v>20351.399999999998</v>
      </c>
      <c r="BM208" s="11">
        <f>BM209</f>
        <v>0</v>
      </c>
      <c r="BN208" s="43">
        <f t="shared" si="299"/>
        <v>20351.399999999998</v>
      </c>
      <c r="BO208" s="11">
        <f t="shared" ref="BO208:BO271" si="436">BG208+BJ208</f>
        <v>21493.9</v>
      </c>
      <c r="BP208" s="11">
        <f>BP209</f>
        <v>0</v>
      </c>
      <c r="BQ208" s="43">
        <f t="shared" si="300"/>
        <v>21493.9</v>
      </c>
      <c r="BR208" s="11">
        <f t="shared" ref="BR208:BR271" si="437">BH208+BK208</f>
        <v>21493.9</v>
      </c>
      <c r="BS208" s="11">
        <f>BS209</f>
        <v>0</v>
      </c>
      <c r="BT208" s="43">
        <f t="shared" si="301"/>
        <v>21493.9</v>
      </c>
      <c r="BU208" s="11">
        <f>BU209</f>
        <v>0</v>
      </c>
      <c r="BV208" s="21"/>
      <c r="BW208" s="21"/>
      <c r="BX208" s="1" t="str">
        <f t="shared" si="337"/>
        <v/>
      </c>
    </row>
    <row r="209" spans="1:77" ht="46.8" customHeight="1" x14ac:dyDescent="0.3">
      <c r="A209" s="62" t="s">
        <v>194</v>
      </c>
      <c r="B209" s="63">
        <v>100</v>
      </c>
      <c r="C209" s="62" t="s">
        <v>67</v>
      </c>
      <c r="D209" s="62" t="s">
        <v>188</v>
      </c>
      <c r="E209" s="64" t="s">
        <v>189</v>
      </c>
      <c r="F209" s="11">
        <v>17652.899999999998</v>
      </c>
      <c r="G209" s="11">
        <v>18195.900000000001</v>
      </c>
      <c r="H209" s="11">
        <v>18195.900000000001</v>
      </c>
      <c r="I209" s="11"/>
      <c r="J209" s="11"/>
      <c r="K209" s="11"/>
      <c r="L209" s="11">
        <f t="shared" si="255"/>
        <v>17652.899999999998</v>
      </c>
      <c r="M209" s="11">
        <f t="shared" si="256"/>
        <v>18195.900000000001</v>
      </c>
      <c r="N209" s="11">
        <f t="shared" si="257"/>
        <v>18195.900000000001</v>
      </c>
      <c r="O209" s="11">
        <v>2698.5</v>
      </c>
      <c r="P209" s="11">
        <v>3298</v>
      </c>
      <c r="Q209" s="11">
        <v>3298</v>
      </c>
      <c r="R209" s="11">
        <f t="shared" si="338"/>
        <v>20351.399999999998</v>
      </c>
      <c r="S209" s="11">
        <f t="shared" si="339"/>
        <v>21493.9</v>
      </c>
      <c r="T209" s="11">
        <f t="shared" si="340"/>
        <v>21493.9</v>
      </c>
      <c r="U209" s="11"/>
      <c r="V209" s="11"/>
      <c r="W209" s="11"/>
      <c r="X209" s="11">
        <f t="shared" si="341"/>
        <v>20351.399999999998</v>
      </c>
      <c r="Y209" s="11">
        <f t="shared" si="342"/>
        <v>21493.9</v>
      </c>
      <c r="Z209" s="11">
        <f t="shared" si="343"/>
        <v>21493.9</v>
      </c>
      <c r="AA209" s="11"/>
      <c r="AB209" s="11"/>
      <c r="AC209" s="11"/>
      <c r="AD209" s="11">
        <f t="shared" si="344"/>
        <v>20351.399999999998</v>
      </c>
      <c r="AE209" s="11">
        <f t="shared" si="345"/>
        <v>21493.9</v>
      </c>
      <c r="AF209" s="11">
        <f t="shared" si="346"/>
        <v>21493.9</v>
      </c>
      <c r="AG209" s="11"/>
      <c r="AH209" s="11">
        <f t="shared" si="347"/>
        <v>20351.399999999998</v>
      </c>
      <c r="AI209" s="11">
        <f t="shared" si="348"/>
        <v>21493.9</v>
      </c>
      <c r="AJ209" s="11">
        <f t="shared" si="349"/>
        <v>21493.9</v>
      </c>
      <c r="AK209" s="11"/>
      <c r="AL209" s="11"/>
      <c r="AM209" s="11"/>
      <c r="AN209" s="11">
        <f t="shared" si="350"/>
        <v>20351.399999999998</v>
      </c>
      <c r="AO209" s="11">
        <f t="shared" si="351"/>
        <v>21493.9</v>
      </c>
      <c r="AP209" s="11">
        <f t="shared" si="352"/>
        <v>21493.9</v>
      </c>
      <c r="AQ209" s="11"/>
      <c r="AR209" s="11"/>
      <c r="AS209" s="11"/>
      <c r="AT209" s="11">
        <f t="shared" si="353"/>
        <v>20351.399999999998</v>
      </c>
      <c r="AU209" s="11">
        <f t="shared" si="354"/>
        <v>21493.9</v>
      </c>
      <c r="AV209" s="11">
        <f t="shared" si="355"/>
        <v>21493.9</v>
      </c>
      <c r="AW209" s="11"/>
      <c r="AX209" s="11"/>
      <c r="AY209" s="11"/>
      <c r="AZ209" s="11">
        <f t="shared" si="356"/>
        <v>20351.399999999998</v>
      </c>
      <c r="BA209" s="11">
        <f t="shared" si="357"/>
        <v>21493.9</v>
      </c>
      <c r="BB209" s="11">
        <f t="shared" si="358"/>
        <v>21493.9</v>
      </c>
      <c r="BC209" s="11"/>
      <c r="BD209" s="11"/>
      <c r="BE209" s="11"/>
      <c r="BF209" s="11">
        <f t="shared" si="359"/>
        <v>20351.399999999998</v>
      </c>
      <c r="BG209" s="11">
        <f t="shared" si="360"/>
        <v>21493.9</v>
      </c>
      <c r="BH209" s="11">
        <f t="shared" si="361"/>
        <v>21493.9</v>
      </c>
      <c r="BI209" s="11"/>
      <c r="BJ209" s="11"/>
      <c r="BK209" s="11"/>
      <c r="BL209" s="11">
        <f t="shared" si="264"/>
        <v>20351.399999999998</v>
      </c>
      <c r="BM209" s="11"/>
      <c r="BN209" s="43">
        <f t="shared" si="299"/>
        <v>20351.399999999998</v>
      </c>
      <c r="BO209" s="11">
        <f t="shared" si="436"/>
        <v>21493.9</v>
      </c>
      <c r="BP209" s="11"/>
      <c r="BQ209" s="43">
        <f t="shared" si="300"/>
        <v>21493.9</v>
      </c>
      <c r="BR209" s="11">
        <f t="shared" si="437"/>
        <v>21493.9</v>
      </c>
      <c r="BS209" s="11"/>
      <c r="BT209" s="43">
        <f t="shared" si="301"/>
        <v>21493.9</v>
      </c>
      <c r="BU209" s="11"/>
      <c r="BV209" s="21"/>
      <c r="BW209" s="21"/>
      <c r="BX209" s="1" t="str">
        <f t="shared" si="337"/>
        <v>0314</v>
      </c>
    </row>
    <row r="210" spans="1:77" ht="31.2" customHeight="1" x14ac:dyDescent="0.3">
      <c r="A210" s="62" t="s">
        <v>194</v>
      </c>
      <c r="B210" s="63" t="s">
        <v>64</v>
      </c>
      <c r="C210" s="62"/>
      <c r="D210" s="62"/>
      <c r="E210" s="64" t="s">
        <v>65</v>
      </c>
      <c r="F210" s="11">
        <f t="shared" ref="F210:K210" si="438">F211</f>
        <v>1195</v>
      </c>
      <c r="G210" s="11">
        <f t="shared" si="438"/>
        <v>1195</v>
      </c>
      <c r="H210" s="11">
        <f t="shared" si="438"/>
        <v>1195</v>
      </c>
      <c r="I210" s="11">
        <f t="shared" si="438"/>
        <v>0</v>
      </c>
      <c r="J210" s="11">
        <f t="shared" si="438"/>
        <v>0</v>
      </c>
      <c r="K210" s="11">
        <f t="shared" si="438"/>
        <v>0</v>
      </c>
      <c r="L210" s="11">
        <f t="shared" si="255"/>
        <v>1195</v>
      </c>
      <c r="M210" s="11">
        <f t="shared" si="256"/>
        <v>1195</v>
      </c>
      <c r="N210" s="11">
        <f t="shared" si="257"/>
        <v>1195</v>
      </c>
      <c r="O210" s="11">
        <f>O211</f>
        <v>0</v>
      </c>
      <c r="P210" s="11">
        <f>P211</f>
        <v>0</v>
      </c>
      <c r="Q210" s="11">
        <f>Q211</f>
        <v>0</v>
      </c>
      <c r="R210" s="11">
        <f t="shared" si="338"/>
        <v>1195</v>
      </c>
      <c r="S210" s="11">
        <f t="shared" si="339"/>
        <v>1195</v>
      </c>
      <c r="T210" s="11">
        <f t="shared" si="340"/>
        <v>1195</v>
      </c>
      <c r="U210" s="11">
        <f>U211</f>
        <v>0</v>
      </c>
      <c r="V210" s="11">
        <f>V211</f>
        <v>0</v>
      </c>
      <c r="W210" s="11">
        <f>W211</f>
        <v>0</v>
      </c>
      <c r="X210" s="11">
        <f t="shared" si="341"/>
        <v>1195</v>
      </c>
      <c r="Y210" s="11">
        <f t="shared" si="342"/>
        <v>1195</v>
      </c>
      <c r="Z210" s="11">
        <f t="shared" si="343"/>
        <v>1195</v>
      </c>
      <c r="AA210" s="11">
        <f>AA211</f>
        <v>0</v>
      </c>
      <c r="AB210" s="11">
        <f>AB211</f>
        <v>0</v>
      </c>
      <c r="AC210" s="11">
        <f>AC211</f>
        <v>0</v>
      </c>
      <c r="AD210" s="11">
        <f t="shared" si="344"/>
        <v>1195</v>
      </c>
      <c r="AE210" s="11">
        <f t="shared" si="345"/>
        <v>1195</v>
      </c>
      <c r="AF210" s="11">
        <f t="shared" si="346"/>
        <v>1195</v>
      </c>
      <c r="AG210" s="11">
        <f>AG211</f>
        <v>0</v>
      </c>
      <c r="AH210" s="11">
        <f t="shared" si="347"/>
        <v>1195</v>
      </c>
      <c r="AI210" s="11">
        <f t="shared" si="348"/>
        <v>1195</v>
      </c>
      <c r="AJ210" s="11">
        <f t="shared" si="349"/>
        <v>1195</v>
      </c>
      <c r="AK210" s="11">
        <f>AK211</f>
        <v>0</v>
      </c>
      <c r="AL210" s="11">
        <f>AL211</f>
        <v>0</v>
      </c>
      <c r="AM210" s="11">
        <f>AM211</f>
        <v>0</v>
      </c>
      <c r="AN210" s="11">
        <f t="shared" si="350"/>
        <v>1195</v>
      </c>
      <c r="AO210" s="11">
        <f t="shared" si="351"/>
        <v>1195</v>
      </c>
      <c r="AP210" s="11">
        <f t="shared" si="352"/>
        <v>1195</v>
      </c>
      <c r="AQ210" s="11">
        <f>AQ211</f>
        <v>0</v>
      </c>
      <c r="AR210" s="11">
        <f>AR211</f>
        <v>0</v>
      </c>
      <c r="AS210" s="11">
        <f>AS211</f>
        <v>0</v>
      </c>
      <c r="AT210" s="11">
        <f t="shared" si="353"/>
        <v>1195</v>
      </c>
      <c r="AU210" s="11">
        <f t="shared" si="354"/>
        <v>1195</v>
      </c>
      <c r="AV210" s="11">
        <f t="shared" si="355"/>
        <v>1195</v>
      </c>
      <c r="AW210" s="11">
        <f>AW211</f>
        <v>0</v>
      </c>
      <c r="AX210" s="11">
        <f>AX211</f>
        <v>0</v>
      </c>
      <c r="AY210" s="11">
        <f>AY211</f>
        <v>0</v>
      </c>
      <c r="AZ210" s="11">
        <f t="shared" si="356"/>
        <v>1195</v>
      </c>
      <c r="BA210" s="11">
        <f t="shared" si="357"/>
        <v>1195</v>
      </c>
      <c r="BB210" s="11">
        <f t="shared" si="358"/>
        <v>1195</v>
      </c>
      <c r="BC210" s="11">
        <f>BC211</f>
        <v>0</v>
      </c>
      <c r="BD210" s="11">
        <f>BD211</f>
        <v>0</v>
      </c>
      <c r="BE210" s="11">
        <f>BE211</f>
        <v>0</v>
      </c>
      <c r="BF210" s="11">
        <f t="shared" si="359"/>
        <v>1195</v>
      </c>
      <c r="BG210" s="11">
        <f t="shared" si="360"/>
        <v>1195</v>
      </c>
      <c r="BH210" s="11">
        <f t="shared" si="361"/>
        <v>1195</v>
      </c>
      <c r="BI210" s="11">
        <f>BI211</f>
        <v>0</v>
      </c>
      <c r="BJ210" s="11">
        <f>BJ211</f>
        <v>0</v>
      </c>
      <c r="BK210" s="11">
        <f>BK211</f>
        <v>0</v>
      </c>
      <c r="BL210" s="11">
        <f t="shared" si="264"/>
        <v>1195</v>
      </c>
      <c r="BM210" s="11">
        <f>BM211</f>
        <v>0</v>
      </c>
      <c r="BN210" s="43">
        <f t="shared" si="299"/>
        <v>1195</v>
      </c>
      <c r="BO210" s="11">
        <f t="shared" si="436"/>
        <v>1195</v>
      </c>
      <c r="BP210" s="11">
        <f>BP211</f>
        <v>0</v>
      </c>
      <c r="BQ210" s="43">
        <f t="shared" si="300"/>
        <v>1195</v>
      </c>
      <c r="BR210" s="11">
        <f t="shared" si="437"/>
        <v>1195</v>
      </c>
      <c r="BS210" s="11">
        <f>BS211</f>
        <v>0</v>
      </c>
      <c r="BT210" s="43">
        <f t="shared" si="301"/>
        <v>1195</v>
      </c>
      <c r="BU210" s="11">
        <f>BU211</f>
        <v>0</v>
      </c>
      <c r="BV210" s="21"/>
      <c r="BW210" s="21"/>
      <c r="BX210" s="1" t="str">
        <f t="shared" si="337"/>
        <v/>
      </c>
    </row>
    <row r="211" spans="1:77" ht="46.8" customHeight="1" x14ac:dyDescent="0.3">
      <c r="A211" s="62" t="s">
        <v>194</v>
      </c>
      <c r="B211" s="63">
        <v>200</v>
      </c>
      <c r="C211" s="62" t="s">
        <v>67</v>
      </c>
      <c r="D211" s="62" t="s">
        <v>188</v>
      </c>
      <c r="E211" s="64" t="s">
        <v>189</v>
      </c>
      <c r="F211" s="11">
        <v>1195</v>
      </c>
      <c r="G211" s="11">
        <v>1195</v>
      </c>
      <c r="H211" s="11">
        <v>1195</v>
      </c>
      <c r="I211" s="11"/>
      <c r="J211" s="11"/>
      <c r="K211" s="11"/>
      <c r="L211" s="11">
        <f t="shared" si="255"/>
        <v>1195</v>
      </c>
      <c r="M211" s="11">
        <f t="shared" si="256"/>
        <v>1195</v>
      </c>
      <c r="N211" s="11">
        <f t="shared" si="257"/>
        <v>1195</v>
      </c>
      <c r="O211" s="11"/>
      <c r="P211" s="11"/>
      <c r="Q211" s="11"/>
      <c r="R211" s="11">
        <f t="shared" si="338"/>
        <v>1195</v>
      </c>
      <c r="S211" s="11">
        <f t="shared" si="339"/>
        <v>1195</v>
      </c>
      <c r="T211" s="11">
        <f t="shared" si="340"/>
        <v>1195</v>
      </c>
      <c r="U211" s="11"/>
      <c r="V211" s="11"/>
      <c r="W211" s="11"/>
      <c r="X211" s="11">
        <f t="shared" si="341"/>
        <v>1195</v>
      </c>
      <c r="Y211" s="11">
        <f t="shared" si="342"/>
        <v>1195</v>
      </c>
      <c r="Z211" s="11">
        <f t="shared" si="343"/>
        <v>1195</v>
      </c>
      <c r="AA211" s="11"/>
      <c r="AB211" s="11"/>
      <c r="AC211" s="11"/>
      <c r="AD211" s="11">
        <f t="shared" si="344"/>
        <v>1195</v>
      </c>
      <c r="AE211" s="11">
        <f t="shared" si="345"/>
        <v>1195</v>
      </c>
      <c r="AF211" s="11">
        <f t="shared" si="346"/>
        <v>1195</v>
      </c>
      <c r="AG211" s="11"/>
      <c r="AH211" s="11">
        <f t="shared" si="347"/>
        <v>1195</v>
      </c>
      <c r="AI211" s="11">
        <f t="shared" si="348"/>
        <v>1195</v>
      </c>
      <c r="AJ211" s="11">
        <f t="shared" si="349"/>
        <v>1195</v>
      </c>
      <c r="AK211" s="11"/>
      <c r="AL211" s="11"/>
      <c r="AM211" s="11"/>
      <c r="AN211" s="11">
        <f t="shared" si="350"/>
        <v>1195</v>
      </c>
      <c r="AO211" s="11">
        <f t="shared" si="351"/>
        <v>1195</v>
      </c>
      <c r="AP211" s="11">
        <f t="shared" si="352"/>
        <v>1195</v>
      </c>
      <c r="AQ211" s="11"/>
      <c r="AR211" s="11"/>
      <c r="AS211" s="11"/>
      <c r="AT211" s="11">
        <f t="shared" si="353"/>
        <v>1195</v>
      </c>
      <c r="AU211" s="11">
        <f t="shared" si="354"/>
        <v>1195</v>
      </c>
      <c r="AV211" s="11">
        <f t="shared" si="355"/>
        <v>1195</v>
      </c>
      <c r="AW211" s="11"/>
      <c r="AX211" s="11"/>
      <c r="AY211" s="11"/>
      <c r="AZ211" s="11">
        <f t="shared" si="356"/>
        <v>1195</v>
      </c>
      <c r="BA211" s="11">
        <f t="shared" si="357"/>
        <v>1195</v>
      </c>
      <c r="BB211" s="11">
        <f t="shared" si="358"/>
        <v>1195</v>
      </c>
      <c r="BC211" s="11"/>
      <c r="BD211" s="11"/>
      <c r="BE211" s="11"/>
      <c r="BF211" s="11">
        <f t="shared" si="359"/>
        <v>1195</v>
      </c>
      <c r="BG211" s="11">
        <f t="shared" si="360"/>
        <v>1195</v>
      </c>
      <c r="BH211" s="11">
        <f t="shared" si="361"/>
        <v>1195</v>
      </c>
      <c r="BI211" s="11"/>
      <c r="BJ211" s="11"/>
      <c r="BK211" s="11"/>
      <c r="BL211" s="11">
        <f t="shared" si="264"/>
        <v>1195</v>
      </c>
      <c r="BM211" s="11"/>
      <c r="BN211" s="43">
        <f t="shared" si="299"/>
        <v>1195</v>
      </c>
      <c r="BO211" s="11">
        <f t="shared" si="436"/>
        <v>1195</v>
      </c>
      <c r="BP211" s="11"/>
      <c r="BQ211" s="43">
        <f t="shared" si="300"/>
        <v>1195</v>
      </c>
      <c r="BR211" s="11">
        <f t="shared" si="437"/>
        <v>1195</v>
      </c>
      <c r="BS211" s="11"/>
      <c r="BT211" s="43">
        <f t="shared" si="301"/>
        <v>1195</v>
      </c>
      <c r="BU211" s="11"/>
      <c r="BV211" s="21"/>
      <c r="BW211" s="21"/>
      <c r="BX211" s="1" t="str">
        <f t="shared" si="337"/>
        <v>0314</v>
      </c>
    </row>
    <row r="212" spans="1:77" s="69" customFormat="1" ht="31.2" customHeight="1" x14ac:dyDescent="0.3">
      <c r="A212" s="56" t="s">
        <v>196</v>
      </c>
      <c r="B212" s="57"/>
      <c r="C212" s="56"/>
      <c r="D212" s="56"/>
      <c r="E212" s="58" t="s">
        <v>197</v>
      </c>
      <c r="F212" s="15">
        <f t="shared" ref="F212:K212" si="439">F213+F221</f>
        <v>2861158.8</v>
      </c>
      <c r="G212" s="15">
        <f t="shared" si="439"/>
        <v>2698739.5</v>
      </c>
      <c r="H212" s="15">
        <f t="shared" si="439"/>
        <v>2790567</v>
      </c>
      <c r="I212" s="15">
        <f t="shared" si="439"/>
        <v>31451.599999999999</v>
      </c>
      <c r="J212" s="15">
        <f t="shared" si="439"/>
        <v>7164.6999999999989</v>
      </c>
      <c r="K212" s="15">
        <f t="shared" si="439"/>
        <v>15702.3</v>
      </c>
      <c r="L212" s="15">
        <f t="shared" si="255"/>
        <v>2892610.4</v>
      </c>
      <c r="M212" s="15">
        <f t="shared" si="256"/>
        <v>2705904.2</v>
      </c>
      <c r="N212" s="15">
        <f t="shared" si="257"/>
        <v>2806269.3</v>
      </c>
      <c r="O212" s="15">
        <f>O213+O221</f>
        <v>211561.27872</v>
      </c>
      <c r="P212" s="15">
        <f>P213+P221</f>
        <v>30513.5</v>
      </c>
      <c r="Q212" s="15">
        <f>Q213+Q221</f>
        <v>30513.5</v>
      </c>
      <c r="R212" s="15">
        <f t="shared" si="338"/>
        <v>3104171.6787199997</v>
      </c>
      <c r="S212" s="15">
        <f t="shared" si="339"/>
        <v>2736417.7</v>
      </c>
      <c r="T212" s="15">
        <f t="shared" si="340"/>
        <v>2836782.8</v>
      </c>
      <c r="U212" s="15">
        <f>U213+U221</f>
        <v>0</v>
      </c>
      <c r="V212" s="15">
        <f>V213+V221</f>
        <v>0</v>
      </c>
      <c r="W212" s="15">
        <f>W213+W221</f>
        <v>0</v>
      </c>
      <c r="X212" s="15">
        <f t="shared" si="341"/>
        <v>3104171.6787199997</v>
      </c>
      <c r="Y212" s="15">
        <f t="shared" si="342"/>
        <v>2736417.7</v>
      </c>
      <c r="Z212" s="15">
        <f t="shared" si="343"/>
        <v>2836782.8</v>
      </c>
      <c r="AA212" s="15">
        <f>AA213+AA221</f>
        <v>-20996.192719999992</v>
      </c>
      <c r="AB212" s="15">
        <f>AB213+AB221</f>
        <v>1000</v>
      </c>
      <c r="AC212" s="15">
        <f>AC213+AC221</f>
        <v>1000</v>
      </c>
      <c r="AD212" s="15">
        <f t="shared" si="344"/>
        <v>3083175.4859999996</v>
      </c>
      <c r="AE212" s="15">
        <f t="shared" si="345"/>
        <v>2737417.7</v>
      </c>
      <c r="AF212" s="15">
        <f t="shared" si="346"/>
        <v>2837782.8</v>
      </c>
      <c r="AG212" s="15">
        <f>AG213+AG221</f>
        <v>0</v>
      </c>
      <c r="AH212" s="15">
        <f t="shared" si="347"/>
        <v>3083175.4859999996</v>
      </c>
      <c r="AI212" s="15">
        <f t="shared" si="348"/>
        <v>2737417.7</v>
      </c>
      <c r="AJ212" s="15">
        <f t="shared" si="349"/>
        <v>2837782.8</v>
      </c>
      <c r="AK212" s="15">
        <f>AK213+AK221</f>
        <v>13938.81</v>
      </c>
      <c r="AL212" s="15">
        <f>AL213+AL221</f>
        <v>0</v>
      </c>
      <c r="AM212" s="15">
        <f>AM213+AM221</f>
        <v>0</v>
      </c>
      <c r="AN212" s="15">
        <f t="shared" si="350"/>
        <v>3097114.2959999996</v>
      </c>
      <c r="AO212" s="15">
        <f t="shared" si="351"/>
        <v>2737417.7</v>
      </c>
      <c r="AP212" s="15">
        <f t="shared" si="352"/>
        <v>2837782.8</v>
      </c>
      <c r="AQ212" s="15">
        <f>AQ213+AQ221</f>
        <v>0</v>
      </c>
      <c r="AR212" s="15">
        <f>AR213+AR221</f>
        <v>0</v>
      </c>
      <c r="AS212" s="15">
        <f>AS213+AS221</f>
        <v>0</v>
      </c>
      <c r="AT212" s="15">
        <f t="shared" si="353"/>
        <v>3097114.2959999996</v>
      </c>
      <c r="AU212" s="15">
        <f t="shared" si="354"/>
        <v>2737417.7</v>
      </c>
      <c r="AV212" s="15">
        <f t="shared" si="355"/>
        <v>2837782.8</v>
      </c>
      <c r="AW212" s="15">
        <f>AW213+AW221</f>
        <v>127963.12299999999</v>
      </c>
      <c r="AX212" s="15">
        <f>AX213+AX221</f>
        <v>42171.542999999998</v>
      </c>
      <c r="AY212" s="15">
        <f>AY213+AY221</f>
        <v>42171.542999999998</v>
      </c>
      <c r="AZ212" s="15">
        <f t="shared" si="356"/>
        <v>3225077.4189999998</v>
      </c>
      <c r="BA212" s="15">
        <f t="shared" si="357"/>
        <v>2779589.2430000002</v>
      </c>
      <c r="BB212" s="15">
        <f t="shared" si="358"/>
        <v>2879954.3429999999</v>
      </c>
      <c r="BC212" s="15">
        <f>BC213+BC221</f>
        <v>0</v>
      </c>
      <c r="BD212" s="15">
        <f>BD213+BD221</f>
        <v>0</v>
      </c>
      <c r="BE212" s="15">
        <f>BE213+BE221</f>
        <v>0</v>
      </c>
      <c r="BF212" s="15">
        <f t="shared" si="359"/>
        <v>3225077.4189999998</v>
      </c>
      <c r="BG212" s="15">
        <f t="shared" si="360"/>
        <v>2779589.2430000002</v>
      </c>
      <c r="BH212" s="15">
        <f t="shared" si="361"/>
        <v>2879954.3429999999</v>
      </c>
      <c r="BI212" s="15">
        <f>BI213+BI221</f>
        <v>94900.894</v>
      </c>
      <c r="BJ212" s="15">
        <f>BJ213+BJ221</f>
        <v>0</v>
      </c>
      <c r="BK212" s="15">
        <f>BK213+BK221</f>
        <v>0</v>
      </c>
      <c r="BL212" s="15">
        <f t="shared" si="264"/>
        <v>3319978.3129999996</v>
      </c>
      <c r="BM212" s="15">
        <f>BM213+BM221</f>
        <v>0</v>
      </c>
      <c r="BN212" s="67">
        <f t="shared" si="299"/>
        <v>3319978.3129999996</v>
      </c>
      <c r="BO212" s="15">
        <f t="shared" si="436"/>
        <v>2779589.2430000002</v>
      </c>
      <c r="BP212" s="15">
        <f>BP213+BP221</f>
        <v>0</v>
      </c>
      <c r="BQ212" s="67">
        <f t="shared" si="300"/>
        <v>2779589.2430000002</v>
      </c>
      <c r="BR212" s="15">
        <f t="shared" si="437"/>
        <v>2879954.3429999999</v>
      </c>
      <c r="BS212" s="15">
        <f>BS213+BS221</f>
        <v>0</v>
      </c>
      <c r="BT212" s="67">
        <f t="shared" si="301"/>
        <v>2879954.3429999999</v>
      </c>
      <c r="BU212" s="15">
        <f>BU213+BU221</f>
        <v>0</v>
      </c>
      <c r="BV212" s="16"/>
      <c r="BW212" s="16"/>
      <c r="BX212" s="12" t="str">
        <f t="shared" si="337"/>
        <v/>
      </c>
      <c r="BY212" s="12"/>
    </row>
    <row r="213" spans="1:77" s="70" customFormat="1" ht="15.6" customHeight="1" x14ac:dyDescent="0.3">
      <c r="A213" s="59" t="s">
        <v>198</v>
      </c>
      <c r="B213" s="60"/>
      <c r="C213" s="59"/>
      <c r="D213" s="59"/>
      <c r="E213" s="61" t="s">
        <v>36</v>
      </c>
      <c r="F213" s="18">
        <f t="shared" ref="F213:F219" si="440">F214</f>
        <v>260000</v>
      </c>
      <c r="G213" s="18">
        <f t="shared" ref="G213:G219" si="441">G214</f>
        <v>0</v>
      </c>
      <c r="H213" s="18">
        <f t="shared" ref="H213:H219" si="442">H214</f>
        <v>0</v>
      </c>
      <c r="I213" s="18">
        <f t="shared" ref="I213:I219" si="443">I214</f>
        <v>0</v>
      </c>
      <c r="J213" s="18">
        <f t="shared" ref="J213:J219" si="444">J214</f>
        <v>0</v>
      </c>
      <c r="K213" s="18">
        <f t="shared" ref="K213:K219" si="445">K214</f>
        <v>0</v>
      </c>
      <c r="L213" s="18">
        <f t="shared" si="255"/>
        <v>260000</v>
      </c>
      <c r="M213" s="18">
        <f t="shared" si="256"/>
        <v>0</v>
      </c>
      <c r="N213" s="18">
        <f t="shared" si="257"/>
        <v>0</v>
      </c>
      <c r="O213" s="18">
        <f t="shared" ref="O213:O219" si="446">O214</f>
        <v>76952.030719999995</v>
      </c>
      <c r="P213" s="18">
        <f t="shared" ref="P213:P219" si="447">P214</f>
        <v>0</v>
      </c>
      <c r="Q213" s="18">
        <f t="shared" ref="Q213:Q219" si="448">Q214</f>
        <v>0</v>
      </c>
      <c r="R213" s="18">
        <f t="shared" si="338"/>
        <v>336952.03071999998</v>
      </c>
      <c r="S213" s="18">
        <f t="shared" si="339"/>
        <v>0</v>
      </c>
      <c r="T213" s="18">
        <f t="shared" si="340"/>
        <v>0</v>
      </c>
      <c r="U213" s="18">
        <f>U214</f>
        <v>0</v>
      </c>
      <c r="V213" s="18">
        <f>V214</f>
        <v>0</v>
      </c>
      <c r="W213" s="18">
        <f>W214</f>
        <v>0</v>
      </c>
      <c r="X213" s="18">
        <f t="shared" si="341"/>
        <v>336952.03071999998</v>
      </c>
      <c r="Y213" s="18">
        <f t="shared" si="342"/>
        <v>0</v>
      </c>
      <c r="Z213" s="18">
        <f t="shared" si="343"/>
        <v>0</v>
      </c>
      <c r="AA213" s="18">
        <f>AA214</f>
        <v>-76952.030719999995</v>
      </c>
      <c r="AB213" s="18">
        <f>AB214</f>
        <v>0</v>
      </c>
      <c r="AC213" s="18">
        <f>AC214</f>
        <v>0</v>
      </c>
      <c r="AD213" s="18">
        <f t="shared" si="344"/>
        <v>260000</v>
      </c>
      <c r="AE213" s="18">
        <f t="shared" si="345"/>
        <v>0</v>
      </c>
      <c r="AF213" s="18">
        <f t="shared" si="346"/>
        <v>0</v>
      </c>
      <c r="AG213" s="18">
        <f>AG214</f>
        <v>0</v>
      </c>
      <c r="AH213" s="18">
        <f t="shared" si="347"/>
        <v>260000</v>
      </c>
      <c r="AI213" s="18">
        <f t="shared" si="348"/>
        <v>0</v>
      </c>
      <c r="AJ213" s="18">
        <f t="shared" si="349"/>
        <v>0</v>
      </c>
      <c r="AK213" s="18">
        <f>AK214</f>
        <v>0</v>
      </c>
      <c r="AL213" s="18">
        <f>AL214</f>
        <v>0</v>
      </c>
      <c r="AM213" s="18">
        <f>AM214</f>
        <v>0</v>
      </c>
      <c r="AN213" s="18">
        <f t="shared" si="350"/>
        <v>260000</v>
      </c>
      <c r="AO213" s="18">
        <f t="shared" si="351"/>
        <v>0</v>
      </c>
      <c r="AP213" s="18">
        <f t="shared" si="352"/>
        <v>0</v>
      </c>
      <c r="AQ213" s="18">
        <f>AQ214</f>
        <v>0</v>
      </c>
      <c r="AR213" s="18">
        <f>AR214</f>
        <v>0</v>
      </c>
      <c r="AS213" s="18">
        <f>AS214</f>
        <v>0</v>
      </c>
      <c r="AT213" s="18">
        <f t="shared" si="353"/>
        <v>260000</v>
      </c>
      <c r="AU213" s="18">
        <f t="shared" si="354"/>
        <v>0</v>
      </c>
      <c r="AV213" s="18">
        <f t="shared" si="355"/>
        <v>0</v>
      </c>
      <c r="AW213" s="18">
        <f>AW214</f>
        <v>0</v>
      </c>
      <c r="AX213" s="18">
        <f>AX214</f>
        <v>0</v>
      </c>
      <c r="AY213" s="18">
        <f>AY214</f>
        <v>0</v>
      </c>
      <c r="AZ213" s="18">
        <f t="shared" si="356"/>
        <v>260000</v>
      </c>
      <c r="BA213" s="18">
        <f t="shared" si="357"/>
        <v>0</v>
      </c>
      <c r="BB213" s="18">
        <f t="shared" si="358"/>
        <v>0</v>
      </c>
      <c r="BC213" s="18">
        <f>BC214</f>
        <v>0</v>
      </c>
      <c r="BD213" s="18">
        <f>BD214</f>
        <v>0</v>
      </c>
      <c r="BE213" s="18">
        <f>BE214</f>
        <v>0</v>
      </c>
      <c r="BF213" s="18">
        <f t="shared" si="359"/>
        <v>260000</v>
      </c>
      <c r="BG213" s="18">
        <f t="shared" si="360"/>
        <v>0</v>
      </c>
      <c r="BH213" s="18">
        <f t="shared" si="361"/>
        <v>0</v>
      </c>
      <c r="BI213" s="18">
        <f>BI214</f>
        <v>0</v>
      </c>
      <c r="BJ213" s="18">
        <f>BJ214</f>
        <v>0</v>
      </c>
      <c r="BK213" s="18">
        <f>BK214</f>
        <v>0</v>
      </c>
      <c r="BL213" s="18">
        <f t="shared" si="264"/>
        <v>260000</v>
      </c>
      <c r="BM213" s="18">
        <f>BM214</f>
        <v>0</v>
      </c>
      <c r="BN213" s="68">
        <f t="shared" si="299"/>
        <v>260000</v>
      </c>
      <c r="BO213" s="18">
        <f t="shared" si="436"/>
        <v>0</v>
      </c>
      <c r="BP213" s="18">
        <f>BP214</f>
        <v>0</v>
      </c>
      <c r="BQ213" s="68">
        <f t="shared" si="300"/>
        <v>0</v>
      </c>
      <c r="BR213" s="18">
        <f t="shared" si="437"/>
        <v>0</v>
      </c>
      <c r="BS213" s="18">
        <f>BS214</f>
        <v>0</v>
      </c>
      <c r="BT213" s="68">
        <f t="shared" si="301"/>
        <v>0</v>
      </c>
      <c r="BU213" s="18">
        <f>BU214</f>
        <v>0</v>
      </c>
      <c r="BV213" s="19"/>
      <c r="BW213" s="19"/>
      <c r="BX213" s="17" t="str">
        <f t="shared" si="337"/>
        <v/>
      </c>
      <c r="BY213" s="17"/>
    </row>
    <row r="214" spans="1:77" ht="62.4" customHeight="1" x14ac:dyDescent="0.3">
      <c r="A214" s="62" t="s">
        <v>199</v>
      </c>
      <c r="B214" s="63"/>
      <c r="C214" s="62"/>
      <c r="D214" s="62"/>
      <c r="E214" s="64" t="s">
        <v>200</v>
      </c>
      <c r="F214" s="11">
        <f t="shared" ref="F214:K214" si="449">F218</f>
        <v>260000</v>
      </c>
      <c r="G214" s="11">
        <f t="shared" si="449"/>
        <v>0</v>
      </c>
      <c r="H214" s="11">
        <f t="shared" si="449"/>
        <v>0</v>
      </c>
      <c r="I214" s="11">
        <f t="shared" si="449"/>
        <v>0</v>
      </c>
      <c r="J214" s="11">
        <f t="shared" si="449"/>
        <v>0</v>
      </c>
      <c r="K214" s="11">
        <f t="shared" si="449"/>
        <v>0</v>
      </c>
      <c r="L214" s="11">
        <f t="shared" si="255"/>
        <v>260000</v>
      </c>
      <c r="M214" s="11">
        <f t="shared" si="256"/>
        <v>0</v>
      </c>
      <c r="N214" s="11">
        <f t="shared" si="257"/>
        <v>0</v>
      </c>
      <c r="O214" s="11">
        <f>O218+O215</f>
        <v>76952.030719999995</v>
      </c>
      <c r="P214" s="11">
        <f>P218+P215</f>
        <v>0</v>
      </c>
      <c r="Q214" s="11">
        <f>Q218+Q215</f>
        <v>0</v>
      </c>
      <c r="R214" s="11">
        <f t="shared" si="338"/>
        <v>336952.03071999998</v>
      </c>
      <c r="S214" s="11">
        <f t="shared" si="339"/>
        <v>0</v>
      </c>
      <c r="T214" s="11">
        <f t="shared" si="340"/>
        <v>0</v>
      </c>
      <c r="U214" s="11">
        <f>U218</f>
        <v>0</v>
      </c>
      <c r="V214" s="11">
        <f>V218</f>
        <v>0</v>
      </c>
      <c r="W214" s="11">
        <f>W218</f>
        <v>0</v>
      </c>
      <c r="X214" s="11">
        <f t="shared" si="341"/>
        <v>336952.03071999998</v>
      </c>
      <c r="Y214" s="11">
        <f t="shared" si="342"/>
        <v>0</v>
      </c>
      <c r="Z214" s="11">
        <f t="shared" si="343"/>
        <v>0</v>
      </c>
      <c r="AA214" s="11">
        <f>AA218+AA215</f>
        <v>-76952.030719999995</v>
      </c>
      <c r="AB214" s="11">
        <f>AB218+AB215</f>
        <v>0</v>
      </c>
      <c r="AC214" s="11">
        <f>AC218+AC215</f>
        <v>0</v>
      </c>
      <c r="AD214" s="11">
        <f t="shared" si="344"/>
        <v>260000</v>
      </c>
      <c r="AE214" s="11">
        <f t="shared" si="345"/>
        <v>0</v>
      </c>
      <c r="AF214" s="11">
        <f t="shared" si="346"/>
        <v>0</v>
      </c>
      <c r="AG214" s="11">
        <f>AG218+AG215</f>
        <v>0</v>
      </c>
      <c r="AH214" s="11">
        <f t="shared" si="347"/>
        <v>260000</v>
      </c>
      <c r="AI214" s="11">
        <f t="shared" si="348"/>
        <v>0</v>
      </c>
      <c r="AJ214" s="11">
        <f t="shared" si="349"/>
        <v>0</v>
      </c>
      <c r="AK214" s="11">
        <f>AK218+AK215</f>
        <v>0</v>
      </c>
      <c r="AL214" s="11">
        <f>AL218+AL215</f>
        <v>0</v>
      </c>
      <c r="AM214" s="11">
        <f>AM218+AM215</f>
        <v>0</v>
      </c>
      <c r="AN214" s="11">
        <f t="shared" si="350"/>
        <v>260000</v>
      </c>
      <c r="AO214" s="11">
        <f t="shared" si="351"/>
        <v>0</v>
      </c>
      <c r="AP214" s="11">
        <f t="shared" si="352"/>
        <v>0</v>
      </c>
      <c r="AQ214" s="11">
        <f>AQ218+AQ215</f>
        <v>0</v>
      </c>
      <c r="AR214" s="11">
        <f>AR218+AR215</f>
        <v>0</v>
      </c>
      <c r="AS214" s="11">
        <f>AS218+AS215</f>
        <v>0</v>
      </c>
      <c r="AT214" s="11">
        <f t="shared" si="353"/>
        <v>260000</v>
      </c>
      <c r="AU214" s="11">
        <f t="shared" si="354"/>
        <v>0</v>
      </c>
      <c r="AV214" s="11">
        <f t="shared" si="355"/>
        <v>0</v>
      </c>
      <c r="AW214" s="11">
        <f>AW218+AW215</f>
        <v>0</v>
      </c>
      <c r="AX214" s="11">
        <f>AX218+AX215</f>
        <v>0</v>
      </c>
      <c r="AY214" s="11">
        <f>AY218+AY215</f>
        <v>0</v>
      </c>
      <c r="AZ214" s="11">
        <f t="shared" si="356"/>
        <v>260000</v>
      </c>
      <c r="BA214" s="11">
        <f t="shared" si="357"/>
        <v>0</v>
      </c>
      <c r="BB214" s="11">
        <f t="shared" si="358"/>
        <v>0</v>
      </c>
      <c r="BC214" s="11">
        <f>BC218+BC215</f>
        <v>0</v>
      </c>
      <c r="BD214" s="11">
        <f>BD218+BD215</f>
        <v>0</v>
      </c>
      <c r="BE214" s="11">
        <f>BE218+BE215</f>
        <v>0</v>
      </c>
      <c r="BF214" s="11">
        <f t="shared" si="359"/>
        <v>260000</v>
      </c>
      <c r="BG214" s="11">
        <f t="shared" si="360"/>
        <v>0</v>
      </c>
      <c r="BH214" s="11">
        <f t="shared" si="361"/>
        <v>0</v>
      </c>
      <c r="BI214" s="11">
        <f>BI218+BI215</f>
        <v>0</v>
      </c>
      <c r="BJ214" s="11">
        <f>BJ218+BJ215</f>
        <v>0</v>
      </c>
      <c r="BK214" s="11">
        <f>BK218+BK215</f>
        <v>0</v>
      </c>
      <c r="BL214" s="11">
        <f t="shared" si="264"/>
        <v>260000</v>
      </c>
      <c r="BM214" s="11">
        <f>BM218+BM215</f>
        <v>0</v>
      </c>
      <c r="BN214" s="43">
        <f t="shared" si="299"/>
        <v>260000</v>
      </c>
      <c r="BO214" s="11">
        <f t="shared" si="436"/>
        <v>0</v>
      </c>
      <c r="BP214" s="11">
        <f>BP218+BP215</f>
        <v>0</v>
      </c>
      <c r="BQ214" s="43">
        <f t="shared" si="300"/>
        <v>0</v>
      </c>
      <c r="BR214" s="11">
        <f t="shared" si="437"/>
        <v>0</v>
      </c>
      <c r="BS214" s="11">
        <f>BS218+BS215</f>
        <v>0</v>
      </c>
      <c r="BT214" s="43">
        <f t="shared" si="301"/>
        <v>0</v>
      </c>
      <c r="BU214" s="11">
        <f>BU218+BU215</f>
        <v>0</v>
      </c>
      <c r="BV214" s="21"/>
      <c r="BW214" s="21"/>
      <c r="BX214" s="1" t="str">
        <f t="shared" si="337"/>
        <v/>
      </c>
    </row>
    <row r="215" spans="1:77" s="1" customFormat="1" ht="31.2" hidden="1" customHeight="1" x14ac:dyDescent="0.3">
      <c r="A215" s="8" t="s">
        <v>201</v>
      </c>
      <c r="B215" s="9"/>
      <c r="C215" s="8"/>
      <c r="D215" s="8"/>
      <c r="E215" s="22" t="s">
        <v>202</v>
      </c>
      <c r="F215" s="11"/>
      <c r="G215" s="11"/>
      <c r="H215" s="11"/>
      <c r="I215" s="11"/>
      <c r="J215" s="11"/>
      <c r="K215" s="11"/>
      <c r="L215" s="11"/>
      <c r="M215" s="11"/>
      <c r="N215" s="11"/>
      <c r="O215" s="11">
        <f t="shared" ref="O215:O216" si="450">O216</f>
        <v>76952.030719999995</v>
      </c>
      <c r="P215" s="11">
        <f t="shared" ref="P215:P216" si="451">P216</f>
        <v>0</v>
      </c>
      <c r="Q215" s="11">
        <f t="shared" ref="Q215:Q216" si="452">Q216</f>
        <v>0</v>
      </c>
      <c r="R215" s="11">
        <f t="shared" si="338"/>
        <v>76952.030719999995</v>
      </c>
      <c r="S215" s="11">
        <f t="shared" si="339"/>
        <v>0</v>
      </c>
      <c r="T215" s="11">
        <f t="shared" si="340"/>
        <v>0</v>
      </c>
      <c r="U215" s="11"/>
      <c r="V215" s="11"/>
      <c r="W215" s="11"/>
      <c r="X215" s="11">
        <f t="shared" si="341"/>
        <v>76952.030719999995</v>
      </c>
      <c r="Y215" s="11">
        <f t="shared" si="342"/>
        <v>0</v>
      </c>
      <c r="Z215" s="11">
        <f t="shared" si="343"/>
        <v>0</v>
      </c>
      <c r="AA215" s="11">
        <f t="shared" ref="AA215:AA219" si="453">AA216</f>
        <v>-76952.030719999995</v>
      </c>
      <c r="AB215" s="11">
        <f t="shared" ref="AB215:AB219" si="454">AB216</f>
        <v>0</v>
      </c>
      <c r="AC215" s="11">
        <f t="shared" ref="AC215:AC219" si="455">AC216</f>
        <v>0</v>
      </c>
      <c r="AD215" s="11">
        <f t="shared" si="344"/>
        <v>0</v>
      </c>
      <c r="AE215" s="11">
        <f t="shared" si="345"/>
        <v>0</v>
      </c>
      <c r="AF215" s="11">
        <f t="shared" si="346"/>
        <v>0</v>
      </c>
      <c r="AG215" s="11">
        <f t="shared" ref="AG215:AG219" si="456">AG216</f>
        <v>0</v>
      </c>
      <c r="AH215" s="11">
        <f t="shared" si="347"/>
        <v>0</v>
      </c>
      <c r="AI215" s="11">
        <f t="shared" si="348"/>
        <v>0</v>
      </c>
      <c r="AJ215" s="11">
        <f t="shared" si="349"/>
        <v>0</v>
      </c>
      <c r="AK215" s="11">
        <f t="shared" ref="AK215:AK219" si="457">AK216</f>
        <v>0</v>
      </c>
      <c r="AL215" s="11">
        <f t="shared" ref="AL215:AL219" si="458">AL216</f>
        <v>0</v>
      </c>
      <c r="AM215" s="11">
        <f t="shared" ref="AM215:AM219" si="459">AM216</f>
        <v>0</v>
      </c>
      <c r="AN215" s="11">
        <f t="shared" si="350"/>
        <v>0</v>
      </c>
      <c r="AO215" s="11">
        <f t="shared" si="351"/>
        <v>0</v>
      </c>
      <c r="AP215" s="11">
        <f t="shared" si="352"/>
        <v>0</v>
      </c>
      <c r="AQ215" s="11">
        <f t="shared" ref="AQ215:AQ219" si="460">AQ216</f>
        <v>0</v>
      </c>
      <c r="AR215" s="11">
        <f t="shared" ref="AR215:AR219" si="461">AR216</f>
        <v>0</v>
      </c>
      <c r="AS215" s="11">
        <f t="shared" ref="AS215:AS219" si="462">AS216</f>
        <v>0</v>
      </c>
      <c r="AT215" s="11">
        <f t="shared" si="353"/>
        <v>0</v>
      </c>
      <c r="AU215" s="11">
        <f t="shared" si="354"/>
        <v>0</v>
      </c>
      <c r="AV215" s="11">
        <f t="shared" si="355"/>
        <v>0</v>
      </c>
      <c r="AW215" s="11">
        <f t="shared" ref="AW215:AW219" si="463">AW216</f>
        <v>0</v>
      </c>
      <c r="AX215" s="11">
        <f t="shared" ref="AX215:AX219" si="464">AX216</f>
        <v>0</v>
      </c>
      <c r="AY215" s="11">
        <f t="shared" ref="AY215:AY219" si="465">AY216</f>
        <v>0</v>
      </c>
      <c r="AZ215" s="11">
        <f t="shared" si="356"/>
        <v>0</v>
      </c>
      <c r="BA215" s="11">
        <f t="shared" si="357"/>
        <v>0</v>
      </c>
      <c r="BB215" s="11">
        <f t="shared" si="358"/>
        <v>0</v>
      </c>
      <c r="BC215" s="11">
        <f t="shared" ref="BC215:BC219" si="466">BC216</f>
        <v>0</v>
      </c>
      <c r="BD215" s="11">
        <f t="shared" ref="BD215:BD219" si="467">BD216</f>
        <v>0</v>
      </c>
      <c r="BE215" s="11">
        <f t="shared" ref="BE215:BE219" si="468">BE216</f>
        <v>0</v>
      </c>
      <c r="BF215" s="11">
        <f t="shared" si="359"/>
        <v>0</v>
      </c>
      <c r="BG215" s="11">
        <f t="shared" si="360"/>
        <v>0</v>
      </c>
      <c r="BH215" s="11">
        <f t="shared" si="361"/>
        <v>0</v>
      </c>
      <c r="BI215" s="11">
        <f t="shared" ref="BI215:BI219" si="469">BI216</f>
        <v>0</v>
      </c>
      <c r="BJ215" s="11">
        <f t="shared" ref="BJ215:BJ219" si="470">BJ216</f>
        <v>0</v>
      </c>
      <c r="BK215" s="11">
        <f t="shared" ref="BK215:BK219" si="471">BK216</f>
        <v>0</v>
      </c>
      <c r="BL215" s="11">
        <f t="shared" si="264"/>
        <v>0</v>
      </c>
      <c r="BM215" s="11">
        <f t="shared" ref="BM215:BM219" si="472">BM216</f>
        <v>0</v>
      </c>
      <c r="BN215" s="11"/>
      <c r="BO215" s="11">
        <f t="shared" si="436"/>
        <v>0</v>
      </c>
      <c r="BP215" s="11">
        <f t="shared" ref="BP215:BU219" si="473">BP216</f>
        <v>0</v>
      </c>
      <c r="BQ215" s="11"/>
      <c r="BR215" s="11">
        <f t="shared" si="437"/>
        <v>0</v>
      </c>
      <c r="BS215" s="11">
        <f t="shared" si="473"/>
        <v>0</v>
      </c>
      <c r="BT215" s="11"/>
      <c r="BU215" s="11">
        <f t="shared" si="473"/>
        <v>0</v>
      </c>
      <c r="BV215" s="21">
        <v>0</v>
      </c>
      <c r="BW215" s="21"/>
      <c r="BX215" s="1" t="str">
        <f t="shared" si="337"/>
        <v/>
      </c>
    </row>
    <row r="216" spans="1:77" s="1" customFormat="1" ht="46.8" hidden="1" customHeight="1" x14ac:dyDescent="0.3">
      <c r="A216" s="8" t="s">
        <v>201</v>
      </c>
      <c r="B216" s="9" t="s">
        <v>41</v>
      </c>
      <c r="C216" s="8"/>
      <c r="D216" s="8"/>
      <c r="E216" s="20" t="s">
        <v>42</v>
      </c>
      <c r="F216" s="11"/>
      <c r="G216" s="11"/>
      <c r="H216" s="11"/>
      <c r="I216" s="11"/>
      <c r="J216" s="11"/>
      <c r="K216" s="11"/>
      <c r="L216" s="11"/>
      <c r="M216" s="11"/>
      <c r="N216" s="11"/>
      <c r="O216" s="11">
        <f t="shared" si="450"/>
        <v>76952.030719999995</v>
      </c>
      <c r="P216" s="11">
        <f t="shared" si="451"/>
        <v>0</v>
      </c>
      <c r="Q216" s="11">
        <f t="shared" si="452"/>
        <v>0</v>
      </c>
      <c r="R216" s="11">
        <f t="shared" si="338"/>
        <v>76952.030719999995</v>
      </c>
      <c r="S216" s="11">
        <f t="shared" si="339"/>
        <v>0</v>
      </c>
      <c r="T216" s="11">
        <f t="shared" si="340"/>
        <v>0</v>
      </c>
      <c r="U216" s="11"/>
      <c r="V216" s="11"/>
      <c r="W216" s="11"/>
      <c r="X216" s="11">
        <f t="shared" si="341"/>
        <v>76952.030719999995</v>
      </c>
      <c r="Y216" s="11">
        <f t="shared" si="342"/>
        <v>0</v>
      </c>
      <c r="Z216" s="11">
        <f t="shared" si="343"/>
        <v>0</v>
      </c>
      <c r="AA216" s="11">
        <f t="shared" si="453"/>
        <v>-76952.030719999995</v>
      </c>
      <c r="AB216" s="11">
        <f t="shared" si="454"/>
        <v>0</v>
      </c>
      <c r="AC216" s="11">
        <f t="shared" si="455"/>
        <v>0</v>
      </c>
      <c r="AD216" s="11">
        <f t="shared" si="344"/>
        <v>0</v>
      </c>
      <c r="AE216" s="11">
        <f t="shared" si="345"/>
        <v>0</v>
      </c>
      <c r="AF216" s="11">
        <f t="shared" si="346"/>
        <v>0</v>
      </c>
      <c r="AG216" s="11">
        <f t="shared" si="456"/>
        <v>0</v>
      </c>
      <c r="AH216" s="11">
        <f t="shared" si="347"/>
        <v>0</v>
      </c>
      <c r="AI216" s="11">
        <f t="shared" si="348"/>
        <v>0</v>
      </c>
      <c r="AJ216" s="11">
        <f t="shared" si="349"/>
        <v>0</v>
      </c>
      <c r="AK216" s="11">
        <f t="shared" si="457"/>
        <v>0</v>
      </c>
      <c r="AL216" s="11">
        <f t="shared" si="458"/>
        <v>0</v>
      </c>
      <c r="AM216" s="11">
        <f t="shared" si="459"/>
        <v>0</v>
      </c>
      <c r="AN216" s="11">
        <f t="shared" si="350"/>
        <v>0</v>
      </c>
      <c r="AO216" s="11">
        <f t="shared" si="351"/>
        <v>0</v>
      </c>
      <c r="AP216" s="11">
        <f t="shared" si="352"/>
        <v>0</v>
      </c>
      <c r="AQ216" s="11">
        <f t="shared" si="460"/>
        <v>0</v>
      </c>
      <c r="AR216" s="11">
        <f t="shared" si="461"/>
        <v>0</v>
      </c>
      <c r="AS216" s="11">
        <f t="shared" si="462"/>
        <v>0</v>
      </c>
      <c r="AT216" s="11">
        <f t="shared" si="353"/>
        <v>0</v>
      </c>
      <c r="AU216" s="11">
        <f t="shared" si="354"/>
        <v>0</v>
      </c>
      <c r="AV216" s="11">
        <f t="shared" si="355"/>
        <v>0</v>
      </c>
      <c r="AW216" s="11">
        <f t="shared" si="463"/>
        <v>0</v>
      </c>
      <c r="AX216" s="11">
        <f t="shared" si="464"/>
        <v>0</v>
      </c>
      <c r="AY216" s="11">
        <f t="shared" si="465"/>
        <v>0</v>
      </c>
      <c r="AZ216" s="11">
        <f t="shared" si="356"/>
        <v>0</v>
      </c>
      <c r="BA216" s="11">
        <f t="shared" si="357"/>
        <v>0</v>
      </c>
      <c r="BB216" s="11">
        <f t="shared" si="358"/>
        <v>0</v>
      </c>
      <c r="BC216" s="11">
        <f t="shared" si="466"/>
        <v>0</v>
      </c>
      <c r="BD216" s="11">
        <f t="shared" si="467"/>
        <v>0</v>
      </c>
      <c r="BE216" s="11">
        <f t="shared" si="468"/>
        <v>0</v>
      </c>
      <c r="BF216" s="11">
        <f t="shared" si="359"/>
        <v>0</v>
      </c>
      <c r="BG216" s="11">
        <f t="shared" si="360"/>
        <v>0</v>
      </c>
      <c r="BH216" s="11">
        <f t="shared" si="361"/>
        <v>0</v>
      </c>
      <c r="BI216" s="11">
        <f t="shared" si="469"/>
        <v>0</v>
      </c>
      <c r="BJ216" s="11">
        <f t="shared" si="470"/>
        <v>0</v>
      </c>
      <c r="BK216" s="11">
        <f t="shared" si="471"/>
        <v>0</v>
      </c>
      <c r="BL216" s="11">
        <f t="shared" si="264"/>
        <v>0</v>
      </c>
      <c r="BM216" s="11">
        <f t="shared" si="472"/>
        <v>0</v>
      </c>
      <c r="BN216" s="11"/>
      <c r="BO216" s="11">
        <f t="shared" si="436"/>
        <v>0</v>
      </c>
      <c r="BP216" s="11">
        <f t="shared" si="473"/>
        <v>0</v>
      </c>
      <c r="BQ216" s="11"/>
      <c r="BR216" s="11">
        <f t="shared" si="437"/>
        <v>0</v>
      </c>
      <c r="BS216" s="11">
        <f t="shared" si="473"/>
        <v>0</v>
      </c>
      <c r="BT216" s="11"/>
      <c r="BU216" s="11">
        <f t="shared" si="473"/>
        <v>0</v>
      </c>
      <c r="BV216" s="21">
        <v>0</v>
      </c>
      <c r="BW216" s="21"/>
      <c r="BX216" s="1" t="str">
        <f t="shared" si="337"/>
        <v/>
      </c>
    </row>
    <row r="217" spans="1:77" s="1" customFormat="1" ht="15.6" hidden="1" customHeight="1" x14ac:dyDescent="0.3">
      <c r="A217" s="8" t="s">
        <v>201</v>
      </c>
      <c r="B217" s="9" t="s">
        <v>41</v>
      </c>
      <c r="C217" s="8" t="s">
        <v>78</v>
      </c>
      <c r="D217" s="8" t="s">
        <v>78</v>
      </c>
      <c r="E217" s="20" t="s">
        <v>94</v>
      </c>
      <c r="F217" s="11"/>
      <c r="G217" s="11"/>
      <c r="H217" s="11"/>
      <c r="I217" s="11"/>
      <c r="J217" s="11"/>
      <c r="K217" s="11"/>
      <c r="L217" s="11"/>
      <c r="M217" s="11"/>
      <c r="N217" s="11"/>
      <c r="O217" s="11">
        <v>76952.030719999995</v>
      </c>
      <c r="P217" s="11"/>
      <c r="Q217" s="11"/>
      <c r="R217" s="11">
        <f t="shared" si="338"/>
        <v>76952.030719999995</v>
      </c>
      <c r="S217" s="11">
        <f t="shared" si="339"/>
        <v>0</v>
      </c>
      <c r="T217" s="11">
        <f t="shared" si="340"/>
        <v>0</v>
      </c>
      <c r="U217" s="11"/>
      <c r="V217" s="11"/>
      <c r="W217" s="11"/>
      <c r="X217" s="11">
        <f t="shared" si="341"/>
        <v>76952.030719999995</v>
      </c>
      <c r="Y217" s="11">
        <f t="shared" si="342"/>
        <v>0</v>
      </c>
      <c r="Z217" s="11">
        <f t="shared" si="343"/>
        <v>0</v>
      </c>
      <c r="AA217" s="11">
        <v>-76952.030719999995</v>
      </c>
      <c r="AB217" s="11"/>
      <c r="AC217" s="11"/>
      <c r="AD217" s="11">
        <f t="shared" si="344"/>
        <v>0</v>
      </c>
      <c r="AE217" s="11">
        <f t="shared" si="345"/>
        <v>0</v>
      </c>
      <c r="AF217" s="11">
        <f t="shared" si="346"/>
        <v>0</v>
      </c>
      <c r="AG217" s="11"/>
      <c r="AH217" s="11">
        <f t="shared" si="347"/>
        <v>0</v>
      </c>
      <c r="AI217" s="11">
        <f t="shared" si="348"/>
        <v>0</v>
      </c>
      <c r="AJ217" s="11">
        <f t="shared" si="349"/>
        <v>0</v>
      </c>
      <c r="AK217" s="11"/>
      <c r="AL217" s="11"/>
      <c r="AM217" s="11"/>
      <c r="AN217" s="11">
        <f t="shared" si="350"/>
        <v>0</v>
      </c>
      <c r="AO217" s="11">
        <f t="shared" si="351"/>
        <v>0</v>
      </c>
      <c r="AP217" s="11">
        <f t="shared" si="352"/>
        <v>0</v>
      </c>
      <c r="AQ217" s="11"/>
      <c r="AR217" s="11"/>
      <c r="AS217" s="11"/>
      <c r="AT217" s="11">
        <f t="shared" si="353"/>
        <v>0</v>
      </c>
      <c r="AU217" s="11">
        <f t="shared" si="354"/>
        <v>0</v>
      </c>
      <c r="AV217" s="11">
        <f t="shared" si="355"/>
        <v>0</v>
      </c>
      <c r="AW217" s="11"/>
      <c r="AX217" s="11"/>
      <c r="AY217" s="11"/>
      <c r="AZ217" s="11">
        <f t="shared" si="356"/>
        <v>0</v>
      </c>
      <c r="BA217" s="11">
        <f t="shared" si="357"/>
        <v>0</v>
      </c>
      <c r="BB217" s="11">
        <f t="shared" si="358"/>
        <v>0</v>
      </c>
      <c r="BC217" s="11"/>
      <c r="BD217" s="11"/>
      <c r="BE217" s="11"/>
      <c r="BF217" s="11">
        <f t="shared" si="359"/>
        <v>0</v>
      </c>
      <c r="BG217" s="11">
        <f t="shared" si="360"/>
        <v>0</v>
      </c>
      <c r="BH217" s="11">
        <f t="shared" si="361"/>
        <v>0</v>
      </c>
      <c r="BI217" s="11"/>
      <c r="BJ217" s="11"/>
      <c r="BK217" s="11"/>
      <c r="BL217" s="11">
        <f t="shared" si="264"/>
        <v>0</v>
      </c>
      <c r="BM217" s="11"/>
      <c r="BN217" s="11"/>
      <c r="BO217" s="11">
        <f t="shared" si="436"/>
        <v>0</v>
      </c>
      <c r="BP217" s="11"/>
      <c r="BQ217" s="11"/>
      <c r="BR217" s="11">
        <f t="shared" si="437"/>
        <v>0</v>
      </c>
      <c r="BS217" s="11"/>
      <c r="BT217" s="11"/>
      <c r="BU217" s="11"/>
      <c r="BV217" s="21">
        <v>0</v>
      </c>
      <c r="BW217" s="21"/>
      <c r="BX217" s="1" t="str">
        <f t="shared" si="337"/>
        <v>0707</v>
      </c>
    </row>
    <row r="218" spans="1:77" ht="31.2" customHeight="1" x14ac:dyDescent="0.3">
      <c r="A218" s="62" t="s">
        <v>203</v>
      </c>
      <c r="B218" s="63"/>
      <c r="C218" s="62"/>
      <c r="D218" s="62"/>
      <c r="E218" s="64" t="s">
        <v>204</v>
      </c>
      <c r="F218" s="11">
        <f t="shared" si="440"/>
        <v>260000</v>
      </c>
      <c r="G218" s="11">
        <f t="shared" si="441"/>
        <v>0</v>
      </c>
      <c r="H218" s="11">
        <f t="shared" si="442"/>
        <v>0</v>
      </c>
      <c r="I218" s="11">
        <f t="shared" si="443"/>
        <v>0</v>
      </c>
      <c r="J218" s="11">
        <f t="shared" si="444"/>
        <v>0</v>
      </c>
      <c r="K218" s="11">
        <f t="shared" si="445"/>
        <v>0</v>
      </c>
      <c r="L218" s="11">
        <f t="shared" si="255"/>
        <v>260000</v>
      </c>
      <c r="M218" s="11">
        <f t="shared" si="256"/>
        <v>0</v>
      </c>
      <c r="N218" s="11">
        <f t="shared" si="257"/>
        <v>0</v>
      </c>
      <c r="O218" s="11">
        <f t="shared" si="446"/>
        <v>0</v>
      </c>
      <c r="P218" s="11">
        <f t="shared" si="447"/>
        <v>0</v>
      </c>
      <c r="Q218" s="11">
        <f t="shared" si="448"/>
        <v>0</v>
      </c>
      <c r="R218" s="11">
        <f t="shared" si="338"/>
        <v>260000</v>
      </c>
      <c r="S218" s="11">
        <f t="shared" si="339"/>
        <v>0</v>
      </c>
      <c r="T218" s="11">
        <f t="shared" si="340"/>
        <v>0</v>
      </c>
      <c r="U218" s="11">
        <f t="shared" ref="U218:U219" si="474">U219</f>
        <v>0</v>
      </c>
      <c r="V218" s="11">
        <f t="shared" ref="V218:V219" si="475">V219</f>
        <v>0</v>
      </c>
      <c r="W218" s="11">
        <f t="shared" ref="W218:W219" si="476">W219</f>
        <v>0</v>
      </c>
      <c r="X218" s="11">
        <f t="shared" si="341"/>
        <v>260000</v>
      </c>
      <c r="Y218" s="11">
        <f t="shared" si="342"/>
        <v>0</v>
      </c>
      <c r="Z218" s="11">
        <f t="shared" si="343"/>
        <v>0</v>
      </c>
      <c r="AA218" s="11">
        <f t="shared" si="453"/>
        <v>0</v>
      </c>
      <c r="AB218" s="11">
        <f t="shared" si="454"/>
        <v>0</v>
      </c>
      <c r="AC218" s="11">
        <f t="shared" si="455"/>
        <v>0</v>
      </c>
      <c r="AD218" s="11">
        <f t="shared" si="344"/>
        <v>260000</v>
      </c>
      <c r="AE218" s="11">
        <f t="shared" si="345"/>
        <v>0</v>
      </c>
      <c r="AF218" s="11">
        <f t="shared" si="346"/>
        <v>0</v>
      </c>
      <c r="AG218" s="11">
        <f t="shared" si="456"/>
        <v>0</v>
      </c>
      <c r="AH218" s="11">
        <f t="shared" si="347"/>
        <v>260000</v>
      </c>
      <c r="AI218" s="11">
        <f t="shared" si="348"/>
        <v>0</v>
      </c>
      <c r="AJ218" s="11">
        <f t="shared" si="349"/>
        <v>0</v>
      </c>
      <c r="AK218" s="11">
        <f t="shared" si="457"/>
        <v>0</v>
      </c>
      <c r="AL218" s="11">
        <f t="shared" si="458"/>
        <v>0</v>
      </c>
      <c r="AM218" s="11">
        <f t="shared" si="459"/>
        <v>0</v>
      </c>
      <c r="AN218" s="11">
        <f t="shared" si="350"/>
        <v>260000</v>
      </c>
      <c r="AO218" s="11">
        <f t="shared" si="351"/>
        <v>0</v>
      </c>
      <c r="AP218" s="11">
        <f t="shared" si="352"/>
        <v>0</v>
      </c>
      <c r="AQ218" s="11">
        <f t="shared" si="460"/>
        <v>0</v>
      </c>
      <c r="AR218" s="11">
        <f t="shared" si="461"/>
        <v>0</v>
      </c>
      <c r="AS218" s="11">
        <f t="shared" si="462"/>
        <v>0</v>
      </c>
      <c r="AT218" s="11">
        <f t="shared" si="353"/>
        <v>260000</v>
      </c>
      <c r="AU218" s="11">
        <f t="shared" si="354"/>
        <v>0</v>
      </c>
      <c r="AV218" s="11">
        <f t="shared" si="355"/>
        <v>0</v>
      </c>
      <c r="AW218" s="11">
        <f t="shared" si="463"/>
        <v>0</v>
      </c>
      <c r="AX218" s="11">
        <f t="shared" si="464"/>
        <v>0</v>
      </c>
      <c r="AY218" s="11">
        <f t="shared" si="465"/>
        <v>0</v>
      </c>
      <c r="AZ218" s="11">
        <f t="shared" si="356"/>
        <v>260000</v>
      </c>
      <c r="BA218" s="11">
        <f t="shared" si="357"/>
        <v>0</v>
      </c>
      <c r="BB218" s="11">
        <f t="shared" si="358"/>
        <v>0</v>
      </c>
      <c r="BC218" s="11">
        <f t="shared" si="466"/>
        <v>0</v>
      </c>
      <c r="BD218" s="11">
        <f t="shared" si="467"/>
        <v>0</v>
      </c>
      <c r="BE218" s="11">
        <f t="shared" si="468"/>
        <v>0</v>
      </c>
      <c r="BF218" s="11">
        <f t="shared" si="359"/>
        <v>260000</v>
      </c>
      <c r="BG218" s="11">
        <f t="shared" si="360"/>
        <v>0</v>
      </c>
      <c r="BH218" s="11">
        <f t="shared" si="361"/>
        <v>0</v>
      </c>
      <c r="BI218" s="11">
        <f t="shared" si="469"/>
        <v>0</v>
      </c>
      <c r="BJ218" s="11">
        <f t="shared" si="470"/>
        <v>0</v>
      </c>
      <c r="BK218" s="11">
        <f t="shared" si="471"/>
        <v>0</v>
      </c>
      <c r="BL218" s="11">
        <f t="shared" si="264"/>
        <v>260000</v>
      </c>
      <c r="BM218" s="11">
        <f t="shared" si="472"/>
        <v>0</v>
      </c>
      <c r="BN218" s="43">
        <f t="shared" ref="BN218:BN260" si="477">BL218+BM218</f>
        <v>260000</v>
      </c>
      <c r="BO218" s="11">
        <f t="shared" si="436"/>
        <v>0</v>
      </c>
      <c r="BP218" s="11">
        <f t="shared" si="473"/>
        <v>0</v>
      </c>
      <c r="BQ218" s="43">
        <f t="shared" ref="BQ218:BQ260" si="478">BO218+BP218</f>
        <v>0</v>
      </c>
      <c r="BR218" s="11">
        <f t="shared" si="437"/>
        <v>0</v>
      </c>
      <c r="BS218" s="11">
        <f t="shared" si="473"/>
        <v>0</v>
      </c>
      <c r="BT218" s="43">
        <f t="shared" ref="BT218:BT260" si="479">BR218+BS218</f>
        <v>0</v>
      </c>
      <c r="BU218" s="11">
        <f t="shared" si="473"/>
        <v>0</v>
      </c>
      <c r="BV218" s="21"/>
      <c r="BW218" s="21"/>
      <c r="BX218" s="1" t="str">
        <f t="shared" si="337"/>
        <v/>
      </c>
    </row>
    <row r="219" spans="1:77" ht="46.8" customHeight="1" x14ac:dyDescent="0.3">
      <c r="A219" s="62" t="s">
        <v>203</v>
      </c>
      <c r="B219" s="63" t="s">
        <v>41</v>
      </c>
      <c r="C219" s="62"/>
      <c r="D219" s="62"/>
      <c r="E219" s="64" t="s">
        <v>42</v>
      </c>
      <c r="F219" s="11">
        <f t="shared" si="440"/>
        <v>260000</v>
      </c>
      <c r="G219" s="11">
        <f t="shared" si="441"/>
        <v>0</v>
      </c>
      <c r="H219" s="11">
        <f t="shared" si="442"/>
        <v>0</v>
      </c>
      <c r="I219" s="11">
        <f t="shared" si="443"/>
        <v>0</v>
      </c>
      <c r="J219" s="11">
        <f t="shared" si="444"/>
        <v>0</v>
      </c>
      <c r="K219" s="11">
        <f t="shared" si="445"/>
        <v>0</v>
      </c>
      <c r="L219" s="11">
        <f t="shared" si="255"/>
        <v>260000</v>
      </c>
      <c r="M219" s="11">
        <f t="shared" si="256"/>
        <v>0</v>
      </c>
      <c r="N219" s="11">
        <f t="shared" si="257"/>
        <v>0</v>
      </c>
      <c r="O219" s="11">
        <f t="shared" si="446"/>
        <v>0</v>
      </c>
      <c r="P219" s="11">
        <f t="shared" si="447"/>
        <v>0</v>
      </c>
      <c r="Q219" s="11">
        <f t="shared" si="448"/>
        <v>0</v>
      </c>
      <c r="R219" s="11">
        <f t="shared" si="338"/>
        <v>260000</v>
      </c>
      <c r="S219" s="11">
        <f t="shared" si="339"/>
        <v>0</v>
      </c>
      <c r="T219" s="11">
        <f t="shared" si="340"/>
        <v>0</v>
      </c>
      <c r="U219" s="11">
        <f t="shared" si="474"/>
        <v>0</v>
      </c>
      <c r="V219" s="11">
        <f t="shared" si="475"/>
        <v>0</v>
      </c>
      <c r="W219" s="11">
        <f t="shared" si="476"/>
        <v>0</v>
      </c>
      <c r="X219" s="11">
        <f t="shared" si="341"/>
        <v>260000</v>
      </c>
      <c r="Y219" s="11">
        <f t="shared" si="342"/>
        <v>0</v>
      </c>
      <c r="Z219" s="11">
        <f t="shared" si="343"/>
        <v>0</v>
      </c>
      <c r="AA219" s="11">
        <f t="shared" si="453"/>
        <v>0</v>
      </c>
      <c r="AB219" s="11">
        <f t="shared" si="454"/>
        <v>0</v>
      </c>
      <c r="AC219" s="11">
        <f t="shared" si="455"/>
        <v>0</v>
      </c>
      <c r="AD219" s="11">
        <f t="shared" si="344"/>
        <v>260000</v>
      </c>
      <c r="AE219" s="11">
        <f t="shared" si="345"/>
        <v>0</v>
      </c>
      <c r="AF219" s="11">
        <f t="shared" si="346"/>
        <v>0</v>
      </c>
      <c r="AG219" s="11">
        <f t="shared" si="456"/>
        <v>0</v>
      </c>
      <c r="AH219" s="11">
        <f t="shared" si="347"/>
        <v>260000</v>
      </c>
      <c r="AI219" s="11">
        <f t="shared" si="348"/>
        <v>0</v>
      </c>
      <c r="AJ219" s="11">
        <f t="shared" si="349"/>
        <v>0</v>
      </c>
      <c r="AK219" s="11">
        <f t="shared" si="457"/>
        <v>0</v>
      </c>
      <c r="AL219" s="11">
        <f t="shared" si="458"/>
        <v>0</v>
      </c>
      <c r="AM219" s="11">
        <f t="shared" si="459"/>
        <v>0</v>
      </c>
      <c r="AN219" s="11">
        <f t="shared" si="350"/>
        <v>260000</v>
      </c>
      <c r="AO219" s="11">
        <f t="shared" si="351"/>
        <v>0</v>
      </c>
      <c r="AP219" s="11">
        <f t="shared" si="352"/>
        <v>0</v>
      </c>
      <c r="AQ219" s="11">
        <f t="shared" si="460"/>
        <v>0</v>
      </c>
      <c r="AR219" s="11">
        <f t="shared" si="461"/>
        <v>0</v>
      </c>
      <c r="AS219" s="11">
        <f t="shared" si="462"/>
        <v>0</v>
      </c>
      <c r="AT219" s="11">
        <f t="shared" si="353"/>
        <v>260000</v>
      </c>
      <c r="AU219" s="11">
        <f t="shared" si="354"/>
        <v>0</v>
      </c>
      <c r="AV219" s="11">
        <f t="shared" si="355"/>
        <v>0</v>
      </c>
      <c r="AW219" s="11">
        <f t="shared" si="463"/>
        <v>0</v>
      </c>
      <c r="AX219" s="11">
        <f t="shared" si="464"/>
        <v>0</v>
      </c>
      <c r="AY219" s="11">
        <f t="shared" si="465"/>
        <v>0</v>
      </c>
      <c r="AZ219" s="11">
        <f t="shared" si="356"/>
        <v>260000</v>
      </c>
      <c r="BA219" s="11">
        <f t="shared" si="357"/>
        <v>0</v>
      </c>
      <c r="BB219" s="11">
        <f t="shared" si="358"/>
        <v>0</v>
      </c>
      <c r="BC219" s="11">
        <f t="shared" si="466"/>
        <v>0</v>
      </c>
      <c r="BD219" s="11">
        <f t="shared" si="467"/>
        <v>0</v>
      </c>
      <c r="BE219" s="11">
        <f t="shared" si="468"/>
        <v>0</v>
      </c>
      <c r="BF219" s="11">
        <f t="shared" si="359"/>
        <v>260000</v>
      </c>
      <c r="BG219" s="11">
        <f t="shared" si="360"/>
        <v>0</v>
      </c>
      <c r="BH219" s="11">
        <f t="shared" si="361"/>
        <v>0</v>
      </c>
      <c r="BI219" s="11">
        <f t="shared" si="469"/>
        <v>0</v>
      </c>
      <c r="BJ219" s="11">
        <f t="shared" si="470"/>
        <v>0</v>
      </c>
      <c r="BK219" s="11">
        <f t="shared" si="471"/>
        <v>0</v>
      </c>
      <c r="BL219" s="11">
        <f t="shared" si="264"/>
        <v>260000</v>
      </c>
      <c r="BM219" s="11">
        <f t="shared" si="472"/>
        <v>0</v>
      </c>
      <c r="BN219" s="43">
        <f t="shared" si="477"/>
        <v>260000</v>
      </c>
      <c r="BO219" s="11">
        <f t="shared" si="436"/>
        <v>0</v>
      </c>
      <c r="BP219" s="11">
        <f t="shared" si="473"/>
        <v>0</v>
      </c>
      <c r="BQ219" s="43">
        <f t="shared" si="478"/>
        <v>0</v>
      </c>
      <c r="BR219" s="11">
        <f t="shared" si="437"/>
        <v>0</v>
      </c>
      <c r="BS219" s="11">
        <f t="shared" si="473"/>
        <v>0</v>
      </c>
      <c r="BT219" s="43">
        <f t="shared" si="479"/>
        <v>0</v>
      </c>
      <c r="BU219" s="11">
        <f t="shared" si="473"/>
        <v>0</v>
      </c>
      <c r="BV219" s="21"/>
      <c r="BW219" s="21"/>
      <c r="BX219" s="1" t="str">
        <f t="shared" si="337"/>
        <v/>
      </c>
    </row>
    <row r="220" spans="1:77" ht="15.6" customHeight="1" x14ac:dyDescent="0.3">
      <c r="A220" s="62" t="s">
        <v>203</v>
      </c>
      <c r="B220" s="63">
        <v>400</v>
      </c>
      <c r="C220" s="62" t="s">
        <v>92</v>
      </c>
      <c r="D220" s="62" t="s">
        <v>43</v>
      </c>
      <c r="E220" s="64" t="s">
        <v>93</v>
      </c>
      <c r="F220" s="11">
        <v>260000</v>
      </c>
      <c r="G220" s="11">
        <v>0</v>
      </c>
      <c r="H220" s="11">
        <v>0</v>
      </c>
      <c r="I220" s="11"/>
      <c r="J220" s="11"/>
      <c r="K220" s="11"/>
      <c r="L220" s="11">
        <f t="shared" ref="L220:L283" si="480">F220+I220</f>
        <v>260000</v>
      </c>
      <c r="M220" s="11">
        <f t="shared" ref="M220:M283" si="481">G220+J220</f>
        <v>0</v>
      </c>
      <c r="N220" s="11">
        <f t="shared" ref="N220:N283" si="482">H220+K220</f>
        <v>0</v>
      </c>
      <c r="O220" s="11"/>
      <c r="P220" s="11"/>
      <c r="Q220" s="11"/>
      <c r="R220" s="11">
        <f t="shared" si="338"/>
        <v>260000</v>
      </c>
      <c r="S220" s="11">
        <f t="shared" si="339"/>
        <v>0</v>
      </c>
      <c r="T220" s="11">
        <f t="shared" si="340"/>
        <v>0</v>
      </c>
      <c r="U220" s="11"/>
      <c r="V220" s="11"/>
      <c r="W220" s="11"/>
      <c r="X220" s="11">
        <f t="shared" si="341"/>
        <v>260000</v>
      </c>
      <c r="Y220" s="11">
        <f t="shared" si="342"/>
        <v>0</v>
      </c>
      <c r="Z220" s="11">
        <f t="shared" si="343"/>
        <v>0</v>
      </c>
      <c r="AA220" s="11"/>
      <c r="AB220" s="11"/>
      <c r="AC220" s="11"/>
      <c r="AD220" s="11">
        <f t="shared" si="344"/>
        <v>260000</v>
      </c>
      <c r="AE220" s="11">
        <f t="shared" si="345"/>
        <v>0</v>
      </c>
      <c r="AF220" s="11">
        <f t="shared" si="346"/>
        <v>0</v>
      </c>
      <c r="AG220" s="11"/>
      <c r="AH220" s="11">
        <f t="shared" si="347"/>
        <v>260000</v>
      </c>
      <c r="AI220" s="11">
        <f t="shared" si="348"/>
        <v>0</v>
      </c>
      <c r="AJ220" s="11">
        <f t="shared" si="349"/>
        <v>0</v>
      </c>
      <c r="AK220" s="11"/>
      <c r="AL220" s="11"/>
      <c r="AM220" s="11"/>
      <c r="AN220" s="11">
        <f t="shared" si="350"/>
        <v>260000</v>
      </c>
      <c r="AO220" s="11">
        <f t="shared" si="351"/>
        <v>0</v>
      </c>
      <c r="AP220" s="11">
        <f t="shared" si="352"/>
        <v>0</v>
      </c>
      <c r="AQ220" s="11"/>
      <c r="AR220" s="11"/>
      <c r="AS220" s="11"/>
      <c r="AT220" s="11">
        <f t="shared" si="353"/>
        <v>260000</v>
      </c>
      <c r="AU220" s="11">
        <f t="shared" si="354"/>
        <v>0</v>
      </c>
      <c r="AV220" s="11">
        <f t="shared" si="355"/>
        <v>0</v>
      </c>
      <c r="AW220" s="11"/>
      <c r="AX220" s="11"/>
      <c r="AY220" s="11"/>
      <c r="AZ220" s="11">
        <f t="shared" si="356"/>
        <v>260000</v>
      </c>
      <c r="BA220" s="11">
        <f t="shared" si="357"/>
        <v>0</v>
      </c>
      <c r="BB220" s="11">
        <f t="shared" si="358"/>
        <v>0</v>
      </c>
      <c r="BC220" s="11"/>
      <c r="BD220" s="11"/>
      <c r="BE220" s="11"/>
      <c r="BF220" s="11">
        <f t="shared" si="359"/>
        <v>260000</v>
      </c>
      <c r="BG220" s="11">
        <f t="shared" si="360"/>
        <v>0</v>
      </c>
      <c r="BH220" s="11">
        <f t="shared" si="361"/>
        <v>0</v>
      </c>
      <c r="BI220" s="11"/>
      <c r="BJ220" s="11"/>
      <c r="BK220" s="11"/>
      <c r="BL220" s="11">
        <f t="shared" si="264"/>
        <v>260000</v>
      </c>
      <c r="BM220" s="11"/>
      <c r="BN220" s="43">
        <f t="shared" si="477"/>
        <v>260000</v>
      </c>
      <c r="BO220" s="11">
        <f t="shared" si="436"/>
        <v>0</v>
      </c>
      <c r="BP220" s="11"/>
      <c r="BQ220" s="43">
        <f t="shared" si="478"/>
        <v>0</v>
      </c>
      <c r="BR220" s="11">
        <f t="shared" si="437"/>
        <v>0</v>
      </c>
      <c r="BS220" s="11"/>
      <c r="BT220" s="43">
        <f t="shared" si="479"/>
        <v>0</v>
      </c>
      <c r="BU220" s="11"/>
      <c r="BV220" s="21"/>
      <c r="BW220" s="21"/>
      <c r="BX220" s="1" t="str">
        <f t="shared" si="337"/>
        <v>0801</v>
      </c>
    </row>
    <row r="221" spans="1:77" s="70" customFormat="1" ht="15.6" customHeight="1" x14ac:dyDescent="0.3">
      <c r="A221" s="59" t="s">
        <v>205</v>
      </c>
      <c r="B221" s="60"/>
      <c r="C221" s="59"/>
      <c r="D221" s="59"/>
      <c r="E221" s="61" t="s">
        <v>85</v>
      </c>
      <c r="F221" s="18">
        <f t="shared" ref="F221:K221" si="483">F222+F236+F252+F266+F288+F311</f>
        <v>2601158.7999999998</v>
      </c>
      <c r="G221" s="18">
        <f t="shared" si="483"/>
        <v>2698739.5</v>
      </c>
      <c r="H221" s="18">
        <f t="shared" si="483"/>
        <v>2790567</v>
      </c>
      <c r="I221" s="18">
        <f t="shared" si="483"/>
        <v>31451.599999999999</v>
      </c>
      <c r="J221" s="18">
        <f t="shared" si="483"/>
        <v>7164.6999999999989</v>
      </c>
      <c r="K221" s="18">
        <f t="shared" si="483"/>
        <v>15702.3</v>
      </c>
      <c r="L221" s="18">
        <f t="shared" si="480"/>
        <v>2632610.4</v>
      </c>
      <c r="M221" s="18">
        <f t="shared" si="481"/>
        <v>2705904.2</v>
      </c>
      <c r="N221" s="18">
        <f t="shared" si="482"/>
        <v>2806269.3</v>
      </c>
      <c r="O221" s="18">
        <f>O222+O236+O252+O266+O288+O311</f>
        <v>134609.24799999999</v>
      </c>
      <c r="P221" s="18">
        <f>P222+P236+P252+P266+P288+P311</f>
        <v>30513.5</v>
      </c>
      <c r="Q221" s="18">
        <f>Q222+Q236+Q252+Q266+Q288+Q311</f>
        <v>30513.5</v>
      </c>
      <c r="R221" s="18">
        <f t="shared" si="338"/>
        <v>2767219.648</v>
      </c>
      <c r="S221" s="18">
        <f t="shared" si="339"/>
        <v>2736417.7</v>
      </c>
      <c r="T221" s="18">
        <f t="shared" si="340"/>
        <v>2836782.8</v>
      </c>
      <c r="U221" s="18">
        <f>U222+U236+U252+U266+U288+U311</f>
        <v>0</v>
      </c>
      <c r="V221" s="18">
        <f>V222+V236+V252+V266+V288+V311</f>
        <v>0</v>
      </c>
      <c r="W221" s="18">
        <f>W222+W236+W252+W266+W288+W311</f>
        <v>0</v>
      </c>
      <c r="X221" s="18">
        <f t="shared" si="341"/>
        <v>2767219.648</v>
      </c>
      <c r="Y221" s="18">
        <f t="shared" si="342"/>
        <v>2736417.7</v>
      </c>
      <c r="Z221" s="18">
        <f t="shared" si="343"/>
        <v>2836782.8</v>
      </c>
      <c r="AA221" s="18">
        <f>AA222+AA236+AA252+AA266+AA288+AA311</f>
        <v>55955.838000000003</v>
      </c>
      <c r="AB221" s="18">
        <f>AB222+AB236+AB252+AB266+AB288+AB311</f>
        <v>1000</v>
      </c>
      <c r="AC221" s="18">
        <f>AC222+AC236+AC252+AC266+AC288+AC311</f>
        <v>1000</v>
      </c>
      <c r="AD221" s="18">
        <f t="shared" si="344"/>
        <v>2823175.486</v>
      </c>
      <c r="AE221" s="18">
        <f t="shared" si="345"/>
        <v>2737417.7</v>
      </c>
      <c r="AF221" s="18">
        <f t="shared" si="346"/>
        <v>2837782.8</v>
      </c>
      <c r="AG221" s="18">
        <f>AG222+AG236+AG252+AG266+AG288+AG311</f>
        <v>0</v>
      </c>
      <c r="AH221" s="18">
        <f t="shared" si="347"/>
        <v>2823175.486</v>
      </c>
      <c r="AI221" s="18">
        <f t="shared" si="348"/>
        <v>2737417.7</v>
      </c>
      <c r="AJ221" s="18">
        <f t="shared" si="349"/>
        <v>2837782.8</v>
      </c>
      <c r="AK221" s="18">
        <f>AK222+AK236+AK252+AK266+AK288+AK311</f>
        <v>13938.81</v>
      </c>
      <c r="AL221" s="18">
        <f>AL222+AL236+AL252+AL266+AL288+AL311</f>
        <v>0</v>
      </c>
      <c r="AM221" s="18">
        <f>AM222+AM236+AM252+AM266+AM288+AM311</f>
        <v>0</v>
      </c>
      <c r="AN221" s="18">
        <f t="shared" si="350"/>
        <v>2837114.2960000001</v>
      </c>
      <c r="AO221" s="18">
        <f t="shared" si="351"/>
        <v>2737417.7</v>
      </c>
      <c r="AP221" s="18">
        <f t="shared" si="352"/>
        <v>2837782.8</v>
      </c>
      <c r="AQ221" s="18">
        <f>AQ222+AQ236+AQ252+AQ266+AQ288+AQ311</f>
        <v>0</v>
      </c>
      <c r="AR221" s="18">
        <f>AR222+AR236+AR252+AR266+AR288+AR311</f>
        <v>0</v>
      </c>
      <c r="AS221" s="18">
        <f>AS222+AS236+AS252+AS266+AS288+AS311</f>
        <v>0</v>
      </c>
      <c r="AT221" s="18">
        <f t="shared" si="353"/>
        <v>2837114.2960000001</v>
      </c>
      <c r="AU221" s="18">
        <f t="shared" si="354"/>
        <v>2737417.7</v>
      </c>
      <c r="AV221" s="18">
        <f t="shared" si="355"/>
        <v>2837782.8</v>
      </c>
      <c r="AW221" s="18">
        <f>AW222+AW236+AW252+AW266+AW288+AW311</f>
        <v>127963.12299999999</v>
      </c>
      <c r="AX221" s="18">
        <f>AX222+AX236+AX252+AX266+AX288+AX311</f>
        <v>42171.542999999998</v>
      </c>
      <c r="AY221" s="18">
        <f>AY222+AY236+AY252+AY266+AY288+AY311</f>
        <v>42171.542999999998</v>
      </c>
      <c r="AZ221" s="18">
        <f t="shared" si="356"/>
        <v>2965077.4190000002</v>
      </c>
      <c r="BA221" s="18">
        <f t="shared" si="357"/>
        <v>2779589.2430000002</v>
      </c>
      <c r="BB221" s="18">
        <f t="shared" si="358"/>
        <v>2879954.3429999999</v>
      </c>
      <c r="BC221" s="18">
        <f>BC222+BC236+BC252+BC266+BC288+BC311</f>
        <v>0</v>
      </c>
      <c r="BD221" s="18">
        <f>BD222+BD236+BD252+BD266+BD288+BD311</f>
        <v>0</v>
      </c>
      <c r="BE221" s="18">
        <f>BE222+BE236+BE252+BE266+BE288+BE311</f>
        <v>0</v>
      </c>
      <c r="BF221" s="18">
        <f t="shared" si="359"/>
        <v>2965077.4190000002</v>
      </c>
      <c r="BG221" s="18">
        <f t="shared" si="360"/>
        <v>2779589.2430000002</v>
      </c>
      <c r="BH221" s="18">
        <f t="shared" si="361"/>
        <v>2879954.3429999999</v>
      </c>
      <c r="BI221" s="18">
        <f>BI222+BI236+BI252+BI266+BI288+BI311</f>
        <v>94900.894</v>
      </c>
      <c r="BJ221" s="18">
        <f>BJ222+BJ236+BJ252+BJ266+BJ288+BJ311</f>
        <v>0</v>
      </c>
      <c r="BK221" s="18">
        <f>BK222+BK236+BK252+BK266+BK288+BK311</f>
        <v>0</v>
      </c>
      <c r="BL221" s="18">
        <f t="shared" si="264"/>
        <v>3059978.3130000001</v>
      </c>
      <c r="BM221" s="18">
        <f>BM222+BM236+BM252+BM266+BM288+BM311</f>
        <v>0</v>
      </c>
      <c r="BN221" s="68">
        <f t="shared" si="477"/>
        <v>3059978.3130000001</v>
      </c>
      <c r="BO221" s="18">
        <f t="shared" si="436"/>
        <v>2779589.2430000002</v>
      </c>
      <c r="BP221" s="18">
        <f>BP222+BP236+BP252+BP266+BP288+BP311</f>
        <v>0</v>
      </c>
      <c r="BQ221" s="68">
        <f t="shared" si="478"/>
        <v>2779589.2430000002</v>
      </c>
      <c r="BR221" s="18">
        <f t="shared" si="437"/>
        <v>2879954.3429999999</v>
      </c>
      <c r="BS221" s="18">
        <f>BS222+BS236+BS252+BS266+BS288+BS311</f>
        <v>0</v>
      </c>
      <c r="BT221" s="68">
        <f t="shared" si="479"/>
        <v>2879954.3429999999</v>
      </c>
      <c r="BU221" s="18">
        <f>BU222+BU236+BU252+BU266+BU288+BU311</f>
        <v>0</v>
      </c>
      <c r="BV221" s="19"/>
      <c r="BW221" s="19"/>
      <c r="BX221" s="17" t="str">
        <f t="shared" si="337"/>
        <v/>
      </c>
      <c r="BY221" s="17"/>
    </row>
    <row r="222" spans="1:77" ht="31.2" customHeight="1" x14ac:dyDescent="0.3">
      <c r="A222" s="62" t="s">
        <v>206</v>
      </c>
      <c r="B222" s="63"/>
      <c r="C222" s="62"/>
      <c r="D222" s="62"/>
      <c r="E222" s="64" t="s">
        <v>207</v>
      </c>
      <c r="F222" s="11">
        <f t="shared" ref="F222:K222" si="484">F223+F226+F233</f>
        <v>391137.8</v>
      </c>
      <c r="G222" s="11">
        <f t="shared" si="484"/>
        <v>320562.50000000006</v>
      </c>
      <c r="H222" s="11">
        <f t="shared" si="484"/>
        <v>346134.10000000003</v>
      </c>
      <c r="I222" s="11">
        <f t="shared" si="484"/>
        <v>0</v>
      </c>
      <c r="J222" s="11">
        <f t="shared" si="484"/>
        <v>0</v>
      </c>
      <c r="K222" s="11">
        <f t="shared" si="484"/>
        <v>0</v>
      </c>
      <c r="L222" s="11">
        <f t="shared" si="480"/>
        <v>391137.8</v>
      </c>
      <c r="M222" s="11">
        <f t="shared" si="481"/>
        <v>320562.50000000006</v>
      </c>
      <c r="N222" s="11">
        <f t="shared" si="482"/>
        <v>346134.10000000003</v>
      </c>
      <c r="O222" s="11">
        <f>O223+O226+O233</f>
        <v>14196</v>
      </c>
      <c r="P222" s="11">
        <f>P223+P226+P233</f>
        <v>7396</v>
      </c>
      <c r="Q222" s="11">
        <f>Q223+Q226+Q233</f>
        <v>7396</v>
      </c>
      <c r="R222" s="11">
        <f t="shared" si="338"/>
        <v>405333.8</v>
      </c>
      <c r="S222" s="11">
        <f t="shared" si="339"/>
        <v>327958.50000000006</v>
      </c>
      <c r="T222" s="11">
        <f t="shared" si="340"/>
        <v>353530.10000000003</v>
      </c>
      <c r="U222" s="11">
        <f>U223+U226+U233</f>
        <v>0</v>
      </c>
      <c r="V222" s="11">
        <f>V223+V226+V233</f>
        <v>0</v>
      </c>
      <c r="W222" s="11">
        <f>W223+W226+W233</f>
        <v>0</v>
      </c>
      <c r="X222" s="11">
        <f t="shared" si="341"/>
        <v>405333.8</v>
      </c>
      <c r="Y222" s="11">
        <f t="shared" si="342"/>
        <v>327958.50000000006</v>
      </c>
      <c r="Z222" s="11">
        <f t="shared" si="343"/>
        <v>353530.10000000003</v>
      </c>
      <c r="AA222" s="11">
        <f>AA223+AA226+AA233</f>
        <v>10327.108</v>
      </c>
      <c r="AB222" s="11">
        <f>AB223+AB226+AB233</f>
        <v>0</v>
      </c>
      <c r="AC222" s="11">
        <f>AC223+AC226+AC233</f>
        <v>0</v>
      </c>
      <c r="AD222" s="11">
        <f t="shared" si="344"/>
        <v>415660.908</v>
      </c>
      <c r="AE222" s="11">
        <f t="shared" si="345"/>
        <v>327958.50000000006</v>
      </c>
      <c r="AF222" s="11">
        <f t="shared" si="346"/>
        <v>353530.10000000003</v>
      </c>
      <c r="AG222" s="11">
        <f>AG223+AG226+AG233</f>
        <v>0</v>
      </c>
      <c r="AH222" s="11">
        <f t="shared" si="347"/>
        <v>415660.908</v>
      </c>
      <c r="AI222" s="11">
        <f t="shared" si="348"/>
        <v>327958.50000000006</v>
      </c>
      <c r="AJ222" s="11">
        <f t="shared" si="349"/>
        <v>353530.10000000003</v>
      </c>
      <c r="AK222" s="11">
        <f>AK223+AK226+AK233</f>
        <v>5546.5569999999998</v>
      </c>
      <c r="AL222" s="11">
        <f>AL223+AL226+AL233</f>
        <v>0</v>
      </c>
      <c r="AM222" s="11">
        <f>AM223+AM226+AM233</f>
        <v>0</v>
      </c>
      <c r="AN222" s="11">
        <f t="shared" si="350"/>
        <v>421207.46499999997</v>
      </c>
      <c r="AO222" s="11">
        <f t="shared" si="351"/>
        <v>327958.50000000006</v>
      </c>
      <c r="AP222" s="11">
        <f t="shared" si="352"/>
        <v>353530.10000000003</v>
      </c>
      <c r="AQ222" s="11">
        <f>AQ223+AQ226+AQ233</f>
        <v>0</v>
      </c>
      <c r="AR222" s="11">
        <f>AR223+AR226+AR233</f>
        <v>0</v>
      </c>
      <c r="AS222" s="11">
        <f>AS223+AS226+AS233</f>
        <v>0</v>
      </c>
      <c r="AT222" s="11">
        <f t="shared" si="353"/>
        <v>421207.46499999997</v>
      </c>
      <c r="AU222" s="11">
        <f t="shared" si="354"/>
        <v>327958.50000000006</v>
      </c>
      <c r="AV222" s="11">
        <f t="shared" si="355"/>
        <v>353530.10000000003</v>
      </c>
      <c r="AW222" s="11">
        <f>AW223+AW226+AW233</f>
        <v>40815.85</v>
      </c>
      <c r="AX222" s="11">
        <f>AX223+AX226+AX233</f>
        <v>-20000</v>
      </c>
      <c r="AY222" s="11">
        <f>AY223+AY226+AY233</f>
        <v>-20000</v>
      </c>
      <c r="AZ222" s="11">
        <f t="shared" si="356"/>
        <v>462023.31499999994</v>
      </c>
      <c r="BA222" s="11">
        <f t="shared" si="357"/>
        <v>307958.50000000006</v>
      </c>
      <c r="BB222" s="11">
        <f t="shared" si="358"/>
        <v>333530.10000000003</v>
      </c>
      <c r="BC222" s="11">
        <f>BC223+BC226+BC233</f>
        <v>0</v>
      </c>
      <c r="BD222" s="11">
        <f>BD223+BD226+BD233</f>
        <v>0</v>
      </c>
      <c r="BE222" s="11">
        <f>BE223+BE226+BE233</f>
        <v>0</v>
      </c>
      <c r="BF222" s="11">
        <f t="shared" si="359"/>
        <v>462023.31499999994</v>
      </c>
      <c r="BG222" s="11">
        <f t="shared" si="360"/>
        <v>307958.50000000006</v>
      </c>
      <c r="BH222" s="11">
        <f t="shared" si="361"/>
        <v>333530.10000000003</v>
      </c>
      <c r="BI222" s="11">
        <f>BI223+BI226+BI233</f>
        <v>38434.493999999999</v>
      </c>
      <c r="BJ222" s="11">
        <f>BJ223+BJ226+BJ233</f>
        <v>0</v>
      </c>
      <c r="BK222" s="11">
        <f>BK223+BK226+BK233</f>
        <v>0</v>
      </c>
      <c r="BL222" s="11">
        <f t="shared" si="264"/>
        <v>500457.80899999995</v>
      </c>
      <c r="BM222" s="11">
        <f>BM223+BM226+BM233</f>
        <v>0</v>
      </c>
      <c r="BN222" s="43">
        <f t="shared" si="477"/>
        <v>500457.80899999995</v>
      </c>
      <c r="BO222" s="11">
        <f t="shared" si="436"/>
        <v>307958.50000000006</v>
      </c>
      <c r="BP222" s="11">
        <f>BP223+BP226+BP233</f>
        <v>0</v>
      </c>
      <c r="BQ222" s="43">
        <f t="shared" si="478"/>
        <v>307958.50000000006</v>
      </c>
      <c r="BR222" s="11">
        <f t="shared" si="437"/>
        <v>333530.10000000003</v>
      </c>
      <c r="BS222" s="11">
        <f>BS223+BS226+BS233</f>
        <v>0</v>
      </c>
      <c r="BT222" s="43">
        <f t="shared" si="479"/>
        <v>333530.10000000003</v>
      </c>
      <c r="BU222" s="11">
        <f>BU223+BU226+BU233</f>
        <v>0</v>
      </c>
      <c r="BV222" s="21"/>
      <c r="BW222" s="21"/>
      <c r="BX222" s="1" t="str">
        <f t="shared" si="337"/>
        <v/>
      </c>
    </row>
    <row r="223" spans="1:77" ht="46.8" customHeight="1" x14ac:dyDescent="0.3">
      <c r="A223" s="62" t="s">
        <v>208</v>
      </c>
      <c r="B223" s="63"/>
      <c r="C223" s="62"/>
      <c r="D223" s="62"/>
      <c r="E223" s="64" t="s">
        <v>166</v>
      </c>
      <c r="F223" s="11">
        <f t="shared" ref="F223:F224" si="485">F224</f>
        <v>126440</v>
      </c>
      <c r="G223" s="11">
        <f t="shared" ref="G223:G224" si="486">G224</f>
        <v>126440</v>
      </c>
      <c r="H223" s="11">
        <f t="shared" ref="H223:H224" si="487">H224</f>
        <v>126440</v>
      </c>
      <c r="I223" s="11">
        <f t="shared" ref="I223:I224" si="488">I224</f>
        <v>0</v>
      </c>
      <c r="J223" s="11">
        <f t="shared" ref="J223:J224" si="489">J224</f>
        <v>0</v>
      </c>
      <c r="K223" s="11">
        <f t="shared" ref="K223:K224" si="490">K224</f>
        <v>0</v>
      </c>
      <c r="L223" s="11">
        <f t="shared" si="480"/>
        <v>126440</v>
      </c>
      <c r="M223" s="11">
        <f t="shared" si="481"/>
        <v>126440</v>
      </c>
      <c r="N223" s="11">
        <f t="shared" si="482"/>
        <v>126440</v>
      </c>
      <c r="O223" s="11">
        <f t="shared" ref="O223:O224" si="491">O224</f>
        <v>0</v>
      </c>
      <c r="P223" s="11">
        <f t="shared" ref="P223:P224" si="492">P224</f>
        <v>0</v>
      </c>
      <c r="Q223" s="11">
        <f t="shared" ref="Q223:Q224" si="493">Q224</f>
        <v>0</v>
      </c>
      <c r="R223" s="11">
        <f t="shared" si="338"/>
        <v>126440</v>
      </c>
      <c r="S223" s="11">
        <f t="shared" si="339"/>
        <v>126440</v>
      </c>
      <c r="T223" s="11">
        <f t="shared" si="340"/>
        <v>126440</v>
      </c>
      <c r="U223" s="11">
        <f t="shared" ref="U223:U224" si="494">U224</f>
        <v>0</v>
      </c>
      <c r="V223" s="11">
        <f t="shared" ref="V223:V224" si="495">V224</f>
        <v>0</v>
      </c>
      <c r="W223" s="11">
        <f t="shared" ref="W223:W224" si="496">W224</f>
        <v>0</v>
      </c>
      <c r="X223" s="11">
        <f t="shared" si="341"/>
        <v>126440</v>
      </c>
      <c r="Y223" s="11">
        <f t="shared" si="342"/>
        <v>126440</v>
      </c>
      <c r="Z223" s="11">
        <f t="shared" si="343"/>
        <v>126440</v>
      </c>
      <c r="AA223" s="11">
        <f t="shared" ref="AA223:AA224" si="497">AA224</f>
        <v>0</v>
      </c>
      <c r="AB223" s="11">
        <f t="shared" ref="AB223:AB224" si="498">AB224</f>
        <v>0</v>
      </c>
      <c r="AC223" s="11">
        <f t="shared" ref="AC223:AC224" si="499">AC224</f>
        <v>0</v>
      </c>
      <c r="AD223" s="11">
        <f t="shared" si="344"/>
        <v>126440</v>
      </c>
      <c r="AE223" s="11">
        <f t="shared" si="345"/>
        <v>126440</v>
      </c>
      <c r="AF223" s="11">
        <f t="shared" si="346"/>
        <v>126440</v>
      </c>
      <c r="AG223" s="11">
        <f t="shared" ref="AG223:AG224" si="500">AG224</f>
        <v>0</v>
      </c>
      <c r="AH223" s="11">
        <f t="shared" si="347"/>
        <v>126440</v>
      </c>
      <c r="AI223" s="11">
        <f t="shared" si="348"/>
        <v>126440</v>
      </c>
      <c r="AJ223" s="11">
        <f t="shared" si="349"/>
        <v>126440</v>
      </c>
      <c r="AK223" s="11">
        <f t="shared" ref="AK223:AK224" si="501">AK224</f>
        <v>0</v>
      </c>
      <c r="AL223" s="11">
        <f t="shared" ref="AL223:AL224" si="502">AL224</f>
        <v>0</v>
      </c>
      <c r="AM223" s="11">
        <f t="shared" ref="AM223:AM224" si="503">AM224</f>
        <v>0</v>
      </c>
      <c r="AN223" s="11">
        <f t="shared" si="350"/>
        <v>126440</v>
      </c>
      <c r="AO223" s="11">
        <f t="shared" si="351"/>
        <v>126440</v>
      </c>
      <c r="AP223" s="11">
        <f t="shared" si="352"/>
        <v>126440</v>
      </c>
      <c r="AQ223" s="11">
        <f t="shared" ref="AQ223:AQ224" si="504">AQ224</f>
        <v>0</v>
      </c>
      <c r="AR223" s="11">
        <f t="shared" ref="AR223:AR224" si="505">AR224</f>
        <v>0</v>
      </c>
      <c r="AS223" s="11">
        <f t="shared" ref="AS223:AS224" si="506">AS224</f>
        <v>0</v>
      </c>
      <c r="AT223" s="11">
        <f t="shared" si="353"/>
        <v>126440</v>
      </c>
      <c r="AU223" s="11">
        <f t="shared" si="354"/>
        <v>126440</v>
      </c>
      <c r="AV223" s="11">
        <f t="shared" si="355"/>
        <v>126440</v>
      </c>
      <c r="AW223" s="11">
        <f t="shared" ref="AW223:AW224" si="507">AW224</f>
        <v>0</v>
      </c>
      <c r="AX223" s="11">
        <f t="shared" ref="AX223:AX224" si="508">AX224</f>
        <v>0</v>
      </c>
      <c r="AY223" s="11">
        <f t="shared" ref="AY223:AY224" si="509">AY224</f>
        <v>0</v>
      </c>
      <c r="AZ223" s="11">
        <f t="shared" si="356"/>
        <v>126440</v>
      </c>
      <c r="BA223" s="11">
        <f t="shared" si="357"/>
        <v>126440</v>
      </c>
      <c r="BB223" s="11">
        <f t="shared" si="358"/>
        <v>126440</v>
      </c>
      <c r="BC223" s="11">
        <f t="shared" ref="BC223:BC224" si="510">BC224</f>
        <v>0</v>
      </c>
      <c r="BD223" s="11">
        <f t="shared" ref="BD223:BD224" si="511">BD224</f>
        <v>0</v>
      </c>
      <c r="BE223" s="11">
        <f t="shared" ref="BE223:BE224" si="512">BE224</f>
        <v>0</v>
      </c>
      <c r="BF223" s="11">
        <f t="shared" si="359"/>
        <v>126440</v>
      </c>
      <c r="BG223" s="11">
        <f t="shared" si="360"/>
        <v>126440</v>
      </c>
      <c r="BH223" s="11">
        <f t="shared" si="361"/>
        <v>126440</v>
      </c>
      <c r="BI223" s="11">
        <f t="shared" ref="BI223:BI224" si="513">BI224</f>
        <v>0</v>
      </c>
      <c r="BJ223" s="11">
        <f t="shared" ref="BJ223:BJ224" si="514">BJ224</f>
        <v>0</v>
      </c>
      <c r="BK223" s="11">
        <f t="shared" ref="BK223:BK224" si="515">BK224</f>
        <v>0</v>
      </c>
      <c r="BL223" s="11">
        <f t="shared" si="264"/>
        <v>126440</v>
      </c>
      <c r="BM223" s="11">
        <f t="shared" ref="BM223:BM224" si="516">BM224</f>
        <v>0</v>
      </c>
      <c r="BN223" s="43">
        <f t="shared" si="477"/>
        <v>126440</v>
      </c>
      <c r="BO223" s="11">
        <f t="shared" si="436"/>
        <v>126440</v>
      </c>
      <c r="BP223" s="11">
        <f t="shared" ref="BP223:BU224" si="517">BP224</f>
        <v>0</v>
      </c>
      <c r="BQ223" s="43">
        <f t="shared" si="478"/>
        <v>126440</v>
      </c>
      <c r="BR223" s="11">
        <f t="shared" si="437"/>
        <v>126440</v>
      </c>
      <c r="BS223" s="11">
        <f t="shared" si="517"/>
        <v>0</v>
      </c>
      <c r="BT223" s="43">
        <f t="shared" si="479"/>
        <v>126440</v>
      </c>
      <c r="BU223" s="11">
        <f t="shared" si="517"/>
        <v>0</v>
      </c>
      <c r="BV223" s="21"/>
      <c r="BW223" s="21"/>
      <c r="BX223" s="1" t="str">
        <f t="shared" si="337"/>
        <v/>
      </c>
    </row>
    <row r="224" spans="1:77" ht="46.8" customHeight="1" x14ac:dyDescent="0.3">
      <c r="A224" s="62" t="s">
        <v>208</v>
      </c>
      <c r="B224" s="63" t="s">
        <v>82</v>
      </c>
      <c r="C224" s="62"/>
      <c r="D224" s="62"/>
      <c r="E224" s="64" t="s">
        <v>83</v>
      </c>
      <c r="F224" s="11">
        <f t="shared" si="485"/>
        <v>126440</v>
      </c>
      <c r="G224" s="11">
        <f t="shared" si="486"/>
        <v>126440</v>
      </c>
      <c r="H224" s="11">
        <f t="shared" si="487"/>
        <v>126440</v>
      </c>
      <c r="I224" s="11">
        <f t="shared" si="488"/>
        <v>0</v>
      </c>
      <c r="J224" s="11">
        <f t="shared" si="489"/>
        <v>0</v>
      </c>
      <c r="K224" s="11">
        <f t="shared" si="490"/>
        <v>0</v>
      </c>
      <c r="L224" s="11">
        <f t="shared" si="480"/>
        <v>126440</v>
      </c>
      <c r="M224" s="11">
        <f t="shared" si="481"/>
        <v>126440</v>
      </c>
      <c r="N224" s="11">
        <f t="shared" si="482"/>
        <v>126440</v>
      </c>
      <c r="O224" s="11">
        <f t="shared" si="491"/>
        <v>0</v>
      </c>
      <c r="P224" s="11">
        <f t="shared" si="492"/>
        <v>0</v>
      </c>
      <c r="Q224" s="11">
        <f t="shared" si="493"/>
        <v>0</v>
      </c>
      <c r="R224" s="11">
        <f t="shared" si="338"/>
        <v>126440</v>
      </c>
      <c r="S224" s="11">
        <f t="shared" si="339"/>
        <v>126440</v>
      </c>
      <c r="T224" s="11">
        <f t="shared" si="340"/>
        <v>126440</v>
      </c>
      <c r="U224" s="11">
        <f t="shared" si="494"/>
        <v>0</v>
      </c>
      <c r="V224" s="11">
        <f t="shared" si="495"/>
        <v>0</v>
      </c>
      <c r="W224" s="11">
        <f t="shared" si="496"/>
        <v>0</v>
      </c>
      <c r="X224" s="11">
        <f t="shared" si="341"/>
        <v>126440</v>
      </c>
      <c r="Y224" s="11">
        <f t="shared" si="342"/>
        <v>126440</v>
      </c>
      <c r="Z224" s="11">
        <f t="shared" si="343"/>
        <v>126440</v>
      </c>
      <c r="AA224" s="11">
        <f t="shared" si="497"/>
        <v>0</v>
      </c>
      <c r="AB224" s="11">
        <f t="shared" si="498"/>
        <v>0</v>
      </c>
      <c r="AC224" s="11">
        <f t="shared" si="499"/>
        <v>0</v>
      </c>
      <c r="AD224" s="11">
        <f t="shared" si="344"/>
        <v>126440</v>
      </c>
      <c r="AE224" s="11">
        <f t="shared" si="345"/>
        <v>126440</v>
      </c>
      <c r="AF224" s="11">
        <f t="shared" si="346"/>
        <v>126440</v>
      </c>
      <c r="AG224" s="11">
        <f t="shared" si="500"/>
        <v>0</v>
      </c>
      <c r="AH224" s="11">
        <f t="shared" si="347"/>
        <v>126440</v>
      </c>
      <c r="AI224" s="11">
        <f t="shared" si="348"/>
        <v>126440</v>
      </c>
      <c r="AJ224" s="11">
        <f t="shared" si="349"/>
        <v>126440</v>
      </c>
      <c r="AK224" s="11">
        <f t="shared" si="501"/>
        <v>0</v>
      </c>
      <c r="AL224" s="11">
        <f t="shared" si="502"/>
        <v>0</v>
      </c>
      <c r="AM224" s="11">
        <f t="shared" si="503"/>
        <v>0</v>
      </c>
      <c r="AN224" s="11">
        <f t="shared" si="350"/>
        <v>126440</v>
      </c>
      <c r="AO224" s="11">
        <f t="shared" si="351"/>
        <v>126440</v>
      </c>
      <c r="AP224" s="11">
        <f t="shared" si="352"/>
        <v>126440</v>
      </c>
      <c r="AQ224" s="11">
        <f t="shared" si="504"/>
        <v>0</v>
      </c>
      <c r="AR224" s="11">
        <f t="shared" si="505"/>
        <v>0</v>
      </c>
      <c r="AS224" s="11">
        <f t="shared" si="506"/>
        <v>0</v>
      </c>
      <c r="AT224" s="11">
        <f t="shared" si="353"/>
        <v>126440</v>
      </c>
      <c r="AU224" s="11">
        <f t="shared" si="354"/>
        <v>126440</v>
      </c>
      <c r="AV224" s="11">
        <f t="shared" si="355"/>
        <v>126440</v>
      </c>
      <c r="AW224" s="11">
        <f t="shared" si="507"/>
        <v>0</v>
      </c>
      <c r="AX224" s="11">
        <f t="shared" si="508"/>
        <v>0</v>
      </c>
      <c r="AY224" s="11">
        <f t="shared" si="509"/>
        <v>0</v>
      </c>
      <c r="AZ224" s="11">
        <f t="shared" si="356"/>
        <v>126440</v>
      </c>
      <c r="BA224" s="11">
        <f t="shared" si="357"/>
        <v>126440</v>
      </c>
      <c r="BB224" s="11">
        <f t="shared" si="358"/>
        <v>126440</v>
      </c>
      <c r="BC224" s="11">
        <f t="shared" si="510"/>
        <v>0</v>
      </c>
      <c r="BD224" s="11">
        <f t="shared" si="511"/>
        <v>0</v>
      </c>
      <c r="BE224" s="11">
        <f t="shared" si="512"/>
        <v>0</v>
      </c>
      <c r="BF224" s="11">
        <f t="shared" si="359"/>
        <v>126440</v>
      </c>
      <c r="BG224" s="11">
        <f t="shared" si="360"/>
        <v>126440</v>
      </c>
      <c r="BH224" s="11">
        <f t="shared" si="361"/>
        <v>126440</v>
      </c>
      <c r="BI224" s="11">
        <f t="shared" si="513"/>
        <v>0</v>
      </c>
      <c r="BJ224" s="11">
        <f t="shared" si="514"/>
        <v>0</v>
      </c>
      <c r="BK224" s="11">
        <f t="shared" si="515"/>
        <v>0</v>
      </c>
      <c r="BL224" s="11">
        <f t="shared" si="264"/>
        <v>126440</v>
      </c>
      <c r="BM224" s="11">
        <f t="shared" si="516"/>
        <v>0</v>
      </c>
      <c r="BN224" s="43">
        <f t="shared" si="477"/>
        <v>126440</v>
      </c>
      <c r="BO224" s="11">
        <f t="shared" si="436"/>
        <v>126440</v>
      </c>
      <c r="BP224" s="11">
        <f t="shared" si="517"/>
        <v>0</v>
      </c>
      <c r="BQ224" s="43">
        <f t="shared" si="478"/>
        <v>126440</v>
      </c>
      <c r="BR224" s="11">
        <f t="shared" si="437"/>
        <v>126440</v>
      </c>
      <c r="BS224" s="11">
        <f t="shared" si="517"/>
        <v>0</v>
      </c>
      <c r="BT224" s="43">
        <f t="shared" si="479"/>
        <v>126440</v>
      </c>
      <c r="BU224" s="11">
        <f t="shared" si="517"/>
        <v>0</v>
      </c>
      <c r="BV224" s="21"/>
      <c r="BW224" s="21"/>
      <c r="BX224" s="1" t="str">
        <f t="shared" si="337"/>
        <v/>
      </c>
    </row>
    <row r="225" spans="1:76" ht="15.6" customHeight="1" x14ac:dyDescent="0.3">
      <c r="A225" s="62" t="s">
        <v>208</v>
      </c>
      <c r="B225" s="63">
        <v>600</v>
      </c>
      <c r="C225" s="62" t="s">
        <v>92</v>
      </c>
      <c r="D225" s="62" t="s">
        <v>43</v>
      </c>
      <c r="E225" s="64" t="s">
        <v>93</v>
      </c>
      <c r="F225" s="11">
        <v>126440</v>
      </c>
      <c r="G225" s="11">
        <v>126440</v>
      </c>
      <c r="H225" s="11">
        <v>126440</v>
      </c>
      <c r="I225" s="11"/>
      <c r="J225" s="11"/>
      <c r="K225" s="11"/>
      <c r="L225" s="11">
        <f t="shared" si="480"/>
        <v>126440</v>
      </c>
      <c r="M225" s="11">
        <f t="shared" si="481"/>
        <v>126440</v>
      </c>
      <c r="N225" s="11">
        <f t="shared" si="482"/>
        <v>126440</v>
      </c>
      <c r="O225" s="11"/>
      <c r="P225" s="11"/>
      <c r="Q225" s="11"/>
      <c r="R225" s="11">
        <f t="shared" si="338"/>
        <v>126440</v>
      </c>
      <c r="S225" s="11">
        <f t="shared" si="339"/>
        <v>126440</v>
      </c>
      <c r="T225" s="11">
        <f t="shared" si="340"/>
        <v>126440</v>
      </c>
      <c r="U225" s="11"/>
      <c r="V225" s="11"/>
      <c r="W225" s="11"/>
      <c r="X225" s="11">
        <f t="shared" si="341"/>
        <v>126440</v>
      </c>
      <c r="Y225" s="11">
        <f t="shared" si="342"/>
        <v>126440</v>
      </c>
      <c r="Z225" s="11">
        <f t="shared" si="343"/>
        <v>126440</v>
      </c>
      <c r="AA225" s="11"/>
      <c r="AB225" s="11"/>
      <c r="AC225" s="11"/>
      <c r="AD225" s="11">
        <f t="shared" si="344"/>
        <v>126440</v>
      </c>
      <c r="AE225" s="11">
        <f t="shared" si="345"/>
        <v>126440</v>
      </c>
      <c r="AF225" s="11">
        <f t="shared" si="346"/>
        <v>126440</v>
      </c>
      <c r="AG225" s="11"/>
      <c r="AH225" s="11">
        <f t="shared" si="347"/>
        <v>126440</v>
      </c>
      <c r="AI225" s="11">
        <f t="shared" si="348"/>
        <v>126440</v>
      </c>
      <c r="AJ225" s="11">
        <f t="shared" si="349"/>
        <v>126440</v>
      </c>
      <c r="AK225" s="11"/>
      <c r="AL225" s="11"/>
      <c r="AM225" s="11"/>
      <c r="AN225" s="11">
        <f t="shared" si="350"/>
        <v>126440</v>
      </c>
      <c r="AO225" s="11">
        <f t="shared" si="351"/>
        <v>126440</v>
      </c>
      <c r="AP225" s="11">
        <f t="shared" si="352"/>
        <v>126440</v>
      </c>
      <c r="AQ225" s="11"/>
      <c r="AR225" s="11"/>
      <c r="AS225" s="11"/>
      <c r="AT225" s="11">
        <f t="shared" si="353"/>
        <v>126440</v>
      </c>
      <c r="AU225" s="11">
        <f t="shared" si="354"/>
        <v>126440</v>
      </c>
      <c r="AV225" s="11">
        <f t="shared" si="355"/>
        <v>126440</v>
      </c>
      <c r="AW225" s="11"/>
      <c r="AX225" s="11"/>
      <c r="AY225" s="11"/>
      <c r="AZ225" s="11">
        <f t="shared" si="356"/>
        <v>126440</v>
      </c>
      <c r="BA225" s="11">
        <f t="shared" si="357"/>
        <v>126440</v>
      </c>
      <c r="BB225" s="11">
        <f t="shared" si="358"/>
        <v>126440</v>
      </c>
      <c r="BC225" s="11"/>
      <c r="BD225" s="11"/>
      <c r="BE225" s="11"/>
      <c r="BF225" s="11">
        <f t="shared" si="359"/>
        <v>126440</v>
      </c>
      <c r="BG225" s="11">
        <f t="shared" si="360"/>
        <v>126440</v>
      </c>
      <c r="BH225" s="11">
        <f t="shared" si="361"/>
        <v>126440</v>
      </c>
      <c r="BI225" s="11"/>
      <c r="BJ225" s="11"/>
      <c r="BK225" s="11"/>
      <c r="BL225" s="11">
        <f t="shared" si="264"/>
        <v>126440</v>
      </c>
      <c r="BM225" s="11"/>
      <c r="BN225" s="43">
        <f t="shared" si="477"/>
        <v>126440</v>
      </c>
      <c r="BO225" s="11">
        <f t="shared" si="436"/>
        <v>126440</v>
      </c>
      <c r="BP225" s="11"/>
      <c r="BQ225" s="43">
        <f t="shared" si="478"/>
        <v>126440</v>
      </c>
      <c r="BR225" s="11">
        <f t="shared" si="437"/>
        <v>126440</v>
      </c>
      <c r="BS225" s="11"/>
      <c r="BT225" s="43">
        <f t="shared" si="479"/>
        <v>126440</v>
      </c>
      <c r="BU225" s="11"/>
      <c r="BV225" s="21"/>
      <c r="BW225" s="21"/>
      <c r="BX225" s="1" t="str">
        <f t="shared" si="337"/>
        <v>0801</v>
      </c>
    </row>
    <row r="226" spans="1:76" ht="31.2" customHeight="1" x14ac:dyDescent="0.3">
      <c r="A226" s="62" t="s">
        <v>209</v>
      </c>
      <c r="B226" s="63"/>
      <c r="C226" s="62"/>
      <c r="D226" s="62"/>
      <c r="E226" s="65" t="s">
        <v>210</v>
      </c>
      <c r="F226" s="11">
        <f t="shared" ref="F226:K226" si="518">F227+F229+F231</f>
        <v>248040.6</v>
      </c>
      <c r="G226" s="11">
        <f t="shared" si="518"/>
        <v>170958.80000000002</v>
      </c>
      <c r="H226" s="11">
        <f t="shared" si="518"/>
        <v>203036.90000000002</v>
      </c>
      <c r="I226" s="11">
        <f t="shared" si="518"/>
        <v>0</v>
      </c>
      <c r="J226" s="11">
        <f t="shared" si="518"/>
        <v>0</v>
      </c>
      <c r="K226" s="11">
        <f t="shared" si="518"/>
        <v>0</v>
      </c>
      <c r="L226" s="11">
        <f t="shared" si="480"/>
        <v>248040.6</v>
      </c>
      <c r="M226" s="11">
        <f t="shared" si="481"/>
        <v>170958.80000000002</v>
      </c>
      <c r="N226" s="11">
        <f t="shared" si="482"/>
        <v>203036.90000000002</v>
      </c>
      <c r="O226" s="11">
        <f>O227+O229+O231</f>
        <v>14196</v>
      </c>
      <c r="P226" s="11">
        <f>P227+P229+P231</f>
        <v>7396</v>
      </c>
      <c r="Q226" s="11">
        <f>Q227+Q229+Q231</f>
        <v>7396</v>
      </c>
      <c r="R226" s="11">
        <f t="shared" si="338"/>
        <v>262236.59999999998</v>
      </c>
      <c r="S226" s="11">
        <f t="shared" si="339"/>
        <v>178354.80000000002</v>
      </c>
      <c r="T226" s="11">
        <f t="shared" si="340"/>
        <v>210432.90000000002</v>
      </c>
      <c r="U226" s="11">
        <f>U227+U229+U231</f>
        <v>0</v>
      </c>
      <c r="V226" s="11">
        <f>V227+V229+V231</f>
        <v>0</v>
      </c>
      <c r="W226" s="11">
        <f>W227+W229+W231</f>
        <v>0</v>
      </c>
      <c r="X226" s="11">
        <f t="shared" si="341"/>
        <v>262236.59999999998</v>
      </c>
      <c r="Y226" s="11">
        <f t="shared" si="342"/>
        <v>178354.80000000002</v>
      </c>
      <c r="Z226" s="11">
        <f t="shared" si="343"/>
        <v>210432.90000000002</v>
      </c>
      <c r="AA226" s="11">
        <f>AA227+AA229+AA231</f>
        <v>10327.108</v>
      </c>
      <c r="AB226" s="11">
        <f>AB227+AB229+AB231</f>
        <v>0</v>
      </c>
      <c r="AC226" s="11">
        <f>AC227+AC229+AC231</f>
        <v>0</v>
      </c>
      <c r="AD226" s="11">
        <f t="shared" si="344"/>
        <v>272563.70799999998</v>
      </c>
      <c r="AE226" s="11">
        <f t="shared" si="345"/>
        <v>178354.80000000002</v>
      </c>
      <c r="AF226" s="11">
        <f t="shared" si="346"/>
        <v>210432.90000000002</v>
      </c>
      <c r="AG226" s="11">
        <f>AG227+AG229+AG231</f>
        <v>0</v>
      </c>
      <c r="AH226" s="11">
        <f t="shared" si="347"/>
        <v>272563.70799999998</v>
      </c>
      <c r="AI226" s="11">
        <f t="shared" si="348"/>
        <v>178354.80000000002</v>
      </c>
      <c r="AJ226" s="11">
        <f t="shared" si="349"/>
        <v>210432.90000000002</v>
      </c>
      <c r="AK226" s="11">
        <f>AK227+AK229+AK231</f>
        <v>5546.5569999999998</v>
      </c>
      <c r="AL226" s="11">
        <f>AL227+AL229+AL231</f>
        <v>0</v>
      </c>
      <c r="AM226" s="11">
        <f>AM227+AM229+AM231</f>
        <v>0</v>
      </c>
      <c r="AN226" s="11">
        <f t="shared" si="350"/>
        <v>278110.26499999996</v>
      </c>
      <c r="AO226" s="11">
        <f t="shared" si="351"/>
        <v>178354.80000000002</v>
      </c>
      <c r="AP226" s="11">
        <f t="shared" si="352"/>
        <v>210432.90000000002</v>
      </c>
      <c r="AQ226" s="11">
        <f>AQ227+AQ229+AQ231</f>
        <v>0</v>
      </c>
      <c r="AR226" s="11">
        <f>AR227+AR229+AR231</f>
        <v>0</v>
      </c>
      <c r="AS226" s="11">
        <f>AS227+AS229+AS231</f>
        <v>0</v>
      </c>
      <c r="AT226" s="11">
        <f t="shared" si="353"/>
        <v>278110.26499999996</v>
      </c>
      <c r="AU226" s="11">
        <f t="shared" si="354"/>
        <v>178354.80000000002</v>
      </c>
      <c r="AV226" s="11">
        <f t="shared" si="355"/>
        <v>210432.90000000002</v>
      </c>
      <c r="AW226" s="11">
        <f>AW227+AW229+AW231</f>
        <v>40815.85</v>
      </c>
      <c r="AX226" s="11">
        <f>AX227+AX229+AX231</f>
        <v>-20000</v>
      </c>
      <c r="AY226" s="11">
        <f>AY227+AY229+AY231</f>
        <v>-20000</v>
      </c>
      <c r="AZ226" s="11">
        <f t="shared" si="356"/>
        <v>318926.11499999993</v>
      </c>
      <c r="BA226" s="11">
        <f t="shared" si="357"/>
        <v>158354.80000000002</v>
      </c>
      <c r="BB226" s="11">
        <f t="shared" si="358"/>
        <v>190432.90000000002</v>
      </c>
      <c r="BC226" s="11">
        <f>BC227+BC229+BC231</f>
        <v>0</v>
      </c>
      <c r="BD226" s="11">
        <f>BD227+BD229+BD231</f>
        <v>0</v>
      </c>
      <c r="BE226" s="11">
        <f>BE227+BE229+BE231</f>
        <v>0</v>
      </c>
      <c r="BF226" s="11">
        <f t="shared" si="359"/>
        <v>318926.11499999993</v>
      </c>
      <c r="BG226" s="11">
        <f t="shared" si="360"/>
        <v>158354.80000000002</v>
      </c>
      <c r="BH226" s="11">
        <f t="shared" si="361"/>
        <v>190432.90000000002</v>
      </c>
      <c r="BI226" s="11">
        <f>BI227+BI229+BI231</f>
        <v>38434.493999999999</v>
      </c>
      <c r="BJ226" s="11">
        <f>BJ227+BJ229+BJ231</f>
        <v>0</v>
      </c>
      <c r="BK226" s="11">
        <f>BK227+BK229+BK231</f>
        <v>0</v>
      </c>
      <c r="BL226" s="11">
        <f t="shared" si="264"/>
        <v>357360.60899999994</v>
      </c>
      <c r="BM226" s="11">
        <f>BM227+BM229+BM231</f>
        <v>0</v>
      </c>
      <c r="BN226" s="43">
        <f t="shared" si="477"/>
        <v>357360.60899999994</v>
      </c>
      <c r="BO226" s="11">
        <f t="shared" si="436"/>
        <v>158354.80000000002</v>
      </c>
      <c r="BP226" s="11">
        <f>BP227+BP229+BP231</f>
        <v>0</v>
      </c>
      <c r="BQ226" s="43">
        <f t="shared" si="478"/>
        <v>158354.80000000002</v>
      </c>
      <c r="BR226" s="11">
        <f t="shared" si="437"/>
        <v>190432.90000000002</v>
      </c>
      <c r="BS226" s="11">
        <f>BS227+BS229+BS231</f>
        <v>0</v>
      </c>
      <c r="BT226" s="43">
        <f t="shared" si="479"/>
        <v>190432.90000000002</v>
      </c>
      <c r="BU226" s="11">
        <f>BU227+BU229+BU231</f>
        <v>0</v>
      </c>
      <c r="BV226" s="21"/>
      <c r="BW226" s="21"/>
      <c r="BX226" s="1" t="str">
        <f t="shared" si="337"/>
        <v/>
      </c>
    </row>
    <row r="227" spans="1:76" ht="31.2" customHeight="1" x14ac:dyDescent="0.3">
      <c r="A227" s="62" t="s">
        <v>209</v>
      </c>
      <c r="B227" s="63" t="s">
        <v>64</v>
      </c>
      <c r="C227" s="62"/>
      <c r="D227" s="62"/>
      <c r="E227" s="64" t="s">
        <v>65</v>
      </c>
      <c r="F227" s="11">
        <f t="shared" ref="F227:K227" si="519">F228</f>
        <v>14216.900000000001</v>
      </c>
      <c r="G227" s="11">
        <f t="shared" si="519"/>
        <v>17135.100000000002</v>
      </c>
      <c r="H227" s="11">
        <f t="shared" si="519"/>
        <v>14213.2</v>
      </c>
      <c r="I227" s="11">
        <f t="shared" si="519"/>
        <v>0</v>
      </c>
      <c r="J227" s="11">
        <f t="shared" si="519"/>
        <v>0</v>
      </c>
      <c r="K227" s="11">
        <f t="shared" si="519"/>
        <v>0</v>
      </c>
      <c r="L227" s="11">
        <f t="shared" si="480"/>
        <v>14216.900000000001</v>
      </c>
      <c r="M227" s="11">
        <f t="shared" si="481"/>
        <v>17135.100000000002</v>
      </c>
      <c r="N227" s="11">
        <f t="shared" si="482"/>
        <v>14213.2</v>
      </c>
      <c r="O227" s="11">
        <f>O228</f>
        <v>3300</v>
      </c>
      <c r="P227" s="11">
        <f>P228</f>
        <v>3000</v>
      </c>
      <c r="Q227" s="11">
        <f>Q228</f>
        <v>3000</v>
      </c>
      <c r="R227" s="11">
        <f t="shared" si="338"/>
        <v>17516.900000000001</v>
      </c>
      <c r="S227" s="11">
        <f t="shared" si="339"/>
        <v>20135.100000000002</v>
      </c>
      <c r="T227" s="11">
        <f t="shared" si="340"/>
        <v>17213.2</v>
      </c>
      <c r="U227" s="11">
        <f>U228</f>
        <v>-3000</v>
      </c>
      <c r="V227" s="11">
        <f>V228</f>
        <v>-3000</v>
      </c>
      <c r="W227" s="11">
        <f>W228</f>
        <v>-3000</v>
      </c>
      <c r="X227" s="11">
        <f t="shared" si="341"/>
        <v>14516.900000000001</v>
      </c>
      <c r="Y227" s="11">
        <f t="shared" si="342"/>
        <v>17135.100000000002</v>
      </c>
      <c r="Z227" s="11">
        <f t="shared" si="343"/>
        <v>14213.2</v>
      </c>
      <c r="AA227" s="11">
        <f>AA228</f>
        <v>0</v>
      </c>
      <c r="AB227" s="11">
        <f>AB228</f>
        <v>0</v>
      </c>
      <c r="AC227" s="11">
        <f>AC228</f>
        <v>0</v>
      </c>
      <c r="AD227" s="11">
        <f t="shared" si="344"/>
        <v>14516.900000000001</v>
      </c>
      <c r="AE227" s="11">
        <f t="shared" si="345"/>
        <v>17135.100000000002</v>
      </c>
      <c r="AF227" s="11">
        <f t="shared" si="346"/>
        <v>14213.2</v>
      </c>
      <c r="AG227" s="11">
        <f>AG228</f>
        <v>0</v>
      </c>
      <c r="AH227" s="11">
        <f t="shared" si="347"/>
        <v>14516.900000000001</v>
      </c>
      <c r="AI227" s="11">
        <f t="shared" si="348"/>
        <v>17135.100000000002</v>
      </c>
      <c r="AJ227" s="11">
        <f t="shared" si="349"/>
        <v>14213.2</v>
      </c>
      <c r="AK227" s="11">
        <f>AK228</f>
        <v>0</v>
      </c>
      <c r="AL227" s="11">
        <f>AL228</f>
        <v>0</v>
      </c>
      <c r="AM227" s="11">
        <f>AM228</f>
        <v>0</v>
      </c>
      <c r="AN227" s="11">
        <f t="shared" si="350"/>
        <v>14516.900000000001</v>
      </c>
      <c r="AO227" s="11">
        <f t="shared" si="351"/>
        <v>17135.100000000002</v>
      </c>
      <c r="AP227" s="11">
        <f t="shared" si="352"/>
        <v>14213.2</v>
      </c>
      <c r="AQ227" s="11">
        <f>AQ228</f>
        <v>0</v>
      </c>
      <c r="AR227" s="11">
        <f>AR228</f>
        <v>0</v>
      </c>
      <c r="AS227" s="11">
        <f>AS228</f>
        <v>0</v>
      </c>
      <c r="AT227" s="11">
        <f t="shared" si="353"/>
        <v>14516.900000000001</v>
      </c>
      <c r="AU227" s="11">
        <f t="shared" si="354"/>
        <v>17135.100000000002</v>
      </c>
      <c r="AV227" s="11">
        <f t="shared" si="355"/>
        <v>14213.2</v>
      </c>
      <c r="AW227" s="11">
        <f>AW228</f>
        <v>3904</v>
      </c>
      <c r="AX227" s="11">
        <f>AX228</f>
        <v>0</v>
      </c>
      <c r="AY227" s="11">
        <f>AY228</f>
        <v>0</v>
      </c>
      <c r="AZ227" s="11">
        <f t="shared" si="356"/>
        <v>18420.900000000001</v>
      </c>
      <c r="BA227" s="11">
        <f t="shared" si="357"/>
        <v>17135.100000000002</v>
      </c>
      <c r="BB227" s="11">
        <f t="shared" si="358"/>
        <v>14213.2</v>
      </c>
      <c r="BC227" s="11">
        <f>BC228</f>
        <v>0</v>
      </c>
      <c r="BD227" s="11">
        <f>BD228</f>
        <v>0</v>
      </c>
      <c r="BE227" s="11">
        <f>BE228</f>
        <v>0</v>
      </c>
      <c r="BF227" s="11">
        <f t="shared" si="359"/>
        <v>18420.900000000001</v>
      </c>
      <c r="BG227" s="11">
        <f t="shared" si="360"/>
        <v>17135.100000000002</v>
      </c>
      <c r="BH227" s="11">
        <f t="shared" si="361"/>
        <v>14213.2</v>
      </c>
      <c r="BI227" s="11">
        <f>BI228</f>
        <v>500</v>
      </c>
      <c r="BJ227" s="11">
        <f>BJ228</f>
        <v>0</v>
      </c>
      <c r="BK227" s="11">
        <f>BK228</f>
        <v>0</v>
      </c>
      <c r="BL227" s="11">
        <f t="shared" si="264"/>
        <v>18920.900000000001</v>
      </c>
      <c r="BM227" s="11">
        <f>BM228</f>
        <v>0</v>
      </c>
      <c r="BN227" s="43">
        <f t="shared" si="477"/>
        <v>18920.900000000001</v>
      </c>
      <c r="BO227" s="11">
        <f t="shared" si="436"/>
        <v>17135.100000000002</v>
      </c>
      <c r="BP227" s="11">
        <f>BP228</f>
        <v>0</v>
      </c>
      <c r="BQ227" s="43">
        <f t="shared" si="478"/>
        <v>17135.100000000002</v>
      </c>
      <c r="BR227" s="11">
        <f t="shared" si="437"/>
        <v>14213.2</v>
      </c>
      <c r="BS227" s="11">
        <f>BS228</f>
        <v>0</v>
      </c>
      <c r="BT227" s="43">
        <f t="shared" si="479"/>
        <v>14213.2</v>
      </c>
      <c r="BU227" s="11">
        <f>BU228</f>
        <v>0</v>
      </c>
      <c r="BV227" s="21"/>
      <c r="BW227" s="21"/>
      <c r="BX227" s="1" t="str">
        <f t="shared" si="337"/>
        <v/>
      </c>
    </row>
    <row r="228" spans="1:76" ht="15.6" customHeight="1" x14ac:dyDescent="0.3">
      <c r="A228" s="62" t="s">
        <v>209</v>
      </c>
      <c r="B228" s="63">
        <v>200</v>
      </c>
      <c r="C228" s="62" t="s">
        <v>92</v>
      </c>
      <c r="D228" s="62" t="s">
        <v>43</v>
      </c>
      <c r="E228" s="64" t="s">
        <v>93</v>
      </c>
      <c r="F228" s="11">
        <v>14216.900000000001</v>
      </c>
      <c r="G228" s="11">
        <v>17135.100000000002</v>
      </c>
      <c r="H228" s="11">
        <v>14213.2</v>
      </c>
      <c r="I228" s="11"/>
      <c r="J228" s="11"/>
      <c r="K228" s="11"/>
      <c r="L228" s="11">
        <f t="shared" si="480"/>
        <v>14216.900000000001</v>
      </c>
      <c r="M228" s="11">
        <f t="shared" si="481"/>
        <v>17135.100000000002</v>
      </c>
      <c r="N228" s="11">
        <f t="shared" si="482"/>
        <v>14213.2</v>
      </c>
      <c r="O228" s="11">
        <f>3000+300</f>
        <v>3300</v>
      </c>
      <c r="P228" s="11">
        <v>3000</v>
      </c>
      <c r="Q228" s="11">
        <v>3000</v>
      </c>
      <c r="R228" s="11">
        <f t="shared" si="338"/>
        <v>17516.900000000001</v>
      </c>
      <c r="S228" s="11">
        <f t="shared" si="339"/>
        <v>20135.100000000002</v>
      </c>
      <c r="T228" s="11">
        <f t="shared" si="340"/>
        <v>17213.2</v>
      </c>
      <c r="U228" s="11">
        <v>-3000</v>
      </c>
      <c r="V228" s="11">
        <v>-3000</v>
      </c>
      <c r="W228" s="11">
        <v>-3000</v>
      </c>
      <c r="X228" s="11">
        <f t="shared" si="341"/>
        <v>14516.900000000001</v>
      </c>
      <c r="Y228" s="11">
        <f t="shared" si="342"/>
        <v>17135.100000000002</v>
      </c>
      <c r="Z228" s="11">
        <f t="shared" si="343"/>
        <v>14213.2</v>
      </c>
      <c r="AA228" s="11"/>
      <c r="AB228" s="11"/>
      <c r="AC228" s="11"/>
      <c r="AD228" s="11">
        <f t="shared" si="344"/>
        <v>14516.900000000001</v>
      </c>
      <c r="AE228" s="11">
        <f t="shared" si="345"/>
        <v>17135.100000000002</v>
      </c>
      <c r="AF228" s="11">
        <f t="shared" si="346"/>
        <v>14213.2</v>
      </c>
      <c r="AG228" s="11"/>
      <c r="AH228" s="11">
        <f t="shared" si="347"/>
        <v>14516.900000000001</v>
      </c>
      <c r="AI228" s="11">
        <f t="shared" si="348"/>
        <v>17135.100000000002</v>
      </c>
      <c r="AJ228" s="11">
        <f t="shared" si="349"/>
        <v>14213.2</v>
      </c>
      <c r="AK228" s="11"/>
      <c r="AL228" s="11"/>
      <c r="AM228" s="11"/>
      <c r="AN228" s="11">
        <f t="shared" si="350"/>
        <v>14516.900000000001</v>
      </c>
      <c r="AO228" s="11">
        <f t="shared" si="351"/>
        <v>17135.100000000002</v>
      </c>
      <c r="AP228" s="11">
        <f t="shared" si="352"/>
        <v>14213.2</v>
      </c>
      <c r="AQ228" s="11"/>
      <c r="AR228" s="11"/>
      <c r="AS228" s="11"/>
      <c r="AT228" s="11">
        <f t="shared" si="353"/>
        <v>14516.900000000001</v>
      </c>
      <c r="AU228" s="11">
        <f t="shared" si="354"/>
        <v>17135.100000000002</v>
      </c>
      <c r="AV228" s="11">
        <f t="shared" si="355"/>
        <v>14213.2</v>
      </c>
      <c r="AW228" s="11">
        <v>3904</v>
      </c>
      <c r="AX228" s="11"/>
      <c r="AY228" s="11"/>
      <c r="AZ228" s="11">
        <f t="shared" si="356"/>
        <v>18420.900000000001</v>
      </c>
      <c r="BA228" s="11">
        <f t="shared" si="357"/>
        <v>17135.100000000002</v>
      </c>
      <c r="BB228" s="11">
        <f t="shared" si="358"/>
        <v>14213.2</v>
      </c>
      <c r="BC228" s="11"/>
      <c r="BD228" s="11"/>
      <c r="BE228" s="11"/>
      <c r="BF228" s="11">
        <f t="shared" si="359"/>
        <v>18420.900000000001</v>
      </c>
      <c r="BG228" s="11">
        <f t="shared" si="360"/>
        <v>17135.100000000002</v>
      </c>
      <c r="BH228" s="11">
        <f t="shared" si="361"/>
        <v>14213.2</v>
      </c>
      <c r="BI228" s="11">
        <v>500</v>
      </c>
      <c r="BJ228" s="11"/>
      <c r="BK228" s="11"/>
      <c r="BL228" s="11">
        <f t="shared" si="264"/>
        <v>18920.900000000001</v>
      </c>
      <c r="BM228" s="11"/>
      <c r="BN228" s="43">
        <f t="shared" si="477"/>
        <v>18920.900000000001</v>
      </c>
      <c r="BO228" s="11">
        <f t="shared" si="436"/>
        <v>17135.100000000002</v>
      </c>
      <c r="BP228" s="11"/>
      <c r="BQ228" s="43">
        <f t="shared" si="478"/>
        <v>17135.100000000002</v>
      </c>
      <c r="BR228" s="11">
        <f t="shared" si="437"/>
        <v>14213.2</v>
      </c>
      <c r="BS228" s="11"/>
      <c r="BT228" s="43">
        <f t="shared" si="479"/>
        <v>14213.2</v>
      </c>
      <c r="BU228" s="11"/>
      <c r="BV228" s="21"/>
      <c r="BW228" s="21"/>
      <c r="BX228" s="1" t="str">
        <f t="shared" si="337"/>
        <v>0801</v>
      </c>
    </row>
    <row r="229" spans="1:76" ht="31.2" customHeight="1" x14ac:dyDescent="0.3">
      <c r="A229" s="62" t="s">
        <v>209</v>
      </c>
      <c r="B229" s="63" t="s">
        <v>211</v>
      </c>
      <c r="C229" s="62"/>
      <c r="D229" s="62"/>
      <c r="E229" s="64" t="s">
        <v>212</v>
      </c>
      <c r="F229" s="11">
        <f t="shared" ref="F229:K229" si="520">F230</f>
        <v>1034.5</v>
      </c>
      <c r="G229" s="11">
        <f t="shared" si="520"/>
        <v>1034.5</v>
      </c>
      <c r="H229" s="11">
        <f t="shared" si="520"/>
        <v>1034.5</v>
      </c>
      <c r="I229" s="11">
        <f t="shared" si="520"/>
        <v>0</v>
      </c>
      <c r="J229" s="11">
        <f t="shared" si="520"/>
        <v>0</v>
      </c>
      <c r="K229" s="11">
        <f t="shared" si="520"/>
        <v>0</v>
      </c>
      <c r="L229" s="11">
        <f t="shared" si="480"/>
        <v>1034.5</v>
      </c>
      <c r="M229" s="11">
        <f t="shared" si="481"/>
        <v>1034.5</v>
      </c>
      <c r="N229" s="11">
        <f t="shared" si="482"/>
        <v>1034.5</v>
      </c>
      <c r="O229" s="11">
        <f>O230</f>
        <v>0</v>
      </c>
      <c r="P229" s="11">
        <f>P230</f>
        <v>0</v>
      </c>
      <c r="Q229" s="11">
        <f>Q230</f>
        <v>0</v>
      </c>
      <c r="R229" s="11">
        <f t="shared" si="338"/>
        <v>1034.5</v>
      </c>
      <c r="S229" s="11">
        <f t="shared" si="339"/>
        <v>1034.5</v>
      </c>
      <c r="T229" s="11">
        <f t="shared" si="340"/>
        <v>1034.5</v>
      </c>
      <c r="U229" s="11">
        <f>U230</f>
        <v>0</v>
      </c>
      <c r="V229" s="11">
        <f>V230</f>
        <v>0</v>
      </c>
      <c r="W229" s="11">
        <f>W230</f>
        <v>0</v>
      </c>
      <c r="X229" s="11">
        <f t="shared" si="341"/>
        <v>1034.5</v>
      </c>
      <c r="Y229" s="11">
        <f t="shared" si="342"/>
        <v>1034.5</v>
      </c>
      <c r="Z229" s="11">
        <f t="shared" si="343"/>
        <v>1034.5</v>
      </c>
      <c r="AA229" s="11">
        <f>AA230</f>
        <v>0</v>
      </c>
      <c r="AB229" s="11">
        <f>AB230</f>
        <v>0</v>
      </c>
      <c r="AC229" s="11">
        <f>AC230</f>
        <v>0</v>
      </c>
      <c r="AD229" s="11">
        <f t="shared" si="344"/>
        <v>1034.5</v>
      </c>
      <c r="AE229" s="11">
        <f t="shared" si="345"/>
        <v>1034.5</v>
      </c>
      <c r="AF229" s="11">
        <f t="shared" si="346"/>
        <v>1034.5</v>
      </c>
      <c r="AG229" s="11">
        <f>AG230</f>
        <v>0</v>
      </c>
      <c r="AH229" s="11">
        <f t="shared" si="347"/>
        <v>1034.5</v>
      </c>
      <c r="AI229" s="11">
        <f t="shared" si="348"/>
        <v>1034.5</v>
      </c>
      <c r="AJ229" s="11">
        <f t="shared" si="349"/>
        <v>1034.5</v>
      </c>
      <c r="AK229" s="11">
        <f>AK230</f>
        <v>0</v>
      </c>
      <c r="AL229" s="11">
        <f>AL230</f>
        <v>0</v>
      </c>
      <c r="AM229" s="11">
        <f>AM230</f>
        <v>0</v>
      </c>
      <c r="AN229" s="11">
        <f t="shared" si="350"/>
        <v>1034.5</v>
      </c>
      <c r="AO229" s="11">
        <f t="shared" si="351"/>
        <v>1034.5</v>
      </c>
      <c r="AP229" s="11">
        <f t="shared" si="352"/>
        <v>1034.5</v>
      </c>
      <c r="AQ229" s="11">
        <f>AQ230</f>
        <v>0</v>
      </c>
      <c r="AR229" s="11">
        <f>AR230</f>
        <v>0</v>
      </c>
      <c r="AS229" s="11">
        <f>AS230</f>
        <v>0</v>
      </c>
      <c r="AT229" s="11">
        <f t="shared" si="353"/>
        <v>1034.5</v>
      </c>
      <c r="AU229" s="11">
        <f t="shared" si="354"/>
        <v>1034.5</v>
      </c>
      <c r="AV229" s="11">
        <f t="shared" si="355"/>
        <v>1034.5</v>
      </c>
      <c r="AW229" s="11">
        <f>AW230</f>
        <v>0</v>
      </c>
      <c r="AX229" s="11">
        <f>AX230</f>
        <v>0</v>
      </c>
      <c r="AY229" s="11">
        <f>AY230</f>
        <v>0</v>
      </c>
      <c r="AZ229" s="11">
        <f t="shared" si="356"/>
        <v>1034.5</v>
      </c>
      <c r="BA229" s="11">
        <f t="shared" si="357"/>
        <v>1034.5</v>
      </c>
      <c r="BB229" s="11">
        <f t="shared" si="358"/>
        <v>1034.5</v>
      </c>
      <c r="BC229" s="11">
        <f>BC230</f>
        <v>0</v>
      </c>
      <c r="BD229" s="11">
        <f>BD230</f>
        <v>0</v>
      </c>
      <c r="BE229" s="11">
        <f>BE230</f>
        <v>0</v>
      </c>
      <c r="BF229" s="11">
        <f t="shared" si="359"/>
        <v>1034.5</v>
      </c>
      <c r="BG229" s="11">
        <f t="shared" si="360"/>
        <v>1034.5</v>
      </c>
      <c r="BH229" s="11">
        <f t="shared" si="361"/>
        <v>1034.5</v>
      </c>
      <c r="BI229" s="11">
        <f>BI230</f>
        <v>0</v>
      </c>
      <c r="BJ229" s="11">
        <f>BJ230</f>
        <v>0</v>
      </c>
      <c r="BK229" s="11">
        <f>BK230</f>
        <v>0</v>
      </c>
      <c r="BL229" s="11">
        <f t="shared" si="264"/>
        <v>1034.5</v>
      </c>
      <c r="BM229" s="11">
        <f>BM230</f>
        <v>0</v>
      </c>
      <c r="BN229" s="43">
        <f t="shared" si="477"/>
        <v>1034.5</v>
      </c>
      <c r="BO229" s="11">
        <f t="shared" si="436"/>
        <v>1034.5</v>
      </c>
      <c r="BP229" s="11">
        <f>BP230</f>
        <v>0</v>
      </c>
      <c r="BQ229" s="43">
        <f t="shared" si="478"/>
        <v>1034.5</v>
      </c>
      <c r="BR229" s="11">
        <f t="shared" si="437"/>
        <v>1034.5</v>
      </c>
      <c r="BS229" s="11">
        <f>BS230</f>
        <v>0</v>
      </c>
      <c r="BT229" s="43">
        <f t="shared" si="479"/>
        <v>1034.5</v>
      </c>
      <c r="BU229" s="11">
        <f>BU230</f>
        <v>0</v>
      </c>
      <c r="BV229" s="21"/>
      <c r="BW229" s="21"/>
      <c r="BX229" s="1" t="str">
        <f t="shared" si="337"/>
        <v/>
      </c>
    </row>
    <row r="230" spans="1:76" ht="15.6" customHeight="1" x14ac:dyDescent="0.3">
      <c r="A230" s="62" t="s">
        <v>209</v>
      </c>
      <c r="B230" s="63">
        <v>300</v>
      </c>
      <c r="C230" s="62" t="s">
        <v>92</v>
      </c>
      <c r="D230" s="62" t="s">
        <v>43</v>
      </c>
      <c r="E230" s="64" t="s">
        <v>93</v>
      </c>
      <c r="F230" s="11">
        <v>1034.5</v>
      </c>
      <c r="G230" s="11">
        <v>1034.5</v>
      </c>
      <c r="H230" s="11">
        <v>1034.5</v>
      </c>
      <c r="I230" s="11"/>
      <c r="J230" s="11"/>
      <c r="K230" s="11"/>
      <c r="L230" s="11">
        <f t="shared" si="480"/>
        <v>1034.5</v>
      </c>
      <c r="M230" s="11">
        <f t="shared" si="481"/>
        <v>1034.5</v>
      </c>
      <c r="N230" s="11">
        <f t="shared" si="482"/>
        <v>1034.5</v>
      </c>
      <c r="O230" s="11"/>
      <c r="P230" s="11"/>
      <c r="Q230" s="11"/>
      <c r="R230" s="11">
        <f t="shared" si="338"/>
        <v>1034.5</v>
      </c>
      <c r="S230" s="11">
        <f t="shared" si="339"/>
        <v>1034.5</v>
      </c>
      <c r="T230" s="11">
        <f t="shared" si="340"/>
        <v>1034.5</v>
      </c>
      <c r="U230" s="11"/>
      <c r="V230" s="11"/>
      <c r="W230" s="11"/>
      <c r="X230" s="11">
        <f t="shared" si="341"/>
        <v>1034.5</v>
      </c>
      <c r="Y230" s="11">
        <f t="shared" si="342"/>
        <v>1034.5</v>
      </c>
      <c r="Z230" s="11">
        <f t="shared" si="343"/>
        <v>1034.5</v>
      </c>
      <c r="AA230" s="11"/>
      <c r="AB230" s="11"/>
      <c r="AC230" s="11"/>
      <c r="AD230" s="11">
        <f t="shared" si="344"/>
        <v>1034.5</v>
      </c>
      <c r="AE230" s="11">
        <f t="shared" si="345"/>
        <v>1034.5</v>
      </c>
      <c r="AF230" s="11">
        <f t="shared" si="346"/>
        <v>1034.5</v>
      </c>
      <c r="AG230" s="11"/>
      <c r="AH230" s="11">
        <f t="shared" si="347"/>
        <v>1034.5</v>
      </c>
      <c r="AI230" s="11">
        <f t="shared" si="348"/>
        <v>1034.5</v>
      </c>
      <c r="AJ230" s="11">
        <f t="shared" si="349"/>
        <v>1034.5</v>
      </c>
      <c r="AK230" s="11"/>
      <c r="AL230" s="11"/>
      <c r="AM230" s="11"/>
      <c r="AN230" s="11">
        <f t="shared" si="350"/>
        <v>1034.5</v>
      </c>
      <c r="AO230" s="11">
        <f t="shared" si="351"/>
        <v>1034.5</v>
      </c>
      <c r="AP230" s="11">
        <f t="shared" si="352"/>
        <v>1034.5</v>
      </c>
      <c r="AQ230" s="11"/>
      <c r="AR230" s="11"/>
      <c r="AS230" s="11"/>
      <c r="AT230" s="11">
        <f t="shared" si="353"/>
        <v>1034.5</v>
      </c>
      <c r="AU230" s="11">
        <f t="shared" si="354"/>
        <v>1034.5</v>
      </c>
      <c r="AV230" s="11">
        <f t="shared" si="355"/>
        <v>1034.5</v>
      </c>
      <c r="AW230" s="11"/>
      <c r="AX230" s="11"/>
      <c r="AY230" s="11"/>
      <c r="AZ230" s="11">
        <f t="shared" si="356"/>
        <v>1034.5</v>
      </c>
      <c r="BA230" s="11">
        <f t="shared" si="357"/>
        <v>1034.5</v>
      </c>
      <c r="BB230" s="11">
        <f t="shared" si="358"/>
        <v>1034.5</v>
      </c>
      <c r="BC230" s="11"/>
      <c r="BD230" s="11"/>
      <c r="BE230" s="11"/>
      <c r="BF230" s="11">
        <f t="shared" si="359"/>
        <v>1034.5</v>
      </c>
      <c r="BG230" s="11">
        <f t="shared" si="360"/>
        <v>1034.5</v>
      </c>
      <c r="BH230" s="11">
        <f t="shared" si="361"/>
        <v>1034.5</v>
      </c>
      <c r="BI230" s="11"/>
      <c r="BJ230" s="11"/>
      <c r="BK230" s="11"/>
      <c r="BL230" s="11">
        <f t="shared" si="264"/>
        <v>1034.5</v>
      </c>
      <c r="BM230" s="11"/>
      <c r="BN230" s="43">
        <f t="shared" si="477"/>
        <v>1034.5</v>
      </c>
      <c r="BO230" s="11">
        <f t="shared" si="436"/>
        <v>1034.5</v>
      </c>
      <c r="BP230" s="11"/>
      <c r="BQ230" s="43">
        <f t="shared" si="478"/>
        <v>1034.5</v>
      </c>
      <c r="BR230" s="11">
        <f t="shared" si="437"/>
        <v>1034.5</v>
      </c>
      <c r="BS230" s="11"/>
      <c r="BT230" s="43">
        <f t="shared" si="479"/>
        <v>1034.5</v>
      </c>
      <c r="BU230" s="11"/>
      <c r="BV230" s="21"/>
      <c r="BW230" s="21"/>
      <c r="BX230" s="1" t="str">
        <f t="shared" si="337"/>
        <v>0801</v>
      </c>
    </row>
    <row r="231" spans="1:76" ht="46.8" customHeight="1" x14ac:dyDescent="0.3">
      <c r="A231" s="62" t="s">
        <v>209</v>
      </c>
      <c r="B231" s="63" t="s">
        <v>82</v>
      </c>
      <c r="C231" s="62"/>
      <c r="D231" s="62"/>
      <c r="E231" s="64" t="s">
        <v>83</v>
      </c>
      <c r="F231" s="11">
        <f t="shared" ref="F231:K231" si="521">F232</f>
        <v>232789.2</v>
      </c>
      <c r="G231" s="11">
        <f t="shared" si="521"/>
        <v>152789.20000000001</v>
      </c>
      <c r="H231" s="11">
        <f t="shared" si="521"/>
        <v>187789.2</v>
      </c>
      <c r="I231" s="11">
        <f t="shared" si="521"/>
        <v>0</v>
      </c>
      <c r="J231" s="11">
        <f t="shared" si="521"/>
        <v>0</v>
      </c>
      <c r="K231" s="11">
        <f t="shared" si="521"/>
        <v>0</v>
      </c>
      <c r="L231" s="11">
        <f t="shared" si="480"/>
        <v>232789.2</v>
      </c>
      <c r="M231" s="11">
        <f t="shared" si="481"/>
        <v>152789.20000000001</v>
      </c>
      <c r="N231" s="11">
        <f t="shared" si="482"/>
        <v>187789.2</v>
      </c>
      <c r="O231" s="11">
        <f>O232</f>
        <v>10896</v>
      </c>
      <c r="P231" s="11">
        <f>P232</f>
        <v>4396</v>
      </c>
      <c r="Q231" s="11">
        <f>Q232</f>
        <v>4396</v>
      </c>
      <c r="R231" s="11">
        <f t="shared" si="338"/>
        <v>243685.2</v>
      </c>
      <c r="S231" s="11">
        <f t="shared" si="339"/>
        <v>157185.20000000001</v>
      </c>
      <c r="T231" s="11">
        <f t="shared" si="340"/>
        <v>192185.2</v>
      </c>
      <c r="U231" s="11">
        <f>U232</f>
        <v>3000</v>
      </c>
      <c r="V231" s="11">
        <f>V232</f>
        <v>3000</v>
      </c>
      <c r="W231" s="11">
        <f>W232</f>
        <v>3000</v>
      </c>
      <c r="X231" s="11">
        <f t="shared" si="341"/>
        <v>246685.2</v>
      </c>
      <c r="Y231" s="11">
        <f t="shared" si="342"/>
        <v>160185.20000000001</v>
      </c>
      <c r="Z231" s="11">
        <f t="shared" si="343"/>
        <v>195185.2</v>
      </c>
      <c r="AA231" s="11">
        <f>AA232</f>
        <v>10327.108</v>
      </c>
      <c r="AB231" s="11">
        <f>AB232</f>
        <v>0</v>
      </c>
      <c r="AC231" s="11">
        <f>AC232</f>
        <v>0</v>
      </c>
      <c r="AD231" s="11">
        <f t="shared" si="344"/>
        <v>257012.30800000002</v>
      </c>
      <c r="AE231" s="11">
        <f t="shared" si="345"/>
        <v>160185.20000000001</v>
      </c>
      <c r="AF231" s="11">
        <f t="shared" si="346"/>
        <v>195185.2</v>
      </c>
      <c r="AG231" s="11">
        <f>AG232</f>
        <v>0</v>
      </c>
      <c r="AH231" s="11">
        <f t="shared" si="347"/>
        <v>257012.30800000002</v>
      </c>
      <c r="AI231" s="11">
        <f t="shared" si="348"/>
        <v>160185.20000000001</v>
      </c>
      <c r="AJ231" s="11">
        <f t="shared" si="349"/>
        <v>195185.2</v>
      </c>
      <c r="AK231" s="11">
        <f>AK232</f>
        <v>5546.5569999999998</v>
      </c>
      <c r="AL231" s="11">
        <f>AL232</f>
        <v>0</v>
      </c>
      <c r="AM231" s="11">
        <f>AM232</f>
        <v>0</v>
      </c>
      <c r="AN231" s="11">
        <f t="shared" si="350"/>
        <v>262558.86499999999</v>
      </c>
      <c r="AO231" s="11">
        <f t="shared" si="351"/>
        <v>160185.20000000001</v>
      </c>
      <c r="AP231" s="11">
        <f t="shared" si="352"/>
        <v>195185.2</v>
      </c>
      <c r="AQ231" s="11">
        <f>AQ232</f>
        <v>0</v>
      </c>
      <c r="AR231" s="11">
        <f>AR232</f>
        <v>0</v>
      </c>
      <c r="AS231" s="11">
        <f>AS232</f>
        <v>0</v>
      </c>
      <c r="AT231" s="11">
        <f t="shared" si="353"/>
        <v>262558.86499999999</v>
      </c>
      <c r="AU231" s="11">
        <f t="shared" si="354"/>
        <v>160185.20000000001</v>
      </c>
      <c r="AV231" s="11">
        <f t="shared" si="355"/>
        <v>195185.2</v>
      </c>
      <c r="AW231" s="11">
        <f>AW232</f>
        <v>36911.85</v>
      </c>
      <c r="AX231" s="11">
        <f>AX232</f>
        <v>-20000</v>
      </c>
      <c r="AY231" s="11">
        <f>AY232</f>
        <v>-20000</v>
      </c>
      <c r="AZ231" s="11">
        <f t="shared" si="356"/>
        <v>299470.71499999997</v>
      </c>
      <c r="BA231" s="11">
        <f t="shared" si="357"/>
        <v>140185.20000000001</v>
      </c>
      <c r="BB231" s="11">
        <f t="shared" si="358"/>
        <v>175185.2</v>
      </c>
      <c r="BC231" s="11">
        <f>BC232</f>
        <v>0</v>
      </c>
      <c r="BD231" s="11">
        <f>BD232</f>
        <v>0</v>
      </c>
      <c r="BE231" s="11">
        <f>BE232</f>
        <v>0</v>
      </c>
      <c r="BF231" s="11">
        <f t="shared" si="359"/>
        <v>299470.71499999997</v>
      </c>
      <c r="BG231" s="11">
        <f t="shared" si="360"/>
        <v>140185.20000000001</v>
      </c>
      <c r="BH231" s="11">
        <f t="shared" si="361"/>
        <v>175185.2</v>
      </c>
      <c r="BI231" s="11">
        <f>BI232</f>
        <v>37934.493999999999</v>
      </c>
      <c r="BJ231" s="11">
        <f>BJ232</f>
        <v>0</v>
      </c>
      <c r="BK231" s="11">
        <f>BK232</f>
        <v>0</v>
      </c>
      <c r="BL231" s="11">
        <f t="shared" si="264"/>
        <v>337405.20899999997</v>
      </c>
      <c r="BM231" s="11">
        <f>BM232</f>
        <v>0</v>
      </c>
      <c r="BN231" s="43">
        <f t="shared" si="477"/>
        <v>337405.20899999997</v>
      </c>
      <c r="BO231" s="11">
        <f t="shared" si="436"/>
        <v>140185.20000000001</v>
      </c>
      <c r="BP231" s="11">
        <f>BP232</f>
        <v>0</v>
      </c>
      <c r="BQ231" s="43">
        <f t="shared" si="478"/>
        <v>140185.20000000001</v>
      </c>
      <c r="BR231" s="11">
        <f t="shared" si="437"/>
        <v>175185.2</v>
      </c>
      <c r="BS231" s="11">
        <f>BS232</f>
        <v>0</v>
      </c>
      <c r="BT231" s="43">
        <f t="shared" si="479"/>
        <v>175185.2</v>
      </c>
      <c r="BU231" s="11">
        <f>BU232</f>
        <v>0</v>
      </c>
      <c r="BV231" s="21"/>
      <c r="BW231" s="21"/>
      <c r="BX231" s="1" t="str">
        <f t="shared" si="337"/>
        <v/>
      </c>
    </row>
    <row r="232" spans="1:76" ht="15.6" customHeight="1" x14ac:dyDescent="0.3">
      <c r="A232" s="62" t="s">
        <v>209</v>
      </c>
      <c r="B232" s="63">
        <v>600</v>
      </c>
      <c r="C232" s="62" t="s">
        <v>92</v>
      </c>
      <c r="D232" s="62" t="s">
        <v>43</v>
      </c>
      <c r="E232" s="64" t="s">
        <v>93</v>
      </c>
      <c r="F232" s="11">
        <v>232789.2</v>
      </c>
      <c r="G232" s="11">
        <v>152789.20000000001</v>
      </c>
      <c r="H232" s="11">
        <v>187789.2</v>
      </c>
      <c r="I232" s="11"/>
      <c r="J232" s="11"/>
      <c r="K232" s="11"/>
      <c r="L232" s="11">
        <f t="shared" si="480"/>
        <v>232789.2</v>
      </c>
      <c r="M232" s="11">
        <f t="shared" si="481"/>
        <v>152789.20000000001</v>
      </c>
      <c r="N232" s="11">
        <f t="shared" si="482"/>
        <v>187789.2</v>
      </c>
      <c r="O232" s="11">
        <v>10896</v>
      </c>
      <c r="P232" s="11">
        <v>4396</v>
      </c>
      <c r="Q232" s="11">
        <v>4396</v>
      </c>
      <c r="R232" s="11">
        <f t="shared" si="338"/>
        <v>243685.2</v>
      </c>
      <c r="S232" s="11">
        <f t="shared" si="339"/>
        <v>157185.20000000001</v>
      </c>
      <c r="T232" s="11">
        <f t="shared" si="340"/>
        <v>192185.2</v>
      </c>
      <c r="U232" s="11">
        <v>3000</v>
      </c>
      <c r="V232" s="11">
        <v>3000</v>
      </c>
      <c r="W232" s="11">
        <v>3000</v>
      </c>
      <c r="X232" s="11">
        <f t="shared" si="341"/>
        <v>246685.2</v>
      </c>
      <c r="Y232" s="11">
        <f t="shared" si="342"/>
        <v>160185.20000000001</v>
      </c>
      <c r="Z232" s="11">
        <f t="shared" si="343"/>
        <v>195185.2</v>
      </c>
      <c r="AA232" s="11">
        <f>5329.108+4998</f>
        <v>10327.108</v>
      </c>
      <c r="AB232" s="11"/>
      <c r="AC232" s="11"/>
      <c r="AD232" s="11">
        <f t="shared" si="344"/>
        <v>257012.30800000002</v>
      </c>
      <c r="AE232" s="11">
        <f t="shared" si="345"/>
        <v>160185.20000000001</v>
      </c>
      <c r="AF232" s="11">
        <f t="shared" si="346"/>
        <v>195185.2</v>
      </c>
      <c r="AG232" s="11"/>
      <c r="AH232" s="11">
        <f t="shared" si="347"/>
        <v>257012.30800000002</v>
      </c>
      <c r="AI232" s="11">
        <f t="shared" si="348"/>
        <v>160185.20000000001</v>
      </c>
      <c r="AJ232" s="11">
        <f t="shared" si="349"/>
        <v>195185.2</v>
      </c>
      <c r="AK232" s="11">
        <f>4746.557+800</f>
        <v>5546.5569999999998</v>
      </c>
      <c r="AL232" s="11"/>
      <c r="AM232" s="11"/>
      <c r="AN232" s="11">
        <f t="shared" si="350"/>
        <v>262558.86499999999</v>
      </c>
      <c r="AO232" s="11">
        <f t="shared" si="351"/>
        <v>160185.20000000001</v>
      </c>
      <c r="AP232" s="11">
        <f t="shared" si="352"/>
        <v>195185.2</v>
      </c>
      <c r="AQ232" s="11"/>
      <c r="AR232" s="11"/>
      <c r="AS232" s="11"/>
      <c r="AT232" s="11">
        <f t="shared" si="353"/>
        <v>262558.86499999999</v>
      </c>
      <c r="AU232" s="11">
        <f t="shared" si="354"/>
        <v>160185.20000000001</v>
      </c>
      <c r="AV232" s="11">
        <f t="shared" si="355"/>
        <v>195185.2</v>
      </c>
      <c r="AW232" s="11">
        <f>-588.15+37500</f>
        <v>36911.85</v>
      </c>
      <c r="AX232" s="11">
        <v>-20000</v>
      </c>
      <c r="AY232" s="11">
        <v>-20000</v>
      </c>
      <c r="AZ232" s="11">
        <f t="shared" si="356"/>
        <v>299470.71499999997</v>
      </c>
      <c r="BA232" s="11">
        <f t="shared" si="357"/>
        <v>140185.20000000001</v>
      </c>
      <c r="BB232" s="11">
        <f t="shared" si="358"/>
        <v>175185.2</v>
      </c>
      <c r="BC232" s="11"/>
      <c r="BD232" s="11"/>
      <c r="BE232" s="11"/>
      <c r="BF232" s="11">
        <f t="shared" si="359"/>
        <v>299470.71499999997</v>
      </c>
      <c r="BG232" s="11">
        <f t="shared" si="360"/>
        <v>140185.20000000001</v>
      </c>
      <c r="BH232" s="11">
        <f t="shared" si="361"/>
        <v>175185.2</v>
      </c>
      <c r="BI232" s="11">
        <f>-65.506+38000</f>
        <v>37934.493999999999</v>
      </c>
      <c r="BJ232" s="11"/>
      <c r="BK232" s="11"/>
      <c r="BL232" s="11">
        <f t="shared" si="264"/>
        <v>337405.20899999997</v>
      </c>
      <c r="BM232" s="11"/>
      <c r="BN232" s="43">
        <f t="shared" si="477"/>
        <v>337405.20899999997</v>
      </c>
      <c r="BO232" s="11">
        <f t="shared" si="436"/>
        <v>140185.20000000001</v>
      </c>
      <c r="BP232" s="11"/>
      <c r="BQ232" s="43">
        <f t="shared" si="478"/>
        <v>140185.20000000001</v>
      </c>
      <c r="BR232" s="11">
        <f t="shared" si="437"/>
        <v>175185.2</v>
      </c>
      <c r="BS232" s="11"/>
      <c r="BT232" s="43">
        <f t="shared" si="479"/>
        <v>175185.2</v>
      </c>
      <c r="BU232" s="11"/>
      <c r="BV232" s="21"/>
      <c r="BW232" s="21"/>
      <c r="BX232" s="1" t="str">
        <f t="shared" si="337"/>
        <v>0801</v>
      </c>
    </row>
    <row r="233" spans="1:76" ht="31.2" customHeight="1" x14ac:dyDescent="0.3">
      <c r="A233" s="62" t="s">
        <v>213</v>
      </c>
      <c r="B233" s="63"/>
      <c r="C233" s="62"/>
      <c r="D233" s="62"/>
      <c r="E233" s="64" t="s">
        <v>214</v>
      </c>
      <c r="F233" s="11">
        <f t="shared" ref="F233:F234" si="522">F234</f>
        <v>16657.2</v>
      </c>
      <c r="G233" s="11">
        <f t="shared" ref="G233:G234" si="523">G234</f>
        <v>23163.7</v>
      </c>
      <c r="H233" s="11">
        <f t="shared" ref="H233:H234" si="524">H234</f>
        <v>16657.2</v>
      </c>
      <c r="I233" s="11">
        <f t="shared" ref="I233:I234" si="525">I234</f>
        <v>0</v>
      </c>
      <c r="J233" s="11">
        <f t="shared" ref="J233:J234" si="526">J234</f>
        <v>0</v>
      </c>
      <c r="K233" s="11">
        <f t="shared" ref="K233:K234" si="527">K234</f>
        <v>0</v>
      </c>
      <c r="L233" s="11">
        <f t="shared" si="480"/>
        <v>16657.2</v>
      </c>
      <c r="M233" s="11">
        <f t="shared" si="481"/>
        <v>23163.7</v>
      </c>
      <c r="N233" s="11">
        <f t="shared" si="482"/>
        <v>16657.2</v>
      </c>
      <c r="O233" s="11">
        <f t="shared" ref="O233:O234" si="528">O234</f>
        <v>0</v>
      </c>
      <c r="P233" s="11">
        <f t="shared" ref="P233:P234" si="529">P234</f>
        <v>0</v>
      </c>
      <c r="Q233" s="11">
        <f t="shared" ref="Q233:Q234" si="530">Q234</f>
        <v>0</v>
      </c>
      <c r="R233" s="11">
        <f t="shared" si="338"/>
        <v>16657.2</v>
      </c>
      <c r="S233" s="11">
        <f t="shared" si="339"/>
        <v>23163.7</v>
      </c>
      <c r="T233" s="11">
        <f t="shared" si="340"/>
        <v>16657.2</v>
      </c>
      <c r="U233" s="11">
        <f t="shared" ref="U233:U234" si="531">U234</f>
        <v>0</v>
      </c>
      <c r="V233" s="11">
        <f t="shared" ref="V233:V234" si="532">V234</f>
        <v>0</v>
      </c>
      <c r="W233" s="11">
        <f t="shared" ref="W233:W234" si="533">W234</f>
        <v>0</v>
      </c>
      <c r="X233" s="11">
        <f t="shared" si="341"/>
        <v>16657.2</v>
      </c>
      <c r="Y233" s="11">
        <f t="shared" si="342"/>
        <v>23163.7</v>
      </c>
      <c r="Z233" s="11">
        <f t="shared" si="343"/>
        <v>16657.2</v>
      </c>
      <c r="AA233" s="11">
        <f t="shared" ref="AA233:AA234" si="534">AA234</f>
        <v>0</v>
      </c>
      <c r="AB233" s="11">
        <f t="shared" ref="AB233:AB234" si="535">AB234</f>
        <v>0</v>
      </c>
      <c r="AC233" s="11">
        <f t="shared" ref="AC233:AC234" si="536">AC234</f>
        <v>0</v>
      </c>
      <c r="AD233" s="11">
        <f t="shared" si="344"/>
        <v>16657.2</v>
      </c>
      <c r="AE233" s="11">
        <f t="shared" si="345"/>
        <v>23163.7</v>
      </c>
      <c r="AF233" s="11">
        <f t="shared" si="346"/>
        <v>16657.2</v>
      </c>
      <c r="AG233" s="11">
        <f t="shared" ref="AG233:AG234" si="537">AG234</f>
        <v>0</v>
      </c>
      <c r="AH233" s="11">
        <f t="shared" si="347"/>
        <v>16657.2</v>
      </c>
      <c r="AI233" s="11">
        <f t="shared" si="348"/>
        <v>23163.7</v>
      </c>
      <c r="AJ233" s="11">
        <f t="shared" si="349"/>
        <v>16657.2</v>
      </c>
      <c r="AK233" s="11">
        <f t="shared" ref="AK233:AK234" si="538">AK234</f>
        <v>0</v>
      </c>
      <c r="AL233" s="11">
        <f t="shared" ref="AL233:AL234" si="539">AL234</f>
        <v>0</v>
      </c>
      <c r="AM233" s="11">
        <f t="shared" ref="AM233:AM234" si="540">AM234</f>
        <v>0</v>
      </c>
      <c r="AN233" s="11">
        <f t="shared" si="350"/>
        <v>16657.2</v>
      </c>
      <c r="AO233" s="11">
        <f t="shared" si="351"/>
        <v>23163.7</v>
      </c>
      <c r="AP233" s="11">
        <f t="shared" si="352"/>
        <v>16657.2</v>
      </c>
      <c r="AQ233" s="11">
        <f t="shared" ref="AQ233:AQ234" si="541">AQ234</f>
        <v>0</v>
      </c>
      <c r="AR233" s="11">
        <f t="shared" ref="AR233:AR234" si="542">AR234</f>
        <v>0</v>
      </c>
      <c r="AS233" s="11">
        <f t="shared" ref="AS233:AS234" si="543">AS234</f>
        <v>0</v>
      </c>
      <c r="AT233" s="11">
        <f t="shared" si="353"/>
        <v>16657.2</v>
      </c>
      <c r="AU233" s="11">
        <f t="shared" si="354"/>
        <v>23163.7</v>
      </c>
      <c r="AV233" s="11">
        <f t="shared" si="355"/>
        <v>16657.2</v>
      </c>
      <c r="AW233" s="11">
        <f t="shared" ref="AW233:AW234" si="544">AW234</f>
        <v>0</v>
      </c>
      <c r="AX233" s="11">
        <f t="shared" ref="AX233:AX234" si="545">AX234</f>
        <v>0</v>
      </c>
      <c r="AY233" s="11">
        <f t="shared" ref="AY233:AY234" si="546">AY234</f>
        <v>0</v>
      </c>
      <c r="AZ233" s="11">
        <f t="shared" si="356"/>
        <v>16657.2</v>
      </c>
      <c r="BA233" s="11">
        <f t="shared" si="357"/>
        <v>23163.7</v>
      </c>
      <c r="BB233" s="11">
        <f t="shared" si="358"/>
        <v>16657.2</v>
      </c>
      <c r="BC233" s="11">
        <f t="shared" ref="BC233:BC234" si="547">BC234</f>
        <v>0</v>
      </c>
      <c r="BD233" s="11">
        <f t="shared" ref="BD233:BD234" si="548">BD234</f>
        <v>0</v>
      </c>
      <c r="BE233" s="11">
        <f t="shared" ref="BE233:BE234" si="549">BE234</f>
        <v>0</v>
      </c>
      <c r="BF233" s="11">
        <f t="shared" si="359"/>
        <v>16657.2</v>
      </c>
      <c r="BG233" s="11">
        <f t="shared" si="360"/>
        <v>23163.7</v>
      </c>
      <c r="BH233" s="11">
        <f t="shared" si="361"/>
        <v>16657.2</v>
      </c>
      <c r="BI233" s="11">
        <f t="shared" ref="BI233:BI234" si="550">BI234</f>
        <v>0</v>
      </c>
      <c r="BJ233" s="11">
        <f t="shared" ref="BJ233:BJ234" si="551">BJ234</f>
        <v>0</v>
      </c>
      <c r="BK233" s="11">
        <f t="shared" ref="BK233:BK234" si="552">BK234</f>
        <v>0</v>
      </c>
      <c r="BL233" s="11">
        <f t="shared" si="264"/>
        <v>16657.2</v>
      </c>
      <c r="BM233" s="11">
        <f t="shared" ref="BM233:BM234" si="553">BM234</f>
        <v>0</v>
      </c>
      <c r="BN233" s="43">
        <f t="shared" si="477"/>
        <v>16657.2</v>
      </c>
      <c r="BO233" s="11">
        <f t="shared" si="436"/>
        <v>23163.7</v>
      </c>
      <c r="BP233" s="11">
        <f t="shared" ref="BP233:BU234" si="554">BP234</f>
        <v>0</v>
      </c>
      <c r="BQ233" s="43">
        <f t="shared" si="478"/>
        <v>23163.7</v>
      </c>
      <c r="BR233" s="11">
        <f t="shared" si="437"/>
        <v>16657.2</v>
      </c>
      <c r="BS233" s="11">
        <f t="shared" si="554"/>
        <v>0</v>
      </c>
      <c r="BT233" s="43">
        <f t="shared" si="479"/>
        <v>16657.2</v>
      </c>
      <c r="BU233" s="11">
        <f t="shared" si="554"/>
        <v>0</v>
      </c>
      <c r="BV233" s="21"/>
      <c r="BW233" s="21"/>
      <c r="BX233" s="1" t="str">
        <f t="shared" si="337"/>
        <v/>
      </c>
    </row>
    <row r="234" spans="1:76" ht="46.8" customHeight="1" x14ac:dyDescent="0.3">
      <c r="A234" s="62" t="s">
        <v>213</v>
      </c>
      <c r="B234" s="63" t="s">
        <v>82</v>
      </c>
      <c r="C234" s="62"/>
      <c r="D234" s="62"/>
      <c r="E234" s="64" t="s">
        <v>83</v>
      </c>
      <c r="F234" s="11">
        <f t="shared" si="522"/>
        <v>16657.2</v>
      </c>
      <c r="G234" s="11">
        <f t="shared" si="523"/>
        <v>23163.7</v>
      </c>
      <c r="H234" s="11">
        <f t="shared" si="524"/>
        <v>16657.2</v>
      </c>
      <c r="I234" s="11">
        <f t="shared" si="525"/>
        <v>0</v>
      </c>
      <c r="J234" s="11">
        <f t="shared" si="526"/>
        <v>0</v>
      </c>
      <c r="K234" s="11">
        <f t="shared" si="527"/>
        <v>0</v>
      </c>
      <c r="L234" s="11">
        <f t="shared" si="480"/>
        <v>16657.2</v>
      </c>
      <c r="M234" s="11">
        <f t="shared" si="481"/>
        <v>23163.7</v>
      </c>
      <c r="N234" s="11">
        <f t="shared" si="482"/>
        <v>16657.2</v>
      </c>
      <c r="O234" s="11">
        <f t="shared" si="528"/>
        <v>0</v>
      </c>
      <c r="P234" s="11">
        <f t="shared" si="529"/>
        <v>0</v>
      </c>
      <c r="Q234" s="11">
        <f t="shared" si="530"/>
        <v>0</v>
      </c>
      <c r="R234" s="11">
        <f t="shared" si="338"/>
        <v>16657.2</v>
      </c>
      <c r="S234" s="11">
        <f t="shared" si="339"/>
        <v>23163.7</v>
      </c>
      <c r="T234" s="11">
        <f t="shared" si="340"/>
        <v>16657.2</v>
      </c>
      <c r="U234" s="11">
        <f t="shared" si="531"/>
        <v>0</v>
      </c>
      <c r="V234" s="11">
        <f t="shared" si="532"/>
        <v>0</v>
      </c>
      <c r="W234" s="11">
        <f t="shared" si="533"/>
        <v>0</v>
      </c>
      <c r="X234" s="11">
        <f t="shared" si="341"/>
        <v>16657.2</v>
      </c>
      <c r="Y234" s="11">
        <f t="shared" si="342"/>
        <v>23163.7</v>
      </c>
      <c r="Z234" s="11">
        <f t="shared" si="343"/>
        <v>16657.2</v>
      </c>
      <c r="AA234" s="11">
        <f t="shared" si="534"/>
        <v>0</v>
      </c>
      <c r="AB234" s="11">
        <f t="shared" si="535"/>
        <v>0</v>
      </c>
      <c r="AC234" s="11">
        <f t="shared" si="536"/>
        <v>0</v>
      </c>
      <c r="AD234" s="11">
        <f t="shared" si="344"/>
        <v>16657.2</v>
      </c>
      <c r="AE234" s="11">
        <f t="shared" si="345"/>
        <v>23163.7</v>
      </c>
      <c r="AF234" s="11">
        <f t="shared" si="346"/>
        <v>16657.2</v>
      </c>
      <c r="AG234" s="11">
        <f t="shared" si="537"/>
        <v>0</v>
      </c>
      <c r="AH234" s="11">
        <f t="shared" si="347"/>
        <v>16657.2</v>
      </c>
      <c r="AI234" s="11">
        <f t="shared" si="348"/>
        <v>23163.7</v>
      </c>
      <c r="AJ234" s="11">
        <f t="shared" si="349"/>
        <v>16657.2</v>
      </c>
      <c r="AK234" s="11">
        <f t="shared" si="538"/>
        <v>0</v>
      </c>
      <c r="AL234" s="11">
        <f t="shared" si="539"/>
        <v>0</v>
      </c>
      <c r="AM234" s="11">
        <f t="shared" si="540"/>
        <v>0</v>
      </c>
      <c r="AN234" s="11">
        <f t="shared" si="350"/>
        <v>16657.2</v>
      </c>
      <c r="AO234" s="11">
        <f t="shared" si="351"/>
        <v>23163.7</v>
      </c>
      <c r="AP234" s="11">
        <f t="shared" si="352"/>
        <v>16657.2</v>
      </c>
      <c r="AQ234" s="11">
        <f t="shared" si="541"/>
        <v>0</v>
      </c>
      <c r="AR234" s="11">
        <f t="shared" si="542"/>
        <v>0</v>
      </c>
      <c r="AS234" s="11">
        <f t="shared" si="543"/>
        <v>0</v>
      </c>
      <c r="AT234" s="11">
        <f t="shared" si="353"/>
        <v>16657.2</v>
      </c>
      <c r="AU234" s="11">
        <f t="shared" si="354"/>
        <v>23163.7</v>
      </c>
      <c r="AV234" s="11">
        <f t="shared" si="355"/>
        <v>16657.2</v>
      </c>
      <c r="AW234" s="11">
        <f t="shared" si="544"/>
        <v>0</v>
      </c>
      <c r="AX234" s="11">
        <f t="shared" si="545"/>
        <v>0</v>
      </c>
      <c r="AY234" s="11">
        <f t="shared" si="546"/>
        <v>0</v>
      </c>
      <c r="AZ234" s="11">
        <f t="shared" si="356"/>
        <v>16657.2</v>
      </c>
      <c r="BA234" s="11">
        <f t="shared" si="357"/>
        <v>23163.7</v>
      </c>
      <c r="BB234" s="11">
        <f t="shared" si="358"/>
        <v>16657.2</v>
      </c>
      <c r="BC234" s="11">
        <f t="shared" si="547"/>
        <v>0</v>
      </c>
      <c r="BD234" s="11">
        <f t="shared" si="548"/>
        <v>0</v>
      </c>
      <c r="BE234" s="11">
        <f t="shared" si="549"/>
        <v>0</v>
      </c>
      <c r="BF234" s="11">
        <f t="shared" si="359"/>
        <v>16657.2</v>
      </c>
      <c r="BG234" s="11">
        <f t="shared" si="360"/>
        <v>23163.7</v>
      </c>
      <c r="BH234" s="11">
        <f t="shared" si="361"/>
        <v>16657.2</v>
      </c>
      <c r="BI234" s="11">
        <f t="shared" si="550"/>
        <v>0</v>
      </c>
      <c r="BJ234" s="11">
        <f t="shared" si="551"/>
        <v>0</v>
      </c>
      <c r="BK234" s="11">
        <f t="shared" si="552"/>
        <v>0</v>
      </c>
      <c r="BL234" s="11">
        <f t="shared" si="264"/>
        <v>16657.2</v>
      </c>
      <c r="BM234" s="11">
        <f t="shared" si="553"/>
        <v>0</v>
      </c>
      <c r="BN234" s="43">
        <f t="shared" si="477"/>
        <v>16657.2</v>
      </c>
      <c r="BO234" s="11">
        <f t="shared" si="436"/>
        <v>23163.7</v>
      </c>
      <c r="BP234" s="11">
        <f t="shared" si="554"/>
        <v>0</v>
      </c>
      <c r="BQ234" s="43">
        <f t="shared" si="478"/>
        <v>23163.7</v>
      </c>
      <c r="BR234" s="11">
        <f t="shared" si="437"/>
        <v>16657.2</v>
      </c>
      <c r="BS234" s="11">
        <f t="shared" si="554"/>
        <v>0</v>
      </c>
      <c r="BT234" s="43">
        <f t="shared" si="479"/>
        <v>16657.2</v>
      </c>
      <c r="BU234" s="11">
        <f t="shared" si="554"/>
        <v>0</v>
      </c>
      <c r="BV234" s="21"/>
      <c r="BW234" s="21"/>
      <c r="BX234" s="1" t="str">
        <f t="shared" si="337"/>
        <v/>
      </c>
    </row>
    <row r="235" spans="1:76" ht="15.6" customHeight="1" x14ac:dyDescent="0.3">
      <c r="A235" s="62" t="s">
        <v>213</v>
      </c>
      <c r="B235" s="63">
        <v>600</v>
      </c>
      <c r="C235" s="62" t="s">
        <v>92</v>
      </c>
      <c r="D235" s="62" t="s">
        <v>43</v>
      </c>
      <c r="E235" s="64" t="s">
        <v>93</v>
      </c>
      <c r="F235" s="11">
        <v>16657.2</v>
      </c>
      <c r="G235" s="11">
        <v>23163.7</v>
      </c>
      <c r="H235" s="11">
        <v>16657.2</v>
      </c>
      <c r="I235" s="11"/>
      <c r="J235" s="11"/>
      <c r="K235" s="11"/>
      <c r="L235" s="11">
        <f t="shared" si="480"/>
        <v>16657.2</v>
      </c>
      <c r="M235" s="11">
        <f t="shared" si="481"/>
        <v>23163.7</v>
      </c>
      <c r="N235" s="11">
        <f t="shared" si="482"/>
        <v>16657.2</v>
      </c>
      <c r="O235" s="11"/>
      <c r="P235" s="11"/>
      <c r="Q235" s="11"/>
      <c r="R235" s="11">
        <f t="shared" si="338"/>
        <v>16657.2</v>
      </c>
      <c r="S235" s="11">
        <f t="shared" si="339"/>
        <v>23163.7</v>
      </c>
      <c r="T235" s="11">
        <f t="shared" si="340"/>
        <v>16657.2</v>
      </c>
      <c r="U235" s="11"/>
      <c r="V235" s="11"/>
      <c r="W235" s="11"/>
      <c r="X235" s="11">
        <f t="shared" si="341"/>
        <v>16657.2</v>
      </c>
      <c r="Y235" s="11">
        <f t="shared" si="342"/>
        <v>23163.7</v>
      </c>
      <c r="Z235" s="11">
        <f t="shared" si="343"/>
        <v>16657.2</v>
      </c>
      <c r="AA235" s="11"/>
      <c r="AB235" s="11"/>
      <c r="AC235" s="11"/>
      <c r="AD235" s="11">
        <f t="shared" si="344"/>
        <v>16657.2</v>
      </c>
      <c r="AE235" s="11">
        <f t="shared" si="345"/>
        <v>23163.7</v>
      </c>
      <c r="AF235" s="11">
        <f t="shared" si="346"/>
        <v>16657.2</v>
      </c>
      <c r="AG235" s="11"/>
      <c r="AH235" s="11">
        <f t="shared" si="347"/>
        <v>16657.2</v>
      </c>
      <c r="AI235" s="11">
        <f t="shared" si="348"/>
        <v>23163.7</v>
      </c>
      <c r="AJ235" s="11">
        <f t="shared" si="349"/>
        <v>16657.2</v>
      </c>
      <c r="AK235" s="11"/>
      <c r="AL235" s="11"/>
      <c r="AM235" s="11"/>
      <c r="AN235" s="11">
        <f t="shared" si="350"/>
        <v>16657.2</v>
      </c>
      <c r="AO235" s="11">
        <f t="shared" si="351"/>
        <v>23163.7</v>
      </c>
      <c r="AP235" s="11">
        <f t="shared" si="352"/>
        <v>16657.2</v>
      </c>
      <c r="AQ235" s="11"/>
      <c r="AR235" s="11"/>
      <c r="AS235" s="11"/>
      <c r="AT235" s="11">
        <f t="shared" si="353"/>
        <v>16657.2</v>
      </c>
      <c r="AU235" s="11">
        <f t="shared" si="354"/>
        <v>23163.7</v>
      </c>
      <c r="AV235" s="11">
        <f t="shared" si="355"/>
        <v>16657.2</v>
      </c>
      <c r="AW235" s="11"/>
      <c r="AX235" s="11"/>
      <c r="AY235" s="11"/>
      <c r="AZ235" s="11">
        <f t="shared" si="356"/>
        <v>16657.2</v>
      </c>
      <c r="BA235" s="11">
        <f t="shared" si="357"/>
        <v>23163.7</v>
      </c>
      <c r="BB235" s="11">
        <f t="shared" si="358"/>
        <v>16657.2</v>
      </c>
      <c r="BC235" s="11"/>
      <c r="BD235" s="11"/>
      <c r="BE235" s="11"/>
      <c r="BF235" s="11">
        <f t="shared" si="359"/>
        <v>16657.2</v>
      </c>
      <c r="BG235" s="11">
        <f t="shared" si="360"/>
        <v>23163.7</v>
      </c>
      <c r="BH235" s="11">
        <f t="shared" si="361"/>
        <v>16657.2</v>
      </c>
      <c r="BI235" s="11"/>
      <c r="BJ235" s="11"/>
      <c r="BK235" s="11"/>
      <c r="BL235" s="11">
        <f t="shared" ref="BL235:BL298" si="555">BF235+BI235</f>
        <v>16657.2</v>
      </c>
      <c r="BM235" s="11"/>
      <c r="BN235" s="43">
        <f t="shared" si="477"/>
        <v>16657.2</v>
      </c>
      <c r="BO235" s="11">
        <f t="shared" si="436"/>
        <v>23163.7</v>
      </c>
      <c r="BP235" s="11"/>
      <c r="BQ235" s="43">
        <f t="shared" si="478"/>
        <v>23163.7</v>
      </c>
      <c r="BR235" s="11">
        <f t="shared" si="437"/>
        <v>16657.2</v>
      </c>
      <c r="BS235" s="11"/>
      <c r="BT235" s="43">
        <f t="shared" si="479"/>
        <v>16657.2</v>
      </c>
      <c r="BU235" s="11"/>
      <c r="BV235" s="21"/>
      <c r="BW235" s="21"/>
      <c r="BX235" s="1" t="str">
        <f t="shared" si="337"/>
        <v>0801</v>
      </c>
    </row>
    <row r="236" spans="1:76" ht="46.8" customHeight="1" x14ac:dyDescent="0.3">
      <c r="A236" s="62" t="s">
        <v>215</v>
      </c>
      <c r="B236" s="63"/>
      <c r="C236" s="62"/>
      <c r="D236" s="62"/>
      <c r="E236" s="64" t="s">
        <v>216</v>
      </c>
      <c r="F236" s="11">
        <f t="shared" ref="F236:K236" si="556">F237+F240+F246+F249</f>
        <v>1017117.7999999998</v>
      </c>
      <c r="G236" s="11">
        <f t="shared" si="556"/>
        <v>1017111.2999999998</v>
      </c>
      <c r="H236" s="11">
        <f t="shared" si="556"/>
        <v>1027153.5</v>
      </c>
      <c r="I236" s="11">
        <f t="shared" si="556"/>
        <v>0</v>
      </c>
      <c r="J236" s="11">
        <f t="shared" si="556"/>
        <v>0</v>
      </c>
      <c r="K236" s="11">
        <f t="shared" si="556"/>
        <v>0</v>
      </c>
      <c r="L236" s="11">
        <f t="shared" si="480"/>
        <v>1017117.7999999998</v>
      </c>
      <c r="M236" s="11">
        <f t="shared" si="481"/>
        <v>1017111.2999999998</v>
      </c>
      <c r="N236" s="11">
        <f t="shared" si="482"/>
        <v>1027153.5</v>
      </c>
      <c r="O236" s="11">
        <f>O237+O240+O246+O249+O243</f>
        <v>17400.5</v>
      </c>
      <c r="P236" s="11">
        <f>P237+P240+P246+P249+P243</f>
        <v>0</v>
      </c>
      <c r="Q236" s="11">
        <f>Q237+Q240+Q246+Q249+Q243</f>
        <v>0</v>
      </c>
      <c r="R236" s="11">
        <f t="shared" si="338"/>
        <v>1034518.2999999998</v>
      </c>
      <c r="S236" s="11">
        <f t="shared" si="339"/>
        <v>1017111.2999999998</v>
      </c>
      <c r="T236" s="11">
        <f t="shared" si="340"/>
        <v>1027153.5</v>
      </c>
      <c r="U236" s="11">
        <f>U237+U240+U246+U249+U243</f>
        <v>0</v>
      </c>
      <c r="V236" s="11">
        <f>V237+V240+V246+V249+V243</f>
        <v>0</v>
      </c>
      <c r="W236" s="11">
        <f>W237+W240+W246+W249+W243</f>
        <v>0</v>
      </c>
      <c r="X236" s="11">
        <f t="shared" si="341"/>
        <v>1034518.2999999998</v>
      </c>
      <c r="Y236" s="11">
        <f t="shared" si="342"/>
        <v>1017111.2999999998</v>
      </c>
      <c r="Z236" s="11">
        <f t="shared" si="343"/>
        <v>1027153.5</v>
      </c>
      <c r="AA236" s="11">
        <f>AA237+AA240+AA246+AA249+AA243</f>
        <v>0</v>
      </c>
      <c r="AB236" s="11">
        <f>AB237+AB240+AB246+AB249+AB243</f>
        <v>0</v>
      </c>
      <c r="AC236" s="11">
        <f>AC237+AC240+AC246+AC249+AC243</f>
        <v>0</v>
      </c>
      <c r="AD236" s="11">
        <f t="shared" si="344"/>
        <v>1034518.2999999998</v>
      </c>
      <c r="AE236" s="11">
        <f t="shared" si="345"/>
        <v>1017111.2999999998</v>
      </c>
      <c r="AF236" s="11">
        <f t="shared" si="346"/>
        <v>1027153.5</v>
      </c>
      <c r="AG236" s="11">
        <f>AG237+AG240+AG246+AG249+AG243</f>
        <v>0</v>
      </c>
      <c r="AH236" s="11">
        <f t="shared" si="347"/>
        <v>1034518.2999999998</v>
      </c>
      <c r="AI236" s="11">
        <f t="shared" si="348"/>
        <v>1017111.2999999998</v>
      </c>
      <c r="AJ236" s="11">
        <f t="shared" si="349"/>
        <v>1027153.5</v>
      </c>
      <c r="AK236" s="11">
        <f>AK237+AK240+AK246+AK249+AK243</f>
        <v>7874.7529999999997</v>
      </c>
      <c r="AL236" s="11">
        <f>AL237+AL240+AL246+AL249+AL243</f>
        <v>0</v>
      </c>
      <c r="AM236" s="11">
        <f>AM237+AM240+AM246+AM249+AM243</f>
        <v>0</v>
      </c>
      <c r="AN236" s="11">
        <f t="shared" si="350"/>
        <v>1042393.0529999998</v>
      </c>
      <c r="AO236" s="11">
        <f t="shared" si="351"/>
        <v>1017111.2999999998</v>
      </c>
      <c r="AP236" s="11">
        <f t="shared" si="352"/>
        <v>1027153.5</v>
      </c>
      <c r="AQ236" s="11">
        <f>AQ237+AQ240+AQ246+AQ249+AQ243</f>
        <v>0</v>
      </c>
      <c r="AR236" s="11">
        <f>AR237+AR240+AR246+AR249+AR243</f>
        <v>0</v>
      </c>
      <c r="AS236" s="11">
        <f>AS237+AS240+AS246+AS249+AS243</f>
        <v>0</v>
      </c>
      <c r="AT236" s="11">
        <f t="shared" si="353"/>
        <v>1042393.0529999998</v>
      </c>
      <c r="AU236" s="11">
        <f t="shared" si="354"/>
        <v>1017111.2999999998</v>
      </c>
      <c r="AV236" s="11">
        <f t="shared" si="355"/>
        <v>1027153.5</v>
      </c>
      <c r="AW236" s="11">
        <f>AW237+AW240+AW246+AW249+AW243</f>
        <v>6534.37</v>
      </c>
      <c r="AX236" s="11">
        <f>AX237+AX240+AX246+AX249+AX243</f>
        <v>0</v>
      </c>
      <c r="AY236" s="11">
        <f>AY237+AY240+AY246+AY249+AY243</f>
        <v>0</v>
      </c>
      <c r="AZ236" s="11">
        <f t="shared" si="356"/>
        <v>1048927.423</v>
      </c>
      <c r="BA236" s="11">
        <f t="shared" si="357"/>
        <v>1017111.2999999998</v>
      </c>
      <c r="BB236" s="11">
        <f t="shared" si="358"/>
        <v>1027153.5</v>
      </c>
      <c r="BC236" s="11">
        <f>BC237+BC240+BC246+BC249+BC243</f>
        <v>0</v>
      </c>
      <c r="BD236" s="11">
        <f>BD237+BD240+BD246+BD249+BD243</f>
        <v>0</v>
      </c>
      <c r="BE236" s="11">
        <f>BE237+BE240+BE246+BE249+BE243</f>
        <v>0</v>
      </c>
      <c r="BF236" s="11">
        <f t="shared" si="359"/>
        <v>1048927.423</v>
      </c>
      <c r="BG236" s="11">
        <f t="shared" si="360"/>
        <v>1017111.2999999998</v>
      </c>
      <c r="BH236" s="11">
        <f t="shared" si="361"/>
        <v>1027153.5</v>
      </c>
      <c r="BI236" s="11">
        <f>BI237+BI240+BI246+BI249+BI243</f>
        <v>45055.1</v>
      </c>
      <c r="BJ236" s="11">
        <f>BJ237+BJ240+BJ246+BJ249+BJ243</f>
        <v>0</v>
      </c>
      <c r="BK236" s="11">
        <f>BK237+BK240+BK246+BK249+BK243</f>
        <v>0</v>
      </c>
      <c r="BL236" s="11">
        <f t="shared" si="555"/>
        <v>1093982.523</v>
      </c>
      <c r="BM236" s="11">
        <f>BM237+BM240+BM246+BM249+BM243</f>
        <v>0</v>
      </c>
      <c r="BN236" s="43">
        <f t="shared" si="477"/>
        <v>1093982.523</v>
      </c>
      <c r="BO236" s="11">
        <f t="shared" si="436"/>
        <v>1017111.2999999998</v>
      </c>
      <c r="BP236" s="11">
        <f>BP237+BP240+BP246+BP249+BP243</f>
        <v>0</v>
      </c>
      <c r="BQ236" s="43">
        <f t="shared" si="478"/>
        <v>1017111.2999999998</v>
      </c>
      <c r="BR236" s="11">
        <f t="shared" si="437"/>
        <v>1027153.5</v>
      </c>
      <c r="BS236" s="11">
        <f>BS237+BS240+BS246+BS249+BS243</f>
        <v>0</v>
      </c>
      <c r="BT236" s="43">
        <f t="shared" si="479"/>
        <v>1027153.5</v>
      </c>
      <c r="BU236" s="11">
        <f>BU237+BU240+BU246+BU249+BU243</f>
        <v>0</v>
      </c>
      <c r="BV236" s="21"/>
      <c r="BW236" s="21"/>
      <c r="BX236" s="1" t="str">
        <f t="shared" si="337"/>
        <v/>
      </c>
    </row>
    <row r="237" spans="1:76" ht="46.8" customHeight="1" x14ac:dyDescent="0.3">
      <c r="A237" s="62" t="s">
        <v>217</v>
      </c>
      <c r="B237" s="63"/>
      <c r="C237" s="62"/>
      <c r="D237" s="62"/>
      <c r="E237" s="64" t="s">
        <v>166</v>
      </c>
      <c r="F237" s="11">
        <f t="shared" ref="F237:F250" si="557">F238</f>
        <v>690001.39999999991</v>
      </c>
      <c r="G237" s="11">
        <f t="shared" ref="G237:G250" si="558">G238</f>
        <v>690001.39999999991</v>
      </c>
      <c r="H237" s="11">
        <f t="shared" ref="H237:H250" si="559">H238</f>
        <v>699944.5</v>
      </c>
      <c r="I237" s="11">
        <f t="shared" ref="I237:I250" si="560">I238</f>
        <v>0</v>
      </c>
      <c r="J237" s="11">
        <f t="shared" ref="J237:J250" si="561">J238</f>
        <v>0</v>
      </c>
      <c r="K237" s="11">
        <f t="shared" ref="K237:K250" si="562">K238</f>
        <v>0</v>
      </c>
      <c r="L237" s="11">
        <f t="shared" si="480"/>
        <v>690001.39999999991</v>
      </c>
      <c r="M237" s="11">
        <f t="shared" si="481"/>
        <v>690001.39999999991</v>
      </c>
      <c r="N237" s="11">
        <f t="shared" si="482"/>
        <v>699944.5</v>
      </c>
      <c r="O237" s="11">
        <f t="shared" ref="O237:O250" si="563">O238</f>
        <v>0</v>
      </c>
      <c r="P237" s="11">
        <f t="shared" ref="P237:P250" si="564">P238</f>
        <v>0</v>
      </c>
      <c r="Q237" s="11">
        <f t="shared" ref="Q237:Q250" si="565">Q238</f>
        <v>0</v>
      </c>
      <c r="R237" s="11">
        <f t="shared" si="338"/>
        <v>690001.39999999991</v>
      </c>
      <c r="S237" s="11">
        <f t="shared" si="339"/>
        <v>690001.39999999991</v>
      </c>
      <c r="T237" s="11">
        <f t="shared" si="340"/>
        <v>699944.5</v>
      </c>
      <c r="U237" s="11">
        <f t="shared" ref="U237:U250" si="566">U238</f>
        <v>0</v>
      </c>
      <c r="V237" s="11">
        <f t="shared" ref="V237:V250" si="567">V238</f>
        <v>0</v>
      </c>
      <c r="W237" s="11">
        <f t="shared" ref="W237:W250" si="568">W238</f>
        <v>0</v>
      </c>
      <c r="X237" s="11">
        <f t="shared" si="341"/>
        <v>690001.39999999991</v>
      </c>
      <c r="Y237" s="11">
        <f t="shared" si="342"/>
        <v>690001.39999999991</v>
      </c>
      <c r="Z237" s="11">
        <f t="shared" si="343"/>
        <v>699944.5</v>
      </c>
      <c r="AA237" s="11">
        <f t="shared" ref="AA237:AA250" si="569">AA238</f>
        <v>0</v>
      </c>
      <c r="AB237" s="11">
        <f t="shared" ref="AB237:AB250" si="570">AB238</f>
        <v>0</v>
      </c>
      <c r="AC237" s="11">
        <f t="shared" ref="AC237:AC250" si="571">AC238</f>
        <v>0</v>
      </c>
      <c r="AD237" s="11">
        <f t="shared" si="344"/>
        <v>690001.39999999991</v>
      </c>
      <c r="AE237" s="11">
        <f t="shared" si="345"/>
        <v>690001.39999999991</v>
      </c>
      <c r="AF237" s="11">
        <f t="shared" si="346"/>
        <v>699944.5</v>
      </c>
      <c r="AG237" s="11">
        <f t="shared" ref="AG237:AG250" si="572">AG238</f>
        <v>0</v>
      </c>
      <c r="AH237" s="11">
        <f t="shared" si="347"/>
        <v>690001.39999999991</v>
      </c>
      <c r="AI237" s="11">
        <f t="shared" si="348"/>
        <v>690001.39999999991</v>
      </c>
      <c r="AJ237" s="11">
        <f t="shared" si="349"/>
        <v>699944.5</v>
      </c>
      <c r="AK237" s="11">
        <f t="shared" ref="AK237:AK250" si="573">AK238</f>
        <v>7874.7529999999997</v>
      </c>
      <c r="AL237" s="11">
        <f t="shared" ref="AL237:AL250" si="574">AL238</f>
        <v>0</v>
      </c>
      <c r="AM237" s="11">
        <f t="shared" ref="AM237:AM250" si="575">AM238</f>
        <v>0</v>
      </c>
      <c r="AN237" s="11">
        <f t="shared" si="350"/>
        <v>697876.15299999993</v>
      </c>
      <c r="AO237" s="11">
        <f t="shared" si="351"/>
        <v>690001.39999999991</v>
      </c>
      <c r="AP237" s="11">
        <f t="shared" si="352"/>
        <v>699944.5</v>
      </c>
      <c r="AQ237" s="11">
        <f t="shared" ref="AQ237:AQ250" si="576">AQ238</f>
        <v>0</v>
      </c>
      <c r="AR237" s="11">
        <f t="shared" ref="AR237:AR250" si="577">AR238</f>
        <v>0</v>
      </c>
      <c r="AS237" s="11">
        <f t="shared" ref="AS237:AS250" si="578">AS238</f>
        <v>0</v>
      </c>
      <c r="AT237" s="11">
        <f t="shared" si="353"/>
        <v>697876.15299999993</v>
      </c>
      <c r="AU237" s="11">
        <f t="shared" si="354"/>
        <v>690001.39999999991</v>
      </c>
      <c r="AV237" s="11">
        <f t="shared" si="355"/>
        <v>699944.5</v>
      </c>
      <c r="AW237" s="11">
        <f t="shared" ref="AW237:AW250" si="579">AW238</f>
        <v>0</v>
      </c>
      <c r="AX237" s="11">
        <f t="shared" ref="AX237:AX250" si="580">AX238</f>
        <v>0</v>
      </c>
      <c r="AY237" s="11">
        <f t="shared" ref="AY237:AY250" si="581">AY238</f>
        <v>0</v>
      </c>
      <c r="AZ237" s="11">
        <f t="shared" si="356"/>
        <v>697876.15299999993</v>
      </c>
      <c r="BA237" s="11">
        <f t="shared" si="357"/>
        <v>690001.39999999991</v>
      </c>
      <c r="BB237" s="11">
        <f t="shared" si="358"/>
        <v>699944.5</v>
      </c>
      <c r="BC237" s="11">
        <f t="shared" ref="BC237:BC250" si="582">BC238</f>
        <v>0</v>
      </c>
      <c r="BD237" s="11">
        <f t="shared" ref="BD237:BD250" si="583">BD238</f>
        <v>0</v>
      </c>
      <c r="BE237" s="11">
        <f t="shared" ref="BE237:BE250" si="584">BE238</f>
        <v>0</v>
      </c>
      <c r="BF237" s="11">
        <f t="shared" si="359"/>
        <v>697876.15299999993</v>
      </c>
      <c r="BG237" s="11">
        <f t="shared" si="360"/>
        <v>690001.39999999991</v>
      </c>
      <c r="BH237" s="11">
        <f t="shared" si="361"/>
        <v>699944.5</v>
      </c>
      <c r="BI237" s="11">
        <f t="shared" ref="BI237:BI250" si="585">BI238</f>
        <v>0</v>
      </c>
      <c r="BJ237" s="11">
        <f t="shared" ref="BJ237:BJ250" si="586">BJ238</f>
        <v>0</v>
      </c>
      <c r="BK237" s="11">
        <f t="shared" ref="BK237:BK250" si="587">BK238</f>
        <v>0</v>
      </c>
      <c r="BL237" s="11">
        <f t="shared" si="555"/>
        <v>697876.15299999993</v>
      </c>
      <c r="BM237" s="11">
        <f t="shared" ref="BM237:BM250" si="588">BM238</f>
        <v>0</v>
      </c>
      <c r="BN237" s="43">
        <f t="shared" si="477"/>
        <v>697876.15299999993</v>
      </c>
      <c r="BO237" s="11">
        <f t="shared" si="436"/>
        <v>690001.39999999991</v>
      </c>
      <c r="BP237" s="11">
        <f t="shared" ref="BP237:BU250" si="589">BP238</f>
        <v>0</v>
      </c>
      <c r="BQ237" s="43">
        <f t="shared" si="478"/>
        <v>690001.39999999991</v>
      </c>
      <c r="BR237" s="11">
        <f t="shared" si="437"/>
        <v>699944.5</v>
      </c>
      <c r="BS237" s="11">
        <f t="shared" si="589"/>
        <v>0</v>
      </c>
      <c r="BT237" s="43">
        <f t="shared" si="479"/>
        <v>699944.5</v>
      </c>
      <c r="BU237" s="11">
        <f t="shared" si="589"/>
        <v>0</v>
      </c>
      <c r="BV237" s="21"/>
      <c r="BW237" s="21"/>
      <c r="BX237" s="1" t="str">
        <f t="shared" si="337"/>
        <v/>
      </c>
    </row>
    <row r="238" spans="1:76" ht="46.8" customHeight="1" x14ac:dyDescent="0.3">
      <c r="A238" s="62" t="s">
        <v>217</v>
      </c>
      <c r="B238" s="63" t="s">
        <v>82</v>
      </c>
      <c r="C238" s="62"/>
      <c r="D238" s="62"/>
      <c r="E238" s="64" t="s">
        <v>83</v>
      </c>
      <c r="F238" s="11">
        <f t="shared" si="557"/>
        <v>690001.39999999991</v>
      </c>
      <c r="G238" s="11">
        <f t="shared" si="558"/>
        <v>690001.39999999991</v>
      </c>
      <c r="H238" s="11">
        <f t="shared" si="559"/>
        <v>699944.5</v>
      </c>
      <c r="I238" s="11">
        <f t="shared" si="560"/>
        <v>0</v>
      </c>
      <c r="J238" s="11">
        <f t="shared" si="561"/>
        <v>0</v>
      </c>
      <c r="K238" s="11">
        <f t="shared" si="562"/>
        <v>0</v>
      </c>
      <c r="L238" s="11">
        <f t="shared" si="480"/>
        <v>690001.39999999991</v>
      </c>
      <c r="M238" s="11">
        <f t="shared" si="481"/>
        <v>690001.39999999991</v>
      </c>
      <c r="N238" s="11">
        <f t="shared" si="482"/>
        <v>699944.5</v>
      </c>
      <c r="O238" s="11">
        <f t="shared" si="563"/>
        <v>0</v>
      </c>
      <c r="P238" s="11">
        <f t="shared" si="564"/>
        <v>0</v>
      </c>
      <c r="Q238" s="11">
        <f t="shared" si="565"/>
        <v>0</v>
      </c>
      <c r="R238" s="11">
        <f t="shared" si="338"/>
        <v>690001.39999999991</v>
      </c>
      <c r="S238" s="11">
        <f t="shared" si="339"/>
        <v>690001.39999999991</v>
      </c>
      <c r="T238" s="11">
        <f t="shared" si="340"/>
        <v>699944.5</v>
      </c>
      <c r="U238" s="11">
        <f t="shared" si="566"/>
        <v>0</v>
      </c>
      <c r="V238" s="11">
        <f t="shared" si="567"/>
        <v>0</v>
      </c>
      <c r="W238" s="11">
        <f t="shared" si="568"/>
        <v>0</v>
      </c>
      <c r="X238" s="11">
        <f t="shared" si="341"/>
        <v>690001.39999999991</v>
      </c>
      <c r="Y238" s="11">
        <f t="shared" si="342"/>
        <v>690001.39999999991</v>
      </c>
      <c r="Z238" s="11">
        <f t="shared" si="343"/>
        <v>699944.5</v>
      </c>
      <c r="AA238" s="11">
        <f t="shared" si="569"/>
        <v>0</v>
      </c>
      <c r="AB238" s="11">
        <f t="shared" si="570"/>
        <v>0</v>
      </c>
      <c r="AC238" s="11">
        <f t="shared" si="571"/>
        <v>0</v>
      </c>
      <c r="AD238" s="11">
        <f t="shared" si="344"/>
        <v>690001.39999999991</v>
      </c>
      <c r="AE238" s="11">
        <f t="shared" si="345"/>
        <v>690001.39999999991</v>
      </c>
      <c r="AF238" s="11">
        <f t="shared" si="346"/>
        <v>699944.5</v>
      </c>
      <c r="AG238" s="11">
        <f t="shared" si="572"/>
        <v>0</v>
      </c>
      <c r="AH238" s="11">
        <f t="shared" si="347"/>
        <v>690001.39999999991</v>
      </c>
      <c r="AI238" s="11">
        <f t="shared" si="348"/>
        <v>690001.39999999991</v>
      </c>
      <c r="AJ238" s="11">
        <f t="shared" si="349"/>
        <v>699944.5</v>
      </c>
      <c r="AK238" s="11">
        <f t="shared" si="573"/>
        <v>7874.7529999999997</v>
      </c>
      <c r="AL238" s="11">
        <f t="shared" si="574"/>
        <v>0</v>
      </c>
      <c r="AM238" s="11">
        <f t="shared" si="575"/>
        <v>0</v>
      </c>
      <c r="AN238" s="11">
        <f t="shared" si="350"/>
        <v>697876.15299999993</v>
      </c>
      <c r="AO238" s="11">
        <f t="shared" si="351"/>
        <v>690001.39999999991</v>
      </c>
      <c r="AP238" s="11">
        <f t="shared" si="352"/>
        <v>699944.5</v>
      </c>
      <c r="AQ238" s="11">
        <f t="shared" si="576"/>
        <v>0</v>
      </c>
      <c r="AR238" s="11">
        <f t="shared" si="577"/>
        <v>0</v>
      </c>
      <c r="AS238" s="11">
        <f t="shared" si="578"/>
        <v>0</v>
      </c>
      <c r="AT238" s="11">
        <f t="shared" si="353"/>
        <v>697876.15299999993</v>
      </c>
      <c r="AU238" s="11">
        <f t="shared" si="354"/>
        <v>690001.39999999991</v>
      </c>
      <c r="AV238" s="11">
        <f t="shared" si="355"/>
        <v>699944.5</v>
      </c>
      <c r="AW238" s="11">
        <f t="shared" si="579"/>
        <v>0</v>
      </c>
      <c r="AX238" s="11">
        <f t="shared" si="580"/>
        <v>0</v>
      </c>
      <c r="AY238" s="11">
        <f t="shared" si="581"/>
        <v>0</v>
      </c>
      <c r="AZ238" s="11">
        <f t="shared" si="356"/>
        <v>697876.15299999993</v>
      </c>
      <c r="BA238" s="11">
        <f t="shared" si="357"/>
        <v>690001.39999999991</v>
      </c>
      <c r="BB238" s="11">
        <f t="shared" si="358"/>
        <v>699944.5</v>
      </c>
      <c r="BC238" s="11">
        <f t="shared" si="582"/>
        <v>0</v>
      </c>
      <c r="BD238" s="11">
        <f t="shared" si="583"/>
        <v>0</v>
      </c>
      <c r="BE238" s="11">
        <f t="shared" si="584"/>
        <v>0</v>
      </c>
      <c r="BF238" s="11">
        <f t="shared" si="359"/>
        <v>697876.15299999993</v>
      </c>
      <c r="BG238" s="11">
        <f t="shared" si="360"/>
        <v>690001.39999999991</v>
      </c>
      <c r="BH238" s="11">
        <f t="shared" si="361"/>
        <v>699944.5</v>
      </c>
      <c r="BI238" s="11">
        <f t="shared" si="585"/>
        <v>0</v>
      </c>
      <c r="BJ238" s="11">
        <f t="shared" si="586"/>
        <v>0</v>
      </c>
      <c r="BK238" s="11">
        <f t="shared" si="587"/>
        <v>0</v>
      </c>
      <c r="BL238" s="11">
        <f t="shared" si="555"/>
        <v>697876.15299999993</v>
      </c>
      <c r="BM238" s="11">
        <f t="shared" si="588"/>
        <v>0</v>
      </c>
      <c r="BN238" s="43">
        <f t="shared" si="477"/>
        <v>697876.15299999993</v>
      </c>
      <c r="BO238" s="11">
        <f t="shared" si="436"/>
        <v>690001.39999999991</v>
      </c>
      <c r="BP238" s="11">
        <f t="shared" si="589"/>
        <v>0</v>
      </c>
      <c r="BQ238" s="43">
        <f t="shared" si="478"/>
        <v>690001.39999999991</v>
      </c>
      <c r="BR238" s="11">
        <f t="shared" si="437"/>
        <v>699944.5</v>
      </c>
      <c r="BS238" s="11">
        <f t="shared" si="589"/>
        <v>0</v>
      </c>
      <c r="BT238" s="43">
        <f t="shared" si="479"/>
        <v>699944.5</v>
      </c>
      <c r="BU238" s="11">
        <f t="shared" si="589"/>
        <v>0</v>
      </c>
      <c r="BV238" s="21"/>
      <c r="BW238" s="21"/>
      <c r="BX238" s="1" t="str">
        <f t="shared" si="337"/>
        <v/>
      </c>
    </row>
    <row r="239" spans="1:76" ht="15.6" customHeight="1" x14ac:dyDescent="0.3">
      <c r="A239" s="62" t="s">
        <v>217</v>
      </c>
      <c r="B239" s="63">
        <v>600</v>
      </c>
      <c r="C239" s="62" t="s">
        <v>92</v>
      </c>
      <c r="D239" s="62" t="s">
        <v>43</v>
      </c>
      <c r="E239" s="64" t="s">
        <v>93</v>
      </c>
      <c r="F239" s="11">
        <v>690001.39999999991</v>
      </c>
      <c r="G239" s="11">
        <v>690001.39999999991</v>
      </c>
      <c r="H239" s="11">
        <v>699944.5</v>
      </c>
      <c r="I239" s="11"/>
      <c r="J239" s="11"/>
      <c r="K239" s="11"/>
      <c r="L239" s="11">
        <f t="shared" si="480"/>
        <v>690001.39999999991</v>
      </c>
      <c r="M239" s="11">
        <f t="shared" si="481"/>
        <v>690001.39999999991</v>
      </c>
      <c r="N239" s="11">
        <f t="shared" si="482"/>
        <v>699944.5</v>
      </c>
      <c r="O239" s="11"/>
      <c r="P239" s="11"/>
      <c r="Q239" s="11"/>
      <c r="R239" s="11">
        <f t="shared" si="338"/>
        <v>690001.39999999991</v>
      </c>
      <c r="S239" s="11">
        <f t="shared" si="339"/>
        <v>690001.39999999991</v>
      </c>
      <c r="T239" s="11">
        <f t="shared" si="340"/>
        <v>699944.5</v>
      </c>
      <c r="U239" s="11"/>
      <c r="V239" s="11"/>
      <c r="W239" s="11"/>
      <c r="X239" s="11">
        <f t="shared" si="341"/>
        <v>690001.39999999991</v>
      </c>
      <c r="Y239" s="11">
        <f t="shared" si="342"/>
        <v>690001.39999999991</v>
      </c>
      <c r="Z239" s="11">
        <f t="shared" si="343"/>
        <v>699944.5</v>
      </c>
      <c r="AA239" s="11"/>
      <c r="AB239" s="11"/>
      <c r="AC239" s="11"/>
      <c r="AD239" s="11">
        <f t="shared" si="344"/>
        <v>690001.39999999991</v>
      </c>
      <c r="AE239" s="11">
        <f t="shared" si="345"/>
        <v>690001.39999999991</v>
      </c>
      <c r="AF239" s="11">
        <f t="shared" si="346"/>
        <v>699944.5</v>
      </c>
      <c r="AG239" s="11"/>
      <c r="AH239" s="11">
        <f t="shared" si="347"/>
        <v>690001.39999999991</v>
      </c>
      <c r="AI239" s="11">
        <f t="shared" si="348"/>
        <v>690001.39999999991</v>
      </c>
      <c r="AJ239" s="11">
        <f t="shared" si="349"/>
        <v>699944.5</v>
      </c>
      <c r="AK239" s="11">
        <v>7874.7529999999997</v>
      </c>
      <c r="AL239" s="11"/>
      <c r="AM239" s="11"/>
      <c r="AN239" s="11">
        <f t="shared" si="350"/>
        <v>697876.15299999993</v>
      </c>
      <c r="AO239" s="11">
        <f t="shared" si="351"/>
        <v>690001.39999999991</v>
      </c>
      <c r="AP239" s="11">
        <f t="shared" si="352"/>
        <v>699944.5</v>
      </c>
      <c r="AQ239" s="11"/>
      <c r="AR239" s="11"/>
      <c r="AS239" s="11"/>
      <c r="AT239" s="11">
        <f t="shared" si="353"/>
        <v>697876.15299999993</v>
      </c>
      <c r="AU239" s="11">
        <f t="shared" si="354"/>
        <v>690001.39999999991</v>
      </c>
      <c r="AV239" s="11">
        <f t="shared" si="355"/>
        <v>699944.5</v>
      </c>
      <c r="AW239" s="11"/>
      <c r="AX239" s="11"/>
      <c r="AY239" s="11"/>
      <c r="AZ239" s="11">
        <f t="shared" si="356"/>
        <v>697876.15299999993</v>
      </c>
      <c r="BA239" s="11">
        <f t="shared" si="357"/>
        <v>690001.39999999991</v>
      </c>
      <c r="BB239" s="11">
        <f t="shared" si="358"/>
        <v>699944.5</v>
      </c>
      <c r="BC239" s="11"/>
      <c r="BD239" s="11"/>
      <c r="BE239" s="11"/>
      <c r="BF239" s="11">
        <f t="shared" si="359"/>
        <v>697876.15299999993</v>
      </c>
      <c r="BG239" s="11">
        <f t="shared" si="360"/>
        <v>690001.39999999991</v>
      </c>
      <c r="BH239" s="11">
        <f t="shared" si="361"/>
        <v>699944.5</v>
      </c>
      <c r="BI239" s="11"/>
      <c r="BJ239" s="11"/>
      <c r="BK239" s="11"/>
      <c r="BL239" s="11">
        <f t="shared" si="555"/>
        <v>697876.15299999993</v>
      </c>
      <c r="BM239" s="11"/>
      <c r="BN239" s="43">
        <f t="shared" si="477"/>
        <v>697876.15299999993</v>
      </c>
      <c r="BO239" s="11">
        <f t="shared" si="436"/>
        <v>690001.39999999991</v>
      </c>
      <c r="BP239" s="11"/>
      <c r="BQ239" s="43">
        <f t="shared" si="478"/>
        <v>690001.39999999991</v>
      </c>
      <c r="BR239" s="11">
        <f t="shared" si="437"/>
        <v>699944.5</v>
      </c>
      <c r="BS239" s="11"/>
      <c r="BT239" s="43">
        <f t="shared" si="479"/>
        <v>699944.5</v>
      </c>
      <c r="BU239" s="11"/>
      <c r="BV239" s="21"/>
      <c r="BW239" s="21"/>
      <c r="BX239" s="1" t="str">
        <f t="shared" si="337"/>
        <v>0801</v>
      </c>
    </row>
    <row r="240" spans="1:76" ht="46.8" customHeight="1" x14ac:dyDescent="0.3">
      <c r="A240" s="62" t="s">
        <v>218</v>
      </c>
      <c r="B240" s="63"/>
      <c r="C240" s="62"/>
      <c r="D240" s="62"/>
      <c r="E240" s="64" t="s">
        <v>219</v>
      </c>
      <c r="F240" s="11">
        <f t="shared" si="557"/>
        <v>16003</v>
      </c>
      <c r="G240" s="11">
        <f t="shared" si="558"/>
        <v>15996.5</v>
      </c>
      <c r="H240" s="11">
        <f t="shared" si="559"/>
        <v>16095.599999999999</v>
      </c>
      <c r="I240" s="11">
        <f t="shared" si="560"/>
        <v>0</v>
      </c>
      <c r="J240" s="11">
        <f t="shared" si="561"/>
        <v>0</v>
      </c>
      <c r="K240" s="11">
        <f t="shared" si="562"/>
        <v>0</v>
      </c>
      <c r="L240" s="11">
        <f t="shared" si="480"/>
        <v>16003</v>
      </c>
      <c r="M240" s="11">
        <f t="shared" si="481"/>
        <v>15996.5</v>
      </c>
      <c r="N240" s="11">
        <f t="shared" si="482"/>
        <v>16095.599999999999</v>
      </c>
      <c r="O240" s="11">
        <f t="shared" si="563"/>
        <v>0</v>
      </c>
      <c r="P240" s="11">
        <f t="shared" si="564"/>
        <v>0</v>
      </c>
      <c r="Q240" s="11">
        <f t="shared" si="565"/>
        <v>0</v>
      </c>
      <c r="R240" s="11">
        <f t="shared" si="338"/>
        <v>16003</v>
      </c>
      <c r="S240" s="11">
        <f t="shared" si="339"/>
        <v>15996.5</v>
      </c>
      <c r="T240" s="11">
        <f t="shared" si="340"/>
        <v>16095.599999999999</v>
      </c>
      <c r="U240" s="11">
        <f t="shared" si="566"/>
        <v>0</v>
      </c>
      <c r="V240" s="11">
        <f t="shared" si="567"/>
        <v>0</v>
      </c>
      <c r="W240" s="11">
        <f t="shared" si="568"/>
        <v>0</v>
      </c>
      <c r="X240" s="11">
        <f t="shared" si="341"/>
        <v>16003</v>
      </c>
      <c r="Y240" s="11">
        <f t="shared" si="342"/>
        <v>15996.5</v>
      </c>
      <c r="Z240" s="11">
        <f t="shared" si="343"/>
        <v>16095.599999999999</v>
      </c>
      <c r="AA240" s="11">
        <f t="shared" si="569"/>
        <v>0</v>
      </c>
      <c r="AB240" s="11">
        <f t="shared" si="570"/>
        <v>0</v>
      </c>
      <c r="AC240" s="11">
        <f t="shared" si="571"/>
        <v>0</v>
      </c>
      <c r="AD240" s="11">
        <f t="shared" si="344"/>
        <v>16003</v>
      </c>
      <c r="AE240" s="11">
        <f t="shared" si="345"/>
        <v>15996.5</v>
      </c>
      <c r="AF240" s="11">
        <f t="shared" si="346"/>
        <v>16095.599999999999</v>
      </c>
      <c r="AG240" s="11">
        <f t="shared" si="572"/>
        <v>0</v>
      </c>
      <c r="AH240" s="11">
        <f t="shared" si="347"/>
        <v>16003</v>
      </c>
      <c r="AI240" s="11">
        <f t="shared" si="348"/>
        <v>15996.5</v>
      </c>
      <c r="AJ240" s="11">
        <f t="shared" si="349"/>
        <v>16095.599999999999</v>
      </c>
      <c r="AK240" s="11">
        <f t="shared" si="573"/>
        <v>0</v>
      </c>
      <c r="AL240" s="11">
        <f t="shared" si="574"/>
        <v>0</v>
      </c>
      <c r="AM240" s="11">
        <f t="shared" si="575"/>
        <v>0</v>
      </c>
      <c r="AN240" s="11">
        <f t="shared" si="350"/>
        <v>16003</v>
      </c>
      <c r="AO240" s="11">
        <f t="shared" si="351"/>
        <v>15996.5</v>
      </c>
      <c r="AP240" s="11">
        <f t="shared" si="352"/>
        <v>16095.599999999999</v>
      </c>
      <c r="AQ240" s="11">
        <f t="shared" si="576"/>
        <v>0</v>
      </c>
      <c r="AR240" s="11">
        <f t="shared" si="577"/>
        <v>0</v>
      </c>
      <c r="AS240" s="11">
        <f t="shared" si="578"/>
        <v>0</v>
      </c>
      <c r="AT240" s="11">
        <f t="shared" si="353"/>
        <v>16003</v>
      </c>
      <c r="AU240" s="11">
        <f t="shared" si="354"/>
        <v>15996.5</v>
      </c>
      <c r="AV240" s="11">
        <f t="shared" si="355"/>
        <v>16095.599999999999</v>
      </c>
      <c r="AW240" s="11">
        <f t="shared" si="579"/>
        <v>6534.37</v>
      </c>
      <c r="AX240" s="11">
        <f t="shared" si="580"/>
        <v>0</v>
      </c>
      <c r="AY240" s="11">
        <f t="shared" si="581"/>
        <v>0</v>
      </c>
      <c r="AZ240" s="11">
        <f t="shared" si="356"/>
        <v>22537.37</v>
      </c>
      <c r="BA240" s="11">
        <f t="shared" si="357"/>
        <v>15996.5</v>
      </c>
      <c r="BB240" s="11">
        <f t="shared" si="358"/>
        <v>16095.599999999999</v>
      </c>
      <c r="BC240" s="11">
        <f t="shared" si="582"/>
        <v>0</v>
      </c>
      <c r="BD240" s="11">
        <f t="shared" si="583"/>
        <v>0</v>
      </c>
      <c r="BE240" s="11">
        <f t="shared" si="584"/>
        <v>0</v>
      </c>
      <c r="BF240" s="11">
        <f t="shared" si="359"/>
        <v>22537.37</v>
      </c>
      <c r="BG240" s="11">
        <f t="shared" si="360"/>
        <v>15996.5</v>
      </c>
      <c r="BH240" s="11">
        <f t="shared" si="361"/>
        <v>16095.599999999999</v>
      </c>
      <c r="BI240" s="11">
        <f t="shared" si="585"/>
        <v>0</v>
      </c>
      <c r="BJ240" s="11">
        <f t="shared" si="586"/>
        <v>0</v>
      </c>
      <c r="BK240" s="11">
        <f t="shared" si="587"/>
        <v>0</v>
      </c>
      <c r="BL240" s="11">
        <f t="shared" si="555"/>
        <v>22537.37</v>
      </c>
      <c r="BM240" s="11">
        <f t="shared" si="588"/>
        <v>0</v>
      </c>
      <c r="BN240" s="43">
        <f t="shared" si="477"/>
        <v>22537.37</v>
      </c>
      <c r="BO240" s="11">
        <f t="shared" si="436"/>
        <v>15996.5</v>
      </c>
      <c r="BP240" s="11">
        <f t="shared" si="589"/>
        <v>0</v>
      </c>
      <c r="BQ240" s="43">
        <f t="shared" si="478"/>
        <v>15996.5</v>
      </c>
      <c r="BR240" s="11">
        <f t="shared" si="437"/>
        <v>16095.599999999999</v>
      </c>
      <c r="BS240" s="11">
        <f t="shared" si="589"/>
        <v>0</v>
      </c>
      <c r="BT240" s="43">
        <f t="shared" si="479"/>
        <v>16095.599999999999</v>
      </c>
      <c r="BU240" s="11">
        <f t="shared" si="589"/>
        <v>0</v>
      </c>
      <c r="BV240" s="21"/>
      <c r="BW240" s="21"/>
      <c r="BX240" s="1" t="str">
        <f t="shared" si="337"/>
        <v/>
      </c>
    </row>
    <row r="241" spans="1:76" ht="46.8" customHeight="1" x14ac:dyDescent="0.3">
      <c r="A241" s="62" t="s">
        <v>218</v>
      </c>
      <c r="B241" s="63" t="s">
        <v>82</v>
      </c>
      <c r="C241" s="62"/>
      <c r="D241" s="62"/>
      <c r="E241" s="64" t="s">
        <v>83</v>
      </c>
      <c r="F241" s="11">
        <f t="shared" si="557"/>
        <v>16003</v>
      </c>
      <c r="G241" s="11">
        <f t="shared" si="558"/>
        <v>15996.5</v>
      </c>
      <c r="H241" s="11">
        <f t="shared" si="559"/>
        <v>16095.599999999999</v>
      </c>
      <c r="I241" s="11">
        <f t="shared" si="560"/>
        <v>0</v>
      </c>
      <c r="J241" s="11">
        <f t="shared" si="561"/>
        <v>0</v>
      </c>
      <c r="K241" s="11">
        <f t="shared" si="562"/>
        <v>0</v>
      </c>
      <c r="L241" s="11">
        <f t="shared" si="480"/>
        <v>16003</v>
      </c>
      <c r="M241" s="11">
        <f t="shared" si="481"/>
        <v>15996.5</v>
      </c>
      <c r="N241" s="11">
        <f t="shared" si="482"/>
        <v>16095.599999999999</v>
      </c>
      <c r="O241" s="11">
        <f t="shared" si="563"/>
        <v>0</v>
      </c>
      <c r="P241" s="11">
        <f t="shared" si="564"/>
        <v>0</v>
      </c>
      <c r="Q241" s="11">
        <f t="shared" si="565"/>
        <v>0</v>
      </c>
      <c r="R241" s="11">
        <f t="shared" si="338"/>
        <v>16003</v>
      </c>
      <c r="S241" s="11">
        <f t="shared" si="339"/>
        <v>15996.5</v>
      </c>
      <c r="T241" s="11">
        <f t="shared" si="340"/>
        <v>16095.599999999999</v>
      </c>
      <c r="U241" s="11">
        <f t="shared" si="566"/>
        <v>0</v>
      </c>
      <c r="V241" s="11">
        <f t="shared" si="567"/>
        <v>0</v>
      </c>
      <c r="W241" s="11">
        <f t="shared" si="568"/>
        <v>0</v>
      </c>
      <c r="X241" s="11">
        <f t="shared" si="341"/>
        <v>16003</v>
      </c>
      <c r="Y241" s="11">
        <f t="shared" si="342"/>
        <v>15996.5</v>
      </c>
      <c r="Z241" s="11">
        <f t="shared" si="343"/>
        <v>16095.599999999999</v>
      </c>
      <c r="AA241" s="11">
        <f t="shared" si="569"/>
        <v>0</v>
      </c>
      <c r="AB241" s="11">
        <f t="shared" si="570"/>
        <v>0</v>
      </c>
      <c r="AC241" s="11">
        <f t="shared" si="571"/>
        <v>0</v>
      </c>
      <c r="AD241" s="11">
        <f t="shared" si="344"/>
        <v>16003</v>
      </c>
      <c r="AE241" s="11">
        <f t="shared" si="345"/>
        <v>15996.5</v>
      </c>
      <c r="AF241" s="11">
        <f t="shared" si="346"/>
        <v>16095.599999999999</v>
      </c>
      <c r="AG241" s="11">
        <f t="shared" si="572"/>
        <v>0</v>
      </c>
      <c r="AH241" s="11">
        <f t="shared" si="347"/>
        <v>16003</v>
      </c>
      <c r="AI241" s="11">
        <f t="shared" si="348"/>
        <v>15996.5</v>
      </c>
      <c r="AJ241" s="11">
        <f t="shared" si="349"/>
        <v>16095.599999999999</v>
      </c>
      <c r="AK241" s="11">
        <f t="shared" si="573"/>
        <v>0</v>
      </c>
      <c r="AL241" s="11">
        <f t="shared" si="574"/>
        <v>0</v>
      </c>
      <c r="AM241" s="11">
        <f t="shared" si="575"/>
        <v>0</v>
      </c>
      <c r="AN241" s="11">
        <f t="shared" si="350"/>
        <v>16003</v>
      </c>
      <c r="AO241" s="11">
        <f t="shared" si="351"/>
        <v>15996.5</v>
      </c>
      <c r="AP241" s="11">
        <f t="shared" si="352"/>
        <v>16095.599999999999</v>
      </c>
      <c r="AQ241" s="11">
        <f t="shared" si="576"/>
        <v>0</v>
      </c>
      <c r="AR241" s="11">
        <f t="shared" si="577"/>
        <v>0</v>
      </c>
      <c r="AS241" s="11">
        <f t="shared" si="578"/>
        <v>0</v>
      </c>
      <c r="AT241" s="11">
        <f t="shared" si="353"/>
        <v>16003</v>
      </c>
      <c r="AU241" s="11">
        <f t="shared" si="354"/>
        <v>15996.5</v>
      </c>
      <c r="AV241" s="11">
        <f t="shared" si="355"/>
        <v>16095.599999999999</v>
      </c>
      <c r="AW241" s="11">
        <f t="shared" si="579"/>
        <v>6534.37</v>
      </c>
      <c r="AX241" s="11">
        <f t="shared" si="580"/>
        <v>0</v>
      </c>
      <c r="AY241" s="11">
        <f t="shared" si="581"/>
        <v>0</v>
      </c>
      <c r="AZ241" s="11">
        <f t="shared" si="356"/>
        <v>22537.37</v>
      </c>
      <c r="BA241" s="11">
        <f t="shared" si="357"/>
        <v>15996.5</v>
      </c>
      <c r="BB241" s="11">
        <f t="shared" si="358"/>
        <v>16095.599999999999</v>
      </c>
      <c r="BC241" s="11">
        <f t="shared" si="582"/>
        <v>0</v>
      </c>
      <c r="BD241" s="11">
        <f t="shared" si="583"/>
        <v>0</v>
      </c>
      <c r="BE241" s="11">
        <f t="shared" si="584"/>
        <v>0</v>
      </c>
      <c r="BF241" s="11">
        <f t="shared" si="359"/>
        <v>22537.37</v>
      </c>
      <c r="BG241" s="11">
        <f t="shared" si="360"/>
        <v>15996.5</v>
      </c>
      <c r="BH241" s="11">
        <f t="shared" si="361"/>
        <v>16095.599999999999</v>
      </c>
      <c r="BI241" s="11">
        <f t="shared" si="585"/>
        <v>0</v>
      </c>
      <c r="BJ241" s="11">
        <f t="shared" si="586"/>
        <v>0</v>
      </c>
      <c r="BK241" s="11">
        <f t="shared" si="587"/>
        <v>0</v>
      </c>
      <c r="BL241" s="11">
        <f t="shared" si="555"/>
        <v>22537.37</v>
      </c>
      <c r="BM241" s="11">
        <f t="shared" si="588"/>
        <v>0</v>
      </c>
      <c r="BN241" s="43">
        <f t="shared" si="477"/>
        <v>22537.37</v>
      </c>
      <c r="BO241" s="11">
        <f t="shared" si="436"/>
        <v>15996.5</v>
      </c>
      <c r="BP241" s="11">
        <f t="shared" si="589"/>
        <v>0</v>
      </c>
      <c r="BQ241" s="43">
        <f t="shared" si="478"/>
        <v>15996.5</v>
      </c>
      <c r="BR241" s="11">
        <f t="shared" si="437"/>
        <v>16095.599999999999</v>
      </c>
      <c r="BS241" s="11">
        <f t="shared" si="589"/>
        <v>0</v>
      </c>
      <c r="BT241" s="43">
        <f t="shared" si="479"/>
        <v>16095.599999999999</v>
      </c>
      <c r="BU241" s="11">
        <f t="shared" si="589"/>
        <v>0</v>
      </c>
      <c r="BV241" s="21"/>
      <c r="BW241" s="21"/>
      <c r="BX241" s="1" t="str">
        <f t="shared" si="337"/>
        <v/>
      </c>
    </row>
    <row r="242" spans="1:76" ht="15.6" customHeight="1" x14ac:dyDescent="0.3">
      <c r="A242" s="62" t="s">
        <v>218</v>
      </c>
      <c r="B242" s="63">
        <v>600</v>
      </c>
      <c r="C242" s="62" t="s">
        <v>92</v>
      </c>
      <c r="D242" s="62" t="s">
        <v>43</v>
      </c>
      <c r="E242" s="64" t="s">
        <v>93</v>
      </c>
      <c r="F242" s="11">
        <v>16003</v>
      </c>
      <c r="G242" s="11">
        <v>15996.5</v>
      </c>
      <c r="H242" s="11">
        <v>16095.599999999999</v>
      </c>
      <c r="I242" s="11"/>
      <c r="J242" s="11"/>
      <c r="K242" s="11"/>
      <c r="L242" s="11">
        <f t="shared" si="480"/>
        <v>16003</v>
      </c>
      <c r="M242" s="11">
        <f t="shared" si="481"/>
        <v>15996.5</v>
      </c>
      <c r="N242" s="11">
        <f t="shared" si="482"/>
        <v>16095.599999999999</v>
      </c>
      <c r="O242" s="11"/>
      <c r="P242" s="11"/>
      <c r="Q242" s="11"/>
      <c r="R242" s="11">
        <f t="shared" si="338"/>
        <v>16003</v>
      </c>
      <c r="S242" s="11">
        <f t="shared" si="339"/>
        <v>15996.5</v>
      </c>
      <c r="T242" s="11">
        <f t="shared" si="340"/>
        <v>16095.599999999999</v>
      </c>
      <c r="U242" s="11"/>
      <c r="V242" s="11"/>
      <c r="W242" s="11"/>
      <c r="X242" s="11">
        <f t="shared" si="341"/>
        <v>16003</v>
      </c>
      <c r="Y242" s="11">
        <f t="shared" si="342"/>
        <v>15996.5</v>
      </c>
      <c r="Z242" s="11">
        <f t="shared" si="343"/>
        <v>16095.599999999999</v>
      </c>
      <c r="AA242" s="11"/>
      <c r="AB242" s="11"/>
      <c r="AC242" s="11"/>
      <c r="AD242" s="11">
        <f t="shared" si="344"/>
        <v>16003</v>
      </c>
      <c r="AE242" s="11">
        <f t="shared" si="345"/>
        <v>15996.5</v>
      </c>
      <c r="AF242" s="11">
        <f t="shared" si="346"/>
        <v>16095.599999999999</v>
      </c>
      <c r="AG242" s="11"/>
      <c r="AH242" s="11">
        <f t="shared" si="347"/>
        <v>16003</v>
      </c>
      <c r="AI242" s="11">
        <f t="shared" si="348"/>
        <v>15996.5</v>
      </c>
      <c r="AJ242" s="11">
        <f t="shared" si="349"/>
        <v>16095.599999999999</v>
      </c>
      <c r="AK242" s="11"/>
      <c r="AL242" s="11"/>
      <c r="AM242" s="11"/>
      <c r="AN242" s="11">
        <f t="shared" si="350"/>
        <v>16003</v>
      </c>
      <c r="AO242" s="11">
        <f t="shared" si="351"/>
        <v>15996.5</v>
      </c>
      <c r="AP242" s="11">
        <f t="shared" si="352"/>
        <v>16095.599999999999</v>
      </c>
      <c r="AQ242" s="11"/>
      <c r="AR242" s="11"/>
      <c r="AS242" s="11"/>
      <c r="AT242" s="11">
        <f t="shared" si="353"/>
        <v>16003</v>
      </c>
      <c r="AU242" s="11">
        <f t="shared" si="354"/>
        <v>15996.5</v>
      </c>
      <c r="AV242" s="11">
        <f t="shared" si="355"/>
        <v>16095.599999999999</v>
      </c>
      <c r="AW242" s="11">
        <f>588.15+5946.22</f>
        <v>6534.37</v>
      </c>
      <c r="AX242" s="11"/>
      <c r="AY242" s="11"/>
      <c r="AZ242" s="11">
        <f t="shared" si="356"/>
        <v>22537.37</v>
      </c>
      <c r="BA242" s="11">
        <f t="shared" si="357"/>
        <v>15996.5</v>
      </c>
      <c r="BB242" s="11">
        <f t="shared" si="358"/>
        <v>16095.599999999999</v>
      </c>
      <c r="BC242" s="11"/>
      <c r="BD242" s="11"/>
      <c r="BE242" s="11"/>
      <c r="BF242" s="11">
        <f t="shared" si="359"/>
        <v>22537.37</v>
      </c>
      <c r="BG242" s="11">
        <f t="shared" si="360"/>
        <v>15996.5</v>
      </c>
      <c r="BH242" s="11">
        <f t="shared" si="361"/>
        <v>16095.599999999999</v>
      </c>
      <c r="BI242" s="11"/>
      <c r="BJ242" s="11"/>
      <c r="BK242" s="11"/>
      <c r="BL242" s="11">
        <f t="shared" si="555"/>
        <v>22537.37</v>
      </c>
      <c r="BM242" s="11"/>
      <c r="BN242" s="43">
        <f t="shared" si="477"/>
        <v>22537.37</v>
      </c>
      <c r="BO242" s="11">
        <f t="shared" si="436"/>
        <v>15996.5</v>
      </c>
      <c r="BP242" s="11"/>
      <c r="BQ242" s="43">
        <f t="shared" si="478"/>
        <v>15996.5</v>
      </c>
      <c r="BR242" s="11">
        <f t="shared" si="437"/>
        <v>16095.599999999999</v>
      </c>
      <c r="BS242" s="11"/>
      <c r="BT242" s="43">
        <f t="shared" si="479"/>
        <v>16095.599999999999</v>
      </c>
      <c r="BU242" s="11"/>
      <c r="BV242" s="21"/>
      <c r="BW242" s="21"/>
      <c r="BX242" s="1" t="str">
        <f t="shared" si="337"/>
        <v>0801</v>
      </c>
    </row>
    <row r="243" spans="1:76" ht="15.6" customHeight="1" x14ac:dyDescent="0.3">
      <c r="A243" s="62" t="s">
        <v>220</v>
      </c>
      <c r="B243" s="63"/>
      <c r="C243" s="62"/>
      <c r="D243" s="62"/>
      <c r="E243" s="65" t="s">
        <v>221</v>
      </c>
      <c r="F243" s="11"/>
      <c r="G243" s="11"/>
      <c r="H243" s="11"/>
      <c r="I243" s="11"/>
      <c r="J243" s="11"/>
      <c r="K243" s="11"/>
      <c r="L243" s="11"/>
      <c r="M243" s="11"/>
      <c r="N243" s="11"/>
      <c r="O243" s="11">
        <f t="shared" si="563"/>
        <v>17400.5</v>
      </c>
      <c r="P243" s="11">
        <f t="shared" si="564"/>
        <v>0</v>
      </c>
      <c r="Q243" s="11">
        <f t="shared" si="565"/>
        <v>0</v>
      </c>
      <c r="R243" s="11">
        <f t="shared" si="338"/>
        <v>17400.5</v>
      </c>
      <c r="S243" s="11">
        <f t="shared" si="339"/>
        <v>0</v>
      </c>
      <c r="T243" s="11">
        <f t="shared" si="340"/>
        <v>0</v>
      </c>
      <c r="U243" s="11">
        <f t="shared" si="566"/>
        <v>0</v>
      </c>
      <c r="V243" s="11">
        <f t="shared" si="567"/>
        <v>0</v>
      </c>
      <c r="W243" s="11">
        <f t="shared" si="568"/>
        <v>0</v>
      </c>
      <c r="X243" s="11">
        <f t="shared" si="341"/>
        <v>17400.5</v>
      </c>
      <c r="Y243" s="11">
        <f t="shared" si="342"/>
        <v>0</v>
      </c>
      <c r="Z243" s="11">
        <f t="shared" si="343"/>
        <v>0</v>
      </c>
      <c r="AA243" s="11">
        <f t="shared" si="569"/>
        <v>0</v>
      </c>
      <c r="AB243" s="11">
        <f t="shared" si="570"/>
        <v>0</v>
      </c>
      <c r="AC243" s="11">
        <f t="shared" si="571"/>
        <v>0</v>
      </c>
      <c r="AD243" s="11">
        <f t="shared" si="344"/>
        <v>17400.5</v>
      </c>
      <c r="AE243" s="11">
        <f t="shared" si="345"/>
        <v>0</v>
      </c>
      <c r="AF243" s="11">
        <f t="shared" si="346"/>
        <v>0</v>
      </c>
      <c r="AG243" s="11">
        <f t="shared" si="572"/>
        <v>0</v>
      </c>
      <c r="AH243" s="11">
        <f t="shared" si="347"/>
        <v>17400.5</v>
      </c>
      <c r="AI243" s="11">
        <f t="shared" si="348"/>
        <v>0</v>
      </c>
      <c r="AJ243" s="11">
        <f t="shared" si="349"/>
        <v>0</v>
      </c>
      <c r="AK243" s="11">
        <f t="shared" si="573"/>
        <v>0</v>
      </c>
      <c r="AL243" s="11">
        <f t="shared" si="574"/>
        <v>0</v>
      </c>
      <c r="AM243" s="11">
        <f t="shared" si="575"/>
        <v>0</v>
      </c>
      <c r="AN243" s="11">
        <f t="shared" si="350"/>
        <v>17400.5</v>
      </c>
      <c r="AO243" s="11">
        <f t="shared" si="351"/>
        <v>0</v>
      </c>
      <c r="AP243" s="11">
        <f t="shared" si="352"/>
        <v>0</v>
      </c>
      <c r="AQ243" s="11">
        <f t="shared" si="576"/>
        <v>0</v>
      </c>
      <c r="AR243" s="11">
        <f t="shared" si="577"/>
        <v>0</v>
      </c>
      <c r="AS243" s="11">
        <f t="shared" si="578"/>
        <v>0</v>
      </c>
      <c r="AT243" s="11">
        <f t="shared" si="353"/>
        <v>17400.5</v>
      </c>
      <c r="AU243" s="11">
        <f t="shared" si="354"/>
        <v>0</v>
      </c>
      <c r="AV243" s="11">
        <f t="shared" si="355"/>
        <v>0</v>
      </c>
      <c r="AW243" s="11">
        <f t="shared" si="579"/>
        <v>0</v>
      </c>
      <c r="AX243" s="11">
        <f t="shared" si="580"/>
        <v>0</v>
      </c>
      <c r="AY243" s="11">
        <f t="shared" si="581"/>
        <v>0</v>
      </c>
      <c r="AZ243" s="11">
        <f t="shared" si="356"/>
        <v>17400.5</v>
      </c>
      <c r="BA243" s="11">
        <f t="shared" si="357"/>
        <v>0</v>
      </c>
      <c r="BB243" s="11">
        <f t="shared" si="358"/>
        <v>0</v>
      </c>
      <c r="BC243" s="11">
        <f t="shared" si="582"/>
        <v>0</v>
      </c>
      <c r="BD243" s="11">
        <f t="shared" si="583"/>
        <v>0</v>
      </c>
      <c r="BE243" s="11">
        <f t="shared" si="584"/>
        <v>0</v>
      </c>
      <c r="BF243" s="11">
        <f t="shared" si="359"/>
        <v>17400.5</v>
      </c>
      <c r="BG243" s="11">
        <f t="shared" si="360"/>
        <v>0</v>
      </c>
      <c r="BH243" s="11">
        <f t="shared" si="361"/>
        <v>0</v>
      </c>
      <c r="BI243" s="11">
        <f t="shared" si="585"/>
        <v>45055.1</v>
      </c>
      <c r="BJ243" s="11">
        <f t="shared" si="586"/>
        <v>0</v>
      </c>
      <c r="BK243" s="11">
        <f t="shared" si="587"/>
        <v>0</v>
      </c>
      <c r="BL243" s="11">
        <f t="shared" si="555"/>
        <v>62455.6</v>
      </c>
      <c r="BM243" s="11">
        <f t="shared" si="588"/>
        <v>0</v>
      </c>
      <c r="BN243" s="43">
        <f t="shared" si="477"/>
        <v>62455.6</v>
      </c>
      <c r="BO243" s="11">
        <f t="shared" si="436"/>
        <v>0</v>
      </c>
      <c r="BP243" s="11">
        <f t="shared" si="589"/>
        <v>0</v>
      </c>
      <c r="BQ243" s="43">
        <f t="shared" si="478"/>
        <v>0</v>
      </c>
      <c r="BR243" s="11">
        <f t="shared" si="437"/>
        <v>0</v>
      </c>
      <c r="BS243" s="11">
        <f t="shared" si="589"/>
        <v>0</v>
      </c>
      <c r="BT243" s="43">
        <f t="shared" si="479"/>
        <v>0</v>
      </c>
      <c r="BU243" s="11">
        <f t="shared" si="589"/>
        <v>0</v>
      </c>
      <c r="BV243" s="21"/>
      <c r="BW243" s="21"/>
      <c r="BX243" s="1" t="str">
        <f t="shared" si="337"/>
        <v/>
      </c>
    </row>
    <row r="244" spans="1:76" ht="46.8" customHeight="1" x14ac:dyDescent="0.3">
      <c r="A244" s="62" t="s">
        <v>220</v>
      </c>
      <c r="B244" s="63" t="s">
        <v>82</v>
      </c>
      <c r="C244" s="62"/>
      <c r="D244" s="62"/>
      <c r="E244" s="64" t="s">
        <v>83</v>
      </c>
      <c r="F244" s="11"/>
      <c r="G244" s="11"/>
      <c r="H244" s="11"/>
      <c r="I244" s="11"/>
      <c r="J244" s="11"/>
      <c r="K244" s="11"/>
      <c r="L244" s="11"/>
      <c r="M244" s="11"/>
      <c r="N244" s="11"/>
      <c r="O244" s="11">
        <f t="shared" si="563"/>
        <v>17400.5</v>
      </c>
      <c r="P244" s="11">
        <f t="shared" si="564"/>
        <v>0</v>
      </c>
      <c r="Q244" s="11">
        <f t="shared" si="565"/>
        <v>0</v>
      </c>
      <c r="R244" s="11">
        <f t="shared" si="338"/>
        <v>17400.5</v>
      </c>
      <c r="S244" s="11">
        <f t="shared" si="339"/>
        <v>0</v>
      </c>
      <c r="T244" s="11">
        <f t="shared" si="340"/>
        <v>0</v>
      </c>
      <c r="U244" s="11">
        <f t="shared" si="566"/>
        <v>0</v>
      </c>
      <c r="V244" s="11">
        <f t="shared" si="567"/>
        <v>0</v>
      </c>
      <c r="W244" s="11">
        <f t="shared" si="568"/>
        <v>0</v>
      </c>
      <c r="X244" s="11">
        <f t="shared" si="341"/>
        <v>17400.5</v>
      </c>
      <c r="Y244" s="11">
        <f t="shared" si="342"/>
        <v>0</v>
      </c>
      <c r="Z244" s="11">
        <f t="shared" si="343"/>
        <v>0</v>
      </c>
      <c r="AA244" s="11">
        <f t="shared" si="569"/>
        <v>0</v>
      </c>
      <c r="AB244" s="11">
        <f t="shared" si="570"/>
        <v>0</v>
      </c>
      <c r="AC244" s="11">
        <f t="shared" si="571"/>
        <v>0</v>
      </c>
      <c r="AD244" s="11">
        <f t="shared" si="344"/>
        <v>17400.5</v>
      </c>
      <c r="AE244" s="11">
        <f t="shared" si="345"/>
        <v>0</v>
      </c>
      <c r="AF244" s="11">
        <f t="shared" si="346"/>
        <v>0</v>
      </c>
      <c r="AG244" s="11">
        <f t="shared" si="572"/>
        <v>0</v>
      </c>
      <c r="AH244" s="11">
        <f t="shared" si="347"/>
        <v>17400.5</v>
      </c>
      <c r="AI244" s="11">
        <f t="shared" si="348"/>
        <v>0</v>
      </c>
      <c r="AJ244" s="11">
        <f t="shared" si="349"/>
        <v>0</v>
      </c>
      <c r="AK244" s="11">
        <f t="shared" si="573"/>
        <v>0</v>
      </c>
      <c r="AL244" s="11">
        <f t="shared" si="574"/>
        <v>0</v>
      </c>
      <c r="AM244" s="11">
        <f t="shared" si="575"/>
        <v>0</v>
      </c>
      <c r="AN244" s="11">
        <f t="shared" si="350"/>
        <v>17400.5</v>
      </c>
      <c r="AO244" s="11">
        <f t="shared" si="351"/>
        <v>0</v>
      </c>
      <c r="AP244" s="11">
        <f t="shared" si="352"/>
        <v>0</v>
      </c>
      <c r="AQ244" s="11">
        <f t="shared" si="576"/>
        <v>0</v>
      </c>
      <c r="AR244" s="11">
        <f t="shared" si="577"/>
        <v>0</v>
      </c>
      <c r="AS244" s="11">
        <f t="shared" si="578"/>
        <v>0</v>
      </c>
      <c r="AT244" s="11">
        <f t="shared" si="353"/>
        <v>17400.5</v>
      </c>
      <c r="AU244" s="11">
        <f t="shared" si="354"/>
        <v>0</v>
      </c>
      <c r="AV244" s="11">
        <f t="shared" si="355"/>
        <v>0</v>
      </c>
      <c r="AW244" s="11">
        <f t="shared" si="579"/>
        <v>0</v>
      </c>
      <c r="AX244" s="11">
        <f t="shared" si="580"/>
        <v>0</v>
      </c>
      <c r="AY244" s="11">
        <f t="shared" si="581"/>
        <v>0</v>
      </c>
      <c r="AZ244" s="11">
        <f t="shared" si="356"/>
        <v>17400.5</v>
      </c>
      <c r="BA244" s="11">
        <f t="shared" si="357"/>
        <v>0</v>
      </c>
      <c r="BB244" s="11">
        <f t="shared" si="358"/>
        <v>0</v>
      </c>
      <c r="BC244" s="11">
        <f t="shared" si="582"/>
        <v>0</v>
      </c>
      <c r="BD244" s="11">
        <f t="shared" si="583"/>
        <v>0</v>
      </c>
      <c r="BE244" s="11">
        <f t="shared" si="584"/>
        <v>0</v>
      </c>
      <c r="BF244" s="11">
        <f t="shared" si="359"/>
        <v>17400.5</v>
      </c>
      <c r="BG244" s="11">
        <f t="shared" si="360"/>
        <v>0</v>
      </c>
      <c r="BH244" s="11">
        <f t="shared" si="361"/>
        <v>0</v>
      </c>
      <c r="BI244" s="11">
        <f t="shared" si="585"/>
        <v>45055.1</v>
      </c>
      <c r="BJ244" s="11">
        <f t="shared" si="586"/>
        <v>0</v>
      </c>
      <c r="BK244" s="11">
        <f t="shared" si="587"/>
        <v>0</v>
      </c>
      <c r="BL244" s="11">
        <f t="shared" si="555"/>
        <v>62455.6</v>
      </c>
      <c r="BM244" s="11">
        <f t="shared" si="588"/>
        <v>0</v>
      </c>
      <c r="BN244" s="43">
        <f t="shared" si="477"/>
        <v>62455.6</v>
      </c>
      <c r="BO244" s="11">
        <f t="shared" si="436"/>
        <v>0</v>
      </c>
      <c r="BP244" s="11">
        <f t="shared" si="589"/>
        <v>0</v>
      </c>
      <c r="BQ244" s="43">
        <f t="shared" si="478"/>
        <v>0</v>
      </c>
      <c r="BR244" s="11">
        <f t="shared" si="437"/>
        <v>0</v>
      </c>
      <c r="BS244" s="11">
        <f t="shared" si="589"/>
        <v>0</v>
      </c>
      <c r="BT244" s="43">
        <f t="shared" si="479"/>
        <v>0</v>
      </c>
      <c r="BU244" s="11">
        <f t="shared" si="589"/>
        <v>0</v>
      </c>
      <c r="BV244" s="21"/>
      <c r="BW244" s="21"/>
      <c r="BX244" s="1" t="str">
        <f t="shared" si="337"/>
        <v/>
      </c>
    </row>
    <row r="245" spans="1:76" ht="15.6" customHeight="1" x14ac:dyDescent="0.3">
      <c r="A245" s="62" t="s">
        <v>220</v>
      </c>
      <c r="B245" s="63">
        <v>600</v>
      </c>
      <c r="C245" s="62" t="s">
        <v>92</v>
      </c>
      <c r="D245" s="62" t="s">
        <v>43</v>
      </c>
      <c r="E245" s="64" t="s">
        <v>93</v>
      </c>
      <c r="F245" s="11"/>
      <c r="G245" s="11"/>
      <c r="H245" s="11"/>
      <c r="I245" s="11"/>
      <c r="J245" s="11"/>
      <c r="K245" s="11"/>
      <c r="L245" s="11"/>
      <c r="M245" s="11"/>
      <c r="N245" s="11"/>
      <c r="O245" s="11">
        <v>17400.5</v>
      </c>
      <c r="P245" s="11"/>
      <c r="Q245" s="11"/>
      <c r="R245" s="11">
        <f t="shared" si="338"/>
        <v>17400.5</v>
      </c>
      <c r="S245" s="11">
        <f t="shared" si="339"/>
        <v>0</v>
      </c>
      <c r="T245" s="11">
        <f t="shared" si="340"/>
        <v>0</v>
      </c>
      <c r="U245" s="11"/>
      <c r="V245" s="11"/>
      <c r="W245" s="11"/>
      <c r="X245" s="11">
        <f t="shared" si="341"/>
        <v>17400.5</v>
      </c>
      <c r="Y245" s="11">
        <f t="shared" si="342"/>
        <v>0</v>
      </c>
      <c r="Z245" s="11">
        <f t="shared" si="343"/>
        <v>0</v>
      </c>
      <c r="AA245" s="11"/>
      <c r="AB245" s="11"/>
      <c r="AC245" s="11"/>
      <c r="AD245" s="11">
        <f t="shared" si="344"/>
        <v>17400.5</v>
      </c>
      <c r="AE245" s="11">
        <f t="shared" si="345"/>
        <v>0</v>
      </c>
      <c r="AF245" s="11">
        <f t="shared" si="346"/>
        <v>0</v>
      </c>
      <c r="AG245" s="11"/>
      <c r="AH245" s="11">
        <f t="shared" si="347"/>
        <v>17400.5</v>
      </c>
      <c r="AI245" s="11">
        <f t="shared" si="348"/>
        <v>0</v>
      </c>
      <c r="AJ245" s="11">
        <f t="shared" si="349"/>
        <v>0</v>
      </c>
      <c r="AK245" s="11"/>
      <c r="AL245" s="11"/>
      <c r="AM245" s="11"/>
      <c r="AN245" s="11">
        <f t="shared" si="350"/>
        <v>17400.5</v>
      </c>
      <c r="AO245" s="11">
        <f t="shared" si="351"/>
        <v>0</v>
      </c>
      <c r="AP245" s="11">
        <f t="shared" si="352"/>
        <v>0</v>
      </c>
      <c r="AQ245" s="11"/>
      <c r="AR245" s="11"/>
      <c r="AS245" s="11"/>
      <c r="AT245" s="11">
        <f t="shared" si="353"/>
        <v>17400.5</v>
      </c>
      <c r="AU245" s="11">
        <f t="shared" si="354"/>
        <v>0</v>
      </c>
      <c r="AV245" s="11">
        <f t="shared" si="355"/>
        <v>0</v>
      </c>
      <c r="AW245" s="11"/>
      <c r="AX245" s="11"/>
      <c r="AY245" s="11"/>
      <c r="AZ245" s="11">
        <f t="shared" si="356"/>
        <v>17400.5</v>
      </c>
      <c r="BA245" s="11">
        <f t="shared" si="357"/>
        <v>0</v>
      </c>
      <c r="BB245" s="11">
        <f t="shared" si="358"/>
        <v>0</v>
      </c>
      <c r="BC245" s="11"/>
      <c r="BD245" s="11"/>
      <c r="BE245" s="11"/>
      <c r="BF245" s="11">
        <f t="shared" si="359"/>
        <v>17400.5</v>
      </c>
      <c r="BG245" s="11">
        <f t="shared" si="360"/>
        <v>0</v>
      </c>
      <c r="BH245" s="11">
        <f t="shared" si="361"/>
        <v>0</v>
      </c>
      <c r="BI245" s="11">
        <v>45055.1</v>
      </c>
      <c r="BJ245" s="11"/>
      <c r="BK245" s="11"/>
      <c r="BL245" s="11">
        <f t="shared" si="555"/>
        <v>62455.6</v>
      </c>
      <c r="BM245" s="11"/>
      <c r="BN245" s="43">
        <f t="shared" si="477"/>
        <v>62455.6</v>
      </c>
      <c r="BO245" s="11">
        <f t="shared" si="436"/>
        <v>0</v>
      </c>
      <c r="BP245" s="11"/>
      <c r="BQ245" s="43">
        <f t="shared" si="478"/>
        <v>0</v>
      </c>
      <c r="BR245" s="11">
        <f t="shared" si="437"/>
        <v>0</v>
      </c>
      <c r="BS245" s="11"/>
      <c r="BT245" s="43">
        <f t="shared" si="479"/>
        <v>0</v>
      </c>
      <c r="BU245" s="11"/>
      <c r="BV245" s="21"/>
      <c r="BW245" s="21"/>
      <c r="BX245" s="1" t="str">
        <f t="shared" ref="BX245:BX308" si="590">CONCATENATE(C245,D245)</f>
        <v>0801</v>
      </c>
    </row>
    <row r="246" spans="1:76" ht="15.6" customHeight="1" x14ac:dyDescent="0.3">
      <c r="A246" s="62" t="s">
        <v>222</v>
      </c>
      <c r="B246" s="63"/>
      <c r="C246" s="62"/>
      <c r="D246" s="62"/>
      <c r="E246" s="64" t="s">
        <v>223</v>
      </c>
      <c r="F246" s="11">
        <f t="shared" si="557"/>
        <v>294521.7</v>
      </c>
      <c r="G246" s="11">
        <f t="shared" si="558"/>
        <v>294521.7</v>
      </c>
      <c r="H246" s="11">
        <f t="shared" si="559"/>
        <v>294521.7</v>
      </c>
      <c r="I246" s="11">
        <f t="shared" si="560"/>
        <v>0</v>
      </c>
      <c r="J246" s="11">
        <f t="shared" si="561"/>
        <v>0</v>
      </c>
      <c r="K246" s="11">
        <f t="shared" si="562"/>
        <v>0</v>
      </c>
      <c r="L246" s="11">
        <f t="shared" si="480"/>
        <v>294521.7</v>
      </c>
      <c r="M246" s="11">
        <f t="shared" si="481"/>
        <v>294521.7</v>
      </c>
      <c r="N246" s="11">
        <f t="shared" si="482"/>
        <v>294521.7</v>
      </c>
      <c r="O246" s="11">
        <f t="shared" si="563"/>
        <v>0</v>
      </c>
      <c r="P246" s="11">
        <f t="shared" si="564"/>
        <v>0</v>
      </c>
      <c r="Q246" s="11">
        <f t="shared" si="565"/>
        <v>0</v>
      </c>
      <c r="R246" s="11">
        <f t="shared" si="338"/>
        <v>294521.7</v>
      </c>
      <c r="S246" s="11">
        <f t="shared" si="339"/>
        <v>294521.7</v>
      </c>
      <c r="T246" s="11">
        <f t="shared" si="340"/>
        <v>294521.7</v>
      </c>
      <c r="U246" s="11">
        <f t="shared" si="566"/>
        <v>0</v>
      </c>
      <c r="V246" s="11">
        <f t="shared" si="567"/>
        <v>0</v>
      </c>
      <c r="W246" s="11">
        <f t="shared" si="568"/>
        <v>0</v>
      </c>
      <c r="X246" s="11">
        <f t="shared" si="341"/>
        <v>294521.7</v>
      </c>
      <c r="Y246" s="11">
        <f t="shared" si="342"/>
        <v>294521.7</v>
      </c>
      <c r="Z246" s="11">
        <f t="shared" si="343"/>
        <v>294521.7</v>
      </c>
      <c r="AA246" s="11">
        <f t="shared" si="569"/>
        <v>0</v>
      </c>
      <c r="AB246" s="11">
        <f t="shared" si="570"/>
        <v>0</v>
      </c>
      <c r="AC246" s="11">
        <f t="shared" si="571"/>
        <v>0</v>
      </c>
      <c r="AD246" s="11">
        <f t="shared" si="344"/>
        <v>294521.7</v>
      </c>
      <c r="AE246" s="11">
        <f t="shared" si="345"/>
        <v>294521.7</v>
      </c>
      <c r="AF246" s="11">
        <f t="shared" si="346"/>
        <v>294521.7</v>
      </c>
      <c r="AG246" s="11">
        <f t="shared" si="572"/>
        <v>0</v>
      </c>
      <c r="AH246" s="11">
        <f t="shared" si="347"/>
        <v>294521.7</v>
      </c>
      <c r="AI246" s="11">
        <f t="shared" si="348"/>
        <v>294521.7</v>
      </c>
      <c r="AJ246" s="11">
        <f t="shared" si="349"/>
        <v>294521.7</v>
      </c>
      <c r="AK246" s="11">
        <f t="shared" si="573"/>
        <v>0</v>
      </c>
      <c r="AL246" s="11">
        <f t="shared" si="574"/>
        <v>0</v>
      </c>
      <c r="AM246" s="11">
        <f t="shared" si="575"/>
        <v>0</v>
      </c>
      <c r="AN246" s="11">
        <f t="shared" si="350"/>
        <v>294521.7</v>
      </c>
      <c r="AO246" s="11">
        <f t="shared" si="351"/>
        <v>294521.7</v>
      </c>
      <c r="AP246" s="11">
        <f t="shared" si="352"/>
        <v>294521.7</v>
      </c>
      <c r="AQ246" s="11">
        <f t="shared" si="576"/>
        <v>0</v>
      </c>
      <c r="AR246" s="11">
        <f t="shared" si="577"/>
        <v>0</v>
      </c>
      <c r="AS246" s="11">
        <f t="shared" si="578"/>
        <v>0</v>
      </c>
      <c r="AT246" s="11">
        <f t="shared" si="353"/>
        <v>294521.7</v>
      </c>
      <c r="AU246" s="11">
        <f t="shared" si="354"/>
        <v>294521.7</v>
      </c>
      <c r="AV246" s="11">
        <f t="shared" si="355"/>
        <v>294521.7</v>
      </c>
      <c r="AW246" s="11">
        <f t="shared" si="579"/>
        <v>0</v>
      </c>
      <c r="AX246" s="11">
        <f t="shared" si="580"/>
        <v>0</v>
      </c>
      <c r="AY246" s="11">
        <f t="shared" si="581"/>
        <v>0</v>
      </c>
      <c r="AZ246" s="11">
        <f t="shared" si="356"/>
        <v>294521.7</v>
      </c>
      <c r="BA246" s="11">
        <f t="shared" si="357"/>
        <v>294521.7</v>
      </c>
      <c r="BB246" s="11">
        <f t="shared" si="358"/>
        <v>294521.7</v>
      </c>
      <c r="BC246" s="11">
        <f t="shared" si="582"/>
        <v>0</v>
      </c>
      <c r="BD246" s="11">
        <f t="shared" si="583"/>
        <v>0</v>
      </c>
      <c r="BE246" s="11">
        <f t="shared" si="584"/>
        <v>0</v>
      </c>
      <c r="BF246" s="11">
        <f t="shared" si="359"/>
        <v>294521.7</v>
      </c>
      <c r="BG246" s="11">
        <f t="shared" si="360"/>
        <v>294521.7</v>
      </c>
      <c r="BH246" s="11">
        <f t="shared" si="361"/>
        <v>294521.7</v>
      </c>
      <c r="BI246" s="11">
        <f t="shared" si="585"/>
        <v>0</v>
      </c>
      <c r="BJ246" s="11">
        <f t="shared" si="586"/>
        <v>0</v>
      </c>
      <c r="BK246" s="11">
        <f t="shared" si="587"/>
        <v>0</v>
      </c>
      <c r="BL246" s="11">
        <f t="shared" si="555"/>
        <v>294521.7</v>
      </c>
      <c r="BM246" s="11">
        <f t="shared" si="588"/>
        <v>0</v>
      </c>
      <c r="BN246" s="43">
        <f t="shared" si="477"/>
        <v>294521.7</v>
      </c>
      <c r="BO246" s="11">
        <f t="shared" si="436"/>
        <v>294521.7</v>
      </c>
      <c r="BP246" s="11">
        <f t="shared" si="589"/>
        <v>0</v>
      </c>
      <c r="BQ246" s="43">
        <f t="shared" si="478"/>
        <v>294521.7</v>
      </c>
      <c r="BR246" s="11">
        <f t="shared" si="437"/>
        <v>294521.7</v>
      </c>
      <c r="BS246" s="11">
        <f t="shared" si="589"/>
        <v>0</v>
      </c>
      <c r="BT246" s="43">
        <f t="shared" si="479"/>
        <v>294521.7</v>
      </c>
      <c r="BU246" s="11">
        <f t="shared" si="589"/>
        <v>0</v>
      </c>
      <c r="BV246" s="21"/>
      <c r="BW246" s="21"/>
      <c r="BX246" s="1" t="str">
        <f t="shared" si="590"/>
        <v/>
      </c>
    </row>
    <row r="247" spans="1:76" ht="46.8" customHeight="1" x14ac:dyDescent="0.3">
      <c r="A247" s="62" t="s">
        <v>222</v>
      </c>
      <c r="B247" s="63" t="s">
        <v>82</v>
      </c>
      <c r="C247" s="62"/>
      <c r="D247" s="62"/>
      <c r="E247" s="64" t="s">
        <v>83</v>
      </c>
      <c r="F247" s="11">
        <f t="shared" si="557"/>
        <v>294521.7</v>
      </c>
      <c r="G247" s="11">
        <f t="shared" si="558"/>
        <v>294521.7</v>
      </c>
      <c r="H247" s="11">
        <f t="shared" si="559"/>
        <v>294521.7</v>
      </c>
      <c r="I247" s="11">
        <f t="shared" si="560"/>
        <v>0</v>
      </c>
      <c r="J247" s="11">
        <f t="shared" si="561"/>
        <v>0</v>
      </c>
      <c r="K247" s="11">
        <f t="shared" si="562"/>
        <v>0</v>
      </c>
      <c r="L247" s="11">
        <f t="shared" si="480"/>
        <v>294521.7</v>
      </c>
      <c r="M247" s="11">
        <f t="shared" si="481"/>
        <v>294521.7</v>
      </c>
      <c r="N247" s="11">
        <f t="shared" si="482"/>
        <v>294521.7</v>
      </c>
      <c r="O247" s="11">
        <f t="shared" si="563"/>
        <v>0</v>
      </c>
      <c r="P247" s="11">
        <f t="shared" si="564"/>
        <v>0</v>
      </c>
      <c r="Q247" s="11">
        <f t="shared" si="565"/>
        <v>0</v>
      </c>
      <c r="R247" s="11">
        <f t="shared" ref="R247:R310" si="591">L247+O247</f>
        <v>294521.7</v>
      </c>
      <c r="S247" s="11">
        <f t="shared" ref="S247:S310" si="592">M247+P247</f>
        <v>294521.7</v>
      </c>
      <c r="T247" s="11">
        <f t="shared" ref="T247:T310" si="593">N247+Q247</f>
        <v>294521.7</v>
      </c>
      <c r="U247" s="11">
        <f t="shared" si="566"/>
        <v>0</v>
      </c>
      <c r="V247" s="11">
        <f t="shared" si="567"/>
        <v>0</v>
      </c>
      <c r="W247" s="11">
        <f t="shared" si="568"/>
        <v>0</v>
      </c>
      <c r="X247" s="11">
        <f t="shared" ref="X247:X310" si="594">R247+U247</f>
        <v>294521.7</v>
      </c>
      <c r="Y247" s="11">
        <f t="shared" ref="Y247:Y310" si="595">S247+V247</f>
        <v>294521.7</v>
      </c>
      <c r="Z247" s="11">
        <f t="shared" ref="Z247:Z310" si="596">T247+W247</f>
        <v>294521.7</v>
      </c>
      <c r="AA247" s="11">
        <f t="shared" si="569"/>
        <v>0</v>
      </c>
      <c r="AB247" s="11">
        <f t="shared" si="570"/>
        <v>0</v>
      </c>
      <c r="AC247" s="11">
        <f t="shared" si="571"/>
        <v>0</v>
      </c>
      <c r="AD247" s="11">
        <f t="shared" ref="AD247:AD310" si="597">X247+AA247</f>
        <v>294521.7</v>
      </c>
      <c r="AE247" s="11">
        <f t="shared" ref="AE247:AE310" si="598">Y247+AB247</f>
        <v>294521.7</v>
      </c>
      <c r="AF247" s="11">
        <f t="shared" ref="AF247:AF310" si="599">Z247+AC247</f>
        <v>294521.7</v>
      </c>
      <c r="AG247" s="11">
        <f t="shared" si="572"/>
        <v>0</v>
      </c>
      <c r="AH247" s="11">
        <f t="shared" ref="AH247:AH310" si="600">AD247+AG247</f>
        <v>294521.7</v>
      </c>
      <c r="AI247" s="11">
        <f t="shared" ref="AI247:AI310" si="601">AE247</f>
        <v>294521.7</v>
      </c>
      <c r="AJ247" s="11">
        <f t="shared" ref="AJ247:AJ310" si="602">AF247</f>
        <v>294521.7</v>
      </c>
      <c r="AK247" s="11">
        <f t="shared" si="573"/>
        <v>0</v>
      </c>
      <c r="AL247" s="11">
        <f t="shared" si="574"/>
        <v>0</v>
      </c>
      <c r="AM247" s="11">
        <f t="shared" si="575"/>
        <v>0</v>
      </c>
      <c r="AN247" s="11">
        <f t="shared" ref="AN247:AN310" si="603">AH247+AK247</f>
        <v>294521.7</v>
      </c>
      <c r="AO247" s="11">
        <f t="shared" ref="AO247:AO310" si="604">AI247+AL247</f>
        <v>294521.7</v>
      </c>
      <c r="AP247" s="11">
        <f t="shared" ref="AP247:AP310" si="605">AJ247+AM247</f>
        <v>294521.7</v>
      </c>
      <c r="AQ247" s="11">
        <f t="shared" si="576"/>
        <v>0</v>
      </c>
      <c r="AR247" s="11">
        <f t="shared" si="577"/>
        <v>0</v>
      </c>
      <c r="AS247" s="11">
        <f t="shared" si="578"/>
        <v>0</v>
      </c>
      <c r="AT247" s="11">
        <f t="shared" ref="AT247:AT310" si="606">AN247+AQ247</f>
        <v>294521.7</v>
      </c>
      <c r="AU247" s="11">
        <f t="shared" ref="AU247:AU310" si="607">AO247+AR247</f>
        <v>294521.7</v>
      </c>
      <c r="AV247" s="11">
        <f t="shared" ref="AV247:AV310" si="608">AP247+AS247</f>
        <v>294521.7</v>
      </c>
      <c r="AW247" s="11">
        <f t="shared" si="579"/>
        <v>0</v>
      </c>
      <c r="AX247" s="11">
        <f t="shared" si="580"/>
        <v>0</v>
      </c>
      <c r="AY247" s="11">
        <f t="shared" si="581"/>
        <v>0</v>
      </c>
      <c r="AZ247" s="11">
        <f t="shared" ref="AZ247:AZ310" si="609">AT247+AW247</f>
        <v>294521.7</v>
      </c>
      <c r="BA247" s="11">
        <f t="shared" ref="BA247:BA310" si="610">AU247+AX247</f>
        <v>294521.7</v>
      </c>
      <c r="BB247" s="11">
        <f t="shared" ref="BB247:BB310" si="611">AV247+AY247</f>
        <v>294521.7</v>
      </c>
      <c r="BC247" s="11">
        <f t="shared" si="582"/>
        <v>0</v>
      </c>
      <c r="BD247" s="11">
        <f t="shared" si="583"/>
        <v>0</v>
      </c>
      <c r="BE247" s="11">
        <f t="shared" si="584"/>
        <v>0</v>
      </c>
      <c r="BF247" s="11">
        <f t="shared" ref="BF247:BF310" si="612">AZ247+BC247</f>
        <v>294521.7</v>
      </c>
      <c r="BG247" s="11">
        <f t="shared" ref="BG247:BG310" si="613">BA247+BD247</f>
        <v>294521.7</v>
      </c>
      <c r="BH247" s="11">
        <f t="shared" ref="BH247:BH310" si="614">BB247+BE247</f>
        <v>294521.7</v>
      </c>
      <c r="BI247" s="11">
        <f t="shared" si="585"/>
        <v>0</v>
      </c>
      <c r="BJ247" s="11">
        <f t="shared" si="586"/>
        <v>0</v>
      </c>
      <c r="BK247" s="11">
        <f t="shared" si="587"/>
        <v>0</v>
      </c>
      <c r="BL247" s="11">
        <f t="shared" si="555"/>
        <v>294521.7</v>
      </c>
      <c r="BM247" s="11">
        <f t="shared" si="588"/>
        <v>0</v>
      </c>
      <c r="BN247" s="43">
        <f t="shared" si="477"/>
        <v>294521.7</v>
      </c>
      <c r="BO247" s="11">
        <f t="shared" si="436"/>
        <v>294521.7</v>
      </c>
      <c r="BP247" s="11">
        <f t="shared" si="589"/>
        <v>0</v>
      </c>
      <c r="BQ247" s="43">
        <f t="shared" si="478"/>
        <v>294521.7</v>
      </c>
      <c r="BR247" s="11">
        <f t="shared" si="437"/>
        <v>294521.7</v>
      </c>
      <c r="BS247" s="11">
        <f t="shared" si="589"/>
        <v>0</v>
      </c>
      <c r="BT247" s="43">
        <f t="shared" si="479"/>
        <v>294521.7</v>
      </c>
      <c r="BU247" s="11">
        <f t="shared" si="589"/>
        <v>0</v>
      </c>
      <c r="BV247" s="21"/>
      <c r="BW247" s="21"/>
      <c r="BX247" s="1" t="str">
        <f t="shared" si="590"/>
        <v/>
      </c>
    </row>
    <row r="248" spans="1:76" ht="15.6" customHeight="1" x14ac:dyDescent="0.3">
      <c r="A248" s="62" t="s">
        <v>222</v>
      </c>
      <c r="B248" s="63">
        <v>600</v>
      </c>
      <c r="C248" s="62" t="s">
        <v>92</v>
      </c>
      <c r="D248" s="62" t="s">
        <v>43</v>
      </c>
      <c r="E248" s="64" t="s">
        <v>93</v>
      </c>
      <c r="F248" s="11">
        <v>294521.7</v>
      </c>
      <c r="G248" s="11">
        <v>294521.7</v>
      </c>
      <c r="H248" s="11">
        <v>294521.7</v>
      </c>
      <c r="I248" s="11"/>
      <c r="J248" s="11"/>
      <c r="K248" s="11"/>
      <c r="L248" s="11">
        <f t="shared" si="480"/>
        <v>294521.7</v>
      </c>
      <c r="M248" s="11">
        <f t="shared" si="481"/>
        <v>294521.7</v>
      </c>
      <c r="N248" s="11">
        <f t="shared" si="482"/>
        <v>294521.7</v>
      </c>
      <c r="O248" s="11"/>
      <c r="P248" s="11"/>
      <c r="Q248" s="11"/>
      <c r="R248" s="11">
        <f t="shared" si="591"/>
        <v>294521.7</v>
      </c>
      <c r="S248" s="11">
        <f t="shared" si="592"/>
        <v>294521.7</v>
      </c>
      <c r="T248" s="11">
        <f t="shared" si="593"/>
        <v>294521.7</v>
      </c>
      <c r="U248" s="11"/>
      <c r="V248" s="11"/>
      <c r="W248" s="11"/>
      <c r="X248" s="11">
        <f t="shared" si="594"/>
        <v>294521.7</v>
      </c>
      <c r="Y248" s="11">
        <f t="shared" si="595"/>
        <v>294521.7</v>
      </c>
      <c r="Z248" s="11">
        <f t="shared" si="596"/>
        <v>294521.7</v>
      </c>
      <c r="AA248" s="11"/>
      <c r="AB248" s="11"/>
      <c r="AC248" s="11"/>
      <c r="AD248" s="11">
        <f t="shared" si="597"/>
        <v>294521.7</v>
      </c>
      <c r="AE248" s="11">
        <f t="shared" si="598"/>
        <v>294521.7</v>
      </c>
      <c r="AF248" s="11">
        <f t="shared" si="599"/>
        <v>294521.7</v>
      </c>
      <c r="AG248" s="11"/>
      <c r="AH248" s="11">
        <f t="shared" si="600"/>
        <v>294521.7</v>
      </c>
      <c r="AI248" s="11">
        <f t="shared" si="601"/>
        <v>294521.7</v>
      </c>
      <c r="AJ248" s="11">
        <f t="shared" si="602"/>
        <v>294521.7</v>
      </c>
      <c r="AK248" s="11"/>
      <c r="AL248" s="11"/>
      <c r="AM248" s="11"/>
      <c r="AN248" s="11">
        <f t="shared" si="603"/>
        <v>294521.7</v>
      </c>
      <c r="AO248" s="11">
        <f t="shared" si="604"/>
        <v>294521.7</v>
      </c>
      <c r="AP248" s="11">
        <f t="shared" si="605"/>
        <v>294521.7</v>
      </c>
      <c r="AQ248" s="11"/>
      <c r="AR248" s="11"/>
      <c r="AS248" s="11"/>
      <c r="AT248" s="11">
        <f t="shared" si="606"/>
        <v>294521.7</v>
      </c>
      <c r="AU248" s="11">
        <f t="shared" si="607"/>
        <v>294521.7</v>
      </c>
      <c r="AV248" s="11">
        <f t="shared" si="608"/>
        <v>294521.7</v>
      </c>
      <c r="AW248" s="11"/>
      <c r="AX248" s="11"/>
      <c r="AY248" s="11"/>
      <c r="AZ248" s="11">
        <f t="shared" si="609"/>
        <v>294521.7</v>
      </c>
      <c r="BA248" s="11">
        <f t="shared" si="610"/>
        <v>294521.7</v>
      </c>
      <c r="BB248" s="11">
        <f t="shared" si="611"/>
        <v>294521.7</v>
      </c>
      <c r="BC248" s="11"/>
      <c r="BD248" s="11"/>
      <c r="BE248" s="11"/>
      <c r="BF248" s="11">
        <f t="shared" si="612"/>
        <v>294521.7</v>
      </c>
      <c r="BG248" s="11">
        <f t="shared" si="613"/>
        <v>294521.7</v>
      </c>
      <c r="BH248" s="11">
        <f t="shared" si="614"/>
        <v>294521.7</v>
      </c>
      <c r="BI248" s="11"/>
      <c r="BJ248" s="11"/>
      <c r="BK248" s="11"/>
      <c r="BL248" s="11">
        <f t="shared" si="555"/>
        <v>294521.7</v>
      </c>
      <c r="BM248" s="11"/>
      <c r="BN248" s="43">
        <f t="shared" si="477"/>
        <v>294521.7</v>
      </c>
      <c r="BO248" s="11">
        <f t="shared" si="436"/>
        <v>294521.7</v>
      </c>
      <c r="BP248" s="11"/>
      <c r="BQ248" s="43">
        <f t="shared" si="478"/>
        <v>294521.7</v>
      </c>
      <c r="BR248" s="11">
        <f t="shared" si="437"/>
        <v>294521.7</v>
      </c>
      <c r="BS248" s="11"/>
      <c r="BT248" s="43">
        <f t="shared" si="479"/>
        <v>294521.7</v>
      </c>
      <c r="BU248" s="11"/>
      <c r="BV248" s="21"/>
      <c r="BW248" s="21"/>
      <c r="BX248" s="1" t="str">
        <f t="shared" si="590"/>
        <v>0801</v>
      </c>
    </row>
    <row r="249" spans="1:76" ht="62.4" customHeight="1" x14ac:dyDescent="0.3">
      <c r="A249" s="62" t="s">
        <v>224</v>
      </c>
      <c r="B249" s="63"/>
      <c r="C249" s="62"/>
      <c r="D249" s="62"/>
      <c r="E249" s="64" t="s">
        <v>225</v>
      </c>
      <c r="F249" s="11">
        <f t="shared" si="557"/>
        <v>16591.7</v>
      </c>
      <c r="G249" s="11">
        <f t="shared" si="558"/>
        <v>16591.7</v>
      </c>
      <c r="H249" s="11">
        <f t="shared" si="559"/>
        <v>16591.7</v>
      </c>
      <c r="I249" s="11">
        <f t="shared" si="560"/>
        <v>0</v>
      </c>
      <c r="J249" s="11">
        <f t="shared" si="561"/>
        <v>0</v>
      </c>
      <c r="K249" s="11">
        <f t="shared" si="562"/>
        <v>0</v>
      </c>
      <c r="L249" s="11">
        <f t="shared" si="480"/>
        <v>16591.7</v>
      </c>
      <c r="M249" s="11">
        <f t="shared" si="481"/>
        <v>16591.7</v>
      </c>
      <c r="N249" s="11">
        <f t="shared" si="482"/>
        <v>16591.7</v>
      </c>
      <c r="O249" s="11">
        <f t="shared" si="563"/>
        <v>0</v>
      </c>
      <c r="P249" s="11">
        <f t="shared" si="564"/>
        <v>0</v>
      </c>
      <c r="Q249" s="11">
        <f t="shared" si="565"/>
        <v>0</v>
      </c>
      <c r="R249" s="11">
        <f t="shared" si="591"/>
        <v>16591.7</v>
      </c>
      <c r="S249" s="11">
        <f t="shared" si="592"/>
        <v>16591.7</v>
      </c>
      <c r="T249" s="11">
        <f t="shared" si="593"/>
        <v>16591.7</v>
      </c>
      <c r="U249" s="11">
        <f t="shared" si="566"/>
        <v>0</v>
      </c>
      <c r="V249" s="11">
        <f t="shared" si="567"/>
        <v>0</v>
      </c>
      <c r="W249" s="11">
        <f t="shared" si="568"/>
        <v>0</v>
      </c>
      <c r="X249" s="11">
        <f t="shared" si="594"/>
        <v>16591.7</v>
      </c>
      <c r="Y249" s="11">
        <f t="shared" si="595"/>
        <v>16591.7</v>
      </c>
      <c r="Z249" s="11">
        <f t="shared" si="596"/>
        <v>16591.7</v>
      </c>
      <c r="AA249" s="11">
        <f t="shared" si="569"/>
        <v>0</v>
      </c>
      <c r="AB249" s="11">
        <f t="shared" si="570"/>
        <v>0</v>
      </c>
      <c r="AC249" s="11">
        <f t="shared" si="571"/>
        <v>0</v>
      </c>
      <c r="AD249" s="11">
        <f t="shared" si="597"/>
        <v>16591.7</v>
      </c>
      <c r="AE249" s="11">
        <f t="shared" si="598"/>
        <v>16591.7</v>
      </c>
      <c r="AF249" s="11">
        <f t="shared" si="599"/>
        <v>16591.7</v>
      </c>
      <c r="AG249" s="11">
        <f t="shared" si="572"/>
        <v>0</v>
      </c>
      <c r="AH249" s="11">
        <f t="shared" si="600"/>
        <v>16591.7</v>
      </c>
      <c r="AI249" s="11">
        <f t="shared" si="601"/>
        <v>16591.7</v>
      </c>
      <c r="AJ249" s="11">
        <f t="shared" si="602"/>
        <v>16591.7</v>
      </c>
      <c r="AK249" s="11">
        <f t="shared" si="573"/>
        <v>0</v>
      </c>
      <c r="AL249" s="11">
        <f t="shared" si="574"/>
        <v>0</v>
      </c>
      <c r="AM249" s="11">
        <f t="shared" si="575"/>
        <v>0</v>
      </c>
      <c r="AN249" s="11">
        <f t="shared" si="603"/>
        <v>16591.7</v>
      </c>
      <c r="AO249" s="11">
        <f t="shared" si="604"/>
        <v>16591.7</v>
      </c>
      <c r="AP249" s="11">
        <f t="shared" si="605"/>
        <v>16591.7</v>
      </c>
      <c r="AQ249" s="11">
        <f t="shared" si="576"/>
        <v>0</v>
      </c>
      <c r="AR249" s="11">
        <f t="shared" si="577"/>
        <v>0</v>
      </c>
      <c r="AS249" s="11">
        <f t="shared" si="578"/>
        <v>0</v>
      </c>
      <c r="AT249" s="11">
        <f t="shared" si="606"/>
        <v>16591.7</v>
      </c>
      <c r="AU249" s="11">
        <f t="shared" si="607"/>
        <v>16591.7</v>
      </c>
      <c r="AV249" s="11">
        <f t="shared" si="608"/>
        <v>16591.7</v>
      </c>
      <c r="AW249" s="11">
        <f t="shared" si="579"/>
        <v>0</v>
      </c>
      <c r="AX249" s="11">
        <f t="shared" si="580"/>
        <v>0</v>
      </c>
      <c r="AY249" s="11">
        <f t="shared" si="581"/>
        <v>0</v>
      </c>
      <c r="AZ249" s="11">
        <f t="shared" si="609"/>
        <v>16591.7</v>
      </c>
      <c r="BA249" s="11">
        <f t="shared" si="610"/>
        <v>16591.7</v>
      </c>
      <c r="BB249" s="11">
        <f t="shared" si="611"/>
        <v>16591.7</v>
      </c>
      <c r="BC249" s="11">
        <f t="shared" si="582"/>
        <v>0</v>
      </c>
      <c r="BD249" s="11">
        <f t="shared" si="583"/>
        <v>0</v>
      </c>
      <c r="BE249" s="11">
        <f t="shared" si="584"/>
        <v>0</v>
      </c>
      <c r="BF249" s="11">
        <f t="shared" si="612"/>
        <v>16591.7</v>
      </c>
      <c r="BG249" s="11">
        <f t="shared" si="613"/>
        <v>16591.7</v>
      </c>
      <c r="BH249" s="11">
        <f t="shared" si="614"/>
        <v>16591.7</v>
      </c>
      <c r="BI249" s="11">
        <f t="shared" si="585"/>
        <v>0</v>
      </c>
      <c r="BJ249" s="11">
        <f t="shared" si="586"/>
        <v>0</v>
      </c>
      <c r="BK249" s="11">
        <f t="shared" si="587"/>
        <v>0</v>
      </c>
      <c r="BL249" s="11">
        <f t="shared" si="555"/>
        <v>16591.7</v>
      </c>
      <c r="BM249" s="11">
        <f t="shared" si="588"/>
        <v>0</v>
      </c>
      <c r="BN249" s="43">
        <f t="shared" si="477"/>
        <v>16591.7</v>
      </c>
      <c r="BO249" s="11">
        <f t="shared" si="436"/>
        <v>16591.7</v>
      </c>
      <c r="BP249" s="11">
        <f t="shared" si="589"/>
        <v>0</v>
      </c>
      <c r="BQ249" s="43">
        <f t="shared" si="478"/>
        <v>16591.7</v>
      </c>
      <c r="BR249" s="11">
        <f t="shared" si="437"/>
        <v>16591.7</v>
      </c>
      <c r="BS249" s="11">
        <f t="shared" si="589"/>
        <v>0</v>
      </c>
      <c r="BT249" s="43">
        <f t="shared" si="479"/>
        <v>16591.7</v>
      </c>
      <c r="BU249" s="11">
        <f t="shared" si="589"/>
        <v>0</v>
      </c>
      <c r="BV249" s="21"/>
      <c r="BW249" s="21"/>
      <c r="BX249" s="1" t="str">
        <f t="shared" si="590"/>
        <v/>
      </c>
    </row>
    <row r="250" spans="1:76" ht="46.8" customHeight="1" x14ac:dyDescent="0.3">
      <c r="A250" s="62" t="s">
        <v>224</v>
      </c>
      <c r="B250" s="63" t="s">
        <v>82</v>
      </c>
      <c r="C250" s="62"/>
      <c r="D250" s="62"/>
      <c r="E250" s="64" t="s">
        <v>83</v>
      </c>
      <c r="F250" s="11">
        <f t="shared" si="557"/>
        <v>16591.7</v>
      </c>
      <c r="G250" s="11">
        <f t="shared" si="558"/>
        <v>16591.7</v>
      </c>
      <c r="H250" s="11">
        <f t="shared" si="559"/>
        <v>16591.7</v>
      </c>
      <c r="I250" s="11">
        <f t="shared" si="560"/>
        <v>0</v>
      </c>
      <c r="J250" s="11">
        <f t="shared" si="561"/>
        <v>0</v>
      </c>
      <c r="K250" s="11">
        <f t="shared" si="562"/>
        <v>0</v>
      </c>
      <c r="L250" s="11">
        <f t="shared" si="480"/>
        <v>16591.7</v>
      </c>
      <c r="M250" s="11">
        <f t="shared" si="481"/>
        <v>16591.7</v>
      </c>
      <c r="N250" s="11">
        <f t="shared" si="482"/>
        <v>16591.7</v>
      </c>
      <c r="O250" s="11">
        <f t="shared" si="563"/>
        <v>0</v>
      </c>
      <c r="P250" s="11">
        <f t="shared" si="564"/>
        <v>0</v>
      </c>
      <c r="Q250" s="11">
        <f t="shared" si="565"/>
        <v>0</v>
      </c>
      <c r="R250" s="11">
        <f t="shared" si="591"/>
        <v>16591.7</v>
      </c>
      <c r="S250" s="11">
        <f t="shared" si="592"/>
        <v>16591.7</v>
      </c>
      <c r="T250" s="11">
        <f t="shared" si="593"/>
        <v>16591.7</v>
      </c>
      <c r="U250" s="11">
        <f t="shared" si="566"/>
        <v>0</v>
      </c>
      <c r="V250" s="11">
        <f t="shared" si="567"/>
        <v>0</v>
      </c>
      <c r="W250" s="11">
        <f t="shared" si="568"/>
        <v>0</v>
      </c>
      <c r="X250" s="11">
        <f t="shared" si="594"/>
        <v>16591.7</v>
      </c>
      <c r="Y250" s="11">
        <f t="shared" si="595"/>
        <v>16591.7</v>
      </c>
      <c r="Z250" s="11">
        <f t="shared" si="596"/>
        <v>16591.7</v>
      </c>
      <c r="AA250" s="11">
        <f t="shared" si="569"/>
        <v>0</v>
      </c>
      <c r="AB250" s="11">
        <f t="shared" si="570"/>
        <v>0</v>
      </c>
      <c r="AC250" s="11">
        <f t="shared" si="571"/>
        <v>0</v>
      </c>
      <c r="AD250" s="11">
        <f t="shared" si="597"/>
        <v>16591.7</v>
      </c>
      <c r="AE250" s="11">
        <f t="shared" si="598"/>
        <v>16591.7</v>
      </c>
      <c r="AF250" s="11">
        <f t="shared" si="599"/>
        <v>16591.7</v>
      </c>
      <c r="AG250" s="11">
        <f t="shared" si="572"/>
        <v>0</v>
      </c>
      <c r="AH250" s="11">
        <f t="shared" si="600"/>
        <v>16591.7</v>
      </c>
      <c r="AI250" s="11">
        <f t="shared" si="601"/>
        <v>16591.7</v>
      </c>
      <c r="AJ250" s="11">
        <f t="shared" si="602"/>
        <v>16591.7</v>
      </c>
      <c r="AK250" s="11">
        <f t="shared" si="573"/>
        <v>0</v>
      </c>
      <c r="AL250" s="11">
        <f t="shared" si="574"/>
        <v>0</v>
      </c>
      <c r="AM250" s="11">
        <f t="shared" si="575"/>
        <v>0</v>
      </c>
      <c r="AN250" s="11">
        <f t="shared" si="603"/>
        <v>16591.7</v>
      </c>
      <c r="AO250" s="11">
        <f t="shared" si="604"/>
        <v>16591.7</v>
      </c>
      <c r="AP250" s="11">
        <f t="shared" si="605"/>
        <v>16591.7</v>
      </c>
      <c r="AQ250" s="11">
        <f t="shared" si="576"/>
        <v>0</v>
      </c>
      <c r="AR250" s="11">
        <f t="shared" si="577"/>
        <v>0</v>
      </c>
      <c r="AS250" s="11">
        <f t="shared" si="578"/>
        <v>0</v>
      </c>
      <c r="AT250" s="11">
        <f t="shared" si="606"/>
        <v>16591.7</v>
      </c>
      <c r="AU250" s="11">
        <f t="shared" si="607"/>
        <v>16591.7</v>
      </c>
      <c r="AV250" s="11">
        <f t="shared" si="608"/>
        <v>16591.7</v>
      </c>
      <c r="AW250" s="11">
        <f t="shared" si="579"/>
        <v>0</v>
      </c>
      <c r="AX250" s="11">
        <f t="shared" si="580"/>
        <v>0</v>
      </c>
      <c r="AY250" s="11">
        <f t="shared" si="581"/>
        <v>0</v>
      </c>
      <c r="AZ250" s="11">
        <f t="shared" si="609"/>
        <v>16591.7</v>
      </c>
      <c r="BA250" s="11">
        <f t="shared" si="610"/>
        <v>16591.7</v>
      </c>
      <c r="BB250" s="11">
        <f t="shared" si="611"/>
        <v>16591.7</v>
      </c>
      <c r="BC250" s="11">
        <f t="shared" si="582"/>
        <v>0</v>
      </c>
      <c r="BD250" s="11">
        <f t="shared" si="583"/>
        <v>0</v>
      </c>
      <c r="BE250" s="11">
        <f t="shared" si="584"/>
        <v>0</v>
      </c>
      <c r="BF250" s="11">
        <f t="shared" si="612"/>
        <v>16591.7</v>
      </c>
      <c r="BG250" s="11">
        <f t="shared" si="613"/>
        <v>16591.7</v>
      </c>
      <c r="BH250" s="11">
        <f t="shared" si="614"/>
        <v>16591.7</v>
      </c>
      <c r="BI250" s="11">
        <f t="shared" si="585"/>
        <v>0</v>
      </c>
      <c r="BJ250" s="11">
        <f t="shared" si="586"/>
        <v>0</v>
      </c>
      <c r="BK250" s="11">
        <f t="shared" si="587"/>
        <v>0</v>
      </c>
      <c r="BL250" s="11">
        <f t="shared" si="555"/>
        <v>16591.7</v>
      </c>
      <c r="BM250" s="11">
        <f t="shared" si="588"/>
        <v>0</v>
      </c>
      <c r="BN250" s="43">
        <f t="shared" si="477"/>
        <v>16591.7</v>
      </c>
      <c r="BO250" s="11">
        <f t="shared" si="436"/>
        <v>16591.7</v>
      </c>
      <c r="BP250" s="11">
        <f t="shared" si="589"/>
        <v>0</v>
      </c>
      <c r="BQ250" s="43">
        <f t="shared" si="478"/>
        <v>16591.7</v>
      </c>
      <c r="BR250" s="11">
        <f t="shared" si="437"/>
        <v>16591.7</v>
      </c>
      <c r="BS250" s="11">
        <f t="shared" si="589"/>
        <v>0</v>
      </c>
      <c r="BT250" s="43">
        <f t="shared" si="479"/>
        <v>16591.7</v>
      </c>
      <c r="BU250" s="11">
        <f t="shared" si="589"/>
        <v>0</v>
      </c>
      <c r="BV250" s="21"/>
      <c r="BW250" s="21"/>
      <c r="BX250" s="1" t="str">
        <f t="shared" si="590"/>
        <v/>
      </c>
    </row>
    <row r="251" spans="1:76" ht="15.6" customHeight="1" x14ac:dyDescent="0.3">
      <c r="A251" s="62" t="s">
        <v>224</v>
      </c>
      <c r="B251" s="63">
        <v>600</v>
      </c>
      <c r="C251" s="62" t="s">
        <v>92</v>
      </c>
      <c r="D251" s="62" t="s">
        <v>43</v>
      </c>
      <c r="E251" s="64" t="s">
        <v>93</v>
      </c>
      <c r="F251" s="11">
        <v>16591.7</v>
      </c>
      <c r="G251" s="11">
        <v>16591.7</v>
      </c>
      <c r="H251" s="11">
        <v>16591.7</v>
      </c>
      <c r="I251" s="11"/>
      <c r="J251" s="11"/>
      <c r="K251" s="11"/>
      <c r="L251" s="11">
        <f t="shared" si="480"/>
        <v>16591.7</v>
      </c>
      <c r="M251" s="11">
        <f t="shared" si="481"/>
        <v>16591.7</v>
      </c>
      <c r="N251" s="11">
        <f t="shared" si="482"/>
        <v>16591.7</v>
      </c>
      <c r="O251" s="11"/>
      <c r="P251" s="11"/>
      <c r="Q251" s="11"/>
      <c r="R251" s="11">
        <f t="shared" si="591"/>
        <v>16591.7</v>
      </c>
      <c r="S251" s="11">
        <f t="shared" si="592"/>
        <v>16591.7</v>
      </c>
      <c r="T251" s="11">
        <f t="shared" si="593"/>
        <v>16591.7</v>
      </c>
      <c r="U251" s="11"/>
      <c r="V251" s="11"/>
      <c r="W251" s="11"/>
      <c r="X251" s="11">
        <f t="shared" si="594"/>
        <v>16591.7</v>
      </c>
      <c r="Y251" s="11">
        <f t="shared" si="595"/>
        <v>16591.7</v>
      </c>
      <c r="Z251" s="11">
        <f t="shared" si="596"/>
        <v>16591.7</v>
      </c>
      <c r="AA251" s="11"/>
      <c r="AB251" s="11"/>
      <c r="AC251" s="11"/>
      <c r="AD251" s="11">
        <f t="shared" si="597"/>
        <v>16591.7</v>
      </c>
      <c r="AE251" s="11">
        <f t="shared" si="598"/>
        <v>16591.7</v>
      </c>
      <c r="AF251" s="11">
        <f t="shared" si="599"/>
        <v>16591.7</v>
      </c>
      <c r="AG251" s="11"/>
      <c r="AH251" s="11">
        <f t="shared" si="600"/>
        <v>16591.7</v>
      </c>
      <c r="AI251" s="11">
        <f t="shared" si="601"/>
        <v>16591.7</v>
      </c>
      <c r="AJ251" s="11">
        <f t="shared" si="602"/>
        <v>16591.7</v>
      </c>
      <c r="AK251" s="11"/>
      <c r="AL251" s="11"/>
      <c r="AM251" s="11"/>
      <c r="AN251" s="11">
        <f t="shared" si="603"/>
        <v>16591.7</v>
      </c>
      <c r="AO251" s="11">
        <f t="shared" si="604"/>
        <v>16591.7</v>
      </c>
      <c r="AP251" s="11">
        <f t="shared" si="605"/>
        <v>16591.7</v>
      </c>
      <c r="AQ251" s="11"/>
      <c r="AR251" s="11"/>
      <c r="AS251" s="11"/>
      <c r="AT251" s="11">
        <f t="shared" si="606"/>
        <v>16591.7</v>
      </c>
      <c r="AU251" s="11">
        <f t="shared" si="607"/>
        <v>16591.7</v>
      </c>
      <c r="AV251" s="11">
        <f t="shared" si="608"/>
        <v>16591.7</v>
      </c>
      <c r="AW251" s="11"/>
      <c r="AX251" s="11"/>
      <c r="AY251" s="11"/>
      <c r="AZ251" s="11">
        <f t="shared" si="609"/>
        <v>16591.7</v>
      </c>
      <c r="BA251" s="11">
        <f t="shared" si="610"/>
        <v>16591.7</v>
      </c>
      <c r="BB251" s="11">
        <f t="shared" si="611"/>
        <v>16591.7</v>
      </c>
      <c r="BC251" s="11"/>
      <c r="BD251" s="11"/>
      <c r="BE251" s="11"/>
      <c r="BF251" s="11">
        <f t="shared" si="612"/>
        <v>16591.7</v>
      </c>
      <c r="BG251" s="11">
        <f t="shared" si="613"/>
        <v>16591.7</v>
      </c>
      <c r="BH251" s="11">
        <f t="shared" si="614"/>
        <v>16591.7</v>
      </c>
      <c r="BI251" s="11"/>
      <c r="BJ251" s="11"/>
      <c r="BK251" s="11"/>
      <c r="BL251" s="11">
        <f t="shared" si="555"/>
        <v>16591.7</v>
      </c>
      <c r="BM251" s="11"/>
      <c r="BN251" s="43">
        <f t="shared" si="477"/>
        <v>16591.7</v>
      </c>
      <c r="BO251" s="11">
        <f t="shared" si="436"/>
        <v>16591.7</v>
      </c>
      <c r="BP251" s="11"/>
      <c r="BQ251" s="43">
        <f t="shared" si="478"/>
        <v>16591.7</v>
      </c>
      <c r="BR251" s="11">
        <f t="shared" si="437"/>
        <v>16591.7</v>
      </c>
      <c r="BS251" s="11"/>
      <c r="BT251" s="43">
        <f t="shared" si="479"/>
        <v>16591.7</v>
      </c>
      <c r="BU251" s="11"/>
      <c r="BV251" s="21"/>
      <c r="BW251" s="21"/>
      <c r="BX251" s="1" t="str">
        <f t="shared" si="590"/>
        <v>0801</v>
      </c>
    </row>
    <row r="252" spans="1:76" ht="46.8" customHeight="1" x14ac:dyDescent="0.3">
      <c r="A252" s="62" t="s">
        <v>226</v>
      </c>
      <c r="B252" s="63"/>
      <c r="C252" s="62"/>
      <c r="D252" s="62"/>
      <c r="E252" s="64" t="s">
        <v>227</v>
      </c>
      <c r="F252" s="11">
        <f t="shared" ref="F252:K252" si="615">F253+F256+F260</f>
        <v>227431</v>
      </c>
      <c r="G252" s="11">
        <f t="shared" si="615"/>
        <v>385115.2</v>
      </c>
      <c r="H252" s="11">
        <f t="shared" si="615"/>
        <v>441328.9</v>
      </c>
      <c r="I252" s="11">
        <f t="shared" si="615"/>
        <v>15798.900000000001</v>
      </c>
      <c r="J252" s="11">
        <f t="shared" si="615"/>
        <v>-8537.6</v>
      </c>
      <c r="K252" s="11">
        <f t="shared" si="615"/>
        <v>0</v>
      </c>
      <c r="L252" s="11">
        <f t="shared" si="480"/>
        <v>243229.9</v>
      </c>
      <c r="M252" s="11">
        <f t="shared" si="481"/>
        <v>376577.60000000003</v>
      </c>
      <c r="N252" s="11">
        <f t="shared" si="482"/>
        <v>441328.9</v>
      </c>
      <c r="O252" s="11">
        <f>O253+O256+O260</f>
        <v>76765.948000000004</v>
      </c>
      <c r="P252" s="11">
        <f>P253+P256+P260</f>
        <v>527.1</v>
      </c>
      <c r="Q252" s="11">
        <f>Q253+Q256+Q260</f>
        <v>527.1</v>
      </c>
      <c r="R252" s="11">
        <f t="shared" si="591"/>
        <v>319995.848</v>
      </c>
      <c r="S252" s="11">
        <f t="shared" si="592"/>
        <v>377104.7</v>
      </c>
      <c r="T252" s="11">
        <f t="shared" si="593"/>
        <v>441856</v>
      </c>
      <c r="U252" s="11">
        <f>U253+U256+U260</f>
        <v>0</v>
      </c>
      <c r="V252" s="11">
        <f>V253+V256+V260</f>
        <v>0</v>
      </c>
      <c r="W252" s="11">
        <f>W253+W256+W260</f>
        <v>0</v>
      </c>
      <c r="X252" s="11">
        <f t="shared" si="594"/>
        <v>319995.848</v>
      </c>
      <c r="Y252" s="11">
        <f t="shared" si="595"/>
        <v>377104.7</v>
      </c>
      <c r="Z252" s="11">
        <f t="shared" si="596"/>
        <v>441856</v>
      </c>
      <c r="AA252" s="11">
        <f>AA253+AA256+AA260</f>
        <v>45078.73</v>
      </c>
      <c r="AB252" s="11">
        <f>AB253+AB256+AB260</f>
        <v>0</v>
      </c>
      <c r="AC252" s="11">
        <f>AC253+AC256+AC260</f>
        <v>0</v>
      </c>
      <c r="AD252" s="11">
        <f t="shared" si="597"/>
        <v>365074.57799999998</v>
      </c>
      <c r="AE252" s="11">
        <f t="shared" si="598"/>
        <v>377104.7</v>
      </c>
      <c r="AF252" s="11">
        <f t="shared" si="599"/>
        <v>441856</v>
      </c>
      <c r="AG252" s="11">
        <f>AG253+AG256+AG260</f>
        <v>0</v>
      </c>
      <c r="AH252" s="11">
        <f t="shared" si="600"/>
        <v>365074.57799999998</v>
      </c>
      <c r="AI252" s="11">
        <f t="shared" si="601"/>
        <v>377104.7</v>
      </c>
      <c r="AJ252" s="11">
        <f t="shared" si="602"/>
        <v>441856</v>
      </c>
      <c r="AK252" s="11">
        <f>AK253+AK256+AK260</f>
        <v>517.5</v>
      </c>
      <c r="AL252" s="11">
        <f>AL253+AL256+AL260</f>
        <v>0</v>
      </c>
      <c r="AM252" s="11">
        <f>AM253+AM256+AM260</f>
        <v>0</v>
      </c>
      <c r="AN252" s="11">
        <f t="shared" si="603"/>
        <v>365592.07799999998</v>
      </c>
      <c r="AO252" s="11">
        <f t="shared" si="604"/>
        <v>377104.7</v>
      </c>
      <c r="AP252" s="11">
        <f t="shared" si="605"/>
        <v>441856</v>
      </c>
      <c r="AQ252" s="11">
        <f>AQ253+AQ256+AQ260</f>
        <v>0</v>
      </c>
      <c r="AR252" s="11">
        <f>AR253+AR256+AR260</f>
        <v>0</v>
      </c>
      <c r="AS252" s="11">
        <f>AS253+AS256+AS260</f>
        <v>0</v>
      </c>
      <c r="AT252" s="11">
        <f t="shared" si="606"/>
        <v>365592.07799999998</v>
      </c>
      <c r="AU252" s="11">
        <f t="shared" si="607"/>
        <v>377104.7</v>
      </c>
      <c r="AV252" s="11">
        <f t="shared" si="608"/>
        <v>441856</v>
      </c>
      <c r="AW252" s="11">
        <f>AW253+AW256+AW260</f>
        <v>9679.9709999999995</v>
      </c>
      <c r="AX252" s="11">
        <f>AX253+AX256+AX260</f>
        <v>0</v>
      </c>
      <c r="AY252" s="11">
        <f>AY253+AY256+AY260</f>
        <v>0</v>
      </c>
      <c r="AZ252" s="11">
        <f t="shared" si="609"/>
        <v>375272.049</v>
      </c>
      <c r="BA252" s="11">
        <f t="shared" si="610"/>
        <v>377104.7</v>
      </c>
      <c r="BB252" s="11">
        <f t="shared" si="611"/>
        <v>441856</v>
      </c>
      <c r="BC252" s="11">
        <f>BC253+BC256+BC260</f>
        <v>0</v>
      </c>
      <c r="BD252" s="11">
        <f>BD253+BD256+BD260</f>
        <v>0</v>
      </c>
      <c r="BE252" s="11">
        <f>BE253+BE256+BE260</f>
        <v>0</v>
      </c>
      <c r="BF252" s="11">
        <f t="shared" si="612"/>
        <v>375272.049</v>
      </c>
      <c r="BG252" s="11">
        <f t="shared" si="613"/>
        <v>377104.7</v>
      </c>
      <c r="BH252" s="11">
        <f t="shared" si="614"/>
        <v>441856</v>
      </c>
      <c r="BI252" s="11">
        <f>BI253+BI256+BI260</f>
        <v>0</v>
      </c>
      <c r="BJ252" s="11">
        <f>BJ253+BJ256+BJ260</f>
        <v>0</v>
      </c>
      <c r="BK252" s="11">
        <f>BK253+BK256+BK260</f>
        <v>0</v>
      </c>
      <c r="BL252" s="11">
        <f t="shared" si="555"/>
        <v>375272.049</v>
      </c>
      <c r="BM252" s="11">
        <f>BM253+BM256+BM260</f>
        <v>0</v>
      </c>
      <c r="BN252" s="43">
        <f t="shared" si="477"/>
        <v>375272.049</v>
      </c>
      <c r="BO252" s="11">
        <f t="shared" si="436"/>
        <v>377104.7</v>
      </c>
      <c r="BP252" s="11">
        <f>BP253+BP256+BP260</f>
        <v>0</v>
      </c>
      <c r="BQ252" s="43">
        <f t="shared" si="478"/>
        <v>377104.7</v>
      </c>
      <c r="BR252" s="11">
        <f t="shared" si="437"/>
        <v>441856</v>
      </c>
      <c r="BS252" s="11">
        <f>BS253+BS256+BS260</f>
        <v>0</v>
      </c>
      <c r="BT252" s="43">
        <f t="shared" si="479"/>
        <v>441856</v>
      </c>
      <c r="BU252" s="11">
        <f>BU253+BU256+BU260</f>
        <v>0</v>
      </c>
      <c r="BV252" s="21"/>
      <c r="BW252" s="21"/>
      <c r="BX252" s="1" t="str">
        <f t="shared" si="590"/>
        <v/>
      </c>
    </row>
    <row r="253" spans="1:76" ht="15.6" customHeight="1" x14ac:dyDescent="0.3">
      <c r="A253" s="62" t="s">
        <v>228</v>
      </c>
      <c r="B253" s="63"/>
      <c r="C253" s="62"/>
      <c r="D253" s="62"/>
      <c r="E253" s="64" t="s">
        <v>229</v>
      </c>
      <c r="F253" s="11">
        <f t="shared" ref="F253:F256" si="616">F254</f>
        <v>23378.799999999999</v>
      </c>
      <c r="G253" s="11">
        <f t="shared" ref="G253:G256" si="617">G254</f>
        <v>2317</v>
      </c>
      <c r="H253" s="11">
        <f t="shared" ref="H253:H256" si="618">H254</f>
        <v>2317</v>
      </c>
      <c r="I253" s="11">
        <f t="shared" ref="I253:I256" si="619">I254</f>
        <v>0</v>
      </c>
      <c r="J253" s="11">
        <f t="shared" ref="J253:J256" si="620">J254</f>
        <v>0</v>
      </c>
      <c r="K253" s="11">
        <f t="shared" ref="K253:K256" si="621">K254</f>
        <v>0</v>
      </c>
      <c r="L253" s="11">
        <f t="shared" si="480"/>
        <v>23378.799999999999</v>
      </c>
      <c r="M253" s="11">
        <f t="shared" si="481"/>
        <v>2317</v>
      </c>
      <c r="N253" s="11">
        <f t="shared" si="482"/>
        <v>2317</v>
      </c>
      <c r="O253" s="11">
        <f t="shared" ref="O253:O256" si="622">O254</f>
        <v>7980.1360000000004</v>
      </c>
      <c r="P253" s="11">
        <f t="shared" ref="P253:P256" si="623">P254</f>
        <v>0</v>
      </c>
      <c r="Q253" s="11">
        <f t="shared" ref="Q253:Q256" si="624">Q254</f>
        <v>0</v>
      </c>
      <c r="R253" s="11">
        <f t="shared" si="591"/>
        <v>31358.936000000002</v>
      </c>
      <c r="S253" s="11">
        <f t="shared" si="592"/>
        <v>2317</v>
      </c>
      <c r="T253" s="11">
        <f t="shared" si="593"/>
        <v>2317</v>
      </c>
      <c r="U253" s="11">
        <f t="shared" ref="U253:U256" si="625">U254</f>
        <v>0</v>
      </c>
      <c r="V253" s="11">
        <f t="shared" ref="V253:V256" si="626">V254</f>
        <v>0</v>
      </c>
      <c r="W253" s="11">
        <f t="shared" ref="W253:W256" si="627">W254</f>
        <v>0</v>
      </c>
      <c r="X253" s="11">
        <f t="shared" si="594"/>
        <v>31358.936000000002</v>
      </c>
      <c r="Y253" s="11">
        <f t="shared" si="595"/>
        <v>2317</v>
      </c>
      <c r="Z253" s="11">
        <f t="shared" si="596"/>
        <v>2317</v>
      </c>
      <c r="AA253" s="11">
        <f t="shared" ref="AA253:AA256" si="628">AA254</f>
        <v>45078.73</v>
      </c>
      <c r="AB253" s="11">
        <f t="shared" ref="AB253:AB256" si="629">AB254</f>
        <v>0</v>
      </c>
      <c r="AC253" s="11">
        <f t="shared" ref="AC253:AC256" si="630">AC254</f>
        <v>0</v>
      </c>
      <c r="AD253" s="11">
        <f t="shared" si="597"/>
        <v>76437.665999999997</v>
      </c>
      <c r="AE253" s="11">
        <f t="shared" si="598"/>
        <v>2317</v>
      </c>
      <c r="AF253" s="11">
        <f t="shared" si="599"/>
        <v>2317</v>
      </c>
      <c r="AG253" s="11">
        <f t="shared" ref="AG253:AG256" si="631">AG254</f>
        <v>0</v>
      </c>
      <c r="AH253" s="11">
        <f t="shared" si="600"/>
        <v>76437.665999999997</v>
      </c>
      <c r="AI253" s="11">
        <f t="shared" si="601"/>
        <v>2317</v>
      </c>
      <c r="AJ253" s="11">
        <f t="shared" si="602"/>
        <v>2317</v>
      </c>
      <c r="AK253" s="11">
        <f t="shared" ref="AK253:AK256" si="632">AK254</f>
        <v>517.5</v>
      </c>
      <c r="AL253" s="11">
        <f t="shared" ref="AL253:AL256" si="633">AL254</f>
        <v>0</v>
      </c>
      <c r="AM253" s="11">
        <f t="shared" ref="AM253:AM256" si="634">AM254</f>
        <v>0</v>
      </c>
      <c r="AN253" s="11">
        <f t="shared" si="603"/>
        <v>76955.165999999997</v>
      </c>
      <c r="AO253" s="11">
        <f t="shared" si="604"/>
        <v>2317</v>
      </c>
      <c r="AP253" s="11">
        <f t="shared" si="605"/>
        <v>2317</v>
      </c>
      <c r="AQ253" s="11">
        <f t="shared" ref="AQ253:AQ256" si="635">AQ254</f>
        <v>0</v>
      </c>
      <c r="AR253" s="11">
        <f t="shared" ref="AR253:AR256" si="636">AR254</f>
        <v>0</v>
      </c>
      <c r="AS253" s="11">
        <f t="shared" ref="AS253:AS256" si="637">AS254</f>
        <v>0</v>
      </c>
      <c r="AT253" s="11">
        <f t="shared" si="606"/>
        <v>76955.165999999997</v>
      </c>
      <c r="AU253" s="11">
        <f t="shared" si="607"/>
        <v>2317</v>
      </c>
      <c r="AV253" s="11">
        <f t="shared" si="608"/>
        <v>2317</v>
      </c>
      <c r="AW253" s="11">
        <f t="shared" ref="AW253:AW256" si="638">AW254</f>
        <v>0</v>
      </c>
      <c r="AX253" s="11">
        <f t="shared" ref="AX253:AX256" si="639">AX254</f>
        <v>0</v>
      </c>
      <c r="AY253" s="11">
        <f t="shared" ref="AY253:AY256" si="640">AY254</f>
        <v>0</v>
      </c>
      <c r="AZ253" s="11">
        <f t="shared" si="609"/>
        <v>76955.165999999997</v>
      </c>
      <c r="BA253" s="11">
        <f t="shared" si="610"/>
        <v>2317</v>
      </c>
      <c r="BB253" s="11">
        <f t="shared" si="611"/>
        <v>2317</v>
      </c>
      <c r="BC253" s="11">
        <f t="shared" ref="BC253:BC256" si="641">BC254</f>
        <v>0</v>
      </c>
      <c r="BD253" s="11">
        <f t="shared" ref="BD253:BD256" si="642">BD254</f>
        <v>0</v>
      </c>
      <c r="BE253" s="11">
        <f t="shared" ref="BE253:BE256" si="643">BE254</f>
        <v>0</v>
      </c>
      <c r="BF253" s="11">
        <f t="shared" si="612"/>
        <v>76955.165999999997</v>
      </c>
      <c r="BG253" s="11">
        <f t="shared" si="613"/>
        <v>2317</v>
      </c>
      <c r="BH253" s="11">
        <f t="shared" si="614"/>
        <v>2317</v>
      </c>
      <c r="BI253" s="11">
        <f t="shared" ref="BI253:BI256" si="644">BI254</f>
        <v>0</v>
      </c>
      <c r="BJ253" s="11">
        <f t="shared" ref="BJ253:BJ256" si="645">BJ254</f>
        <v>0</v>
      </c>
      <c r="BK253" s="11">
        <f t="shared" ref="BK253:BK256" si="646">BK254</f>
        <v>0</v>
      </c>
      <c r="BL253" s="11">
        <f t="shared" si="555"/>
        <v>76955.165999999997</v>
      </c>
      <c r="BM253" s="11">
        <f t="shared" ref="BM253:BM256" si="647">BM254</f>
        <v>0</v>
      </c>
      <c r="BN253" s="43">
        <f t="shared" si="477"/>
        <v>76955.165999999997</v>
      </c>
      <c r="BO253" s="11">
        <f t="shared" si="436"/>
        <v>2317</v>
      </c>
      <c r="BP253" s="11">
        <f t="shared" ref="BP253:BU256" si="648">BP254</f>
        <v>0</v>
      </c>
      <c r="BQ253" s="43">
        <f t="shared" si="478"/>
        <v>2317</v>
      </c>
      <c r="BR253" s="11">
        <f t="shared" si="437"/>
        <v>2317</v>
      </c>
      <c r="BS253" s="11">
        <f t="shared" si="648"/>
        <v>0</v>
      </c>
      <c r="BT253" s="43">
        <f t="shared" si="479"/>
        <v>2317</v>
      </c>
      <c r="BU253" s="11">
        <f t="shared" si="648"/>
        <v>0</v>
      </c>
      <c r="BV253" s="21"/>
      <c r="BW253" s="21"/>
      <c r="BX253" s="1" t="str">
        <f t="shared" si="590"/>
        <v/>
      </c>
    </row>
    <row r="254" spans="1:76" ht="46.8" customHeight="1" x14ac:dyDescent="0.3">
      <c r="A254" s="62" t="s">
        <v>228</v>
      </c>
      <c r="B254" s="63" t="s">
        <v>82</v>
      </c>
      <c r="C254" s="62"/>
      <c r="D254" s="62"/>
      <c r="E254" s="64" t="s">
        <v>83</v>
      </c>
      <c r="F254" s="11">
        <f t="shared" si="616"/>
        <v>23378.799999999999</v>
      </c>
      <c r="G254" s="11">
        <f t="shared" si="617"/>
        <v>2317</v>
      </c>
      <c r="H254" s="11">
        <f t="shared" si="618"/>
        <v>2317</v>
      </c>
      <c r="I254" s="11">
        <f t="shared" si="619"/>
        <v>0</v>
      </c>
      <c r="J254" s="11">
        <f t="shared" si="620"/>
        <v>0</v>
      </c>
      <c r="K254" s="11">
        <f t="shared" si="621"/>
        <v>0</v>
      </c>
      <c r="L254" s="11">
        <f t="shared" si="480"/>
        <v>23378.799999999999</v>
      </c>
      <c r="M254" s="11">
        <f t="shared" si="481"/>
        <v>2317</v>
      </c>
      <c r="N254" s="11">
        <f t="shared" si="482"/>
        <v>2317</v>
      </c>
      <c r="O254" s="11">
        <f t="shared" si="622"/>
        <v>7980.1360000000004</v>
      </c>
      <c r="P254" s="11">
        <f t="shared" si="623"/>
        <v>0</v>
      </c>
      <c r="Q254" s="11">
        <f t="shared" si="624"/>
        <v>0</v>
      </c>
      <c r="R254" s="11">
        <f t="shared" si="591"/>
        <v>31358.936000000002</v>
      </c>
      <c r="S254" s="11">
        <f t="shared" si="592"/>
        <v>2317</v>
      </c>
      <c r="T254" s="11">
        <f t="shared" si="593"/>
        <v>2317</v>
      </c>
      <c r="U254" s="11">
        <f t="shared" si="625"/>
        <v>0</v>
      </c>
      <c r="V254" s="11">
        <f t="shared" si="626"/>
        <v>0</v>
      </c>
      <c r="W254" s="11">
        <f t="shared" si="627"/>
        <v>0</v>
      </c>
      <c r="X254" s="11">
        <f t="shared" si="594"/>
        <v>31358.936000000002</v>
      </c>
      <c r="Y254" s="11">
        <f t="shared" si="595"/>
        <v>2317</v>
      </c>
      <c r="Z254" s="11">
        <f t="shared" si="596"/>
        <v>2317</v>
      </c>
      <c r="AA254" s="11">
        <f t="shared" si="628"/>
        <v>45078.73</v>
      </c>
      <c r="AB254" s="11">
        <f t="shared" si="629"/>
        <v>0</v>
      </c>
      <c r="AC254" s="11">
        <f t="shared" si="630"/>
        <v>0</v>
      </c>
      <c r="AD254" s="11">
        <f t="shared" si="597"/>
        <v>76437.665999999997</v>
      </c>
      <c r="AE254" s="11">
        <f t="shared" si="598"/>
        <v>2317</v>
      </c>
      <c r="AF254" s="11">
        <f t="shared" si="599"/>
        <v>2317</v>
      </c>
      <c r="AG254" s="11">
        <f t="shared" si="631"/>
        <v>0</v>
      </c>
      <c r="AH254" s="11">
        <f t="shared" si="600"/>
        <v>76437.665999999997</v>
      </c>
      <c r="AI254" s="11">
        <f t="shared" si="601"/>
        <v>2317</v>
      </c>
      <c r="AJ254" s="11">
        <f t="shared" si="602"/>
        <v>2317</v>
      </c>
      <c r="AK254" s="11">
        <f t="shared" si="632"/>
        <v>517.5</v>
      </c>
      <c r="AL254" s="11">
        <f t="shared" si="633"/>
        <v>0</v>
      </c>
      <c r="AM254" s="11">
        <f t="shared" si="634"/>
        <v>0</v>
      </c>
      <c r="AN254" s="11">
        <f t="shared" si="603"/>
        <v>76955.165999999997</v>
      </c>
      <c r="AO254" s="11">
        <f t="shared" si="604"/>
        <v>2317</v>
      </c>
      <c r="AP254" s="11">
        <f t="shared" si="605"/>
        <v>2317</v>
      </c>
      <c r="AQ254" s="11">
        <f t="shared" si="635"/>
        <v>0</v>
      </c>
      <c r="AR254" s="11">
        <f t="shared" si="636"/>
        <v>0</v>
      </c>
      <c r="AS254" s="11">
        <f t="shared" si="637"/>
        <v>0</v>
      </c>
      <c r="AT254" s="11">
        <f t="shared" si="606"/>
        <v>76955.165999999997</v>
      </c>
      <c r="AU254" s="11">
        <f t="shared" si="607"/>
        <v>2317</v>
      </c>
      <c r="AV254" s="11">
        <f t="shared" si="608"/>
        <v>2317</v>
      </c>
      <c r="AW254" s="11">
        <f t="shared" si="638"/>
        <v>0</v>
      </c>
      <c r="AX254" s="11">
        <f t="shared" si="639"/>
        <v>0</v>
      </c>
      <c r="AY254" s="11">
        <f t="shared" si="640"/>
        <v>0</v>
      </c>
      <c r="AZ254" s="11">
        <f t="shared" si="609"/>
        <v>76955.165999999997</v>
      </c>
      <c r="BA254" s="11">
        <f t="shared" si="610"/>
        <v>2317</v>
      </c>
      <c r="BB254" s="11">
        <f t="shared" si="611"/>
        <v>2317</v>
      </c>
      <c r="BC254" s="11">
        <f t="shared" si="641"/>
        <v>0</v>
      </c>
      <c r="BD254" s="11">
        <f t="shared" si="642"/>
        <v>0</v>
      </c>
      <c r="BE254" s="11">
        <f t="shared" si="643"/>
        <v>0</v>
      </c>
      <c r="BF254" s="11">
        <f t="shared" si="612"/>
        <v>76955.165999999997</v>
      </c>
      <c r="BG254" s="11">
        <f t="shared" si="613"/>
        <v>2317</v>
      </c>
      <c r="BH254" s="11">
        <f t="shared" si="614"/>
        <v>2317</v>
      </c>
      <c r="BI254" s="11">
        <f t="shared" si="644"/>
        <v>0</v>
      </c>
      <c r="BJ254" s="11">
        <f t="shared" si="645"/>
        <v>0</v>
      </c>
      <c r="BK254" s="11">
        <f t="shared" si="646"/>
        <v>0</v>
      </c>
      <c r="BL254" s="11">
        <f t="shared" si="555"/>
        <v>76955.165999999997</v>
      </c>
      <c r="BM254" s="11">
        <f t="shared" si="647"/>
        <v>0</v>
      </c>
      <c r="BN254" s="43">
        <f t="shared" si="477"/>
        <v>76955.165999999997</v>
      </c>
      <c r="BO254" s="11">
        <f t="shared" si="436"/>
        <v>2317</v>
      </c>
      <c r="BP254" s="11">
        <f t="shared" si="648"/>
        <v>0</v>
      </c>
      <c r="BQ254" s="43">
        <f t="shared" si="478"/>
        <v>2317</v>
      </c>
      <c r="BR254" s="11">
        <f t="shared" si="437"/>
        <v>2317</v>
      </c>
      <c r="BS254" s="11">
        <f t="shared" si="648"/>
        <v>0</v>
      </c>
      <c r="BT254" s="43">
        <f t="shared" si="479"/>
        <v>2317</v>
      </c>
      <c r="BU254" s="11">
        <f t="shared" si="648"/>
        <v>0</v>
      </c>
      <c r="BV254" s="21"/>
      <c r="BW254" s="21"/>
      <c r="BX254" s="1" t="str">
        <f t="shared" si="590"/>
        <v/>
      </c>
    </row>
    <row r="255" spans="1:76" ht="15.6" customHeight="1" x14ac:dyDescent="0.3">
      <c r="A255" s="62" t="s">
        <v>228</v>
      </c>
      <c r="B255" s="63">
        <v>600</v>
      </c>
      <c r="C255" s="62" t="s">
        <v>92</v>
      </c>
      <c r="D255" s="62" t="s">
        <v>43</v>
      </c>
      <c r="E255" s="64" t="s">
        <v>93</v>
      </c>
      <c r="F255" s="11">
        <v>23378.799999999999</v>
      </c>
      <c r="G255" s="11">
        <v>2317</v>
      </c>
      <c r="H255" s="11">
        <v>2317</v>
      </c>
      <c r="I255" s="11"/>
      <c r="J255" s="11"/>
      <c r="K255" s="11"/>
      <c r="L255" s="11">
        <f t="shared" si="480"/>
        <v>23378.799999999999</v>
      </c>
      <c r="M255" s="11">
        <f t="shared" si="481"/>
        <v>2317</v>
      </c>
      <c r="N255" s="11">
        <f t="shared" si="482"/>
        <v>2317</v>
      </c>
      <c r="O255" s="11">
        <v>7980.1360000000004</v>
      </c>
      <c r="P255" s="11"/>
      <c r="Q255" s="11"/>
      <c r="R255" s="11">
        <f t="shared" si="591"/>
        <v>31358.936000000002</v>
      </c>
      <c r="S255" s="11">
        <f t="shared" si="592"/>
        <v>2317</v>
      </c>
      <c r="T255" s="11">
        <f t="shared" si="593"/>
        <v>2317</v>
      </c>
      <c r="U255" s="11"/>
      <c r="V255" s="11"/>
      <c r="W255" s="11"/>
      <c r="X255" s="11">
        <f t="shared" si="594"/>
        <v>31358.936000000002</v>
      </c>
      <c r="Y255" s="11">
        <f t="shared" si="595"/>
        <v>2317</v>
      </c>
      <c r="Z255" s="11">
        <f t="shared" si="596"/>
        <v>2317</v>
      </c>
      <c r="AA255" s="11">
        <v>45078.73</v>
      </c>
      <c r="AB255" s="11"/>
      <c r="AC255" s="11"/>
      <c r="AD255" s="11">
        <f t="shared" si="597"/>
        <v>76437.665999999997</v>
      </c>
      <c r="AE255" s="11">
        <f t="shared" si="598"/>
        <v>2317</v>
      </c>
      <c r="AF255" s="11">
        <f t="shared" si="599"/>
        <v>2317</v>
      </c>
      <c r="AG255" s="11"/>
      <c r="AH255" s="11">
        <f t="shared" si="600"/>
        <v>76437.665999999997</v>
      </c>
      <c r="AI255" s="11">
        <f t="shared" si="601"/>
        <v>2317</v>
      </c>
      <c r="AJ255" s="11">
        <f t="shared" si="602"/>
        <v>2317</v>
      </c>
      <c r="AK255" s="11">
        <v>517.5</v>
      </c>
      <c r="AL255" s="11"/>
      <c r="AM255" s="11"/>
      <c r="AN255" s="11">
        <f t="shared" si="603"/>
        <v>76955.165999999997</v>
      </c>
      <c r="AO255" s="11">
        <f t="shared" si="604"/>
        <v>2317</v>
      </c>
      <c r="AP255" s="11">
        <f t="shared" si="605"/>
        <v>2317</v>
      </c>
      <c r="AQ255" s="11"/>
      <c r="AR255" s="11"/>
      <c r="AS255" s="11"/>
      <c r="AT255" s="11">
        <f t="shared" si="606"/>
        <v>76955.165999999997</v>
      </c>
      <c r="AU255" s="11">
        <f t="shared" si="607"/>
        <v>2317</v>
      </c>
      <c r="AV255" s="11">
        <f t="shared" si="608"/>
        <v>2317</v>
      </c>
      <c r="AW255" s="11"/>
      <c r="AX255" s="11"/>
      <c r="AY255" s="11"/>
      <c r="AZ255" s="11">
        <f t="shared" si="609"/>
        <v>76955.165999999997</v>
      </c>
      <c r="BA255" s="11">
        <f t="shared" si="610"/>
        <v>2317</v>
      </c>
      <c r="BB255" s="11">
        <f t="shared" si="611"/>
        <v>2317</v>
      </c>
      <c r="BC255" s="11"/>
      <c r="BD255" s="11"/>
      <c r="BE255" s="11"/>
      <c r="BF255" s="11">
        <f t="shared" si="612"/>
        <v>76955.165999999997</v>
      </c>
      <c r="BG255" s="11">
        <f t="shared" si="613"/>
        <v>2317</v>
      </c>
      <c r="BH255" s="11">
        <f t="shared" si="614"/>
        <v>2317</v>
      </c>
      <c r="BI255" s="11"/>
      <c r="BJ255" s="11"/>
      <c r="BK255" s="11"/>
      <c r="BL255" s="11">
        <f t="shared" si="555"/>
        <v>76955.165999999997</v>
      </c>
      <c r="BM255" s="11"/>
      <c r="BN255" s="43">
        <f t="shared" si="477"/>
        <v>76955.165999999997</v>
      </c>
      <c r="BO255" s="11">
        <f t="shared" si="436"/>
        <v>2317</v>
      </c>
      <c r="BP255" s="11"/>
      <c r="BQ255" s="43">
        <f t="shared" si="478"/>
        <v>2317</v>
      </c>
      <c r="BR255" s="11">
        <f t="shared" si="437"/>
        <v>2317</v>
      </c>
      <c r="BS255" s="11"/>
      <c r="BT255" s="43">
        <f t="shared" si="479"/>
        <v>2317</v>
      </c>
      <c r="BU255" s="11"/>
      <c r="BV255" s="21"/>
      <c r="BW255" s="21"/>
      <c r="BX255" s="1" t="str">
        <f t="shared" si="590"/>
        <v>0801</v>
      </c>
    </row>
    <row r="256" spans="1:76" ht="31.2" customHeight="1" x14ac:dyDescent="0.3">
      <c r="A256" s="62" t="s">
        <v>230</v>
      </c>
      <c r="B256" s="63"/>
      <c r="C256" s="62"/>
      <c r="D256" s="62"/>
      <c r="E256" s="64" t="s">
        <v>231</v>
      </c>
      <c r="F256" s="11">
        <f t="shared" si="616"/>
        <v>1779.1999999999998</v>
      </c>
      <c r="G256" s="11">
        <f t="shared" si="617"/>
        <v>1779.1999999999998</v>
      </c>
      <c r="H256" s="11">
        <f t="shared" si="618"/>
        <v>1779.1999999999998</v>
      </c>
      <c r="I256" s="11">
        <f t="shared" si="619"/>
        <v>0</v>
      </c>
      <c r="J256" s="11">
        <f t="shared" si="620"/>
        <v>0</v>
      </c>
      <c r="K256" s="11">
        <f t="shared" si="621"/>
        <v>0</v>
      </c>
      <c r="L256" s="11">
        <f t="shared" si="480"/>
        <v>1779.1999999999998</v>
      </c>
      <c r="M256" s="11">
        <f t="shared" si="481"/>
        <v>1779.1999999999998</v>
      </c>
      <c r="N256" s="11">
        <f t="shared" si="482"/>
        <v>1779.1999999999998</v>
      </c>
      <c r="O256" s="11">
        <f t="shared" si="622"/>
        <v>527.1</v>
      </c>
      <c r="P256" s="11">
        <f t="shared" si="623"/>
        <v>527.1</v>
      </c>
      <c r="Q256" s="11">
        <f t="shared" si="624"/>
        <v>527.1</v>
      </c>
      <c r="R256" s="11">
        <f t="shared" si="591"/>
        <v>2306.2999999999997</v>
      </c>
      <c r="S256" s="11">
        <f t="shared" si="592"/>
        <v>2306.2999999999997</v>
      </c>
      <c r="T256" s="11">
        <f t="shared" si="593"/>
        <v>2306.2999999999997</v>
      </c>
      <c r="U256" s="11">
        <f t="shared" si="625"/>
        <v>0</v>
      </c>
      <c r="V256" s="11">
        <f t="shared" si="626"/>
        <v>0</v>
      </c>
      <c r="W256" s="11">
        <f t="shared" si="627"/>
        <v>0</v>
      </c>
      <c r="X256" s="11">
        <f t="shared" si="594"/>
        <v>2306.2999999999997</v>
      </c>
      <c r="Y256" s="11">
        <f t="shared" si="595"/>
        <v>2306.2999999999997</v>
      </c>
      <c r="Z256" s="11">
        <f t="shared" si="596"/>
        <v>2306.2999999999997</v>
      </c>
      <c r="AA256" s="11">
        <f t="shared" si="628"/>
        <v>0</v>
      </c>
      <c r="AB256" s="11">
        <f t="shared" si="629"/>
        <v>0</v>
      </c>
      <c r="AC256" s="11">
        <f t="shared" si="630"/>
        <v>0</v>
      </c>
      <c r="AD256" s="11">
        <f t="shared" si="597"/>
        <v>2306.2999999999997</v>
      </c>
      <c r="AE256" s="11">
        <f t="shared" si="598"/>
        <v>2306.2999999999997</v>
      </c>
      <c r="AF256" s="11">
        <f t="shared" si="599"/>
        <v>2306.2999999999997</v>
      </c>
      <c r="AG256" s="11">
        <f t="shared" si="631"/>
        <v>0</v>
      </c>
      <c r="AH256" s="11">
        <f t="shared" si="600"/>
        <v>2306.2999999999997</v>
      </c>
      <c r="AI256" s="11">
        <f t="shared" si="601"/>
        <v>2306.2999999999997</v>
      </c>
      <c r="AJ256" s="11">
        <f t="shared" si="602"/>
        <v>2306.2999999999997</v>
      </c>
      <c r="AK256" s="11">
        <f t="shared" si="632"/>
        <v>0</v>
      </c>
      <c r="AL256" s="11">
        <f t="shared" si="633"/>
        <v>0</v>
      </c>
      <c r="AM256" s="11">
        <f t="shared" si="634"/>
        <v>0</v>
      </c>
      <c r="AN256" s="11">
        <f t="shared" si="603"/>
        <v>2306.2999999999997</v>
      </c>
      <c r="AO256" s="11">
        <f t="shared" si="604"/>
        <v>2306.2999999999997</v>
      </c>
      <c r="AP256" s="11">
        <f t="shared" si="605"/>
        <v>2306.2999999999997</v>
      </c>
      <c r="AQ256" s="11">
        <f t="shared" si="635"/>
        <v>0</v>
      </c>
      <c r="AR256" s="11">
        <f t="shared" si="636"/>
        <v>0</v>
      </c>
      <c r="AS256" s="11">
        <f t="shared" si="637"/>
        <v>0</v>
      </c>
      <c r="AT256" s="11">
        <f t="shared" si="606"/>
        <v>2306.2999999999997</v>
      </c>
      <c r="AU256" s="11">
        <f t="shared" si="607"/>
        <v>2306.2999999999997</v>
      </c>
      <c r="AV256" s="11">
        <f t="shared" si="608"/>
        <v>2306.2999999999997</v>
      </c>
      <c r="AW256" s="11">
        <f t="shared" si="638"/>
        <v>0</v>
      </c>
      <c r="AX256" s="11">
        <f t="shared" si="639"/>
        <v>0</v>
      </c>
      <c r="AY256" s="11">
        <f t="shared" si="640"/>
        <v>0</v>
      </c>
      <c r="AZ256" s="11">
        <f t="shared" si="609"/>
        <v>2306.2999999999997</v>
      </c>
      <c r="BA256" s="11">
        <f t="shared" si="610"/>
        <v>2306.2999999999997</v>
      </c>
      <c r="BB256" s="11">
        <f t="shared" si="611"/>
        <v>2306.2999999999997</v>
      </c>
      <c r="BC256" s="11">
        <f t="shared" si="641"/>
        <v>0</v>
      </c>
      <c r="BD256" s="11">
        <f t="shared" si="642"/>
        <v>0</v>
      </c>
      <c r="BE256" s="11">
        <f t="shared" si="643"/>
        <v>0</v>
      </c>
      <c r="BF256" s="11">
        <f t="shared" si="612"/>
        <v>2306.2999999999997</v>
      </c>
      <c r="BG256" s="11">
        <f t="shared" si="613"/>
        <v>2306.2999999999997</v>
      </c>
      <c r="BH256" s="11">
        <f t="shared" si="614"/>
        <v>2306.2999999999997</v>
      </c>
      <c r="BI256" s="11">
        <f t="shared" si="644"/>
        <v>0</v>
      </c>
      <c r="BJ256" s="11">
        <f t="shared" si="645"/>
        <v>0</v>
      </c>
      <c r="BK256" s="11">
        <f t="shared" si="646"/>
        <v>0</v>
      </c>
      <c r="BL256" s="11">
        <f t="shared" si="555"/>
        <v>2306.2999999999997</v>
      </c>
      <c r="BM256" s="11">
        <f t="shared" si="647"/>
        <v>0</v>
      </c>
      <c r="BN256" s="43">
        <f t="shared" si="477"/>
        <v>2306.2999999999997</v>
      </c>
      <c r="BO256" s="11">
        <f t="shared" si="436"/>
        <v>2306.2999999999997</v>
      </c>
      <c r="BP256" s="11">
        <f t="shared" si="648"/>
        <v>0</v>
      </c>
      <c r="BQ256" s="43">
        <f t="shared" si="478"/>
        <v>2306.2999999999997</v>
      </c>
      <c r="BR256" s="11">
        <f t="shared" si="437"/>
        <v>2306.2999999999997</v>
      </c>
      <c r="BS256" s="11">
        <f t="shared" si="648"/>
        <v>0</v>
      </c>
      <c r="BT256" s="43">
        <f t="shared" si="479"/>
        <v>2306.2999999999997</v>
      </c>
      <c r="BU256" s="11">
        <f t="shared" si="648"/>
        <v>0</v>
      </c>
      <c r="BV256" s="21"/>
      <c r="BW256" s="21"/>
      <c r="BX256" s="1" t="str">
        <f t="shared" si="590"/>
        <v/>
      </c>
    </row>
    <row r="257" spans="1:76" ht="46.8" customHeight="1" x14ac:dyDescent="0.3">
      <c r="A257" s="62" t="s">
        <v>230</v>
      </c>
      <c r="B257" s="63" t="s">
        <v>82</v>
      </c>
      <c r="C257" s="62"/>
      <c r="D257" s="62"/>
      <c r="E257" s="64" t="s">
        <v>83</v>
      </c>
      <c r="F257" s="11">
        <f t="shared" ref="F257:K257" si="649">F258+F259</f>
        <v>1779.1999999999998</v>
      </c>
      <c r="G257" s="11">
        <f t="shared" si="649"/>
        <v>1779.1999999999998</v>
      </c>
      <c r="H257" s="11">
        <f t="shared" si="649"/>
        <v>1779.1999999999998</v>
      </c>
      <c r="I257" s="11">
        <f t="shared" si="649"/>
        <v>0</v>
      </c>
      <c r="J257" s="11">
        <f t="shared" si="649"/>
        <v>0</v>
      </c>
      <c r="K257" s="11">
        <f t="shared" si="649"/>
        <v>0</v>
      </c>
      <c r="L257" s="11">
        <f t="shared" si="480"/>
        <v>1779.1999999999998</v>
      </c>
      <c r="M257" s="11">
        <f t="shared" si="481"/>
        <v>1779.1999999999998</v>
      </c>
      <c r="N257" s="11">
        <f t="shared" si="482"/>
        <v>1779.1999999999998</v>
      </c>
      <c r="O257" s="11">
        <f>O258+O259</f>
        <v>527.1</v>
      </c>
      <c r="P257" s="11">
        <f>P258+P259</f>
        <v>527.1</v>
      </c>
      <c r="Q257" s="11">
        <f>Q258+Q259</f>
        <v>527.1</v>
      </c>
      <c r="R257" s="11">
        <f t="shared" si="591"/>
        <v>2306.2999999999997</v>
      </c>
      <c r="S257" s="11">
        <f t="shared" si="592"/>
        <v>2306.2999999999997</v>
      </c>
      <c r="T257" s="11">
        <f t="shared" si="593"/>
        <v>2306.2999999999997</v>
      </c>
      <c r="U257" s="11">
        <f>U258+U259</f>
        <v>0</v>
      </c>
      <c r="V257" s="11">
        <f>V258+V259</f>
        <v>0</v>
      </c>
      <c r="W257" s="11">
        <f>W258+W259</f>
        <v>0</v>
      </c>
      <c r="X257" s="11">
        <f t="shared" si="594"/>
        <v>2306.2999999999997</v>
      </c>
      <c r="Y257" s="11">
        <f t="shared" si="595"/>
        <v>2306.2999999999997</v>
      </c>
      <c r="Z257" s="11">
        <f t="shared" si="596"/>
        <v>2306.2999999999997</v>
      </c>
      <c r="AA257" s="11">
        <f>AA258+AA259</f>
        <v>0</v>
      </c>
      <c r="AB257" s="11">
        <f>AB258+AB259</f>
        <v>0</v>
      </c>
      <c r="AC257" s="11">
        <f>AC258+AC259</f>
        <v>0</v>
      </c>
      <c r="AD257" s="11">
        <f t="shared" si="597"/>
        <v>2306.2999999999997</v>
      </c>
      <c r="AE257" s="11">
        <f t="shared" si="598"/>
        <v>2306.2999999999997</v>
      </c>
      <c r="AF257" s="11">
        <f t="shared" si="599"/>
        <v>2306.2999999999997</v>
      </c>
      <c r="AG257" s="11">
        <f>AG258+AG259</f>
        <v>0</v>
      </c>
      <c r="AH257" s="11">
        <f t="shared" si="600"/>
        <v>2306.2999999999997</v>
      </c>
      <c r="AI257" s="11">
        <f t="shared" si="601"/>
        <v>2306.2999999999997</v>
      </c>
      <c r="AJ257" s="11">
        <f t="shared" si="602"/>
        <v>2306.2999999999997</v>
      </c>
      <c r="AK257" s="11">
        <f>AK258+AK259</f>
        <v>0</v>
      </c>
      <c r="AL257" s="11">
        <f>AL258+AL259</f>
        <v>0</v>
      </c>
      <c r="AM257" s="11">
        <f>AM258+AM259</f>
        <v>0</v>
      </c>
      <c r="AN257" s="11">
        <f t="shared" si="603"/>
        <v>2306.2999999999997</v>
      </c>
      <c r="AO257" s="11">
        <f t="shared" si="604"/>
        <v>2306.2999999999997</v>
      </c>
      <c r="AP257" s="11">
        <f t="shared" si="605"/>
        <v>2306.2999999999997</v>
      </c>
      <c r="AQ257" s="11">
        <f>AQ258+AQ259</f>
        <v>0</v>
      </c>
      <c r="AR257" s="11">
        <f>AR258+AR259</f>
        <v>0</v>
      </c>
      <c r="AS257" s="11">
        <f>AS258+AS259</f>
        <v>0</v>
      </c>
      <c r="AT257" s="11">
        <f t="shared" si="606"/>
        <v>2306.2999999999997</v>
      </c>
      <c r="AU257" s="11">
        <f t="shared" si="607"/>
        <v>2306.2999999999997</v>
      </c>
      <c r="AV257" s="11">
        <f t="shared" si="608"/>
        <v>2306.2999999999997</v>
      </c>
      <c r="AW257" s="11">
        <f>AW258+AW259</f>
        <v>0</v>
      </c>
      <c r="AX257" s="11">
        <f>AX258+AX259</f>
        <v>0</v>
      </c>
      <c r="AY257" s="11">
        <f>AY258+AY259</f>
        <v>0</v>
      </c>
      <c r="AZ257" s="11">
        <f t="shared" si="609"/>
        <v>2306.2999999999997</v>
      </c>
      <c r="BA257" s="11">
        <f t="shared" si="610"/>
        <v>2306.2999999999997</v>
      </c>
      <c r="BB257" s="11">
        <f t="shared" si="611"/>
        <v>2306.2999999999997</v>
      </c>
      <c r="BC257" s="11">
        <f>BC258+BC259</f>
        <v>0</v>
      </c>
      <c r="BD257" s="11">
        <f>BD258+BD259</f>
        <v>0</v>
      </c>
      <c r="BE257" s="11">
        <f>BE258+BE259</f>
        <v>0</v>
      </c>
      <c r="BF257" s="11">
        <f t="shared" si="612"/>
        <v>2306.2999999999997</v>
      </c>
      <c r="BG257" s="11">
        <f t="shared" si="613"/>
        <v>2306.2999999999997</v>
      </c>
      <c r="BH257" s="11">
        <f t="shared" si="614"/>
        <v>2306.2999999999997</v>
      </c>
      <c r="BI257" s="11">
        <f>BI258+BI259</f>
        <v>0</v>
      </c>
      <c r="BJ257" s="11">
        <f>BJ258+BJ259</f>
        <v>0</v>
      </c>
      <c r="BK257" s="11">
        <f>BK258+BK259</f>
        <v>0</v>
      </c>
      <c r="BL257" s="11">
        <f t="shared" si="555"/>
        <v>2306.2999999999997</v>
      </c>
      <c r="BM257" s="11">
        <f>BM258+BM259</f>
        <v>0</v>
      </c>
      <c r="BN257" s="43">
        <f t="shared" si="477"/>
        <v>2306.2999999999997</v>
      </c>
      <c r="BO257" s="11">
        <f t="shared" si="436"/>
        <v>2306.2999999999997</v>
      </c>
      <c r="BP257" s="11">
        <f>BP258+BP259</f>
        <v>0</v>
      </c>
      <c r="BQ257" s="43">
        <f t="shared" si="478"/>
        <v>2306.2999999999997</v>
      </c>
      <c r="BR257" s="11">
        <f t="shared" si="437"/>
        <v>2306.2999999999997</v>
      </c>
      <c r="BS257" s="11">
        <f>BS258+BS259</f>
        <v>0</v>
      </c>
      <c r="BT257" s="43">
        <f t="shared" si="479"/>
        <v>2306.2999999999997</v>
      </c>
      <c r="BU257" s="11">
        <f>BU258+BU259</f>
        <v>0</v>
      </c>
      <c r="BV257" s="21"/>
      <c r="BW257" s="21"/>
      <c r="BX257" s="1" t="str">
        <f t="shared" si="590"/>
        <v/>
      </c>
    </row>
    <row r="258" spans="1:76" ht="15.6" customHeight="1" x14ac:dyDescent="0.3">
      <c r="A258" s="62" t="s">
        <v>230</v>
      </c>
      <c r="B258" s="63">
        <v>600</v>
      </c>
      <c r="C258" s="62" t="s">
        <v>78</v>
      </c>
      <c r="D258" s="62" t="s">
        <v>67</v>
      </c>
      <c r="E258" s="64" t="s">
        <v>232</v>
      </c>
      <c r="F258" s="11">
        <v>474.4</v>
      </c>
      <c r="G258" s="11">
        <v>474.4</v>
      </c>
      <c r="H258" s="11">
        <v>474.4</v>
      </c>
      <c r="I258" s="11"/>
      <c r="J258" s="11"/>
      <c r="K258" s="11"/>
      <c r="L258" s="11">
        <f t="shared" si="480"/>
        <v>474.4</v>
      </c>
      <c r="M258" s="11">
        <f t="shared" si="481"/>
        <v>474.4</v>
      </c>
      <c r="N258" s="11">
        <f t="shared" si="482"/>
        <v>474.4</v>
      </c>
      <c r="O258" s="11">
        <v>140.6</v>
      </c>
      <c r="P258" s="11">
        <v>140.6</v>
      </c>
      <c r="Q258" s="11">
        <v>140.6</v>
      </c>
      <c r="R258" s="11">
        <f t="shared" si="591"/>
        <v>615</v>
      </c>
      <c r="S258" s="11">
        <f t="shared" si="592"/>
        <v>615</v>
      </c>
      <c r="T258" s="11">
        <f t="shared" si="593"/>
        <v>615</v>
      </c>
      <c r="U258" s="11"/>
      <c r="V258" s="11"/>
      <c r="W258" s="11"/>
      <c r="X258" s="11">
        <f t="shared" si="594"/>
        <v>615</v>
      </c>
      <c r="Y258" s="11">
        <f t="shared" si="595"/>
        <v>615</v>
      </c>
      <c r="Z258" s="11">
        <f t="shared" si="596"/>
        <v>615</v>
      </c>
      <c r="AA258" s="11"/>
      <c r="AB258" s="11"/>
      <c r="AC258" s="11"/>
      <c r="AD258" s="11">
        <f t="shared" si="597"/>
        <v>615</v>
      </c>
      <c r="AE258" s="11">
        <f t="shared" si="598"/>
        <v>615</v>
      </c>
      <c r="AF258" s="11">
        <f t="shared" si="599"/>
        <v>615</v>
      </c>
      <c r="AG258" s="11"/>
      <c r="AH258" s="11">
        <f t="shared" si="600"/>
        <v>615</v>
      </c>
      <c r="AI258" s="11">
        <f t="shared" si="601"/>
        <v>615</v>
      </c>
      <c r="AJ258" s="11">
        <f t="shared" si="602"/>
        <v>615</v>
      </c>
      <c r="AK258" s="11"/>
      <c r="AL258" s="11"/>
      <c r="AM258" s="11"/>
      <c r="AN258" s="11">
        <f t="shared" si="603"/>
        <v>615</v>
      </c>
      <c r="AO258" s="11">
        <f t="shared" si="604"/>
        <v>615</v>
      </c>
      <c r="AP258" s="11">
        <f t="shared" si="605"/>
        <v>615</v>
      </c>
      <c r="AQ258" s="11"/>
      <c r="AR258" s="11"/>
      <c r="AS258" s="11"/>
      <c r="AT258" s="11">
        <f t="shared" si="606"/>
        <v>615</v>
      </c>
      <c r="AU258" s="11">
        <f t="shared" si="607"/>
        <v>615</v>
      </c>
      <c r="AV258" s="11">
        <f t="shared" si="608"/>
        <v>615</v>
      </c>
      <c r="AW258" s="11"/>
      <c r="AX258" s="11"/>
      <c r="AY258" s="11"/>
      <c r="AZ258" s="11">
        <f t="shared" si="609"/>
        <v>615</v>
      </c>
      <c r="BA258" s="11">
        <f t="shared" si="610"/>
        <v>615</v>
      </c>
      <c r="BB258" s="11">
        <f t="shared" si="611"/>
        <v>615</v>
      </c>
      <c r="BC258" s="11"/>
      <c r="BD258" s="11"/>
      <c r="BE258" s="11"/>
      <c r="BF258" s="11">
        <f t="shared" si="612"/>
        <v>615</v>
      </c>
      <c r="BG258" s="11">
        <f t="shared" si="613"/>
        <v>615</v>
      </c>
      <c r="BH258" s="11">
        <f t="shared" si="614"/>
        <v>615</v>
      </c>
      <c r="BI258" s="11"/>
      <c r="BJ258" s="11"/>
      <c r="BK258" s="11"/>
      <c r="BL258" s="11">
        <f t="shared" si="555"/>
        <v>615</v>
      </c>
      <c r="BM258" s="11"/>
      <c r="BN258" s="43">
        <f t="shared" si="477"/>
        <v>615</v>
      </c>
      <c r="BO258" s="11">
        <f t="shared" si="436"/>
        <v>615</v>
      </c>
      <c r="BP258" s="11"/>
      <c r="BQ258" s="43">
        <f t="shared" si="478"/>
        <v>615</v>
      </c>
      <c r="BR258" s="11">
        <f t="shared" si="437"/>
        <v>615</v>
      </c>
      <c r="BS258" s="11"/>
      <c r="BT258" s="43">
        <f t="shared" si="479"/>
        <v>615</v>
      </c>
      <c r="BU258" s="11"/>
      <c r="BV258" s="21"/>
      <c r="BW258" s="21"/>
      <c r="BX258" s="1" t="str">
        <f t="shared" si="590"/>
        <v>0703</v>
      </c>
    </row>
    <row r="259" spans="1:76" ht="15.6" customHeight="1" x14ac:dyDescent="0.3">
      <c r="A259" s="62" t="s">
        <v>230</v>
      </c>
      <c r="B259" s="63">
        <v>600</v>
      </c>
      <c r="C259" s="62" t="s">
        <v>92</v>
      </c>
      <c r="D259" s="62" t="s">
        <v>43</v>
      </c>
      <c r="E259" s="64" t="s">
        <v>93</v>
      </c>
      <c r="F259" s="11">
        <v>1304.8</v>
      </c>
      <c r="G259" s="11">
        <v>1304.8</v>
      </c>
      <c r="H259" s="11">
        <v>1304.8</v>
      </c>
      <c r="I259" s="11"/>
      <c r="J259" s="11"/>
      <c r="K259" s="11"/>
      <c r="L259" s="11">
        <f t="shared" si="480"/>
        <v>1304.8</v>
      </c>
      <c r="M259" s="11">
        <f t="shared" si="481"/>
        <v>1304.8</v>
      </c>
      <c r="N259" s="11">
        <f t="shared" si="482"/>
        <v>1304.8</v>
      </c>
      <c r="O259" s="11">
        <v>386.5</v>
      </c>
      <c r="P259" s="11">
        <v>386.5</v>
      </c>
      <c r="Q259" s="11">
        <v>386.5</v>
      </c>
      <c r="R259" s="11">
        <f t="shared" si="591"/>
        <v>1691.3</v>
      </c>
      <c r="S259" s="11">
        <f t="shared" si="592"/>
        <v>1691.3</v>
      </c>
      <c r="T259" s="11">
        <f t="shared" si="593"/>
        <v>1691.3</v>
      </c>
      <c r="U259" s="11"/>
      <c r="V259" s="11"/>
      <c r="W259" s="11"/>
      <c r="X259" s="11">
        <f t="shared" si="594"/>
        <v>1691.3</v>
      </c>
      <c r="Y259" s="11">
        <f t="shared" si="595"/>
        <v>1691.3</v>
      </c>
      <c r="Z259" s="11">
        <f t="shared" si="596"/>
        <v>1691.3</v>
      </c>
      <c r="AA259" s="11"/>
      <c r="AB259" s="11"/>
      <c r="AC259" s="11"/>
      <c r="AD259" s="11">
        <f t="shared" si="597"/>
        <v>1691.3</v>
      </c>
      <c r="AE259" s="11">
        <f t="shared" si="598"/>
        <v>1691.3</v>
      </c>
      <c r="AF259" s="11">
        <f t="shared" si="599"/>
        <v>1691.3</v>
      </c>
      <c r="AG259" s="11"/>
      <c r="AH259" s="11">
        <f t="shared" si="600"/>
        <v>1691.3</v>
      </c>
      <c r="AI259" s="11">
        <f t="shared" si="601"/>
        <v>1691.3</v>
      </c>
      <c r="AJ259" s="11">
        <f t="shared" si="602"/>
        <v>1691.3</v>
      </c>
      <c r="AK259" s="11"/>
      <c r="AL259" s="11"/>
      <c r="AM259" s="11"/>
      <c r="AN259" s="11">
        <f t="shared" si="603"/>
        <v>1691.3</v>
      </c>
      <c r="AO259" s="11">
        <f t="shared" si="604"/>
        <v>1691.3</v>
      </c>
      <c r="AP259" s="11">
        <f t="shared" si="605"/>
        <v>1691.3</v>
      </c>
      <c r="AQ259" s="11"/>
      <c r="AR259" s="11"/>
      <c r="AS259" s="11"/>
      <c r="AT259" s="11">
        <f t="shared" si="606"/>
        <v>1691.3</v>
      </c>
      <c r="AU259" s="11">
        <f t="shared" si="607"/>
        <v>1691.3</v>
      </c>
      <c r="AV259" s="11">
        <f t="shared" si="608"/>
        <v>1691.3</v>
      </c>
      <c r="AW259" s="11"/>
      <c r="AX259" s="11"/>
      <c r="AY259" s="11"/>
      <c r="AZ259" s="11">
        <f t="shared" si="609"/>
        <v>1691.3</v>
      </c>
      <c r="BA259" s="11">
        <f t="shared" si="610"/>
        <v>1691.3</v>
      </c>
      <c r="BB259" s="11">
        <f t="shared" si="611"/>
        <v>1691.3</v>
      </c>
      <c r="BC259" s="11"/>
      <c r="BD259" s="11"/>
      <c r="BE259" s="11"/>
      <c r="BF259" s="11">
        <f t="shared" si="612"/>
        <v>1691.3</v>
      </c>
      <c r="BG259" s="11">
        <f t="shared" si="613"/>
        <v>1691.3</v>
      </c>
      <c r="BH259" s="11">
        <f t="shared" si="614"/>
        <v>1691.3</v>
      </c>
      <c r="BI259" s="11"/>
      <c r="BJ259" s="11"/>
      <c r="BK259" s="11"/>
      <c r="BL259" s="11">
        <f t="shared" si="555"/>
        <v>1691.3</v>
      </c>
      <c r="BM259" s="11"/>
      <c r="BN259" s="43">
        <f t="shared" si="477"/>
        <v>1691.3</v>
      </c>
      <c r="BO259" s="11">
        <f t="shared" si="436"/>
        <v>1691.3</v>
      </c>
      <c r="BP259" s="11"/>
      <c r="BQ259" s="43">
        <f t="shared" si="478"/>
        <v>1691.3</v>
      </c>
      <c r="BR259" s="11">
        <f t="shared" si="437"/>
        <v>1691.3</v>
      </c>
      <c r="BS259" s="11"/>
      <c r="BT259" s="43">
        <f t="shared" si="479"/>
        <v>1691.3</v>
      </c>
      <c r="BU259" s="11"/>
      <c r="BV259" s="21"/>
      <c r="BW259" s="21"/>
      <c r="BX259" s="1" t="str">
        <f t="shared" si="590"/>
        <v>0801</v>
      </c>
    </row>
    <row r="260" spans="1:76" ht="62.4" customHeight="1" x14ac:dyDescent="0.3">
      <c r="A260" s="62" t="s">
        <v>233</v>
      </c>
      <c r="B260" s="63"/>
      <c r="C260" s="62"/>
      <c r="D260" s="62"/>
      <c r="E260" s="64" t="s">
        <v>234</v>
      </c>
      <c r="F260" s="11">
        <f t="shared" ref="F260:K260" si="650">F263</f>
        <v>202273</v>
      </c>
      <c r="G260" s="11">
        <f t="shared" si="650"/>
        <v>381019</v>
      </c>
      <c r="H260" s="11">
        <f t="shared" si="650"/>
        <v>437232.7</v>
      </c>
      <c r="I260" s="11">
        <f t="shared" si="650"/>
        <v>15798.900000000001</v>
      </c>
      <c r="J260" s="11">
        <f t="shared" si="650"/>
        <v>-8537.6</v>
      </c>
      <c r="K260" s="11">
        <f t="shared" si="650"/>
        <v>0</v>
      </c>
      <c r="L260" s="11">
        <f t="shared" si="480"/>
        <v>218071.9</v>
      </c>
      <c r="M260" s="11">
        <f t="shared" si="481"/>
        <v>372481.4</v>
      </c>
      <c r="N260" s="11">
        <f t="shared" si="482"/>
        <v>437232.7</v>
      </c>
      <c r="O260" s="11">
        <f>O263</f>
        <v>68258.712</v>
      </c>
      <c r="P260" s="11">
        <f>P263</f>
        <v>0</v>
      </c>
      <c r="Q260" s="11">
        <f>Q263</f>
        <v>0</v>
      </c>
      <c r="R260" s="11">
        <f t="shared" si="591"/>
        <v>286330.61199999996</v>
      </c>
      <c r="S260" s="11">
        <f t="shared" si="592"/>
        <v>372481.4</v>
      </c>
      <c r="T260" s="11">
        <f t="shared" si="593"/>
        <v>437232.7</v>
      </c>
      <c r="U260" s="11">
        <f>U263</f>
        <v>0</v>
      </c>
      <c r="V260" s="11">
        <f>V263</f>
        <v>0</v>
      </c>
      <c r="W260" s="11">
        <f>W263</f>
        <v>0</v>
      </c>
      <c r="X260" s="11">
        <f t="shared" si="594"/>
        <v>286330.61199999996</v>
      </c>
      <c r="Y260" s="11">
        <f t="shared" si="595"/>
        <v>372481.4</v>
      </c>
      <c r="Z260" s="11">
        <f t="shared" si="596"/>
        <v>437232.7</v>
      </c>
      <c r="AA260" s="11">
        <f>AA263</f>
        <v>0</v>
      </c>
      <c r="AB260" s="11">
        <f>AB263</f>
        <v>0</v>
      </c>
      <c r="AC260" s="11">
        <f>AC263</f>
        <v>0</v>
      </c>
      <c r="AD260" s="11">
        <f t="shared" si="597"/>
        <v>286330.61199999996</v>
      </c>
      <c r="AE260" s="11">
        <f t="shared" si="598"/>
        <v>372481.4</v>
      </c>
      <c r="AF260" s="11">
        <f t="shared" si="599"/>
        <v>437232.7</v>
      </c>
      <c r="AG260" s="11">
        <f>AG263</f>
        <v>0</v>
      </c>
      <c r="AH260" s="11">
        <f t="shared" si="600"/>
        <v>286330.61199999996</v>
      </c>
      <c r="AI260" s="11">
        <f t="shared" si="601"/>
        <v>372481.4</v>
      </c>
      <c r="AJ260" s="11">
        <f t="shared" si="602"/>
        <v>437232.7</v>
      </c>
      <c r="AK260" s="11">
        <f>AK263</f>
        <v>0</v>
      </c>
      <c r="AL260" s="11">
        <f>AL263</f>
        <v>0</v>
      </c>
      <c r="AM260" s="11">
        <f>AM263</f>
        <v>0</v>
      </c>
      <c r="AN260" s="11">
        <f t="shared" si="603"/>
        <v>286330.61199999996</v>
      </c>
      <c r="AO260" s="11">
        <f t="shared" si="604"/>
        <v>372481.4</v>
      </c>
      <c r="AP260" s="11">
        <f t="shared" si="605"/>
        <v>437232.7</v>
      </c>
      <c r="AQ260" s="11">
        <f>AQ263</f>
        <v>0</v>
      </c>
      <c r="AR260" s="11">
        <f>AR263</f>
        <v>0</v>
      </c>
      <c r="AS260" s="11">
        <f>AS263</f>
        <v>0</v>
      </c>
      <c r="AT260" s="11">
        <f t="shared" si="606"/>
        <v>286330.61199999996</v>
      </c>
      <c r="AU260" s="11">
        <f t="shared" si="607"/>
        <v>372481.4</v>
      </c>
      <c r="AV260" s="11">
        <f t="shared" si="608"/>
        <v>437232.7</v>
      </c>
      <c r="AW260" s="11">
        <f>AW263+AW261</f>
        <v>9679.9709999999995</v>
      </c>
      <c r="AX260" s="11">
        <f>AX263+AX261</f>
        <v>0</v>
      </c>
      <c r="AY260" s="11">
        <f>AY263+AY261</f>
        <v>0</v>
      </c>
      <c r="AZ260" s="11">
        <f t="shared" si="609"/>
        <v>296010.58299999998</v>
      </c>
      <c r="BA260" s="11">
        <f t="shared" si="610"/>
        <v>372481.4</v>
      </c>
      <c r="BB260" s="11">
        <f t="shared" si="611"/>
        <v>437232.7</v>
      </c>
      <c r="BC260" s="11">
        <f>BC263+BC261</f>
        <v>0</v>
      </c>
      <c r="BD260" s="11">
        <f>BD263+BD261</f>
        <v>0</v>
      </c>
      <c r="BE260" s="11">
        <f>BE263+BE261</f>
        <v>0</v>
      </c>
      <c r="BF260" s="11">
        <f t="shared" si="612"/>
        <v>296010.58299999998</v>
      </c>
      <c r="BG260" s="11">
        <f t="shared" si="613"/>
        <v>372481.4</v>
      </c>
      <c r="BH260" s="11">
        <f t="shared" si="614"/>
        <v>437232.7</v>
      </c>
      <c r="BI260" s="11">
        <f>BI263+BI261</f>
        <v>0</v>
      </c>
      <c r="BJ260" s="11">
        <f>BJ263+BJ261</f>
        <v>0</v>
      </c>
      <c r="BK260" s="11">
        <f>BK263+BK261</f>
        <v>0</v>
      </c>
      <c r="BL260" s="11">
        <f t="shared" si="555"/>
        <v>296010.58299999998</v>
      </c>
      <c r="BM260" s="11">
        <f>BM263+BM261</f>
        <v>0</v>
      </c>
      <c r="BN260" s="43">
        <f t="shared" si="477"/>
        <v>296010.58299999998</v>
      </c>
      <c r="BO260" s="11">
        <f t="shared" si="436"/>
        <v>372481.4</v>
      </c>
      <c r="BP260" s="11">
        <f>BP263+BP261</f>
        <v>0</v>
      </c>
      <c r="BQ260" s="43">
        <f t="shared" si="478"/>
        <v>372481.4</v>
      </c>
      <c r="BR260" s="11">
        <f t="shared" si="437"/>
        <v>437232.7</v>
      </c>
      <c r="BS260" s="11">
        <f>BS263+BS261</f>
        <v>0</v>
      </c>
      <c r="BT260" s="43">
        <f t="shared" si="479"/>
        <v>437232.7</v>
      </c>
      <c r="BU260" s="11">
        <f>BU263+BU261</f>
        <v>0</v>
      </c>
      <c r="BV260" s="21"/>
      <c r="BW260" s="21"/>
      <c r="BX260" s="1" t="str">
        <f t="shared" si="590"/>
        <v/>
      </c>
    </row>
    <row r="261" spans="1:76" s="1" customFormat="1" ht="31.2" hidden="1" customHeight="1" x14ac:dyDescent="0.3">
      <c r="A261" s="8" t="s">
        <v>233</v>
      </c>
      <c r="B261" s="9" t="s">
        <v>64</v>
      </c>
      <c r="C261" s="8"/>
      <c r="D261" s="23"/>
      <c r="E261" s="20" t="s">
        <v>65</v>
      </c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>
        <f>AW262</f>
        <v>0</v>
      </c>
      <c r="AX261" s="11">
        <f>AX262</f>
        <v>0</v>
      </c>
      <c r="AY261" s="11">
        <f>AY262</f>
        <v>0</v>
      </c>
      <c r="AZ261" s="11">
        <f t="shared" si="609"/>
        <v>0</v>
      </c>
      <c r="BA261" s="11">
        <f t="shared" si="610"/>
        <v>0</v>
      </c>
      <c r="BB261" s="11">
        <f t="shared" si="611"/>
        <v>0</v>
      </c>
      <c r="BC261" s="11">
        <f>BC262</f>
        <v>0</v>
      </c>
      <c r="BD261" s="11">
        <f>BD262</f>
        <v>0</v>
      </c>
      <c r="BE261" s="11">
        <f>BE262</f>
        <v>0</v>
      </c>
      <c r="BF261" s="11">
        <f t="shared" si="612"/>
        <v>0</v>
      </c>
      <c r="BG261" s="11">
        <f t="shared" si="613"/>
        <v>0</v>
      </c>
      <c r="BH261" s="11">
        <f t="shared" si="614"/>
        <v>0</v>
      </c>
      <c r="BI261" s="11">
        <f>BI262</f>
        <v>0</v>
      </c>
      <c r="BJ261" s="11">
        <f>BJ262</f>
        <v>0</v>
      </c>
      <c r="BK261" s="11">
        <f>BK262</f>
        <v>0</v>
      </c>
      <c r="BL261" s="11">
        <f t="shared" si="555"/>
        <v>0</v>
      </c>
      <c r="BM261" s="11">
        <f>BM262</f>
        <v>0</v>
      </c>
      <c r="BN261" s="11"/>
      <c r="BO261" s="11">
        <f t="shared" si="436"/>
        <v>0</v>
      </c>
      <c r="BP261" s="11">
        <f>BP262</f>
        <v>0</v>
      </c>
      <c r="BQ261" s="11"/>
      <c r="BR261" s="11">
        <f t="shared" si="437"/>
        <v>0</v>
      </c>
      <c r="BS261" s="11">
        <f>BS262</f>
        <v>0</v>
      </c>
      <c r="BT261" s="11"/>
      <c r="BU261" s="11">
        <f>BU262</f>
        <v>0</v>
      </c>
      <c r="BV261" s="21">
        <v>0</v>
      </c>
      <c r="BW261" s="21"/>
      <c r="BX261" s="1" t="str">
        <f t="shared" si="590"/>
        <v/>
      </c>
    </row>
    <row r="262" spans="1:76" s="1" customFormat="1" ht="15.6" hidden="1" customHeight="1" x14ac:dyDescent="0.3">
      <c r="A262" s="8" t="s">
        <v>233</v>
      </c>
      <c r="B262" s="9">
        <v>200</v>
      </c>
      <c r="C262" s="23" t="s">
        <v>92</v>
      </c>
      <c r="D262" s="8" t="s">
        <v>43</v>
      </c>
      <c r="E262" s="24" t="s">
        <v>93</v>
      </c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>
        <f t="shared" si="609"/>
        <v>0</v>
      </c>
      <c r="BA262" s="11">
        <f t="shared" si="610"/>
        <v>0</v>
      </c>
      <c r="BB262" s="11">
        <f t="shared" si="611"/>
        <v>0</v>
      </c>
      <c r="BC262" s="11"/>
      <c r="BD262" s="11"/>
      <c r="BE262" s="11"/>
      <c r="BF262" s="11">
        <f t="shared" si="612"/>
        <v>0</v>
      </c>
      <c r="BG262" s="11">
        <f t="shared" si="613"/>
        <v>0</v>
      </c>
      <c r="BH262" s="11">
        <f t="shared" si="614"/>
        <v>0</v>
      </c>
      <c r="BI262" s="11"/>
      <c r="BJ262" s="11"/>
      <c r="BK262" s="11"/>
      <c r="BL262" s="11">
        <f t="shared" si="555"/>
        <v>0</v>
      </c>
      <c r="BM262" s="11"/>
      <c r="BN262" s="11"/>
      <c r="BO262" s="11">
        <f t="shared" si="436"/>
        <v>0</v>
      </c>
      <c r="BP262" s="11"/>
      <c r="BQ262" s="11"/>
      <c r="BR262" s="11">
        <f t="shared" si="437"/>
        <v>0</v>
      </c>
      <c r="BS262" s="11"/>
      <c r="BT262" s="11"/>
      <c r="BU262" s="11"/>
      <c r="BV262" s="21">
        <v>0</v>
      </c>
      <c r="BW262" s="21"/>
      <c r="BX262" s="1" t="str">
        <f t="shared" si="590"/>
        <v>0801</v>
      </c>
    </row>
    <row r="263" spans="1:76" ht="46.8" customHeight="1" x14ac:dyDescent="0.3">
      <c r="A263" s="62" t="s">
        <v>233</v>
      </c>
      <c r="B263" s="63" t="s">
        <v>82</v>
      </c>
      <c r="C263" s="62"/>
      <c r="D263" s="62"/>
      <c r="E263" s="64" t="s">
        <v>83</v>
      </c>
      <c r="F263" s="11">
        <f t="shared" ref="F263:K263" si="651">F264+F265</f>
        <v>202273</v>
      </c>
      <c r="G263" s="11">
        <f t="shared" si="651"/>
        <v>381019</v>
      </c>
      <c r="H263" s="11">
        <f t="shared" si="651"/>
        <v>437232.7</v>
      </c>
      <c r="I263" s="11">
        <f t="shared" si="651"/>
        <v>15798.900000000001</v>
      </c>
      <c r="J263" s="11">
        <f t="shared" si="651"/>
        <v>-8537.6</v>
      </c>
      <c r="K263" s="11">
        <f t="shared" si="651"/>
        <v>0</v>
      </c>
      <c r="L263" s="11">
        <f t="shared" si="480"/>
        <v>218071.9</v>
      </c>
      <c r="M263" s="11">
        <f t="shared" si="481"/>
        <v>372481.4</v>
      </c>
      <c r="N263" s="11">
        <f t="shared" si="482"/>
        <v>437232.7</v>
      </c>
      <c r="O263" s="11">
        <f>O264+O265</f>
        <v>68258.712</v>
      </c>
      <c r="P263" s="11">
        <f>P264+P265</f>
        <v>0</v>
      </c>
      <c r="Q263" s="11">
        <f>Q264+Q265</f>
        <v>0</v>
      </c>
      <c r="R263" s="11">
        <f t="shared" si="591"/>
        <v>286330.61199999996</v>
      </c>
      <c r="S263" s="11">
        <f t="shared" si="592"/>
        <v>372481.4</v>
      </c>
      <c r="T263" s="11">
        <f t="shared" si="593"/>
        <v>437232.7</v>
      </c>
      <c r="U263" s="11">
        <f>U264+U265</f>
        <v>0</v>
      </c>
      <c r="V263" s="11">
        <f>V264+V265</f>
        <v>0</v>
      </c>
      <c r="W263" s="11">
        <f>W264+W265</f>
        <v>0</v>
      </c>
      <c r="X263" s="11">
        <f t="shared" si="594"/>
        <v>286330.61199999996</v>
      </c>
      <c r="Y263" s="11">
        <f t="shared" si="595"/>
        <v>372481.4</v>
      </c>
      <c r="Z263" s="11">
        <f t="shared" si="596"/>
        <v>437232.7</v>
      </c>
      <c r="AA263" s="11">
        <f>AA264+AA265</f>
        <v>0</v>
      </c>
      <c r="AB263" s="11">
        <f>AB264+AB265</f>
        <v>0</v>
      </c>
      <c r="AC263" s="11">
        <f>AC264+AC265</f>
        <v>0</v>
      </c>
      <c r="AD263" s="11">
        <f t="shared" si="597"/>
        <v>286330.61199999996</v>
      </c>
      <c r="AE263" s="11">
        <f t="shared" si="598"/>
        <v>372481.4</v>
      </c>
      <c r="AF263" s="11">
        <f t="shared" si="599"/>
        <v>437232.7</v>
      </c>
      <c r="AG263" s="11">
        <f>AG264+AG265</f>
        <v>0</v>
      </c>
      <c r="AH263" s="11">
        <f t="shared" si="600"/>
        <v>286330.61199999996</v>
      </c>
      <c r="AI263" s="11">
        <f t="shared" si="601"/>
        <v>372481.4</v>
      </c>
      <c r="AJ263" s="11">
        <f t="shared" si="602"/>
        <v>437232.7</v>
      </c>
      <c r="AK263" s="11">
        <f>AK264+AK265</f>
        <v>0</v>
      </c>
      <c r="AL263" s="11">
        <f>AL264+AL265</f>
        <v>0</v>
      </c>
      <c r="AM263" s="11">
        <f>AM264+AM265</f>
        <v>0</v>
      </c>
      <c r="AN263" s="11">
        <f t="shared" si="603"/>
        <v>286330.61199999996</v>
      </c>
      <c r="AO263" s="11">
        <f t="shared" si="604"/>
        <v>372481.4</v>
      </c>
      <c r="AP263" s="11">
        <f t="shared" si="605"/>
        <v>437232.7</v>
      </c>
      <c r="AQ263" s="11">
        <f>AQ264+AQ265</f>
        <v>0</v>
      </c>
      <c r="AR263" s="11">
        <f>AR264+AR265</f>
        <v>0</v>
      </c>
      <c r="AS263" s="11">
        <f>AS264+AS265</f>
        <v>0</v>
      </c>
      <c r="AT263" s="11">
        <f t="shared" si="606"/>
        <v>286330.61199999996</v>
      </c>
      <c r="AU263" s="11">
        <f t="shared" si="607"/>
        <v>372481.4</v>
      </c>
      <c r="AV263" s="11">
        <f t="shared" si="608"/>
        <v>437232.7</v>
      </c>
      <c r="AW263" s="11">
        <f>AW264+AW265</f>
        <v>9679.9709999999995</v>
      </c>
      <c r="AX263" s="11">
        <f>AX264+AX265</f>
        <v>0</v>
      </c>
      <c r="AY263" s="11">
        <f>AY264+AY265</f>
        <v>0</v>
      </c>
      <c r="AZ263" s="11">
        <f t="shared" si="609"/>
        <v>296010.58299999998</v>
      </c>
      <c r="BA263" s="11">
        <f t="shared" si="610"/>
        <v>372481.4</v>
      </c>
      <c r="BB263" s="11">
        <f t="shared" si="611"/>
        <v>437232.7</v>
      </c>
      <c r="BC263" s="11">
        <f>BC264+BC265</f>
        <v>0</v>
      </c>
      <c r="BD263" s="11">
        <f>BD264+BD265</f>
        <v>0</v>
      </c>
      <c r="BE263" s="11">
        <f>BE264+BE265</f>
        <v>0</v>
      </c>
      <c r="BF263" s="11">
        <f t="shared" si="612"/>
        <v>296010.58299999998</v>
      </c>
      <c r="BG263" s="11">
        <f t="shared" si="613"/>
        <v>372481.4</v>
      </c>
      <c r="BH263" s="11">
        <f t="shared" si="614"/>
        <v>437232.7</v>
      </c>
      <c r="BI263" s="11">
        <f>BI264+BI265</f>
        <v>0</v>
      </c>
      <c r="BJ263" s="11">
        <f>BJ264+BJ265</f>
        <v>0</v>
      </c>
      <c r="BK263" s="11">
        <f>BK264+BK265</f>
        <v>0</v>
      </c>
      <c r="BL263" s="11">
        <f t="shared" si="555"/>
        <v>296010.58299999998</v>
      </c>
      <c r="BM263" s="11">
        <f>BM264+BM265</f>
        <v>0</v>
      </c>
      <c r="BN263" s="43">
        <f t="shared" ref="BN263:BN326" si="652">BL263+BM263</f>
        <v>296010.58299999998</v>
      </c>
      <c r="BO263" s="11">
        <f t="shared" si="436"/>
        <v>372481.4</v>
      </c>
      <c r="BP263" s="11">
        <f>BP264+BP265</f>
        <v>0</v>
      </c>
      <c r="BQ263" s="43">
        <f t="shared" ref="BQ263:BQ326" si="653">BO263+BP263</f>
        <v>372481.4</v>
      </c>
      <c r="BR263" s="11">
        <f t="shared" si="437"/>
        <v>437232.7</v>
      </c>
      <c r="BS263" s="11">
        <f>BS264+BS265</f>
        <v>0</v>
      </c>
      <c r="BT263" s="43">
        <f t="shared" ref="BT263:BT326" si="654">BR263+BS263</f>
        <v>437232.7</v>
      </c>
      <c r="BU263" s="11">
        <f>BU264+BU265</f>
        <v>0</v>
      </c>
      <c r="BV263" s="21"/>
      <c r="BW263" s="21"/>
      <c r="BX263" s="1" t="str">
        <f t="shared" si="590"/>
        <v/>
      </c>
    </row>
    <row r="264" spans="1:76" ht="15.6" customHeight="1" x14ac:dyDescent="0.3">
      <c r="A264" s="62" t="s">
        <v>233</v>
      </c>
      <c r="B264" s="63">
        <v>600</v>
      </c>
      <c r="C264" s="62" t="s">
        <v>78</v>
      </c>
      <c r="D264" s="62" t="s">
        <v>67</v>
      </c>
      <c r="E264" s="64" t="s">
        <v>232</v>
      </c>
      <c r="F264" s="11">
        <v>116825.7</v>
      </c>
      <c r="G264" s="11">
        <v>118097.1</v>
      </c>
      <c r="H264" s="11">
        <v>93032.2</v>
      </c>
      <c r="I264" s="11">
        <v>7261.3</v>
      </c>
      <c r="J264" s="11"/>
      <c r="K264" s="11"/>
      <c r="L264" s="11">
        <f t="shared" si="480"/>
        <v>124087</v>
      </c>
      <c r="M264" s="11">
        <f t="shared" si="481"/>
        <v>118097.1</v>
      </c>
      <c r="N264" s="11">
        <f t="shared" si="482"/>
        <v>93032.2</v>
      </c>
      <c r="O264" s="11">
        <v>8964.9050000000007</v>
      </c>
      <c r="P264" s="11"/>
      <c r="Q264" s="11"/>
      <c r="R264" s="11">
        <f t="shared" si="591"/>
        <v>133051.905</v>
      </c>
      <c r="S264" s="11">
        <f t="shared" si="592"/>
        <v>118097.1</v>
      </c>
      <c r="T264" s="11">
        <f t="shared" si="593"/>
        <v>93032.2</v>
      </c>
      <c r="U264" s="11"/>
      <c r="V264" s="11"/>
      <c r="W264" s="11"/>
      <c r="X264" s="11">
        <f t="shared" si="594"/>
        <v>133051.905</v>
      </c>
      <c r="Y264" s="11">
        <f t="shared" si="595"/>
        <v>118097.1</v>
      </c>
      <c r="Z264" s="11">
        <f t="shared" si="596"/>
        <v>93032.2</v>
      </c>
      <c r="AA264" s="11"/>
      <c r="AB264" s="11"/>
      <c r="AC264" s="11"/>
      <c r="AD264" s="11">
        <f t="shared" si="597"/>
        <v>133051.905</v>
      </c>
      <c r="AE264" s="11">
        <f t="shared" si="598"/>
        <v>118097.1</v>
      </c>
      <c r="AF264" s="11">
        <f t="shared" si="599"/>
        <v>93032.2</v>
      </c>
      <c r="AG264" s="11"/>
      <c r="AH264" s="11">
        <f t="shared" si="600"/>
        <v>133051.905</v>
      </c>
      <c r="AI264" s="11">
        <f t="shared" si="601"/>
        <v>118097.1</v>
      </c>
      <c r="AJ264" s="11">
        <f t="shared" si="602"/>
        <v>93032.2</v>
      </c>
      <c r="AK264" s="11"/>
      <c r="AL264" s="11"/>
      <c r="AM264" s="11"/>
      <c r="AN264" s="11">
        <f t="shared" si="603"/>
        <v>133051.905</v>
      </c>
      <c r="AO264" s="11">
        <f t="shared" si="604"/>
        <v>118097.1</v>
      </c>
      <c r="AP264" s="11">
        <f t="shared" si="605"/>
        <v>93032.2</v>
      </c>
      <c r="AQ264" s="11"/>
      <c r="AR264" s="11"/>
      <c r="AS264" s="11"/>
      <c r="AT264" s="11">
        <f t="shared" si="606"/>
        <v>133051.905</v>
      </c>
      <c r="AU264" s="11">
        <f t="shared" si="607"/>
        <v>118097.1</v>
      </c>
      <c r="AV264" s="11">
        <f t="shared" si="608"/>
        <v>93032.2</v>
      </c>
      <c r="AW264" s="11">
        <f>9679.971</f>
        <v>9679.9709999999995</v>
      </c>
      <c r="AX264" s="11"/>
      <c r="AY264" s="11"/>
      <c r="AZ264" s="11">
        <f t="shared" si="609"/>
        <v>142731.87599999999</v>
      </c>
      <c r="BA264" s="11">
        <f t="shared" si="610"/>
        <v>118097.1</v>
      </c>
      <c r="BB264" s="11">
        <f t="shared" si="611"/>
        <v>93032.2</v>
      </c>
      <c r="BC264" s="11"/>
      <c r="BD264" s="11"/>
      <c r="BE264" s="11"/>
      <c r="BF264" s="11">
        <f t="shared" si="612"/>
        <v>142731.87599999999</v>
      </c>
      <c r="BG264" s="11">
        <f t="shared" si="613"/>
        <v>118097.1</v>
      </c>
      <c r="BH264" s="11">
        <f t="shared" si="614"/>
        <v>93032.2</v>
      </c>
      <c r="BI264" s="11"/>
      <c r="BJ264" s="11"/>
      <c r="BK264" s="11"/>
      <c r="BL264" s="11">
        <f t="shared" si="555"/>
        <v>142731.87599999999</v>
      </c>
      <c r="BM264" s="11"/>
      <c r="BN264" s="43">
        <f t="shared" si="652"/>
        <v>142731.87599999999</v>
      </c>
      <c r="BO264" s="11">
        <f t="shared" si="436"/>
        <v>118097.1</v>
      </c>
      <c r="BP264" s="11"/>
      <c r="BQ264" s="43">
        <f t="shared" si="653"/>
        <v>118097.1</v>
      </c>
      <c r="BR264" s="11">
        <f t="shared" si="437"/>
        <v>93032.2</v>
      </c>
      <c r="BS264" s="11"/>
      <c r="BT264" s="43">
        <f t="shared" si="654"/>
        <v>93032.2</v>
      </c>
      <c r="BU264" s="11"/>
      <c r="BV264" s="21"/>
      <c r="BW264" s="21">
        <v>74</v>
      </c>
      <c r="BX264" s="1" t="str">
        <f t="shared" si="590"/>
        <v>0703</v>
      </c>
    </row>
    <row r="265" spans="1:76" ht="15.6" customHeight="1" x14ac:dyDescent="0.3">
      <c r="A265" s="62" t="s">
        <v>233</v>
      </c>
      <c r="B265" s="63">
        <v>600</v>
      </c>
      <c r="C265" s="62" t="s">
        <v>92</v>
      </c>
      <c r="D265" s="62" t="s">
        <v>43</v>
      </c>
      <c r="E265" s="64" t="s">
        <v>93</v>
      </c>
      <c r="F265" s="11">
        <v>85447.3</v>
      </c>
      <c r="G265" s="11">
        <v>262921.90000000002</v>
      </c>
      <c r="H265" s="11">
        <v>344200.5</v>
      </c>
      <c r="I265" s="11">
        <v>8537.6</v>
      </c>
      <c r="J265" s="11">
        <v>-8537.6</v>
      </c>
      <c r="K265" s="11"/>
      <c r="L265" s="11">
        <f t="shared" si="480"/>
        <v>93984.900000000009</v>
      </c>
      <c r="M265" s="11">
        <f t="shared" si="481"/>
        <v>254384.30000000002</v>
      </c>
      <c r="N265" s="11">
        <f t="shared" si="482"/>
        <v>344200.5</v>
      </c>
      <c r="O265" s="11">
        <v>59293.807000000001</v>
      </c>
      <c r="P265" s="11"/>
      <c r="Q265" s="11"/>
      <c r="R265" s="11">
        <f t="shared" si="591"/>
        <v>153278.70699999999</v>
      </c>
      <c r="S265" s="11">
        <f t="shared" si="592"/>
        <v>254384.30000000002</v>
      </c>
      <c r="T265" s="11">
        <f t="shared" si="593"/>
        <v>344200.5</v>
      </c>
      <c r="U265" s="11"/>
      <c r="V265" s="11"/>
      <c r="W265" s="11"/>
      <c r="X265" s="11">
        <f t="shared" si="594"/>
        <v>153278.70699999999</v>
      </c>
      <c r="Y265" s="11">
        <f t="shared" si="595"/>
        <v>254384.30000000002</v>
      </c>
      <c r="Z265" s="11">
        <f t="shared" si="596"/>
        <v>344200.5</v>
      </c>
      <c r="AA265" s="11"/>
      <c r="AB265" s="11"/>
      <c r="AC265" s="11"/>
      <c r="AD265" s="11">
        <f t="shared" si="597"/>
        <v>153278.70699999999</v>
      </c>
      <c r="AE265" s="11">
        <f t="shared" si="598"/>
        <v>254384.30000000002</v>
      </c>
      <c r="AF265" s="11">
        <f t="shared" si="599"/>
        <v>344200.5</v>
      </c>
      <c r="AG265" s="11"/>
      <c r="AH265" s="11">
        <f t="shared" si="600"/>
        <v>153278.70699999999</v>
      </c>
      <c r="AI265" s="11">
        <f t="shared" si="601"/>
        <v>254384.30000000002</v>
      </c>
      <c r="AJ265" s="11">
        <f t="shared" si="602"/>
        <v>344200.5</v>
      </c>
      <c r="AK265" s="11"/>
      <c r="AL265" s="11"/>
      <c r="AM265" s="11"/>
      <c r="AN265" s="11">
        <f t="shared" si="603"/>
        <v>153278.70699999999</v>
      </c>
      <c r="AO265" s="11">
        <f t="shared" si="604"/>
        <v>254384.30000000002</v>
      </c>
      <c r="AP265" s="11">
        <f t="shared" si="605"/>
        <v>344200.5</v>
      </c>
      <c r="AQ265" s="11"/>
      <c r="AR265" s="11"/>
      <c r="AS265" s="11"/>
      <c r="AT265" s="11">
        <f t="shared" si="606"/>
        <v>153278.70699999999</v>
      </c>
      <c r="AU265" s="11">
        <f t="shared" si="607"/>
        <v>254384.30000000002</v>
      </c>
      <c r="AV265" s="11">
        <f t="shared" si="608"/>
        <v>344200.5</v>
      </c>
      <c r="AW265" s="11"/>
      <c r="AX265" s="11"/>
      <c r="AY265" s="11"/>
      <c r="AZ265" s="11">
        <f t="shared" si="609"/>
        <v>153278.70699999999</v>
      </c>
      <c r="BA265" s="11">
        <f t="shared" si="610"/>
        <v>254384.30000000002</v>
      </c>
      <c r="BB265" s="11">
        <f t="shared" si="611"/>
        <v>344200.5</v>
      </c>
      <c r="BC265" s="11"/>
      <c r="BD265" s="11"/>
      <c r="BE265" s="11"/>
      <c r="BF265" s="11">
        <f t="shared" si="612"/>
        <v>153278.70699999999</v>
      </c>
      <c r="BG265" s="11">
        <f t="shared" si="613"/>
        <v>254384.30000000002</v>
      </c>
      <c r="BH265" s="11">
        <f t="shared" si="614"/>
        <v>344200.5</v>
      </c>
      <c r="BI265" s="11"/>
      <c r="BJ265" s="11"/>
      <c r="BK265" s="11"/>
      <c r="BL265" s="11">
        <f t="shared" si="555"/>
        <v>153278.70699999999</v>
      </c>
      <c r="BM265" s="11"/>
      <c r="BN265" s="43">
        <f t="shared" si="652"/>
        <v>153278.70699999999</v>
      </c>
      <c r="BO265" s="11">
        <f t="shared" si="436"/>
        <v>254384.30000000002</v>
      </c>
      <c r="BP265" s="11"/>
      <c r="BQ265" s="43">
        <f t="shared" si="653"/>
        <v>254384.30000000002</v>
      </c>
      <c r="BR265" s="11">
        <f t="shared" si="437"/>
        <v>344200.5</v>
      </c>
      <c r="BS265" s="11"/>
      <c r="BT265" s="43">
        <f t="shared" si="654"/>
        <v>344200.5</v>
      </c>
      <c r="BU265" s="11"/>
      <c r="BV265" s="21"/>
      <c r="BW265" s="21">
        <v>73</v>
      </c>
      <c r="BX265" s="1" t="str">
        <f t="shared" si="590"/>
        <v>0801</v>
      </c>
    </row>
    <row r="266" spans="1:76" ht="31.2" customHeight="1" x14ac:dyDescent="0.3">
      <c r="A266" s="62" t="s">
        <v>235</v>
      </c>
      <c r="B266" s="63"/>
      <c r="C266" s="62"/>
      <c r="D266" s="62"/>
      <c r="E266" s="64" t="s">
        <v>236</v>
      </c>
      <c r="F266" s="11">
        <f t="shared" ref="F266:K266" si="655">F267+F270+F278+F281+F285</f>
        <v>744378.20000000007</v>
      </c>
      <c r="G266" s="11">
        <f t="shared" si="655"/>
        <v>750117.3</v>
      </c>
      <c r="H266" s="11">
        <f t="shared" si="655"/>
        <v>750117.3</v>
      </c>
      <c r="I266" s="11">
        <f t="shared" si="655"/>
        <v>15652.699999999999</v>
      </c>
      <c r="J266" s="11">
        <f t="shared" si="655"/>
        <v>15702.3</v>
      </c>
      <c r="K266" s="11">
        <f t="shared" si="655"/>
        <v>15702.3</v>
      </c>
      <c r="L266" s="11">
        <f t="shared" si="480"/>
        <v>760030.9</v>
      </c>
      <c r="M266" s="11">
        <f t="shared" si="481"/>
        <v>765819.60000000009</v>
      </c>
      <c r="N266" s="11">
        <f t="shared" si="482"/>
        <v>765819.60000000009</v>
      </c>
      <c r="O266" s="11">
        <f>O267+O270+O278+O281+O285</f>
        <v>5927.4</v>
      </c>
      <c r="P266" s="11">
        <f>P267+P270+P278+P281+P285</f>
        <v>0</v>
      </c>
      <c r="Q266" s="11">
        <f>Q267+Q270+Q278+Q281+Q285</f>
        <v>0</v>
      </c>
      <c r="R266" s="11">
        <f t="shared" si="591"/>
        <v>765958.3</v>
      </c>
      <c r="S266" s="11">
        <f t="shared" si="592"/>
        <v>765819.60000000009</v>
      </c>
      <c r="T266" s="11">
        <f t="shared" si="593"/>
        <v>765819.60000000009</v>
      </c>
      <c r="U266" s="11">
        <f>U267+U270+U278+U281+U285</f>
        <v>0</v>
      </c>
      <c r="V266" s="11">
        <f>V267+V270+V278+V281+V285</f>
        <v>0</v>
      </c>
      <c r="W266" s="11">
        <f>W267+W270+W278+W281+W285</f>
        <v>0</v>
      </c>
      <c r="X266" s="11">
        <f t="shared" si="594"/>
        <v>765958.3</v>
      </c>
      <c r="Y266" s="11">
        <f t="shared" si="595"/>
        <v>765819.60000000009</v>
      </c>
      <c r="Z266" s="11">
        <f t="shared" si="596"/>
        <v>765819.60000000009</v>
      </c>
      <c r="AA266" s="11">
        <f>AA267+AA270+AA278+AA281+AA285</f>
        <v>0</v>
      </c>
      <c r="AB266" s="11">
        <f>AB267+AB270+AB278+AB281+AB285</f>
        <v>0</v>
      </c>
      <c r="AC266" s="11">
        <f>AC267+AC270+AC278+AC281+AC285</f>
        <v>0</v>
      </c>
      <c r="AD266" s="11">
        <f t="shared" si="597"/>
        <v>765958.3</v>
      </c>
      <c r="AE266" s="11">
        <f t="shared" si="598"/>
        <v>765819.60000000009</v>
      </c>
      <c r="AF266" s="11">
        <f t="shared" si="599"/>
        <v>765819.60000000009</v>
      </c>
      <c r="AG266" s="11">
        <f>AG267+AG270+AG278+AG281+AG285</f>
        <v>0</v>
      </c>
      <c r="AH266" s="11">
        <f t="shared" si="600"/>
        <v>765958.3</v>
      </c>
      <c r="AI266" s="11">
        <f t="shared" si="601"/>
        <v>765819.60000000009</v>
      </c>
      <c r="AJ266" s="11">
        <f t="shared" si="602"/>
        <v>765819.60000000009</v>
      </c>
      <c r="AK266" s="11">
        <f>AK267+AK270+AK278+AK281+AK285</f>
        <v>0</v>
      </c>
      <c r="AL266" s="11">
        <f>AL267+AL270+AL278+AL281+AL285</f>
        <v>0</v>
      </c>
      <c r="AM266" s="11">
        <f>AM267+AM270+AM278+AM281+AM285</f>
        <v>0</v>
      </c>
      <c r="AN266" s="11">
        <f t="shared" si="603"/>
        <v>765958.3</v>
      </c>
      <c r="AO266" s="11">
        <f t="shared" si="604"/>
        <v>765819.60000000009</v>
      </c>
      <c r="AP266" s="11">
        <f t="shared" si="605"/>
        <v>765819.60000000009</v>
      </c>
      <c r="AQ266" s="11">
        <f>AQ267+AQ270+AQ278+AQ281+AQ285</f>
        <v>0</v>
      </c>
      <c r="AR266" s="11">
        <f>AR267+AR270+AR278+AR281+AR285</f>
        <v>0</v>
      </c>
      <c r="AS266" s="11">
        <f>AS267+AS270+AS278+AS281+AS285</f>
        <v>0</v>
      </c>
      <c r="AT266" s="11">
        <f t="shared" si="606"/>
        <v>765958.3</v>
      </c>
      <c r="AU266" s="11">
        <f t="shared" si="607"/>
        <v>765819.60000000009</v>
      </c>
      <c r="AV266" s="11">
        <f t="shared" si="608"/>
        <v>765819.60000000009</v>
      </c>
      <c r="AW266" s="11">
        <f>AW267+AW270+AW278+AW281+AW285</f>
        <v>70932.932000000001</v>
      </c>
      <c r="AX266" s="11">
        <f>AX267+AX270+AX278+AX281+AX285</f>
        <v>62171.542999999998</v>
      </c>
      <c r="AY266" s="11">
        <f>AY267+AY270+AY278+AY281+AY285</f>
        <v>62171.542999999998</v>
      </c>
      <c r="AZ266" s="11">
        <f t="shared" si="609"/>
        <v>836891.23200000008</v>
      </c>
      <c r="BA266" s="11">
        <f t="shared" si="610"/>
        <v>827991.14300000004</v>
      </c>
      <c r="BB266" s="11">
        <f t="shared" si="611"/>
        <v>827991.14300000004</v>
      </c>
      <c r="BC266" s="11">
        <f>BC267+BC270+BC278+BC281+BC285</f>
        <v>0</v>
      </c>
      <c r="BD266" s="11">
        <f>BD267+BD270+BD278+BD281+BD285</f>
        <v>0</v>
      </c>
      <c r="BE266" s="11">
        <f>BE267+BE270+BE278+BE281+BE285</f>
        <v>0</v>
      </c>
      <c r="BF266" s="11">
        <f t="shared" si="612"/>
        <v>836891.23200000008</v>
      </c>
      <c r="BG266" s="11">
        <f t="shared" si="613"/>
        <v>827991.14300000004</v>
      </c>
      <c r="BH266" s="11">
        <f t="shared" si="614"/>
        <v>827991.14300000004</v>
      </c>
      <c r="BI266" s="11">
        <f>BI267+BI270+BI278+BI281+BI285</f>
        <v>11411.3</v>
      </c>
      <c r="BJ266" s="11">
        <f>BJ267+BJ270+BJ278+BJ281+BJ285</f>
        <v>0</v>
      </c>
      <c r="BK266" s="11">
        <f>BK267+BK270+BK278+BK281+BK285</f>
        <v>0</v>
      </c>
      <c r="BL266" s="11">
        <f t="shared" si="555"/>
        <v>848302.53200000012</v>
      </c>
      <c r="BM266" s="11">
        <f>BM267+BM270+BM278+BM281+BM285</f>
        <v>0</v>
      </c>
      <c r="BN266" s="43">
        <f t="shared" si="652"/>
        <v>848302.53200000012</v>
      </c>
      <c r="BO266" s="11">
        <f t="shared" si="436"/>
        <v>827991.14300000004</v>
      </c>
      <c r="BP266" s="11">
        <f>BP267+BP270+BP278+BP281+BP285</f>
        <v>0</v>
      </c>
      <c r="BQ266" s="43">
        <f t="shared" si="653"/>
        <v>827991.14300000004</v>
      </c>
      <c r="BR266" s="11">
        <f t="shared" si="437"/>
        <v>827991.14300000004</v>
      </c>
      <c r="BS266" s="11">
        <f>BS267+BS270+BS278+BS281+BS285</f>
        <v>0</v>
      </c>
      <c r="BT266" s="43">
        <f t="shared" si="654"/>
        <v>827991.14300000004</v>
      </c>
      <c r="BU266" s="11">
        <f>BU267+BU270+BU278+BU281+BU285</f>
        <v>0</v>
      </c>
      <c r="BV266" s="21"/>
      <c r="BW266" s="21"/>
      <c r="BX266" s="1" t="str">
        <f t="shared" si="590"/>
        <v/>
      </c>
    </row>
    <row r="267" spans="1:76" ht="46.8" customHeight="1" x14ac:dyDescent="0.3">
      <c r="A267" s="62" t="s">
        <v>237</v>
      </c>
      <c r="B267" s="63"/>
      <c r="C267" s="62"/>
      <c r="D267" s="62"/>
      <c r="E267" s="64" t="s">
        <v>166</v>
      </c>
      <c r="F267" s="11">
        <f t="shared" ref="F267:F268" si="656">F268</f>
        <v>710071.4</v>
      </c>
      <c r="G267" s="11">
        <f t="shared" ref="G267:G268" si="657">G268</f>
        <v>723261.8</v>
      </c>
      <c r="H267" s="11">
        <f t="shared" ref="H267:H268" si="658">H268</f>
        <v>723261.8</v>
      </c>
      <c r="I267" s="11">
        <f t="shared" ref="I267:I268" si="659">I268</f>
        <v>15218.3</v>
      </c>
      <c r="J267" s="11">
        <f t="shared" ref="J267:J268" si="660">J268</f>
        <v>15334.9</v>
      </c>
      <c r="K267" s="11">
        <f t="shared" ref="K267:K268" si="661">K268</f>
        <v>15334.9</v>
      </c>
      <c r="L267" s="11">
        <f t="shared" si="480"/>
        <v>725289.70000000007</v>
      </c>
      <c r="M267" s="11">
        <f t="shared" si="481"/>
        <v>738596.70000000007</v>
      </c>
      <c r="N267" s="11">
        <f t="shared" si="482"/>
        <v>738596.70000000007</v>
      </c>
      <c r="O267" s="11">
        <f t="shared" ref="O267:O268" si="662">O268</f>
        <v>0</v>
      </c>
      <c r="P267" s="11">
        <f t="shared" ref="P267:P268" si="663">P268</f>
        <v>0</v>
      </c>
      <c r="Q267" s="11">
        <f t="shared" ref="Q267:Q268" si="664">Q268</f>
        <v>0</v>
      </c>
      <c r="R267" s="11">
        <f t="shared" si="591"/>
        <v>725289.70000000007</v>
      </c>
      <c r="S267" s="11">
        <f t="shared" si="592"/>
        <v>738596.70000000007</v>
      </c>
      <c r="T267" s="11">
        <f t="shared" si="593"/>
        <v>738596.70000000007</v>
      </c>
      <c r="U267" s="11">
        <f t="shared" ref="U267:U268" si="665">U268</f>
        <v>0</v>
      </c>
      <c r="V267" s="11">
        <f t="shared" ref="V267:V268" si="666">V268</f>
        <v>0</v>
      </c>
      <c r="W267" s="11">
        <f t="shared" ref="W267:W268" si="667">W268</f>
        <v>0</v>
      </c>
      <c r="X267" s="11">
        <f t="shared" si="594"/>
        <v>725289.70000000007</v>
      </c>
      <c r="Y267" s="11">
        <f t="shared" si="595"/>
        <v>738596.70000000007</v>
      </c>
      <c r="Z267" s="11">
        <f t="shared" si="596"/>
        <v>738596.70000000007</v>
      </c>
      <c r="AA267" s="11">
        <f t="shared" ref="AA267:AA268" si="668">AA268</f>
        <v>0</v>
      </c>
      <c r="AB267" s="11">
        <f t="shared" ref="AB267:AB268" si="669">AB268</f>
        <v>0</v>
      </c>
      <c r="AC267" s="11">
        <f t="shared" ref="AC267:AC268" si="670">AC268</f>
        <v>0</v>
      </c>
      <c r="AD267" s="11">
        <f t="shared" si="597"/>
        <v>725289.70000000007</v>
      </c>
      <c r="AE267" s="11">
        <f t="shared" si="598"/>
        <v>738596.70000000007</v>
      </c>
      <c r="AF267" s="11">
        <f t="shared" si="599"/>
        <v>738596.70000000007</v>
      </c>
      <c r="AG267" s="11">
        <f t="shared" ref="AG267:AG268" si="671">AG268</f>
        <v>0</v>
      </c>
      <c r="AH267" s="11">
        <f t="shared" si="600"/>
        <v>725289.70000000007</v>
      </c>
      <c r="AI267" s="11">
        <f t="shared" si="601"/>
        <v>738596.70000000007</v>
      </c>
      <c r="AJ267" s="11">
        <f t="shared" si="602"/>
        <v>738596.70000000007</v>
      </c>
      <c r="AK267" s="11">
        <f t="shared" ref="AK267:AK268" si="672">AK268</f>
        <v>0</v>
      </c>
      <c r="AL267" s="11">
        <f t="shared" ref="AL267:AL268" si="673">AL268</f>
        <v>0</v>
      </c>
      <c r="AM267" s="11">
        <f t="shared" ref="AM267:AM268" si="674">AM268</f>
        <v>0</v>
      </c>
      <c r="AN267" s="11">
        <f t="shared" si="603"/>
        <v>725289.70000000007</v>
      </c>
      <c r="AO267" s="11">
        <f t="shared" si="604"/>
        <v>738596.70000000007</v>
      </c>
      <c r="AP267" s="11">
        <f t="shared" si="605"/>
        <v>738596.70000000007</v>
      </c>
      <c r="AQ267" s="11">
        <f t="shared" ref="AQ267:AQ268" si="675">AQ268</f>
        <v>0</v>
      </c>
      <c r="AR267" s="11">
        <f t="shared" ref="AR267:AR268" si="676">AR268</f>
        <v>0</v>
      </c>
      <c r="AS267" s="11">
        <f t="shared" ref="AS267:AS268" si="677">AS268</f>
        <v>0</v>
      </c>
      <c r="AT267" s="11">
        <f t="shared" si="606"/>
        <v>725289.70000000007</v>
      </c>
      <c r="AU267" s="11">
        <f t="shared" si="607"/>
        <v>738596.70000000007</v>
      </c>
      <c r="AV267" s="11">
        <f t="shared" si="608"/>
        <v>738596.70000000007</v>
      </c>
      <c r="AW267" s="11">
        <f t="shared" ref="AW267:AW268" si="678">AW268</f>
        <v>68919.872000000003</v>
      </c>
      <c r="AX267" s="11">
        <f t="shared" ref="AX267:AX268" si="679">AX268</f>
        <v>60467.1</v>
      </c>
      <c r="AY267" s="11">
        <f t="shared" ref="AY267:AY268" si="680">AY268</f>
        <v>60467.1</v>
      </c>
      <c r="AZ267" s="11">
        <f t="shared" si="609"/>
        <v>794209.57200000004</v>
      </c>
      <c r="BA267" s="11">
        <f t="shared" si="610"/>
        <v>799063.8</v>
      </c>
      <c r="BB267" s="11">
        <f t="shared" si="611"/>
        <v>799063.8</v>
      </c>
      <c r="BC267" s="11">
        <f t="shared" ref="BC267:BC268" si="681">BC268</f>
        <v>0</v>
      </c>
      <c r="BD267" s="11">
        <f t="shared" ref="BD267:BD268" si="682">BD268</f>
        <v>0</v>
      </c>
      <c r="BE267" s="11">
        <f t="shared" ref="BE267:BE268" si="683">BE268</f>
        <v>0</v>
      </c>
      <c r="BF267" s="11">
        <f t="shared" si="612"/>
        <v>794209.57200000004</v>
      </c>
      <c r="BG267" s="11">
        <f t="shared" si="613"/>
        <v>799063.8</v>
      </c>
      <c r="BH267" s="11">
        <f t="shared" si="614"/>
        <v>799063.8</v>
      </c>
      <c r="BI267" s="11">
        <f t="shared" ref="BI267:BI268" si="684">BI268</f>
        <v>0</v>
      </c>
      <c r="BJ267" s="11">
        <f t="shared" ref="BJ267:BJ268" si="685">BJ268</f>
        <v>0</v>
      </c>
      <c r="BK267" s="11">
        <f t="shared" ref="BK267:BK268" si="686">BK268</f>
        <v>0</v>
      </c>
      <c r="BL267" s="11">
        <f t="shared" si="555"/>
        <v>794209.57200000004</v>
      </c>
      <c r="BM267" s="11">
        <f t="shared" ref="BM267:BM268" si="687">BM268</f>
        <v>0</v>
      </c>
      <c r="BN267" s="43">
        <f t="shared" si="652"/>
        <v>794209.57200000004</v>
      </c>
      <c r="BO267" s="11">
        <f t="shared" si="436"/>
        <v>799063.8</v>
      </c>
      <c r="BP267" s="11">
        <f t="shared" ref="BP267:BU268" si="688">BP268</f>
        <v>0</v>
      </c>
      <c r="BQ267" s="43">
        <f t="shared" si="653"/>
        <v>799063.8</v>
      </c>
      <c r="BR267" s="11">
        <f t="shared" si="437"/>
        <v>799063.8</v>
      </c>
      <c r="BS267" s="11">
        <f t="shared" si="688"/>
        <v>0</v>
      </c>
      <c r="BT267" s="43">
        <f t="shared" si="654"/>
        <v>799063.8</v>
      </c>
      <c r="BU267" s="11">
        <f t="shared" si="688"/>
        <v>0</v>
      </c>
      <c r="BV267" s="21"/>
      <c r="BW267" s="21"/>
      <c r="BX267" s="1" t="str">
        <f t="shared" si="590"/>
        <v/>
      </c>
    </row>
    <row r="268" spans="1:76" ht="46.8" customHeight="1" x14ac:dyDescent="0.3">
      <c r="A268" s="62" t="s">
        <v>237</v>
      </c>
      <c r="B268" s="63" t="s">
        <v>82</v>
      </c>
      <c r="C268" s="62"/>
      <c r="D268" s="62"/>
      <c r="E268" s="64" t="s">
        <v>83</v>
      </c>
      <c r="F268" s="11">
        <f t="shared" si="656"/>
        <v>710071.4</v>
      </c>
      <c r="G268" s="11">
        <f t="shared" si="657"/>
        <v>723261.8</v>
      </c>
      <c r="H268" s="11">
        <f t="shared" si="658"/>
        <v>723261.8</v>
      </c>
      <c r="I268" s="11">
        <f t="shared" si="659"/>
        <v>15218.3</v>
      </c>
      <c r="J268" s="11">
        <f t="shared" si="660"/>
        <v>15334.9</v>
      </c>
      <c r="K268" s="11">
        <f t="shared" si="661"/>
        <v>15334.9</v>
      </c>
      <c r="L268" s="11">
        <f t="shared" si="480"/>
        <v>725289.70000000007</v>
      </c>
      <c r="M268" s="11">
        <f t="shared" si="481"/>
        <v>738596.70000000007</v>
      </c>
      <c r="N268" s="11">
        <f t="shared" si="482"/>
        <v>738596.70000000007</v>
      </c>
      <c r="O268" s="11">
        <f t="shared" si="662"/>
        <v>0</v>
      </c>
      <c r="P268" s="11">
        <f t="shared" si="663"/>
        <v>0</v>
      </c>
      <c r="Q268" s="11">
        <f t="shared" si="664"/>
        <v>0</v>
      </c>
      <c r="R268" s="11">
        <f t="shared" si="591"/>
        <v>725289.70000000007</v>
      </c>
      <c r="S268" s="11">
        <f t="shared" si="592"/>
        <v>738596.70000000007</v>
      </c>
      <c r="T268" s="11">
        <f t="shared" si="593"/>
        <v>738596.70000000007</v>
      </c>
      <c r="U268" s="11">
        <f t="shared" si="665"/>
        <v>0</v>
      </c>
      <c r="V268" s="11">
        <f t="shared" si="666"/>
        <v>0</v>
      </c>
      <c r="W268" s="11">
        <f t="shared" si="667"/>
        <v>0</v>
      </c>
      <c r="X268" s="11">
        <f t="shared" si="594"/>
        <v>725289.70000000007</v>
      </c>
      <c r="Y268" s="11">
        <f t="shared" si="595"/>
        <v>738596.70000000007</v>
      </c>
      <c r="Z268" s="11">
        <f t="shared" si="596"/>
        <v>738596.70000000007</v>
      </c>
      <c r="AA268" s="11">
        <f t="shared" si="668"/>
        <v>0</v>
      </c>
      <c r="AB268" s="11">
        <f t="shared" si="669"/>
        <v>0</v>
      </c>
      <c r="AC268" s="11">
        <f t="shared" si="670"/>
        <v>0</v>
      </c>
      <c r="AD268" s="11">
        <f t="shared" si="597"/>
        <v>725289.70000000007</v>
      </c>
      <c r="AE268" s="11">
        <f t="shared" si="598"/>
        <v>738596.70000000007</v>
      </c>
      <c r="AF268" s="11">
        <f t="shared" si="599"/>
        <v>738596.70000000007</v>
      </c>
      <c r="AG268" s="11">
        <f t="shared" si="671"/>
        <v>0</v>
      </c>
      <c r="AH268" s="11">
        <f t="shared" si="600"/>
        <v>725289.70000000007</v>
      </c>
      <c r="AI268" s="11">
        <f t="shared" si="601"/>
        <v>738596.70000000007</v>
      </c>
      <c r="AJ268" s="11">
        <f t="shared" si="602"/>
        <v>738596.70000000007</v>
      </c>
      <c r="AK268" s="11">
        <f t="shared" si="672"/>
        <v>0</v>
      </c>
      <c r="AL268" s="11">
        <f t="shared" si="673"/>
        <v>0</v>
      </c>
      <c r="AM268" s="11">
        <f t="shared" si="674"/>
        <v>0</v>
      </c>
      <c r="AN268" s="11">
        <f t="shared" si="603"/>
        <v>725289.70000000007</v>
      </c>
      <c r="AO268" s="11">
        <f t="shared" si="604"/>
        <v>738596.70000000007</v>
      </c>
      <c r="AP268" s="11">
        <f t="shared" si="605"/>
        <v>738596.70000000007</v>
      </c>
      <c r="AQ268" s="11">
        <f t="shared" si="675"/>
        <v>0</v>
      </c>
      <c r="AR268" s="11">
        <f t="shared" si="676"/>
        <v>0</v>
      </c>
      <c r="AS268" s="11">
        <f t="shared" si="677"/>
        <v>0</v>
      </c>
      <c r="AT268" s="11">
        <f t="shared" si="606"/>
        <v>725289.70000000007</v>
      </c>
      <c r="AU268" s="11">
        <f t="shared" si="607"/>
        <v>738596.70000000007</v>
      </c>
      <c r="AV268" s="11">
        <f t="shared" si="608"/>
        <v>738596.70000000007</v>
      </c>
      <c r="AW268" s="11">
        <f t="shared" si="678"/>
        <v>68919.872000000003</v>
      </c>
      <c r="AX268" s="11">
        <f t="shared" si="679"/>
        <v>60467.1</v>
      </c>
      <c r="AY268" s="11">
        <f t="shared" si="680"/>
        <v>60467.1</v>
      </c>
      <c r="AZ268" s="11">
        <f t="shared" si="609"/>
        <v>794209.57200000004</v>
      </c>
      <c r="BA268" s="11">
        <f t="shared" si="610"/>
        <v>799063.8</v>
      </c>
      <c r="BB268" s="11">
        <f t="shared" si="611"/>
        <v>799063.8</v>
      </c>
      <c r="BC268" s="11">
        <f t="shared" si="681"/>
        <v>0</v>
      </c>
      <c r="BD268" s="11">
        <f t="shared" si="682"/>
        <v>0</v>
      </c>
      <c r="BE268" s="11">
        <f t="shared" si="683"/>
        <v>0</v>
      </c>
      <c r="BF268" s="11">
        <f t="shared" si="612"/>
        <v>794209.57200000004</v>
      </c>
      <c r="BG268" s="11">
        <f t="shared" si="613"/>
        <v>799063.8</v>
      </c>
      <c r="BH268" s="11">
        <f t="shared" si="614"/>
        <v>799063.8</v>
      </c>
      <c r="BI268" s="11">
        <f t="shared" si="684"/>
        <v>0</v>
      </c>
      <c r="BJ268" s="11">
        <f t="shared" si="685"/>
        <v>0</v>
      </c>
      <c r="BK268" s="11">
        <f t="shared" si="686"/>
        <v>0</v>
      </c>
      <c r="BL268" s="11">
        <f t="shared" si="555"/>
        <v>794209.57200000004</v>
      </c>
      <c r="BM268" s="11">
        <f t="shared" si="687"/>
        <v>0</v>
      </c>
      <c r="BN268" s="43">
        <f t="shared" si="652"/>
        <v>794209.57200000004</v>
      </c>
      <c r="BO268" s="11">
        <f t="shared" si="436"/>
        <v>799063.8</v>
      </c>
      <c r="BP268" s="11">
        <f t="shared" si="688"/>
        <v>0</v>
      </c>
      <c r="BQ268" s="43">
        <f t="shared" si="653"/>
        <v>799063.8</v>
      </c>
      <c r="BR268" s="11">
        <f t="shared" si="437"/>
        <v>799063.8</v>
      </c>
      <c r="BS268" s="11">
        <f t="shared" si="688"/>
        <v>0</v>
      </c>
      <c r="BT268" s="43">
        <f t="shared" si="654"/>
        <v>799063.8</v>
      </c>
      <c r="BU268" s="11">
        <f t="shared" si="688"/>
        <v>0</v>
      </c>
      <c r="BV268" s="21"/>
      <c r="BW268" s="21"/>
      <c r="BX268" s="1" t="str">
        <f t="shared" si="590"/>
        <v/>
      </c>
    </row>
    <row r="269" spans="1:76" ht="15.6" customHeight="1" x14ac:dyDescent="0.3">
      <c r="A269" s="62" t="s">
        <v>237</v>
      </c>
      <c r="B269" s="63">
        <v>600</v>
      </c>
      <c r="C269" s="62" t="s">
        <v>78</v>
      </c>
      <c r="D269" s="62" t="s">
        <v>67</v>
      </c>
      <c r="E269" s="64" t="s">
        <v>232</v>
      </c>
      <c r="F269" s="11">
        <v>710071.4</v>
      </c>
      <c r="G269" s="11">
        <v>723261.8</v>
      </c>
      <c r="H269" s="11">
        <v>723261.8</v>
      </c>
      <c r="I269" s="11">
        <v>15218.3</v>
      </c>
      <c r="J269" s="11">
        <v>15334.9</v>
      </c>
      <c r="K269" s="11">
        <v>15334.9</v>
      </c>
      <c r="L269" s="11">
        <f t="shared" si="480"/>
        <v>725289.70000000007</v>
      </c>
      <c r="M269" s="11">
        <f t="shared" si="481"/>
        <v>738596.70000000007</v>
      </c>
      <c r="N269" s="11">
        <f t="shared" si="482"/>
        <v>738596.70000000007</v>
      </c>
      <c r="O269" s="11"/>
      <c r="P269" s="11"/>
      <c r="Q269" s="11"/>
      <c r="R269" s="11">
        <f t="shared" si="591"/>
        <v>725289.70000000007</v>
      </c>
      <c r="S269" s="11">
        <f t="shared" si="592"/>
        <v>738596.70000000007</v>
      </c>
      <c r="T269" s="11">
        <f t="shared" si="593"/>
        <v>738596.70000000007</v>
      </c>
      <c r="U269" s="11"/>
      <c r="V269" s="11"/>
      <c r="W269" s="11"/>
      <c r="X269" s="11">
        <f t="shared" si="594"/>
        <v>725289.70000000007</v>
      </c>
      <c r="Y269" s="11">
        <f t="shared" si="595"/>
        <v>738596.70000000007</v>
      </c>
      <c r="Z269" s="11">
        <f t="shared" si="596"/>
        <v>738596.70000000007</v>
      </c>
      <c r="AA269" s="11"/>
      <c r="AB269" s="11"/>
      <c r="AC269" s="11"/>
      <c r="AD269" s="11">
        <f t="shared" si="597"/>
        <v>725289.70000000007</v>
      </c>
      <c r="AE269" s="11">
        <f t="shared" si="598"/>
        <v>738596.70000000007</v>
      </c>
      <c r="AF269" s="11">
        <f t="shared" si="599"/>
        <v>738596.70000000007</v>
      </c>
      <c r="AG269" s="11"/>
      <c r="AH269" s="11">
        <f t="shared" si="600"/>
        <v>725289.70000000007</v>
      </c>
      <c r="AI269" s="11">
        <f t="shared" si="601"/>
        <v>738596.70000000007</v>
      </c>
      <c r="AJ269" s="11">
        <f t="shared" si="602"/>
        <v>738596.70000000007</v>
      </c>
      <c r="AK269" s="11"/>
      <c r="AL269" s="11"/>
      <c r="AM269" s="11"/>
      <c r="AN269" s="11">
        <f t="shared" si="603"/>
        <v>725289.70000000007</v>
      </c>
      <c r="AO269" s="11">
        <f t="shared" si="604"/>
        <v>738596.70000000007</v>
      </c>
      <c r="AP269" s="11">
        <f t="shared" si="605"/>
        <v>738596.70000000007</v>
      </c>
      <c r="AQ269" s="11"/>
      <c r="AR269" s="11"/>
      <c r="AS269" s="11"/>
      <c r="AT269" s="11">
        <f t="shared" si="606"/>
        <v>725289.70000000007</v>
      </c>
      <c r="AU269" s="11">
        <f t="shared" si="607"/>
        <v>738596.70000000007</v>
      </c>
      <c r="AV269" s="11">
        <f t="shared" si="608"/>
        <v>738596.70000000007</v>
      </c>
      <c r="AW269" s="11">
        <f>59982.9+8936.972</f>
        <v>68919.872000000003</v>
      </c>
      <c r="AX269" s="11">
        <v>60467.1</v>
      </c>
      <c r="AY269" s="11">
        <v>60467.1</v>
      </c>
      <c r="AZ269" s="11">
        <f t="shared" si="609"/>
        <v>794209.57200000004</v>
      </c>
      <c r="BA269" s="11">
        <f t="shared" si="610"/>
        <v>799063.8</v>
      </c>
      <c r="BB269" s="11">
        <f t="shared" si="611"/>
        <v>799063.8</v>
      </c>
      <c r="BC269" s="11"/>
      <c r="BD269" s="11"/>
      <c r="BE269" s="11"/>
      <c r="BF269" s="11">
        <f t="shared" si="612"/>
        <v>794209.57200000004</v>
      </c>
      <c r="BG269" s="11">
        <f t="shared" si="613"/>
        <v>799063.8</v>
      </c>
      <c r="BH269" s="11">
        <f t="shared" si="614"/>
        <v>799063.8</v>
      </c>
      <c r="BI269" s="11"/>
      <c r="BJ269" s="11"/>
      <c r="BK269" s="11"/>
      <c r="BL269" s="11">
        <f t="shared" si="555"/>
        <v>794209.57200000004</v>
      </c>
      <c r="BM269" s="11"/>
      <c r="BN269" s="43">
        <f t="shared" si="652"/>
        <v>794209.57200000004</v>
      </c>
      <c r="BO269" s="11">
        <f t="shared" si="436"/>
        <v>799063.8</v>
      </c>
      <c r="BP269" s="11"/>
      <c r="BQ269" s="43">
        <f t="shared" si="653"/>
        <v>799063.8</v>
      </c>
      <c r="BR269" s="11">
        <f t="shared" si="437"/>
        <v>799063.8</v>
      </c>
      <c r="BS269" s="11"/>
      <c r="BT269" s="43">
        <f t="shared" si="654"/>
        <v>799063.8</v>
      </c>
      <c r="BU269" s="11"/>
      <c r="BV269" s="21"/>
      <c r="BW269" s="21">
        <v>58</v>
      </c>
      <c r="BX269" s="1" t="str">
        <f t="shared" si="590"/>
        <v>0703</v>
      </c>
    </row>
    <row r="270" spans="1:76" ht="31.2" customHeight="1" x14ac:dyDescent="0.3">
      <c r="A270" s="62" t="s">
        <v>238</v>
      </c>
      <c r="B270" s="63"/>
      <c r="C270" s="62"/>
      <c r="D270" s="62"/>
      <c r="E270" s="64" t="s">
        <v>239</v>
      </c>
      <c r="F270" s="11">
        <f t="shared" ref="F270:K270" si="689">F271+F273+F275</f>
        <v>4985</v>
      </c>
      <c r="G270" s="11">
        <f t="shared" si="689"/>
        <v>4985</v>
      </c>
      <c r="H270" s="11">
        <f t="shared" si="689"/>
        <v>4985</v>
      </c>
      <c r="I270" s="11">
        <f t="shared" si="689"/>
        <v>0</v>
      </c>
      <c r="J270" s="11">
        <f t="shared" si="689"/>
        <v>0</v>
      </c>
      <c r="K270" s="11">
        <f t="shared" si="689"/>
        <v>0</v>
      </c>
      <c r="L270" s="11">
        <f t="shared" si="480"/>
        <v>4985</v>
      </c>
      <c r="M270" s="11">
        <f t="shared" si="481"/>
        <v>4985</v>
      </c>
      <c r="N270" s="11">
        <f t="shared" si="482"/>
        <v>4985</v>
      </c>
      <c r="O270" s="11">
        <f>O271+O273+O275</f>
        <v>0</v>
      </c>
      <c r="P270" s="11">
        <f>P271+P273+P275</f>
        <v>0</v>
      </c>
      <c r="Q270" s="11">
        <f>Q271+Q273+Q275</f>
        <v>0</v>
      </c>
      <c r="R270" s="11">
        <f t="shared" si="591"/>
        <v>4985</v>
      </c>
      <c r="S270" s="11">
        <f t="shared" si="592"/>
        <v>4985</v>
      </c>
      <c r="T270" s="11">
        <f t="shared" si="593"/>
        <v>4985</v>
      </c>
      <c r="U270" s="11">
        <f>U271+U273+U275</f>
        <v>0</v>
      </c>
      <c r="V270" s="11">
        <f>V271+V273+V275</f>
        <v>0</v>
      </c>
      <c r="W270" s="11">
        <f>W271+W273+W275</f>
        <v>0</v>
      </c>
      <c r="X270" s="11">
        <f t="shared" si="594"/>
        <v>4985</v>
      </c>
      <c r="Y270" s="11">
        <f t="shared" si="595"/>
        <v>4985</v>
      </c>
      <c r="Z270" s="11">
        <f t="shared" si="596"/>
        <v>4985</v>
      </c>
      <c r="AA270" s="11">
        <f>AA271+AA273+AA275</f>
        <v>0</v>
      </c>
      <c r="AB270" s="11">
        <f>AB271+AB273+AB275</f>
        <v>0</v>
      </c>
      <c r="AC270" s="11">
        <f>AC271+AC273+AC275</f>
        <v>0</v>
      </c>
      <c r="AD270" s="11">
        <f t="shared" si="597"/>
        <v>4985</v>
      </c>
      <c r="AE270" s="11">
        <f t="shared" si="598"/>
        <v>4985</v>
      </c>
      <c r="AF270" s="11">
        <f t="shared" si="599"/>
        <v>4985</v>
      </c>
      <c r="AG270" s="11">
        <f>AG271+AG273+AG275</f>
        <v>0</v>
      </c>
      <c r="AH270" s="11">
        <f t="shared" si="600"/>
        <v>4985</v>
      </c>
      <c r="AI270" s="11">
        <f t="shared" si="601"/>
        <v>4985</v>
      </c>
      <c r="AJ270" s="11">
        <f t="shared" si="602"/>
        <v>4985</v>
      </c>
      <c r="AK270" s="11">
        <f>AK271+AK273+AK275</f>
        <v>0</v>
      </c>
      <c r="AL270" s="11">
        <f>AL271+AL273+AL275</f>
        <v>0</v>
      </c>
      <c r="AM270" s="11">
        <f>AM271+AM273+AM275</f>
        <v>0</v>
      </c>
      <c r="AN270" s="11">
        <f t="shared" si="603"/>
        <v>4985</v>
      </c>
      <c r="AO270" s="11">
        <f t="shared" si="604"/>
        <v>4985</v>
      </c>
      <c r="AP270" s="11">
        <f t="shared" si="605"/>
        <v>4985</v>
      </c>
      <c r="AQ270" s="11">
        <f>AQ271+AQ273+AQ275</f>
        <v>0</v>
      </c>
      <c r="AR270" s="11">
        <f>AR271+AR273+AR275</f>
        <v>0</v>
      </c>
      <c r="AS270" s="11">
        <f>AS271+AS273+AS275</f>
        <v>0</v>
      </c>
      <c r="AT270" s="11">
        <f t="shared" si="606"/>
        <v>4985</v>
      </c>
      <c r="AU270" s="11">
        <f t="shared" si="607"/>
        <v>4985</v>
      </c>
      <c r="AV270" s="11">
        <f t="shared" si="608"/>
        <v>4985</v>
      </c>
      <c r="AW270" s="11">
        <f>AW271+AW273+AW275</f>
        <v>0</v>
      </c>
      <c r="AX270" s="11">
        <f>AX271+AX273+AX275</f>
        <v>0</v>
      </c>
      <c r="AY270" s="11">
        <f>AY271+AY273+AY275</f>
        <v>0</v>
      </c>
      <c r="AZ270" s="11">
        <f t="shared" si="609"/>
        <v>4985</v>
      </c>
      <c r="BA270" s="11">
        <f t="shared" si="610"/>
        <v>4985</v>
      </c>
      <c r="BB270" s="11">
        <f t="shared" si="611"/>
        <v>4985</v>
      </c>
      <c r="BC270" s="11">
        <f>BC271+BC273+BC275</f>
        <v>0</v>
      </c>
      <c r="BD270" s="11">
        <f>BD271+BD273+BD275</f>
        <v>0</v>
      </c>
      <c r="BE270" s="11">
        <f>BE271+BE273+BE275</f>
        <v>0</v>
      </c>
      <c r="BF270" s="11">
        <f t="shared" si="612"/>
        <v>4985</v>
      </c>
      <c r="BG270" s="11">
        <f t="shared" si="613"/>
        <v>4985</v>
      </c>
      <c r="BH270" s="11">
        <f t="shared" si="614"/>
        <v>4985</v>
      </c>
      <c r="BI270" s="11">
        <f>BI271+BI273+BI275</f>
        <v>0</v>
      </c>
      <c r="BJ270" s="11">
        <f>BJ271+BJ273+BJ275</f>
        <v>0</v>
      </c>
      <c r="BK270" s="11">
        <f>BK271+BK273+BK275</f>
        <v>0</v>
      </c>
      <c r="BL270" s="11">
        <f t="shared" si="555"/>
        <v>4985</v>
      </c>
      <c r="BM270" s="11">
        <f>BM271+BM273+BM275</f>
        <v>0</v>
      </c>
      <c r="BN270" s="43">
        <f t="shared" si="652"/>
        <v>4985</v>
      </c>
      <c r="BO270" s="11">
        <f t="shared" si="436"/>
        <v>4985</v>
      </c>
      <c r="BP270" s="11">
        <f>BP271+BP273+BP275</f>
        <v>0</v>
      </c>
      <c r="BQ270" s="43">
        <f t="shared" si="653"/>
        <v>4985</v>
      </c>
      <c r="BR270" s="11">
        <f t="shared" si="437"/>
        <v>4985</v>
      </c>
      <c r="BS270" s="11">
        <f>BS271+BS273+BS275</f>
        <v>0</v>
      </c>
      <c r="BT270" s="43">
        <f t="shared" si="654"/>
        <v>4985</v>
      </c>
      <c r="BU270" s="11">
        <f>BU271+BU273+BU275</f>
        <v>0</v>
      </c>
      <c r="BV270" s="21"/>
      <c r="BW270" s="21"/>
      <c r="BX270" s="1" t="str">
        <f t="shared" si="590"/>
        <v/>
      </c>
    </row>
    <row r="271" spans="1:76" ht="31.2" customHeight="1" x14ac:dyDescent="0.3">
      <c r="A271" s="62" t="s">
        <v>238</v>
      </c>
      <c r="B271" s="63" t="s">
        <v>64</v>
      </c>
      <c r="C271" s="62"/>
      <c r="D271" s="62"/>
      <c r="E271" s="64" t="s">
        <v>65</v>
      </c>
      <c r="F271" s="11">
        <f t="shared" ref="F271:K271" si="690">F272</f>
        <v>5.3</v>
      </c>
      <c r="G271" s="11">
        <f t="shared" si="690"/>
        <v>5.3</v>
      </c>
      <c r="H271" s="11">
        <f t="shared" si="690"/>
        <v>5.3</v>
      </c>
      <c r="I271" s="11">
        <f t="shared" si="690"/>
        <v>0</v>
      </c>
      <c r="J271" s="11">
        <f t="shared" si="690"/>
        <v>0</v>
      </c>
      <c r="K271" s="11">
        <f t="shared" si="690"/>
        <v>0</v>
      </c>
      <c r="L271" s="11">
        <f t="shared" si="480"/>
        <v>5.3</v>
      </c>
      <c r="M271" s="11">
        <f t="shared" si="481"/>
        <v>5.3</v>
      </c>
      <c r="N271" s="11">
        <f t="shared" si="482"/>
        <v>5.3</v>
      </c>
      <c r="O271" s="11">
        <f>O272</f>
        <v>0</v>
      </c>
      <c r="P271" s="11">
        <f>P272</f>
        <v>0</v>
      </c>
      <c r="Q271" s="11">
        <f>Q272</f>
        <v>0</v>
      </c>
      <c r="R271" s="11">
        <f t="shared" si="591"/>
        <v>5.3</v>
      </c>
      <c r="S271" s="11">
        <f t="shared" si="592"/>
        <v>5.3</v>
      </c>
      <c r="T271" s="11">
        <f t="shared" si="593"/>
        <v>5.3</v>
      </c>
      <c r="U271" s="11">
        <f>U272</f>
        <v>0</v>
      </c>
      <c r="V271" s="11">
        <f>V272</f>
        <v>0</v>
      </c>
      <c r="W271" s="11">
        <f>W272</f>
        <v>0</v>
      </c>
      <c r="X271" s="11">
        <f t="shared" si="594"/>
        <v>5.3</v>
      </c>
      <c r="Y271" s="11">
        <f t="shared" si="595"/>
        <v>5.3</v>
      </c>
      <c r="Z271" s="11">
        <f t="shared" si="596"/>
        <v>5.3</v>
      </c>
      <c r="AA271" s="11">
        <f>AA272</f>
        <v>0</v>
      </c>
      <c r="AB271" s="11">
        <f>AB272</f>
        <v>0</v>
      </c>
      <c r="AC271" s="11">
        <f>AC272</f>
        <v>0</v>
      </c>
      <c r="AD271" s="11">
        <f t="shared" si="597"/>
        <v>5.3</v>
      </c>
      <c r="AE271" s="11">
        <f t="shared" si="598"/>
        <v>5.3</v>
      </c>
      <c r="AF271" s="11">
        <f t="shared" si="599"/>
        <v>5.3</v>
      </c>
      <c r="AG271" s="11">
        <f>AG272</f>
        <v>0</v>
      </c>
      <c r="AH271" s="11">
        <f t="shared" si="600"/>
        <v>5.3</v>
      </c>
      <c r="AI271" s="11">
        <f t="shared" si="601"/>
        <v>5.3</v>
      </c>
      <c r="AJ271" s="11">
        <f t="shared" si="602"/>
        <v>5.3</v>
      </c>
      <c r="AK271" s="11">
        <f>AK272</f>
        <v>0</v>
      </c>
      <c r="AL271" s="11">
        <f>AL272</f>
        <v>0</v>
      </c>
      <c r="AM271" s="11">
        <f>AM272</f>
        <v>0</v>
      </c>
      <c r="AN271" s="11">
        <f t="shared" si="603"/>
        <v>5.3</v>
      </c>
      <c r="AO271" s="11">
        <f t="shared" si="604"/>
        <v>5.3</v>
      </c>
      <c r="AP271" s="11">
        <f t="shared" si="605"/>
        <v>5.3</v>
      </c>
      <c r="AQ271" s="11">
        <f>AQ272</f>
        <v>0</v>
      </c>
      <c r="AR271" s="11">
        <f>AR272</f>
        <v>0</v>
      </c>
      <c r="AS271" s="11">
        <f>AS272</f>
        <v>0</v>
      </c>
      <c r="AT271" s="11">
        <f t="shared" si="606"/>
        <v>5.3</v>
      </c>
      <c r="AU271" s="11">
        <f t="shared" si="607"/>
        <v>5.3</v>
      </c>
      <c r="AV271" s="11">
        <f t="shared" si="608"/>
        <v>5.3</v>
      </c>
      <c r="AW271" s="11">
        <f>AW272</f>
        <v>0</v>
      </c>
      <c r="AX271" s="11">
        <f>AX272</f>
        <v>0</v>
      </c>
      <c r="AY271" s="11">
        <f>AY272</f>
        <v>0</v>
      </c>
      <c r="AZ271" s="11">
        <f t="shared" si="609"/>
        <v>5.3</v>
      </c>
      <c r="BA271" s="11">
        <f t="shared" si="610"/>
        <v>5.3</v>
      </c>
      <c r="BB271" s="11">
        <f t="shared" si="611"/>
        <v>5.3</v>
      </c>
      <c r="BC271" s="11">
        <f>BC272</f>
        <v>0</v>
      </c>
      <c r="BD271" s="11">
        <f>BD272</f>
        <v>0</v>
      </c>
      <c r="BE271" s="11">
        <f>BE272</f>
        <v>0</v>
      </c>
      <c r="BF271" s="11">
        <f t="shared" si="612"/>
        <v>5.3</v>
      </c>
      <c r="BG271" s="11">
        <f t="shared" si="613"/>
        <v>5.3</v>
      </c>
      <c r="BH271" s="11">
        <f t="shared" si="614"/>
        <v>5.3</v>
      </c>
      <c r="BI271" s="11">
        <f>BI272</f>
        <v>0</v>
      </c>
      <c r="BJ271" s="11">
        <f>BJ272</f>
        <v>0</v>
      </c>
      <c r="BK271" s="11">
        <f>BK272</f>
        <v>0</v>
      </c>
      <c r="BL271" s="11">
        <f t="shared" si="555"/>
        <v>5.3</v>
      </c>
      <c r="BM271" s="11">
        <f>BM272</f>
        <v>0</v>
      </c>
      <c r="BN271" s="43">
        <f t="shared" si="652"/>
        <v>5.3</v>
      </c>
      <c r="BO271" s="11">
        <f t="shared" si="436"/>
        <v>5.3</v>
      </c>
      <c r="BP271" s="11">
        <f>BP272</f>
        <v>0</v>
      </c>
      <c r="BQ271" s="43">
        <f t="shared" si="653"/>
        <v>5.3</v>
      </c>
      <c r="BR271" s="11">
        <f t="shared" si="437"/>
        <v>5.3</v>
      </c>
      <c r="BS271" s="11">
        <f>BS272</f>
        <v>0</v>
      </c>
      <c r="BT271" s="43">
        <f t="shared" si="654"/>
        <v>5.3</v>
      </c>
      <c r="BU271" s="11">
        <f>BU272</f>
        <v>0</v>
      </c>
      <c r="BV271" s="21"/>
      <c r="BW271" s="21"/>
      <c r="BX271" s="1" t="str">
        <f t="shared" si="590"/>
        <v/>
      </c>
    </row>
    <row r="272" spans="1:76" ht="15.6" customHeight="1" x14ac:dyDescent="0.3">
      <c r="A272" s="62" t="s">
        <v>238</v>
      </c>
      <c r="B272" s="63">
        <v>200</v>
      </c>
      <c r="C272" s="62" t="s">
        <v>78</v>
      </c>
      <c r="D272" s="62" t="s">
        <v>72</v>
      </c>
      <c r="E272" s="64" t="s">
        <v>95</v>
      </c>
      <c r="F272" s="11">
        <v>5.3</v>
      </c>
      <c r="G272" s="11">
        <v>5.3</v>
      </c>
      <c r="H272" s="11">
        <v>5.3</v>
      </c>
      <c r="I272" s="11"/>
      <c r="J272" s="11"/>
      <c r="K272" s="11"/>
      <c r="L272" s="11">
        <f t="shared" si="480"/>
        <v>5.3</v>
      </c>
      <c r="M272" s="11">
        <f t="shared" si="481"/>
        <v>5.3</v>
      </c>
      <c r="N272" s="11">
        <f t="shared" si="482"/>
        <v>5.3</v>
      </c>
      <c r="O272" s="11"/>
      <c r="P272" s="11"/>
      <c r="Q272" s="11"/>
      <c r="R272" s="11">
        <f t="shared" si="591"/>
        <v>5.3</v>
      </c>
      <c r="S272" s="11">
        <f t="shared" si="592"/>
        <v>5.3</v>
      </c>
      <c r="T272" s="11">
        <f t="shared" si="593"/>
        <v>5.3</v>
      </c>
      <c r="U272" s="11"/>
      <c r="V272" s="11"/>
      <c r="W272" s="11"/>
      <c r="X272" s="11">
        <f t="shared" si="594"/>
        <v>5.3</v>
      </c>
      <c r="Y272" s="11">
        <f t="shared" si="595"/>
        <v>5.3</v>
      </c>
      <c r="Z272" s="11">
        <f t="shared" si="596"/>
        <v>5.3</v>
      </c>
      <c r="AA272" s="11"/>
      <c r="AB272" s="11"/>
      <c r="AC272" s="11"/>
      <c r="AD272" s="11">
        <f t="shared" si="597"/>
        <v>5.3</v>
      </c>
      <c r="AE272" s="11">
        <f t="shared" si="598"/>
        <v>5.3</v>
      </c>
      <c r="AF272" s="11">
        <f t="shared" si="599"/>
        <v>5.3</v>
      </c>
      <c r="AG272" s="11"/>
      <c r="AH272" s="11">
        <f t="shared" si="600"/>
        <v>5.3</v>
      </c>
      <c r="AI272" s="11">
        <f t="shared" si="601"/>
        <v>5.3</v>
      </c>
      <c r="AJ272" s="11">
        <f t="shared" si="602"/>
        <v>5.3</v>
      </c>
      <c r="AK272" s="11"/>
      <c r="AL272" s="11"/>
      <c r="AM272" s="11"/>
      <c r="AN272" s="11">
        <f t="shared" si="603"/>
        <v>5.3</v>
      </c>
      <c r="AO272" s="11">
        <f t="shared" si="604"/>
        <v>5.3</v>
      </c>
      <c r="AP272" s="11">
        <f t="shared" si="605"/>
        <v>5.3</v>
      </c>
      <c r="AQ272" s="11"/>
      <c r="AR272" s="11"/>
      <c r="AS272" s="11"/>
      <c r="AT272" s="11">
        <f t="shared" si="606"/>
        <v>5.3</v>
      </c>
      <c r="AU272" s="11">
        <f t="shared" si="607"/>
        <v>5.3</v>
      </c>
      <c r="AV272" s="11">
        <f t="shared" si="608"/>
        <v>5.3</v>
      </c>
      <c r="AW272" s="11"/>
      <c r="AX272" s="11"/>
      <c r="AY272" s="11"/>
      <c r="AZ272" s="11">
        <f t="shared" si="609"/>
        <v>5.3</v>
      </c>
      <c r="BA272" s="11">
        <f t="shared" si="610"/>
        <v>5.3</v>
      </c>
      <c r="BB272" s="11">
        <f t="shared" si="611"/>
        <v>5.3</v>
      </c>
      <c r="BC272" s="11"/>
      <c r="BD272" s="11"/>
      <c r="BE272" s="11"/>
      <c r="BF272" s="11">
        <f t="shared" si="612"/>
        <v>5.3</v>
      </c>
      <c r="BG272" s="11">
        <f t="shared" si="613"/>
        <v>5.3</v>
      </c>
      <c r="BH272" s="11">
        <f t="shared" si="614"/>
        <v>5.3</v>
      </c>
      <c r="BI272" s="11"/>
      <c r="BJ272" s="11"/>
      <c r="BK272" s="11"/>
      <c r="BL272" s="11">
        <f t="shared" si="555"/>
        <v>5.3</v>
      </c>
      <c r="BM272" s="11"/>
      <c r="BN272" s="43">
        <f t="shared" si="652"/>
        <v>5.3</v>
      </c>
      <c r="BO272" s="11">
        <f t="shared" ref="BO272:BO335" si="691">BG272+BJ272</f>
        <v>5.3</v>
      </c>
      <c r="BP272" s="11"/>
      <c r="BQ272" s="43">
        <f t="shared" si="653"/>
        <v>5.3</v>
      </c>
      <c r="BR272" s="11">
        <f t="shared" ref="BR272:BR335" si="692">BH272+BK272</f>
        <v>5.3</v>
      </c>
      <c r="BS272" s="11"/>
      <c r="BT272" s="43">
        <f t="shared" si="654"/>
        <v>5.3</v>
      </c>
      <c r="BU272" s="11"/>
      <c r="BV272" s="21"/>
      <c r="BW272" s="21"/>
      <c r="BX272" s="1" t="str">
        <f t="shared" si="590"/>
        <v>0709</v>
      </c>
    </row>
    <row r="273" spans="1:76" ht="31.2" customHeight="1" x14ac:dyDescent="0.3">
      <c r="A273" s="62" t="s">
        <v>238</v>
      </c>
      <c r="B273" s="63" t="s">
        <v>211</v>
      </c>
      <c r="C273" s="62"/>
      <c r="D273" s="62"/>
      <c r="E273" s="64" t="s">
        <v>212</v>
      </c>
      <c r="F273" s="11">
        <f t="shared" ref="F273:K273" si="693">F274</f>
        <v>220</v>
      </c>
      <c r="G273" s="11">
        <f t="shared" si="693"/>
        <v>220</v>
      </c>
      <c r="H273" s="11">
        <f t="shared" si="693"/>
        <v>220</v>
      </c>
      <c r="I273" s="11">
        <f t="shared" si="693"/>
        <v>0</v>
      </c>
      <c r="J273" s="11">
        <f t="shared" si="693"/>
        <v>0</v>
      </c>
      <c r="K273" s="11">
        <f t="shared" si="693"/>
        <v>0</v>
      </c>
      <c r="L273" s="11">
        <f t="shared" si="480"/>
        <v>220</v>
      </c>
      <c r="M273" s="11">
        <f t="shared" si="481"/>
        <v>220</v>
      </c>
      <c r="N273" s="11">
        <f t="shared" si="482"/>
        <v>220</v>
      </c>
      <c r="O273" s="11">
        <f>O274</f>
        <v>0</v>
      </c>
      <c r="P273" s="11">
        <f>P274</f>
        <v>0</v>
      </c>
      <c r="Q273" s="11">
        <f>Q274</f>
        <v>0</v>
      </c>
      <c r="R273" s="11">
        <f t="shared" si="591"/>
        <v>220</v>
      </c>
      <c r="S273" s="11">
        <f t="shared" si="592"/>
        <v>220</v>
      </c>
      <c r="T273" s="11">
        <f t="shared" si="593"/>
        <v>220</v>
      </c>
      <c r="U273" s="11">
        <f>U274</f>
        <v>0</v>
      </c>
      <c r="V273" s="11">
        <f>V274</f>
        <v>0</v>
      </c>
      <c r="W273" s="11">
        <f>W274</f>
        <v>0</v>
      </c>
      <c r="X273" s="11">
        <f t="shared" si="594"/>
        <v>220</v>
      </c>
      <c r="Y273" s="11">
        <f t="shared" si="595"/>
        <v>220</v>
      </c>
      <c r="Z273" s="11">
        <f t="shared" si="596"/>
        <v>220</v>
      </c>
      <c r="AA273" s="11">
        <f>AA274</f>
        <v>0</v>
      </c>
      <c r="AB273" s="11">
        <f>AB274</f>
        <v>0</v>
      </c>
      <c r="AC273" s="11">
        <f>AC274</f>
        <v>0</v>
      </c>
      <c r="AD273" s="11">
        <f t="shared" si="597"/>
        <v>220</v>
      </c>
      <c r="AE273" s="11">
        <f t="shared" si="598"/>
        <v>220</v>
      </c>
      <c r="AF273" s="11">
        <f t="shared" si="599"/>
        <v>220</v>
      </c>
      <c r="AG273" s="11">
        <f>AG274</f>
        <v>0</v>
      </c>
      <c r="AH273" s="11">
        <f t="shared" si="600"/>
        <v>220</v>
      </c>
      <c r="AI273" s="11">
        <f t="shared" si="601"/>
        <v>220</v>
      </c>
      <c r="AJ273" s="11">
        <f t="shared" si="602"/>
        <v>220</v>
      </c>
      <c r="AK273" s="11">
        <f>AK274</f>
        <v>0</v>
      </c>
      <c r="AL273" s="11">
        <f>AL274</f>
        <v>0</v>
      </c>
      <c r="AM273" s="11">
        <f>AM274</f>
        <v>0</v>
      </c>
      <c r="AN273" s="11">
        <f t="shared" si="603"/>
        <v>220</v>
      </c>
      <c r="AO273" s="11">
        <f t="shared" si="604"/>
        <v>220</v>
      </c>
      <c r="AP273" s="11">
        <f t="shared" si="605"/>
        <v>220</v>
      </c>
      <c r="AQ273" s="11">
        <f>AQ274</f>
        <v>0</v>
      </c>
      <c r="AR273" s="11">
        <f>AR274</f>
        <v>0</v>
      </c>
      <c r="AS273" s="11">
        <f>AS274</f>
        <v>0</v>
      </c>
      <c r="AT273" s="11">
        <f t="shared" si="606"/>
        <v>220</v>
      </c>
      <c r="AU273" s="11">
        <f t="shared" si="607"/>
        <v>220</v>
      </c>
      <c r="AV273" s="11">
        <f t="shared" si="608"/>
        <v>220</v>
      </c>
      <c r="AW273" s="11">
        <f>AW274</f>
        <v>0</v>
      </c>
      <c r="AX273" s="11">
        <f>AX274</f>
        <v>0</v>
      </c>
      <c r="AY273" s="11">
        <f>AY274</f>
        <v>0</v>
      </c>
      <c r="AZ273" s="11">
        <f t="shared" si="609"/>
        <v>220</v>
      </c>
      <c r="BA273" s="11">
        <f t="shared" si="610"/>
        <v>220</v>
      </c>
      <c r="BB273" s="11">
        <f t="shared" si="611"/>
        <v>220</v>
      </c>
      <c r="BC273" s="11">
        <f>BC274</f>
        <v>0</v>
      </c>
      <c r="BD273" s="11">
        <f>BD274</f>
        <v>0</v>
      </c>
      <c r="BE273" s="11">
        <f>BE274</f>
        <v>0</v>
      </c>
      <c r="BF273" s="11">
        <f t="shared" si="612"/>
        <v>220</v>
      </c>
      <c r="BG273" s="11">
        <f t="shared" si="613"/>
        <v>220</v>
      </c>
      <c r="BH273" s="11">
        <f t="shared" si="614"/>
        <v>220</v>
      </c>
      <c r="BI273" s="11">
        <f>BI274</f>
        <v>0</v>
      </c>
      <c r="BJ273" s="11">
        <f>BJ274</f>
        <v>0</v>
      </c>
      <c r="BK273" s="11">
        <f>BK274</f>
        <v>0</v>
      </c>
      <c r="BL273" s="11">
        <f t="shared" si="555"/>
        <v>220</v>
      </c>
      <c r="BM273" s="11">
        <f>BM274</f>
        <v>0</v>
      </c>
      <c r="BN273" s="43">
        <f t="shared" si="652"/>
        <v>220</v>
      </c>
      <c r="BO273" s="11">
        <f t="shared" si="691"/>
        <v>220</v>
      </c>
      <c r="BP273" s="11">
        <f>BP274</f>
        <v>0</v>
      </c>
      <c r="BQ273" s="43">
        <f t="shared" si="653"/>
        <v>220</v>
      </c>
      <c r="BR273" s="11">
        <f t="shared" si="692"/>
        <v>220</v>
      </c>
      <c r="BS273" s="11">
        <f>BS274</f>
        <v>0</v>
      </c>
      <c r="BT273" s="43">
        <f t="shared" si="654"/>
        <v>220</v>
      </c>
      <c r="BU273" s="11">
        <f>BU274</f>
        <v>0</v>
      </c>
      <c r="BV273" s="21"/>
      <c r="BW273" s="21"/>
      <c r="BX273" s="1" t="str">
        <f t="shared" si="590"/>
        <v/>
      </c>
    </row>
    <row r="274" spans="1:76" ht="15.6" customHeight="1" x14ac:dyDescent="0.3">
      <c r="A274" s="62" t="s">
        <v>238</v>
      </c>
      <c r="B274" s="63">
        <v>300</v>
      </c>
      <c r="C274" s="62" t="s">
        <v>78</v>
      </c>
      <c r="D274" s="62" t="s">
        <v>72</v>
      </c>
      <c r="E274" s="64" t="s">
        <v>95</v>
      </c>
      <c r="F274" s="11">
        <v>220</v>
      </c>
      <c r="G274" s="11">
        <v>220</v>
      </c>
      <c r="H274" s="11">
        <v>220</v>
      </c>
      <c r="I274" s="11"/>
      <c r="J274" s="11"/>
      <c r="K274" s="11"/>
      <c r="L274" s="11">
        <f t="shared" si="480"/>
        <v>220</v>
      </c>
      <c r="M274" s="11">
        <f t="shared" si="481"/>
        <v>220</v>
      </c>
      <c r="N274" s="11">
        <f t="shared" si="482"/>
        <v>220</v>
      </c>
      <c r="O274" s="11"/>
      <c r="P274" s="11"/>
      <c r="Q274" s="11"/>
      <c r="R274" s="11">
        <f t="shared" si="591"/>
        <v>220</v>
      </c>
      <c r="S274" s="11">
        <f t="shared" si="592"/>
        <v>220</v>
      </c>
      <c r="T274" s="11">
        <f t="shared" si="593"/>
        <v>220</v>
      </c>
      <c r="U274" s="11"/>
      <c r="V274" s="11"/>
      <c r="W274" s="11"/>
      <c r="X274" s="11">
        <f t="shared" si="594"/>
        <v>220</v>
      </c>
      <c r="Y274" s="11">
        <f t="shared" si="595"/>
        <v>220</v>
      </c>
      <c r="Z274" s="11">
        <f t="shared" si="596"/>
        <v>220</v>
      </c>
      <c r="AA274" s="11"/>
      <c r="AB274" s="11"/>
      <c r="AC274" s="11"/>
      <c r="AD274" s="11">
        <f t="shared" si="597"/>
        <v>220</v>
      </c>
      <c r="AE274" s="11">
        <f t="shared" si="598"/>
        <v>220</v>
      </c>
      <c r="AF274" s="11">
        <f t="shared" si="599"/>
        <v>220</v>
      </c>
      <c r="AG274" s="11"/>
      <c r="AH274" s="11">
        <f t="shared" si="600"/>
        <v>220</v>
      </c>
      <c r="AI274" s="11">
        <f t="shared" si="601"/>
        <v>220</v>
      </c>
      <c r="AJ274" s="11">
        <f t="shared" si="602"/>
        <v>220</v>
      </c>
      <c r="AK274" s="11"/>
      <c r="AL274" s="11"/>
      <c r="AM274" s="11"/>
      <c r="AN274" s="11">
        <f t="shared" si="603"/>
        <v>220</v>
      </c>
      <c r="AO274" s="11">
        <f t="shared" si="604"/>
        <v>220</v>
      </c>
      <c r="AP274" s="11">
        <f t="shared" si="605"/>
        <v>220</v>
      </c>
      <c r="AQ274" s="11"/>
      <c r="AR274" s="11"/>
      <c r="AS274" s="11"/>
      <c r="AT274" s="11">
        <f t="shared" si="606"/>
        <v>220</v>
      </c>
      <c r="AU274" s="11">
        <f t="shared" si="607"/>
        <v>220</v>
      </c>
      <c r="AV274" s="11">
        <f t="shared" si="608"/>
        <v>220</v>
      </c>
      <c r="AW274" s="11"/>
      <c r="AX274" s="11"/>
      <c r="AY274" s="11"/>
      <c r="AZ274" s="11">
        <f t="shared" si="609"/>
        <v>220</v>
      </c>
      <c r="BA274" s="11">
        <f t="shared" si="610"/>
        <v>220</v>
      </c>
      <c r="BB274" s="11">
        <f t="shared" si="611"/>
        <v>220</v>
      </c>
      <c r="BC274" s="11"/>
      <c r="BD274" s="11"/>
      <c r="BE274" s="11"/>
      <c r="BF274" s="11">
        <f t="shared" si="612"/>
        <v>220</v>
      </c>
      <c r="BG274" s="11">
        <f t="shared" si="613"/>
        <v>220</v>
      </c>
      <c r="BH274" s="11">
        <f t="shared" si="614"/>
        <v>220</v>
      </c>
      <c r="BI274" s="11"/>
      <c r="BJ274" s="11"/>
      <c r="BK274" s="11"/>
      <c r="BL274" s="11">
        <f t="shared" si="555"/>
        <v>220</v>
      </c>
      <c r="BM274" s="11"/>
      <c r="BN274" s="43">
        <f t="shared" si="652"/>
        <v>220</v>
      </c>
      <c r="BO274" s="11">
        <f t="shared" si="691"/>
        <v>220</v>
      </c>
      <c r="BP274" s="11"/>
      <c r="BQ274" s="43">
        <f t="shared" si="653"/>
        <v>220</v>
      </c>
      <c r="BR274" s="11">
        <f t="shared" si="692"/>
        <v>220</v>
      </c>
      <c r="BS274" s="11"/>
      <c r="BT274" s="43">
        <f t="shared" si="654"/>
        <v>220</v>
      </c>
      <c r="BU274" s="11"/>
      <c r="BV274" s="21"/>
      <c r="BW274" s="21"/>
      <c r="BX274" s="1" t="str">
        <f t="shared" si="590"/>
        <v>0709</v>
      </c>
    </row>
    <row r="275" spans="1:76" ht="46.8" customHeight="1" x14ac:dyDescent="0.3">
      <c r="A275" s="62" t="s">
        <v>238</v>
      </c>
      <c r="B275" s="63" t="s">
        <v>82</v>
      </c>
      <c r="C275" s="62"/>
      <c r="D275" s="62"/>
      <c r="E275" s="64" t="s">
        <v>83</v>
      </c>
      <c r="F275" s="11">
        <f t="shared" ref="F275:K275" si="694">F276+F277</f>
        <v>4759.7</v>
      </c>
      <c r="G275" s="11">
        <f t="shared" si="694"/>
        <v>4759.7</v>
      </c>
      <c r="H275" s="11">
        <f t="shared" si="694"/>
        <v>4759.7</v>
      </c>
      <c r="I275" s="11">
        <f t="shared" si="694"/>
        <v>0</v>
      </c>
      <c r="J275" s="11">
        <f t="shared" si="694"/>
        <v>0</v>
      </c>
      <c r="K275" s="11">
        <f t="shared" si="694"/>
        <v>0</v>
      </c>
      <c r="L275" s="11">
        <f t="shared" si="480"/>
        <v>4759.7</v>
      </c>
      <c r="M275" s="11">
        <f t="shared" si="481"/>
        <v>4759.7</v>
      </c>
      <c r="N275" s="11">
        <f t="shared" si="482"/>
        <v>4759.7</v>
      </c>
      <c r="O275" s="11">
        <f>O276+O277</f>
        <v>0</v>
      </c>
      <c r="P275" s="11">
        <f>P276+P277</f>
        <v>0</v>
      </c>
      <c r="Q275" s="11">
        <f>Q276+Q277</f>
        <v>0</v>
      </c>
      <c r="R275" s="11">
        <f t="shared" si="591"/>
        <v>4759.7</v>
      </c>
      <c r="S275" s="11">
        <f t="shared" si="592"/>
        <v>4759.7</v>
      </c>
      <c r="T275" s="11">
        <f t="shared" si="593"/>
        <v>4759.7</v>
      </c>
      <c r="U275" s="11">
        <f>U276+U277</f>
        <v>0</v>
      </c>
      <c r="V275" s="11">
        <f>V276+V277</f>
        <v>0</v>
      </c>
      <c r="W275" s="11">
        <f>W276+W277</f>
        <v>0</v>
      </c>
      <c r="X275" s="11">
        <f t="shared" si="594"/>
        <v>4759.7</v>
      </c>
      <c r="Y275" s="11">
        <f t="shared" si="595"/>
        <v>4759.7</v>
      </c>
      <c r="Z275" s="11">
        <f t="shared" si="596"/>
        <v>4759.7</v>
      </c>
      <c r="AA275" s="11">
        <f>AA276+AA277</f>
        <v>0</v>
      </c>
      <c r="AB275" s="11">
        <f>AB276+AB277</f>
        <v>0</v>
      </c>
      <c r="AC275" s="11">
        <f>AC276+AC277</f>
        <v>0</v>
      </c>
      <c r="AD275" s="11">
        <f t="shared" si="597"/>
        <v>4759.7</v>
      </c>
      <c r="AE275" s="11">
        <f t="shared" si="598"/>
        <v>4759.7</v>
      </c>
      <c r="AF275" s="11">
        <f t="shared" si="599"/>
        <v>4759.7</v>
      </c>
      <c r="AG275" s="11">
        <f>AG276+AG277</f>
        <v>0</v>
      </c>
      <c r="AH275" s="11">
        <f t="shared" si="600"/>
        <v>4759.7</v>
      </c>
      <c r="AI275" s="11">
        <f t="shared" si="601"/>
        <v>4759.7</v>
      </c>
      <c r="AJ275" s="11">
        <f t="shared" si="602"/>
        <v>4759.7</v>
      </c>
      <c r="AK275" s="11">
        <f>AK276+AK277</f>
        <v>0</v>
      </c>
      <c r="AL275" s="11">
        <f>AL276+AL277</f>
        <v>0</v>
      </c>
      <c r="AM275" s="11">
        <f>AM276+AM277</f>
        <v>0</v>
      </c>
      <c r="AN275" s="11">
        <f t="shared" si="603"/>
        <v>4759.7</v>
      </c>
      <c r="AO275" s="11">
        <f t="shared" si="604"/>
        <v>4759.7</v>
      </c>
      <c r="AP275" s="11">
        <f t="shared" si="605"/>
        <v>4759.7</v>
      </c>
      <c r="AQ275" s="11">
        <f>AQ276+AQ277</f>
        <v>0</v>
      </c>
      <c r="AR275" s="11">
        <f>AR276+AR277</f>
        <v>0</v>
      </c>
      <c r="AS275" s="11">
        <f>AS276+AS277</f>
        <v>0</v>
      </c>
      <c r="AT275" s="11">
        <f t="shared" si="606"/>
        <v>4759.7</v>
      </c>
      <c r="AU275" s="11">
        <f t="shared" si="607"/>
        <v>4759.7</v>
      </c>
      <c r="AV275" s="11">
        <f t="shared" si="608"/>
        <v>4759.7</v>
      </c>
      <c r="AW275" s="11">
        <f>AW276+AW277</f>
        <v>0</v>
      </c>
      <c r="AX275" s="11">
        <f>AX276+AX277</f>
        <v>0</v>
      </c>
      <c r="AY275" s="11">
        <f>AY276+AY277</f>
        <v>0</v>
      </c>
      <c r="AZ275" s="11">
        <f t="shared" si="609"/>
        <v>4759.7</v>
      </c>
      <c r="BA275" s="11">
        <f t="shared" si="610"/>
        <v>4759.7</v>
      </c>
      <c r="BB275" s="11">
        <f t="shared" si="611"/>
        <v>4759.7</v>
      </c>
      <c r="BC275" s="11">
        <f>BC276+BC277</f>
        <v>0</v>
      </c>
      <c r="BD275" s="11">
        <f>BD276+BD277</f>
        <v>0</v>
      </c>
      <c r="BE275" s="11">
        <f>BE276+BE277</f>
        <v>0</v>
      </c>
      <c r="BF275" s="11">
        <f t="shared" si="612"/>
        <v>4759.7</v>
      </c>
      <c r="BG275" s="11">
        <f t="shared" si="613"/>
        <v>4759.7</v>
      </c>
      <c r="BH275" s="11">
        <f t="shared" si="614"/>
        <v>4759.7</v>
      </c>
      <c r="BI275" s="11">
        <f>BI276+BI277</f>
        <v>0</v>
      </c>
      <c r="BJ275" s="11">
        <f>BJ276+BJ277</f>
        <v>0</v>
      </c>
      <c r="BK275" s="11">
        <f>BK276+BK277</f>
        <v>0</v>
      </c>
      <c r="BL275" s="11">
        <f t="shared" si="555"/>
        <v>4759.7</v>
      </c>
      <c r="BM275" s="11">
        <f>BM276+BM277</f>
        <v>0</v>
      </c>
      <c r="BN275" s="43">
        <f t="shared" si="652"/>
        <v>4759.7</v>
      </c>
      <c r="BO275" s="11">
        <f t="shared" si="691"/>
        <v>4759.7</v>
      </c>
      <c r="BP275" s="11">
        <f>BP276+BP277</f>
        <v>0</v>
      </c>
      <c r="BQ275" s="43">
        <f t="shared" si="653"/>
        <v>4759.7</v>
      </c>
      <c r="BR275" s="11">
        <f t="shared" si="692"/>
        <v>4759.7</v>
      </c>
      <c r="BS275" s="11">
        <f>BS276+BS277</f>
        <v>0</v>
      </c>
      <c r="BT275" s="43">
        <f t="shared" si="654"/>
        <v>4759.7</v>
      </c>
      <c r="BU275" s="11">
        <f>BU276+BU277</f>
        <v>0</v>
      </c>
      <c r="BV275" s="21"/>
      <c r="BW275" s="21"/>
      <c r="BX275" s="1" t="str">
        <f t="shared" si="590"/>
        <v/>
      </c>
    </row>
    <row r="276" spans="1:76" ht="15.6" customHeight="1" x14ac:dyDescent="0.3">
      <c r="A276" s="62" t="s">
        <v>238</v>
      </c>
      <c r="B276" s="63">
        <v>600</v>
      </c>
      <c r="C276" s="62" t="s">
        <v>78</v>
      </c>
      <c r="D276" s="62" t="s">
        <v>67</v>
      </c>
      <c r="E276" s="64" t="s">
        <v>232</v>
      </c>
      <c r="F276" s="11">
        <v>2560</v>
      </c>
      <c r="G276" s="11">
        <v>2560</v>
      </c>
      <c r="H276" s="11">
        <v>2560</v>
      </c>
      <c r="I276" s="11"/>
      <c r="J276" s="11"/>
      <c r="K276" s="11"/>
      <c r="L276" s="11">
        <f t="shared" si="480"/>
        <v>2560</v>
      </c>
      <c r="M276" s="11">
        <f t="shared" si="481"/>
        <v>2560</v>
      </c>
      <c r="N276" s="11">
        <f t="shared" si="482"/>
        <v>2560</v>
      </c>
      <c r="O276" s="11"/>
      <c r="P276" s="11"/>
      <c r="Q276" s="11"/>
      <c r="R276" s="11">
        <f t="shared" si="591"/>
        <v>2560</v>
      </c>
      <c r="S276" s="11">
        <f t="shared" si="592"/>
        <v>2560</v>
      </c>
      <c r="T276" s="11">
        <f t="shared" si="593"/>
        <v>2560</v>
      </c>
      <c r="U276" s="11"/>
      <c r="V276" s="11"/>
      <c r="W276" s="11"/>
      <c r="X276" s="11">
        <f t="shared" si="594"/>
        <v>2560</v>
      </c>
      <c r="Y276" s="11">
        <f t="shared" si="595"/>
        <v>2560</v>
      </c>
      <c r="Z276" s="11">
        <f t="shared" si="596"/>
        <v>2560</v>
      </c>
      <c r="AA276" s="11"/>
      <c r="AB276" s="11"/>
      <c r="AC276" s="11"/>
      <c r="AD276" s="11">
        <f t="shared" si="597"/>
        <v>2560</v>
      </c>
      <c r="AE276" s="11">
        <f t="shared" si="598"/>
        <v>2560</v>
      </c>
      <c r="AF276" s="11">
        <f t="shared" si="599"/>
        <v>2560</v>
      </c>
      <c r="AG276" s="11"/>
      <c r="AH276" s="11">
        <f t="shared" si="600"/>
        <v>2560</v>
      </c>
      <c r="AI276" s="11">
        <f t="shared" si="601"/>
        <v>2560</v>
      </c>
      <c r="AJ276" s="11">
        <f t="shared" si="602"/>
        <v>2560</v>
      </c>
      <c r="AK276" s="11"/>
      <c r="AL276" s="11"/>
      <c r="AM276" s="11"/>
      <c r="AN276" s="11">
        <f t="shared" si="603"/>
        <v>2560</v>
      </c>
      <c r="AO276" s="11">
        <f t="shared" si="604"/>
        <v>2560</v>
      </c>
      <c r="AP276" s="11">
        <f t="shared" si="605"/>
        <v>2560</v>
      </c>
      <c r="AQ276" s="11"/>
      <c r="AR276" s="11"/>
      <c r="AS276" s="11"/>
      <c r="AT276" s="11">
        <f t="shared" si="606"/>
        <v>2560</v>
      </c>
      <c r="AU276" s="11">
        <f t="shared" si="607"/>
        <v>2560</v>
      </c>
      <c r="AV276" s="11">
        <f t="shared" si="608"/>
        <v>2560</v>
      </c>
      <c r="AW276" s="11"/>
      <c r="AX276" s="11"/>
      <c r="AY276" s="11"/>
      <c r="AZ276" s="11">
        <f t="shared" si="609"/>
        <v>2560</v>
      </c>
      <c r="BA276" s="11">
        <f t="shared" si="610"/>
        <v>2560</v>
      </c>
      <c r="BB276" s="11">
        <f t="shared" si="611"/>
        <v>2560</v>
      </c>
      <c r="BC276" s="11"/>
      <c r="BD276" s="11"/>
      <c r="BE276" s="11"/>
      <c r="BF276" s="11">
        <f t="shared" si="612"/>
        <v>2560</v>
      </c>
      <c r="BG276" s="11">
        <f t="shared" si="613"/>
        <v>2560</v>
      </c>
      <c r="BH276" s="11">
        <f t="shared" si="614"/>
        <v>2560</v>
      </c>
      <c r="BI276" s="11"/>
      <c r="BJ276" s="11"/>
      <c r="BK276" s="11"/>
      <c r="BL276" s="11">
        <f t="shared" si="555"/>
        <v>2560</v>
      </c>
      <c r="BM276" s="11"/>
      <c r="BN276" s="43">
        <f t="shared" si="652"/>
        <v>2560</v>
      </c>
      <c r="BO276" s="11">
        <f t="shared" si="691"/>
        <v>2560</v>
      </c>
      <c r="BP276" s="11"/>
      <c r="BQ276" s="43">
        <f t="shared" si="653"/>
        <v>2560</v>
      </c>
      <c r="BR276" s="11">
        <f t="shared" si="692"/>
        <v>2560</v>
      </c>
      <c r="BS276" s="11"/>
      <c r="BT276" s="43">
        <f t="shared" si="654"/>
        <v>2560</v>
      </c>
      <c r="BU276" s="11"/>
      <c r="BV276" s="21"/>
      <c r="BW276" s="21"/>
      <c r="BX276" s="1" t="str">
        <f t="shared" si="590"/>
        <v>0703</v>
      </c>
    </row>
    <row r="277" spans="1:76" ht="15.6" customHeight="1" x14ac:dyDescent="0.3">
      <c r="A277" s="62" t="s">
        <v>238</v>
      </c>
      <c r="B277" s="63">
        <v>600</v>
      </c>
      <c r="C277" s="62" t="s">
        <v>78</v>
      </c>
      <c r="D277" s="62" t="s">
        <v>72</v>
      </c>
      <c r="E277" s="64" t="s">
        <v>95</v>
      </c>
      <c r="F277" s="11">
        <v>2199.6999999999998</v>
      </c>
      <c r="G277" s="11">
        <v>2199.6999999999998</v>
      </c>
      <c r="H277" s="11">
        <v>2199.6999999999998</v>
      </c>
      <c r="I277" s="11"/>
      <c r="J277" s="11"/>
      <c r="K277" s="11"/>
      <c r="L277" s="11">
        <f t="shared" si="480"/>
        <v>2199.6999999999998</v>
      </c>
      <c r="M277" s="11">
        <f t="shared" si="481"/>
        <v>2199.6999999999998</v>
      </c>
      <c r="N277" s="11">
        <f t="shared" si="482"/>
        <v>2199.6999999999998</v>
      </c>
      <c r="O277" s="11"/>
      <c r="P277" s="11"/>
      <c r="Q277" s="11"/>
      <c r="R277" s="11">
        <f t="shared" si="591"/>
        <v>2199.6999999999998</v>
      </c>
      <c r="S277" s="11">
        <f t="shared" si="592"/>
        <v>2199.6999999999998</v>
      </c>
      <c r="T277" s="11">
        <f t="shared" si="593"/>
        <v>2199.6999999999998</v>
      </c>
      <c r="U277" s="11"/>
      <c r="V277" s="11"/>
      <c r="W277" s="11"/>
      <c r="X277" s="11">
        <f t="shared" si="594"/>
        <v>2199.6999999999998</v>
      </c>
      <c r="Y277" s="11">
        <f t="shared" si="595"/>
        <v>2199.6999999999998</v>
      </c>
      <c r="Z277" s="11">
        <f t="shared" si="596"/>
        <v>2199.6999999999998</v>
      </c>
      <c r="AA277" s="11"/>
      <c r="AB277" s="11"/>
      <c r="AC277" s="11"/>
      <c r="AD277" s="11">
        <f t="shared" si="597"/>
        <v>2199.6999999999998</v>
      </c>
      <c r="AE277" s="11">
        <f t="shared" si="598"/>
        <v>2199.6999999999998</v>
      </c>
      <c r="AF277" s="11">
        <f t="shared" si="599"/>
        <v>2199.6999999999998</v>
      </c>
      <c r="AG277" s="11"/>
      <c r="AH277" s="11">
        <f t="shared" si="600"/>
        <v>2199.6999999999998</v>
      </c>
      <c r="AI277" s="11">
        <f t="shared" si="601"/>
        <v>2199.6999999999998</v>
      </c>
      <c r="AJ277" s="11">
        <f t="shared" si="602"/>
        <v>2199.6999999999998</v>
      </c>
      <c r="AK277" s="11"/>
      <c r="AL277" s="11"/>
      <c r="AM277" s="11"/>
      <c r="AN277" s="11">
        <f t="shared" si="603"/>
        <v>2199.6999999999998</v>
      </c>
      <c r="AO277" s="11">
        <f t="shared" si="604"/>
        <v>2199.6999999999998</v>
      </c>
      <c r="AP277" s="11">
        <f t="shared" si="605"/>
        <v>2199.6999999999998</v>
      </c>
      <c r="AQ277" s="11"/>
      <c r="AR277" s="11"/>
      <c r="AS277" s="11"/>
      <c r="AT277" s="11">
        <f t="shared" si="606"/>
        <v>2199.6999999999998</v>
      </c>
      <c r="AU277" s="11">
        <f t="shared" si="607"/>
        <v>2199.6999999999998</v>
      </c>
      <c r="AV277" s="11">
        <f t="shared" si="608"/>
        <v>2199.6999999999998</v>
      </c>
      <c r="AW277" s="11"/>
      <c r="AX277" s="11"/>
      <c r="AY277" s="11"/>
      <c r="AZ277" s="11">
        <f t="shared" si="609"/>
        <v>2199.6999999999998</v>
      </c>
      <c r="BA277" s="11">
        <f t="shared" si="610"/>
        <v>2199.6999999999998</v>
      </c>
      <c r="BB277" s="11">
        <f t="shared" si="611"/>
        <v>2199.6999999999998</v>
      </c>
      <c r="BC277" s="11"/>
      <c r="BD277" s="11"/>
      <c r="BE277" s="11"/>
      <c r="BF277" s="11">
        <f t="shared" si="612"/>
        <v>2199.6999999999998</v>
      </c>
      <c r="BG277" s="11">
        <f t="shared" si="613"/>
        <v>2199.6999999999998</v>
      </c>
      <c r="BH277" s="11">
        <f t="shared" si="614"/>
        <v>2199.6999999999998</v>
      </c>
      <c r="BI277" s="11"/>
      <c r="BJ277" s="11"/>
      <c r="BK277" s="11"/>
      <c r="BL277" s="11">
        <f t="shared" si="555"/>
        <v>2199.6999999999998</v>
      </c>
      <c r="BM277" s="11"/>
      <c r="BN277" s="43">
        <f t="shared" si="652"/>
        <v>2199.6999999999998</v>
      </c>
      <c r="BO277" s="11">
        <f t="shared" si="691"/>
        <v>2199.6999999999998</v>
      </c>
      <c r="BP277" s="11"/>
      <c r="BQ277" s="43">
        <f t="shared" si="653"/>
        <v>2199.6999999999998</v>
      </c>
      <c r="BR277" s="11">
        <f t="shared" si="692"/>
        <v>2199.6999999999998</v>
      </c>
      <c r="BS277" s="11"/>
      <c r="BT277" s="43">
        <f t="shared" si="654"/>
        <v>2199.6999999999998</v>
      </c>
      <c r="BU277" s="11"/>
      <c r="BV277" s="21"/>
      <c r="BW277" s="21"/>
      <c r="BX277" s="1" t="str">
        <f t="shared" si="590"/>
        <v>0709</v>
      </c>
    </row>
    <row r="278" spans="1:76" ht="15.6" customHeight="1" x14ac:dyDescent="0.3">
      <c r="A278" s="62" t="s">
        <v>240</v>
      </c>
      <c r="B278" s="63"/>
      <c r="C278" s="62"/>
      <c r="D278" s="62"/>
      <c r="E278" s="64" t="s">
        <v>221</v>
      </c>
      <c r="F278" s="11">
        <f t="shared" ref="F278:F281" si="695">F279</f>
        <v>7451.3</v>
      </c>
      <c r="G278" s="11">
        <f t="shared" ref="G278:G281" si="696">G279</f>
        <v>0</v>
      </c>
      <c r="H278" s="11">
        <f t="shared" ref="H278:H281" si="697">H279</f>
        <v>0</v>
      </c>
      <c r="I278" s="11">
        <f t="shared" ref="I278:I281" si="698">I279</f>
        <v>67</v>
      </c>
      <c r="J278" s="11">
        <f t="shared" ref="J278:J281" si="699">J279</f>
        <v>0</v>
      </c>
      <c r="K278" s="11">
        <f t="shared" ref="K278:K281" si="700">K279</f>
        <v>0</v>
      </c>
      <c r="L278" s="11">
        <f t="shared" si="480"/>
        <v>7518.3</v>
      </c>
      <c r="M278" s="11">
        <f t="shared" si="481"/>
        <v>0</v>
      </c>
      <c r="N278" s="11">
        <f t="shared" si="482"/>
        <v>0</v>
      </c>
      <c r="O278" s="11">
        <f t="shared" ref="O278:O281" si="701">O279</f>
        <v>5050.5</v>
      </c>
      <c r="P278" s="11">
        <f t="shared" ref="P278:P281" si="702">P279</f>
        <v>0</v>
      </c>
      <c r="Q278" s="11">
        <f t="shared" ref="Q278:Q281" si="703">Q279</f>
        <v>0</v>
      </c>
      <c r="R278" s="11">
        <f t="shared" si="591"/>
        <v>12568.8</v>
      </c>
      <c r="S278" s="11">
        <f t="shared" si="592"/>
        <v>0</v>
      </c>
      <c r="T278" s="11">
        <f t="shared" si="593"/>
        <v>0</v>
      </c>
      <c r="U278" s="11">
        <f t="shared" ref="U278:U281" si="704">U279</f>
        <v>0</v>
      </c>
      <c r="V278" s="11">
        <f t="shared" ref="V278:V281" si="705">V279</f>
        <v>0</v>
      </c>
      <c r="W278" s="11">
        <f t="shared" ref="W278:W281" si="706">W279</f>
        <v>0</v>
      </c>
      <c r="X278" s="11">
        <f t="shared" si="594"/>
        <v>12568.8</v>
      </c>
      <c r="Y278" s="11">
        <f t="shared" si="595"/>
        <v>0</v>
      </c>
      <c r="Z278" s="11">
        <f t="shared" si="596"/>
        <v>0</v>
      </c>
      <c r="AA278" s="11">
        <f t="shared" ref="AA278:AA281" si="707">AA279</f>
        <v>0</v>
      </c>
      <c r="AB278" s="11">
        <f t="shared" ref="AB278:AB281" si="708">AB279</f>
        <v>0</v>
      </c>
      <c r="AC278" s="11">
        <f t="shared" ref="AC278:AC281" si="709">AC279</f>
        <v>0</v>
      </c>
      <c r="AD278" s="11">
        <f t="shared" si="597"/>
        <v>12568.8</v>
      </c>
      <c r="AE278" s="11">
        <f t="shared" si="598"/>
        <v>0</v>
      </c>
      <c r="AF278" s="11">
        <f t="shared" si="599"/>
        <v>0</v>
      </c>
      <c r="AG278" s="11">
        <f t="shared" ref="AG278:AG281" si="710">AG279</f>
        <v>0</v>
      </c>
      <c r="AH278" s="11">
        <f t="shared" si="600"/>
        <v>12568.8</v>
      </c>
      <c r="AI278" s="11">
        <f t="shared" si="601"/>
        <v>0</v>
      </c>
      <c r="AJ278" s="11">
        <f t="shared" si="602"/>
        <v>0</v>
      </c>
      <c r="AK278" s="11">
        <f t="shared" ref="AK278:AK281" si="711">AK279</f>
        <v>0</v>
      </c>
      <c r="AL278" s="11">
        <f t="shared" ref="AL278:AL281" si="712">AL279</f>
        <v>0</v>
      </c>
      <c r="AM278" s="11">
        <f t="shared" ref="AM278:AM281" si="713">AM279</f>
        <v>0</v>
      </c>
      <c r="AN278" s="11">
        <f t="shared" si="603"/>
        <v>12568.8</v>
      </c>
      <c r="AO278" s="11">
        <f t="shared" si="604"/>
        <v>0</v>
      </c>
      <c r="AP278" s="11">
        <f t="shared" si="605"/>
        <v>0</v>
      </c>
      <c r="AQ278" s="11">
        <f t="shared" ref="AQ278:AQ281" si="714">AQ279</f>
        <v>0</v>
      </c>
      <c r="AR278" s="11">
        <f t="shared" ref="AR278:AR281" si="715">AR279</f>
        <v>0</v>
      </c>
      <c r="AS278" s="11">
        <f t="shared" ref="AS278:AS281" si="716">AS279</f>
        <v>0</v>
      </c>
      <c r="AT278" s="11">
        <f t="shared" si="606"/>
        <v>12568.8</v>
      </c>
      <c r="AU278" s="11">
        <f t="shared" si="607"/>
        <v>0</v>
      </c>
      <c r="AV278" s="11">
        <f t="shared" si="608"/>
        <v>0</v>
      </c>
      <c r="AW278" s="11">
        <f t="shared" ref="AW278:AW281" si="717">AW279</f>
        <v>451.65</v>
      </c>
      <c r="AX278" s="11">
        <f t="shared" ref="AX278:AX281" si="718">AX279</f>
        <v>0</v>
      </c>
      <c r="AY278" s="11">
        <f t="shared" ref="AY278:AY281" si="719">AY279</f>
        <v>0</v>
      </c>
      <c r="AZ278" s="11">
        <f t="shared" si="609"/>
        <v>13020.449999999999</v>
      </c>
      <c r="BA278" s="11">
        <f t="shared" si="610"/>
        <v>0</v>
      </c>
      <c r="BB278" s="11">
        <f t="shared" si="611"/>
        <v>0</v>
      </c>
      <c r="BC278" s="11">
        <f t="shared" ref="BC278:BC281" si="720">BC279</f>
        <v>0</v>
      </c>
      <c r="BD278" s="11">
        <f t="shared" ref="BD278:BD281" si="721">BD279</f>
        <v>0</v>
      </c>
      <c r="BE278" s="11">
        <f t="shared" ref="BE278:BE281" si="722">BE279</f>
        <v>0</v>
      </c>
      <c r="BF278" s="11">
        <f t="shared" si="612"/>
        <v>13020.449999999999</v>
      </c>
      <c r="BG278" s="11">
        <f t="shared" si="613"/>
        <v>0</v>
      </c>
      <c r="BH278" s="11">
        <f t="shared" si="614"/>
        <v>0</v>
      </c>
      <c r="BI278" s="11">
        <f t="shared" ref="BI278:BI281" si="723">BI279</f>
        <v>11411.3</v>
      </c>
      <c r="BJ278" s="11">
        <f t="shared" ref="BJ278:BJ281" si="724">BJ279</f>
        <v>0</v>
      </c>
      <c r="BK278" s="11">
        <f t="shared" ref="BK278:BK281" si="725">BK279</f>
        <v>0</v>
      </c>
      <c r="BL278" s="11">
        <f t="shared" si="555"/>
        <v>24431.75</v>
      </c>
      <c r="BM278" s="11">
        <f t="shared" ref="BM278:BM281" si="726">BM279</f>
        <v>0</v>
      </c>
      <c r="BN278" s="43">
        <f t="shared" si="652"/>
        <v>24431.75</v>
      </c>
      <c r="BO278" s="11">
        <f t="shared" si="691"/>
        <v>0</v>
      </c>
      <c r="BP278" s="11">
        <f t="shared" ref="BP278:BU281" si="727">BP279</f>
        <v>0</v>
      </c>
      <c r="BQ278" s="43">
        <f t="shared" si="653"/>
        <v>0</v>
      </c>
      <c r="BR278" s="11">
        <f t="shared" si="692"/>
        <v>0</v>
      </c>
      <c r="BS278" s="11">
        <f t="shared" si="727"/>
        <v>0</v>
      </c>
      <c r="BT278" s="43">
        <f t="shared" si="654"/>
        <v>0</v>
      </c>
      <c r="BU278" s="11">
        <f t="shared" si="727"/>
        <v>0</v>
      </c>
      <c r="BV278" s="21"/>
      <c r="BW278" s="21"/>
      <c r="BX278" s="1" t="str">
        <f t="shared" si="590"/>
        <v/>
      </c>
    </row>
    <row r="279" spans="1:76" ht="46.8" customHeight="1" x14ac:dyDescent="0.3">
      <c r="A279" s="62" t="s">
        <v>240</v>
      </c>
      <c r="B279" s="63" t="s">
        <v>82</v>
      </c>
      <c r="C279" s="62"/>
      <c r="D279" s="62"/>
      <c r="E279" s="64" t="s">
        <v>83</v>
      </c>
      <c r="F279" s="11">
        <f t="shared" si="695"/>
        <v>7451.3</v>
      </c>
      <c r="G279" s="11">
        <f t="shared" si="696"/>
        <v>0</v>
      </c>
      <c r="H279" s="11">
        <f t="shared" si="697"/>
        <v>0</v>
      </c>
      <c r="I279" s="11">
        <f t="shared" si="698"/>
        <v>67</v>
      </c>
      <c r="J279" s="11">
        <f t="shared" si="699"/>
        <v>0</v>
      </c>
      <c r="K279" s="11">
        <f t="shared" si="700"/>
        <v>0</v>
      </c>
      <c r="L279" s="11">
        <f t="shared" si="480"/>
        <v>7518.3</v>
      </c>
      <c r="M279" s="11">
        <f t="shared" si="481"/>
        <v>0</v>
      </c>
      <c r="N279" s="11">
        <f t="shared" si="482"/>
        <v>0</v>
      </c>
      <c r="O279" s="11">
        <f t="shared" si="701"/>
        <v>5050.5</v>
      </c>
      <c r="P279" s="11">
        <f t="shared" si="702"/>
        <v>0</v>
      </c>
      <c r="Q279" s="11">
        <f t="shared" si="703"/>
        <v>0</v>
      </c>
      <c r="R279" s="11">
        <f t="shared" si="591"/>
        <v>12568.8</v>
      </c>
      <c r="S279" s="11">
        <f t="shared" si="592"/>
        <v>0</v>
      </c>
      <c r="T279" s="11">
        <f t="shared" si="593"/>
        <v>0</v>
      </c>
      <c r="U279" s="11">
        <f t="shared" si="704"/>
        <v>0</v>
      </c>
      <c r="V279" s="11">
        <f t="shared" si="705"/>
        <v>0</v>
      </c>
      <c r="W279" s="11">
        <f t="shared" si="706"/>
        <v>0</v>
      </c>
      <c r="X279" s="11">
        <f t="shared" si="594"/>
        <v>12568.8</v>
      </c>
      <c r="Y279" s="11">
        <f t="shared" si="595"/>
        <v>0</v>
      </c>
      <c r="Z279" s="11">
        <f t="shared" si="596"/>
        <v>0</v>
      </c>
      <c r="AA279" s="11">
        <f t="shared" si="707"/>
        <v>0</v>
      </c>
      <c r="AB279" s="11">
        <f t="shared" si="708"/>
        <v>0</v>
      </c>
      <c r="AC279" s="11">
        <f t="shared" si="709"/>
        <v>0</v>
      </c>
      <c r="AD279" s="11">
        <f t="shared" si="597"/>
        <v>12568.8</v>
      </c>
      <c r="AE279" s="11">
        <f t="shared" si="598"/>
        <v>0</v>
      </c>
      <c r="AF279" s="11">
        <f t="shared" si="599"/>
        <v>0</v>
      </c>
      <c r="AG279" s="11">
        <f t="shared" si="710"/>
        <v>0</v>
      </c>
      <c r="AH279" s="11">
        <f t="shared" si="600"/>
        <v>12568.8</v>
      </c>
      <c r="AI279" s="11">
        <f t="shared" si="601"/>
        <v>0</v>
      </c>
      <c r="AJ279" s="11">
        <f t="shared" si="602"/>
        <v>0</v>
      </c>
      <c r="AK279" s="11">
        <f t="shared" si="711"/>
        <v>0</v>
      </c>
      <c r="AL279" s="11">
        <f t="shared" si="712"/>
        <v>0</v>
      </c>
      <c r="AM279" s="11">
        <f t="shared" si="713"/>
        <v>0</v>
      </c>
      <c r="AN279" s="11">
        <f t="shared" si="603"/>
        <v>12568.8</v>
      </c>
      <c r="AO279" s="11">
        <f t="shared" si="604"/>
        <v>0</v>
      </c>
      <c r="AP279" s="11">
        <f t="shared" si="605"/>
        <v>0</v>
      </c>
      <c r="AQ279" s="11">
        <f t="shared" si="714"/>
        <v>0</v>
      </c>
      <c r="AR279" s="11">
        <f t="shared" si="715"/>
        <v>0</v>
      </c>
      <c r="AS279" s="11">
        <f t="shared" si="716"/>
        <v>0</v>
      </c>
      <c r="AT279" s="11">
        <f t="shared" si="606"/>
        <v>12568.8</v>
      </c>
      <c r="AU279" s="11">
        <f t="shared" si="607"/>
        <v>0</v>
      </c>
      <c r="AV279" s="11">
        <f t="shared" si="608"/>
        <v>0</v>
      </c>
      <c r="AW279" s="11">
        <f t="shared" si="717"/>
        <v>451.65</v>
      </c>
      <c r="AX279" s="11">
        <f t="shared" si="718"/>
        <v>0</v>
      </c>
      <c r="AY279" s="11">
        <f t="shared" si="719"/>
        <v>0</v>
      </c>
      <c r="AZ279" s="11">
        <f t="shared" si="609"/>
        <v>13020.449999999999</v>
      </c>
      <c r="BA279" s="11">
        <f t="shared" si="610"/>
        <v>0</v>
      </c>
      <c r="BB279" s="11">
        <f t="shared" si="611"/>
        <v>0</v>
      </c>
      <c r="BC279" s="11">
        <f t="shared" si="720"/>
        <v>0</v>
      </c>
      <c r="BD279" s="11">
        <f t="shared" si="721"/>
        <v>0</v>
      </c>
      <c r="BE279" s="11">
        <f t="shared" si="722"/>
        <v>0</v>
      </c>
      <c r="BF279" s="11">
        <f t="shared" si="612"/>
        <v>13020.449999999999</v>
      </c>
      <c r="BG279" s="11">
        <f t="shared" si="613"/>
        <v>0</v>
      </c>
      <c r="BH279" s="11">
        <f t="shared" si="614"/>
        <v>0</v>
      </c>
      <c r="BI279" s="11">
        <f t="shared" si="723"/>
        <v>11411.3</v>
      </c>
      <c r="BJ279" s="11">
        <f t="shared" si="724"/>
        <v>0</v>
      </c>
      <c r="BK279" s="11">
        <f t="shared" si="725"/>
        <v>0</v>
      </c>
      <c r="BL279" s="11">
        <f t="shared" si="555"/>
        <v>24431.75</v>
      </c>
      <c r="BM279" s="11">
        <f t="shared" si="726"/>
        <v>0</v>
      </c>
      <c r="BN279" s="43">
        <f t="shared" si="652"/>
        <v>24431.75</v>
      </c>
      <c r="BO279" s="11">
        <f t="shared" si="691"/>
        <v>0</v>
      </c>
      <c r="BP279" s="11">
        <f t="shared" si="727"/>
        <v>0</v>
      </c>
      <c r="BQ279" s="43">
        <f t="shared" si="653"/>
        <v>0</v>
      </c>
      <c r="BR279" s="11">
        <f t="shared" si="692"/>
        <v>0</v>
      </c>
      <c r="BS279" s="11">
        <f t="shared" si="727"/>
        <v>0</v>
      </c>
      <c r="BT279" s="43">
        <f t="shared" si="654"/>
        <v>0</v>
      </c>
      <c r="BU279" s="11">
        <f t="shared" si="727"/>
        <v>0</v>
      </c>
      <c r="BV279" s="21"/>
      <c r="BW279" s="21"/>
      <c r="BX279" s="1" t="str">
        <f t="shared" si="590"/>
        <v/>
      </c>
    </row>
    <row r="280" spans="1:76" ht="15.6" customHeight="1" x14ac:dyDescent="0.3">
      <c r="A280" s="62" t="s">
        <v>240</v>
      </c>
      <c r="B280" s="63">
        <v>600</v>
      </c>
      <c r="C280" s="62" t="s">
        <v>78</v>
      </c>
      <c r="D280" s="62" t="s">
        <v>67</v>
      </c>
      <c r="E280" s="64" t="s">
        <v>232</v>
      </c>
      <c r="F280" s="11">
        <v>7451.3</v>
      </c>
      <c r="G280" s="11">
        <v>0</v>
      </c>
      <c r="H280" s="11">
        <v>0</v>
      </c>
      <c r="I280" s="11">
        <v>67</v>
      </c>
      <c r="J280" s="11"/>
      <c r="K280" s="11"/>
      <c r="L280" s="11">
        <f t="shared" si="480"/>
        <v>7518.3</v>
      </c>
      <c r="M280" s="11">
        <f t="shared" si="481"/>
        <v>0</v>
      </c>
      <c r="N280" s="11">
        <f t="shared" si="482"/>
        <v>0</v>
      </c>
      <c r="O280" s="11">
        <v>5050.5</v>
      </c>
      <c r="P280" s="11"/>
      <c r="Q280" s="11"/>
      <c r="R280" s="11">
        <f t="shared" si="591"/>
        <v>12568.8</v>
      </c>
      <c r="S280" s="11">
        <f t="shared" si="592"/>
        <v>0</v>
      </c>
      <c r="T280" s="11">
        <f t="shared" si="593"/>
        <v>0</v>
      </c>
      <c r="U280" s="11"/>
      <c r="V280" s="11"/>
      <c r="W280" s="11"/>
      <c r="X280" s="11">
        <f t="shared" si="594"/>
        <v>12568.8</v>
      </c>
      <c r="Y280" s="11">
        <f t="shared" si="595"/>
        <v>0</v>
      </c>
      <c r="Z280" s="11">
        <f t="shared" si="596"/>
        <v>0</v>
      </c>
      <c r="AA280" s="11"/>
      <c r="AB280" s="11"/>
      <c r="AC280" s="11"/>
      <c r="AD280" s="11">
        <f t="shared" si="597"/>
        <v>12568.8</v>
      </c>
      <c r="AE280" s="11">
        <f t="shared" si="598"/>
        <v>0</v>
      </c>
      <c r="AF280" s="11">
        <f t="shared" si="599"/>
        <v>0</v>
      </c>
      <c r="AG280" s="11"/>
      <c r="AH280" s="11">
        <f t="shared" si="600"/>
        <v>12568.8</v>
      </c>
      <c r="AI280" s="11">
        <f t="shared" si="601"/>
        <v>0</v>
      </c>
      <c r="AJ280" s="11">
        <f t="shared" si="602"/>
        <v>0</v>
      </c>
      <c r="AK280" s="11"/>
      <c r="AL280" s="11"/>
      <c r="AM280" s="11"/>
      <c r="AN280" s="11">
        <f t="shared" si="603"/>
        <v>12568.8</v>
      </c>
      <c r="AO280" s="11">
        <f t="shared" si="604"/>
        <v>0</v>
      </c>
      <c r="AP280" s="11">
        <f t="shared" si="605"/>
        <v>0</v>
      </c>
      <c r="AQ280" s="11"/>
      <c r="AR280" s="11"/>
      <c r="AS280" s="11"/>
      <c r="AT280" s="11">
        <f t="shared" si="606"/>
        <v>12568.8</v>
      </c>
      <c r="AU280" s="11">
        <f t="shared" si="607"/>
        <v>0</v>
      </c>
      <c r="AV280" s="11">
        <f t="shared" si="608"/>
        <v>0</v>
      </c>
      <c r="AW280" s="11">
        <v>451.65</v>
      </c>
      <c r="AX280" s="11"/>
      <c r="AY280" s="11"/>
      <c r="AZ280" s="11">
        <f t="shared" si="609"/>
        <v>13020.449999999999</v>
      </c>
      <c r="BA280" s="11">
        <f t="shared" si="610"/>
        <v>0</v>
      </c>
      <c r="BB280" s="11">
        <f t="shared" si="611"/>
        <v>0</v>
      </c>
      <c r="BC280" s="11"/>
      <c r="BD280" s="11"/>
      <c r="BE280" s="11"/>
      <c r="BF280" s="11">
        <f t="shared" si="612"/>
        <v>13020.449999999999</v>
      </c>
      <c r="BG280" s="11">
        <f t="shared" si="613"/>
        <v>0</v>
      </c>
      <c r="BH280" s="11">
        <f t="shared" si="614"/>
        <v>0</v>
      </c>
      <c r="BI280" s="11">
        <v>11411.3</v>
      </c>
      <c r="BJ280" s="11"/>
      <c r="BK280" s="11"/>
      <c r="BL280" s="11">
        <f t="shared" si="555"/>
        <v>24431.75</v>
      </c>
      <c r="BM280" s="11"/>
      <c r="BN280" s="43">
        <f t="shared" si="652"/>
        <v>24431.75</v>
      </c>
      <c r="BO280" s="11">
        <f t="shared" si="691"/>
        <v>0</v>
      </c>
      <c r="BP280" s="11"/>
      <c r="BQ280" s="43">
        <f t="shared" si="653"/>
        <v>0</v>
      </c>
      <c r="BR280" s="11">
        <f t="shared" si="692"/>
        <v>0</v>
      </c>
      <c r="BS280" s="11"/>
      <c r="BT280" s="43">
        <f t="shared" si="654"/>
        <v>0</v>
      </c>
      <c r="BU280" s="11"/>
      <c r="BV280" s="21"/>
      <c r="BW280" s="21">
        <v>59</v>
      </c>
      <c r="BX280" s="1" t="str">
        <f t="shared" si="590"/>
        <v>0703</v>
      </c>
    </row>
    <row r="281" spans="1:76" ht="62.4" customHeight="1" x14ac:dyDescent="0.3">
      <c r="A281" s="62" t="s">
        <v>241</v>
      </c>
      <c r="B281" s="63"/>
      <c r="C281" s="62"/>
      <c r="D281" s="62"/>
      <c r="E281" s="64" t="s">
        <v>242</v>
      </c>
      <c r="F281" s="11">
        <f t="shared" si="695"/>
        <v>21390.5</v>
      </c>
      <c r="G281" s="11">
        <f t="shared" si="696"/>
        <v>21390.5</v>
      </c>
      <c r="H281" s="11">
        <f t="shared" si="697"/>
        <v>21390.5</v>
      </c>
      <c r="I281" s="11">
        <f t="shared" si="698"/>
        <v>367.4</v>
      </c>
      <c r="J281" s="11">
        <f t="shared" si="699"/>
        <v>367.4</v>
      </c>
      <c r="K281" s="11">
        <f t="shared" si="700"/>
        <v>367.4</v>
      </c>
      <c r="L281" s="11">
        <f t="shared" si="480"/>
        <v>21757.9</v>
      </c>
      <c r="M281" s="11">
        <f t="shared" si="481"/>
        <v>21757.9</v>
      </c>
      <c r="N281" s="11">
        <f t="shared" si="482"/>
        <v>21757.9</v>
      </c>
      <c r="O281" s="11">
        <f t="shared" si="701"/>
        <v>876.9</v>
      </c>
      <c r="P281" s="11">
        <f t="shared" si="702"/>
        <v>0</v>
      </c>
      <c r="Q281" s="11">
        <f t="shared" si="703"/>
        <v>0</v>
      </c>
      <c r="R281" s="11">
        <f t="shared" si="591"/>
        <v>22634.800000000003</v>
      </c>
      <c r="S281" s="11">
        <f t="shared" si="592"/>
        <v>21757.9</v>
      </c>
      <c r="T281" s="11">
        <f t="shared" si="593"/>
        <v>21757.9</v>
      </c>
      <c r="U281" s="11">
        <f t="shared" si="704"/>
        <v>0</v>
      </c>
      <c r="V281" s="11">
        <f t="shared" si="705"/>
        <v>0</v>
      </c>
      <c r="W281" s="11">
        <f t="shared" si="706"/>
        <v>0</v>
      </c>
      <c r="X281" s="11">
        <f t="shared" si="594"/>
        <v>22634.800000000003</v>
      </c>
      <c r="Y281" s="11">
        <f t="shared" si="595"/>
        <v>21757.9</v>
      </c>
      <c r="Z281" s="11">
        <f t="shared" si="596"/>
        <v>21757.9</v>
      </c>
      <c r="AA281" s="11">
        <f t="shared" si="707"/>
        <v>0</v>
      </c>
      <c r="AB281" s="11">
        <f t="shared" si="708"/>
        <v>0</v>
      </c>
      <c r="AC281" s="11">
        <f t="shared" si="709"/>
        <v>0</v>
      </c>
      <c r="AD281" s="11">
        <f t="shared" si="597"/>
        <v>22634.800000000003</v>
      </c>
      <c r="AE281" s="11">
        <f t="shared" si="598"/>
        <v>21757.9</v>
      </c>
      <c r="AF281" s="11">
        <f t="shared" si="599"/>
        <v>21757.9</v>
      </c>
      <c r="AG281" s="11">
        <f t="shared" si="710"/>
        <v>0</v>
      </c>
      <c r="AH281" s="11">
        <f t="shared" si="600"/>
        <v>22634.800000000003</v>
      </c>
      <c r="AI281" s="11">
        <f t="shared" si="601"/>
        <v>21757.9</v>
      </c>
      <c r="AJ281" s="11">
        <f t="shared" si="602"/>
        <v>21757.9</v>
      </c>
      <c r="AK281" s="11">
        <f t="shared" si="711"/>
        <v>0</v>
      </c>
      <c r="AL281" s="11">
        <f t="shared" si="712"/>
        <v>0</v>
      </c>
      <c r="AM281" s="11">
        <f t="shared" si="713"/>
        <v>0</v>
      </c>
      <c r="AN281" s="11">
        <f t="shared" si="603"/>
        <v>22634.800000000003</v>
      </c>
      <c r="AO281" s="11">
        <f t="shared" si="604"/>
        <v>21757.9</v>
      </c>
      <c r="AP281" s="11">
        <f t="shared" si="605"/>
        <v>21757.9</v>
      </c>
      <c r="AQ281" s="11">
        <f t="shared" si="714"/>
        <v>0</v>
      </c>
      <c r="AR281" s="11">
        <f t="shared" si="715"/>
        <v>0</v>
      </c>
      <c r="AS281" s="11">
        <f t="shared" si="716"/>
        <v>0</v>
      </c>
      <c r="AT281" s="11">
        <f t="shared" si="606"/>
        <v>22634.800000000003</v>
      </c>
      <c r="AU281" s="11">
        <f t="shared" si="607"/>
        <v>21757.9</v>
      </c>
      <c r="AV281" s="11">
        <f t="shared" si="608"/>
        <v>21757.9</v>
      </c>
      <c r="AW281" s="11">
        <f t="shared" si="717"/>
        <v>1561.41</v>
      </c>
      <c r="AX281" s="11">
        <f t="shared" si="718"/>
        <v>1704.443</v>
      </c>
      <c r="AY281" s="11">
        <f t="shared" si="719"/>
        <v>1704.443</v>
      </c>
      <c r="AZ281" s="11">
        <f t="shared" si="609"/>
        <v>24196.210000000003</v>
      </c>
      <c r="BA281" s="11">
        <f t="shared" si="610"/>
        <v>23462.343000000001</v>
      </c>
      <c r="BB281" s="11">
        <f t="shared" si="611"/>
        <v>23462.343000000001</v>
      </c>
      <c r="BC281" s="11">
        <f t="shared" si="720"/>
        <v>0</v>
      </c>
      <c r="BD281" s="11">
        <f t="shared" si="721"/>
        <v>0</v>
      </c>
      <c r="BE281" s="11">
        <f t="shared" si="722"/>
        <v>0</v>
      </c>
      <c r="BF281" s="11">
        <f t="shared" si="612"/>
        <v>24196.210000000003</v>
      </c>
      <c r="BG281" s="11">
        <f t="shared" si="613"/>
        <v>23462.343000000001</v>
      </c>
      <c r="BH281" s="11">
        <f t="shared" si="614"/>
        <v>23462.343000000001</v>
      </c>
      <c r="BI281" s="11">
        <f t="shared" si="723"/>
        <v>0</v>
      </c>
      <c r="BJ281" s="11">
        <f t="shared" si="724"/>
        <v>0</v>
      </c>
      <c r="BK281" s="11">
        <f t="shared" si="725"/>
        <v>0</v>
      </c>
      <c r="BL281" s="11">
        <f t="shared" si="555"/>
        <v>24196.210000000003</v>
      </c>
      <c r="BM281" s="11">
        <f t="shared" si="726"/>
        <v>0</v>
      </c>
      <c r="BN281" s="43">
        <f t="shared" si="652"/>
        <v>24196.210000000003</v>
      </c>
      <c r="BO281" s="11">
        <f t="shared" si="691"/>
        <v>23462.343000000001</v>
      </c>
      <c r="BP281" s="11">
        <f t="shared" si="727"/>
        <v>0</v>
      </c>
      <c r="BQ281" s="43">
        <f t="shared" si="653"/>
        <v>23462.343000000001</v>
      </c>
      <c r="BR281" s="11">
        <f t="shared" si="692"/>
        <v>23462.343000000001</v>
      </c>
      <c r="BS281" s="11">
        <f t="shared" si="727"/>
        <v>0</v>
      </c>
      <c r="BT281" s="43">
        <f t="shared" si="654"/>
        <v>23462.343000000001</v>
      </c>
      <c r="BU281" s="11">
        <f t="shared" si="727"/>
        <v>0</v>
      </c>
      <c r="BV281" s="21"/>
      <c r="BW281" s="21"/>
      <c r="BX281" s="1" t="str">
        <f t="shared" si="590"/>
        <v/>
      </c>
    </row>
    <row r="282" spans="1:76" ht="46.8" customHeight="1" x14ac:dyDescent="0.3">
      <c r="A282" s="62" t="s">
        <v>241</v>
      </c>
      <c r="B282" s="63" t="s">
        <v>82</v>
      </c>
      <c r="C282" s="62"/>
      <c r="D282" s="62"/>
      <c r="E282" s="64" t="s">
        <v>83</v>
      </c>
      <c r="F282" s="11">
        <f t="shared" ref="F282:K282" si="728">F283+F284</f>
        <v>21390.5</v>
      </c>
      <c r="G282" s="11">
        <f t="shared" si="728"/>
        <v>21390.5</v>
      </c>
      <c r="H282" s="11">
        <f t="shared" si="728"/>
        <v>21390.5</v>
      </c>
      <c r="I282" s="11">
        <f t="shared" si="728"/>
        <v>367.4</v>
      </c>
      <c r="J282" s="11">
        <f t="shared" si="728"/>
        <v>367.4</v>
      </c>
      <c r="K282" s="11">
        <f t="shared" si="728"/>
        <v>367.4</v>
      </c>
      <c r="L282" s="11">
        <f t="shared" si="480"/>
        <v>21757.9</v>
      </c>
      <c r="M282" s="11">
        <f t="shared" si="481"/>
        <v>21757.9</v>
      </c>
      <c r="N282" s="11">
        <f t="shared" si="482"/>
        <v>21757.9</v>
      </c>
      <c r="O282" s="11">
        <f>O283+O284</f>
        <v>876.9</v>
      </c>
      <c r="P282" s="11">
        <f>P283+P284</f>
        <v>0</v>
      </c>
      <c r="Q282" s="11">
        <f>Q283+Q284</f>
        <v>0</v>
      </c>
      <c r="R282" s="11">
        <f t="shared" si="591"/>
        <v>22634.800000000003</v>
      </c>
      <c r="S282" s="11">
        <f t="shared" si="592"/>
        <v>21757.9</v>
      </c>
      <c r="T282" s="11">
        <f t="shared" si="593"/>
        <v>21757.9</v>
      </c>
      <c r="U282" s="11">
        <f>U283+U284</f>
        <v>0</v>
      </c>
      <c r="V282" s="11">
        <f>V283+V284</f>
        <v>0</v>
      </c>
      <c r="W282" s="11">
        <f>W283+W284</f>
        <v>0</v>
      </c>
      <c r="X282" s="11">
        <f t="shared" si="594"/>
        <v>22634.800000000003</v>
      </c>
      <c r="Y282" s="11">
        <f t="shared" si="595"/>
        <v>21757.9</v>
      </c>
      <c r="Z282" s="11">
        <f t="shared" si="596"/>
        <v>21757.9</v>
      </c>
      <c r="AA282" s="11">
        <f>AA283+AA284</f>
        <v>0</v>
      </c>
      <c r="AB282" s="11">
        <f>AB283+AB284</f>
        <v>0</v>
      </c>
      <c r="AC282" s="11">
        <f>AC283+AC284</f>
        <v>0</v>
      </c>
      <c r="AD282" s="11">
        <f t="shared" si="597"/>
        <v>22634.800000000003</v>
      </c>
      <c r="AE282" s="11">
        <f t="shared" si="598"/>
        <v>21757.9</v>
      </c>
      <c r="AF282" s="11">
        <f t="shared" si="599"/>
        <v>21757.9</v>
      </c>
      <c r="AG282" s="11">
        <f>AG283+AG284</f>
        <v>0</v>
      </c>
      <c r="AH282" s="11">
        <f t="shared" si="600"/>
        <v>22634.800000000003</v>
      </c>
      <c r="AI282" s="11">
        <f t="shared" si="601"/>
        <v>21757.9</v>
      </c>
      <c r="AJ282" s="11">
        <f t="shared" si="602"/>
        <v>21757.9</v>
      </c>
      <c r="AK282" s="11">
        <f>AK283+AK284</f>
        <v>0</v>
      </c>
      <c r="AL282" s="11">
        <f>AL283+AL284</f>
        <v>0</v>
      </c>
      <c r="AM282" s="11">
        <f>AM283+AM284</f>
        <v>0</v>
      </c>
      <c r="AN282" s="11">
        <f t="shared" si="603"/>
        <v>22634.800000000003</v>
      </c>
      <c r="AO282" s="11">
        <f t="shared" si="604"/>
        <v>21757.9</v>
      </c>
      <c r="AP282" s="11">
        <f t="shared" si="605"/>
        <v>21757.9</v>
      </c>
      <c r="AQ282" s="11">
        <f>AQ283+AQ284</f>
        <v>0</v>
      </c>
      <c r="AR282" s="11">
        <f>AR283+AR284</f>
        <v>0</v>
      </c>
      <c r="AS282" s="11">
        <f>AS283+AS284</f>
        <v>0</v>
      </c>
      <c r="AT282" s="11">
        <f t="shared" si="606"/>
        <v>22634.800000000003</v>
      </c>
      <c r="AU282" s="11">
        <f t="shared" si="607"/>
        <v>21757.9</v>
      </c>
      <c r="AV282" s="11">
        <f t="shared" si="608"/>
        <v>21757.9</v>
      </c>
      <c r="AW282" s="11">
        <f>AW283+AW284</f>
        <v>1561.41</v>
      </c>
      <c r="AX282" s="11">
        <f>AX283+AX284</f>
        <v>1704.443</v>
      </c>
      <c r="AY282" s="11">
        <f>AY283+AY284</f>
        <v>1704.443</v>
      </c>
      <c r="AZ282" s="11">
        <f t="shared" si="609"/>
        <v>24196.210000000003</v>
      </c>
      <c r="BA282" s="11">
        <f t="shared" si="610"/>
        <v>23462.343000000001</v>
      </c>
      <c r="BB282" s="11">
        <f t="shared" si="611"/>
        <v>23462.343000000001</v>
      </c>
      <c r="BC282" s="11">
        <f>BC283+BC284</f>
        <v>0</v>
      </c>
      <c r="BD282" s="11">
        <f>BD283+BD284</f>
        <v>0</v>
      </c>
      <c r="BE282" s="11">
        <f>BE283+BE284</f>
        <v>0</v>
      </c>
      <c r="BF282" s="11">
        <f t="shared" si="612"/>
        <v>24196.210000000003</v>
      </c>
      <c r="BG282" s="11">
        <f t="shared" si="613"/>
        <v>23462.343000000001</v>
      </c>
      <c r="BH282" s="11">
        <f t="shared" si="614"/>
        <v>23462.343000000001</v>
      </c>
      <c r="BI282" s="11">
        <f>BI283+BI284</f>
        <v>0</v>
      </c>
      <c r="BJ282" s="11">
        <f>BJ283+BJ284</f>
        <v>0</v>
      </c>
      <c r="BK282" s="11">
        <f>BK283+BK284</f>
        <v>0</v>
      </c>
      <c r="BL282" s="11">
        <f t="shared" si="555"/>
        <v>24196.210000000003</v>
      </c>
      <c r="BM282" s="11">
        <f>BM283+BM284</f>
        <v>0</v>
      </c>
      <c r="BN282" s="43">
        <f t="shared" si="652"/>
        <v>24196.210000000003</v>
      </c>
      <c r="BO282" s="11">
        <f t="shared" si="691"/>
        <v>23462.343000000001</v>
      </c>
      <c r="BP282" s="11">
        <f>BP283+BP284</f>
        <v>0</v>
      </c>
      <c r="BQ282" s="43">
        <f t="shared" si="653"/>
        <v>23462.343000000001</v>
      </c>
      <c r="BR282" s="11">
        <f t="shared" si="692"/>
        <v>23462.343000000001</v>
      </c>
      <c r="BS282" s="11">
        <f>BS283+BS284</f>
        <v>0</v>
      </c>
      <c r="BT282" s="43">
        <f t="shared" si="654"/>
        <v>23462.343000000001</v>
      </c>
      <c r="BU282" s="11">
        <f>BU283+BU284</f>
        <v>0</v>
      </c>
      <c r="BV282" s="21"/>
      <c r="BW282" s="21"/>
      <c r="BX282" s="1" t="str">
        <f t="shared" si="590"/>
        <v/>
      </c>
    </row>
    <row r="283" spans="1:76" ht="15.6" customHeight="1" x14ac:dyDescent="0.3">
      <c r="A283" s="62" t="s">
        <v>241</v>
      </c>
      <c r="B283" s="63">
        <v>600</v>
      </c>
      <c r="C283" s="62" t="s">
        <v>78</v>
      </c>
      <c r="D283" s="62" t="s">
        <v>67</v>
      </c>
      <c r="E283" s="64" t="s">
        <v>232</v>
      </c>
      <c r="F283" s="11">
        <v>21190.5</v>
      </c>
      <c r="G283" s="11">
        <v>21190.5</v>
      </c>
      <c r="H283" s="11">
        <v>21190.5</v>
      </c>
      <c r="I283" s="11">
        <v>267.39999999999998</v>
      </c>
      <c r="J283" s="11">
        <v>267.39999999999998</v>
      </c>
      <c r="K283" s="11">
        <v>267.39999999999998</v>
      </c>
      <c r="L283" s="11">
        <f t="shared" si="480"/>
        <v>21457.9</v>
      </c>
      <c r="M283" s="11">
        <f t="shared" si="481"/>
        <v>21457.9</v>
      </c>
      <c r="N283" s="11">
        <f t="shared" si="482"/>
        <v>21457.9</v>
      </c>
      <c r="O283" s="11">
        <v>876.9</v>
      </c>
      <c r="P283" s="11"/>
      <c r="Q283" s="11"/>
      <c r="R283" s="11">
        <f t="shared" si="591"/>
        <v>22334.800000000003</v>
      </c>
      <c r="S283" s="11">
        <f t="shared" si="592"/>
        <v>21457.9</v>
      </c>
      <c r="T283" s="11">
        <f t="shared" si="593"/>
        <v>21457.9</v>
      </c>
      <c r="U283" s="11"/>
      <c r="V283" s="11"/>
      <c r="W283" s="11"/>
      <c r="X283" s="11">
        <f t="shared" si="594"/>
        <v>22334.800000000003</v>
      </c>
      <c r="Y283" s="11">
        <f t="shared" si="595"/>
        <v>21457.9</v>
      </c>
      <c r="Z283" s="11">
        <f t="shared" si="596"/>
        <v>21457.9</v>
      </c>
      <c r="AA283" s="11"/>
      <c r="AB283" s="11"/>
      <c r="AC283" s="11"/>
      <c r="AD283" s="11">
        <f t="shared" si="597"/>
        <v>22334.800000000003</v>
      </c>
      <c r="AE283" s="11">
        <f t="shared" si="598"/>
        <v>21457.9</v>
      </c>
      <c r="AF283" s="11">
        <f t="shared" si="599"/>
        <v>21457.9</v>
      </c>
      <c r="AG283" s="11"/>
      <c r="AH283" s="11">
        <f t="shared" si="600"/>
        <v>22334.800000000003</v>
      </c>
      <c r="AI283" s="11">
        <f t="shared" si="601"/>
        <v>21457.9</v>
      </c>
      <c r="AJ283" s="11">
        <f t="shared" si="602"/>
        <v>21457.9</v>
      </c>
      <c r="AK283" s="11"/>
      <c r="AL283" s="11"/>
      <c r="AM283" s="11"/>
      <c r="AN283" s="11">
        <f t="shared" si="603"/>
        <v>22334.800000000003</v>
      </c>
      <c r="AO283" s="11">
        <f t="shared" si="604"/>
        <v>21457.9</v>
      </c>
      <c r="AP283" s="11">
        <f t="shared" si="605"/>
        <v>21457.9</v>
      </c>
      <c r="AQ283" s="11"/>
      <c r="AR283" s="11"/>
      <c r="AS283" s="11"/>
      <c r="AT283" s="11">
        <f t="shared" si="606"/>
        <v>22334.800000000003</v>
      </c>
      <c r="AU283" s="11">
        <f t="shared" si="607"/>
        <v>21457.9</v>
      </c>
      <c r="AV283" s="11">
        <f t="shared" si="608"/>
        <v>21457.9</v>
      </c>
      <c r="AW283" s="11">
        <v>1561.41</v>
      </c>
      <c r="AX283" s="11">
        <v>1704.443</v>
      </c>
      <c r="AY283" s="11">
        <v>1704.443</v>
      </c>
      <c r="AZ283" s="11">
        <f t="shared" si="609"/>
        <v>23896.210000000003</v>
      </c>
      <c r="BA283" s="11">
        <f t="shared" si="610"/>
        <v>23162.343000000001</v>
      </c>
      <c r="BB283" s="11">
        <f t="shared" si="611"/>
        <v>23162.343000000001</v>
      </c>
      <c r="BC283" s="11"/>
      <c r="BD283" s="11"/>
      <c r="BE283" s="11"/>
      <c r="BF283" s="11">
        <f t="shared" si="612"/>
        <v>23896.210000000003</v>
      </c>
      <c r="BG283" s="11">
        <f t="shared" si="613"/>
        <v>23162.343000000001</v>
      </c>
      <c r="BH283" s="11">
        <f t="shared" si="614"/>
        <v>23162.343000000001</v>
      </c>
      <c r="BI283" s="11"/>
      <c r="BJ283" s="11"/>
      <c r="BK283" s="11"/>
      <c r="BL283" s="11">
        <f t="shared" si="555"/>
        <v>23896.210000000003</v>
      </c>
      <c r="BM283" s="11"/>
      <c r="BN283" s="43">
        <f t="shared" si="652"/>
        <v>23896.210000000003</v>
      </c>
      <c r="BO283" s="11">
        <f t="shared" si="691"/>
        <v>23162.343000000001</v>
      </c>
      <c r="BP283" s="11"/>
      <c r="BQ283" s="43">
        <f t="shared" si="653"/>
        <v>23162.343000000001</v>
      </c>
      <c r="BR283" s="11">
        <f t="shared" si="692"/>
        <v>23162.343000000001</v>
      </c>
      <c r="BS283" s="11"/>
      <c r="BT283" s="43">
        <f t="shared" si="654"/>
        <v>23162.343000000001</v>
      </c>
      <c r="BU283" s="11"/>
      <c r="BV283" s="21"/>
      <c r="BW283" s="21">
        <v>61</v>
      </c>
      <c r="BX283" s="1" t="str">
        <f t="shared" si="590"/>
        <v>0703</v>
      </c>
    </row>
    <row r="284" spans="1:76" ht="15.6" customHeight="1" x14ac:dyDescent="0.3">
      <c r="A284" s="62" t="s">
        <v>241</v>
      </c>
      <c r="B284" s="63">
        <v>600</v>
      </c>
      <c r="C284" s="62" t="s">
        <v>126</v>
      </c>
      <c r="D284" s="62" t="s">
        <v>67</v>
      </c>
      <c r="E284" s="64" t="s">
        <v>243</v>
      </c>
      <c r="F284" s="11">
        <v>200</v>
      </c>
      <c r="G284" s="11">
        <v>200</v>
      </c>
      <c r="H284" s="11">
        <v>200</v>
      </c>
      <c r="I284" s="11">
        <v>100</v>
      </c>
      <c r="J284" s="11">
        <v>100</v>
      </c>
      <c r="K284" s="11">
        <v>100</v>
      </c>
      <c r="L284" s="11">
        <f t="shared" ref="L284:L347" si="729">F284+I284</f>
        <v>300</v>
      </c>
      <c r="M284" s="11">
        <f t="shared" ref="M284:M347" si="730">G284+J284</f>
        <v>300</v>
      </c>
      <c r="N284" s="11">
        <f t="shared" ref="N284:N347" si="731">H284+K284</f>
        <v>300</v>
      </c>
      <c r="O284" s="11"/>
      <c r="P284" s="11"/>
      <c r="Q284" s="11"/>
      <c r="R284" s="11">
        <f t="shared" si="591"/>
        <v>300</v>
      </c>
      <c r="S284" s="11">
        <f t="shared" si="592"/>
        <v>300</v>
      </c>
      <c r="T284" s="11">
        <f t="shared" si="593"/>
        <v>300</v>
      </c>
      <c r="U284" s="11"/>
      <c r="V284" s="11"/>
      <c r="W284" s="11"/>
      <c r="X284" s="11">
        <f t="shared" si="594"/>
        <v>300</v>
      </c>
      <c r="Y284" s="11">
        <f t="shared" si="595"/>
        <v>300</v>
      </c>
      <c r="Z284" s="11">
        <f t="shared" si="596"/>
        <v>300</v>
      </c>
      <c r="AA284" s="11"/>
      <c r="AB284" s="11"/>
      <c r="AC284" s="11"/>
      <c r="AD284" s="11">
        <f t="shared" si="597"/>
        <v>300</v>
      </c>
      <c r="AE284" s="11">
        <f t="shared" si="598"/>
        <v>300</v>
      </c>
      <c r="AF284" s="11">
        <f t="shared" si="599"/>
        <v>300</v>
      </c>
      <c r="AG284" s="11"/>
      <c r="AH284" s="11">
        <f t="shared" si="600"/>
        <v>300</v>
      </c>
      <c r="AI284" s="11">
        <f t="shared" si="601"/>
        <v>300</v>
      </c>
      <c r="AJ284" s="11">
        <f t="shared" si="602"/>
        <v>300</v>
      </c>
      <c r="AK284" s="11"/>
      <c r="AL284" s="11"/>
      <c r="AM284" s="11"/>
      <c r="AN284" s="11">
        <f t="shared" si="603"/>
        <v>300</v>
      </c>
      <c r="AO284" s="11">
        <f t="shared" si="604"/>
        <v>300</v>
      </c>
      <c r="AP284" s="11">
        <f t="shared" si="605"/>
        <v>300</v>
      </c>
      <c r="AQ284" s="11"/>
      <c r="AR284" s="11"/>
      <c r="AS284" s="11"/>
      <c r="AT284" s="11">
        <f t="shared" si="606"/>
        <v>300</v>
      </c>
      <c r="AU284" s="11">
        <f t="shared" si="607"/>
        <v>300</v>
      </c>
      <c r="AV284" s="11">
        <f t="shared" si="608"/>
        <v>300</v>
      </c>
      <c r="AW284" s="11"/>
      <c r="AX284" s="11"/>
      <c r="AY284" s="11"/>
      <c r="AZ284" s="11">
        <f t="shared" si="609"/>
        <v>300</v>
      </c>
      <c r="BA284" s="11">
        <f t="shared" si="610"/>
        <v>300</v>
      </c>
      <c r="BB284" s="11">
        <f t="shared" si="611"/>
        <v>300</v>
      </c>
      <c r="BC284" s="11"/>
      <c r="BD284" s="11"/>
      <c r="BE284" s="11"/>
      <c r="BF284" s="11">
        <f t="shared" si="612"/>
        <v>300</v>
      </c>
      <c r="BG284" s="11">
        <f t="shared" si="613"/>
        <v>300</v>
      </c>
      <c r="BH284" s="11">
        <f t="shared" si="614"/>
        <v>300</v>
      </c>
      <c r="BI284" s="11"/>
      <c r="BJ284" s="11"/>
      <c r="BK284" s="11"/>
      <c r="BL284" s="11">
        <f t="shared" si="555"/>
        <v>300</v>
      </c>
      <c r="BM284" s="11"/>
      <c r="BN284" s="43">
        <f t="shared" si="652"/>
        <v>300</v>
      </c>
      <c r="BO284" s="11">
        <f t="shared" si="691"/>
        <v>300</v>
      </c>
      <c r="BP284" s="11"/>
      <c r="BQ284" s="43">
        <f t="shared" si="653"/>
        <v>300</v>
      </c>
      <c r="BR284" s="11">
        <f t="shared" si="692"/>
        <v>300</v>
      </c>
      <c r="BS284" s="11"/>
      <c r="BT284" s="43">
        <f t="shared" si="654"/>
        <v>300</v>
      </c>
      <c r="BU284" s="11"/>
      <c r="BV284" s="21"/>
      <c r="BW284" s="21">
        <v>60</v>
      </c>
      <c r="BX284" s="1" t="str">
        <f t="shared" si="590"/>
        <v>1003</v>
      </c>
    </row>
    <row r="285" spans="1:76" ht="62.4" customHeight="1" x14ac:dyDescent="0.3">
      <c r="A285" s="62" t="s">
        <v>244</v>
      </c>
      <c r="B285" s="63"/>
      <c r="C285" s="62"/>
      <c r="D285" s="62"/>
      <c r="E285" s="64" t="s">
        <v>245</v>
      </c>
      <c r="F285" s="11">
        <f t="shared" ref="F285:F286" si="732">F286</f>
        <v>480</v>
      </c>
      <c r="G285" s="11">
        <f t="shared" ref="G285:G286" si="733">G286</f>
        <v>480</v>
      </c>
      <c r="H285" s="11">
        <f t="shared" ref="H285:H286" si="734">H286</f>
        <v>480</v>
      </c>
      <c r="I285" s="11">
        <f t="shared" ref="I285:I286" si="735">I286</f>
        <v>0</v>
      </c>
      <c r="J285" s="11">
        <f t="shared" ref="J285:J286" si="736">J286</f>
        <v>0</v>
      </c>
      <c r="K285" s="11">
        <f t="shared" ref="K285:K286" si="737">K286</f>
        <v>0</v>
      </c>
      <c r="L285" s="11">
        <f t="shared" si="729"/>
        <v>480</v>
      </c>
      <c r="M285" s="11">
        <f t="shared" si="730"/>
        <v>480</v>
      </c>
      <c r="N285" s="11">
        <f t="shared" si="731"/>
        <v>480</v>
      </c>
      <c r="O285" s="11">
        <f t="shared" ref="O285:O286" si="738">O286</f>
        <v>0</v>
      </c>
      <c r="P285" s="11">
        <f t="shared" ref="P285:P286" si="739">P286</f>
        <v>0</v>
      </c>
      <c r="Q285" s="11">
        <f t="shared" ref="Q285:Q286" si="740">Q286</f>
        <v>0</v>
      </c>
      <c r="R285" s="11">
        <f t="shared" si="591"/>
        <v>480</v>
      </c>
      <c r="S285" s="11">
        <f t="shared" si="592"/>
        <v>480</v>
      </c>
      <c r="T285" s="11">
        <f t="shared" si="593"/>
        <v>480</v>
      </c>
      <c r="U285" s="11">
        <f t="shared" ref="U285:U286" si="741">U286</f>
        <v>0</v>
      </c>
      <c r="V285" s="11">
        <f t="shared" ref="V285:V286" si="742">V286</f>
        <v>0</v>
      </c>
      <c r="W285" s="11">
        <f t="shared" ref="W285:W286" si="743">W286</f>
        <v>0</v>
      </c>
      <c r="X285" s="11">
        <f t="shared" si="594"/>
        <v>480</v>
      </c>
      <c r="Y285" s="11">
        <f t="shared" si="595"/>
        <v>480</v>
      </c>
      <c r="Z285" s="11">
        <f t="shared" si="596"/>
        <v>480</v>
      </c>
      <c r="AA285" s="11">
        <f t="shared" ref="AA285:AA286" si="744">AA286</f>
        <v>0</v>
      </c>
      <c r="AB285" s="11">
        <f t="shared" ref="AB285:AB286" si="745">AB286</f>
        <v>0</v>
      </c>
      <c r="AC285" s="11">
        <f t="shared" ref="AC285:AC286" si="746">AC286</f>
        <v>0</v>
      </c>
      <c r="AD285" s="11">
        <f t="shared" si="597"/>
        <v>480</v>
      </c>
      <c r="AE285" s="11">
        <f t="shared" si="598"/>
        <v>480</v>
      </c>
      <c r="AF285" s="11">
        <f t="shared" si="599"/>
        <v>480</v>
      </c>
      <c r="AG285" s="11">
        <f t="shared" ref="AG285:AG286" si="747">AG286</f>
        <v>0</v>
      </c>
      <c r="AH285" s="11">
        <f t="shared" si="600"/>
        <v>480</v>
      </c>
      <c r="AI285" s="11">
        <f t="shared" si="601"/>
        <v>480</v>
      </c>
      <c r="AJ285" s="11">
        <f t="shared" si="602"/>
        <v>480</v>
      </c>
      <c r="AK285" s="11">
        <f t="shared" ref="AK285:AK286" si="748">AK286</f>
        <v>0</v>
      </c>
      <c r="AL285" s="11">
        <f t="shared" ref="AL285:AL286" si="749">AL286</f>
        <v>0</v>
      </c>
      <c r="AM285" s="11">
        <f t="shared" ref="AM285:AM286" si="750">AM286</f>
        <v>0</v>
      </c>
      <c r="AN285" s="11">
        <f t="shared" si="603"/>
        <v>480</v>
      </c>
      <c r="AO285" s="11">
        <f t="shared" si="604"/>
        <v>480</v>
      </c>
      <c r="AP285" s="11">
        <f t="shared" si="605"/>
        <v>480</v>
      </c>
      <c r="AQ285" s="11">
        <f t="shared" ref="AQ285:AQ286" si="751">AQ286</f>
        <v>0</v>
      </c>
      <c r="AR285" s="11">
        <f t="shared" ref="AR285:AR286" si="752">AR286</f>
        <v>0</v>
      </c>
      <c r="AS285" s="11">
        <f t="shared" ref="AS285:AS286" si="753">AS286</f>
        <v>0</v>
      </c>
      <c r="AT285" s="11">
        <f t="shared" si="606"/>
        <v>480</v>
      </c>
      <c r="AU285" s="11">
        <f t="shared" si="607"/>
        <v>480</v>
      </c>
      <c r="AV285" s="11">
        <f t="shared" si="608"/>
        <v>480</v>
      </c>
      <c r="AW285" s="11">
        <f t="shared" ref="AW285:AW286" si="754">AW286</f>
        <v>0</v>
      </c>
      <c r="AX285" s="11">
        <f t="shared" ref="AX285:AX286" si="755">AX286</f>
        <v>0</v>
      </c>
      <c r="AY285" s="11">
        <f t="shared" ref="AY285:AY286" si="756">AY286</f>
        <v>0</v>
      </c>
      <c r="AZ285" s="11">
        <f t="shared" si="609"/>
        <v>480</v>
      </c>
      <c r="BA285" s="11">
        <f t="shared" si="610"/>
        <v>480</v>
      </c>
      <c r="BB285" s="11">
        <f t="shared" si="611"/>
        <v>480</v>
      </c>
      <c r="BC285" s="11">
        <f t="shared" ref="BC285:BC286" si="757">BC286</f>
        <v>0</v>
      </c>
      <c r="BD285" s="11">
        <f t="shared" ref="BD285:BD286" si="758">BD286</f>
        <v>0</v>
      </c>
      <c r="BE285" s="11">
        <f t="shared" ref="BE285:BE286" si="759">BE286</f>
        <v>0</v>
      </c>
      <c r="BF285" s="11">
        <f t="shared" si="612"/>
        <v>480</v>
      </c>
      <c r="BG285" s="11">
        <f t="shared" si="613"/>
        <v>480</v>
      </c>
      <c r="BH285" s="11">
        <f t="shared" si="614"/>
        <v>480</v>
      </c>
      <c r="BI285" s="11">
        <f t="shared" ref="BI285:BI286" si="760">BI286</f>
        <v>0</v>
      </c>
      <c r="BJ285" s="11">
        <f t="shared" ref="BJ285:BJ286" si="761">BJ286</f>
        <v>0</v>
      </c>
      <c r="BK285" s="11">
        <f t="shared" ref="BK285:BK286" si="762">BK286</f>
        <v>0</v>
      </c>
      <c r="BL285" s="11">
        <f t="shared" si="555"/>
        <v>480</v>
      </c>
      <c r="BM285" s="11">
        <f t="shared" ref="BM285:BM286" si="763">BM286</f>
        <v>0</v>
      </c>
      <c r="BN285" s="43">
        <f t="shared" si="652"/>
        <v>480</v>
      </c>
      <c r="BO285" s="11">
        <f t="shared" si="691"/>
        <v>480</v>
      </c>
      <c r="BP285" s="11">
        <f t="shared" ref="BP285:BU286" si="764">BP286</f>
        <v>0</v>
      </c>
      <c r="BQ285" s="43">
        <f t="shared" si="653"/>
        <v>480</v>
      </c>
      <c r="BR285" s="11">
        <f t="shared" si="692"/>
        <v>480</v>
      </c>
      <c r="BS285" s="11">
        <f t="shared" si="764"/>
        <v>0</v>
      </c>
      <c r="BT285" s="43">
        <f t="shared" si="654"/>
        <v>480</v>
      </c>
      <c r="BU285" s="11">
        <f t="shared" si="764"/>
        <v>0</v>
      </c>
      <c r="BV285" s="21"/>
      <c r="BW285" s="21"/>
      <c r="BX285" s="1" t="str">
        <f t="shared" si="590"/>
        <v/>
      </c>
    </row>
    <row r="286" spans="1:76" ht="31.2" customHeight="1" x14ac:dyDescent="0.3">
      <c r="A286" s="62" t="s">
        <v>244</v>
      </c>
      <c r="B286" s="63" t="s">
        <v>211</v>
      </c>
      <c r="C286" s="62"/>
      <c r="D286" s="62"/>
      <c r="E286" s="64" t="s">
        <v>212</v>
      </c>
      <c r="F286" s="11">
        <f t="shared" si="732"/>
        <v>480</v>
      </c>
      <c r="G286" s="11">
        <f t="shared" si="733"/>
        <v>480</v>
      </c>
      <c r="H286" s="11">
        <f t="shared" si="734"/>
        <v>480</v>
      </c>
      <c r="I286" s="11">
        <f t="shared" si="735"/>
        <v>0</v>
      </c>
      <c r="J286" s="11">
        <f t="shared" si="736"/>
        <v>0</v>
      </c>
      <c r="K286" s="11">
        <f t="shared" si="737"/>
        <v>0</v>
      </c>
      <c r="L286" s="11">
        <f t="shared" si="729"/>
        <v>480</v>
      </c>
      <c r="M286" s="11">
        <f t="shared" si="730"/>
        <v>480</v>
      </c>
      <c r="N286" s="11">
        <f t="shared" si="731"/>
        <v>480</v>
      </c>
      <c r="O286" s="11">
        <f t="shared" si="738"/>
        <v>0</v>
      </c>
      <c r="P286" s="11">
        <f t="shared" si="739"/>
        <v>0</v>
      </c>
      <c r="Q286" s="11">
        <f t="shared" si="740"/>
        <v>0</v>
      </c>
      <c r="R286" s="11">
        <f t="shared" si="591"/>
        <v>480</v>
      </c>
      <c r="S286" s="11">
        <f t="shared" si="592"/>
        <v>480</v>
      </c>
      <c r="T286" s="11">
        <f t="shared" si="593"/>
        <v>480</v>
      </c>
      <c r="U286" s="11">
        <f t="shared" si="741"/>
        <v>0</v>
      </c>
      <c r="V286" s="11">
        <f t="shared" si="742"/>
        <v>0</v>
      </c>
      <c r="W286" s="11">
        <f t="shared" si="743"/>
        <v>0</v>
      </c>
      <c r="X286" s="11">
        <f t="shared" si="594"/>
        <v>480</v>
      </c>
      <c r="Y286" s="11">
        <f t="shared" si="595"/>
        <v>480</v>
      </c>
      <c r="Z286" s="11">
        <f t="shared" si="596"/>
        <v>480</v>
      </c>
      <c r="AA286" s="11">
        <f t="shared" si="744"/>
        <v>0</v>
      </c>
      <c r="AB286" s="11">
        <f t="shared" si="745"/>
        <v>0</v>
      </c>
      <c r="AC286" s="11">
        <f t="shared" si="746"/>
        <v>0</v>
      </c>
      <c r="AD286" s="11">
        <f t="shared" si="597"/>
        <v>480</v>
      </c>
      <c r="AE286" s="11">
        <f t="shared" si="598"/>
        <v>480</v>
      </c>
      <c r="AF286" s="11">
        <f t="shared" si="599"/>
        <v>480</v>
      </c>
      <c r="AG286" s="11">
        <f t="shared" si="747"/>
        <v>0</v>
      </c>
      <c r="AH286" s="11">
        <f t="shared" si="600"/>
        <v>480</v>
      </c>
      <c r="AI286" s="11">
        <f t="shared" si="601"/>
        <v>480</v>
      </c>
      <c r="AJ286" s="11">
        <f t="shared" si="602"/>
        <v>480</v>
      </c>
      <c r="AK286" s="11">
        <f t="shared" si="748"/>
        <v>0</v>
      </c>
      <c r="AL286" s="11">
        <f t="shared" si="749"/>
        <v>0</v>
      </c>
      <c r="AM286" s="11">
        <f t="shared" si="750"/>
        <v>0</v>
      </c>
      <c r="AN286" s="11">
        <f t="shared" si="603"/>
        <v>480</v>
      </c>
      <c r="AO286" s="11">
        <f t="shared" si="604"/>
        <v>480</v>
      </c>
      <c r="AP286" s="11">
        <f t="shared" si="605"/>
        <v>480</v>
      </c>
      <c r="AQ286" s="11">
        <f t="shared" si="751"/>
        <v>0</v>
      </c>
      <c r="AR286" s="11">
        <f t="shared" si="752"/>
        <v>0</v>
      </c>
      <c r="AS286" s="11">
        <f t="shared" si="753"/>
        <v>0</v>
      </c>
      <c r="AT286" s="11">
        <f t="shared" si="606"/>
        <v>480</v>
      </c>
      <c r="AU286" s="11">
        <f t="shared" si="607"/>
        <v>480</v>
      </c>
      <c r="AV286" s="11">
        <f t="shared" si="608"/>
        <v>480</v>
      </c>
      <c r="AW286" s="11">
        <f t="shared" si="754"/>
        <v>0</v>
      </c>
      <c r="AX286" s="11">
        <f t="shared" si="755"/>
        <v>0</v>
      </c>
      <c r="AY286" s="11">
        <f t="shared" si="756"/>
        <v>0</v>
      </c>
      <c r="AZ286" s="11">
        <f t="shared" si="609"/>
        <v>480</v>
      </c>
      <c r="BA286" s="11">
        <f t="shared" si="610"/>
        <v>480</v>
      </c>
      <c r="BB286" s="11">
        <f t="shared" si="611"/>
        <v>480</v>
      </c>
      <c r="BC286" s="11">
        <f t="shared" si="757"/>
        <v>0</v>
      </c>
      <c r="BD286" s="11">
        <f t="shared" si="758"/>
        <v>0</v>
      </c>
      <c r="BE286" s="11">
        <f t="shared" si="759"/>
        <v>0</v>
      </c>
      <c r="BF286" s="11">
        <f t="shared" si="612"/>
        <v>480</v>
      </c>
      <c r="BG286" s="11">
        <f t="shared" si="613"/>
        <v>480</v>
      </c>
      <c r="BH286" s="11">
        <f t="shared" si="614"/>
        <v>480</v>
      </c>
      <c r="BI286" s="11">
        <f t="shared" si="760"/>
        <v>0</v>
      </c>
      <c r="BJ286" s="11">
        <f t="shared" si="761"/>
        <v>0</v>
      </c>
      <c r="BK286" s="11">
        <f t="shared" si="762"/>
        <v>0</v>
      </c>
      <c r="BL286" s="11">
        <f t="shared" si="555"/>
        <v>480</v>
      </c>
      <c r="BM286" s="11">
        <f t="shared" si="763"/>
        <v>0</v>
      </c>
      <c r="BN286" s="43">
        <f t="shared" si="652"/>
        <v>480</v>
      </c>
      <c r="BO286" s="11">
        <f t="shared" si="691"/>
        <v>480</v>
      </c>
      <c r="BP286" s="11">
        <f t="shared" si="764"/>
        <v>0</v>
      </c>
      <c r="BQ286" s="43">
        <f t="shared" si="653"/>
        <v>480</v>
      </c>
      <c r="BR286" s="11">
        <f t="shared" si="692"/>
        <v>480</v>
      </c>
      <c r="BS286" s="11">
        <f t="shared" si="764"/>
        <v>0</v>
      </c>
      <c r="BT286" s="43">
        <f t="shared" si="654"/>
        <v>480</v>
      </c>
      <c r="BU286" s="11">
        <f t="shared" si="764"/>
        <v>0</v>
      </c>
      <c r="BV286" s="21"/>
      <c r="BW286" s="21"/>
      <c r="BX286" s="1" t="str">
        <f t="shared" si="590"/>
        <v/>
      </c>
    </row>
    <row r="287" spans="1:76" ht="15.6" customHeight="1" x14ac:dyDescent="0.3">
      <c r="A287" s="62" t="s">
        <v>244</v>
      </c>
      <c r="B287" s="63">
        <v>300</v>
      </c>
      <c r="C287" s="62" t="s">
        <v>78</v>
      </c>
      <c r="D287" s="62" t="s">
        <v>72</v>
      </c>
      <c r="E287" s="64" t="s">
        <v>95</v>
      </c>
      <c r="F287" s="11">
        <v>480</v>
      </c>
      <c r="G287" s="11">
        <v>480</v>
      </c>
      <c r="H287" s="11">
        <v>480</v>
      </c>
      <c r="I287" s="11"/>
      <c r="J287" s="11"/>
      <c r="K287" s="11"/>
      <c r="L287" s="11">
        <f t="shared" si="729"/>
        <v>480</v>
      </c>
      <c r="M287" s="11">
        <f t="shared" si="730"/>
        <v>480</v>
      </c>
      <c r="N287" s="11">
        <f t="shared" si="731"/>
        <v>480</v>
      </c>
      <c r="O287" s="11"/>
      <c r="P287" s="11"/>
      <c r="Q287" s="11"/>
      <c r="R287" s="11">
        <f t="shared" si="591"/>
        <v>480</v>
      </c>
      <c r="S287" s="11">
        <f t="shared" si="592"/>
        <v>480</v>
      </c>
      <c r="T287" s="11">
        <f t="shared" si="593"/>
        <v>480</v>
      </c>
      <c r="U287" s="11"/>
      <c r="V287" s="11"/>
      <c r="W287" s="11"/>
      <c r="X287" s="11">
        <f t="shared" si="594"/>
        <v>480</v>
      </c>
      <c r="Y287" s="11">
        <f t="shared" si="595"/>
        <v>480</v>
      </c>
      <c r="Z287" s="11">
        <f t="shared" si="596"/>
        <v>480</v>
      </c>
      <c r="AA287" s="11"/>
      <c r="AB287" s="11"/>
      <c r="AC287" s="11"/>
      <c r="AD287" s="11">
        <f t="shared" si="597"/>
        <v>480</v>
      </c>
      <c r="AE287" s="11">
        <f t="shared" si="598"/>
        <v>480</v>
      </c>
      <c r="AF287" s="11">
        <f t="shared" si="599"/>
        <v>480</v>
      </c>
      <c r="AG287" s="11"/>
      <c r="AH287" s="11">
        <f t="shared" si="600"/>
        <v>480</v>
      </c>
      <c r="AI287" s="11">
        <f t="shared" si="601"/>
        <v>480</v>
      </c>
      <c r="AJ287" s="11">
        <f t="shared" si="602"/>
        <v>480</v>
      </c>
      <c r="AK287" s="11"/>
      <c r="AL287" s="11"/>
      <c r="AM287" s="11"/>
      <c r="AN287" s="11">
        <f t="shared" si="603"/>
        <v>480</v>
      </c>
      <c r="AO287" s="11">
        <f t="shared" si="604"/>
        <v>480</v>
      </c>
      <c r="AP287" s="11">
        <f t="shared" si="605"/>
        <v>480</v>
      </c>
      <c r="AQ287" s="11"/>
      <c r="AR287" s="11"/>
      <c r="AS287" s="11"/>
      <c r="AT287" s="11">
        <f t="shared" si="606"/>
        <v>480</v>
      </c>
      <c r="AU287" s="11">
        <f t="shared" si="607"/>
        <v>480</v>
      </c>
      <c r="AV287" s="11">
        <f t="shared" si="608"/>
        <v>480</v>
      </c>
      <c r="AW287" s="11"/>
      <c r="AX287" s="11"/>
      <c r="AY287" s="11"/>
      <c r="AZ287" s="11">
        <f t="shared" si="609"/>
        <v>480</v>
      </c>
      <c r="BA287" s="11">
        <f t="shared" si="610"/>
        <v>480</v>
      </c>
      <c r="BB287" s="11">
        <f t="shared" si="611"/>
        <v>480</v>
      </c>
      <c r="BC287" s="11"/>
      <c r="BD287" s="11"/>
      <c r="BE287" s="11"/>
      <c r="BF287" s="11">
        <f t="shared" si="612"/>
        <v>480</v>
      </c>
      <c r="BG287" s="11">
        <f t="shared" si="613"/>
        <v>480</v>
      </c>
      <c r="BH287" s="11">
        <f t="shared" si="614"/>
        <v>480</v>
      </c>
      <c r="BI287" s="11"/>
      <c r="BJ287" s="11"/>
      <c r="BK287" s="11"/>
      <c r="BL287" s="11">
        <f t="shared" si="555"/>
        <v>480</v>
      </c>
      <c r="BM287" s="11"/>
      <c r="BN287" s="43">
        <f t="shared" si="652"/>
        <v>480</v>
      </c>
      <c r="BO287" s="11">
        <f t="shared" si="691"/>
        <v>480</v>
      </c>
      <c r="BP287" s="11"/>
      <c r="BQ287" s="43">
        <f t="shared" si="653"/>
        <v>480</v>
      </c>
      <c r="BR287" s="11">
        <f t="shared" si="692"/>
        <v>480</v>
      </c>
      <c r="BS287" s="11"/>
      <c r="BT287" s="43">
        <f t="shared" si="654"/>
        <v>480</v>
      </c>
      <c r="BU287" s="11"/>
      <c r="BV287" s="21"/>
      <c r="BW287" s="21"/>
      <c r="BX287" s="1" t="str">
        <f t="shared" si="590"/>
        <v>0709</v>
      </c>
    </row>
    <row r="288" spans="1:76" ht="46.8" customHeight="1" x14ac:dyDescent="0.3">
      <c r="A288" s="62" t="s">
        <v>246</v>
      </c>
      <c r="B288" s="63"/>
      <c r="C288" s="62"/>
      <c r="D288" s="62"/>
      <c r="E288" s="64" t="s">
        <v>247</v>
      </c>
      <c r="F288" s="11">
        <f t="shared" ref="F288:K288" si="765">F289+F292+F295+F298+F305+F308</f>
        <v>72587.599999999991</v>
      </c>
      <c r="G288" s="11">
        <f t="shared" si="765"/>
        <v>73218</v>
      </c>
      <c r="H288" s="11">
        <f t="shared" si="765"/>
        <v>73218</v>
      </c>
      <c r="I288" s="11">
        <f t="shared" si="765"/>
        <v>0</v>
      </c>
      <c r="J288" s="11">
        <f t="shared" si="765"/>
        <v>0</v>
      </c>
      <c r="K288" s="11">
        <f t="shared" si="765"/>
        <v>0</v>
      </c>
      <c r="L288" s="11">
        <f t="shared" si="729"/>
        <v>72587.599999999991</v>
      </c>
      <c r="M288" s="11">
        <f t="shared" si="730"/>
        <v>73218</v>
      </c>
      <c r="N288" s="11">
        <f t="shared" si="731"/>
        <v>73218</v>
      </c>
      <c r="O288" s="11">
        <f>O289+O292+O295+O298+O305+O308</f>
        <v>1671.5</v>
      </c>
      <c r="P288" s="11">
        <f>P289+P292+P295+P298+P305+P308</f>
        <v>0</v>
      </c>
      <c r="Q288" s="11">
        <f>Q289+Q292+Q295+Q298+Q305+Q308</f>
        <v>0</v>
      </c>
      <c r="R288" s="11">
        <f t="shared" si="591"/>
        <v>74259.099999999991</v>
      </c>
      <c r="S288" s="11">
        <f t="shared" si="592"/>
        <v>73218</v>
      </c>
      <c r="T288" s="11">
        <f t="shared" si="593"/>
        <v>73218</v>
      </c>
      <c r="U288" s="11">
        <f>U289+U292+U295+U298+U305+U308</f>
        <v>0</v>
      </c>
      <c r="V288" s="11">
        <f>V289+V292+V295+V298+V305+V308</f>
        <v>0</v>
      </c>
      <c r="W288" s="11">
        <f>W289+W292+W295+W298+W305+W308</f>
        <v>0</v>
      </c>
      <c r="X288" s="11">
        <f t="shared" si="594"/>
        <v>74259.099999999991</v>
      </c>
      <c r="Y288" s="11">
        <f t="shared" si="595"/>
        <v>73218</v>
      </c>
      <c r="Z288" s="11">
        <f t="shared" si="596"/>
        <v>73218</v>
      </c>
      <c r="AA288" s="11">
        <f>AA289+AA292+AA295+AA298+AA305+AA308</f>
        <v>550</v>
      </c>
      <c r="AB288" s="11">
        <f>AB289+AB292+AB295+AB298+AB305+AB308</f>
        <v>1000</v>
      </c>
      <c r="AC288" s="11">
        <f>AC289+AC292+AC295+AC298+AC305+AC308</f>
        <v>1000</v>
      </c>
      <c r="AD288" s="11">
        <f t="shared" si="597"/>
        <v>74809.099999999991</v>
      </c>
      <c r="AE288" s="11">
        <f t="shared" si="598"/>
        <v>74218</v>
      </c>
      <c r="AF288" s="11">
        <f t="shared" si="599"/>
        <v>74218</v>
      </c>
      <c r="AG288" s="11">
        <f>AG289+AG292+AG295+AG298+AG305+AG308</f>
        <v>0</v>
      </c>
      <c r="AH288" s="11">
        <f t="shared" si="600"/>
        <v>74809.099999999991</v>
      </c>
      <c r="AI288" s="11">
        <f t="shared" si="601"/>
        <v>74218</v>
      </c>
      <c r="AJ288" s="11">
        <f t="shared" si="602"/>
        <v>74218</v>
      </c>
      <c r="AK288" s="11">
        <f>AK289+AK292+AK295+AK298+AK305+AK308</f>
        <v>0</v>
      </c>
      <c r="AL288" s="11">
        <f>AL289+AL292+AL295+AL298+AL305+AL308</f>
        <v>0</v>
      </c>
      <c r="AM288" s="11">
        <f>AM289+AM292+AM295+AM298+AM305+AM308</f>
        <v>0</v>
      </c>
      <c r="AN288" s="11">
        <f t="shared" si="603"/>
        <v>74809.099999999991</v>
      </c>
      <c r="AO288" s="11">
        <f t="shared" si="604"/>
        <v>74218</v>
      </c>
      <c r="AP288" s="11">
        <f t="shared" si="605"/>
        <v>74218</v>
      </c>
      <c r="AQ288" s="11">
        <f>AQ289+AQ292+AQ295+AQ298+AQ305+AQ308</f>
        <v>0</v>
      </c>
      <c r="AR288" s="11">
        <f>AR289+AR292+AR295+AR298+AR305+AR308</f>
        <v>0</v>
      </c>
      <c r="AS288" s="11">
        <f>AS289+AS292+AS295+AS298+AS305+AS308</f>
        <v>0</v>
      </c>
      <c r="AT288" s="11">
        <f t="shared" si="606"/>
        <v>74809.099999999991</v>
      </c>
      <c r="AU288" s="11">
        <f t="shared" si="607"/>
        <v>74218</v>
      </c>
      <c r="AV288" s="11">
        <f t="shared" si="608"/>
        <v>74218</v>
      </c>
      <c r="AW288" s="11">
        <f>AW289+AW292+AW295+AW298+AW305+AW308</f>
        <v>0</v>
      </c>
      <c r="AX288" s="11">
        <f>AX289+AX292+AX295+AX298+AX305+AX308</f>
        <v>0</v>
      </c>
      <c r="AY288" s="11">
        <f>AY289+AY292+AY295+AY298+AY305+AY308</f>
        <v>0</v>
      </c>
      <c r="AZ288" s="11">
        <f t="shared" si="609"/>
        <v>74809.099999999991</v>
      </c>
      <c r="BA288" s="11">
        <f t="shared" si="610"/>
        <v>74218</v>
      </c>
      <c r="BB288" s="11">
        <f t="shared" si="611"/>
        <v>74218</v>
      </c>
      <c r="BC288" s="11">
        <f>BC289+BC292+BC295+BC298+BC305+BC308</f>
        <v>0</v>
      </c>
      <c r="BD288" s="11">
        <f>BD289+BD292+BD295+BD298+BD305+BD308</f>
        <v>0</v>
      </c>
      <c r="BE288" s="11">
        <f>BE289+BE292+BE295+BE298+BE305+BE308</f>
        <v>0</v>
      </c>
      <c r="BF288" s="11">
        <f t="shared" si="612"/>
        <v>74809.099999999991</v>
      </c>
      <c r="BG288" s="11">
        <f t="shared" si="613"/>
        <v>74218</v>
      </c>
      <c r="BH288" s="11">
        <f t="shared" si="614"/>
        <v>74218</v>
      </c>
      <c r="BI288" s="11">
        <f>BI289+BI292+BI295+BI298+BI305+BI308</f>
        <v>0</v>
      </c>
      <c r="BJ288" s="11">
        <f>BJ289+BJ292+BJ295+BJ298+BJ305+BJ308</f>
        <v>0</v>
      </c>
      <c r="BK288" s="11">
        <f>BK289+BK292+BK295+BK298+BK305+BK308</f>
        <v>0</v>
      </c>
      <c r="BL288" s="11">
        <f t="shared" si="555"/>
        <v>74809.099999999991</v>
      </c>
      <c r="BM288" s="11">
        <f>BM289+BM292+BM295+BM298+BM305+BM308</f>
        <v>0</v>
      </c>
      <c r="BN288" s="43">
        <f t="shared" si="652"/>
        <v>74809.099999999991</v>
      </c>
      <c r="BO288" s="11">
        <f t="shared" si="691"/>
        <v>74218</v>
      </c>
      <c r="BP288" s="11">
        <f>BP289+BP292+BP295+BP298+BP305+BP308</f>
        <v>0</v>
      </c>
      <c r="BQ288" s="43">
        <f t="shared" si="653"/>
        <v>74218</v>
      </c>
      <c r="BR288" s="11">
        <f t="shared" si="692"/>
        <v>74218</v>
      </c>
      <c r="BS288" s="11">
        <f>BS289+BS292+BS295+BS298+BS305+BS308</f>
        <v>0</v>
      </c>
      <c r="BT288" s="43">
        <f t="shared" si="654"/>
        <v>74218</v>
      </c>
      <c r="BU288" s="11">
        <f>BU289+BU292+BU295+BU298+BU305+BU308</f>
        <v>0</v>
      </c>
      <c r="BV288" s="21"/>
      <c r="BW288" s="21"/>
      <c r="BX288" s="1" t="str">
        <f t="shared" si="590"/>
        <v/>
      </c>
    </row>
    <row r="289" spans="1:76" ht="46.8" customHeight="1" x14ac:dyDescent="0.3">
      <c r="A289" s="62" t="s">
        <v>248</v>
      </c>
      <c r="B289" s="63"/>
      <c r="C289" s="62"/>
      <c r="D289" s="62"/>
      <c r="E289" s="64" t="s">
        <v>166</v>
      </c>
      <c r="F289" s="11">
        <f t="shared" ref="F289:F296" si="766">F290</f>
        <v>32699.3</v>
      </c>
      <c r="G289" s="11">
        <f t="shared" ref="G289:G296" si="767">G290</f>
        <v>33956.5</v>
      </c>
      <c r="H289" s="11">
        <f t="shared" ref="H289:H296" si="768">H290</f>
        <v>33956.5</v>
      </c>
      <c r="I289" s="11">
        <f t="shared" ref="I289:I296" si="769">I290</f>
        <v>0</v>
      </c>
      <c r="J289" s="11">
        <f t="shared" ref="J289:J296" si="770">J290</f>
        <v>0</v>
      </c>
      <c r="K289" s="11">
        <f t="shared" ref="K289:K296" si="771">K290</f>
        <v>0</v>
      </c>
      <c r="L289" s="11">
        <f t="shared" si="729"/>
        <v>32699.3</v>
      </c>
      <c r="M289" s="11">
        <f t="shared" si="730"/>
        <v>33956.5</v>
      </c>
      <c r="N289" s="11">
        <f t="shared" si="731"/>
        <v>33956.5</v>
      </c>
      <c r="O289" s="11">
        <f t="shared" ref="O289:O296" si="772">O290</f>
        <v>0</v>
      </c>
      <c r="P289" s="11">
        <f t="shared" ref="P289:P296" si="773">P290</f>
        <v>0</v>
      </c>
      <c r="Q289" s="11">
        <f t="shared" ref="Q289:Q296" si="774">Q290</f>
        <v>0</v>
      </c>
      <c r="R289" s="11">
        <f t="shared" si="591"/>
        <v>32699.3</v>
      </c>
      <c r="S289" s="11">
        <f t="shared" si="592"/>
        <v>33956.5</v>
      </c>
      <c r="T289" s="11">
        <f t="shared" si="593"/>
        <v>33956.5</v>
      </c>
      <c r="U289" s="11">
        <f t="shared" ref="U289:U296" si="775">U290</f>
        <v>0</v>
      </c>
      <c r="V289" s="11">
        <f t="shared" ref="V289:V296" si="776">V290</f>
        <v>0</v>
      </c>
      <c r="W289" s="11">
        <f t="shared" ref="W289:W296" si="777">W290</f>
        <v>0</v>
      </c>
      <c r="X289" s="11">
        <f t="shared" si="594"/>
        <v>32699.3</v>
      </c>
      <c r="Y289" s="11">
        <f t="shared" si="595"/>
        <v>33956.5</v>
      </c>
      <c r="Z289" s="11">
        <f t="shared" si="596"/>
        <v>33956.5</v>
      </c>
      <c r="AA289" s="11">
        <f t="shared" ref="AA289:AA296" si="778">AA290</f>
        <v>0</v>
      </c>
      <c r="AB289" s="11">
        <f t="shared" ref="AB289:AB296" si="779">AB290</f>
        <v>0</v>
      </c>
      <c r="AC289" s="11">
        <f t="shared" ref="AC289:AC296" si="780">AC290</f>
        <v>0</v>
      </c>
      <c r="AD289" s="11">
        <f t="shared" si="597"/>
        <v>32699.3</v>
      </c>
      <c r="AE289" s="11">
        <f t="shared" si="598"/>
        <v>33956.5</v>
      </c>
      <c r="AF289" s="11">
        <f t="shared" si="599"/>
        <v>33956.5</v>
      </c>
      <c r="AG289" s="11">
        <f t="shared" ref="AG289:AG296" si="781">AG290</f>
        <v>0</v>
      </c>
      <c r="AH289" s="11">
        <f t="shared" si="600"/>
        <v>32699.3</v>
      </c>
      <c r="AI289" s="11">
        <f t="shared" si="601"/>
        <v>33956.5</v>
      </c>
      <c r="AJ289" s="11">
        <f t="shared" si="602"/>
        <v>33956.5</v>
      </c>
      <c r="AK289" s="11">
        <f t="shared" ref="AK289:AK296" si="782">AK290</f>
        <v>0</v>
      </c>
      <c r="AL289" s="11">
        <f t="shared" ref="AL289:AL296" si="783">AL290</f>
        <v>0</v>
      </c>
      <c r="AM289" s="11">
        <f t="shared" ref="AM289:AM296" si="784">AM290</f>
        <v>0</v>
      </c>
      <c r="AN289" s="11">
        <f t="shared" si="603"/>
        <v>32699.3</v>
      </c>
      <c r="AO289" s="11">
        <f t="shared" si="604"/>
        <v>33956.5</v>
      </c>
      <c r="AP289" s="11">
        <f t="shared" si="605"/>
        <v>33956.5</v>
      </c>
      <c r="AQ289" s="11">
        <f t="shared" ref="AQ289:AQ296" si="785">AQ290</f>
        <v>0</v>
      </c>
      <c r="AR289" s="11">
        <f t="shared" ref="AR289:AR296" si="786">AR290</f>
        <v>0</v>
      </c>
      <c r="AS289" s="11">
        <f t="shared" ref="AS289:AS296" si="787">AS290</f>
        <v>0</v>
      </c>
      <c r="AT289" s="11">
        <f t="shared" si="606"/>
        <v>32699.3</v>
      </c>
      <c r="AU289" s="11">
        <f t="shared" si="607"/>
        <v>33956.5</v>
      </c>
      <c r="AV289" s="11">
        <f t="shared" si="608"/>
        <v>33956.5</v>
      </c>
      <c r="AW289" s="11">
        <f t="shared" ref="AW289:AW296" si="788">AW290</f>
        <v>0</v>
      </c>
      <c r="AX289" s="11">
        <f t="shared" ref="AX289:AX296" si="789">AX290</f>
        <v>0</v>
      </c>
      <c r="AY289" s="11">
        <f t="shared" ref="AY289:AY296" si="790">AY290</f>
        <v>0</v>
      </c>
      <c r="AZ289" s="11">
        <f t="shared" si="609"/>
        <v>32699.3</v>
      </c>
      <c r="BA289" s="11">
        <f t="shared" si="610"/>
        <v>33956.5</v>
      </c>
      <c r="BB289" s="11">
        <f t="shared" si="611"/>
        <v>33956.5</v>
      </c>
      <c r="BC289" s="11">
        <f t="shared" ref="BC289:BC296" si="791">BC290</f>
        <v>0</v>
      </c>
      <c r="BD289" s="11">
        <f t="shared" ref="BD289:BD296" si="792">BD290</f>
        <v>0</v>
      </c>
      <c r="BE289" s="11">
        <f t="shared" ref="BE289:BE296" si="793">BE290</f>
        <v>0</v>
      </c>
      <c r="BF289" s="11">
        <f t="shared" si="612"/>
        <v>32699.3</v>
      </c>
      <c r="BG289" s="11">
        <f t="shared" si="613"/>
        <v>33956.5</v>
      </c>
      <c r="BH289" s="11">
        <f t="shared" si="614"/>
        <v>33956.5</v>
      </c>
      <c r="BI289" s="11">
        <f t="shared" ref="BI289:BI296" si="794">BI290</f>
        <v>0</v>
      </c>
      <c r="BJ289" s="11">
        <f t="shared" ref="BJ289:BJ296" si="795">BJ290</f>
        <v>0</v>
      </c>
      <c r="BK289" s="11">
        <f t="shared" ref="BK289:BK296" si="796">BK290</f>
        <v>0</v>
      </c>
      <c r="BL289" s="11">
        <f t="shared" si="555"/>
        <v>32699.3</v>
      </c>
      <c r="BM289" s="11">
        <f t="shared" ref="BM289:BM296" si="797">BM290</f>
        <v>0</v>
      </c>
      <c r="BN289" s="43">
        <f t="shared" si="652"/>
        <v>32699.3</v>
      </c>
      <c r="BO289" s="11">
        <f t="shared" si="691"/>
        <v>33956.5</v>
      </c>
      <c r="BP289" s="11">
        <f t="shared" ref="BP289:BU296" si="798">BP290</f>
        <v>0</v>
      </c>
      <c r="BQ289" s="43">
        <f t="shared" si="653"/>
        <v>33956.5</v>
      </c>
      <c r="BR289" s="11">
        <f t="shared" si="692"/>
        <v>33956.5</v>
      </c>
      <c r="BS289" s="11">
        <f t="shared" si="798"/>
        <v>0</v>
      </c>
      <c r="BT289" s="43">
        <f t="shared" si="654"/>
        <v>33956.5</v>
      </c>
      <c r="BU289" s="11">
        <f t="shared" si="798"/>
        <v>0</v>
      </c>
      <c r="BV289" s="21"/>
      <c r="BW289" s="21"/>
      <c r="BX289" s="1" t="str">
        <f t="shared" si="590"/>
        <v/>
      </c>
    </row>
    <row r="290" spans="1:76" ht="46.8" customHeight="1" x14ac:dyDescent="0.3">
      <c r="A290" s="62" t="s">
        <v>248</v>
      </c>
      <c r="B290" s="63" t="s">
        <v>82</v>
      </c>
      <c r="C290" s="62"/>
      <c r="D290" s="62"/>
      <c r="E290" s="64" t="s">
        <v>83</v>
      </c>
      <c r="F290" s="11">
        <f t="shared" si="766"/>
        <v>32699.3</v>
      </c>
      <c r="G290" s="11">
        <f t="shared" si="767"/>
        <v>33956.5</v>
      </c>
      <c r="H290" s="11">
        <f t="shared" si="768"/>
        <v>33956.5</v>
      </c>
      <c r="I290" s="11">
        <f t="shared" si="769"/>
        <v>0</v>
      </c>
      <c r="J290" s="11">
        <f t="shared" si="770"/>
        <v>0</v>
      </c>
      <c r="K290" s="11">
        <f t="shared" si="771"/>
        <v>0</v>
      </c>
      <c r="L290" s="11">
        <f t="shared" si="729"/>
        <v>32699.3</v>
      </c>
      <c r="M290" s="11">
        <f t="shared" si="730"/>
        <v>33956.5</v>
      </c>
      <c r="N290" s="11">
        <f t="shared" si="731"/>
        <v>33956.5</v>
      </c>
      <c r="O290" s="11">
        <f t="shared" si="772"/>
        <v>0</v>
      </c>
      <c r="P290" s="11">
        <f t="shared" si="773"/>
        <v>0</v>
      </c>
      <c r="Q290" s="11">
        <f t="shared" si="774"/>
        <v>0</v>
      </c>
      <c r="R290" s="11">
        <f t="shared" si="591"/>
        <v>32699.3</v>
      </c>
      <c r="S290" s="11">
        <f t="shared" si="592"/>
        <v>33956.5</v>
      </c>
      <c r="T290" s="11">
        <f t="shared" si="593"/>
        <v>33956.5</v>
      </c>
      <c r="U290" s="11">
        <f t="shared" si="775"/>
        <v>0</v>
      </c>
      <c r="V290" s="11">
        <f t="shared" si="776"/>
        <v>0</v>
      </c>
      <c r="W290" s="11">
        <f t="shared" si="777"/>
        <v>0</v>
      </c>
      <c r="X290" s="11">
        <f t="shared" si="594"/>
        <v>32699.3</v>
      </c>
      <c r="Y290" s="11">
        <f t="shared" si="595"/>
        <v>33956.5</v>
      </c>
      <c r="Z290" s="11">
        <f t="shared" si="596"/>
        <v>33956.5</v>
      </c>
      <c r="AA290" s="11">
        <f t="shared" si="778"/>
        <v>0</v>
      </c>
      <c r="AB290" s="11">
        <f t="shared" si="779"/>
        <v>0</v>
      </c>
      <c r="AC290" s="11">
        <f t="shared" si="780"/>
        <v>0</v>
      </c>
      <c r="AD290" s="11">
        <f t="shared" si="597"/>
        <v>32699.3</v>
      </c>
      <c r="AE290" s="11">
        <f t="shared" si="598"/>
        <v>33956.5</v>
      </c>
      <c r="AF290" s="11">
        <f t="shared" si="599"/>
        <v>33956.5</v>
      </c>
      <c r="AG290" s="11">
        <f t="shared" si="781"/>
        <v>0</v>
      </c>
      <c r="AH290" s="11">
        <f t="shared" si="600"/>
        <v>32699.3</v>
      </c>
      <c r="AI290" s="11">
        <f t="shared" si="601"/>
        <v>33956.5</v>
      </c>
      <c r="AJ290" s="11">
        <f t="shared" si="602"/>
        <v>33956.5</v>
      </c>
      <c r="AK290" s="11">
        <f t="shared" si="782"/>
        <v>0</v>
      </c>
      <c r="AL290" s="11">
        <f t="shared" si="783"/>
        <v>0</v>
      </c>
      <c r="AM290" s="11">
        <f t="shared" si="784"/>
        <v>0</v>
      </c>
      <c r="AN290" s="11">
        <f t="shared" si="603"/>
        <v>32699.3</v>
      </c>
      <c r="AO290" s="11">
        <f t="shared" si="604"/>
        <v>33956.5</v>
      </c>
      <c r="AP290" s="11">
        <f t="shared" si="605"/>
        <v>33956.5</v>
      </c>
      <c r="AQ290" s="11">
        <f t="shared" si="785"/>
        <v>0</v>
      </c>
      <c r="AR290" s="11">
        <f t="shared" si="786"/>
        <v>0</v>
      </c>
      <c r="AS290" s="11">
        <f t="shared" si="787"/>
        <v>0</v>
      </c>
      <c r="AT290" s="11">
        <f t="shared" si="606"/>
        <v>32699.3</v>
      </c>
      <c r="AU290" s="11">
        <f t="shared" si="607"/>
        <v>33956.5</v>
      </c>
      <c r="AV290" s="11">
        <f t="shared" si="608"/>
        <v>33956.5</v>
      </c>
      <c r="AW290" s="11">
        <f t="shared" si="788"/>
        <v>0</v>
      </c>
      <c r="AX290" s="11">
        <f t="shared" si="789"/>
        <v>0</v>
      </c>
      <c r="AY290" s="11">
        <f t="shared" si="790"/>
        <v>0</v>
      </c>
      <c r="AZ290" s="11">
        <f t="shared" si="609"/>
        <v>32699.3</v>
      </c>
      <c r="BA290" s="11">
        <f t="shared" si="610"/>
        <v>33956.5</v>
      </c>
      <c r="BB290" s="11">
        <f t="shared" si="611"/>
        <v>33956.5</v>
      </c>
      <c r="BC290" s="11">
        <f t="shared" si="791"/>
        <v>0</v>
      </c>
      <c r="BD290" s="11">
        <f t="shared" si="792"/>
        <v>0</v>
      </c>
      <c r="BE290" s="11">
        <f t="shared" si="793"/>
        <v>0</v>
      </c>
      <c r="BF290" s="11">
        <f t="shared" si="612"/>
        <v>32699.3</v>
      </c>
      <c r="BG290" s="11">
        <f t="shared" si="613"/>
        <v>33956.5</v>
      </c>
      <c r="BH290" s="11">
        <f t="shared" si="614"/>
        <v>33956.5</v>
      </c>
      <c r="BI290" s="11">
        <f t="shared" si="794"/>
        <v>0</v>
      </c>
      <c r="BJ290" s="11">
        <f t="shared" si="795"/>
        <v>0</v>
      </c>
      <c r="BK290" s="11">
        <f t="shared" si="796"/>
        <v>0</v>
      </c>
      <c r="BL290" s="11">
        <f t="shared" si="555"/>
        <v>32699.3</v>
      </c>
      <c r="BM290" s="11">
        <f t="shared" si="797"/>
        <v>0</v>
      </c>
      <c r="BN290" s="43">
        <f t="shared" si="652"/>
        <v>32699.3</v>
      </c>
      <c r="BO290" s="11">
        <f t="shared" si="691"/>
        <v>33956.5</v>
      </c>
      <c r="BP290" s="11">
        <f t="shared" si="798"/>
        <v>0</v>
      </c>
      <c r="BQ290" s="43">
        <f t="shared" si="653"/>
        <v>33956.5</v>
      </c>
      <c r="BR290" s="11">
        <f t="shared" si="692"/>
        <v>33956.5</v>
      </c>
      <c r="BS290" s="11">
        <f t="shared" si="798"/>
        <v>0</v>
      </c>
      <c r="BT290" s="43">
        <f t="shared" si="654"/>
        <v>33956.5</v>
      </c>
      <c r="BU290" s="11">
        <f t="shared" si="798"/>
        <v>0</v>
      </c>
      <c r="BV290" s="21"/>
      <c r="BW290" s="21"/>
      <c r="BX290" s="1" t="str">
        <f t="shared" si="590"/>
        <v/>
      </c>
    </row>
    <row r="291" spans="1:76" ht="15.6" customHeight="1" x14ac:dyDescent="0.3">
      <c r="A291" s="62" t="s">
        <v>248</v>
      </c>
      <c r="B291" s="63">
        <v>600</v>
      </c>
      <c r="C291" s="62" t="s">
        <v>78</v>
      </c>
      <c r="D291" s="62" t="s">
        <v>78</v>
      </c>
      <c r="E291" s="64" t="s">
        <v>94</v>
      </c>
      <c r="F291" s="11">
        <v>32699.3</v>
      </c>
      <c r="G291" s="11">
        <v>33956.5</v>
      </c>
      <c r="H291" s="11">
        <v>33956.5</v>
      </c>
      <c r="I291" s="11"/>
      <c r="J291" s="11"/>
      <c r="K291" s="11"/>
      <c r="L291" s="11">
        <f t="shared" si="729"/>
        <v>32699.3</v>
      </c>
      <c r="M291" s="11">
        <f t="shared" si="730"/>
        <v>33956.5</v>
      </c>
      <c r="N291" s="11">
        <f t="shared" si="731"/>
        <v>33956.5</v>
      </c>
      <c r="O291" s="11"/>
      <c r="P291" s="11"/>
      <c r="Q291" s="11"/>
      <c r="R291" s="11">
        <f t="shared" si="591"/>
        <v>32699.3</v>
      </c>
      <c r="S291" s="11">
        <f t="shared" si="592"/>
        <v>33956.5</v>
      </c>
      <c r="T291" s="11">
        <f t="shared" si="593"/>
        <v>33956.5</v>
      </c>
      <c r="U291" s="11"/>
      <c r="V291" s="11"/>
      <c r="W291" s="11"/>
      <c r="X291" s="11">
        <f t="shared" si="594"/>
        <v>32699.3</v>
      </c>
      <c r="Y291" s="11">
        <f t="shared" si="595"/>
        <v>33956.5</v>
      </c>
      <c r="Z291" s="11">
        <f t="shared" si="596"/>
        <v>33956.5</v>
      </c>
      <c r="AA291" s="11"/>
      <c r="AB291" s="11"/>
      <c r="AC291" s="11"/>
      <c r="AD291" s="11">
        <f t="shared" si="597"/>
        <v>32699.3</v>
      </c>
      <c r="AE291" s="11">
        <f t="shared" si="598"/>
        <v>33956.5</v>
      </c>
      <c r="AF291" s="11">
        <f t="shared" si="599"/>
        <v>33956.5</v>
      </c>
      <c r="AG291" s="11"/>
      <c r="AH291" s="11">
        <f t="shared" si="600"/>
        <v>32699.3</v>
      </c>
      <c r="AI291" s="11">
        <f t="shared" si="601"/>
        <v>33956.5</v>
      </c>
      <c r="AJ291" s="11">
        <f t="shared" si="602"/>
        <v>33956.5</v>
      </c>
      <c r="AK291" s="11"/>
      <c r="AL291" s="11"/>
      <c r="AM291" s="11"/>
      <c r="AN291" s="11">
        <f t="shared" si="603"/>
        <v>32699.3</v>
      </c>
      <c r="AO291" s="11">
        <f t="shared" si="604"/>
        <v>33956.5</v>
      </c>
      <c r="AP291" s="11">
        <f t="shared" si="605"/>
        <v>33956.5</v>
      </c>
      <c r="AQ291" s="11"/>
      <c r="AR291" s="11"/>
      <c r="AS291" s="11"/>
      <c r="AT291" s="11">
        <f t="shared" si="606"/>
        <v>32699.3</v>
      </c>
      <c r="AU291" s="11">
        <f t="shared" si="607"/>
        <v>33956.5</v>
      </c>
      <c r="AV291" s="11">
        <f t="shared" si="608"/>
        <v>33956.5</v>
      </c>
      <c r="AW291" s="11"/>
      <c r="AX291" s="11"/>
      <c r="AY291" s="11"/>
      <c r="AZ291" s="11">
        <f t="shared" si="609"/>
        <v>32699.3</v>
      </c>
      <c r="BA291" s="11">
        <f t="shared" si="610"/>
        <v>33956.5</v>
      </c>
      <c r="BB291" s="11">
        <f t="shared" si="611"/>
        <v>33956.5</v>
      </c>
      <c r="BC291" s="11"/>
      <c r="BD291" s="11"/>
      <c r="BE291" s="11"/>
      <c r="BF291" s="11">
        <f t="shared" si="612"/>
        <v>32699.3</v>
      </c>
      <c r="BG291" s="11">
        <f t="shared" si="613"/>
        <v>33956.5</v>
      </c>
      <c r="BH291" s="11">
        <f t="shared" si="614"/>
        <v>33956.5</v>
      </c>
      <c r="BI291" s="11"/>
      <c r="BJ291" s="11"/>
      <c r="BK291" s="11"/>
      <c r="BL291" s="11">
        <f t="shared" si="555"/>
        <v>32699.3</v>
      </c>
      <c r="BM291" s="11"/>
      <c r="BN291" s="43">
        <f t="shared" si="652"/>
        <v>32699.3</v>
      </c>
      <c r="BO291" s="11">
        <f t="shared" si="691"/>
        <v>33956.5</v>
      </c>
      <c r="BP291" s="11"/>
      <c r="BQ291" s="43">
        <f t="shared" si="653"/>
        <v>33956.5</v>
      </c>
      <c r="BR291" s="11">
        <f t="shared" si="692"/>
        <v>33956.5</v>
      </c>
      <c r="BS291" s="11"/>
      <c r="BT291" s="43">
        <f t="shared" si="654"/>
        <v>33956.5</v>
      </c>
      <c r="BU291" s="11"/>
      <c r="BV291" s="21"/>
      <c r="BW291" s="21"/>
      <c r="BX291" s="1" t="str">
        <f t="shared" si="590"/>
        <v>0707</v>
      </c>
    </row>
    <row r="292" spans="1:76" ht="15.6" customHeight="1" x14ac:dyDescent="0.3">
      <c r="A292" s="62" t="s">
        <v>249</v>
      </c>
      <c r="B292" s="63"/>
      <c r="C292" s="62"/>
      <c r="D292" s="62"/>
      <c r="E292" s="64" t="s">
        <v>250</v>
      </c>
      <c r="F292" s="11">
        <f t="shared" si="766"/>
        <v>6705.9</v>
      </c>
      <c r="G292" s="11">
        <f t="shared" si="767"/>
        <v>6705.9</v>
      </c>
      <c r="H292" s="11">
        <f t="shared" si="768"/>
        <v>6705.9</v>
      </c>
      <c r="I292" s="11">
        <f t="shared" si="769"/>
        <v>0</v>
      </c>
      <c r="J292" s="11">
        <f t="shared" si="770"/>
        <v>0</v>
      </c>
      <c r="K292" s="11">
        <f t="shared" si="771"/>
        <v>0</v>
      </c>
      <c r="L292" s="11">
        <f t="shared" si="729"/>
        <v>6705.9</v>
      </c>
      <c r="M292" s="11">
        <f t="shared" si="730"/>
        <v>6705.9</v>
      </c>
      <c r="N292" s="11">
        <f t="shared" si="731"/>
        <v>6705.9</v>
      </c>
      <c r="O292" s="11">
        <f t="shared" si="772"/>
        <v>0</v>
      </c>
      <c r="P292" s="11">
        <f t="shared" si="773"/>
        <v>0</v>
      </c>
      <c r="Q292" s="11">
        <f t="shared" si="774"/>
        <v>0</v>
      </c>
      <c r="R292" s="11">
        <f t="shared" si="591"/>
        <v>6705.9</v>
      </c>
      <c r="S292" s="11">
        <f t="shared" si="592"/>
        <v>6705.9</v>
      </c>
      <c r="T292" s="11">
        <f t="shared" si="593"/>
        <v>6705.9</v>
      </c>
      <c r="U292" s="11">
        <f t="shared" si="775"/>
        <v>0</v>
      </c>
      <c r="V292" s="11">
        <f t="shared" si="776"/>
        <v>0</v>
      </c>
      <c r="W292" s="11">
        <f t="shared" si="777"/>
        <v>0</v>
      </c>
      <c r="X292" s="11">
        <f t="shared" si="594"/>
        <v>6705.9</v>
      </c>
      <c r="Y292" s="11">
        <f t="shared" si="595"/>
        <v>6705.9</v>
      </c>
      <c r="Z292" s="11">
        <f t="shared" si="596"/>
        <v>6705.9</v>
      </c>
      <c r="AA292" s="11">
        <f t="shared" si="778"/>
        <v>0</v>
      </c>
      <c r="AB292" s="11">
        <f t="shared" si="779"/>
        <v>0</v>
      </c>
      <c r="AC292" s="11">
        <f t="shared" si="780"/>
        <v>0</v>
      </c>
      <c r="AD292" s="11">
        <f t="shared" si="597"/>
        <v>6705.9</v>
      </c>
      <c r="AE292" s="11">
        <f t="shared" si="598"/>
        <v>6705.9</v>
      </c>
      <c r="AF292" s="11">
        <f t="shared" si="599"/>
        <v>6705.9</v>
      </c>
      <c r="AG292" s="11">
        <f t="shared" si="781"/>
        <v>0</v>
      </c>
      <c r="AH292" s="11">
        <f t="shared" si="600"/>
        <v>6705.9</v>
      </c>
      <c r="AI292" s="11">
        <f t="shared" si="601"/>
        <v>6705.9</v>
      </c>
      <c r="AJ292" s="11">
        <f t="shared" si="602"/>
        <v>6705.9</v>
      </c>
      <c r="AK292" s="11">
        <f t="shared" si="782"/>
        <v>0</v>
      </c>
      <c r="AL292" s="11">
        <f t="shared" si="783"/>
        <v>0</v>
      </c>
      <c r="AM292" s="11">
        <f t="shared" si="784"/>
        <v>0</v>
      </c>
      <c r="AN292" s="11">
        <f t="shared" si="603"/>
        <v>6705.9</v>
      </c>
      <c r="AO292" s="11">
        <f t="shared" si="604"/>
        <v>6705.9</v>
      </c>
      <c r="AP292" s="11">
        <f t="shared" si="605"/>
        <v>6705.9</v>
      </c>
      <c r="AQ292" s="11">
        <f t="shared" si="785"/>
        <v>0</v>
      </c>
      <c r="AR292" s="11">
        <f t="shared" si="786"/>
        <v>0</v>
      </c>
      <c r="AS292" s="11">
        <f t="shared" si="787"/>
        <v>0</v>
      </c>
      <c r="AT292" s="11">
        <f t="shared" si="606"/>
        <v>6705.9</v>
      </c>
      <c r="AU292" s="11">
        <f t="shared" si="607"/>
        <v>6705.9</v>
      </c>
      <c r="AV292" s="11">
        <f t="shared" si="608"/>
        <v>6705.9</v>
      </c>
      <c r="AW292" s="11">
        <f t="shared" si="788"/>
        <v>0</v>
      </c>
      <c r="AX292" s="11">
        <f t="shared" si="789"/>
        <v>0</v>
      </c>
      <c r="AY292" s="11">
        <f t="shared" si="790"/>
        <v>0</v>
      </c>
      <c r="AZ292" s="11">
        <f t="shared" si="609"/>
        <v>6705.9</v>
      </c>
      <c r="BA292" s="11">
        <f t="shared" si="610"/>
        <v>6705.9</v>
      </c>
      <c r="BB292" s="11">
        <f t="shared" si="611"/>
        <v>6705.9</v>
      </c>
      <c r="BC292" s="11">
        <f t="shared" si="791"/>
        <v>0</v>
      </c>
      <c r="BD292" s="11">
        <f t="shared" si="792"/>
        <v>0</v>
      </c>
      <c r="BE292" s="11">
        <f t="shared" si="793"/>
        <v>0</v>
      </c>
      <c r="BF292" s="11">
        <f t="shared" si="612"/>
        <v>6705.9</v>
      </c>
      <c r="BG292" s="11">
        <f t="shared" si="613"/>
        <v>6705.9</v>
      </c>
      <c r="BH292" s="11">
        <f t="shared" si="614"/>
        <v>6705.9</v>
      </c>
      <c r="BI292" s="11">
        <f t="shared" si="794"/>
        <v>0</v>
      </c>
      <c r="BJ292" s="11">
        <f t="shared" si="795"/>
        <v>0</v>
      </c>
      <c r="BK292" s="11">
        <f t="shared" si="796"/>
        <v>0</v>
      </c>
      <c r="BL292" s="11">
        <f t="shared" si="555"/>
        <v>6705.9</v>
      </c>
      <c r="BM292" s="11">
        <f t="shared" si="797"/>
        <v>0</v>
      </c>
      <c r="BN292" s="43">
        <f t="shared" si="652"/>
        <v>6705.9</v>
      </c>
      <c r="BO292" s="11">
        <f t="shared" si="691"/>
        <v>6705.9</v>
      </c>
      <c r="BP292" s="11">
        <f t="shared" si="798"/>
        <v>0</v>
      </c>
      <c r="BQ292" s="43">
        <f t="shared" si="653"/>
        <v>6705.9</v>
      </c>
      <c r="BR292" s="11">
        <f t="shared" si="692"/>
        <v>6705.9</v>
      </c>
      <c r="BS292" s="11">
        <f t="shared" si="798"/>
        <v>0</v>
      </c>
      <c r="BT292" s="43">
        <f t="shared" si="654"/>
        <v>6705.9</v>
      </c>
      <c r="BU292" s="11">
        <f t="shared" si="798"/>
        <v>0</v>
      </c>
      <c r="BV292" s="21"/>
      <c r="BW292" s="21"/>
      <c r="BX292" s="1" t="str">
        <f t="shared" si="590"/>
        <v/>
      </c>
    </row>
    <row r="293" spans="1:76" ht="46.8" customHeight="1" x14ac:dyDescent="0.3">
      <c r="A293" s="62" t="s">
        <v>249</v>
      </c>
      <c r="B293" s="63" t="s">
        <v>82</v>
      </c>
      <c r="C293" s="62"/>
      <c r="D293" s="62"/>
      <c r="E293" s="64" t="s">
        <v>83</v>
      </c>
      <c r="F293" s="11">
        <f t="shared" si="766"/>
        <v>6705.9</v>
      </c>
      <c r="G293" s="11">
        <f t="shared" si="767"/>
        <v>6705.9</v>
      </c>
      <c r="H293" s="11">
        <f t="shared" si="768"/>
        <v>6705.9</v>
      </c>
      <c r="I293" s="11">
        <f t="shared" si="769"/>
        <v>0</v>
      </c>
      <c r="J293" s="11">
        <f t="shared" si="770"/>
        <v>0</v>
      </c>
      <c r="K293" s="11">
        <f t="shared" si="771"/>
        <v>0</v>
      </c>
      <c r="L293" s="11">
        <f t="shared" si="729"/>
        <v>6705.9</v>
      </c>
      <c r="M293" s="11">
        <f t="shared" si="730"/>
        <v>6705.9</v>
      </c>
      <c r="N293" s="11">
        <f t="shared" si="731"/>
        <v>6705.9</v>
      </c>
      <c r="O293" s="11">
        <f t="shared" si="772"/>
        <v>0</v>
      </c>
      <c r="P293" s="11">
        <f t="shared" si="773"/>
        <v>0</v>
      </c>
      <c r="Q293" s="11">
        <f t="shared" si="774"/>
        <v>0</v>
      </c>
      <c r="R293" s="11">
        <f t="shared" si="591"/>
        <v>6705.9</v>
      </c>
      <c r="S293" s="11">
        <f t="shared" si="592"/>
        <v>6705.9</v>
      </c>
      <c r="T293" s="11">
        <f t="shared" si="593"/>
        <v>6705.9</v>
      </c>
      <c r="U293" s="11">
        <f t="shared" si="775"/>
        <v>0</v>
      </c>
      <c r="V293" s="11">
        <f t="shared" si="776"/>
        <v>0</v>
      </c>
      <c r="W293" s="11">
        <f t="shared" si="777"/>
        <v>0</v>
      </c>
      <c r="X293" s="11">
        <f t="shared" si="594"/>
        <v>6705.9</v>
      </c>
      <c r="Y293" s="11">
        <f t="shared" si="595"/>
        <v>6705.9</v>
      </c>
      <c r="Z293" s="11">
        <f t="shared" si="596"/>
        <v>6705.9</v>
      </c>
      <c r="AA293" s="11">
        <f t="shared" si="778"/>
        <v>0</v>
      </c>
      <c r="AB293" s="11">
        <f t="shared" si="779"/>
        <v>0</v>
      </c>
      <c r="AC293" s="11">
        <f t="shared" si="780"/>
        <v>0</v>
      </c>
      <c r="AD293" s="11">
        <f t="shared" si="597"/>
        <v>6705.9</v>
      </c>
      <c r="AE293" s="11">
        <f t="shared" si="598"/>
        <v>6705.9</v>
      </c>
      <c r="AF293" s="11">
        <f t="shared" si="599"/>
        <v>6705.9</v>
      </c>
      <c r="AG293" s="11">
        <f t="shared" si="781"/>
        <v>0</v>
      </c>
      <c r="AH293" s="11">
        <f t="shared" si="600"/>
        <v>6705.9</v>
      </c>
      <c r="AI293" s="11">
        <f t="shared" si="601"/>
        <v>6705.9</v>
      </c>
      <c r="AJ293" s="11">
        <f t="shared" si="602"/>
        <v>6705.9</v>
      </c>
      <c r="AK293" s="11">
        <f t="shared" si="782"/>
        <v>0</v>
      </c>
      <c r="AL293" s="11">
        <f t="shared" si="783"/>
        <v>0</v>
      </c>
      <c r="AM293" s="11">
        <f t="shared" si="784"/>
        <v>0</v>
      </c>
      <c r="AN293" s="11">
        <f t="shared" si="603"/>
        <v>6705.9</v>
      </c>
      <c r="AO293" s="11">
        <f t="shared" si="604"/>
        <v>6705.9</v>
      </c>
      <c r="AP293" s="11">
        <f t="shared" si="605"/>
        <v>6705.9</v>
      </c>
      <c r="AQ293" s="11">
        <f t="shared" si="785"/>
        <v>0</v>
      </c>
      <c r="AR293" s="11">
        <f t="shared" si="786"/>
        <v>0</v>
      </c>
      <c r="AS293" s="11">
        <f t="shared" si="787"/>
        <v>0</v>
      </c>
      <c r="AT293" s="11">
        <f t="shared" si="606"/>
        <v>6705.9</v>
      </c>
      <c r="AU293" s="11">
        <f t="shared" si="607"/>
        <v>6705.9</v>
      </c>
      <c r="AV293" s="11">
        <f t="shared" si="608"/>
        <v>6705.9</v>
      </c>
      <c r="AW293" s="11">
        <f t="shared" si="788"/>
        <v>0</v>
      </c>
      <c r="AX293" s="11">
        <f t="shared" si="789"/>
        <v>0</v>
      </c>
      <c r="AY293" s="11">
        <f t="shared" si="790"/>
        <v>0</v>
      </c>
      <c r="AZ293" s="11">
        <f t="shared" si="609"/>
        <v>6705.9</v>
      </c>
      <c r="BA293" s="11">
        <f t="shared" si="610"/>
        <v>6705.9</v>
      </c>
      <c r="BB293" s="11">
        <f t="shared" si="611"/>
        <v>6705.9</v>
      </c>
      <c r="BC293" s="11">
        <f t="shared" si="791"/>
        <v>0</v>
      </c>
      <c r="BD293" s="11">
        <f t="shared" si="792"/>
        <v>0</v>
      </c>
      <c r="BE293" s="11">
        <f t="shared" si="793"/>
        <v>0</v>
      </c>
      <c r="BF293" s="11">
        <f t="shared" si="612"/>
        <v>6705.9</v>
      </c>
      <c r="BG293" s="11">
        <f t="shared" si="613"/>
        <v>6705.9</v>
      </c>
      <c r="BH293" s="11">
        <f t="shared" si="614"/>
        <v>6705.9</v>
      </c>
      <c r="BI293" s="11">
        <f t="shared" si="794"/>
        <v>0</v>
      </c>
      <c r="BJ293" s="11">
        <f t="shared" si="795"/>
        <v>0</v>
      </c>
      <c r="BK293" s="11">
        <f t="shared" si="796"/>
        <v>0</v>
      </c>
      <c r="BL293" s="11">
        <f t="shared" si="555"/>
        <v>6705.9</v>
      </c>
      <c r="BM293" s="11">
        <f t="shared" si="797"/>
        <v>0</v>
      </c>
      <c r="BN293" s="43">
        <f t="shared" si="652"/>
        <v>6705.9</v>
      </c>
      <c r="BO293" s="11">
        <f t="shared" si="691"/>
        <v>6705.9</v>
      </c>
      <c r="BP293" s="11">
        <f t="shared" si="798"/>
        <v>0</v>
      </c>
      <c r="BQ293" s="43">
        <f t="shared" si="653"/>
        <v>6705.9</v>
      </c>
      <c r="BR293" s="11">
        <f t="shared" si="692"/>
        <v>6705.9</v>
      </c>
      <c r="BS293" s="11">
        <f t="shared" si="798"/>
        <v>0</v>
      </c>
      <c r="BT293" s="43">
        <f t="shared" si="654"/>
        <v>6705.9</v>
      </c>
      <c r="BU293" s="11">
        <f t="shared" si="798"/>
        <v>0</v>
      </c>
      <c r="BV293" s="21"/>
      <c r="BW293" s="21"/>
      <c r="BX293" s="1" t="str">
        <f t="shared" si="590"/>
        <v/>
      </c>
    </row>
    <row r="294" spans="1:76" ht="15.6" customHeight="1" x14ac:dyDescent="0.3">
      <c r="A294" s="62" t="s">
        <v>249</v>
      </c>
      <c r="B294" s="63">
        <v>600</v>
      </c>
      <c r="C294" s="62" t="s">
        <v>78</v>
      </c>
      <c r="D294" s="62" t="s">
        <v>78</v>
      </c>
      <c r="E294" s="64" t="s">
        <v>94</v>
      </c>
      <c r="F294" s="11">
        <v>6705.9</v>
      </c>
      <c r="G294" s="11">
        <v>6705.9</v>
      </c>
      <c r="H294" s="11">
        <v>6705.9</v>
      </c>
      <c r="I294" s="11"/>
      <c r="J294" s="11"/>
      <c r="K294" s="11"/>
      <c r="L294" s="11">
        <f t="shared" si="729"/>
        <v>6705.9</v>
      </c>
      <c r="M294" s="11">
        <f t="shared" si="730"/>
        <v>6705.9</v>
      </c>
      <c r="N294" s="11">
        <f t="shared" si="731"/>
        <v>6705.9</v>
      </c>
      <c r="O294" s="11"/>
      <c r="P294" s="11"/>
      <c r="Q294" s="11"/>
      <c r="R294" s="11">
        <f t="shared" si="591"/>
        <v>6705.9</v>
      </c>
      <c r="S294" s="11">
        <f t="shared" si="592"/>
        <v>6705.9</v>
      </c>
      <c r="T294" s="11">
        <f t="shared" si="593"/>
        <v>6705.9</v>
      </c>
      <c r="U294" s="11"/>
      <c r="V294" s="11"/>
      <c r="W294" s="11"/>
      <c r="X294" s="11">
        <f t="shared" si="594"/>
        <v>6705.9</v>
      </c>
      <c r="Y294" s="11">
        <f t="shared" si="595"/>
        <v>6705.9</v>
      </c>
      <c r="Z294" s="11">
        <f t="shared" si="596"/>
        <v>6705.9</v>
      </c>
      <c r="AA294" s="11"/>
      <c r="AB294" s="11"/>
      <c r="AC294" s="11"/>
      <c r="AD294" s="11">
        <f t="shared" si="597"/>
        <v>6705.9</v>
      </c>
      <c r="AE294" s="11">
        <f t="shared" si="598"/>
        <v>6705.9</v>
      </c>
      <c r="AF294" s="11">
        <f t="shared" si="599"/>
        <v>6705.9</v>
      </c>
      <c r="AG294" s="11"/>
      <c r="AH294" s="11">
        <f t="shared" si="600"/>
        <v>6705.9</v>
      </c>
      <c r="AI294" s="11">
        <f t="shared" si="601"/>
        <v>6705.9</v>
      </c>
      <c r="AJ294" s="11">
        <f t="shared" si="602"/>
        <v>6705.9</v>
      </c>
      <c r="AK294" s="11"/>
      <c r="AL294" s="11"/>
      <c r="AM294" s="11"/>
      <c r="AN294" s="11">
        <f t="shared" si="603"/>
        <v>6705.9</v>
      </c>
      <c r="AO294" s="11">
        <f t="shared" si="604"/>
        <v>6705.9</v>
      </c>
      <c r="AP294" s="11">
        <f t="shared" si="605"/>
        <v>6705.9</v>
      </c>
      <c r="AQ294" s="11"/>
      <c r="AR294" s="11"/>
      <c r="AS294" s="11"/>
      <c r="AT294" s="11">
        <f t="shared" si="606"/>
        <v>6705.9</v>
      </c>
      <c r="AU294" s="11">
        <f t="shared" si="607"/>
        <v>6705.9</v>
      </c>
      <c r="AV294" s="11">
        <f t="shared" si="608"/>
        <v>6705.9</v>
      </c>
      <c r="AW294" s="11"/>
      <c r="AX294" s="11"/>
      <c r="AY294" s="11"/>
      <c r="AZ294" s="11">
        <f t="shared" si="609"/>
        <v>6705.9</v>
      </c>
      <c r="BA294" s="11">
        <f t="shared" si="610"/>
        <v>6705.9</v>
      </c>
      <c r="BB294" s="11">
        <f t="shared" si="611"/>
        <v>6705.9</v>
      </c>
      <c r="BC294" s="11"/>
      <c r="BD294" s="11"/>
      <c r="BE294" s="11"/>
      <c r="BF294" s="11">
        <f t="shared" si="612"/>
        <v>6705.9</v>
      </c>
      <c r="BG294" s="11">
        <f t="shared" si="613"/>
        <v>6705.9</v>
      </c>
      <c r="BH294" s="11">
        <f t="shared" si="614"/>
        <v>6705.9</v>
      </c>
      <c r="BI294" s="11"/>
      <c r="BJ294" s="11"/>
      <c r="BK294" s="11"/>
      <c r="BL294" s="11">
        <f t="shared" si="555"/>
        <v>6705.9</v>
      </c>
      <c r="BM294" s="11"/>
      <c r="BN294" s="43">
        <f t="shared" si="652"/>
        <v>6705.9</v>
      </c>
      <c r="BO294" s="11">
        <f t="shared" si="691"/>
        <v>6705.9</v>
      </c>
      <c r="BP294" s="11"/>
      <c r="BQ294" s="43">
        <f t="shared" si="653"/>
        <v>6705.9</v>
      </c>
      <c r="BR294" s="11">
        <f t="shared" si="692"/>
        <v>6705.9</v>
      </c>
      <c r="BS294" s="11"/>
      <c r="BT294" s="43">
        <f t="shared" si="654"/>
        <v>6705.9</v>
      </c>
      <c r="BU294" s="11"/>
      <c r="BV294" s="21"/>
      <c r="BW294" s="21"/>
      <c r="BX294" s="1" t="str">
        <f t="shared" si="590"/>
        <v>0707</v>
      </c>
    </row>
    <row r="295" spans="1:76" ht="15.6" customHeight="1" x14ac:dyDescent="0.3">
      <c r="A295" s="62" t="s">
        <v>251</v>
      </c>
      <c r="B295" s="63"/>
      <c r="C295" s="62"/>
      <c r="D295" s="62"/>
      <c r="E295" s="64" t="s">
        <v>221</v>
      </c>
      <c r="F295" s="11">
        <f t="shared" si="766"/>
        <v>720.5</v>
      </c>
      <c r="G295" s="11">
        <f t="shared" si="767"/>
        <v>0</v>
      </c>
      <c r="H295" s="11">
        <f t="shared" si="768"/>
        <v>0</v>
      </c>
      <c r="I295" s="11">
        <f t="shared" si="769"/>
        <v>0</v>
      </c>
      <c r="J295" s="11">
        <f t="shared" si="770"/>
        <v>0</v>
      </c>
      <c r="K295" s="11">
        <f t="shared" si="771"/>
        <v>0</v>
      </c>
      <c r="L295" s="11">
        <f t="shared" si="729"/>
        <v>720.5</v>
      </c>
      <c r="M295" s="11">
        <f t="shared" si="730"/>
        <v>0</v>
      </c>
      <c r="N295" s="11">
        <f t="shared" si="731"/>
        <v>0</v>
      </c>
      <c r="O295" s="11">
        <f t="shared" si="772"/>
        <v>471.5</v>
      </c>
      <c r="P295" s="11">
        <f t="shared" si="773"/>
        <v>0</v>
      </c>
      <c r="Q295" s="11">
        <f t="shared" si="774"/>
        <v>0</v>
      </c>
      <c r="R295" s="11">
        <f t="shared" si="591"/>
        <v>1192</v>
      </c>
      <c r="S295" s="11">
        <f t="shared" si="592"/>
        <v>0</v>
      </c>
      <c r="T295" s="11">
        <f t="shared" si="593"/>
        <v>0</v>
      </c>
      <c r="U295" s="11">
        <f t="shared" si="775"/>
        <v>0</v>
      </c>
      <c r="V295" s="11">
        <f t="shared" si="776"/>
        <v>0</v>
      </c>
      <c r="W295" s="11">
        <f t="shared" si="777"/>
        <v>0</v>
      </c>
      <c r="X295" s="11">
        <f t="shared" si="594"/>
        <v>1192</v>
      </c>
      <c r="Y295" s="11">
        <f t="shared" si="595"/>
        <v>0</v>
      </c>
      <c r="Z295" s="11">
        <f t="shared" si="596"/>
        <v>0</v>
      </c>
      <c r="AA295" s="11">
        <f t="shared" si="778"/>
        <v>0</v>
      </c>
      <c r="AB295" s="11">
        <f t="shared" si="779"/>
        <v>0</v>
      </c>
      <c r="AC295" s="11">
        <f t="shared" si="780"/>
        <v>0</v>
      </c>
      <c r="AD295" s="11">
        <f t="shared" si="597"/>
        <v>1192</v>
      </c>
      <c r="AE295" s="11">
        <f t="shared" si="598"/>
        <v>0</v>
      </c>
      <c r="AF295" s="11">
        <f t="shared" si="599"/>
        <v>0</v>
      </c>
      <c r="AG295" s="11">
        <f t="shared" si="781"/>
        <v>0</v>
      </c>
      <c r="AH295" s="11">
        <f t="shared" si="600"/>
        <v>1192</v>
      </c>
      <c r="AI295" s="11">
        <f t="shared" si="601"/>
        <v>0</v>
      </c>
      <c r="AJ295" s="11">
        <f t="shared" si="602"/>
        <v>0</v>
      </c>
      <c r="AK295" s="11">
        <f t="shared" si="782"/>
        <v>0</v>
      </c>
      <c r="AL295" s="11">
        <f t="shared" si="783"/>
        <v>0</v>
      </c>
      <c r="AM295" s="11">
        <f t="shared" si="784"/>
        <v>0</v>
      </c>
      <c r="AN295" s="11">
        <f t="shared" si="603"/>
        <v>1192</v>
      </c>
      <c r="AO295" s="11">
        <f t="shared" si="604"/>
        <v>0</v>
      </c>
      <c r="AP295" s="11">
        <f t="shared" si="605"/>
        <v>0</v>
      </c>
      <c r="AQ295" s="11">
        <f t="shared" si="785"/>
        <v>0</v>
      </c>
      <c r="AR295" s="11">
        <f t="shared" si="786"/>
        <v>0</v>
      </c>
      <c r="AS295" s="11">
        <f t="shared" si="787"/>
        <v>0</v>
      </c>
      <c r="AT295" s="11">
        <f t="shared" si="606"/>
        <v>1192</v>
      </c>
      <c r="AU295" s="11">
        <f t="shared" si="607"/>
        <v>0</v>
      </c>
      <c r="AV295" s="11">
        <f t="shared" si="608"/>
        <v>0</v>
      </c>
      <c r="AW295" s="11">
        <f t="shared" si="788"/>
        <v>0</v>
      </c>
      <c r="AX295" s="11">
        <f t="shared" si="789"/>
        <v>0</v>
      </c>
      <c r="AY295" s="11">
        <f t="shared" si="790"/>
        <v>0</v>
      </c>
      <c r="AZ295" s="11">
        <f t="shared" si="609"/>
        <v>1192</v>
      </c>
      <c r="BA295" s="11">
        <f t="shared" si="610"/>
        <v>0</v>
      </c>
      <c r="BB295" s="11">
        <f t="shared" si="611"/>
        <v>0</v>
      </c>
      <c r="BC295" s="11">
        <f t="shared" si="791"/>
        <v>0</v>
      </c>
      <c r="BD295" s="11">
        <f t="shared" si="792"/>
        <v>0</v>
      </c>
      <c r="BE295" s="11">
        <f t="shared" si="793"/>
        <v>0</v>
      </c>
      <c r="BF295" s="11">
        <f t="shared" si="612"/>
        <v>1192</v>
      </c>
      <c r="BG295" s="11">
        <f t="shared" si="613"/>
        <v>0</v>
      </c>
      <c r="BH295" s="11">
        <f t="shared" si="614"/>
        <v>0</v>
      </c>
      <c r="BI295" s="11">
        <f t="shared" si="794"/>
        <v>0</v>
      </c>
      <c r="BJ295" s="11">
        <f t="shared" si="795"/>
        <v>0</v>
      </c>
      <c r="BK295" s="11">
        <f t="shared" si="796"/>
        <v>0</v>
      </c>
      <c r="BL295" s="11">
        <f t="shared" si="555"/>
        <v>1192</v>
      </c>
      <c r="BM295" s="11">
        <f t="shared" si="797"/>
        <v>0</v>
      </c>
      <c r="BN295" s="43">
        <f t="shared" si="652"/>
        <v>1192</v>
      </c>
      <c r="BO295" s="11">
        <f t="shared" si="691"/>
        <v>0</v>
      </c>
      <c r="BP295" s="11">
        <f t="shared" si="798"/>
        <v>0</v>
      </c>
      <c r="BQ295" s="43">
        <f t="shared" si="653"/>
        <v>0</v>
      </c>
      <c r="BR295" s="11">
        <f t="shared" si="692"/>
        <v>0</v>
      </c>
      <c r="BS295" s="11">
        <f t="shared" si="798"/>
        <v>0</v>
      </c>
      <c r="BT295" s="43">
        <f t="shared" si="654"/>
        <v>0</v>
      </c>
      <c r="BU295" s="11">
        <f t="shared" si="798"/>
        <v>0</v>
      </c>
      <c r="BV295" s="21"/>
      <c r="BW295" s="21"/>
      <c r="BX295" s="1" t="str">
        <f t="shared" si="590"/>
        <v/>
      </c>
    </row>
    <row r="296" spans="1:76" ht="46.8" customHeight="1" x14ac:dyDescent="0.3">
      <c r="A296" s="62" t="s">
        <v>251</v>
      </c>
      <c r="B296" s="63" t="s">
        <v>82</v>
      </c>
      <c r="C296" s="62"/>
      <c r="D296" s="62"/>
      <c r="E296" s="64" t="s">
        <v>83</v>
      </c>
      <c r="F296" s="11">
        <f t="shared" si="766"/>
        <v>720.5</v>
      </c>
      <c r="G296" s="11">
        <f t="shared" si="767"/>
        <v>0</v>
      </c>
      <c r="H296" s="11">
        <f t="shared" si="768"/>
        <v>0</v>
      </c>
      <c r="I296" s="11">
        <f t="shared" si="769"/>
        <v>0</v>
      </c>
      <c r="J296" s="11">
        <f t="shared" si="770"/>
        <v>0</v>
      </c>
      <c r="K296" s="11">
        <f t="shared" si="771"/>
        <v>0</v>
      </c>
      <c r="L296" s="11">
        <f t="shared" si="729"/>
        <v>720.5</v>
      </c>
      <c r="M296" s="11">
        <f t="shared" si="730"/>
        <v>0</v>
      </c>
      <c r="N296" s="11">
        <f t="shared" si="731"/>
        <v>0</v>
      </c>
      <c r="O296" s="11">
        <f t="shared" si="772"/>
        <v>471.5</v>
      </c>
      <c r="P296" s="11">
        <f t="shared" si="773"/>
        <v>0</v>
      </c>
      <c r="Q296" s="11">
        <f t="shared" si="774"/>
        <v>0</v>
      </c>
      <c r="R296" s="11">
        <f t="shared" si="591"/>
        <v>1192</v>
      </c>
      <c r="S296" s="11">
        <f t="shared" si="592"/>
        <v>0</v>
      </c>
      <c r="T296" s="11">
        <f t="shared" si="593"/>
        <v>0</v>
      </c>
      <c r="U296" s="11">
        <f t="shared" si="775"/>
        <v>0</v>
      </c>
      <c r="V296" s="11">
        <f t="shared" si="776"/>
        <v>0</v>
      </c>
      <c r="W296" s="11">
        <f t="shared" si="777"/>
        <v>0</v>
      </c>
      <c r="X296" s="11">
        <f t="shared" si="594"/>
        <v>1192</v>
      </c>
      <c r="Y296" s="11">
        <f t="shared" si="595"/>
        <v>0</v>
      </c>
      <c r="Z296" s="11">
        <f t="shared" si="596"/>
        <v>0</v>
      </c>
      <c r="AA296" s="11">
        <f t="shared" si="778"/>
        <v>0</v>
      </c>
      <c r="AB296" s="11">
        <f t="shared" si="779"/>
        <v>0</v>
      </c>
      <c r="AC296" s="11">
        <f t="shared" si="780"/>
        <v>0</v>
      </c>
      <c r="AD296" s="11">
        <f t="shared" si="597"/>
        <v>1192</v>
      </c>
      <c r="AE296" s="11">
        <f t="shared" si="598"/>
        <v>0</v>
      </c>
      <c r="AF296" s="11">
        <f t="shared" si="599"/>
        <v>0</v>
      </c>
      <c r="AG296" s="11">
        <f t="shared" si="781"/>
        <v>0</v>
      </c>
      <c r="AH296" s="11">
        <f t="shared" si="600"/>
        <v>1192</v>
      </c>
      <c r="AI296" s="11">
        <f t="shared" si="601"/>
        <v>0</v>
      </c>
      <c r="AJ296" s="11">
        <f t="shared" si="602"/>
        <v>0</v>
      </c>
      <c r="AK296" s="11">
        <f t="shared" si="782"/>
        <v>0</v>
      </c>
      <c r="AL296" s="11">
        <f t="shared" si="783"/>
        <v>0</v>
      </c>
      <c r="AM296" s="11">
        <f t="shared" si="784"/>
        <v>0</v>
      </c>
      <c r="AN296" s="11">
        <f t="shared" si="603"/>
        <v>1192</v>
      </c>
      <c r="AO296" s="11">
        <f t="shared" si="604"/>
        <v>0</v>
      </c>
      <c r="AP296" s="11">
        <f t="shared" si="605"/>
        <v>0</v>
      </c>
      <c r="AQ296" s="11">
        <f t="shared" si="785"/>
        <v>0</v>
      </c>
      <c r="AR296" s="11">
        <f t="shared" si="786"/>
        <v>0</v>
      </c>
      <c r="AS296" s="11">
        <f t="shared" si="787"/>
        <v>0</v>
      </c>
      <c r="AT296" s="11">
        <f t="shared" si="606"/>
        <v>1192</v>
      </c>
      <c r="AU296" s="11">
        <f t="shared" si="607"/>
        <v>0</v>
      </c>
      <c r="AV296" s="11">
        <f t="shared" si="608"/>
        <v>0</v>
      </c>
      <c r="AW296" s="11">
        <f t="shared" si="788"/>
        <v>0</v>
      </c>
      <c r="AX296" s="11">
        <f t="shared" si="789"/>
        <v>0</v>
      </c>
      <c r="AY296" s="11">
        <f t="shared" si="790"/>
        <v>0</v>
      </c>
      <c r="AZ296" s="11">
        <f t="shared" si="609"/>
        <v>1192</v>
      </c>
      <c r="BA296" s="11">
        <f t="shared" si="610"/>
        <v>0</v>
      </c>
      <c r="BB296" s="11">
        <f t="shared" si="611"/>
        <v>0</v>
      </c>
      <c r="BC296" s="11">
        <f t="shared" si="791"/>
        <v>0</v>
      </c>
      <c r="BD296" s="11">
        <f t="shared" si="792"/>
        <v>0</v>
      </c>
      <c r="BE296" s="11">
        <f t="shared" si="793"/>
        <v>0</v>
      </c>
      <c r="BF296" s="11">
        <f t="shared" si="612"/>
        <v>1192</v>
      </c>
      <c r="BG296" s="11">
        <f t="shared" si="613"/>
        <v>0</v>
      </c>
      <c r="BH296" s="11">
        <f t="shared" si="614"/>
        <v>0</v>
      </c>
      <c r="BI296" s="11">
        <f t="shared" si="794"/>
        <v>0</v>
      </c>
      <c r="BJ296" s="11">
        <f t="shared" si="795"/>
        <v>0</v>
      </c>
      <c r="BK296" s="11">
        <f t="shared" si="796"/>
        <v>0</v>
      </c>
      <c r="BL296" s="11">
        <f t="shared" si="555"/>
        <v>1192</v>
      </c>
      <c r="BM296" s="11">
        <f t="shared" si="797"/>
        <v>0</v>
      </c>
      <c r="BN296" s="43">
        <f t="shared" si="652"/>
        <v>1192</v>
      </c>
      <c r="BO296" s="11">
        <f t="shared" si="691"/>
        <v>0</v>
      </c>
      <c r="BP296" s="11">
        <f t="shared" si="798"/>
        <v>0</v>
      </c>
      <c r="BQ296" s="43">
        <f t="shared" si="653"/>
        <v>0</v>
      </c>
      <c r="BR296" s="11">
        <f t="shared" si="692"/>
        <v>0</v>
      </c>
      <c r="BS296" s="11">
        <f t="shared" si="798"/>
        <v>0</v>
      </c>
      <c r="BT296" s="43">
        <f t="shared" si="654"/>
        <v>0</v>
      </c>
      <c r="BU296" s="11">
        <f t="shared" si="798"/>
        <v>0</v>
      </c>
      <c r="BV296" s="21"/>
      <c r="BW296" s="21"/>
      <c r="BX296" s="1" t="str">
        <f t="shared" si="590"/>
        <v/>
      </c>
    </row>
    <row r="297" spans="1:76" ht="15.6" customHeight="1" x14ac:dyDescent="0.3">
      <c r="A297" s="62" t="s">
        <v>251</v>
      </c>
      <c r="B297" s="63">
        <v>600</v>
      </c>
      <c r="C297" s="62" t="s">
        <v>78</v>
      </c>
      <c r="D297" s="62" t="s">
        <v>78</v>
      </c>
      <c r="E297" s="64" t="s">
        <v>94</v>
      </c>
      <c r="F297" s="11">
        <v>720.5</v>
      </c>
      <c r="G297" s="11">
        <v>0</v>
      </c>
      <c r="H297" s="11">
        <v>0</v>
      </c>
      <c r="I297" s="11"/>
      <c r="J297" s="11"/>
      <c r="K297" s="11"/>
      <c r="L297" s="11">
        <f t="shared" si="729"/>
        <v>720.5</v>
      </c>
      <c r="M297" s="11">
        <f t="shared" si="730"/>
        <v>0</v>
      </c>
      <c r="N297" s="11">
        <f t="shared" si="731"/>
        <v>0</v>
      </c>
      <c r="O297" s="11">
        <v>471.5</v>
      </c>
      <c r="P297" s="11"/>
      <c r="Q297" s="11"/>
      <c r="R297" s="11">
        <f t="shared" si="591"/>
        <v>1192</v>
      </c>
      <c r="S297" s="11">
        <f t="shared" si="592"/>
        <v>0</v>
      </c>
      <c r="T297" s="11">
        <f t="shared" si="593"/>
        <v>0</v>
      </c>
      <c r="U297" s="11"/>
      <c r="V297" s="11"/>
      <c r="W297" s="11"/>
      <c r="X297" s="11">
        <f t="shared" si="594"/>
        <v>1192</v>
      </c>
      <c r="Y297" s="11">
        <f t="shared" si="595"/>
        <v>0</v>
      </c>
      <c r="Z297" s="11">
        <f t="shared" si="596"/>
        <v>0</v>
      </c>
      <c r="AA297" s="11"/>
      <c r="AB297" s="11"/>
      <c r="AC297" s="11"/>
      <c r="AD297" s="11">
        <f t="shared" si="597"/>
        <v>1192</v>
      </c>
      <c r="AE297" s="11">
        <f t="shared" si="598"/>
        <v>0</v>
      </c>
      <c r="AF297" s="11">
        <f t="shared" si="599"/>
        <v>0</v>
      </c>
      <c r="AG297" s="11"/>
      <c r="AH297" s="11">
        <f t="shared" si="600"/>
        <v>1192</v>
      </c>
      <c r="AI297" s="11">
        <f t="shared" si="601"/>
        <v>0</v>
      </c>
      <c r="AJ297" s="11">
        <f t="shared" si="602"/>
        <v>0</v>
      </c>
      <c r="AK297" s="11"/>
      <c r="AL297" s="11"/>
      <c r="AM297" s="11"/>
      <c r="AN297" s="11">
        <f t="shared" si="603"/>
        <v>1192</v>
      </c>
      <c r="AO297" s="11">
        <f t="shared" si="604"/>
        <v>0</v>
      </c>
      <c r="AP297" s="11">
        <f t="shared" si="605"/>
        <v>0</v>
      </c>
      <c r="AQ297" s="11"/>
      <c r="AR297" s="11"/>
      <c r="AS297" s="11"/>
      <c r="AT297" s="11">
        <f t="shared" si="606"/>
        <v>1192</v>
      </c>
      <c r="AU297" s="11">
        <f t="shared" si="607"/>
        <v>0</v>
      </c>
      <c r="AV297" s="11">
        <f t="shared" si="608"/>
        <v>0</v>
      </c>
      <c r="AW297" s="11"/>
      <c r="AX297" s="11"/>
      <c r="AY297" s="11"/>
      <c r="AZ297" s="11">
        <f t="shared" si="609"/>
        <v>1192</v>
      </c>
      <c r="BA297" s="11">
        <f t="shared" si="610"/>
        <v>0</v>
      </c>
      <c r="BB297" s="11">
        <f t="shared" si="611"/>
        <v>0</v>
      </c>
      <c r="BC297" s="11"/>
      <c r="BD297" s="11"/>
      <c r="BE297" s="11"/>
      <c r="BF297" s="11">
        <f t="shared" si="612"/>
        <v>1192</v>
      </c>
      <c r="BG297" s="11">
        <f t="shared" si="613"/>
        <v>0</v>
      </c>
      <c r="BH297" s="11">
        <f t="shared" si="614"/>
        <v>0</v>
      </c>
      <c r="BI297" s="11"/>
      <c r="BJ297" s="11"/>
      <c r="BK297" s="11"/>
      <c r="BL297" s="11">
        <f t="shared" si="555"/>
        <v>1192</v>
      </c>
      <c r="BM297" s="11"/>
      <c r="BN297" s="43">
        <f t="shared" si="652"/>
        <v>1192</v>
      </c>
      <c r="BO297" s="11">
        <f t="shared" si="691"/>
        <v>0</v>
      </c>
      <c r="BP297" s="11"/>
      <c r="BQ297" s="43">
        <f t="shared" si="653"/>
        <v>0</v>
      </c>
      <c r="BR297" s="11">
        <f t="shared" si="692"/>
        <v>0</v>
      </c>
      <c r="BS297" s="11"/>
      <c r="BT297" s="43">
        <f t="shared" si="654"/>
        <v>0</v>
      </c>
      <c r="BU297" s="11"/>
      <c r="BV297" s="21"/>
      <c r="BW297" s="21"/>
      <c r="BX297" s="1" t="str">
        <f t="shared" si="590"/>
        <v>0707</v>
      </c>
    </row>
    <row r="298" spans="1:76" ht="31.2" customHeight="1" x14ac:dyDescent="0.3">
      <c r="A298" s="62" t="s">
        <v>252</v>
      </c>
      <c r="B298" s="63"/>
      <c r="C298" s="62"/>
      <c r="D298" s="62"/>
      <c r="E298" s="64" t="s">
        <v>253</v>
      </c>
      <c r="F298" s="11">
        <f t="shared" ref="F298:K298" si="799">F299+F301+F303</f>
        <v>2249.6</v>
      </c>
      <c r="G298" s="11">
        <f t="shared" si="799"/>
        <v>2249.6</v>
      </c>
      <c r="H298" s="11">
        <f t="shared" si="799"/>
        <v>2249.6</v>
      </c>
      <c r="I298" s="11">
        <f t="shared" si="799"/>
        <v>0</v>
      </c>
      <c r="J298" s="11">
        <f t="shared" si="799"/>
        <v>0</v>
      </c>
      <c r="K298" s="11">
        <f t="shared" si="799"/>
        <v>0</v>
      </c>
      <c r="L298" s="11">
        <f t="shared" si="729"/>
        <v>2249.6</v>
      </c>
      <c r="M298" s="11">
        <f t="shared" si="730"/>
        <v>2249.6</v>
      </c>
      <c r="N298" s="11">
        <f t="shared" si="731"/>
        <v>2249.6</v>
      </c>
      <c r="O298" s="11">
        <f>O299+O301+O303</f>
        <v>1200</v>
      </c>
      <c r="P298" s="11">
        <f>P299+P301+P303</f>
        <v>0</v>
      </c>
      <c r="Q298" s="11">
        <f>Q299+Q301+Q303</f>
        <v>0</v>
      </c>
      <c r="R298" s="11">
        <f t="shared" si="591"/>
        <v>3449.6</v>
      </c>
      <c r="S298" s="11">
        <f t="shared" si="592"/>
        <v>2249.6</v>
      </c>
      <c r="T298" s="11">
        <f t="shared" si="593"/>
        <v>2249.6</v>
      </c>
      <c r="U298" s="11">
        <f>U299+U301+U303</f>
        <v>0</v>
      </c>
      <c r="V298" s="11">
        <f>V299+V301+V303</f>
        <v>0</v>
      </c>
      <c r="W298" s="11">
        <f>W299+W301+W303</f>
        <v>0</v>
      </c>
      <c r="X298" s="11">
        <f t="shared" si="594"/>
        <v>3449.6</v>
      </c>
      <c r="Y298" s="11">
        <f t="shared" si="595"/>
        <v>2249.6</v>
      </c>
      <c r="Z298" s="11">
        <f t="shared" si="596"/>
        <v>2249.6</v>
      </c>
      <c r="AA298" s="11">
        <f>AA299+AA301+AA303</f>
        <v>550</v>
      </c>
      <c r="AB298" s="11">
        <f>AB299+AB301+AB303</f>
        <v>1000</v>
      </c>
      <c r="AC298" s="11">
        <f>AC299+AC301+AC303</f>
        <v>1000</v>
      </c>
      <c r="AD298" s="11">
        <f t="shared" si="597"/>
        <v>3999.6</v>
      </c>
      <c r="AE298" s="11">
        <f t="shared" si="598"/>
        <v>3249.6</v>
      </c>
      <c r="AF298" s="11">
        <f t="shared" si="599"/>
        <v>3249.6</v>
      </c>
      <c r="AG298" s="11">
        <f>AG299+AG301+AG303</f>
        <v>0</v>
      </c>
      <c r="AH298" s="11">
        <f t="shared" si="600"/>
        <v>3999.6</v>
      </c>
      <c r="AI298" s="11">
        <f t="shared" si="601"/>
        <v>3249.6</v>
      </c>
      <c r="AJ298" s="11">
        <f t="shared" si="602"/>
        <v>3249.6</v>
      </c>
      <c r="AK298" s="11">
        <f>AK299+AK301+AK303</f>
        <v>0</v>
      </c>
      <c r="AL298" s="11">
        <f>AL299+AL301+AL303</f>
        <v>0</v>
      </c>
      <c r="AM298" s="11">
        <f>AM299+AM301+AM303</f>
        <v>0</v>
      </c>
      <c r="AN298" s="11">
        <f t="shared" si="603"/>
        <v>3999.6</v>
      </c>
      <c r="AO298" s="11">
        <f t="shared" si="604"/>
        <v>3249.6</v>
      </c>
      <c r="AP298" s="11">
        <f t="shared" si="605"/>
        <v>3249.6</v>
      </c>
      <c r="AQ298" s="11">
        <f>AQ299+AQ301+AQ303</f>
        <v>0</v>
      </c>
      <c r="AR298" s="11">
        <f>AR299+AR301+AR303</f>
        <v>0</v>
      </c>
      <c r="AS298" s="11">
        <f>AS299+AS301+AS303</f>
        <v>0</v>
      </c>
      <c r="AT298" s="11">
        <f t="shared" si="606"/>
        <v>3999.6</v>
      </c>
      <c r="AU298" s="11">
        <f t="shared" si="607"/>
        <v>3249.6</v>
      </c>
      <c r="AV298" s="11">
        <f t="shared" si="608"/>
        <v>3249.6</v>
      </c>
      <c r="AW298" s="11">
        <f>AW299+AW301+AW303</f>
        <v>0</v>
      </c>
      <c r="AX298" s="11">
        <f>AX299+AX301+AX303</f>
        <v>0</v>
      </c>
      <c r="AY298" s="11">
        <f>AY299+AY301+AY303</f>
        <v>0</v>
      </c>
      <c r="AZ298" s="11">
        <f t="shared" si="609"/>
        <v>3999.6</v>
      </c>
      <c r="BA298" s="11">
        <f t="shared" si="610"/>
        <v>3249.6</v>
      </c>
      <c r="BB298" s="11">
        <f t="shared" si="611"/>
        <v>3249.6</v>
      </c>
      <c r="BC298" s="11">
        <f>BC299+BC301+BC303</f>
        <v>0</v>
      </c>
      <c r="BD298" s="11">
        <f>BD299+BD301+BD303</f>
        <v>0</v>
      </c>
      <c r="BE298" s="11">
        <f>BE299+BE301+BE303</f>
        <v>0</v>
      </c>
      <c r="BF298" s="11">
        <f t="shared" si="612"/>
        <v>3999.6</v>
      </c>
      <c r="BG298" s="11">
        <f t="shared" si="613"/>
        <v>3249.6</v>
      </c>
      <c r="BH298" s="11">
        <f t="shared" si="614"/>
        <v>3249.6</v>
      </c>
      <c r="BI298" s="11">
        <f>BI299+BI301+BI303</f>
        <v>0</v>
      </c>
      <c r="BJ298" s="11">
        <f>BJ299+BJ301+BJ303</f>
        <v>0</v>
      </c>
      <c r="BK298" s="11">
        <f>BK299+BK301+BK303</f>
        <v>0</v>
      </c>
      <c r="BL298" s="11">
        <f t="shared" si="555"/>
        <v>3999.6</v>
      </c>
      <c r="BM298" s="11">
        <f>BM299+BM301+BM303</f>
        <v>0</v>
      </c>
      <c r="BN298" s="43">
        <f t="shared" si="652"/>
        <v>3999.6</v>
      </c>
      <c r="BO298" s="11">
        <f t="shared" si="691"/>
        <v>3249.6</v>
      </c>
      <c r="BP298" s="11">
        <f>BP299+BP301+BP303</f>
        <v>0</v>
      </c>
      <c r="BQ298" s="43">
        <f t="shared" si="653"/>
        <v>3249.6</v>
      </c>
      <c r="BR298" s="11">
        <f t="shared" si="692"/>
        <v>3249.6</v>
      </c>
      <c r="BS298" s="11">
        <f>BS299+BS301+BS303</f>
        <v>0</v>
      </c>
      <c r="BT298" s="43">
        <f t="shared" si="654"/>
        <v>3249.6</v>
      </c>
      <c r="BU298" s="11">
        <f>BU299+BU301+BU303</f>
        <v>0</v>
      </c>
      <c r="BV298" s="21"/>
      <c r="BW298" s="21"/>
      <c r="BX298" s="1" t="str">
        <f t="shared" si="590"/>
        <v/>
      </c>
    </row>
    <row r="299" spans="1:76" ht="31.2" customHeight="1" x14ac:dyDescent="0.3">
      <c r="A299" s="62" t="s">
        <v>252</v>
      </c>
      <c r="B299" s="63" t="s">
        <v>64</v>
      </c>
      <c r="C299" s="62"/>
      <c r="D299" s="62"/>
      <c r="E299" s="64" t="s">
        <v>65</v>
      </c>
      <c r="F299" s="11">
        <f t="shared" ref="F299:K299" si="800">F300</f>
        <v>767.6</v>
      </c>
      <c r="G299" s="11">
        <f t="shared" si="800"/>
        <v>767.6</v>
      </c>
      <c r="H299" s="11">
        <f t="shared" si="800"/>
        <v>767.6</v>
      </c>
      <c r="I299" s="11">
        <f t="shared" si="800"/>
        <v>0</v>
      </c>
      <c r="J299" s="11">
        <f t="shared" si="800"/>
        <v>0</v>
      </c>
      <c r="K299" s="11">
        <f t="shared" si="800"/>
        <v>0</v>
      </c>
      <c r="L299" s="11">
        <f t="shared" si="729"/>
        <v>767.6</v>
      </c>
      <c r="M299" s="11">
        <f t="shared" si="730"/>
        <v>767.6</v>
      </c>
      <c r="N299" s="11">
        <f t="shared" si="731"/>
        <v>767.6</v>
      </c>
      <c r="O299" s="11">
        <f>O300</f>
        <v>0</v>
      </c>
      <c r="P299" s="11">
        <f>P300</f>
        <v>0</v>
      </c>
      <c r="Q299" s="11">
        <f>Q300</f>
        <v>0</v>
      </c>
      <c r="R299" s="11">
        <f t="shared" si="591"/>
        <v>767.6</v>
      </c>
      <c r="S299" s="11">
        <f t="shared" si="592"/>
        <v>767.6</v>
      </c>
      <c r="T299" s="11">
        <f t="shared" si="593"/>
        <v>767.6</v>
      </c>
      <c r="U299" s="11">
        <f>U300</f>
        <v>0</v>
      </c>
      <c r="V299" s="11">
        <f>V300</f>
        <v>0</v>
      </c>
      <c r="W299" s="11">
        <f>W300</f>
        <v>0</v>
      </c>
      <c r="X299" s="11">
        <f t="shared" si="594"/>
        <v>767.6</v>
      </c>
      <c r="Y299" s="11">
        <f t="shared" si="595"/>
        <v>767.6</v>
      </c>
      <c r="Z299" s="11">
        <f t="shared" si="596"/>
        <v>767.6</v>
      </c>
      <c r="AA299" s="11">
        <f>AA300</f>
        <v>0</v>
      </c>
      <c r="AB299" s="11">
        <f>AB300</f>
        <v>0</v>
      </c>
      <c r="AC299" s="11">
        <f>AC300</f>
        <v>0</v>
      </c>
      <c r="AD299" s="11">
        <f t="shared" si="597"/>
        <v>767.6</v>
      </c>
      <c r="AE299" s="11">
        <f t="shared" si="598"/>
        <v>767.6</v>
      </c>
      <c r="AF299" s="11">
        <f t="shared" si="599"/>
        <v>767.6</v>
      </c>
      <c r="AG299" s="11">
        <f>AG300</f>
        <v>0</v>
      </c>
      <c r="AH299" s="11">
        <f t="shared" si="600"/>
        <v>767.6</v>
      </c>
      <c r="AI299" s="11">
        <f t="shared" si="601"/>
        <v>767.6</v>
      </c>
      <c r="AJ299" s="11">
        <f t="shared" si="602"/>
        <v>767.6</v>
      </c>
      <c r="AK299" s="11">
        <f>AK300</f>
        <v>0</v>
      </c>
      <c r="AL299" s="11">
        <f>AL300</f>
        <v>0</v>
      </c>
      <c r="AM299" s="11">
        <f>AM300</f>
        <v>0</v>
      </c>
      <c r="AN299" s="11">
        <f t="shared" si="603"/>
        <v>767.6</v>
      </c>
      <c r="AO299" s="11">
        <f t="shared" si="604"/>
        <v>767.6</v>
      </c>
      <c r="AP299" s="11">
        <f t="shared" si="605"/>
        <v>767.6</v>
      </c>
      <c r="AQ299" s="11">
        <f>AQ300</f>
        <v>0</v>
      </c>
      <c r="AR299" s="11">
        <f>AR300</f>
        <v>0</v>
      </c>
      <c r="AS299" s="11">
        <f>AS300</f>
        <v>0</v>
      </c>
      <c r="AT299" s="11">
        <f t="shared" si="606"/>
        <v>767.6</v>
      </c>
      <c r="AU299" s="11">
        <f t="shared" si="607"/>
        <v>767.6</v>
      </c>
      <c r="AV299" s="11">
        <f t="shared" si="608"/>
        <v>767.6</v>
      </c>
      <c r="AW299" s="11">
        <f>AW300</f>
        <v>0</v>
      </c>
      <c r="AX299" s="11">
        <f>AX300</f>
        <v>0</v>
      </c>
      <c r="AY299" s="11">
        <f>AY300</f>
        <v>0</v>
      </c>
      <c r="AZ299" s="11">
        <f t="shared" si="609"/>
        <v>767.6</v>
      </c>
      <c r="BA299" s="11">
        <f t="shared" si="610"/>
        <v>767.6</v>
      </c>
      <c r="BB299" s="11">
        <f t="shared" si="611"/>
        <v>767.6</v>
      </c>
      <c r="BC299" s="11">
        <f>BC300</f>
        <v>0</v>
      </c>
      <c r="BD299" s="11">
        <f>BD300</f>
        <v>0</v>
      </c>
      <c r="BE299" s="11">
        <f>BE300</f>
        <v>0</v>
      </c>
      <c r="BF299" s="11">
        <f t="shared" si="612"/>
        <v>767.6</v>
      </c>
      <c r="BG299" s="11">
        <f t="shared" si="613"/>
        <v>767.6</v>
      </c>
      <c r="BH299" s="11">
        <f t="shared" si="614"/>
        <v>767.6</v>
      </c>
      <c r="BI299" s="11">
        <f>BI300</f>
        <v>0</v>
      </c>
      <c r="BJ299" s="11">
        <f>BJ300</f>
        <v>0</v>
      </c>
      <c r="BK299" s="11">
        <f>BK300</f>
        <v>0</v>
      </c>
      <c r="BL299" s="11">
        <f t="shared" ref="BL299:BL362" si="801">BF299+BI299</f>
        <v>767.6</v>
      </c>
      <c r="BM299" s="11">
        <f>BM300</f>
        <v>0</v>
      </c>
      <c r="BN299" s="43">
        <f t="shared" si="652"/>
        <v>767.6</v>
      </c>
      <c r="BO299" s="11">
        <f t="shared" si="691"/>
        <v>767.6</v>
      </c>
      <c r="BP299" s="11">
        <f>BP300</f>
        <v>0</v>
      </c>
      <c r="BQ299" s="43">
        <f t="shared" si="653"/>
        <v>767.6</v>
      </c>
      <c r="BR299" s="11">
        <f t="shared" si="692"/>
        <v>767.6</v>
      </c>
      <c r="BS299" s="11">
        <f>BS300</f>
        <v>0</v>
      </c>
      <c r="BT299" s="43">
        <f t="shared" si="654"/>
        <v>767.6</v>
      </c>
      <c r="BU299" s="11">
        <f>BU300</f>
        <v>0</v>
      </c>
      <c r="BV299" s="21"/>
      <c r="BW299" s="21"/>
      <c r="BX299" s="1" t="str">
        <f t="shared" si="590"/>
        <v/>
      </c>
    </row>
    <row r="300" spans="1:76" ht="15.6" customHeight="1" x14ac:dyDescent="0.3">
      <c r="A300" s="62" t="s">
        <v>252</v>
      </c>
      <c r="B300" s="63">
        <v>200</v>
      </c>
      <c r="C300" s="62" t="s">
        <v>78</v>
      </c>
      <c r="D300" s="62" t="s">
        <v>78</v>
      </c>
      <c r="E300" s="64" t="s">
        <v>94</v>
      </c>
      <c r="F300" s="11">
        <v>767.6</v>
      </c>
      <c r="G300" s="11">
        <v>767.6</v>
      </c>
      <c r="H300" s="11">
        <v>767.6</v>
      </c>
      <c r="I300" s="11"/>
      <c r="J300" s="11"/>
      <c r="K300" s="11"/>
      <c r="L300" s="11">
        <f t="shared" si="729"/>
        <v>767.6</v>
      </c>
      <c r="M300" s="11">
        <f t="shared" si="730"/>
        <v>767.6</v>
      </c>
      <c r="N300" s="11">
        <f t="shared" si="731"/>
        <v>767.6</v>
      </c>
      <c r="O300" s="11"/>
      <c r="P300" s="11"/>
      <c r="Q300" s="11"/>
      <c r="R300" s="11">
        <f t="shared" si="591"/>
        <v>767.6</v>
      </c>
      <c r="S300" s="11">
        <f t="shared" si="592"/>
        <v>767.6</v>
      </c>
      <c r="T300" s="11">
        <f t="shared" si="593"/>
        <v>767.6</v>
      </c>
      <c r="U300" s="11"/>
      <c r="V300" s="11"/>
      <c r="W300" s="11"/>
      <c r="X300" s="11">
        <f t="shared" si="594"/>
        <v>767.6</v>
      </c>
      <c r="Y300" s="11">
        <f t="shared" si="595"/>
        <v>767.6</v>
      </c>
      <c r="Z300" s="11">
        <f t="shared" si="596"/>
        <v>767.6</v>
      </c>
      <c r="AA300" s="11"/>
      <c r="AB300" s="11"/>
      <c r="AC300" s="11"/>
      <c r="AD300" s="11">
        <f t="shared" si="597"/>
        <v>767.6</v>
      </c>
      <c r="AE300" s="11">
        <f t="shared" si="598"/>
        <v>767.6</v>
      </c>
      <c r="AF300" s="11">
        <f t="shared" si="599"/>
        <v>767.6</v>
      </c>
      <c r="AG300" s="11"/>
      <c r="AH300" s="11">
        <f t="shared" si="600"/>
        <v>767.6</v>
      </c>
      <c r="AI300" s="11">
        <f t="shared" si="601"/>
        <v>767.6</v>
      </c>
      <c r="AJ300" s="11">
        <f t="shared" si="602"/>
        <v>767.6</v>
      </c>
      <c r="AK300" s="11"/>
      <c r="AL300" s="11"/>
      <c r="AM300" s="11"/>
      <c r="AN300" s="11">
        <f t="shared" si="603"/>
        <v>767.6</v>
      </c>
      <c r="AO300" s="11">
        <f t="shared" si="604"/>
        <v>767.6</v>
      </c>
      <c r="AP300" s="11">
        <f t="shared" si="605"/>
        <v>767.6</v>
      </c>
      <c r="AQ300" s="11"/>
      <c r="AR300" s="11"/>
      <c r="AS300" s="11"/>
      <c r="AT300" s="11">
        <f t="shared" si="606"/>
        <v>767.6</v>
      </c>
      <c r="AU300" s="11">
        <f t="shared" si="607"/>
        <v>767.6</v>
      </c>
      <c r="AV300" s="11">
        <f t="shared" si="608"/>
        <v>767.6</v>
      </c>
      <c r="AW300" s="11"/>
      <c r="AX300" s="11"/>
      <c r="AY300" s="11"/>
      <c r="AZ300" s="11">
        <f t="shared" si="609"/>
        <v>767.6</v>
      </c>
      <c r="BA300" s="11">
        <f t="shared" si="610"/>
        <v>767.6</v>
      </c>
      <c r="BB300" s="11">
        <f t="shared" si="611"/>
        <v>767.6</v>
      </c>
      <c r="BC300" s="11"/>
      <c r="BD300" s="11"/>
      <c r="BE300" s="11"/>
      <c r="BF300" s="11">
        <f t="shared" si="612"/>
        <v>767.6</v>
      </c>
      <c r="BG300" s="11">
        <f t="shared" si="613"/>
        <v>767.6</v>
      </c>
      <c r="BH300" s="11">
        <f t="shared" si="614"/>
        <v>767.6</v>
      </c>
      <c r="BI300" s="11"/>
      <c r="BJ300" s="11"/>
      <c r="BK300" s="11"/>
      <c r="BL300" s="11">
        <f t="shared" si="801"/>
        <v>767.6</v>
      </c>
      <c r="BM300" s="11"/>
      <c r="BN300" s="43">
        <f t="shared" si="652"/>
        <v>767.6</v>
      </c>
      <c r="BO300" s="11">
        <f t="shared" si="691"/>
        <v>767.6</v>
      </c>
      <c r="BP300" s="11"/>
      <c r="BQ300" s="43">
        <f t="shared" si="653"/>
        <v>767.6</v>
      </c>
      <c r="BR300" s="11">
        <f t="shared" si="692"/>
        <v>767.6</v>
      </c>
      <c r="BS300" s="11"/>
      <c r="BT300" s="43">
        <f t="shared" si="654"/>
        <v>767.6</v>
      </c>
      <c r="BU300" s="11"/>
      <c r="BV300" s="21"/>
      <c r="BW300" s="21"/>
      <c r="BX300" s="1" t="str">
        <f t="shared" si="590"/>
        <v>0707</v>
      </c>
    </row>
    <row r="301" spans="1:76" ht="31.2" customHeight="1" x14ac:dyDescent="0.3">
      <c r="A301" s="62" t="s">
        <v>252</v>
      </c>
      <c r="B301" s="63" t="s">
        <v>211</v>
      </c>
      <c r="C301" s="62"/>
      <c r="D301" s="62"/>
      <c r="E301" s="64" t="s">
        <v>212</v>
      </c>
      <c r="F301" s="11">
        <f t="shared" ref="F301:K301" si="802">F302</f>
        <v>400</v>
      </c>
      <c r="G301" s="11">
        <f t="shared" si="802"/>
        <v>400</v>
      </c>
      <c r="H301" s="11">
        <f t="shared" si="802"/>
        <v>400</v>
      </c>
      <c r="I301" s="11">
        <f t="shared" si="802"/>
        <v>0</v>
      </c>
      <c r="J301" s="11">
        <f t="shared" si="802"/>
        <v>0</v>
      </c>
      <c r="K301" s="11">
        <f t="shared" si="802"/>
        <v>0</v>
      </c>
      <c r="L301" s="11">
        <f t="shared" si="729"/>
        <v>400</v>
      </c>
      <c r="M301" s="11">
        <f t="shared" si="730"/>
        <v>400</v>
      </c>
      <c r="N301" s="11">
        <f t="shared" si="731"/>
        <v>400</v>
      </c>
      <c r="O301" s="11">
        <f>O302</f>
        <v>0</v>
      </c>
      <c r="P301" s="11">
        <f>P302</f>
        <v>0</v>
      </c>
      <c r="Q301" s="11">
        <f>Q302</f>
        <v>0</v>
      </c>
      <c r="R301" s="11">
        <f t="shared" si="591"/>
        <v>400</v>
      </c>
      <c r="S301" s="11">
        <f t="shared" si="592"/>
        <v>400</v>
      </c>
      <c r="T301" s="11">
        <f t="shared" si="593"/>
        <v>400</v>
      </c>
      <c r="U301" s="11">
        <f>U302</f>
        <v>0</v>
      </c>
      <c r="V301" s="11">
        <f>V302</f>
        <v>0</v>
      </c>
      <c r="W301" s="11">
        <f>W302</f>
        <v>0</v>
      </c>
      <c r="X301" s="11">
        <f t="shared" si="594"/>
        <v>400</v>
      </c>
      <c r="Y301" s="11">
        <f t="shared" si="595"/>
        <v>400</v>
      </c>
      <c r="Z301" s="11">
        <f t="shared" si="596"/>
        <v>400</v>
      </c>
      <c r="AA301" s="11">
        <f>AA302</f>
        <v>0</v>
      </c>
      <c r="AB301" s="11">
        <f>AB302</f>
        <v>0</v>
      </c>
      <c r="AC301" s="11">
        <f>AC302</f>
        <v>0</v>
      </c>
      <c r="AD301" s="11">
        <f t="shared" si="597"/>
        <v>400</v>
      </c>
      <c r="AE301" s="11">
        <f t="shared" si="598"/>
        <v>400</v>
      </c>
      <c r="AF301" s="11">
        <f t="shared" si="599"/>
        <v>400</v>
      </c>
      <c r="AG301" s="11">
        <f>AG302</f>
        <v>0</v>
      </c>
      <c r="AH301" s="11">
        <f t="shared" si="600"/>
        <v>400</v>
      </c>
      <c r="AI301" s="11">
        <f t="shared" si="601"/>
        <v>400</v>
      </c>
      <c r="AJ301" s="11">
        <f t="shared" si="602"/>
        <v>400</v>
      </c>
      <c r="AK301" s="11">
        <f>AK302</f>
        <v>0</v>
      </c>
      <c r="AL301" s="11">
        <f>AL302</f>
        <v>0</v>
      </c>
      <c r="AM301" s="11">
        <f>AM302</f>
        <v>0</v>
      </c>
      <c r="AN301" s="11">
        <f t="shared" si="603"/>
        <v>400</v>
      </c>
      <c r="AO301" s="11">
        <f t="shared" si="604"/>
        <v>400</v>
      </c>
      <c r="AP301" s="11">
        <f t="shared" si="605"/>
        <v>400</v>
      </c>
      <c r="AQ301" s="11">
        <f>AQ302</f>
        <v>0</v>
      </c>
      <c r="AR301" s="11">
        <f>AR302</f>
        <v>0</v>
      </c>
      <c r="AS301" s="11">
        <f>AS302</f>
        <v>0</v>
      </c>
      <c r="AT301" s="11">
        <f t="shared" si="606"/>
        <v>400</v>
      </c>
      <c r="AU301" s="11">
        <f t="shared" si="607"/>
        <v>400</v>
      </c>
      <c r="AV301" s="11">
        <f t="shared" si="608"/>
        <v>400</v>
      </c>
      <c r="AW301" s="11">
        <f>AW302</f>
        <v>0</v>
      </c>
      <c r="AX301" s="11">
        <f>AX302</f>
        <v>0</v>
      </c>
      <c r="AY301" s="11">
        <f>AY302</f>
        <v>0</v>
      </c>
      <c r="AZ301" s="11">
        <f t="shared" si="609"/>
        <v>400</v>
      </c>
      <c r="BA301" s="11">
        <f t="shared" si="610"/>
        <v>400</v>
      </c>
      <c r="BB301" s="11">
        <f t="shared" si="611"/>
        <v>400</v>
      </c>
      <c r="BC301" s="11">
        <f>BC302</f>
        <v>0</v>
      </c>
      <c r="BD301" s="11">
        <f>BD302</f>
        <v>0</v>
      </c>
      <c r="BE301" s="11">
        <f>BE302</f>
        <v>0</v>
      </c>
      <c r="BF301" s="11">
        <f t="shared" si="612"/>
        <v>400</v>
      </c>
      <c r="BG301" s="11">
        <f t="shared" si="613"/>
        <v>400</v>
      </c>
      <c r="BH301" s="11">
        <f t="shared" si="614"/>
        <v>400</v>
      </c>
      <c r="BI301" s="11">
        <f>BI302</f>
        <v>0</v>
      </c>
      <c r="BJ301" s="11">
        <f>BJ302</f>
        <v>0</v>
      </c>
      <c r="BK301" s="11">
        <f>BK302</f>
        <v>0</v>
      </c>
      <c r="BL301" s="11">
        <f t="shared" si="801"/>
        <v>400</v>
      </c>
      <c r="BM301" s="11">
        <f>BM302</f>
        <v>0</v>
      </c>
      <c r="BN301" s="43">
        <f t="shared" si="652"/>
        <v>400</v>
      </c>
      <c r="BO301" s="11">
        <f t="shared" si="691"/>
        <v>400</v>
      </c>
      <c r="BP301" s="11">
        <f>BP302</f>
        <v>0</v>
      </c>
      <c r="BQ301" s="43">
        <f t="shared" si="653"/>
        <v>400</v>
      </c>
      <c r="BR301" s="11">
        <f t="shared" si="692"/>
        <v>400</v>
      </c>
      <c r="BS301" s="11">
        <f>BS302</f>
        <v>0</v>
      </c>
      <c r="BT301" s="43">
        <f t="shared" si="654"/>
        <v>400</v>
      </c>
      <c r="BU301" s="11">
        <f>BU302</f>
        <v>0</v>
      </c>
      <c r="BV301" s="21"/>
      <c r="BW301" s="21"/>
      <c r="BX301" s="1" t="str">
        <f t="shared" si="590"/>
        <v/>
      </c>
    </row>
    <row r="302" spans="1:76" ht="15.6" customHeight="1" x14ac:dyDescent="0.3">
      <c r="A302" s="62" t="s">
        <v>252</v>
      </c>
      <c r="B302" s="63">
        <v>300</v>
      </c>
      <c r="C302" s="62" t="s">
        <v>78</v>
      </c>
      <c r="D302" s="62" t="s">
        <v>78</v>
      </c>
      <c r="E302" s="64" t="s">
        <v>94</v>
      </c>
      <c r="F302" s="11">
        <v>400</v>
      </c>
      <c r="G302" s="11">
        <v>400</v>
      </c>
      <c r="H302" s="11">
        <v>400</v>
      </c>
      <c r="I302" s="11"/>
      <c r="J302" s="11"/>
      <c r="K302" s="11"/>
      <c r="L302" s="11">
        <f t="shared" si="729"/>
        <v>400</v>
      </c>
      <c r="M302" s="11">
        <f t="shared" si="730"/>
        <v>400</v>
      </c>
      <c r="N302" s="11">
        <f t="shared" si="731"/>
        <v>400</v>
      </c>
      <c r="O302" s="11"/>
      <c r="P302" s="11"/>
      <c r="Q302" s="11"/>
      <c r="R302" s="11">
        <f t="shared" si="591"/>
        <v>400</v>
      </c>
      <c r="S302" s="11">
        <f t="shared" si="592"/>
        <v>400</v>
      </c>
      <c r="T302" s="11">
        <f t="shared" si="593"/>
        <v>400</v>
      </c>
      <c r="U302" s="11"/>
      <c r="V302" s="11"/>
      <c r="W302" s="11"/>
      <c r="X302" s="11">
        <f t="shared" si="594"/>
        <v>400</v>
      </c>
      <c r="Y302" s="11">
        <f t="shared" si="595"/>
        <v>400</v>
      </c>
      <c r="Z302" s="11">
        <f t="shared" si="596"/>
        <v>400</v>
      </c>
      <c r="AA302" s="11"/>
      <c r="AB302" s="11"/>
      <c r="AC302" s="11"/>
      <c r="AD302" s="11">
        <f t="shared" si="597"/>
        <v>400</v>
      </c>
      <c r="AE302" s="11">
        <f t="shared" si="598"/>
        <v>400</v>
      </c>
      <c r="AF302" s="11">
        <f t="shared" si="599"/>
        <v>400</v>
      </c>
      <c r="AG302" s="11"/>
      <c r="AH302" s="11">
        <f t="shared" si="600"/>
        <v>400</v>
      </c>
      <c r="AI302" s="11">
        <f t="shared" si="601"/>
        <v>400</v>
      </c>
      <c r="AJ302" s="11">
        <f t="shared" si="602"/>
        <v>400</v>
      </c>
      <c r="AK302" s="11"/>
      <c r="AL302" s="11"/>
      <c r="AM302" s="11"/>
      <c r="AN302" s="11">
        <f t="shared" si="603"/>
        <v>400</v>
      </c>
      <c r="AO302" s="11">
        <f t="shared" si="604"/>
        <v>400</v>
      </c>
      <c r="AP302" s="11">
        <f t="shared" si="605"/>
        <v>400</v>
      </c>
      <c r="AQ302" s="11"/>
      <c r="AR302" s="11"/>
      <c r="AS302" s="11"/>
      <c r="AT302" s="11">
        <f t="shared" si="606"/>
        <v>400</v>
      </c>
      <c r="AU302" s="11">
        <f t="shared" si="607"/>
        <v>400</v>
      </c>
      <c r="AV302" s="11">
        <f t="shared" si="608"/>
        <v>400</v>
      </c>
      <c r="AW302" s="11"/>
      <c r="AX302" s="11"/>
      <c r="AY302" s="11"/>
      <c r="AZ302" s="11">
        <f t="shared" si="609"/>
        <v>400</v>
      </c>
      <c r="BA302" s="11">
        <f t="shared" si="610"/>
        <v>400</v>
      </c>
      <c r="BB302" s="11">
        <f t="shared" si="611"/>
        <v>400</v>
      </c>
      <c r="BC302" s="11"/>
      <c r="BD302" s="11"/>
      <c r="BE302" s="11"/>
      <c r="BF302" s="11">
        <f t="shared" si="612"/>
        <v>400</v>
      </c>
      <c r="BG302" s="11">
        <f t="shared" si="613"/>
        <v>400</v>
      </c>
      <c r="BH302" s="11">
        <f t="shared" si="614"/>
        <v>400</v>
      </c>
      <c r="BI302" s="11"/>
      <c r="BJ302" s="11"/>
      <c r="BK302" s="11"/>
      <c r="BL302" s="11">
        <f t="shared" si="801"/>
        <v>400</v>
      </c>
      <c r="BM302" s="11"/>
      <c r="BN302" s="43">
        <f t="shared" si="652"/>
        <v>400</v>
      </c>
      <c r="BO302" s="11">
        <f t="shared" si="691"/>
        <v>400</v>
      </c>
      <c r="BP302" s="11"/>
      <c r="BQ302" s="43">
        <f t="shared" si="653"/>
        <v>400</v>
      </c>
      <c r="BR302" s="11">
        <f t="shared" si="692"/>
        <v>400</v>
      </c>
      <c r="BS302" s="11"/>
      <c r="BT302" s="43">
        <f t="shared" si="654"/>
        <v>400</v>
      </c>
      <c r="BU302" s="11"/>
      <c r="BV302" s="21"/>
      <c r="BW302" s="21"/>
      <c r="BX302" s="1" t="str">
        <f t="shared" si="590"/>
        <v>0707</v>
      </c>
    </row>
    <row r="303" spans="1:76" ht="46.8" customHeight="1" x14ac:dyDescent="0.3">
      <c r="A303" s="62" t="s">
        <v>252</v>
      </c>
      <c r="B303" s="63" t="s">
        <v>82</v>
      </c>
      <c r="C303" s="62"/>
      <c r="D303" s="62"/>
      <c r="E303" s="64" t="s">
        <v>83</v>
      </c>
      <c r="F303" s="11">
        <f t="shared" ref="F303:K303" si="803">F304</f>
        <v>1082</v>
      </c>
      <c r="G303" s="11">
        <f t="shared" si="803"/>
        <v>1082</v>
      </c>
      <c r="H303" s="11">
        <f t="shared" si="803"/>
        <v>1082</v>
      </c>
      <c r="I303" s="11">
        <f t="shared" si="803"/>
        <v>0</v>
      </c>
      <c r="J303" s="11">
        <f t="shared" si="803"/>
        <v>0</v>
      </c>
      <c r="K303" s="11">
        <f t="shared" si="803"/>
        <v>0</v>
      </c>
      <c r="L303" s="11">
        <f t="shared" si="729"/>
        <v>1082</v>
      </c>
      <c r="M303" s="11">
        <f t="shared" si="730"/>
        <v>1082</v>
      </c>
      <c r="N303" s="11">
        <f t="shared" si="731"/>
        <v>1082</v>
      </c>
      <c r="O303" s="11">
        <f>O304</f>
        <v>1200</v>
      </c>
      <c r="P303" s="11">
        <f>P304</f>
        <v>0</v>
      </c>
      <c r="Q303" s="11">
        <f>Q304</f>
        <v>0</v>
      </c>
      <c r="R303" s="11">
        <f t="shared" si="591"/>
        <v>2282</v>
      </c>
      <c r="S303" s="11">
        <f t="shared" si="592"/>
        <v>1082</v>
      </c>
      <c r="T303" s="11">
        <f t="shared" si="593"/>
        <v>1082</v>
      </c>
      <c r="U303" s="11">
        <f>U304</f>
        <v>0</v>
      </c>
      <c r="V303" s="11">
        <f>V304</f>
        <v>0</v>
      </c>
      <c r="W303" s="11">
        <f>W304</f>
        <v>0</v>
      </c>
      <c r="X303" s="11">
        <f t="shared" si="594"/>
        <v>2282</v>
      </c>
      <c r="Y303" s="11">
        <f t="shared" si="595"/>
        <v>1082</v>
      </c>
      <c r="Z303" s="11">
        <f t="shared" si="596"/>
        <v>1082</v>
      </c>
      <c r="AA303" s="11">
        <f>AA304</f>
        <v>550</v>
      </c>
      <c r="AB303" s="11">
        <f>AB304</f>
        <v>1000</v>
      </c>
      <c r="AC303" s="11">
        <f>AC304</f>
        <v>1000</v>
      </c>
      <c r="AD303" s="11">
        <f t="shared" si="597"/>
        <v>2832</v>
      </c>
      <c r="AE303" s="11">
        <f t="shared" si="598"/>
        <v>2082</v>
      </c>
      <c r="AF303" s="11">
        <f t="shared" si="599"/>
        <v>2082</v>
      </c>
      <c r="AG303" s="11">
        <f>AG304</f>
        <v>0</v>
      </c>
      <c r="AH303" s="11">
        <f t="shared" si="600"/>
        <v>2832</v>
      </c>
      <c r="AI303" s="11">
        <f t="shared" si="601"/>
        <v>2082</v>
      </c>
      <c r="AJ303" s="11">
        <f t="shared" si="602"/>
        <v>2082</v>
      </c>
      <c r="AK303" s="11">
        <f>AK304</f>
        <v>0</v>
      </c>
      <c r="AL303" s="11">
        <f>AL304</f>
        <v>0</v>
      </c>
      <c r="AM303" s="11">
        <f>AM304</f>
        <v>0</v>
      </c>
      <c r="AN303" s="11">
        <f t="shared" si="603"/>
        <v>2832</v>
      </c>
      <c r="AO303" s="11">
        <f t="shared" si="604"/>
        <v>2082</v>
      </c>
      <c r="AP303" s="11">
        <f t="shared" si="605"/>
        <v>2082</v>
      </c>
      <c r="AQ303" s="11">
        <f>AQ304</f>
        <v>0</v>
      </c>
      <c r="AR303" s="11">
        <f>AR304</f>
        <v>0</v>
      </c>
      <c r="AS303" s="11">
        <f>AS304</f>
        <v>0</v>
      </c>
      <c r="AT303" s="11">
        <f t="shared" si="606"/>
        <v>2832</v>
      </c>
      <c r="AU303" s="11">
        <f t="shared" si="607"/>
        <v>2082</v>
      </c>
      <c r="AV303" s="11">
        <f t="shared" si="608"/>
        <v>2082</v>
      </c>
      <c r="AW303" s="11">
        <f>AW304</f>
        <v>0</v>
      </c>
      <c r="AX303" s="11">
        <f>AX304</f>
        <v>0</v>
      </c>
      <c r="AY303" s="11">
        <f>AY304</f>
        <v>0</v>
      </c>
      <c r="AZ303" s="11">
        <f t="shared" si="609"/>
        <v>2832</v>
      </c>
      <c r="BA303" s="11">
        <f t="shared" si="610"/>
        <v>2082</v>
      </c>
      <c r="BB303" s="11">
        <f t="shared" si="611"/>
        <v>2082</v>
      </c>
      <c r="BC303" s="11">
        <f>BC304</f>
        <v>0</v>
      </c>
      <c r="BD303" s="11">
        <f>BD304</f>
        <v>0</v>
      </c>
      <c r="BE303" s="11">
        <f>BE304</f>
        <v>0</v>
      </c>
      <c r="BF303" s="11">
        <f t="shared" si="612"/>
        <v>2832</v>
      </c>
      <c r="BG303" s="11">
        <f t="shared" si="613"/>
        <v>2082</v>
      </c>
      <c r="BH303" s="11">
        <f t="shared" si="614"/>
        <v>2082</v>
      </c>
      <c r="BI303" s="11">
        <f>BI304</f>
        <v>0</v>
      </c>
      <c r="BJ303" s="11">
        <f>BJ304</f>
        <v>0</v>
      </c>
      <c r="BK303" s="11">
        <f>BK304</f>
        <v>0</v>
      </c>
      <c r="BL303" s="11">
        <f t="shared" si="801"/>
        <v>2832</v>
      </c>
      <c r="BM303" s="11">
        <f>BM304</f>
        <v>0</v>
      </c>
      <c r="BN303" s="43">
        <f t="shared" si="652"/>
        <v>2832</v>
      </c>
      <c r="BO303" s="11">
        <f t="shared" si="691"/>
        <v>2082</v>
      </c>
      <c r="BP303" s="11">
        <f>BP304</f>
        <v>0</v>
      </c>
      <c r="BQ303" s="43">
        <f t="shared" si="653"/>
        <v>2082</v>
      </c>
      <c r="BR303" s="11">
        <f t="shared" si="692"/>
        <v>2082</v>
      </c>
      <c r="BS303" s="11">
        <f>BS304</f>
        <v>0</v>
      </c>
      <c r="BT303" s="43">
        <f t="shared" si="654"/>
        <v>2082</v>
      </c>
      <c r="BU303" s="11">
        <f>BU304</f>
        <v>0</v>
      </c>
      <c r="BV303" s="21"/>
      <c r="BW303" s="21"/>
      <c r="BX303" s="1" t="str">
        <f t="shared" si="590"/>
        <v/>
      </c>
    </row>
    <row r="304" spans="1:76" ht="15.6" customHeight="1" x14ac:dyDescent="0.3">
      <c r="A304" s="62" t="s">
        <v>252</v>
      </c>
      <c r="B304" s="63">
        <v>600</v>
      </c>
      <c r="C304" s="62" t="s">
        <v>78</v>
      </c>
      <c r="D304" s="62" t="s">
        <v>78</v>
      </c>
      <c r="E304" s="64" t="s">
        <v>94</v>
      </c>
      <c r="F304" s="11">
        <v>1082</v>
      </c>
      <c r="G304" s="11">
        <v>1082</v>
      </c>
      <c r="H304" s="11">
        <v>1082</v>
      </c>
      <c r="I304" s="11"/>
      <c r="J304" s="11"/>
      <c r="K304" s="11"/>
      <c r="L304" s="11">
        <f t="shared" si="729"/>
        <v>1082</v>
      </c>
      <c r="M304" s="11">
        <f t="shared" si="730"/>
        <v>1082</v>
      </c>
      <c r="N304" s="11">
        <f t="shared" si="731"/>
        <v>1082</v>
      </c>
      <c r="O304" s="11">
        <v>1200</v>
      </c>
      <c r="P304" s="11"/>
      <c r="Q304" s="11"/>
      <c r="R304" s="11">
        <f t="shared" si="591"/>
        <v>2282</v>
      </c>
      <c r="S304" s="11">
        <f t="shared" si="592"/>
        <v>1082</v>
      </c>
      <c r="T304" s="11">
        <f t="shared" si="593"/>
        <v>1082</v>
      </c>
      <c r="U304" s="11"/>
      <c r="V304" s="11"/>
      <c r="W304" s="11"/>
      <c r="X304" s="11">
        <f t="shared" si="594"/>
        <v>2282</v>
      </c>
      <c r="Y304" s="11">
        <f t="shared" si="595"/>
        <v>1082</v>
      </c>
      <c r="Z304" s="11">
        <f t="shared" si="596"/>
        <v>1082</v>
      </c>
      <c r="AA304" s="11">
        <v>550</v>
      </c>
      <c r="AB304" s="11">
        <v>1000</v>
      </c>
      <c r="AC304" s="11">
        <v>1000</v>
      </c>
      <c r="AD304" s="11">
        <f t="shared" si="597"/>
        <v>2832</v>
      </c>
      <c r="AE304" s="11">
        <f t="shared" si="598"/>
        <v>2082</v>
      </c>
      <c r="AF304" s="11">
        <f t="shared" si="599"/>
        <v>2082</v>
      </c>
      <c r="AG304" s="11"/>
      <c r="AH304" s="11">
        <f t="shared" si="600"/>
        <v>2832</v>
      </c>
      <c r="AI304" s="11">
        <f t="shared" si="601"/>
        <v>2082</v>
      </c>
      <c r="AJ304" s="11">
        <f t="shared" si="602"/>
        <v>2082</v>
      </c>
      <c r="AK304" s="11"/>
      <c r="AL304" s="11"/>
      <c r="AM304" s="11"/>
      <c r="AN304" s="11">
        <f t="shared" si="603"/>
        <v>2832</v>
      </c>
      <c r="AO304" s="11">
        <f t="shared" si="604"/>
        <v>2082</v>
      </c>
      <c r="AP304" s="11">
        <f t="shared" si="605"/>
        <v>2082</v>
      </c>
      <c r="AQ304" s="11"/>
      <c r="AR304" s="11"/>
      <c r="AS304" s="11"/>
      <c r="AT304" s="11">
        <f t="shared" si="606"/>
        <v>2832</v>
      </c>
      <c r="AU304" s="11">
        <f t="shared" si="607"/>
        <v>2082</v>
      </c>
      <c r="AV304" s="11">
        <f t="shared" si="608"/>
        <v>2082</v>
      </c>
      <c r="AW304" s="11"/>
      <c r="AX304" s="11"/>
      <c r="AY304" s="11"/>
      <c r="AZ304" s="11">
        <f t="shared" si="609"/>
        <v>2832</v>
      </c>
      <c r="BA304" s="11">
        <f t="shared" si="610"/>
        <v>2082</v>
      </c>
      <c r="BB304" s="11">
        <f t="shared" si="611"/>
        <v>2082</v>
      </c>
      <c r="BC304" s="11"/>
      <c r="BD304" s="11"/>
      <c r="BE304" s="11"/>
      <c r="BF304" s="11">
        <f t="shared" si="612"/>
        <v>2832</v>
      </c>
      <c r="BG304" s="11">
        <f t="shared" si="613"/>
        <v>2082</v>
      </c>
      <c r="BH304" s="11">
        <f t="shared" si="614"/>
        <v>2082</v>
      </c>
      <c r="BI304" s="11"/>
      <c r="BJ304" s="11"/>
      <c r="BK304" s="11"/>
      <c r="BL304" s="11">
        <f t="shared" si="801"/>
        <v>2832</v>
      </c>
      <c r="BM304" s="11"/>
      <c r="BN304" s="43">
        <f t="shared" si="652"/>
        <v>2832</v>
      </c>
      <c r="BO304" s="11">
        <f t="shared" si="691"/>
        <v>2082</v>
      </c>
      <c r="BP304" s="11"/>
      <c r="BQ304" s="43">
        <f t="shared" si="653"/>
        <v>2082</v>
      </c>
      <c r="BR304" s="11">
        <f t="shared" si="692"/>
        <v>2082</v>
      </c>
      <c r="BS304" s="11"/>
      <c r="BT304" s="43">
        <f t="shared" si="654"/>
        <v>2082</v>
      </c>
      <c r="BU304" s="11"/>
      <c r="BV304" s="21"/>
      <c r="BW304" s="21"/>
      <c r="BX304" s="1" t="str">
        <f t="shared" si="590"/>
        <v>0707</v>
      </c>
    </row>
    <row r="305" spans="1:76" ht="78" customHeight="1" x14ac:dyDescent="0.3">
      <c r="A305" s="62" t="s">
        <v>254</v>
      </c>
      <c r="B305" s="63"/>
      <c r="C305" s="62"/>
      <c r="D305" s="62"/>
      <c r="E305" s="64" t="s">
        <v>255</v>
      </c>
      <c r="F305" s="11">
        <f t="shared" ref="F305:F309" si="804">F306</f>
        <v>2333.1</v>
      </c>
      <c r="G305" s="11">
        <f t="shared" ref="G305:G309" si="805">G306</f>
        <v>2426.8000000000002</v>
      </c>
      <c r="H305" s="11">
        <f t="shared" ref="H305:H309" si="806">H306</f>
        <v>2426.8000000000002</v>
      </c>
      <c r="I305" s="11">
        <f t="shared" ref="I305:I309" si="807">I306</f>
        <v>0</v>
      </c>
      <c r="J305" s="11">
        <f t="shared" ref="J305:J309" si="808">J306</f>
        <v>0</v>
      </c>
      <c r="K305" s="11">
        <f t="shared" ref="K305:K309" si="809">K306</f>
        <v>0</v>
      </c>
      <c r="L305" s="11">
        <f t="shared" si="729"/>
        <v>2333.1</v>
      </c>
      <c r="M305" s="11">
        <f t="shared" si="730"/>
        <v>2426.8000000000002</v>
      </c>
      <c r="N305" s="11">
        <f t="shared" si="731"/>
        <v>2426.8000000000002</v>
      </c>
      <c r="O305" s="11">
        <f t="shared" ref="O305:O309" si="810">O306</f>
        <v>0</v>
      </c>
      <c r="P305" s="11">
        <f t="shared" ref="P305:P309" si="811">P306</f>
        <v>0</v>
      </c>
      <c r="Q305" s="11">
        <f t="shared" ref="Q305:Q309" si="812">Q306</f>
        <v>0</v>
      </c>
      <c r="R305" s="11">
        <f t="shared" si="591"/>
        <v>2333.1</v>
      </c>
      <c r="S305" s="11">
        <f t="shared" si="592"/>
        <v>2426.8000000000002</v>
      </c>
      <c r="T305" s="11">
        <f t="shared" si="593"/>
        <v>2426.8000000000002</v>
      </c>
      <c r="U305" s="11">
        <f t="shared" ref="U305:U309" si="813">U306</f>
        <v>0</v>
      </c>
      <c r="V305" s="11">
        <f t="shared" ref="V305:V309" si="814">V306</f>
        <v>0</v>
      </c>
      <c r="W305" s="11">
        <f t="shared" ref="W305:W309" si="815">W306</f>
        <v>0</v>
      </c>
      <c r="X305" s="11">
        <f t="shared" si="594"/>
        <v>2333.1</v>
      </c>
      <c r="Y305" s="11">
        <f t="shared" si="595"/>
        <v>2426.8000000000002</v>
      </c>
      <c r="Z305" s="11">
        <f t="shared" si="596"/>
        <v>2426.8000000000002</v>
      </c>
      <c r="AA305" s="11">
        <f t="shared" ref="AA305:AA309" si="816">AA306</f>
        <v>0</v>
      </c>
      <c r="AB305" s="11">
        <f t="shared" ref="AB305:AB309" si="817">AB306</f>
        <v>0</v>
      </c>
      <c r="AC305" s="11">
        <f t="shared" ref="AC305:AC309" si="818">AC306</f>
        <v>0</v>
      </c>
      <c r="AD305" s="11">
        <f t="shared" si="597"/>
        <v>2333.1</v>
      </c>
      <c r="AE305" s="11">
        <f t="shared" si="598"/>
        <v>2426.8000000000002</v>
      </c>
      <c r="AF305" s="11">
        <f t="shared" si="599"/>
        <v>2426.8000000000002</v>
      </c>
      <c r="AG305" s="11">
        <f t="shared" ref="AG305:AG309" si="819">AG306</f>
        <v>0</v>
      </c>
      <c r="AH305" s="11">
        <f t="shared" si="600"/>
        <v>2333.1</v>
      </c>
      <c r="AI305" s="11">
        <f t="shared" si="601"/>
        <v>2426.8000000000002</v>
      </c>
      <c r="AJ305" s="11">
        <f t="shared" si="602"/>
        <v>2426.8000000000002</v>
      </c>
      <c r="AK305" s="11">
        <f t="shared" ref="AK305:AK309" si="820">AK306</f>
        <v>0</v>
      </c>
      <c r="AL305" s="11">
        <f t="shared" ref="AL305:AL309" si="821">AL306</f>
        <v>0</v>
      </c>
      <c r="AM305" s="11">
        <f t="shared" ref="AM305:AM309" si="822">AM306</f>
        <v>0</v>
      </c>
      <c r="AN305" s="11">
        <f t="shared" si="603"/>
        <v>2333.1</v>
      </c>
      <c r="AO305" s="11">
        <f t="shared" si="604"/>
        <v>2426.8000000000002</v>
      </c>
      <c r="AP305" s="11">
        <f t="shared" si="605"/>
        <v>2426.8000000000002</v>
      </c>
      <c r="AQ305" s="11">
        <f t="shared" ref="AQ305:AQ309" si="823">AQ306</f>
        <v>0</v>
      </c>
      <c r="AR305" s="11">
        <f t="shared" ref="AR305:AR309" si="824">AR306</f>
        <v>0</v>
      </c>
      <c r="AS305" s="11">
        <f t="shared" ref="AS305:AS309" si="825">AS306</f>
        <v>0</v>
      </c>
      <c r="AT305" s="11">
        <f t="shared" si="606"/>
        <v>2333.1</v>
      </c>
      <c r="AU305" s="11">
        <f t="shared" si="607"/>
        <v>2426.8000000000002</v>
      </c>
      <c r="AV305" s="11">
        <f t="shared" si="608"/>
        <v>2426.8000000000002</v>
      </c>
      <c r="AW305" s="11">
        <f t="shared" ref="AW305:AW309" si="826">AW306</f>
        <v>0</v>
      </c>
      <c r="AX305" s="11">
        <f t="shared" ref="AX305:AX309" si="827">AX306</f>
        <v>0</v>
      </c>
      <c r="AY305" s="11">
        <f t="shared" ref="AY305:AY309" si="828">AY306</f>
        <v>0</v>
      </c>
      <c r="AZ305" s="11">
        <f t="shared" si="609"/>
        <v>2333.1</v>
      </c>
      <c r="BA305" s="11">
        <f t="shared" si="610"/>
        <v>2426.8000000000002</v>
      </c>
      <c r="BB305" s="11">
        <f t="shared" si="611"/>
        <v>2426.8000000000002</v>
      </c>
      <c r="BC305" s="11">
        <f t="shared" ref="BC305:BC309" si="829">BC306</f>
        <v>0</v>
      </c>
      <c r="BD305" s="11">
        <f t="shared" ref="BD305:BD309" si="830">BD306</f>
        <v>0</v>
      </c>
      <c r="BE305" s="11">
        <f t="shared" ref="BE305:BE309" si="831">BE306</f>
        <v>0</v>
      </c>
      <c r="BF305" s="11">
        <f t="shared" si="612"/>
        <v>2333.1</v>
      </c>
      <c r="BG305" s="11">
        <f t="shared" si="613"/>
        <v>2426.8000000000002</v>
      </c>
      <c r="BH305" s="11">
        <f t="shared" si="614"/>
        <v>2426.8000000000002</v>
      </c>
      <c r="BI305" s="11">
        <f t="shared" ref="BI305:BI309" si="832">BI306</f>
        <v>0</v>
      </c>
      <c r="BJ305" s="11">
        <f t="shared" ref="BJ305:BJ309" si="833">BJ306</f>
        <v>0</v>
      </c>
      <c r="BK305" s="11">
        <f t="shared" ref="BK305:BK309" si="834">BK306</f>
        <v>0</v>
      </c>
      <c r="BL305" s="11">
        <f t="shared" si="801"/>
        <v>2333.1</v>
      </c>
      <c r="BM305" s="11">
        <f t="shared" ref="BM305:BM309" si="835">BM306</f>
        <v>0</v>
      </c>
      <c r="BN305" s="43">
        <f t="shared" si="652"/>
        <v>2333.1</v>
      </c>
      <c r="BO305" s="11">
        <f t="shared" si="691"/>
        <v>2426.8000000000002</v>
      </c>
      <c r="BP305" s="11">
        <f t="shared" ref="BP305:BU309" si="836">BP306</f>
        <v>0</v>
      </c>
      <c r="BQ305" s="43">
        <f t="shared" si="653"/>
        <v>2426.8000000000002</v>
      </c>
      <c r="BR305" s="11">
        <f t="shared" si="692"/>
        <v>2426.8000000000002</v>
      </c>
      <c r="BS305" s="11">
        <f t="shared" si="836"/>
        <v>0</v>
      </c>
      <c r="BT305" s="43">
        <f t="shared" si="654"/>
        <v>2426.8000000000002</v>
      </c>
      <c r="BU305" s="11">
        <f t="shared" si="836"/>
        <v>0</v>
      </c>
      <c r="BV305" s="21"/>
      <c r="BW305" s="21"/>
      <c r="BX305" s="1" t="str">
        <f t="shared" si="590"/>
        <v/>
      </c>
    </row>
    <row r="306" spans="1:76" ht="46.8" customHeight="1" x14ac:dyDescent="0.3">
      <c r="A306" s="62" t="s">
        <v>254</v>
      </c>
      <c r="B306" s="63" t="s">
        <v>82</v>
      </c>
      <c r="C306" s="62"/>
      <c r="D306" s="62"/>
      <c r="E306" s="64" t="s">
        <v>83</v>
      </c>
      <c r="F306" s="11">
        <f t="shared" si="804"/>
        <v>2333.1</v>
      </c>
      <c r="G306" s="11">
        <f t="shared" si="805"/>
        <v>2426.8000000000002</v>
      </c>
      <c r="H306" s="11">
        <f t="shared" si="806"/>
        <v>2426.8000000000002</v>
      </c>
      <c r="I306" s="11">
        <f t="shared" si="807"/>
        <v>0</v>
      </c>
      <c r="J306" s="11">
        <f t="shared" si="808"/>
        <v>0</v>
      </c>
      <c r="K306" s="11">
        <f t="shared" si="809"/>
        <v>0</v>
      </c>
      <c r="L306" s="11">
        <f t="shared" si="729"/>
        <v>2333.1</v>
      </c>
      <c r="M306" s="11">
        <f t="shared" si="730"/>
        <v>2426.8000000000002</v>
      </c>
      <c r="N306" s="11">
        <f t="shared" si="731"/>
        <v>2426.8000000000002</v>
      </c>
      <c r="O306" s="11">
        <f t="shared" si="810"/>
        <v>0</v>
      </c>
      <c r="P306" s="11">
        <f t="shared" si="811"/>
        <v>0</v>
      </c>
      <c r="Q306" s="11">
        <f t="shared" si="812"/>
        <v>0</v>
      </c>
      <c r="R306" s="11">
        <f t="shared" si="591"/>
        <v>2333.1</v>
      </c>
      <c r="S306" s="11">
        <f t="shared" si="592"/>
        <v>2426.8000000000002</v>
      </c>
      <c r="T306" s="11">
        <f t="shared" si="593"/>
        <v>2426.8000000000002</v>
      </c>
      <c r="U306" s="11">
        <f t="shared" si="813"/>
        <v>0</v>
      </c>
      <c r="V306" s="11">
        <f t="shared" si="814"/>
        <v>0</v>
      </c>
      <c r="W306" s="11">
        <f t="shared" si="815"/>
        <v>0</v>
      </c>
      <c r="X306" s="11">
        <f t="shared" si="594"/>
        <v>2333.1</v>
      </c>
      <c r="Y306" s="11">
        <f t="shared" si="595"/>
        <v>2426.8000000000002</v>
      </c>
      <c r="Z306" s="11">
        <f t="shared" si="596"/>
        <v>2426.8000000000002</v>
      </c>
      <c r="AA306" s="11">
        <f t="shared" si="816"/>
        <v>0</v>
      </c>
      <c r="AB306" s="11">
        <f t="shared" si="817"/>
        <v>0</v>
      </c>
      <c r="AC306" s="11">
        <f t="shared" si="818"/>
        <v>0</v>
      </c>
      <c r="AD306" s="11">
        <f t="shared" si="597"/>
        <v>2333.1</v>
      </c>
      <c r="AE306" s="11">
        <f t="shared" si="598"/>
        <v>2426.8000000000002</v>
      </c>
      <c r="AF306" s="11">
        <f t="shared" si="599"/>
        <v>2426.8000000000002</v>
      </c>
      <c r="AG306" s="11">
        <f t="shared" si="819"/>
        <v>0</v>
      </c>
      <c r="AH306" s="11">
        <f t="shared" si="600"/>
        <v>2333.1</v>
      </c>
      <c r="AI306" s="11">
        <f t="shared" si="601"/>
        <v>2426.8000000000002</v>
      </c>
      <c r="AJ306" s="11">
        <f t="shared" si="602"/>
        <v>2426.8000000000002</v>
      </c>
      <c r="AK306" s="11">
        <f t="shared" si="820"/>
        <v>0</v>
      </c>
      <c r="AL306" s="11">
        <f t="shared" si="821"/>
        <v>0</v>
      </c>
      <c r="AM306" s="11">
        <f t="shared" si="822"/>
        <v>0</v>
      </c>
      <c r="AN306" s="11">
        <f t="shared" si="603"/>
        <v>2333.1</v>
      </c>
      <c r="AO306" s="11">
        <f t="shared" si="604"/>
        <v>2426.8000000000002</v>
      </c>
      <c r="AP306" s="11">
        <f t="shared" si="605"/>
        <v>2426.8000000000002</v>
      </c>
      <c r="AQ306" s="11">
        <f t="shared" si="823"/>
        <v>0</v>
      </c>
      <c r="AR306" s="11">
        <f t="shared" si="824"/>
        <v>0</v>
      </c>
      <c r="AS306" s="11">
        <f t="shared" si="825"/>
        <v>0</v>
      </c>
      <c r="AT306" s="11">
        <f t="shared" si="606"/>
        <v>2333.1</v>
      </c>
      <c r="AU306" s="11">
        <f t="shared" si="607"/>
        <v>2426.8000000000002</v>
      </c>
      <c r="AV306" s="11">
        <f t="shared" si="608"/>
        <v>2426.8000000000002</v>
      </c>
      <c r="AW306" s="11">
        <f t="shared" si="826"/>
        <v>0</v>
      </c>
      <c r="AX306" s="11">
        <f t="shared" si="827"/>
        <v>0</v>
      </c>
      <c r="AY306" s="11">
        <f t="shared" si="828"/>
        <v>0</v>
      </c>
      <c r="AZ306" s="11">
        <f t="shared" si="609"/>
        <v>2333.1</v>
      </c>
      <c r="BA306" s="11">
        <f t="shared" si="610"/>
        <v>2426.8000000000002</v>
      </c>
      <c r="BB306" s="11">
        <f t="shared" si="611"/>
        <v>2426.8000000000002</v>
      </c>
      <c r="BC306" s="11">
        <f t="shared" si="829"/>
        <v>0</v>
      </c>
      <c r="BD306" s="11">
        <f t="shared" si="830"/>
        <v>0</v>
      </c>
      <c r="BE306" s="11">
        <f t="shared" si="831"/>
        <v>0</v>
      </c>
      <c r="BF306" s="11">
        <f t="shared" si="612"/>
        <v>2333.1</v>
      </c>
      <c r="BG306" s="11">
        <f t="shared" si="613"/>
        <v>2426.8000000000002</v>
      </c>
      <c r="BH306" s="11">
        <f t="shared" si="614"/>
        <v>2426.8000000000002</v>
      </c>
      <c r="BI306" s="11">
        <f t="shared" si="832"/>
        <v>0</v>
      </c>
      <c r="BJ306" s="11">
        <f t="shared" si="833"/>
        <v>0</v>
      </c>
      <c r="BK306" s="11">
        <f t="shared" si="834"/>
        <v>0</v>
      </c>
      <c r="BL306" s="11">
        <f t="shared" si="801"/>
        <v>2333.1</v>
      </c>
      <c r="BM306" s="11">
        <f t="shared" si="835"/>
        <v>0</v>
      </c>
      <c r="BN306" s="43">
        <f t="shared" si="652"/>
        <v>2333.1</v>
      </c>
      <c r="BO306" s="11">
        <f t="shared" si="691"/>
        <v>2426.8000000000002</v>
      </c>
      <c r="BP306" s="11">
        <f t="shared" si="836"/>
        <v>0</v>
      </c>
      <c r="BQ306" s="43">
        <f t="shared" si="653"/>
        <v>2426.8000000000002</v>
      </c>
      <c r="BR306" s="11">
        <f t="shared" si="692"/>
        <v>2426.8000000000002</v>
      </c>
      <c r="BS306" s="11">
        <f t="shared" si="836"/>
        <v>0</v>
      </c>
      <c r="BT306" s="43">
        <f t="shared" si="654"/>
        <v>2426.8000000000002</v>
      </c>
      <c r="BU306" s="11">
        <f t="shared" si="836"/>
        <v>0</v>
      </c>
      <c r="BV306" s="21"/>
      <c r="BW306" s="21"/>
      <c r="BX306" s="1" t="str">
        <f t="shared" si="590"/>
        <v/>
      </c>
    </row>
    <row r="307" spans="1:76" ht="15.6" customHeight="1" x14ac:dyDescent="0.3">
      <c r="A307" s="62" t="s">
        <v>254</v>
      </c>
      <c r="B307" s="63">
        <v>600</v>
      </c>
      <c r="C307" s="62" t="s">
        <v>78</v>
      </c>
      <c r="D307" s="62" t="s">
        <v>78</v>
      </c>
      <c r="E307" s="64" t="s">
        <v>94</v>
      </c>
      <c r="F307" s="11">
        <v>2333.1</v>
      </c>
      <c r="G307" s="11">
        <v>2426.8000000000002</v>
      </c>
      <c r="H307" s="11">
        <v>2426.8000000000002</v>
      </c>
      <c r="I307" s="11"/>
      <c r="J307" s="11"/>
      <c r="K307" s="11"/>
      <c r="L307" s="11">
        <f t="shared" si="729"/>
        <v>2333.1</v>
      </c>
      <c r="M307" s="11">
        <f t="shared" si="730"/>
        <v>2426.8000000000002</v>
      </c>
      <c r="N307" s="11">
        <f t="shared" si="731"/>
        <v>2426.8000000000002</v>
      </c>
      <c r="O307" s="11"/>
      <c r="P307" s="11"/>
      <c r="Q307" s="11"/>
      <c r="R307" s="11">
        <f t="shared" si="591"/>
        <v>2333.1</v>
      </c>
      <c r="S307" s="11">
        <f t="shared" si="592"/>
        <v>2426.8000000000002</v>
      </c>
      <c r="T307" s="11">
        <f t="shared" si="593"/>
        <v>2426.8000000000002</v>
      </c>
      <c r="U307" s="11"/>
      <c r="V307" s="11"/>
      <c r="W307" s="11"/>
      <c r="X307" s="11">
        <f t="shared" si="594"/>
        <v>2333.1</v>
      </c>
      <c r="Y307" s="11">
        <f t="shared" si="595"/>
        <v>2426.8000000000002</v>
      </c>
      <c r="Z307" s="11">
        <f t="shared" si="596"/>
        <v>2426.8000000000002</v>
      </c>
      <c r="AA307" s="11"/>
      <c r="AB307" s="11"/>
      <c r="AC307" s="11"/>
      <c r="AD307" s="11">
        <f t="shared" si="597"/>
        <v>2333.1</v>
      </c>
      <c r="AE307" s="11">
        <f t="shared" si="598"/>
        <v>2426.8000000000002</v>
      </c>
      <c r="AF307" s="11">
        <f t="shared" si="599"/>
        <v>2426.8000000000002</v>
      </c>
      <c r="AG307" s="11"/>
      <c r="AH307" s="11">
        <f t="shared" si="600"/>
        <v>2333.1</v>
      </c>
      <c r="AI307" s="11">
        <f t="shared" si="601"/>
        <v>2426.8000000000002</v>
      </c>
      <c r="AJ307" s="11">
        <f t="shared" si="602"/>
        <v>2426.8000000000002</v>
      </c>
      <c r="AK307" s="11"/>
      <c r="AL307" s="11"/>
      <c r="AM307" s="11"/>
      <c r="AN307" s="11">
        <f t="shared" si="603"/>
        <v>2333.1</v>
      </c>
      <c r="AO307" s="11">
        <f t="shared" si="604"/>
        <v>2426.8000000000002</v>
      </c>
      <c r="AP307" s="11">
        <f t="shared" si="605"/>
        <v>2426.8000000000002</v>
      </c>
      <c r="AQ307" s="11"/>
      <c r="AR307" s="11"/>
      <c r="AS307" s="11"/>
      <c r="AT307" s="11">
        <f t="shared" si="606"/>
        <v>2333.1</v>
      </c>
      <c r="AU307" s="11">
        <f t="shared" si="607"/>
        <v>2426.8000000000002</v>
      </c>
      <c r="AV307" s="11">
        <f t="shared" si="608"/>
        <v>2426.8000000000002</v>
      </c>
      <c r="AW307" s="11"/>
      <c r="AX307" s="11"/>
      <c r="AY307" s="11"/>
      <c r="AZ307" s="11">
        <f t="shared" si="609"/>
        <v>2333.1</v>
      </c>
      <c r="BA307" s="11">
        <f t="shared" si="610"/>
        <v>2426.8000000000002</v>
      </c>
      <c r="BB307" s="11">
        <f t="shared" si="611"/>
        <v>2426.8000000000002</v>
      </c>
      <c r="BC307" s="11"/>
      <c r="BD307" s="11"/>
      <c r="BE307" s="11"/>
      <c r="BF307" s="11">
        <f t="shared" si="612"/>
        <v>2333.1</v>
      </c>
      <c r="BG307" s="11">
        <f t="shared" si="613"/>
        <v>2426.8000000000002</v>
      </c>
      <c r="BH307" s="11">
        <f t="shared" si="614"/>
        <v>2426.8000000000002</v>
      </c>
      <c r="BI307" s="11"/>
      <c r="BJ307" s="11"/>
      <c r="BK307" s="11"/>
      <c r="BL307" s="11">
        <f t="shared" si="801"/>
        <v>2333.1</v>
      </c>
      <c r="BM307" s="11"/>
      <c r="BN307" s="43">
        <f t="shared" si="652"/>
        <v>2333.1</v>
      </c>
      <c r="BO307" s="11">
        <f t="shared" si="691"/>
        <v>2426.8000000000002</v>
      </c>
      <c r="BP307" s="11"/>
      <c r="BQ307" s="43">
        <f t="shared" si="653"/>
        <v>2426.8000000000002</v>
      </c>
      <c r="BR307" s="11">
        <f t="shared" si="692"/>
        <v>2426.8000000000002</v>
      </c>
      <c r="BS307" s="11"/>
      <c r="BT307" s="43">
        <f t="shared" si="654"/>
        <v>2426.8000000000002</v>
      </c>
      <c r="BU307" s="11"/>
      <c r="BV307" s="21"/>
      <c r="BW307" s="21"/>
      <c r="BX307" s="1" t="str">
        <f t="shared" si="590"/>
        <v>0707</v>
      </c>
    </row>
    <row r="308" spans="1:76" ht="78" customHeight="1" x14ac:dyDescent="0.3">
      <c r="A308" s="62" t="s">
        <v>256</v>
      </c>
      <c r="B308" s="63"/>
      <c r="C308" s="62"/>
      <c r="D308" s="62"/>
      <c r="E308" s="64" t="s">
        <v>257</v>
      </c>
      <c r="F308" s="11">
        <f t="shared" si="804"/>
        <v>27879.200000000001</v>
      </c>
      <c r="G308" s="11">
        <f t="shared" si="805"/>
        <v>27879.200000000001</v>
      </c>
      <c r="H308" s="11">
        <f t="shared" si="806"/>
        <v>27879.200000000001</v>
      </c>
      <c r="I308" s="11">
        <f t="shared" si="807"/>
        <v>0</v>
      </c>
      <c r="J308" s="11">
        <f t="shared" si="808"/>
        <v>0</v>
      </c>
      <c r="K308" s="11">
        <f t="shared" si="809"/>
        <v>0</v>
      </c>
      <c r="L308" s="11">
        <f t="shared" si="729"/>
        <v>27879.200000000001</v>
      </c>
      <c r="M308" s="11">
        <f t="shared" si="730"/>
        <v>27879.200000000001</v>
      </c>
      <c r="N308" s="11">
        <f t="shared" si="731"/>
        <v>27879.200000000001</v>
      </c>
      <c r="O308" s="11">
        <f t="shared" si="810"/>
        <v>0</v>
      </c>
      <c r="P308" s="11">
        <f t="shared" si="811"/>
        <v>0</v>
      </c>
      <c r="Q308" s="11">
        <f t="shared" si="812"/>
        <v>0</v>
      </c>
      <c r="R308" s="11">
        <f t="shared" si="591"/>
        <v>27879.200000000001</v>
      </c>
      <c r="S308" s="11">
        <f t="shared" si="592"/>
        <v>27879.200000000001</v>
      </c>
      <c r="T308" s="11">
        <f t="shared" si="593"/>
        <v>27879.200000000001</v>
      </c>
      <c r="U308" s="11">
        <f t="shared" si="813"/>
        <v>0</v>
      </c>
      <c r="V308" s="11">
        <f t="shared" si="814"/>
        <v>0</v>
      </c>
      <c r="W308" s="11">
        <f t="shared" si="815"/>
        <v>0</v>
      </c>
      <c r="X308" s="11">
        <f t="shared" si="594"/>
        <v>27879.200000000001</v>
      </c>
      <c r="Y308" s="11">
        <f t="shared" si="595"/>
        <v>27879.200000000001</v>
      </c>
      <c r="Z308" s="11">
        <f t="shared" si="596"/>
        <v>27879.200000000001</v>
      </c>
      <c r="AA308" s="11">
        <f t="shared" si="816"/>
        <v>0</v>
      </c>
      <c r="AB308" s="11">
        <f t="shared" si="817"/>
        <v>0</v>
      </c>
      <c r="AC308" s="11">
        <f t="shared" si="818"/>
        <v>0</v>
      </c>
      <c r="AD308" s="11">
        <f t="shared" si="597"/>
        <v>27879.200000000001</v>
      </c>
      <c r="AE308" s="11">
        <f t="shared" si="598"/>
        <v>27879.200000000001</v>
      </c>
      <c r="AF308" s="11">
        <f t="shared" si="599"/>
        <v>27879.200000000001</v>
      </c>
      <c r="AG308" s="11">
        <f t="shared" si="819"/>
        <v>0</v>
      </c>
      <c r="AH308" s="11">
        <f t="shared" si="600"/>
        <v>27879.200000000001</v>
      </c>
      <c r="AI308" s="11">
        <f t="shared" si="601"/>
        <v>27879.200000000001</v>
      </c>
      <c r="AJ308" s="11">
        <f t="shared" si="602"/>
        <v>27879.200000000001</v>
      </c>
      <c r="AK308" s="11">
        <f t="shared" si="820"/>
        <v>0</v>
      </c>
      <c r="AL308" s="11">
        <f t="shared" si="821"/>
        <v>0</v>
      </c>
      <c r="AM308" s="11">
        <f t="shared" si="822"/>
        <v>0</v>
      </c>
      <c r="AN308" s="11">
        <f t="shared" si="603"/>
        <v>27879.200000000001</v>
      </c>
      <c r="AO308" s="11">
        <f t="shared" si="604"/>
        <v>27879.200000000001</v>
      </c>
      <c r="AP308" s="11">
        <f t="shared" si="605"/>
        <v>27879.200000000001</v>
      </c>
      <c r="AQ308" s="11">
        <f t="shared" si="823"/>
        <v>0</v>
      </c>
      <c r="AR308" s="11">
        <f t="shared" si="824"/>
        <v>0</v>
      </c>
      <c r="AS308" s="11">
        <f t="shared" si="825"/>
        <v>0</v>
      </c>
      <c r="AT308" s="11">
        <f t="shared" si="606"/>
        <v>27879.200000000001</v>
      </c>
      <c r="AU308" s="11">
        <f t="shared" si="607"/>
        <v>27879.200000000001</v>
      </c>
      <c r="AV308" s="11">
        <f t="shared" si="608"/>
        <v>27879.200000000001</v>
      </c>
      <c r="AW308" s="11">
        <f t="shared" si="826"/>
        <v>0</v>
      </c>
      <c r="AX308" s="11">
        <f t="shared" si="827"/>
        <v>0</v>
      </c>
      <c r="AY308" s="11">
        <f t="shared" si="828"/>
        <v>0</v>
      </c>
      <c r="AZ308" s="11">
        <f t="shared" si="609"/>
        <v>27879.200000000001</v>
      </c>
      <c r="BA308" s="11">
        <f t="shared" si="610"/>
        <v>27879.200000000001</v>
      </c>
      <c r="BB308" s="11">
        <f t="shared" si="611"/>
        <v>27879.200000000001</v>
      </c>
      <c r="BC308" s="11">
        <f t="shared" si="829"/>
        <v>0</v>
      </c>
      <c r="BD308" s="11">
        <f t="shared" si="830"/>
        <v>0</v>
      </c>
      <c r="BE308" s="11">
        <f t="shared" si="831"/>
        <v>0</v>
      </c>
      <c r="BF308" s="11">
        <f t="shared" si="612"/>
        <v>27879.200000000001</v>
      </c>
      <c r="BG308" s="11">
        <f t="shared" si="613"/>
        <v>27879.200000000001</v>
      </c>
      <c r="BH308" s="11">
        <f t="shared" si="614"/>
        <v>27879.200000000001</v>
      </c>
      <c r="BI308" s="11">
        <f t="shared" si="832"/>
        <v>0</v>
      </c>
      <c r="BJ308" s="11">
        <f t="shared" si="833"/>
        <v>0</v>
      </c>
      <c r="BK308" s="11">
        <f t="shared" si="834"/>
        <v>0</v>
      </c>
      <c r="BL308" s="11">
        <f t="shared" si="801"/>
        <v>27879.200000000001</v>
      </c>
      <c r="BM308" s="11">
        <f t="shared" si="835"/>
        <v>0</v>
      </c>
      <c r="BN308" s="43">
        <f t="shared" si="652"/>
        <v>27879.200000000001</v>
      </c>
      <c r="BO308" s="11">
        <f t="shared" si="691"/>
        <v>27879.200000000001</v>
      </c>
      <c r="BP308" s="11">
        <f t="shared" si="836"/>
        <v>0</v>
      </c>
      <c r="BQ308" s="43">
        <f t="shared" si="653"/>
        <v>27879.200000000001</v>
      </c>
      <c r="BR308" s="11">
        <f t="shared" si="692"/>
        <v>27879.200000000001</v>
      </c>
      <c r="BS308" s="11">
        <f t="shared" si="836"/>
        <v>0</v>
      </c>
      <c r="BT308" s="43">
        <f t="shared" si="654"/>
        <v>27879.200000000001</v>
      </c>
      <c r="BU308" s="11">
        <f t="shared" si="836"/>
        <v>0</v>
      </c>
      <c r="BV308" s="21"/>
      <c r="BW308" s="21"/>
      <c r="BX308" s="1" t="str">
        <f t="shared" si="590"/>
        <v/>
      </c>
    </row>
    <row r="309" spans="1:76" ht="46.8" customHeight="1" x14ac:dyDescent="0.3">
      <c r="A309" s="62" t="s">
        <v>256</v>
      </c>
      <c r="B309" s="63" t="s">
        <v>82</v>
      </c>
      <c r="C309" s="62"/>
      <c r="D309" s="62"/>
      <c r="E309" s="64" t="s">
        <v>83</v>
      </c>
      <c r="F309" s="11">
        <f t="shared" si="804"/>
        <v>27879.200000000001</v>
      </c>
      <c r="G309" s="11">
        <f t="shared" si="805"/>
        <v>27879.200000000001</v>
      </c>
      <c r="H309" s="11">
        <f t="shared" si="806"/>
        <v>27879.200000000001</v>
      </c>
      <c r="I309" s="11">
        <f t="shared" si="807"/>
        <v>0</v>
      </c>
      <c r="J309" s="11">
        <f t="shared" si="808"/>
        <v>0</v>
      </c>
      <c r="K309" s="11">
        <f t="shared" si="809"/>
        <v>0</v>
      </c>
      <c r="L309" s="11">
        <f t="shared" si="729"/>
        <v>27879.200000000001</v>
      </c>
      <c r="M309" s="11">
        <f t="shared" si="730"/>
        <v>27879.200000000001</v>
      </c>
      <c r="N309" s="11">
        <f t="shared" si="731"/>
        <v>27879.200000000001</v>
      </c>
      <c r="O309" s="11">
        <f t="shared" si="810"/>
        <v>0</v>
      </c>
      <c r="P309" s="11">
        <f t="shared" si="811"/>
        <v>0</v>
      </c>
      <c r="Q309" s="11">
        <f t="shared" si="812"/>
        <v>0</v>
      </c>
      <c r="R309" s="11">
        <f t="shared" si="591"/>
        <v>27879.200000000001</v>
      </c>
      <c r="S309" s="11">
        <f t="shared" si="592"/>
        <v>27879.200000000001</v>
      </c>
      <c r="T309" s="11">
        <f t="shared" si="593"/>
        <v>27879.200000000001</v>
      </c>
      <c r="U309" s="11">
        <f t="shared" si="813"/>
        <v>0</v>
      </c>
      <c r="V309" s="11">
        <f t="shared" si="814"/>
        <v>0</v>
      </c>
      <c r="W309" s="11">
        <f t="shared" si="815"/>
        <v>0</v>
      </c>
      <c r="X309" s="11">
        <f t="shared" si="594"/>
        <v>27879.200000000001</v>
      </c>
      <c r="Y309" s="11">
        <f t="shared" si="595"/>
        <v>27879.200000000001</v>
      </c>
      <c r="Z309" s="11">
        <f t="shared" si="596"/>
        <v>27879.200000000001</v>
      </c>
      <c r="AA309" s="11">
        <f t="shared" si="816"/>
        <v>0</v>
      </c>
      <c r="AB309" s="11">
        <f t="shared" si="817"/>
        <v>0</v>
      </c>
      <c r="AC309" s="11">
        <f t="shared" si="818"/>
        <v>0</v>
      </c>
      <c r="AD309" s="11">
        <f t="shared" si="597"/>
        <v>27879.200000000001</v>
      </c>
      <c r="AE309" s="11">
        <f t="shared" si="598"/>
        <v>27879.200000000001</v>
      </c>
      <c r="AF309" s="11">
        <f t="shared" si="599"/>
        <v>27879.200000000001</v>
      </c>
      <c r="AG309" s="11">
        <f t="shared" si="819"/>
        <v>0</v>
      </c>
      <c r="AH309" s="11">
        <f t="shared" si="600"/>
        <v>27879.200000000001</v>
      </c>
      <c r="AI309" s="11">
        <f t="shared" si="601"/>
        <v>27879.200000000001</v>
      </c>
      <c r="AJ309" s="11">
        <f t="shared" si="602"/>
        <v>27879.200000000001</v>
      </c>
      <c r="AK309" s="11">
        <f t="shared" si="820"/>
        <v>0</v>
      </c>
      <c r="AL309" s="11">
        <f t="shared" si="821"/>
        <v>0</v>
      </c>
      <c r="AM309" s="11">
        <f t="shared" si="822"/>
        <v>0</v>
      </c>
      <c r="AN309" s="11">
        <f t="shared" si="603"/>
        <v>27879.200000000001</v>
      </c>
      <c r="AO309" s="11">
        <f t="shared" si="604"/>
        <v>27879.200000000001</v>
      </c>
      <c r="AP309" s="11">
        <f t="shared" si="605"/>
        <v>27879.200000000001</v>
      </c>
      <c r="AQ309" s="11">
        <f t="shared" si="823"/>
        <v>0</v>
      </c>
      <c r="AR309" s="11">
        <f t="shared" si="824"/>
        <v>0</v>
      </c>
      <c r="AS309" s="11">
        <f t="shared" si="825"/>
        <v>0</v>
      </c>
      <c r="AT309" s="11">
        <f t="shared" si="606"/>
        <v>27879.200000000001</v>
      </c>
      <c r="AU309" s="11">
        <f t="shared" si="607"/>
        <v>27879.200000000001</v>
      </c>
      <c r="AV309" s="11">
        <f t="shared" si="608"/>
        <v>27879.200000000001</v>
      </c>
      <c r="AW309" s="11">
        <f t="shared" si="826"/>
        <v>0</v>
      </c>
      <c r="AX309" s="11">
        <f t="shared" si="827"/>
        <v>0</v>
      </c>
      <c r="AY309" s="11">
        <f t="shared" si="828"/>
        <v>0</v>
      </c>
      <c r="AZ309" s="11">
        <f t="shared" si="609"/>
        <v>27879.200000000001</v>
      </c>
      <c r="BA309" s="11">
        <f t="shared" si="610"/>
        <v>27879.200000000001</v>
      </c>
      <c r="BB309" s="11">
        <f t="shared" si="611"/>
        <v>27879.200000000001</v>
      </c>
      <c r="BC309" s="11">
        <f t="shared" si="829"/>
        <v>0</v>
      </c>
      <c r="BD309" s="11">
        <f t="shared" si="830"/>
        <v>0</v>
      </c>
      <c r="BE309" s="11">
        <f t="shared" si="831"/>
        <v>0</v>
      </c>
      <c r="BF309" s="11">
        <f t="shared" si="612"/>
        <v>27879.200000000001</v>
      </c>
      <c r="BG309" s="11">
        <f t="shared" si="613"/>
        <v>27879.200000000001</v>
      </c>
      <c r="BH309" s="11">
        <f t="shared" si="614"/>
        <v>27879.200000000001</v>
      </c>
      <c r="BI309" s="11">
        <f t="shared" si="832"/>
        <v>0</v>
      </c>
      <c r="BJ309" s="11">
        <f t="shared" si="833"/>
        <v>0</v>
      </c>
      <c r="BK309" s="11">
        <f t="shared" si="834"/>
        <v>0</v>
      </c>
      <c r="BL309" s="11">
        <f t="shared" si="801"/>
        <v>27879.200000000001</v>
      </c>
      <c r="BM309" s="11">
        <f t="shared" si="835"/>
        <v>0</v>
      </c>
      <c r="BN309" s="43">
        <f t="shared" si="652"/>
        <v>27879.200000000001</v>
      </c>
      <c r="BO309" s="11">
        <f t="shared" si="691"/>
        <v>27879.200000000001</v>
      </c>
      <c r="BP309" s="11">
        <f t="shared" si="836"/>
        <v>0</v>
      </c>
      <c r="BQ309" s="43">
        <f t="shared" si="653"/>
        <v>27879.200000000001</v>
      </c>
      <c r="BR309" s="11">
        <f t="shared" si="692"/>
        <v>27879.200000000001</v>
      </c>
      <c r="BS309" s="11">
        <f t="shared" si="836"/>
        <v>0</v>
      </c>
      <c r="BT309" s="43">
        <f t="shared" si="654"/>
        <v>27879.200000000001</v>
      </c>
      <c r="BU309" s="11">
        <f t="shared" si="836"/>
        <v>0</v>
      </c>
      <c r="BV309" s="21"/>
      <c r="BW309" s="21"/>
      <c r="BX309" s="1" t="str">
        <f t="shared" ref="BX309:BX362" si="837">CONCATENATE(C309,D309)</f>
        <v/>
      </c>
    </row>
    <row r="310" spans="1:76" ht="15.6" customHeight="1" x14ac:dyDescent="0.3">
      <c r="A310" s="62" t="s">
        <v>256</v>
      </c>
      <c r="B310" s="63">
        <v>600</v>
      </c>
      <c r="C310" s="62" t="s">
        <v>78</v>
      </c>
      <c r="D310" s="62" t="s">
        <v>78</v>
      </c>
      <c r="E310" s="64" t="s">
        <v>94</v>
      </c>
      <c r="F310" s="11">
        <v>27879.200000000001</v>
      </c>
      <c r="G310" s="11">
        <v>27879.200000000001</v>
      </c>
      <c r="H310" s="11">
        <v>27879.200000000001</v>
      </c>
      <c r="I310" s="11"/>
      <c r="J310" s="11"/>
      <c r="K310" s="11"/>
      <c r="L310" s="11">
        <f t="shared" si="729"/>
        <v>27879.200000000001</v>
      </c>
      <c r="M310" s="11">
        <f t="shared" si="730"/>
        <v>27879.200000000001</v>
      </c>
      <c r="N310" s="11">
        <f t="shared" si="731"/>
        <v>27879.200000000001</v>
      </c>
      <c r="O310" s="11"/>
      <c r="P310" s="11"/>
      <c r="Q310" s="11"/>
      <c r="R310" s="11">
        <f t="shared" si="591"/>
        <v>27879.200000000001</v>
      </c>
      <c r="S310" s="11">
        <f t="shared" si="592"/>
        <v>27879.200000000001</v>
      </c>
      <c r="T310" s="11">
        <f t="shared" si="593"/>
        <v>27879.200000000001</v>
      </c>
      <c r="U310" s="11"/>
      <c r="V310" s="11"/>
      <c r="W310" s="11"/>
      <c r="X310" s="11">
        <f t="shared" si="594"/>
        <v>27879.200000000001</v>
      </c>
      <c r="Y310" s="11">
        <f t="shared" si="595"/>
        <v>27879.200000000001</v>
      </c>
      <c r="Z310" s="11">
        <f t="shared" si="596"/>
        <v>27879.200000000001</v>
      </c>
      <c r="AA310" s="11"/>
      <c r="AB310" s="11"/>
      <c r="AC310" s="11"/>
      <c r="AD310" s="11">
        <f t="shared" si="597"/>
        <v>27879.200000000001</v>
      </c>
      <c r="AE310" s="11">
        <f t="shared" si="598"/>
        <v>27879.200000000001</v>
      </c>
      <c r="AF310" s="11">
        <f t="shared" si="599"/>
        <v>27879.200000000001</v>
      </c>
      <c r="AG310" s="11"/>
      <c r="AH310" s="11">
        <f t="shared" si="600"/>
        <v>27879.200000000001</v>
      </c>
      <c r="AI310" s="11">
        <f t="shared" si="601"/>
        <v>27879.200000000001</v>
      </c>
      <c r="AJ310" s="11">
        <f t="shared" si="602"/>
        <v>27879.200000000001</v>
      </c>
      <c r="AK310" s="11"/>
      <c r="AL310" s="11"/>
      <c r="AM310" s="11"/>
      <c r="AN310" s="11">
        <f t="shared" si="603"/>
        <v>27879.200000000001</v>
      </c>
      <c r="AO310" s="11">
        <f t="shared" si="604"/>
        <v>27879.200000000001</v>
      </c>
      <c r="AP310" s="11">
        <f t="shared" si="605"/>
        <v>27879.200000000001</v>
      </c>
      <c r="AQ310" s="11"/>
      <c r="AR310" s="11"/>
      <c r="AS310" s="11"/>
      <c r="AT310" s="11">
        <f t="shared" si="606"/>
        <v>27879.200000000001</v>
      </c>
      <c r="AU310" s="11">
        <f t="shared" si="607"/>
        <v>27879.200000000001</v>
      </c>
      <c r="AV310" s="11">
        <f t="shared" si="608"/>
        <v>27879.200000000001</v>
      </c>
      <c r="AW310" s="11"/>
      <c r="AX310" s="11"/>
      <c r="AY310" s="11"/>
      <c r="AZ310" s="11">
        <f t="shared" si="609"/>
        <v>27879.200000000001</v>
      </c>
      <c r="BA310" s="11">
        <f t="shared" si="610"/>
        <v>27879.200000000001</v>
      </c>
      <c r="BB310" s="11">
        <f t="shared" si="611"/>
        <v>27879.200000000001</v>
      </c>
      <c r="BC310" s="11"/>
      <c r="BD310" s="11"/>
      <c r="BE310" s="11"/>
      <c r="BF310" s="11">
        <f t="shared" si="612"/>
        <v>27879.200000000001</v>
      </c>
      <c r="BG310" s="11">
        <f t="shared" si="613"/>
        <v>27879.200000000001</v>
      </c>
      <c r="BH310" s="11">
        <f t="shared" si="614"/>
        <v>27879.200000000001</v>
      </c>
      <c r="BI310" s="11"/>
      <c r="BJ310" s="11"/>
      <c r="BK310" s="11"/>
      <c r="BL310" s="11">
        <f t="shared" si="801"/>
        <v>27879.200000000001</v>
      </c>
      <c r="BM310" s="11"/>
      <c r="BN310" s="43">
        <f t="shared" si="652"/>
        <v>27879.200000000001</v>
      </c>
      <c r="BO310" s="11">
        <f t="shared" si="691"/>
        <v>27879.200000000001</v>
      </c>
      <c r="BP310" s="11"/>
      <c r="BQ310" s="43">
        <f t="shared" si="653"/>
        <v>27879.200000000001</v>
      </c>
      <c r="BR310" s="11">
        <f t="shared" si="692"/>
        <v>27879.200000000001</v>
      </c>
      <c r="BS310" s="11"/>
      <c r="BT310" s="43">
        <f t="shared" si="654"/>
        <v>27879.200000000001</v>
      </c>
      <c r="BU310" s="11"/>
      <c r="BV310" s="21"/>
      <c r="BW310" s="21"/>
      <c r="BX310" s="1" t="str">
        <f t="shared" si="837"/>
        <v>0707</v>
      </c>
    </row>
    <row r="311" spans="1:76" ht="62.4" customHeight="1" x14ac:dyDescent="0.3">
      <c r="A311" s="62" t="s">
        <v>258</v>
      </c>
      <c r="B311" s="63"/>
      <c r="C311" s="62"/>
      <c r="D311" s="62"/>
      <c r="E311" s="64" t="s">
        <v>259</v>
      </c>
      <c r="F311" s="11">
        <f t="shared" ref="F311:K311" si="838">F312+F317</f>
        <v>148506.40000000002</v>
      </c>
      <c r="G311" s="11">
        <f t="shared" si="838"/>
        <v>152615.20000000001</v>
      </c>
      <c r="H311" s="11">
        <f t="shared" si="838"/>
        <v>152615.20000000001</v>
      </c>
      <c r="I311" s="11">
        <f t="shared" si="838"/>
        <v>0</v>
      </c>
      <c r="J311" s="11">
        <f t="shared" si="838"/>
        <v>0</v>
      </c>
      <c r="K311" s="11">
        <f t="shared" si="838"/>
        <v>0</v>
      </c>
      <c r="L311" s="11">
        <f t="shared" si="729"/>
        <v>148506.40000000002</v>
      </c>
      <c r="M311" s="11">
        <f t="shared" si="730"/>
        <v>152615.20000000001</v>
      </c>
      <c r="N311" s="11">
        <f t="shared" si="731"/>
        <v>152615.20000000001</v>
      </c>
      <c r="O311" s="11">
        <f>O312+O317</f>
        <v>18647.900000000001</v>
      </c>
      <c r="P311" s="11">
        <f>P312+P317</f>
        <v>22590.400000000001</v>
      </c>
      <c r="Q311" s="11">
        <f>Q312+Q317</f>
        <v>22590.400000000001</v>
      </c>
      <c r="R311" s="11">
        <f t="shared" ref="R311:R374" si="839">L311+O311</f>
        <v>167154.30000000002</v>
      </c>
      <c r="S311" s="11">
        <f t="shared" ref="S311:S374" si="840">M311+P311</f>
        <v>175205.6</v>
      </c>
      <c r="T311" s="11">
        <f t="shared" ref="T311:T374" si="841">N311+Q311</f>
        <v>175205.6</v>
      </c>
      <c r="U311" s="11">
        <f>U312+U317</f>
        <v>0</v>
      </c>
      <c r="V311" s="11">
        <f>V312+V317</f>
        <v>0</v>
      </c>
      <c r="W311" s="11">
        <f>W312+W317</f>
        <v>0</v>
      </c>
      <c r="X311" s="11">
        <f t="shared" ref="X311:X374" si="842">R311+U311</f>
        <v>167154.30000000002</v>
      </c>
      <c r="Y311" s="11">
        <f t="shared" ref="Y311:Y374" si="843">S311+V311</f>
        <v>175205.6</v>
      </c>
      <c r="Z311" s="11">
        <f t="shared" ref="Z311:Z374" si="844">T311+W311</f>
        <v>175205.6</v>
      </c>
      <c r="AA311" s="11">
        <f>AA312+AA317</f>
        <v>0</v>
      </c>
      <c r="AB311" s="11">
        <f>AB312+AB317</f>
        <v>0</v>
      </c>
      <c r="AC311" s="11">
        <f>AC312+AC317</f>
        <v>0</v>
      </c>
      <c r="AD311" s="11">
        <f t="shared" ref="AD311:AD374" si="845">X311+AA311</f>
        <v>167154.30000000002</v>
      </c>
      <c r="AE311" s="11">
        <f t="shared" ref="AE311:AE374" si="846">Y311+AB311</f>
        <v>175205.6</v>
      </c>
      <c r="AF311" s="11">
        <f t="shared" ref="AF311:AF374" si="847">Z311+AC311</f>
        <v>175205.6</v>
      </c>
      <c r="AG311" s="11">
        <f>AG312+AG317</f>
        <v>0</v>
      </c>
      <c r="AH311" s="11">
        <f t="shared" ref="AH311:AH374" si="848">AD311+AG311</f>
        <v>167154.30000000002</v>
      </c>
      <c r="AI311" s="11">
        <f t="shared" ref="AI311:AI374" si="849">AE311</f>
        <v>175205.6</v>
      </c>
      <c r="AJ311" s="11">
        <f t="shared" ref="AJ311:AJ374" si="850">AF311</f>
        <v>175205.6</v>
      </c>
      <c r="AK311" s="11">
        <f>AK312+AK317</f>
        <v>0</v>
      </c>
      <c r="AL311" s="11">
        <f>AL312+AL317</f>
        <v>0</v>
      </c>
      <c r="AM311" s="11">
        <f>AM312+AM317</f>
        <v>0</v>
      </c>
      <c r="AN311" s="11">
        <f t="shared" ref="AN311:AN374" si="851">AH311+AK311</f>
        <v>167154.30000000002</v>
      </c>
      <c r="AO311" s="11">
        <f t="shared" ref="AO311:AO374" si="852">AI311+AL311</f>
        <v>175205.6</v>
      </c>
      <c r="AP311" s="11">
        <f t="shared" ref="AP311:AP374" si="853">AJ311+AM311</f>
        <v>175205.6</v>
      </c>
      <c r="AQ311" s="11">
        <f>AQ312+AQ317</f>
        <v>0</v>
      </c>
      <c r="AR311" s="11">
        <f>AR312+AR317</f>
        <v>0</v>
      </c>
      <c r="AS311" s="11">
        <f>AS312+AS317</f>
        <v>0</v>
      </c>
      <c r="AT311" s="11">
        <f t="shared" ref="AT311:AT374" si="854">AN311+AQ311</f>
        <v>167154.30000000002</v>
      </c>
      <c r="AU311" s="11">
        <f t="shared" ref="AU311:AU374" si="855">AO311+AR311</f>
        <v>175205.6</v>
      </c>
      <c r="AV311" s="11">
        <f t="shared" ref="AV311:AV374" si="856">AP311+AS311</f>
        <v>175205.6</v>
      </c>
      <c r="AW311" s="11">
        <f>AW312+AW317</f>
        <v>0</v>
      </c>
      <c r="AX311" s="11">
        <f>AX312+AX317</f>
        <v>0</v>
      </c>
      <c r="AY311" s="11">
        <f>AY312+AY317</f>
        <v>0</v>
      </c>
      <c r="AZ311" s="11">
        <f t="shared" ref="AZ311:AZ374" si="857">AT311+AW311</f>
        <v>167154.30000000002</v>
      </c>
      <c r="BA311" s="11">
        <f t="shared" ref="BA311:BA374" si="858">AU311+AX311</f>
        <v>175205.6</v>
      </c>
      <c r="BB311" s="11">
        <f t="shared" ref="BB311:BB374" si="859">AV311+AY311</f>
        <v>175205.6</v>
      </c>
      <c r="BC311" s="11">
        <f>BC312+BC317</f>
        <v>0</v>
      </c>
      <c r="BD311" s="11">
        <f>BD312+BD317</f>
        <v>0</v>
      </c>
      <c r="BE311" s="11">
        <f>BE312+BE317</f>
        <v>0</v>
      </c>
      <c r="BF311" s="11">
        <f t="shared" ref="BF311:BF374" si="860">AZ311+BC311</f>
        <v>167154.30000000002</v>
      </c>
      <c r="BG311" s="11">
        <f t="shared" ref="BG311:BG374" si="861">BA311+BD311</f>
        <v>175205.6</v>
      </c>
      <c r="BH311" s="11">
        <f t="shared" ref="BH311:BH374" si="862">BB311+BE311</f>
        <v>175205.6</v>
      </c>
      <c r="BI311" s="11">
        <f>BI312+BI317</f>
        <v>0</v>
      </c>
      <c r="BJ311" s="11">
        <f>BJ312+BJ317</f>
        <v>0</v>
      </c>
      <c r="BK311" s="11">
        <f>BK312+BK317</f>
        <v>0</v>
      </c>
      <c r="BL311" s="11">
        <f t="shared" si="801"/>
        <v>167154.30000000002</v>
      </c>
      <c r="BM311" s="11">
        <f>BM312+BM317</f>
        <v>0</v>
      </c>
      <c r="BN311" s="43">
        <f t="shared" si="652"/>
        <v>167154.30000000002</v>
      </c>
      <c r="BO311" s="11">
        <f t="shared" si="691"/>
        <v>175205.6</v>
      </c>
      <c r="BP311" s="11">
        <f>BP312+BP317</f>
        <v>0</v>
      </c>
      <c r="BQ311" s="43">
        <f t="shared" si="653"/>
        <v>175205.6</v>
      </c>
      <c r="BR311" s="11">
        <f t="shared" si="692"/>
        <v>175205.6</v>
      </c>
      <c r="BS311" s="11">
        <f>BS312+BS317</f>
        <v>0</v>
      </c>
      <c r="BT311" s="43">
        <f t="shared" si="654"/>
        <v>175205.6</v>
      </c>
      <c r="BU311" s="11">
        <f>BU312+BU317</f>
        <v>0</v>
      </c>
      <c r="BV311" s="21"/>
      <c r="BW311" s="21"/>
      <c r="BX311" s="1" t="str">
        <f t="shared" si="837"/>
        <v/>
      </c>
    </row>
    <row r="312" spans="1:76" ht="31.2" customHeight="1" x14ac:dyDescent="0.3">
      <c r="A312" s="62" t="s">
        <v>260</v>
      </c>
      <c r="B312" s="63"/>
      <c r="C312" s="62"/>
      <c r="D312" s="62"/>
      <c r="E312" s="64" t="s">
        <v>195</v>
      </c>
      <c r="F312" s="11">
        <f t="shared" ref="F312:K312" si="863">F313+F315</f>
        <v>35257.5</v>
      </c>
      <c r="G312" s="11">
        <f t="shared" si="863"/>
        <v>36274.299999999996</v>
      </c>
      <c r="H312" s="11">
        <f t="shared" si="863"/>
        <v>36274.299999999996</v>
      </c>
      <c r="I312" s="11">
        <f t="shared" si="863"/>
        <v>0</v>
      </c>
      <c r="J312" s="11">
        <f t="shared" si="863"/>
        <v>0</v>
      </c>
      <c r="K312" s="11">
        <f t="shared" si="863"/>
        <v>0</v>
      </c>
      <c r="L312" s="11">
        <f t="shared" si="729"/>
        <v>35257.5</v>
      </c>
      <c r="M312" s="11">
        <f t="shared" si="730"/>
        <v>36274.299999999996</v>
      </c>
      <c r="N312" s="11">
        <f t="shared" si="731"/>
        <v>36274.299999999996</v>
      </c>
      <c r="O312" s="11">
        <f>O313+O315</f>
        <v>5182</v>
      </c>
      <c r="P312" s="11">
        <f>P313+P315</f>
        <v>6347.7</v>
      </c>
      <c r="Q312" s="11">
        <f>Q313+Q315</f>
        <v>6347.7</v>
      </c>
      <c r="R312" s="11">
        <f t="shared" si="839"/>
        <v>40439.5</v>
      </c>
      <c r="S312" s="11">
        <f t="shared" si="840"/>
        <v>42621.999999999993</v>
      </c>
      <c r="T312" s="11">
        <f t="shared" si="841"/>
        <v>42621.999999999993</v>
      </c>
      <c r="U312" s="11">
        <f>U313+U315</f>
        <v>0</v>
      </c>
      <c r="V312" s="11">
        <f>V313+V315</f>
        <v>0</v>
      </c>
      <c r="W312" s="11">
        <f>W313+W315</f>
        <v>0</v>
      </c>
      <c r="X312" s="11">
        <f t="shared" si="842"/>
        <v>40439.5</v>
      </c>
      <c r="Y312" s="11">
        <f t="shared" si="843"/>
        <v>42621.999999999993</v>
      </c>
      <c r="Z312" s="11">
        <f t="shared" si="844"/>
        <v>42621.999999999993</v>
      </c>
      <c r="AA312" s="11">
        <f>AA313+AA315</f>
        <v>0</v>
      </c>
      <c r="AB312" s="11">
        <f>AB313+AB315</f>
        <v>0</v>
      </c>
      <c r="AC312" s="11">
        <f>AC313+AC315</f>
        <v>0</v>
      </c>
      <c r="AD312" s="11">
        <f t="shared" si="845"/>
        <v>40439.5</v>
      </c>
      <c r="AE312" s="11">
        <f t="shared" si="846"/>
        <v>42621.999999999993</v>
      </c>
      <c r="AF312" s="11">
        <f t="shared" si="847"/>
        <v>42621.999999999993</v>
      </c>
      <c r="AG312" s="11">
        <f>AG313+AG315</f>
        <v>0</v>
      </c>
      <c r="AH312" s="11">
        <f t="shared" si="848"/>
        <v>40439.5</v>
      </c>
      <c r="AI312" s="11">
        <f t="shared" si="849"/>
        <v>42621.999999999993</v>
      </c>
      <c r="AJ312" s="11">
        <f t="shared" si="850"/>
        <v>42621.999999999993</v>
      </c>
      <c r="AK312" s="11">
        <f>AK313+AK315</f>
        <v>0</v>
      </c>
      <c r="AL312" s="11">
        <f>AL313+AL315</f>
        <v>0</v>
      </c>
      <c r="AM312" s="11">
        <f>AM313+AM315</f>
        <v>0</v>
      </c>
      <c r="AN312" s="11">
        <f t="shared" si="851"/>
        <v>40439.5</v>
      </c>
      <c r="AO312" s="11">
        <f t="shared" si="852"/>
        <v>42621.999999999993</v>
      </c>
      <c r="AP312" s="11">
        <f t="shared" si="853"/>
        <v>42621.999999999993</v>
      </c>
      <c r="AQ312" s="11">
        <f>AQ313+AQ315</f>
        <v>0</v>
      </c>
      <c r="AR312" s="11">
        <f>AR313+AR315</f>
        <v>0</v>
      </c>
      <c r="AS312" s="11">
        <f>AS313+AS315</f>
        <v>0</v>
      </c>
      <c r="AT312" s="11">
        <f t="shared" si="854"/>
        <v>40439.5</v>
      </c>
      <c r="AU312" s="11">
        <f t="shared" si="855"/>
        <v>42621.999999999993</v>
      </c>
      <c r="AV312" s="11">
        <f t="shared" si="856"/>
        <v>42621.999999999993</v>
      </c>
      <c r="AW312" s="11">
        <f>AW313+AW315</f>
        <v>0</v>
      </c>
      <c r="AX312" s="11">
        <f>AX313+AX315</f>
        <v>0</v>
      </c>
      <c r="AY312" s="11">
        <f>AY313+AY315</f>
        <v>0</v>
      </c>
      <c r="AZ312" s="11">
        <f t="shared" si="857"/>
        <v>40439.5</v>
      </c>
      <c r="BA312" s="11">
        <f t="shared" si="858"/>
        <v>42621.999999999993</v>
      </c>
      <c r="BB312" s="11">
        <f t="shared" si="859"/>
        <v>42621.999999999993</v>
      </c>
      <c r="BC312" s="11">
        <f>BC313+BC315</f>
        <v>0</v>
      </c>
      <c r="BD312" s="11">
        <f>BD313+BD315</f>
        <v>0</v>
      </c>
      <c r="BE312" s="11">
        <f>BE313+BE315</f>
        <v>0</v>
      </c>
      <c r="BF312" s="11">
        <f t="shared" si="860"/>
        <v>40439.5</v>
      </c>
      <c r="BG312" s="11">
        <f t="shared" si="861"/>
        <v>42621.999999999993</v>
      </c>
      <c r="BH312" s="11">
        <f t="shared" si="862"/>
        <v>42621.999999999993</v>
      </c>
      <c r="BI312" s="11">
        <f>BI313+BI315</f>
        <v>0</v>
      </c>
      <c r="BJ312" s="11">
        <f>BJ313+BJ315</f>
        <v>0</v>
      </c>
      <c r="BK312" s="11">
        <f>BK313+BK315</f>
        <v>0</v>
      </c>
      <c r="BL312" s="11">
        <f t="shared" si="801"/>
        <v>40439.5</v>
      </c>
      <c r="BM312" s="11">
        <f>BM313+BM315</f>
        <v>0</v>
      </c>
      <c r="BN312" s="43">
        <f t="shared" si="652"/>
        <v>40439.5</v>
      </c>
      <c r="BO312" s="11">
        <f t="shared" si="691"/>
        <v>42621.999999999993</v>
      </c>
      <c r="BP312" s="11">
        <f>BP313+BP315</f>
        <v>0</v>
      </c>
      <c r="BQ312" s="43">
        <f t="shared" si="653"/>
        <v>42621.999999999993</v>
      </c>
      <c r="BR312" s="11">
        <f t="shared" si="692"/>
        <v>42621.999999999993</v>
      </c>
      <c r="BS312" s="11">
        <f>BS313+BS315</f>
        <v>0</v>
      </c>
      <c r="BT312" s="43">
        <f t="shared" si="654"/>
        <v>42621.999999999993</v>
      </c>
      <c r="BU312" s="11">
        <f>BU313+BU315</f>
        <v>0</v>
      </c>
      <c r="BV312" s="21"/>
      <c r="BW312" s="21"/>
      <c r="BX312" s="1" t="str">
        <f t="shared" si="837"/>
        <v/>
      </c>
    </row>
    <row r="313" spans="1:76" ht="78" customHeight="1" x14ac:dyDescent="0.3">
      <c r="A313" s="62" t="s">
        <v>260</v>
      </c>
      <c r="B313" s="63" t="s">
        <v>167</v>
      </c>
      <c r="C313" s="62"/>
      <c r="D313" s="62"/>
      <c r="E313" s="64" t="s">
        <v>168</v>
      </c>
      <c r="F313" s="11">
        <f t="shared" ref="F313:K313" si="864">F314</f>
        <v>33348.5</v>
      </c>
      <c r="G313" s="11">
        <f t="shared" si="864"/>
        <v>34365.299999999996</v>
      </c>
      <c r="H313" s="11">
        <f t="shared" si="864"/>
        <v>34365.299999999996</v>
      </c>
      <c r="I313" s="11">
        <f t="shared" si="864"/>
        <v>0</v>
      </c>
      <c r="J313" s="11">
        <f t="shared" si="864"/>
        <v>0</v>
      </c>
      <c r="K313" s="11">
        <f t="shared" si="864"/>
        <v>0</v>
      </c>
      <c r="L313" s="11">
        <f t="shared" si="729"/>
        <v>33348.5</v>
      </c>
      <c r="M313" s="11">
        <f t="shared" si="730"/>
        <v>34365.299999999996</v>
      </c>
      <c r="N313" s="11">
        <f t="shared" si="731"/>
        <v>34365.299999999996</v>
      </c>
      <c r="O313" s="11">
        <f>O314</f>
        <v>5182</v>
      </c>
      <c r="P313" s="11">
        <f>P314</f>
        <v>6347.7</v>
      </c>
      <c r="Q313" s="11">
        <f>Q314</f>
        <v>6347.7</v>
      </c>
      <c r="R313" s="11">
        <f t="shared" si="839"/>
        <v>38530.5</v>
      </c>
      <c r="S313" s="11">
        <f t="shared" si="840"/>
        <v>40712.999999999993</v>
      </c>
      <c r="T313" s="11">
        <f t="shared" si="841"/>
        <v>40712.999999999993</v>
      </c>
      <c r="U313" s="11">
        <f>U314</f>
        <v>0</v>
      </c>
      <c r="V313" s="11">
        <f>V314</f>
        <v>0</v>
      </c>
      <c r="W313" s="11">
        <f>W314</f>
        <v>0</v>
      </c>
      <c r="X313" s="11">
        <f t="shared" si="842"/>
        <v>38530.5</v>
      </c>
      <c r="Y313" s="11">
        <f t="shared" si="843"/>
        <v>40712.999999999993</v>
      </c>
      <c r="Z313" s="11">
        <f t="shared" si="844"/>
        <v>40712.999999999993</v>
      </c>
      <c r="AA313" s="11">
        <f>AA314</f>
        <v>0</v>
      </c>
      <c r="AB313" s="11">
        <f>AB314</f>
        <v>0</v>
      </c>
      <c r="AC313" s="11">
        <f>AC314</f>
        <v>0</v>
      </c>
      <c r="AD313" s="11">
        <f t="shared" si="845"/>
        <v>38530.5</v>
      </c>
      <c r="AE313" s="11">
        <f t="shared" si="846"/>
        <v>40712.999999999993</v>
      </c>
      <c r="AF313" s="11">
        <f t="shared" si="847"/>
        <v>40712.999999999993</v>
      </c>
      <c r="AG313" s="11">
        <f>AG314</f>
        <v>0</v>
      </c>
      <c r="AH313" s="11">
        <f t="shared" si="848"/>
        <v>38530.5</v>
      </c>
      <c r="AI313" s="11">
        <f t="shared" si="849"/>
        <v>40712.999999999993</v>
      </c>
      <c r="AJ313" s="11">
        <f t="shared" si="850"/>
        <v>40712.999999999993</v>
      </c>
      <c r="AK313" s="11">
        <f>AK314</f>
        <v>0</v>
      </c>
      <c r="AL313" s="11">
        <f>AL314</f>
        <v>0</v>
      </c>
      <c r="AM313" s="11">
        <f>AM314</f>
        <v>0</v>
      </c>
      <c r="AN313" s="11">
        <f t="shared" si="851"/>
        <v>38530.5</v>
      </c>
      <c r="AO313" s="11">
        <f t="shared" si="852"/>
        <v>40712.999999999993</v>
      </c>
      <c r="AP313" s="11">
        <f t="shared" si="853"/>
        <v>40712.999999999993</v>
      </c>
      <c r="AQ313" s="11">
        <f>AQ314</f>
        <v>0</v>
      </c>
      <c r="AR313" s="11">
        <f>AR314</f>
        <v>0</v>
      </c>
      <c r="AS313" s="11">
        <f>AS314</f>
        <v>0</v>
      </c>
      <c r="AT313" s="11">
        <f t="shared" si="854"/>
        <v>38530.5</v>
      </c>
      <c r="AU313" s="11">
        <f t="shared" si="855"/>
        <v>40712.999999999993</v>
      </c>
      <c r="AV313" s="11">
        <f t="shared" si="856"/>
        <v>40712.999999999993</v>
      </c>
      <c r="AW313" s="11">
        <f>AW314</f>
        <v>0</v>
      </c>
      <c r="AX313" s="11">
        <f>AX314</f>
        <v>0</v>
      </c>
      <c r="AY313" s="11">
        <f>AY314</f>
        <v>0</v>
      </c>
      <c r="AZ313" s="11">
        <f t="shared" si="857"/>
        <v>38530.5</v>
      </c>
      <c r="BA313" s="11">
        <f t="shared" si="858"/>
        <v>40712.999999999993</v>
      </c>
      <c r="BB313" s="11">
        <f t="shared" si="859"/>
        <v>40712.999999999993</v>
      </c>
      <c r="BC313" s="11">
        <f>BC314</f>
        <v>0</v>
      </c>
      <c r="BD313" s="11">
        <f>BD314</f>
        <v>0</v>
      </c>
      <c r="BE313" s="11">
        <f>BE314</f>
        <v>0</v>
      </c>
      <c r="BF313" s="11">
        <f t="shared" si="860"/>
        <v>38530.5</v>
      </c>
      <c r="BG313" s="11">
        <f t="shared" si="861"/>
        <v>40712.999999999993</v>
      </c>
      <c r="BH313" s="11">
        <f t="shared" si="862"/>
        <v>40712.999999999993</v>
      </c>
      <c r="BI313" s="11">
        <f>BI314</f>
        <v>0</v>
      </c>
      <c r="BJ313" s="11">
        <f>BJ314</f>
        <v>0</v>
      </c>
      <c r="BK313" s="11">
        <f>BK314</f>
        <v>0</v>
      </c>
      <c r="BL313" s="11">
        <f t="shared" si="801"/>
        <v>38530.5</v>
      </c>
      <c r="BM313" s="11">
        <f>BM314</f>
        <v>0</v>
      </c>
      <c r="BN313" s="43">
        <f t="shared" si="652"/>
        <v>38530.5</v>
      </c>
      <c r="BO313" s="11">
        <f t="shared" si="691"/>
        <v>40712.999999999993</v>
      </c>
      <c r="BP313" s="11">
        <f>BP314</f>
        <v>0</v>
      </c>
      <c r="BQ313" s="43">
        <f t="shared" si="653"/>
        <v>40712.999999999993</v>
      </c>
      <c r="BR313" s="11">
        <f t="shared" si="692"/>
        <v>40712.999999999993</v>
      </c>
      <c r="BS313" s="11">
        <f>BS314</f>
        <v>0</v>
      </c>
      <c r="BT313" s="43">
        <f t="shared" si="654"/>
        <v>40712.999999999993</v>
      </c>
      <c r="BU313" s="11">
        <f>BU314</f>
        <v>0</v>
      </c>
      <c r="BV313" s="21"/>
      <c r="BW313" s="21"/>
      <c r="BX313" s="1" t="str">
        <f t="shared" si="837"/>
        <v/>
      </c>
    </row>
    <row r="314" spans="1:76" ht="31.2" customHeight="1" x14ac:dyDescent="0.3">
      <c r="A314" s="62" t="s">
        <v>260</v>
      </c>
      <c r="B314" s="63">
        <v>100</v>
      </c>
      <c r="C314" s="62" t="s">
        <v>92</v>
      </c>
      <c r="D314" s="62" t="s">
        <v>71</v>
      </c>
      <c r="E314" s="64" t="s">
        <v>261</v>
      </c>
      <c r="F314" s="11">
        <v>33348.5</v>
      </c>
      <c r="G314" s="11">
        <v>34365.299999999996</v>
      </c>
      <c r="H314" s="11">
        <v>34365.299999999996</v>
      </c>
      <c r="I314" s="11"/>
      <c r="J314" s="11"/>
      <c r="K314" s="11"/>
      <c r="L314" s="11">
        <f t="shared" si="729"/>
        <v>33348.5</v>
      </c>
      <c r="M314" s="11">
        <f t="shared" si="730"/>
        <v>34365.299999999996</v>
      </c>
      <c r="N314" s="11">
        <f t="shared" si="731"/>
        <v>34365.299999999996</v>
      </c>
      <c r="O314" s="11">
        <v>5182</v>
      </c>
      <c r="P314" s="11">
        <v>6347.7</v>
      </c>
      <c r="Q314" s="11">
        <v>6347.7</v>
      </c>
      <c r="R314" s="11">
        <f t="shared" si="839"/>
        <v>38530.5</v>
      </c>
      <c r="S314" s="11">
        <f t="shared" si="840"/>
        <v>40712.999999999993</v>
      </c>
      <c r="T314" s="11">
        <f t="shared" si="841"/>
        <v>40712.999999999993</v>
      </c>
      <c r="U314" s="11"/>
      <c r="V314" s="11"/>
      <c r="W314" s="11"/>
      <c r="X314" s="11">
        <f t="shared" si="842"/>
        <v>38530.5</v>
      </c>
      <c r="Y314" s="11">
        <f t="shared" si="843"/>
        <v>40712.999999999993</v>
      </c>
      <c r="Z314" s="11">
        <f t="shared" si="844"/>
        <v>40712.999999999993</v>
      </c>
      <c r="AA314" s="11"/>
      <c r="AB314" s="11"/>
      <c r="AC314" s="11"/>
      <c r="AD314" s="11">
        <f t="shared" si="845"/>
        <v>38530.5</v>
      </c>
      <c r="AE314" s="11">
        <f t="shared" si="846"/>
        <v>40712.999999999993</v>
      </c>
      <c r="AF314" s="11">
        <f t="shared" si="847"/>
        <v>40712.999999999993</v>
      </c>
      <c r="AG314" s="11"/>
      <c r="AH314" s="11">
        <f t="shared" si="848"/>
        <v>38530.5</v>
      </c>
      <c r="AI314" s="11">
        <f t="shared" si="849"/>
        <v>40712.999999999993</v>
      </c>
      <c r="AJ314" s="11">
        <f t="shared" si="850"/>
        <v>40712.999999999993</v>
      </c>
      <c r="AK314" s="11"/>
      <c r="AL314" s="11"/>
      <c r="AM314" s="11"/>
      <c r="AN314" s="11">
        <f t="shared" si="851"/>
        <v>38530.5</v>
      </c>
      <c r="AO314" s="11">
        <f t="shared" si="852"/>
        <v>40712.999999999993</v>
      </c>
      <c r="AP314" s="11">
        <f t="shared" si="853"/>
        <v>40712.999999999993</v>
      </c>
      <c r="AQ314" s="11"/>
      <c r="AR314" s="11"/>
      <c r="AS314" s="11"/>
      <c r="AT314" s="11">
        <f t="shared" si="854"/>
        <v>38530.5</v>
      </c>
      <c r="AU314" s="11">
        <f t="shared" si="855"/>
        <v>40712.999999999993</v>
      </c>
      <c r="AV314" s="11">
        <f t="shared" si="856"/>
        <v>40712.999999999993</v>
      </c>
      <c r="AW314" s="11"/>
      <c r="AX314" s="11"/>
      <c r="AY314" s="11"/>
      <c r="AZ314" s="11">
        <f t="shared" si="857"/>
        <v>38530.5</v>
      </c>
      <c r="BA314" s="11">
        <f t="shared" si="858"/>
        <v>40712.999999999993</v>
      </c>
      <c r="BB314" s="11">
        <f t="shared" si="859"/>
        <v>40712.999999999993</v>
      </c>
      <c r="BC314" s="11"/>
      <c r="BD314" s="11"/>
      <c r="BE314" s="11"/>
      <c r="BF314" s="11">
        <f t="shared" si="860"/>
        <v>38530.5</v>
      </c>
      <c r="BG314" s="11">
        <f t="shared" si="861"/>
        <v>40712.999999999993</v>
      </c>
      <c r="BH314" s="11">
        <f t="shared" si="862"/>
        <v>40712.999999999993</v>
      </c>
      <c r="BI314" s="11"/>
      <c r="BJ314" s="11"/>
      <c r="BK314" s="11"/>
      <c r="BL314" s="11">
        <f t="shared" si="801"/>
        <v>38530.5</v>
      </c>
      <c r="BM314" s="11"/>
      <c r="BN314" s="43">
        <f t="shared" si="652"/>
        <v>38530.5</v>
      </c>
      <c r="BO314" s="11">
        <f t="shared" si="691"/>
        <v>40712.999999999993</v>
      </c>
      <c r="BP314" s="11"/>
      <c r="BQ314" s="43">
        <f t="shared" si="653"/>
        <v>40712.999999999993</v>
      </c>
      <c r="BR314" s="11">
        <f t="shared" si="692"/>
        <v>40712.999999999993</v>
      </c>
      <c r="BS314" s="11"/>
      <c r="BT314" s="43">
        <f t="shared" si="654"/>
        <v>40712.999999999993</v>
      </c>
      <c r="BU314" s="11"/>
      <c r="BV314" s="21"/>
      <c r="BW314" s="21"/>
      <c r="BX314" s="1" t="str">
        <f t="shared" si="837"/>
        <v>0804</v>
      </c>
    </row>
    <row r="315" spans="1:76" ht="31.2" customHeight="1" x14ac:dyDescent="0.3">
      <c r="A315" s="62" t="s">
        <v>260</v>
      </c>
      <c r="B315" s="63" t="s">
        <v>64</v>
      </c>
      <c r="C315" s="62"/>
      <c r="D315" s="62"/>
      <c r="E315" s="64" t="s">
        <v>65</v>
      </c>
      <c r="F315" s="11">
        <f t="shared" ref="F315:K315" si="865">F316</f>
        <v>1909</v>
      </c>
      <c r="G315" s="11">
        <f t="shared" si="865"/>
        <v>1909</v>
      </c>
      <c r="H315" s="11">
        <f t="shared" si="865"/>
        <v>1909</v>
      </c>
      <c r="I315" s="11">
        <f t="shared" si="865"/>
        <v>0</v>
      </c>
      <c r="J315" s="11">
        <f t="shared" si="865"/>
        <v>0</v>
      </c>
      <c r="K315" s="11">
        <f t="shared" si="865"/>
        <v>0</v>
      </c>
      <c r="L315" s="11">
        <f t="shared" si="729"/>
        <v>1909</v>
      </c>
      <c r="M315" s="11">
        <f t="shared" si="730"/>
        <v>1909</v>
      </c>
      <c r="N315" s="11">
        <f t="shared" si="731"/>
        <v>1909</v>
      </c>
      <c r="O315" s="11">
        <f>O316</f>
        <v>0</v>
      </c>
      <c r="P315" s="11">
        <f>P316</f>
        <v>0</v>
      </c>
      <c r="Q315" s="11">
        <f>Q316</f>
        <v>0</v>
      </c>
      <c r="R315" s="11">
        <f t="shared" si="839"/>
        <v>1909</v>
      </c>
      <c r="S315" s="11">
        <f t="shared" si="840"/>
        <v>1909</v>
      </c>
      <c r="T315" s="11">
        <f t="shared" si="841"/>
        <v>1909</v>
      </c>
      <c r="U315" s="11">
        <f>U316</f>
        <v>0</v>
      </c>
      <c r="V315" s="11">
        <f>V316</f>
        <v>0</v>
      </c>
      <c r="W315" s="11">
        <f>W316</f>
        <v>0</v>
      </c>
      <c r="X315" s="11">
        <f t="shared" si="842"/>
        <v>1909</v>
      </c>
      <c r="Y315" s="11">
        <f t="shared" si="843"/>
        <v>1909</v>
      </c>
      <c r="Z315" s="11">
        <f t="shared" si="844"/>
        <v>1909</v>
      </c>
      <c r="AA315" s="11">
        <f>AA316</f>
        <v>0</v>
      </c>
      <c r="AB315" s="11">
        <f>AB316</f>
        <v>0</v>
      </c>
      <c r="AC315" s="11">
        <f>AC316</f>
        <v>0</v>
      </c>
      <c r="AD315" s="11">
        <f t="shared" si="845"/>
        <v>1909</v>
      </c>
      <c r="AE315" s="11">
        <f t="shared" si="846"/>
        <v>1909</v>
      </c>
      <c r="AF315" s="11">
        <f t="shared" si="847"/>
        <v>1909</v>
      </c>
      <c r="AG315" s="11">
        <f>AG316</f>
        <v>0</v>
      </c>
      <c r="AH315" s="11">
        <f t="shared" si="848"/>
        <v>1909</v>
      </c>
      <c r="AI315" s="11">
        <f t="shared" si="849"/>
        <v>1909</v>
      </c>
      <c r="AJ315" s="11">
        <f t="shared" si="850"/>
        <v>1909</v>
      </c>
      <c r="AK315" s="11">
        <f>AK316</f>
        <v>0</v>
      </c>
      <c r="AL315" s="11">
        <f>AL316</f>
        <v>0</v>
      </c>
      <c r="AM315" s="11">
        <f>AM316</f>
        <v>0</v>
      </c>
      <c r="AN315" s="11">
        <f t="shared" si="851"/>
        <v>1909</v>
      </c>
      <c r="AO315" s="11">
        <f t="shared" si="852"/>
        <v>1909</v>
      </c>
      <c r="AP315" s="11">
        <f t="shared" si="853"/>
        <v>1909</v>
      </c>
      <c r="AQ315" s="11">
        <f>AQ316</f>
        <v>0</v>
      </c>
      <c r="AR315" s="11">
        <f>AR316</f>
        <v>0</v>
      </c>
      <c r="AS315" s="11">
        <f>AS316</f>
        <v>0</v>
      </c>
      <c r="AT315" s="11">
        <f t="shared" si="854"/>
        <v>1909</v>
      </c>
      <c r="AU315" s="11">
        <f t="shared" si="855"/>
        <v>1909</v>
      </c>
      <c r="AV315" s="11">
        <f t="shared" si="856"/>
        <v>1909</v>
      </c>
      <c r="AW315" s="11">
        <f>AW316</f>
        <v>0</v>
      </c>
      <c r="AX315" s="11">
        <f>AX316</f>
        <v>0</v>
      </c>
      <c r="AY315" s="11">
        <f>AY316</f>
        <v>0</v>
      </c>
      <c r="AZ315" s="11">
        <f t="shared" si="857"/>
        <v>1909</v>
      </c>
      <c r="BA315" s="11">
        <f t="shared" si="858"/>
        <v>1909</v>
      </c>
      <c r="BB315" s="11">
        <f t="shared" si="859"/>
        <v>1909</v>
      </c>
      <c r="BC315" s="11">
        <f>BC316</f>
        <v>0</v>
      </c>
      <c r="BD315" s="11">
        <f>BD316</f>
        <v>0</v>
      </c>
      <c r="BE315" s="11">
        <f>BE316</f>
        <v>0</v>
      </c>
      <c r="BF315" s="11">
        <f t="shared" si="860"/>
        <v>1909</v>
      </c>
      <c r="BG315" s="11">
        <f t="shared" si="861"/>
        <v>1909</v>
      </c>
      <c r="BH315" s="11">
        <f t="shared" si="862"/>
        <v>1909</v>
      </c>
      <c r="BI315" s="11">
        <f>BI316</f>
        <v>0</v>
      </c>
      <c r="BJ315" s="11">
        <f>BJ316</f>
        <v>0</v>
      </c>
      <c r="BK315" s="11">
        <f>BK316</f>
        <v>0</v>
      </c>
      <c r="BL315" s="11">
        <f t="shared" si="801"/>
        <v>1909</v>
      </c>
      <c r="BM315" s="11">
        <f>BM316</f>
        <v>0</v>
      </c>
      <c r="BN315" s="43">
        <f t="shared" si="652"/>
        <v>1909</v>
      </c>
      <c r="BO315" s="11">
        <f t="shared" si="691"/>
        <v>1909</v>
      </c>
      <c r="BP315" s="11">
        <f>BP316</f>
        <v>0</v>
      </c>
      <c r="BQ315" s="43">
        <f t="shared" si="653"/>
        <v>1909</v>
      </c>
      <c r="BR315" s="11">
        <f t="shared" si="692"/>
        <v>1909</v>
      </c>
      <c r="BS315" s="11">
        <f>BS316</f>
        <v>0</v>
      </c>
      <c r="BT315" s="43">
        <f t="shared" si="654"/>
        <v>1909</v>
      </c>
      <c r="BU315" s="11">
        <f>BU316</f>
        <v>0</v>
      </c>
      <c r="BV315" s="21"/>
      <c r="BW315" s="21"/>
      <c r="BX315" s="1" t="str">
        <f t="shared" si="837"/>
        <v/>
      </c>
    </row>
    <row r="316" spans="1:76" ht="31.2" customHeight="1" x14ac:dyDescent="0.3">
      <c r="A316" s="62" t="s">
        <v>260</v>
      </c>
      <c r="B316" s="63">
        <v>200</v>
      </c>
      <c r="C316" s="62" t="s">
        <v>92</v>
      </c>
      <c r="D316" s="62" t="s">
        <v>71</v>
      </c>
      <c r="E316" s="64" t="s">
        <v>261</v>
      </c>
      <c r="F316" s="11">
        <v>1909</v>
      </c>
      <c r="G316" s="11">
        <v>1909</v>
      </c>
      <c r="H316" s="11">
        <v>1909</v>
      </c>
      <c r="I316" s="11"/>
      <c r="J316" s="11"/>
      <c r="K316" s="11"/>
      <c r="L316" s="11">
        <f t="shared" si="729"/>
        <v>1909</v>
      </c>
      <c r="M316" s="11">
        <f t="shared" si="730"/>
        <v>1909</v>
      </c>
      <c r="N316" s="11">
        <f t="shared" si="731"/>
        <v>1909</v>
      </c>
      <c r="O316" s="11"/>
      <c r="P316" s="11"/>
      <c r="Q316" s="11"/>
      <c r="R316" s="11">
        <f t="shared" si="839"/>
        <v>1909</v>
      </c>
      <c r="S316" s="11">
        <f t="shared" si="840"/>
        <v>1909</v>
      </c>
      <c r="T316" s="11">
        <f t="shared" si="841"/>
        <v>1909</v>
      </c>
      <c r="U316" s="11"/>
      <c r="V316" s="11"/>
      <c r="W316" s="11"/>
      <c r="X316" s="11">
        <f t="shared" si="842"/>
        <v>1909</v>
      </c>
      <c r="Y316" s="11">
        <f t="shared" si="843"/>
        <v>1909</v>
      </c>
      <c r="Z316" s="11">
        <f t="shared" si="844"/>
        <v>1909</v>
      </c>
      <c r="AA316" s="11"/>
      <c r="AB316" s="11"/>
      <c r="AC316" s="11"/>
      <c r="AD316" s="11">
        <f t="shared" si="845"/>
        <v>1909</v>
      </c>
      <c r="AE316" s="11">
        <f t="shared" si="846"/>
        <v>1909</v>
      </c>
      <c r="AF316" s="11">
        <f t="shared" si="847"/>
        <v>1909</v>
      </c>
      <c r="AG316" s="11"/>
      <c r="AH316" s="11">
        <f t="shared" si="848"/>
        <v>1909</v>
      </c>
      <c r="AI316" s="11">
        <f t="shared" si="849"/>
        <v>1909</v>
      </c>
      <c r="AJ316" s="11">
        <f t="shared" si="850"/>
        <v>1909</v>
      </c>
      <c r="AK316" s="11"/>
      <c r="AL316" s="11"/>
      <c r="AM316" s="11"/>
      <c r="AN316" s="11">
        <f t="shared" si="851"/>
        <v>1909</v>
      </c>
      <c r="AO316" s="11">
        <f t="shared" si="852"/>
        <v>1909</v>
      </c>
      <c r="AP316" s="11">
        <f t="shared" si="853"/>
        <v>1909</v>
      </c>
      <c r="AQ316" s="11"/>
      <c r="AR316" s="11"/>
      <c r="AS316" s="11"/>
      <c r="AT316" s="11">
        <f t="shared" si="854"/>
        <v>1909</v>
      </c>
      <c r="AU316" s="11">
        <f t="shared" si="855"/>
        <v>1909</v>
      </c>
      <c r="AV316" s="11">
        <f t="shared" si="856"/>
        <v>1909</v>
      </c>
      <c r="AW316" s="11"/>
      <c r="AX316" s="11"/>
      <c r="AY316" s="11"/>
      <c r="AZ316" s="11">
        <f t="shared" si="857"/>
        <v>1909</v>
      </c>
      <c r="BA316" s="11">
        <f t="shared" si="858"/>
        <v>1909</v>
      </c>
      <c r="BB316" s="11">
        <f t="shared" si="859"/>
        <v>1909</v>
      </c>
      <c r="BC316" s="11"/>
      <c r="BD316" s="11"/>
      <c r="BE316" s="11"/>
      <c r="BF316" s="11">
        <f t="shared" si="860"/>
        <v>1909</v>
      </c>
      <c r="BG316" s="11">
        <f t="shared" si="861"/>
        <v>1909</v>
      </c>
      <c r="BH316" s="11">
        <f t="shared" si="862"/>
        <v>1909</v>
      </c>
      <c r="BI316" s="11"/>
      <c r="BJ316" s="11"/>
      <c r="BK316" s="11"/>
      <c r="BL316" s="11">
        <f t="shared" si="801"/>
        <v>1909</v>
      </c>
      <c r="BM316" s="11"/>
      <c r="BN316" s="43">
        <f t="shared" si="652"/>
        <v>1909</v>
      </c>
      <c r="BO316" s="11">
        <f t="shared" si="691"/>
        <v>1909</v>
      </c>
      <c r="BP316" s="11"/>
      <c r="BQ316" s="43">
        <f t="shared" si="653"/>
        <v>1909</v>
      </c>
      <c r="BR316" s="11">
        <f t="shared" si="692"/>
        <v>1909</v>
      </c>
      <c r="BS316" s="11"/>
      <c r="BT316" s="43">
        <f t="shared" si="654"/>
        <v>1909</v>
      </c>
      <c r="BU316" s="11"/>
      <c r="BV316" s="21"/>
      <c r="BW316" s="21"/>
      <c r="BX316" s="1" t="str">
        <f t="shared" si="837"/>
        <v>0804</v>
      </c>
    </row>
    <row r="317" spans="1:76" ht="46.8" customHeight="1" x14ac:dyDescent="0.3">
      <c r="A317" s="62" t="s">
        <v>262</v>
      </c>
      <c r="B317" s="63"/>
      <c r="C317" s="62"/>
      <c r="D317" s="62"/>
      <c r="E317" s="64" t="s">
        <v>166</v>
      </c>
      <c r="F317" s="11">
        <f t="shared" ref="F317:K317" si="866">F318+F320</f>
        <v>113248.90000000001</v>
      </c>
      <c r="G317" s="11">
        <f t="shared" si="866"/>
        <v>116340.90000000001</v>
      </c>
      <c r="H317" s="11">
        <f t="shared" si="866"/>
        <v>116340.90000000001</v>
      </c>
      <c r="I317" s="11">
        <f t="shared" si="866"/>
        <v>0</v>
      </c>
      <c r="J317" s="11">
        <f t="shared" si="866"/>
        <v>0</v>
      </c>
      <c r="K317" s="11">
        <f t="shared" si="866"/>
        <v>0</v>
      </c>
      <c r="L317" s="11">
        <f t="shared" si="729"/>
        <v>113248.90000000001</v>
      </c>
      <c r="M317" s="11">
        <f t="shared" si="730"/>
        <v>116340.90000000001</v>
      </c>
      <c r="N317" s="11">
        <f t="shared" si="731"/>
        <v>116340.90000000001</v>
      </c>
      <c r="O317" s="11">
        <f>O318+O320</f>
        <v>13465.9</v>
      </c>
      <c r="P317" s="11">
        <f>P318+P320</f>
        <v>16242.7</v>
      </c>
      <c r="Q317" s="11">
        <f>Q318+Q320</f>
        <v>16242.7</v>
      </c>
      <c r="R317" s="11">
        <f t="shared" si="839"/>
        <v>126714.8</v>
      </c>
      <c r="S317" s="11">
        <f t="shared" si="840"/>
        <v>132583.6</v>
      </c>
      <c r="T317" s="11">
        <f t="shared" si="841"/>
        <v>132583.6</v>
      </c>
      <c r="U317" s="11">
        <f>U318+U320</f>
        <v>0</v>
      </c>
      <c r="V317" s="11">
        <f>V318+V320</f>
        <v>0</v>
      </c>
      <c r="W317" s="11">
        <f>W318+W320</f>
        <v>0</v>
      </c>
      <c r="X317" s="11">
        <f t="shared" si="842"/>
        <v>126714.8</v>
      </c>
      <c r="Y317" s="11">
        <f t="shared" si="843"/>
        <v>132583.6</v>
      </c>
      <c r="Z317" s="11">
        <f t="shared" si="844"/>
        <v>132583.6</v>
      </c>
      <c r="AA317" s="11">
        <f>AA318+AA320</f>
        <v>0</v>
      </c>
      <c r="AB317" s="11">
        <f>AB318+AB320</f>
        <v>0</v>
      </c>
      <c r="AC317" s="11">
        <f>AC318+AC320</f>
        <v>0</v>
      </c>
      <c r="AD317" s="11">
        <f t="shared" si="845"/>
        <v>126714.8</v>
      </c>
      <c r="AE317" s="11">
        <f t="shared" si="846"/>
        <v>132583.6</v>
      </c>
      <c r="AF317" s="11">
        <f t="shared" si="847"/>
        <v>132583.6</v>
      </c>
      <c r="AG317" s="11">
        <f>AG318+AG320</f>
        <v>0</v>
      </c>
      <c r="AH317" s="11">
        <f t="shared" si="848"/>
        <v>126714.8</v>
      </c>
      <c r="AI317" s="11">
        <f t="shared" si="849"/>
        <v>132583.6</v>
      </c>
      <c r="AJ317" s="11">
        <f t="shared" si="850"/>
        <v>132583.6</v>
      </c>
      <c r="AK317" s="11">
        <f>AK318+AK320</f>
        <v>0</v>
      </c>
      <c r="AL317" s="11">
        <f>AL318+AL320</f>
        <v>0</v>
      </c>
      <c r="AM317" s="11">
        <f>AM318+AM320</f>
        <v>0</v>
      </c>
      <c r="AN317" s="11">
        <f t="shared" si="851"/>
        <v>126714.8</v>
      </c>
      <c r="AO317" s="11">
        <f t="shared" si="852"/>
        <v>132583.6</v>
      </c>
      <c r="AP317" s="11">
        <f t="shared" si="853"/>
        <v>132583.6</v>
      </c>
      <c r="AQ317" s="11">
        <f>AQ318+AQ320</f>
        <v>0</v>
      </c>
      <c r="AR317" s="11">
        <f>AR318+AR320</f>
        <v>0</v>
      </c>
      <c r="AS317" s="11">
        <f>AS318+AS320</f>
        <v>0</v>
      </c>
      <c r="AT317" s="11">
        <f t="shared" si="854"/>
        <v>126714.8</v>
      </c>
      <c r="AU317" s="11">
        <f t="shared" si="855"/>
        <v>132583.6</v>
      </c>
      <c r="AV317" s="11">
        <f t="shared" si="856"/>
        <v>132583.6</v>
      </c>
      <c r="AW317" s="11">
        <f>AW318+AW320</f>
        <v>0</v>
      </c>
      <c r="AX317" s="11">
        <f>AX318+AX320</f>
        <v>0</v>
      </c>
      <c r="AY317" s="11">
        <f>AY318+AY320</f>
        <v>0</v>
      </c>
      <c r="AZ317" s="11">
        <f t="shared" si="857"/>
        <v>126714.8</v>
      </c>
      <c r="BA317" s="11">
        <f t="shared" si="858"/>
        <v>132583.6</v>
      </c>
      <c r="BB317" s="11">
        <f t="shared" si="859"/>
        <v>132583.6</v>
      </c>
      <c r="BC317" s="11">
        <f>BC318+BC320</f>
        <v>0</v>
      </c>
      <c r="BD317" s="11">
        <f>BD318+BD320</f>
        <v>0</v>
      </c>
      <c r="BE317" s="11">
        <f>BE318+BE320</f>
        <v>0</v>
      </c>
      <c r="BF317" s="11">
        <f t="shared" si="860"/>
        <v>126714.8</v>
      </c>
      <c r="BG317" s="11">
        <f t="shared" si="861"/>
        <v>132583.6</v>
      </c>
      <c r="BH317" s="11">
        <f t="shared" si="862"/>
        <v>132583.6</v>
      </c>
      <c r="BI317" s="11">
        <f>BI318+BI320</f>
        <v>0</v>
      </c>
      <c r="BJ317" s="11">
        <f>BJ318+BJ320</f>
        <v>0</v>
      </c>
      <c r="BK317" s="11">
        <f>BK318+BK320</f>
        <v>0</v>
      </c>
      <c r="BL317" s="11">
        <f t="shared" si="801"/>
        <v>126714.8</v>
      </c>
      <c r="BM317" s="11">
        <f>BM318+BM320</f>
        <v>0</v>
      </c>
      <c r="BN317" s="43">
        <f t="shared" si="652"/>
        <v>126714.8</v>
      </c>
      <c r="BO317" s="11">
        <f t="shared" si="691"/>
        <v>132583.6</v>
      </c>
      <c r="BP317" s="11">
        <f>BP318+BP320</f>
        <v>0</v>
      </c>
      <c r="BQ317" s="43">
        <f t="shared" si="653"/>
        <v>132583.6</v>
      </c>
      <c r="BR317" s="11">
        <f t="shared" si="692"/>
        <v>132583.6</v>
      </c>
      <c r="BS317" s="11">
        <f>BS318+BS320</f>
        <v>0</v>
      </c>
      <c r="BT317" s="43">
        <f t="shared" si="654"/>
        <v>132583.6</v>
      </c>
      <c r="BU317" s="11">
        <f>BU318+BU320</f>
        <v>0</v>
      </c>
      <c r="BV317" s="21"/>
      <c r="BW317" s="21"/>
      <c r="BX317" s="1" t="str">
        <f t="shared" si="837"/>
        <v/>
      </c>
    </row>
    <row r="318" spans="1:76" ht="78" customHeight="1" x14ac:dyDescent="0.3">
      <c r="A318" s="62" t="s">
        <v>262</v>
      </c>
      <c r="B318" s="63" t="s">
        <v>167</v>
      </c>
      <c r="C318" s="62"/>
      <c r="D318" s="62"/>
      <c r="E318" s="64" t="s">
        <v>168</v>
      </c>
      <c r="F318" s="11">
        <f t="shared" ref="F318:K318" si="867">F319</f>
        <v>100552.8</v>
      </c>
      <c r="G318" s="11">
        <f t="shared" si="867"/>
        <v>103644.8</v>
      </c>
      <c r="H318" s="11">
        <f t="shared" si="867"/>
        <v>103644.8</v>
      </c>
      <c r="I318" s="11">
        <f t="shared" si="867"/>
        <v>0</v>
      </c>
      <c r="J318" s="11">
        <f t="shared" si="867"/>
        <v>0</v>
      </c>
      <c r="K318" s="11">
        <f t="shared" si="867"/>
        <v>0</v>
      </c>
      <c r="L318" s="11">
        <f t="shared" si="729"/>
        <v>100552.8</v>
      </c>
      <c r="M318" s="11">
        <f t="shared" si="730"/>
        <v>103644.8</v>
      </c>
      <c r="N318" s="11">
        <f t="shared" si="731"/>
        <v>103644.8</v>
      </c>
      <c r="O318" s="11">
        <f>O319</f>
        <v>13465.9</v>
      </c>
      <c r="P318" s="11">
        <f>P319</f>
        <v>16242.7</v>
      </c>
      <c r="Q318" s="11">
        <f>Q319</f>
        <v>16242.7</v>
      </c>
      <c r="R318" s="11">
        <f t="shared" si="839"/>
        <v>114018.7</v>
      </c>
      <c r="S318" s="11">
        <f t="shared" si="840"/>
        <v>119887.5</v>
      </c>
      <c r="T318" s="11">
        <f t="shared" si="841"/>
        <v>119887.5</v>
      </c>
      <c r="U318" s="11">
        <f>U319</f>
        <v>0</v>
      </c>
      <c r="V318" s="11">
        <f>V319</f>
        <v>0</v>
      </c>
      <c r="W318" s="11">
        <f>W319</f>
        <v>0</v>
      </c>
      <c r="X318" s="11">
        <f t="shared" si="842"/>
        <v>114018.7</v>
      </c>
      <c r="Y318" s="11">
        <f t="shared" si="843"/>
        <v>119887.5</v>
      </c>
      <c r="Z318" s="11">
        <f t="shared" si="844"/>
        <v>119887.5</v>
      </c>
      <c r="AA318" s="11">
        <f>AA319</f>
        <v>0</v>
      </c>
      <c r="AB318" s="11">
        <f>AB319</f>
        <v>0</v>
      </c>
      <c r="AC318" s="11">
        <f>AC319</f>
        <v>0</v>
      </c>
      <c r="AD318" s="11">
        <f t="shared" si="845"/>
        <v>114018.7</v>
      </c>
      <c r="AE318" s="11">
        <f t="shared" si="846"/>
        <v>119887.5</v>
      </c>
      <c r="AF318" s="11">
        <f t="shared" si="847"/>
        <v>119887.5</v>
      </c>
      <c r="AG318" s="11">
        <f>AG319</f>
        <v>0</v>
      </c>
      <c r="AH318" s="11">
        <f t="shared" si="848"/>
        <v>114018.7</v>
      </c>
      <c r="AI318" s="11">
        <f t="shared" si="849"/>
        <v>119887.5</v>
      </c>
      <c r="AJ318" s="11">
        <f t="shared" si="850"/>
        <v>119887.5</v>
      </c>
      <c r="AK318" s="11">
        <f>AK319</f>
        <v>0</v>
      </c>
      <c r="AL318" s="11">
        <f>AL319</f>
        <v>0</v>
      </c>
      <c r="AM318" s="11">
        <f>AM319</f>
        <v>0</v>
      </c>
      <c r="AN318" s="11">
        <f t="shared" si="851"/>
        <v>114018.7</v>
      </c>
      <c r="AO318" s="11">
        <f t="shared" si="852"/>
        <v>119887.5</v>
      </c>
      <c r="AP318" s="11">
        <f t="shared" si="853"/>
        <v>119887.5</v>
      </c>
      <c r="AQ318" s="11">
        <f>AQ319</f>
        <v>0</v>
      </c>
      <c r="AR318" s="11">
        <f>AR319</f>
        <v>0</v>
      </c>
      <c r="AS318" s="11">
        <f>AS319</f>
        <v>0</v>
      </c>
      <c r="AT318" s="11">
        <f t="shared" si="854"/>
        <v>114018.7</v>
      </c>
      <c r="AU318" s="11">
        <f t="shared" si="855"/>
        <v>119887.5</v>
      </c>
      <c r="AV318" s="11">
        <f t="shared" si="856"/>
        <v>119887.5</v>
      </c>
      <c r="AW318" s="11">
        <f>AW319</f>
        <v>0</v>
      </c>
      <c r="AX318" s="11">
        <f>AX319</f>
        <v>0</v>
      </c>
      <c r="AY318" s="11">
        <f>AY319</f>
        <v>0</v>
      </c>
      <c r="AZ318" s="11">
        <f t="shared" si="857"/>
        <v>114018.7</v>
      </c>
      <c r="BA318" s="11">
        <f t="shared" si="858"/>
        <v>119887.5</v>
      </c>
      <c r="BB318" s="11">
        <f t="shared" si="859"/>
        <v>119887.5</v>
      </c>
      <c r="BC318" s="11">
        <f>BC319</f>
        <v>0</v>
      </c>
      <c r="BD318" s="11">
        <f>BD319</f>
        <v>0</v>
      </c>
      <c r="BE318" s="11">
        <f>BE319</f>
        <v>0</v>
      </c>
      <c r="BF318" s="11">
        <f t="shared" si="860"/>
        <v>114018.7</v>
      </c>
      <c r="BG318" s="11">
        <f t="shared" si="861"/>
        <v>119887.5</v>
      </c>
      <c r="BH318" s="11">
        <f t="shared" si="862"/>
        <v>119887.5</v>
      </c>
      <c r="BI318" s="11">
        <f>BI319</f>
        <v>0</v>
      </c>
      <c r="BJ318" s="11">
        <f>BJ319</f>
        <v>0</v>
      </c>
      <c r="BK318" s="11">
        <f>BK319</f>
        <v>0</v>
      </c>
      <c r="BL318" s="11">
        <f t="shared" si="801"/>
        <v>114018.7</v>
      </c>
      <c r="BM318" s="11">
        <f>BM319</f>
        <v>0</v>
      </c>
      <c r="BN318" s="43">
        <f t="shared" si="652"/>
        <v>114018.7</v>
      </c>
      <c r="BO318" s="11">
        <f t="shared" si="691"/>
        <v>119887.5</v>
      </c>
      <c r="BP318" s="11">
        <f>BP319</f>
        <v>0</v>
      </c>
      <c r="BQ318" s="43">
        <f t="shared" si="653"/>
        <v>119887.5</v>
      </c>
      <c r="BR318" s="11">
        <f t="shared" si="692"/>
        <v>119887.5</v>
      </c>
      <c r="BS318" s="11">
        <f>BS319</f>
        <v>0</v>
      </c>
      <c r="BT318" s="43">
        <f t="shared" si="654"/>
        <v>119887.5</v>
      </c>
      <c r="BU318" s="11">
        <f>BU319</f>
        <v>0</v>
      </c>
      <c r="BV318" s="21"/>
      <c r="BW318" s="21"/>
      <c r="BX318" s="1" t="str">
        <f t="shared" si="837"/>
        <v/>
      </c>
    </row>
    <row r="319" spans="1:76" ht="31.2" customHeight="1" x14ac:dyDescent="0.3">
      <c r="A319" s="62" t="s">
        <v>262</v>
      </c>
      <c r="B319" s="63">
        <v>100</v>
      </c>
      <c r="C319" s="62" t="s">
        <v>92</v>
      </c>
      <c r="D319" s="62" t="s">
        <v>71</v>
      </c>
      <c r="E319" s="64" t="s">
        <v>261</v>
      </c>
      <c r="F319" s="11">
        <v>100552.8</v>
      </c>
      <c r="G319" s="11">
        <v>103644.8</v>
      </c>
      <c r="H319" s="11">
        <v>103644.8</v>
      </c>
      <c r="I319" s="11"/>
      <c r="J319" s="11"/>
      <c r="K319" s="11"/>
      <c r="L319" s="11">
        <f t="shared" si="729"/>
        <v>100552.8</v>
      </c>
      <c r="M319" s="11">
        <f t="shared" si="730"/>
        <v>103644.8</v>
      </c>
      <c r="N319" s="11">
        <f t="shared" si="731"/>
        <v>103644.8</v>
      </c>
      <c r="O319" s="11">
        <v>13465.9</v>
      </c>
      <c r="P319" s="11">
        <v>16242.7</v>
      </c>
      <c r="Q319" s="11">
        <v>16242.7</v>
      </c>
      <c r="R319" s="11">
        <f t="shared" si="839"/>
        <v>114018.7</v>
      </c>
      <c r="S319" s="11">
        <f t="shared" si="840"/>
        <v>119887.5</v>
      </c>
      <c r="T319" s="11">
        <f t="shared" si="841"/>
        <v>119887.5</v>
      </c>
      <c r="U319" s="11"/>
      <c r="V319" s="11"/>
      <c r="W319" s="11"/>
      <c r="X319" s="11">
        <f t="shared" si="842"/>
        <v>114018.7</v>
      </c>
      <c r="Y319" s="11">
        <f t="shared" si="843"/>
        <v>119887.5</v>
      </c>
      <c r="Z319" s="11">
        <f t="shared" si="844"/>
        <v>119887.5</v>
      </c>
      <c r="AA319" s="11"/>
      <c r="AB319" s="11"/>
      <c r="AC319" s="11"/>
      <c r="AD319" s="11">
        <f t="shared" si="845"/>
        <v>114018.7</v>
      </c>
      <c r="AE319" s="11">
        <f t="shared" si="846"/>
        <v>119887.5</v>
      </c>
      <c r="AF319" s="11">
        <f t="shared" si="847"/>
        <v>119887.5</v>
      </c>
      <c r="AG319" s="11"/>
      <c r="AH319" s="11">
        <f t="shared" si="848"/>
        <v>114018.7</v>
      </c>
      <c r="AI319" s="11">
        <f t="shared" si="849"/>
        <v>119887.5</v>
      </c>
      <c r="AJ319" s="11">
        <f t="shared" si="850"/>
        <v>119887.5</v>
      </c>
      <c r="AK319" s="11"/>
      <c r="AL319" s="11"/>
      <c r="AM319" s="11"/>
      <c r="AN319" s="11">
        <f t="shared" si="851"/>
        <v>114018.7</v>
      </c>
      <c r="AO319" s="11">
        <f t="shared" si="852"/>
        <v>119887.5</v>
      </c>
      <c r="AP319" s="11">
        <f t="shared" si="853"/>
        <v>119887.5</v>
      </c>
      <c r="AQ319" s="11"/>
      <c r="AR319" s="11"/>
      <c r="AS319" s="11"/>
      <c r="AT319" s="11">
        <f t="shared" si="854"/>
        <v>114018.7</v>
      </c>
      <c r="AU319" s="11">
        <f t="shared" si="855"/>
        <v>119887.5</v>
      </c>
      <c r="AV319" s="11">
        <f t="shared" si="856"/>
        <v>119887.5</v>
      </c>
      <c r="AW319" s="11"/>
      <c r="AX319" s="11"/>
      <c r="AY319" s="11"/>
      <c r="AZ319" s="11">
        <f t="shared" si="857"/>
        <v>114018.7</v>
      </c>
      <c r="BA319" s="11">
        <f t="shared" si="858"/>
        <v>119887.5</v>
      </c>
      <c r="BB319" s="11">
        <f t="shared" si="859"/>
        <v>119887.5</v>
      </c>
      <c r="BC319" s="11"/>
      <c r="BD319" s="11"/>
      <c r="BE319" s="11"/>
      <c r="BF319" s="11">
        <f t="shared" si="860"/>
        <v>114018.7</v>
      </c>
      <c r="BG319" s="11">
        <f t="shared" si="861"/>
        <v>119887.5</v>
      </c>
      <c r="BH319" s="11">
        <f t="shared" si="862"/>
        <v>119887.5</v>
      </c>
      <c r="BI319" s="11"/>
      <c r="BJ319" s="11"/>
      <c r="BK319" s="11"/>
      <c r="BL319" s="11">
        <f t="shared" si="801"/>
        <v>114018.7</v>
      </c>
      <c r="BM319" s="11"/>
      <c r="BN319" s="43">
        <f t="shared" si="652"/>
        <v>114018.7</v>
      </c>
      <c r="BO319" s="11">
        <f t="shared" si="691"/>
        <v>119887.5</v>
      </c>
      <c r="BP319" s="11"/>
      <c r="BQ319" s="43">
        <f t="shared" si="653"/>
        <v>119887.5</v>
      </c>
      <c r="BR319" s="11">
        <f t="shared" si="692"/>
        <v>119887.5</v>
      </c>
      <c r="BS319" s="11"/>
      <c r="BT319" s="43">
        <f t="shared" si="654"/>
        <v>119887.5</v>
      </c>
      <c r="BU319" s="11"/>
      <c r="BV319" s="21"/>
      <c r="BW319" s="21"/>
      <c r="BX319" s="1" t="str">
        <f t="shared" si="837"/>
        <v>0804</v>
      </c>
    </row>
    <row r="320" spans="1:76" ht="31.2" customHeight="1" x14ac:dyDescent="0.3">
      <c r="A320" s="62" t="s">
        <v>262</v>
      </c>
      <c r="B320" s="63" t="s">
        <v>64</v>
      </c>
      <c r="C320" s="62"/>
      <c r="D320" s="62"/>
      <c r="E320" s="64" t="s">
        <v>65</v>
      </c>
      <c r="F320" s="11">
        <f t="shared" ref="F320:K320" si="868">F321</f>
        <v>12696.1</v>
      </c>
      <c r="G320" s="11">
        <f t="shared" si="868"/>
        <v>12696.1</v>
      </c>
      <c r="H320" s="11">
        <f t="shared" si="868"/>
        <v>12696.1</v>
      </c>
      <c r="I320" s="11">
        <f t="shared" si="868"/>
        <v>0</v>
      </c>
      <c r="J320" s="11">
        <f t="shared" si="868"/>
        <v>0</v>
      </c>
      <c r="K320" s="11">
        <f t="shared" si="868"/>
        <v>0</v>
      </c>
      <c r="L320" s="11">
        <f t="shared" si="729"/>
        <v>12696.1</v>
      </c>
      <c r="M320" s="11">
        <f t="shared" si="730"/>
        <v>12696.1</v>
      </c>
      <c r="N320" s="11">
        <f t="shared" si="731"/>
        <v>12696.1</v>
      </c>
      <c r="O320" s="11">
        <f>O321</f>
        <v>0</v>
      </c>
      <c r="P320" s="11">
        <f>P321</f>
        <v>0</v>
      </c>
      <c r="Q320" s="11">
        <f>Q321</f>
        <v>0</v>
      </c>
      <c r="R320" s="11">
        <f t="shared" si="839"/>
        <v>12696.1</v>
      </c>
      <c r="S320" s="11">
        <f t="shared" si="840"/>
        <v>12696.1</v>
      </c>
      <c r="T320" s="11">
        <f t="shared" si="841"/>
        <v>12696.1</v>
      </c>
      <c r="U320" s="11">
        <f>U321</f>
        <v>0</v>
      </c>
      <c r="V320" s="11">
        <f>V321</f>
        <v>0</v>
      </c>
      <c r="W320" s="11">
        <f>W321</f>
        <v>0</v>
      </c>
      <c r="X320" s="11">
        <f t="shared" si="842"/>
        <v>12696.1</v>
      </c>
      <c r="Y320" s="11">
        <f t="shared" si="843"/>
        <v>12696.1</v>
      </c>
      <c r="Z320" s="11">
        <f t="shared" si="844"/>
        <v>12696.1</v>
      </c>
      <c r="AA320" s="11">
        <f>AA321</f>
        <v>0</v>
      </c>
      <c r="AB320" s="11">
        <f>AB321</f>
        <v>0</v>
      </c>
      <c r="AC320" s="11">
        <f>AC321</f>
        <v>0</v>
      </c>
      <c r="AD320" s="11">
        <f t="shared" si="845"/>
        <v>12696.1</v>
      </c>
      <c r="AE320" s="11">
        <f t="shared" si="846"/>
        <v>12696.1</v>
      </c>
      <c r="AF320" s="11">
        <f t="shared" si="847"/>
        <v>12696.1</v>
      </c>
      <c r="AG320" s="11">
        <f>AG321</f>
        <v>0</v>
      </c>
      <c r="AH320" s="11">
        <f t="shared" si="848"/>
        <v>12696.1</v>
      </c>
      <c r="AI320" s="11">
        <f t="shared" si="849"/>
        <v>12696.1</v>
      </c>
      <c r="AJ320" s="11">
        <f t="shared" si="850"/>
        <v>12696.1</v>
      </c>
      <c r="AK320" s="11">
        <f>AK321</f>
        <v>0</v>
      </c>
      <c r="AL320" s="11">
        <f>AL321</f>
        <v>0</v>
      </c>
      <c r="AM320" s="11">
        <f>AM321</f>
        <v>0</v>
      </c>
      <c r="AN320" s="11">
        <f t="shared" si="851"/>
        <v>12696.1</v>
      </c>
      <c r="AO320" s="11">
        <f t="shared" si="852"/>
        <v>12696.1</v>
      </c>
      <c r="AP320" s="11">
        <f t="shared" si="853"/>
        <v>12696.1</v>
      </c>
      <c r="AQ320" s="11">
        <f>AQ321</f>
        <v>0</v>
      </c>
      <c r="AR320" s="11">
        <f>AR321</f>
        <v>0</v>
      </c>
      <c r="AS320" s="11">
        <f>AS321</f>
        <v>0</v>
      </c>
      <c r="AT320" s="11">
        <f t="shared" si="854"/>
        <v>12696.1</v>
      </c>
      <c r="AU320" s="11">
        <f t="shared" si="855"/>
        <v>12696.1</v>
      </c>
      <c r="AV320" s="11">
        <f t="shared" si="856"/>
        <v>12696.1</v>
      </c>
      <c r="AW320" s="11">
        <f>AW321</f>
        <v>0</v>
      </c>
      <c r="AX320" s="11">
        <f>AX321</f>
        <v>0</v>
      </c>
      <c r="AY320" s="11">
        <f>AY321</f>
        <v>0</v>
      </c>
      <c r="AZ320" s="11">
        <f t="shared" si="857"/>
        <v>12696.1</v>
      </c>
      <c r="BA320" s="11">
        <f t="shared" si="858"/>
        <v>12696.1</v>
      </c>
      <c r="BB320" s="11">
        <f t="shared" si="859"/>
        <v>12696.1</v>
      </c>
      <c r="BC320" s="11">
        <f>BC321</f>
        <v>0</v>
      </c>
      <c r="BD320" s="11">
        <f>BD321</f>
        <v>0</v>
      </c>
      <c r="BE320" s="11">
        <f>BE321</f>
        <v>0</v>
      </c>
      <c r="BF320" s="11">
        <f t="shared" si="860"/>
        <v>12696.1</v>
      </c>
      <c r="BG320" s="11">
        <f t="shared" si="861"/>
        <v>12696.1</v>
      </c>
      <c r="BH320" s="11">
        <f t="shared" si="862"/>
        <v>12696.1</v>
      </c>
      <c r="BI320" s="11">
        <f>BI321</f>
        <v>0</v>
      </c>
      <c r="BJ320" s="11">
        <f>BJ321</f>
        <v>0</v>
      </c>
      <c r="BK320" s="11">
        <f>BK321</f>
        <v>0</v>
      </c>
      <c r="BL320" s="11">
        <f t="shared" si="801"/>
        <v>12696.1</v>
      </c>
      <c r="BM320" s="11">
        <f>BM321</f>
        <v>0</v>
      </c>
      <c r="BN320" s="43">
        <f t="shared" si="652"/>
        <v>12696.1</v>
      </c>
      <c r="BO320" s="11">
        <f t="shared" si="691"/>
        <v>12696.1</v>
      </c>
      <c r="BP320" s="11">
        <f>BP321</f>
        <v>0</v>
      </c>
      <c r="BQ320" s="43">
        <f t="shared" si="653"/>
        <v>12696.1</v>
      </c>
      <c r="BR320" s="11">
        <f t="shared" si="692"/>
        <v>12696.1</v>
      </c>
      <c r="BS320" s="11">
        <f>BS321</f>
        <v>0</v>
      </c>
      <c r="BT320" s="43">
        <f t="shared" si="654"/>
        <v>12696.1</v>
      </c>
      <c r="BU320" s="11">
        <f>BU321</f>
        <v>0</v>
      </c>
      <c r="BV320" s="21"/>
      <c r="BW320" s="21"/>
      <c r="BX320" s="1" t="str">
        <f t="shared" si="837"/>
        <v/>
      </c>
    </row>
    <row r="321" spans="1:77" ht="31.2" customHeight="1" x14ac:dyDescent="0.3">
      <c r="A321" s="62" t="s">
        <v>262</v>
      </c>
      <c r="B321" s="63">
        <v>200</v>
      </c>
      <c r="C321" s="62" t="s">
        <v>92</v>
      </c>
      <c r="D321" s="62" t="s">
        <v>71</v>
      </c>
      <c r="E321" s="64" t="s">
        <v>261</v>
      </c>
      <c r="F321" s="11">
        <v>12696.1</v>
      </c>
      <c r="G321" s="11">
        <v>12696.1</v>
      </c>
      <c r="H321" s="11">
        <v>12696.1</v>
      </c>
      <c r="I321" s="11"/>
      <c r="J321" s="11"/>
      <c r="K321" s="11"/>
      <c r="L321" s="11">
        <f t="shared" si="729"/>
        <v>12696.1</v>
      </c>
      <c r="M321" s="11">
        <f t="shared" si="730"/>
        <v>12696.1</v>
      </c>
      <c r="N321" s="11">
        <f t="shared" si="731"/>
        <v>12696.1</v>
      </c>
      <c r="O321" s="11"/>
      <c r="P321" s="11"/>
      <c r="Q321" s="11"/>
      <c r="R321" s="11">
        <f t="shared" si="839"/>
        <v>12696.1</v>
      </c>
      <c r="S321" s="11">
        <f t="shared" si="840"/>
        <v>12696.1</v>
      </c>
      <c r="T321" s="11">
        <f t="shared" si="841"/>
        <v>12696.1</v>
      </c>
      <c r="U321" s="11"/>
      <c r="V321" s="11"/>
      <c r="W321" s="11"/>
      <c r="X321" s="11">
        <f t="shared" si="842"/>
        <v>12696.1</v>
      </c>
      <c r="Y321" s="11">
        <f t="shared" si="843"/>
        <v>12696.1</v>
      </c>
      <c r="Z321" s="11">
        <f t="shared" si="844"/>
        <v>12696.1</v>
      </c>
      <c r="AA321" s="11"/>
      <c r="AB321" s="11"/>
      <c r="AC321" s="11"/>
      <c r="AD321" s="11">
        <f t="shared" si="845"/>
        <v>12696.1</v>
      </c>
      <c r="AE321" s="11">
        <f t="shared" si="846"/>
        <v>12696.1</v>
      </c>
      <c r="AF321" s="11">
        <f t="shared" si="847"/>
        <v>12696.1</v>
      </c>
      <c r="AG321" s="11"/>
      <c r="AH321" s="11">
        <f t="shared" si="848"/>
        <v>12696.1</v>
      </c>
      <c r="AI321" s="11">
        <f t="shared" si="849"/>
        <v>12696.1</v>
      </c>
      <c r="AJ321" s="11">
        <f t="shared" si="850"/>
        <v>12696.1</v>
      </c>
      <c r="AK321" s="11"/>
      <c r="AL321" s="11"/>
      <c r="AM321" s="11"/>
      <c r="AN321" s="11">
        <f t="shared" si="851"/>
        <v>12696.1</v>
      </c>
      <c r="AO321" s="11">
        <f t="shared" si="852"/>
        <v>12696.1</v>
      </c>
      <c r="AP321" s="11">
        <f t="shared" si="853"/>
        <v>12696.1</v>
      </c>
      <c r="AQ321" s="11"/>
      <c r="AR321" s="11"/>
      <c r="AS321" s="11"/>
      <c r="AT321" s="11">
        <f t="shared" si="854"/>
        <v>12696.1</v>
      </c>
      <c r="AU321" s="11">
        <f t="shared" si="855"/>
        <v>12696.1</v>
      </c>
      <c r="AV321" s="11">
        <f t="shared" si="856"/>
        <v>12696.1</v>
      </c>
      <c r="AW321" s="11"/>
      <c r="AX321" s="11"/>
      <c r="AY321" s="11"/>
      <c r="AZ321" s="11">
        <f t="shared" si="857"/>
        <v>12696.1</v>
      </c>
      <c r="BA321" s="11">
        <f t="shared" si="858"/>
        <v>12696.1</v>
      </c>
      <c r="BB321" s="11">
        <f t="shared" si="859"/>
        <v>12696.1</v>
      </c>
      <c r="BC321" s="11"/>
      <c r="BD321" s="11"/>
      <c r="BE321" s="11"/>
      <c r="BF321" s="11">
        <f t="shared" si="860"/>
        <v>12696.1</v>
      </c>
      <c r="BG321" s="11">
        <f t="shared" si="861"/>
        <v>12696.1</v>
      </c>
      <c r="BH321" s="11">
        <f t="shared" si="862"/>
        <v>12696.1</v>
      </c>
      <c r="BI321" s="11"/>
      <c r="BJ321" s="11"/>
      <c r="BK321" s="11"/>
      <c r="BL321" s="11">
        <f t="shared" si="801"/>
        <v>12696.1</v>
      </c>
      <c r="BM321" s="11"/>
      <c r="BN321" s="43">
        <f t="shared" si="652"/>
        <v>12696.1</v>
      </c>
      <c r="BO321" s="11">
        <f t="shared" si="691"/>
        <v>12696.1</v>
      </c>
      <c r="BP321" s="11"/>
      <c r="BQ321" s="43">
        <f t="shared" si="653"/>
        <v>12696.1</v>
      </c>
      <c r="BR321" s="11">
        <f t="shared" si="692"/>
        <v>12696.1</v>
      </c>
      <c r="BS321" s="11"/>
      <c r="BT321" s="43">
        <f t="shared" si="654"/>
        <v>12696.1</v>
      </c>
      <c r="BU321" s="11"/>
      <c r="BV321" s="21"/>
      <c r="BW321" s="21"/>
      <c r="BX321" s="1" t="str">
        <f t="shared" si="837"/>
        <v>0804</v>
      </c>
    </row>
    <row r="322" spans="1:77" s="69" customFormat="1" ht="31.2" customHeight="1" x14ac:dyDescent="0.3">
      <c r="A322" s="56" t="s">
        <v>263</v>
      </c>
      <c r="B322" s="57"/>
      <c r="C322" s="56"/>
      <c r="D322" s="56"/>
      <c r="E322" s="58" t="s">
        <v>264</v>
      </c>
      <c r="F322" s="15">
        <f t="shared" ref="F322:K322" si="869">F323</f>
        <v>323779.3</v>
      </c>
      <c r="G322" s="15">
        <f t="shared" si="869"/>
        <v>336277.6</v>
      </c>
      <c r="H322" s="15">
        <f t="shared" si="869"/>
        <v>260213.6</v>
      </c>
      <c r="I322" s="15">
        <f t="shared" si="869"/>
        <v>0</v>
      </c>
      <c r="J322" s="15">
        <f t="shared" si="869"/>
        <v>0</v>
      </c>
      <c r="K322" s="15">
        <f t="shared" si="869"/>
        <v>0</v>
      </c>
      <c r="L322" s="15">
        <f t="shared" si="729"/>
        <v>323779.3</v>
      </c>
      <c r="M322" s="15">
        <f t="shared" si="730"/>
        <v>336277.6</v>
      </c>
      <c r="N322" s="15">
        <f t="shared" si="731"/>
        <v>260213.6</v>
      </c>
      <c r="O322" s="15">
        <f>O323</f>
        <v>36646.855000000003</v>
      </c>
      <c r="P322" s="15">
        <f>P323</f>
        <v>29442.2</v>
      </c>
      <c r="Q322" s="15">
        <f>Q323</f>
        <v>29442.2</v>
      </c>
      <c r="R322" s="15">
        <f t="shared" si="839"/>
        <v>360426.15499999997</v>
      </c>
      <c r="S322" s="15">
        <f t="shared" si="840"/>
        <v>365719.8</v>
      </c>
      <c r="T322" s="15">
        <f t="shared" si="841"/>
        <v>289655.8</v>
      </c>
      <c r="U322" s="15">
        <f>U323</f>
        <v>0</v>
      </c>
      <c r="V322" s="15">
        <f>V323</f>
        <v>0</v>
      </c>
      <c r="W322" s="15">
        <f>W323</f>
        <v>0</v>
      </c>
      <c r="X322" s="15">
        <f t="shared" si="842"/>
        <v>360426.15499999997</v>
      </c>
      <c r="Y322" s="15">
        <f t="shared" si="843"/>
        <v>365719.8</v>
      </c>
      <c r="Z322" s="15">
        <f t="shared" si="844"/>
        <v>289655.8</v>
      </c>
      <c r="AA322" s="15">
        <f>AA323</f>
        <v>3772.614</v>
      </c>
      <c r="AB322" s="15">
        <f>AB323</f>
        <v>0</v>
      </c>
      <c r="AC322" s="15">
        <f>AC323</f>
        <v>0</v>
      </c>
      <c r="AD322" s="15">
        <f t="shared" si="845"/>
        <v>364198.76899999997</v>
      </c>
      <c r="AE322" s="15">
        <f t="shared" si="846"/>
        <v>365719.8</v>
      </c>
      <c r="AF322" s="15">
        <f t="shared" si="847"/>
        <v>289655.8</v>
      </c>
      <c r="AG322" s="15">
        <f>AG323</f>
        <v>0</v>
      </c>
      <c r="AH322" s="15">
        <f t="shared" si="848"/>
        <v>364198.76899999997</v>
      </c>
      <c r="AI322" s="15">
        <f t="shared" si="849"/>
        <v>365719.8</v>
      </c>
      <c r="AJ322" s="15">
        <f t="shared" si="850"/>
        <v>289655.8</v>
      </c>
      <c r="AK322" s="15">
        <f>AK323</f>
        <v>-3603.848</v>
      </c>
      <c r="AL322" s="15">
        <f>AL323</f>
        <v>54586.428</v>
      </c>
      <c r="AM322" s="15">
        <f>AM323</f>
        <v>0</v>
      </c>
      <c r="AN322" s="15">
        <f t="shared" si="851"/>
        <v>360594.92099999997</v>
      </c>
      <c r="AO322" s="15">
        <f t="shared" si="852"/>
        <v>420306.228</v>
      </c>
      <c r="AP322" s="15">
        <f t="shared" si="853"/>
        <v>289655.8</v>
      </c>
      <c r="AQ322" s="15">
        <f>AQ323</f>
        <v>0</v>
      </c>
      <c r="AR322" s="15">
        <f>AR323</f>
        <v>-137.1</v>
      </c>
      <c r="AS322" s="15">
        <f>AS323</f>
        <v>0</v>
      </c>
      <c r="AT322" s="15">
        <f t="shared" si="854"/>
        <v>360594.92099999997</v>
      </c>
      <c r="AU322" s="15">
        <f t="shared" si="855"/>
        <v>420169.12800000003</v>
      </c>
      <c r="AV322" s="15">
        <f t="shared" si="856"/>
        <v>289655.8</v>
      </c>
      <c r="AW322" s="15">
        <f>AW323</f>
        <v>0</v>
      </c>
      <c r="AX322" s="15">
        <f>AX323</f>
        <v>0</v>
      </c>
      <c r="AY322" s="15">
        <f>AY323</f>
        <v>0</v>
      </c>
      <c r="AZ322" s="15">
        <f t="shared" si="857"/>
        <v>360594.92099999997</v>
      </c>
      <c r="BA322" s="15">
        <f t="shared" si="858"/>
        <v>420169.12800000003</v>
      </c>
      <c r="BB322" s="15">
        <f t="shared" si="859"/>
        <v>289655.8</v>
      </c>
      <c r="BC322" s="15">
        <f>BC323</f>
        <v>0</v>
      </c>
      <c r="BD322" s="15">
        <f>BD323</f>
        <v>0</v>
      </c>
      <c r="BE322" s="15">
        <f>BE323</f>
        <v>0</v>
      </c>
      <c r="BF322" s="15">
        <f t="shared" si="860"/>
        <v>360594.92099999997</v>
      </c>
      <c r="BG322" s="15">
        <f t="shared" si="861"/>
        <v>420169.12800000003</v>
      </c>
      <c r="BH322" s="15">
        <f t="shared" si="862"/>
        <v>289655.8</v>
      </c>
      <c r="BI322" s="15">
        <f>BI323</f>
        <v>-10115.834999999999</v>
      </c>
      <c r="BJ322" s="15">
        <f>BJ323</f>
        <v>0</v>
      </c>
      <c r="BK322" s="15">
        <f>BK323</f>
        <v>0</v>
      </c>
      <c r="BL322" s="15">
        <f t="shared" si="801"/>
        <v>350479.08599999995</v>
      </c>
      <c r="BM322" s="15">
        <f>BM323</f>
        <v>0</v>
      </c>
      <c r="BN322" s="67">
        <f t="shared" si="652"/>
        <v>350479.08599999995</v>
      </c>
      <c r="BO322" s="15">
        <f t="shared" si="691"/>
        <v>420169.12800000003</v>
      </c>
      <c r="BP322" s="15">
        <f>BP323</f>
        <v>0</v>
      </c>
      <c r="BQ322" s="67">
        <f t="shared" si="653"/>
        <v>420169.12800000003</v>
      </c>
      <c r="BR322" s="15">
        <f t="shared" si="692"/>
        <v>289655.8</v>
      </c>
      <c r="BS322" s="15">
        <f>BS323</f>
        <v>0</v>
      </c>
      <c r="BT322" s="67">
        <f t="shared" si="654"/>
        <v>289655.8</v>
      </c>
      <c r="BU322" s="15">
        <f>BU323</f>
        <v>0</v>
      </c>
      <c r="BV322" s="16"/>
      <c r="BW322" s="16"/>
      <c r="BX322" s="12" t="str">
        <f t="shared" si="837"/>
        <v/>
      </c>
      <c r="BY322" s="12"/>
    </row>
    <row r="323" spans="1:77" s="70" customFormat="1" ht="15.6" customHeight="1" x14ac:dyDescent="0.3">
      <c r="A323" s="59" t="s">
        <v>265</v>
      </c>
      <c r="B323" s="60"/>
      <c r="C323" s="59"/>
      <c r="D323" s="59"/>
      <c r="E323" s="61" t="s">
        <v>85</v>
      </c>
      <c r="F323" s="18">
        <f t="shared" ref="F323:K323" si="870">F324+F336</f>
        <v>323779.3</v>
      </c>
      <c r="G323" s="18">
        <f t="shared" si="870"/>
        <v>336277.6</v>
      </c>
      <c r="H323" s="18">
        <f t="shared" si="870"/>
        <v>260213.6</v>
      </c>
      <c r="I323" s="18">
        <f t="shared" si="870"/>
        <v>0</v>
      </c>
      <c r="J323" s="18">
        <f t="shared" si="870"/>
        <v>0</v>
      </c>
      <c r="K323" s="18">
        <f t="shared" si="870"/>
        <v>0</v>
      </c>
      <c r="L323" s="18">
        <f t="shared" si="729"/>
        <v>323779.3</v>
      </c>
      <c r="M323" s="18">
        <f t="shared" si="730"/>
        <v>336277.6</v>
      </c>
      <c r="N323" s="18">
        <f t="shared" si="731"/>
        <v>260213.6</v>
      </c>
      <c r="O323" s="18">
        <f>O324+O336</f>
        <v>36646.855000000003</v>
      </c>
      <c r="P323" s="18">
        <f>P324+P336</f>
        <v>29442.2</v>
      </c>
      <c r="Q323" s="18">
        <f>Q324+Q336</f>
        <v>29442.2</v>
      </c>
      <c r="R323" s="18">
        <f t="shared" si="839"/>
        <v>360426.15499999997</v>
      </c>
      <c r="S323" s="18">
        <f t="shared" si="840"/>
        <v>365719.8</v>
      </c>
      <c r="T323" s="18">
        <f t="shared" si="841"/>
        <v>289655.8</v>
      </c>
      <c r="U323" s="18">
        <f>U324+U336</f>
        <v>0</v>
      </c>
      <c r="V323" s="18">
        <f>V324+V336</f>
        <v>0</v>
      </c>
      <c r="W323" s="18">
        <f>W324+W336</f>
        <v>0</v>
      </c>
      <c r="X323" s="18">
        <f t="shared" si="842"/>
        <v>360426.15499999997</v>
      </c>
      <c r="Y323" s="18">
        <f t="shared" si="843"/>
        <v>365719.8</v>
      </c>
      <c r="Z323" s="18">
        <f t="shared" si="844"/>
        <v>289655.8</v>
      </c>
      <c r="AA323" s="18">
        <f>AA324+AA336</f>
        <v>3772.614</v>
      </c>
      <c r="AB323" s="18">
        <f>AB324+AB336</f>
        <v>0</v>
      </c>
      <c r="AC323" s="18">
        <f>AC324+AC336</f>
        <v>0</v>
      </c>
      <c r="AD323" s="18">
        <f t="shared" si="845"/>
        <v>364198.76899999997</v>
      </c>
      <c r="AE323" s="18">
        <f t="shared" si="846"/>
        <v>365719.8</v>
      </c>
      <c r="AF323" s="18">
        <f t="shared" si="847"/>
        <v>289655.8</v>
      </c>
      <c r="AG323" s="18">
        <f>AG324+AG336</f>
        <v>0</v>
      </c>
      <c r="AH323" s="18">
        <f t="shared" si="848"/>
        <v>364198.76899999997</v>
      </c>
      <c r="AI323" s="18">
        <f t="shared" si="849"/>
        <v>365719.8</v>
      </c>
      <c r="AJ323" s="18">
        <f t="shared" si="850"/>
        <v>289655.8</v>
      </c>
      <c r="AK323" s="18">
        <f>AK324+AK336</f>
        <v>-3603.848</v>
      </c>
      <c r="AL323" s="18">
        <f>AL324+AL336</f>
        <v>54586.428</v>
      </c>
      <c r="AM323" s="18">
        <f>AM324+AM336</f>
        <v>0</v>
      </c>
      <c r="AN323" s="18">
        <f t="shared" si="851"/>
        <v>360594.92099999997</v>
      </c>
      <c r="AO323" s="18">
        <f t="shared" si="852"/>
        <v>420306.228</v>
      </c>
      <c r="AP323" s="18">
        <f t="shared" si="853"/>
        <v>289655.8</v>
      </c>
      <c r="AQ323" s="18">
        <f>AQ324+AQ336</f>
        <v>0</v>
      </c>
      <c r="AR323" s="18">
        <f>AR324+AR336</f>
        <v>-137.1</v>
      </c>
      <c r="AS323" s="18">
        <f>AS324+AS336</f>
        <v>0</v>
      </c>
      <c r="AT323" s="18">
        <f t="shared" si="854"/>
        <v>360594.92099999997</v>
      </c>
      <c r="AU323" s="18">
        <f t="shared" si="855"/>
        <v>420169.12800000003</v>
      </c>
      <c r="AV323" s="18">
        <f t="shared" si="856"/>
        <v>289655.8</v>
      </c>
      <c r="AW323" s="18">
        <f>AW324+AW336</f>
        <v>0</v>
      </c>
      <c r="AX323" s="18">
        <f>AX324+AX336</f>
        <v>0</v>
      </c>
      <c r="AY323" s="18">
        <f>AY324+AY336</f>
        <v>0</v>
      </c>
      <c r="AZ323" s="18">
        <f t="shared" si="857"/>
        <v>360594.92099999997</v>
      </c>
      <c r="BA323" s="18">
        <f t="shared" si="858"/>
        <v>420169.12800000003</v>
      </c>
      <c r="BB323" s="18">
        <f t="shared" si="859"/>
        <v>289655.8</v>
      </c>
      <c r="BC323" s="18">
        <f>BC324+BC336</f>
        <v>0</v>
      </c>
      <c r="BD323" s="18">
        <f>BD324+BD336</f>
        <v>0</v>
      </c>
      <c r="BE323" s="18">
        <f>BE324+BE336</f>
        <v>0</v>
      </c>
      <c r="BF323" s="18">
        <f t="shared" si="860"/>
        <v>360594.92099999997</v>
      </c>
      <c r="BG323" s="18">
        <f t="shared" si="861"/>
        <v>420169.12800000003</v>
      </c>
      <c r="BH323" s="18">
        <f t="shared" si="862"/>
        <v>289655.8</v>
      </c>
      <c r="BI323" s="18">
        <f>BI324+BI336</f>
        <v>-10115.834999999999</v>
      </c>
      <c r="BJ323" s="18">
        <f>BJ324+BJ336</f>
        <v>0</v>
      </c>
      <c r="BK323" s="18">
        <f>BK324+BK336</f>
        <v>0</v>
      </c>
      <c r="BL323" s="18">
        <f t="shared" si="801"/>
        <v>350479.08599999995</v>
      </c>
      <c r="BM323" s="18">
        <f>BM324+BM336</f>
        <v>0</v>
      </c>
      <c r="BN323" s="68">
        <f t="shared" si="652"/>
        <v>350479.08599999995</v>
      </c>
      <c r="BO323" s="18">
        <f t="shared" si="691"/>
        <v>420169.12800000003</v>
      </c>
      <c r="BP323" s="18">
        <f>BP324+BP336</f>
        <v>0</v>
      </c>
      <c r="BQ323" s="68">
        <f t="shared" si="653"/>
        <v>420169.12800000003</v>
      </c>
      <c r="BR323" s="18">
        <f t="shared" si="692"/>
        <v>289655.8</v>
      </c>
      <c r="BS323" s="18">
        <f>BS324+BS336</f>
        <v>0</v>
      </c>
      <c r="BT323" s="68">
        <f t="shared" si="654"/>
        <v>289655.8</v>
      </c>
      <c r="BU323" s="18">
        <f>BU324+BU336</f>
        <v>0</v>
      </c>
      <c r="BV323" s="19"/>
      <c r="BW323" s="19"/>
      <c r="BX323" s="17" t="str">
        <f t="shared" si="837"/>
        <v/>
      </c>
      <c r="BY323" s="17"/>
    </row>
    <row r="324" spans="1:77" ht="78" customHeight="1" x14ac:dyDescent="0.3">
      <c r="A324" s="62" t="s">
        <v>266</v>
      </c>
      <c r="B324" s="63"/>
      <c r="C324" s="62"/>
      <c r="D324" s="62"/>
      <c r="E324" s="64" t="s">
        <v>267</v>
      </c>
      <c r="F324" s="11">
        <f t="shared" ref="F324:K324" si="871">F325+F330+F333</f>
        <v>169517.4</v>
      </c>
      <c r="G324" s="11">
        <f t="shared" si="871"/>
        <v>178833.6</v>
      </c>
      <c r="H324" s="11">
        <f t="shared" si="871"/>
        <v>102769.60000000001</v>
      </c>
      <c r="I324" s="11">
        <f t="shared" si="871"/>
        <v>0</v>
      </c>
      <c r="J324" s="11">
        <f t="shared" si="871"/>
        <v>0</v>
      </c>
      <c r="K324" s="11">
        <f t="shared" si="871"/>
        <v>0</v>
      </c>
      <c r="L324" s="11">
        <f t="shared" si="729"/>
        <v>169517.4</v>
      </c>
      <c r="M324" s="11">
        <f t="shared" si="730"/>
        <v>178833.6</v>
      </c>
      <c r="N324" s="11">
        <f t="shared" si="731"/>
        <v>102769.60000000001</v>
      </c>
      <c r="O324" s="11">
        <f>O325+O330+O333</f>
        <v>13316.42607</v>
      </c>
      <c r="P324" s="11">
        <f>P325+P330+P333</f>
        <v>5000</v>
      </c>
      <c r="Q324" s="11">
        <f>Q325+Q330+Q333</f>
        <v>5000</v>
      </c>
      <c r="R324" s="11">
        <f t="shared" si="839"/>
        <v>182833.82606999998</v>
      </c>
      <c r="S324" s="11">
        <f t="shared" si="840"/>
        <v>183833.60000000001</v>
      </c>
      <c r="T324" s="11">
        <f t="shared" si="841"/>
        <v>107769.60000000001</v>
      </c>
      <c r="U324" s="11">
        <f>U325+U330+U333</f>
        <v>0</v>
      </c>
      <c r="V324" s="11">
        <f>V325+V330+V333</f>
        <v>0</v>
      </c>
      <c r="W324" s="11">
        <f>W325+W330+W333</f>
        <v>0</v>
      </c>
      <c r="X324" s="11">
        <f t="shared" si="842"/>
        <v>182833.82606999998</v>
      </c>
      <c r="Y324" s="11">
        <f t="shared" si="843"/>
        <v>183833.60000000001</v>
      </c>
      <c r="Z324" s="11">
        <f t="shared" si="844"/>
        <v>107769.60000000001</v>
      </c>
      <c r="AA324" s="11">
        <f>AA325+AA330+AA333</f>
        <v>2799.03</v>
      </c>
      <c r="AB324" s="11">
        <f>AB325+AB330+AB333</f>
        <v>0</v>
      </c>
      <c r="AC324" s="11">
        <f>AC325+AC330+AC333</f>
        <v>0</v>
      </c>
      <c r="AD324" s="11">
        <f t="shared" si="845"/>
        <v>185632.85606999998</v>
      </c>
      <c r="AE324" s="11">
        <f t="shared" si="846"/>
        <v>183833.60000000001</v>
      </c>
      <c r="AF324" s="11">
        <f t="shared" si="847"/>
        <v>107769.60000000001</v>
      </c>
      <c r="AG324" s="11">
        <f>AG325+AG330+AG333</f>
        <v>0</v>
      </c>
      <c r="AH324" s="11">
        <f t="shared" si="848"/>
        <v>185632.85606999998</v>
      </c>
      <c r="AI324" s="11">
        <f t="shared" si="849"/>
        <v>183833.60000000001</v>
      </c>
      <c r="AJ324" s="11">
        <f t="shared" si="850"/>
        <v>107769.60000000001</v>
      </c>
      <c r="AK324" s="11">
        <f>AK325+AK330+AK333</f>
        <v>-3603.848</v>
      </c>
      <c r="AL324" s="11">
        <f>AL325+AL330+AL333</f>
        <v>54586.428</v>
      </c>
      <c r="AM324" s="11">
        <f>AM325+AM330+AM333</f>
        <v>0</v>
      </c>
      <c r="AN324" s="11">
        <f t="shared" si="851"/>
        <v>182029.00806999998</v>
      </c>
      <c r="AO324" s="11">
        <f t="shared" si="852"/>
        <v>238420.02799999999</v>
      </c>
      <c r="AP324" s="11">
        <f t="shared" si="853"/>
        <v>107769.60000000001</v>
      </c>
      <c r="AQ324" s="11">
        <f>AQ325+AQ330+AQ333</f>
        <v>0</v>
      </c>
      <c r="AR324" s="11">
        <f>AR325+AR330+AR333</f>
        <v>-137.1</v>
      </c>
      <c r="AS324" s="11">
        <f>AS325+AS330+AS333</f>
        <v>0</v>
      </c>
      <c r="AT324" s="11">
        <f t="shared" si="854"/>
        <v>182029.00806999998</v>
      </c>
      <c r="AU324" s="11">
        <f t="shared" si="855"/>
        <v>238282.92799999999</v>
      </c>
      <c r="AV324" s="11">
        <f t="shared" si="856"/>
        <v>107769.60000000001</v>
      </c>
      <c r="AW324" s="11">
        <f>AW325+AW330+AW333</f>
        <v>0</v>
      </c>
      <c r="AX324" s="11">
        <f>AX325+AX330+AX333</f>
        <v>0</v>
      </c>
      <c r="AY324" s="11">
        <f>AY325+AY330+AY333</f>
        <v>0</v>
      </c>
      <c r="AZ324" s="11">
        <f t="shared" si="857"/>
        <v>182029.00806999998</v>
      </c>
      <c r="BA324" s="11">
        <f t="shared" si="858"/>
        <v>238282.92799999999</v>
      </c>
      <c r="BB324" s="11">
        <f t="shared" si="859"/>
        <v>107769.60000000001</v>
      </c>
      <c r="BC324" s="11">
        <f>BC325+BC330+BC333</f>
        <v>0</v>
      </c>
      <c r="BD324" s="11">
        <f>BD325+BD330+BD333</f>
        <v>0</v>
      </c>
      <c r="BE324" s="11">
        <f>BE325+BE330+BE333</f>
        <v>0</v>
      </c>
      <c r="BF324" s="11">
        <f t="shared" si="860"/>
        <v>182029.00806999998</v>
      </c>
      <c r="BG324" s="11">
        <f t="shared" si="861"/>
        <v>238282.92799999999</v>
      </c>
      <c r="BH324" s="11">
        <f t="shared" si="862"/>
        <v>107769.60000000001</v>
      </c>
      <c r="BI324" s="11">
        <f>BI325+BI330+BI333</f>
        <v>-10087.798999999999</v>
      </c>
      <c r="BJ324" s="11">
        <f>BJ325+BJ330+BJ333</f>
        <v>0</v>
      </c>
      <c r="BK324" s="11">
        <f>BK325+BK330+BK333</f>
        <v>0</v>
      </c>
      <c r="BL324" s="11">
        <f t="shared" si="801"/>
        <v>171941.20906999998</v>
      </c>
      <c r="BM324" s="11">
        <f>BM325+BM330+BM333</f>
        <v>0</v>
      </c>
      <c r="BN324" s="43">
        <f t="shared" si="652"/>
        <v>171941.20906999998</v>
      </c>
      <c r="BO324" s="11">
        <f t="shared" si="691"/>
        <v>238282.92799999999</v>
      </c>
      <c r="BP324" s="11">
        <f>BP325+BP330+BP333</f>
        <v>0</v>
      </c>
      <c r="BQ324" s="43">
        <f t="shared" si="653"/>
        <v>238282.92799999999</v>
      </c>
      <c r="BR324" s="11">
        <f t="shared" si="692"/>
        <v>107769.60000000001</v>
      </c>
      <c r="BS324" s="11">
        <f>BS325+BS330+BS333</f>
        <v>0</v>
      </c>
      <c r="BT324" s="43">
        <f t="shared" si="654"/>
        <v>107769.60000000001</v>
      </c>
      <c r="BU324" s="11">
        <f>BU325+BU330+BU333</f>
        <v>0</v>
      </c>
      <c r="BV324" s="21"/>
      <c r="BW324" s="21"/>
      <c r="BX324" s="1" t="str">
        <f t="shared" si="837"/>
        <v/>
      </c>
    </row>
    <row r="325" spans="1:77" ht="31.2" customHeight="1" x14ac:dyDescent="0.3">
      <c r="A325" s="62" t="s">
        <v>268</v>
      </c>
      <c r="B325" s="63"/>
      <c r="C325" s="62"/>
      <c r="D325" s="62"/>
      <c r="E325" s="64" t="s">
        <v>269</v>
      </c>
      <c r="F325" s="11">
        <f t="shared" ref="F325:K325" si="872">F326+F328</f>
        <v>2114.4</v>
      </c>
      <c r="G325" s="11">
        <f t="shared" si="872"/>
        <v>2114.4</v>
      </c>
      <c r="H325" s="11">
        <f t="shared" si="872"/>
        <v>2114.4</v>
      </c>
      <c r="I325" s="11">
        <f t="shared" si="872"/>
        <v>0</v>
      </c>
      <c r="J325" s="11">
        <f t="shared" si="872"/>
        <v>0</v>
      </c>
      <c r="K325" s="11">
        <f t="shared" si="872"/>
        <v>0</v>
      </c>
      <c r="L325" s="11">
        <f t="shared" si="729"/>
        <v>2114.4</v>
      </c>
      <c r="M325" s="11">
        <f t="shared" si="730"/>
        <v>2114.4</v>
      </c>
      <c r="N325" s="11">
        <f t="shared" si="731"/>
        <v>2114.4</v>
      </c>
      <c r="O325" s="11">
        <f>O326+O328</f>
        <v>0</v>
      </c>
      <c r="P325" s="11">
        <f>P326+P328</f>
        <v>0</v>
      </c>
      <c r="Q325" s="11">
        <f>Q326+Q328</f>
        <v>0</v>
      </c>
      <c r="R325" s="11">
        <f t="shared" si="839"/>
        <v>2114.4</v>
      </c>
      <c r="S325" s="11">
        <f t="shared" si="840"/>
        <v>2114.4</v>
      </c>
      <c r="T325" s="11">
        <f t="shared" si="841"/>
        <v>2114.4</v>
      </c>
      <c r="U325" s="11">
        <f>U326+U328</f>
        <v>0</v>
      </c>
      <c r="V325" s="11">
        <f>V326+V328</f>
        <v>0</v>
      </c>
      <c r="W325" s="11">
        <f>W326+W328</f>
        <v>0</v>
      </c>
      <c r="X325" s="11">
        <f t="shared" si="842"/>
        <v>2114.4</v>
      </c>
      <c r="Y325" s="11">
        <f t="shared" si="843"/>
        <v>2114.4</v>
      </c>
      <c r="Z325" s="11">
        <f t="shared" si="844"/>
        <v>2114.4</v>
      </c>
      <c r="AA325" s="11">
        <f>AA326+AA328</f>
        <v>0</v>
      </c>
      <c r="AB325" s="11">
        <f>AB326+AB328</f>
        <v>0</v>
      </c>
      <c r="AC325" s="11">
        <f>AC326+AC328</f>
        <v>0</v>
      </c>
      <c r="AD325" s="11">
        <f t="shared" si="845"/>
        <v>2114.4</v>
      </c>
      <c r="AE325" s="11">
        <f t="shared" si="846"/>
        <v>2114.4</v>
      </c>
      <c r="AF325" s="11">
        <f t="shared" si="847"/>
        <v>2114.4</v>
      </c>
      <c r="AG325" s="11">
        <f>AG326+AG328</f>
        <v>0</v>
      </c>
      <c r="AH325" s="11">
        <f t="shared" si="848"/>
        <v>2114.4</v>
      </c>
      <c r="AI325" s="11">
        <f t="shared" si="849"/>
        <v>2114.4</v>
      </c>
      <c r="AJ325" s="11">
        <f t="shared" si="850"/>
        <v>2114.4</v>
      </c>
      <c r="AK325" s="11">
        <f>AK326+AK328</f>
        <v>0</v>
      </c>
      <c r="AL325" s="11">
        <f>AL326+AL328</f>
        <v>0</v>
      </c>
      <c r="AM325" s="11">
        <f>AM326+AM328</f>
        <v>0</v>
      </c>
      <c r="AN325" s="11">
        <f t="shared" si="851"/>
        <v>2114.4</v>
      </c>
      <c r="AO325" s="11">
        <f t="shared" si="852"/>
        <v>2114.4</v>
      </c>
      <c r="AP325" s="11">
        <f t="shared" si="853"/>
        <v>2114.4</v>
      </c>
      <c r="AQ325" s="11">
        <f>AQ326+AQ328</f>
        <v>0</v>
      </c>
      <c r="AR325" s="11">
        <f>AR326+AR328</f>
        <v>0</v>
      </c>
      <c r="AS325" s="11">
        <f>AS326+AS328</f>
        <v>0</v>
      </c>
      <c r="AT325" s="11">
        <f t="shared" si="854"/>
        <v>2114.4</v>
      </c>
      <c r="AU325" s="11">
        <f t="shared" si="855"/>
        <v>2114.4</v>
      </c>
      <c r="AV325" s="11">
        <f t="shared" si="856"/>
        <v>2114.4</v>
      </c>
      <c r="AW325" s="11">
        <f>AW326+AW328</f>
        <v>0</v>
      </c>
      <c r="AX325" s="11">
        <f>AX326+AX328</f>
        <v>0</v>
      </c>
      <c r="AY325" s="11">
        <f>AY326+AY328</f>
        <v>0</v>
      </c>
      <c r="AZ325" s="11">
        <f t="shared" si="857"/>
        <v>2114.4</v>
      </c>
      <c r="BA325" s="11">
        <f t="shared" si="858"/>
        <v>2114.4</v>
      </c>
      <c r="BB325" s="11">
        <f t="shared" si="859"/>
        <v>2114.4</v>
      </c>
      <c r="BC325" s="11">
        <f>BC326+BC328</f>
        <v>0</v>
      </c>
      <c r="BD325" s="11">
        <f>BD326+BD328</f>
        <v>0</v>
      </c>
      <c r="BE325" s="11">
        <f>BE326+BE328</f>
        <v>0</v>
      </c>
      <c r="BF325" s="11">
        <f t="shared" si="860"/>
        <v>2114.4</v>
      </c>
      <c r="BG325" s="11">
        <f t="shared" si="861"/>
        <v>2114.4</v>
      </c>
      <c r="BH325" s="11">
        <f t="shared" si="862"/>
        <v>2114.4</v>
      </c>
      <c r="BI325" s="11">
        <f>BI326+BI328</f>
        <v>-82.43</v>
      </c>
      <c r="BJ325" s="11">
        <f>BJ326+BJ328</f>
        <v>0</v>
      </c>
      <c r="BK325" s="11">
        <f>BK326+BK328</f>
        <v>0</v>
      </c>
      <c r="BL325" s="11">
        <f t="shared" si="801"/>
        <v>2031.97</v>
      </c>
      <c r="BM325" s="11">
        <f>BM326+BM328</f>
        <v>0</v>
      </c>
      <c r="BN325" s="43">
        <f t="shared" si="652"/>
        <v>2031.97</v>
      </c>
      <c r="BO325" s="11">
        <f t="shared" si="691"/>
        <v>2114.4</v>
      </c>
      <c r="BP325" s="11">
        <f>BP326+BP328</f>
        <v>0</v>
      </c>
      <c r="BQ325" s="43">
        <f t="shared" si="653"/>
        <v>2114.4</v>
      </c>
      <c r="BR325" s="11">
        <f t="shared" si="692"/>
        <v>2114.4</v>
      </c>
      <c r="BS325" s="11">
        <f>BS326+BS328</f>
        <v>0</v>
      </c>
      <c r="BT325" s="43">
        <f t="shared" si="654"/>
        <v>2114.4</v>
      </c>
      <c r="BU325" s="11">
        <f>BU326+BU328</f>
        <v>0</v>
      </c>
      <c r="BV325" s="21"/>
      <c r="BW325" s="21"/>
      <c r="BX325" s="1" t="str">
        <f t="shared" si="837"/>
        <v/>
      </c>
    </row>
    <row r="326" spans="1:77" ht="31.2" customHeight="1" x14ac:dyDescent="0.3">
      <c r="A326" s="62" t="s">
        <v>268</v>
      </c>
      <c r="B326" s="63" t="s">
        <v>64</v>
      </c>
      <c r="C326" s="62"/>
      <c r="D326" s="62"/>
      <c r="E326" s="64" t="s">
        <v>65</v>
      </c>
      <c r="F326" s="11">
        <f t="shared" ref="F326:K326" si="873">F327</f>
        <v>1800.4</v>
      </c>
      <c r="G326" s="11">
        <f t="shared" si="873"/>
        <v>1729.4</v>
      </c>
      <c r="H326" s="11">
        <f t="shared" si="873"/>
        <v>1710.6000000000001</v>
      </c>
      <c r="I326" s="11">
        <f t="shared" si="873"/>
        <v>0</v>
      </c>
      <c r="J326" s="11">
        <f t="shared" si="873"/>
        <v>0</v>
      </c>
      <c r="K326" s="11">
        <f t="shared" si="873"/>
        <v>0</v>
      </c>
      <c r="L326" s="11">
        <f t="shared" si="729"/>
        <v>1800.4</v>
      </c>
      <c r="M326" s="11">
        <f t="shared" si="730"/>
        <v>1729.4</v>
      </c>
      <c r="N326" s="11">
        <f t="shared" si="731"/>
        <v>1710.6000000000001</v>
      </c>
      <c r="O326" s="11">
        <f>O327</f>
        <v>0</v>
      </c>
      <c r="P326" s="11">
        <f>P327</f>
        <v>0</v>
      </c>
      <c r="Q326" s="11">
        <f>Q327</f>
        <v>0</v>
      </c>
      <c r="R326" s="11">
        <f t="shared" si="839"/>
        <v>1800.4</v>
      </c>
      <c r="S326" s="11">
        <f t="shared" si="840"/>
        <v>1729.4</v>
      </c>
      <c r="T326" s="11">
        <f t="shared" si="841"/>
        <v>1710.6000000000001</v>
      </c>
      <c r="U326" s="11">
        <f>U327</f>
        <v>0</v>
      </c>
      <c r="V326" s="11">
        <f>V327</f>
        <v>0</v>
      </c>
      <c r="W326" s="11">
        <f>W327</f>
        <v>0</v>
      </c>
      <c r="X326" s="11">
        <f t="shared" si="842"/>
        <v>1800.4</v>
      </c>
      <c r="Y326" s="11">
        <f t="shared" si="843"/>
        <v>1729.4</v>
      </c>
      <c r="Z326" s="11">
        <f t="shared" si="844"/>
        <v>1710.6000000000001</v>
      </c>
      <c r="AA326" s="11">
        <f>AA327</f>
        <v>0</v>
      </c>
      <c r="AB326" s="11">
        <f>AB327</f>
        <v>0</v>
      </c>
      <c r="AC326" s="11">
        <f>AC327</f>
        <v>0</v>
      </c>
      <c r="AD326" s="11">
        <f t="shared" si="845"/>
        <v>1800.4</v>
      </c>
      <c r="AE326" s="11">
        <f t="shared" si="846"/>
        <v>1729.4</v>
      </c>
      <c r="AF326" s="11">
        <f t="shared" si="847"/>
        <v>1710.6000000000001</v>
      </c>
      <c r="AG326" s="11">
        <f>AG327</f>
        <v>0</v>
      </c>
      <c r="AH326" s="11">
        <f t="shared" si="848"/>
        <v>1800.4</v>
      </c>
      <c r="AI326" s="11">
        <f t="shared" si="849"/>
        <v>1729.4</v>
      </c>
      <c r="AJ326" s="11">
        <f t="shared" si="850"/>
        <v>1710.6000000000001</v>
      </c>
      <c r="AK326" s="11">
        <f>AK327</f>
        <v>0</v>
      </c>
      <c r="AL326" s="11">
        <f>AL327</f>
        <v>0</v>
      </c>
      <c r="AM326" s="11">
        <f>AM327</f>
        <v>0</v>
      </c>
      <c r="AN326" s="11">
        <f t="shared" si="851"/>
        <v>1800.4</v>
      </c>
      <c r="AO326" s="11">
        <f t="shared" si="852"/>
        <v>1729.4</v>
      </c>
      <c r="AP326" s="11">
        <f t="shared" si="853"/>
        <v>1710.6000000000001</v>
      </c>
      <c r="AQ326" s="11">
        <f>AQ327</f>
        <v>0</v>
      </c>
      <c r="AR326" s="11">
        <f>AR327</f>
        <v>0</v>
      </c>
      <c r="AS326" s="11">
        <f>AS327</f>
        <v>0</v>
      </c>
      <c r="AT326" s="11">
        <f t="shared" si="854"/>
        <v>1800.4</v>
      </c>
      <c r="AU326" s="11">
        <f t="shared" si="855"/>
        <v>1729.4</v>
      </c>
      <c r="AV326" s="11">
        <f t="shared" si="856"/>
        <v>1710.6000000000001</v>
      </c>
      <c r="AW326" s="11">
        <f>AW327</f>
        <v>0</v>
      </c>
      <c r="AX326" s="11">
        <f>AX327</f>
        <v>0</v>
      </c>
      <c r="AY326" s="11">
        <f>AY327</f>
        <v>0</v>
      </c>
      <c r="AZ326" s="11">
        <f t="shared" si="857"/>
        <v>1800.4</v>
      </c>
      <c r="BA326" s="11">
        <f t="shared" si="858"/>
        <v>1729.4</v>
      </c>
      <c r="BB326" s="11">
        <f t="shared" si="859"/>
        <v>1710.6000000000001</v>
      </c>
      <c r="BC326" s="11">
        <f>BC327</f>
        <v>0</v>
      </c>
      <c r="BD326" s="11">
        <f>BD327</f>
        <v>0</v>
      </c>
      <c r="BE326" s="11">
        <f>BE327</f>
        <v>0</v>
      </c>
      <c r="BF326" s="11">
        <f t="shared" si="860"/>
        <v>1800.4</v>
      </c>
      <c r="BG326" s="11">
        <f t="shared" si="861"/>
        <v>1729.4</v>
      </c>
      <c r="BH326" s="11">
        <f t="shared" si="862"/>
        <v>1710.6000000000001</v>
      </c>
      <c r="BI326" s="11">
        <f>BI327</f>
        <v>-82.43</v>
      </c>
      <c r="BJ326" s="11">
        <f>BJ327</f>
        <v>0</v>
      </c>
      <c r="BK326" s="11">
        <f>BK327</f>
        <v>0</v>
      </c>
      <c r="BL326" s="11">
        <f t="shared" si="801"/>
        <v>1717.97</v>
      </c>
      <c r="BM326" s="11">
        <f>BM327</f>
        <v>0</v>
      </c>
      <c r="BN326" s="43">
        <f t="shared" si="652"/>
        <v>1717.97</v>
      </c>
      <c r="BO326" s="11">
        <f t="shared" si="691"/>
        <v>1729.4</v>
      </c>
      <c r="BP326" s="11">
        <f>BP327</f>
        <v>0</v>
      </c>
      <c r="BQ326" s="43">
        <f t="shared" si="653"/>
        <v>1729.4</v>
      </c>
      <c r="BR326" s="11">
        <f t="shared" si="692"/>
        <v>1710.6000000000001</v>
      </c>
      <c r="BS326" s="11">
        <f>BS327</f>
        <v>0</v>
      </c>
      <c r="BT326" s="43">
        <f t="shared" si="654"/>
        <v>1710.6000000000001</v>
      </c>
      <c r="BU326" s="11">
        <f>BU327</f>
        <v>0</v>
      </c>
      <c r="BV326" s="21"/>
      <c r="BW326" s="21"/>
      <c r="BX326" s="1" t="str">
        <f t="shared" si="837"/>
        <v/>
      </c>
    </row>
    <row r="327" spans="1:77" ht="15.6" customHeight="1" x14ac:dyDescent="0.3">
      <c r="A327" s="62" t="s">
        <v>268</v>
      </c>
      <c r="B327" s="63">
        <v>200</v>
      </c>
      <c r="C327" s="62" t="s">
        <v>43</v>
      </c>
      <c r="D327" s="62" t="s">
        <v>44</v>
      </c>
      <c r="E327" s="64" t="s">
        <v>45</v>
      </c>
      <c r="F327" s="11">
        <v>1800.4</v>
      </c>
      <c r="G327" s="11">
        <v>1729.4</v>
      </c>
      <c r="H327" s="11">
        <v>1710.6000000000001</v>
      </c>
      <c r="I327" s="11"/>
      <c r="J327" s="11"/>
      <c r="K327" s="11"/>
      <c r="L327" s="11">
        <f t="shared" si="729"/>
        <v>1800.4</v>
      </c>
      <c r="M327" s="11">
        <f t="shared" si="730"/>
        <v>1729.4</v>
      </c>
      <c r="N327" s="11">
        <f t="shared" si="731"/>
        <v>1710.6000000000001</v>
      </c>
      <c r="O327" s="11"/>
      <c r="P327" s="11"/>
      <c r="Q327" s="11"/>
      <c r="R327" s="11">
        <f t="shared" si="839"/>
        <v>1800.4</v>
      </c>
      <c r="S327" s="11">
        <f t="shared" si="840"/>
        <v>1729.4</v>
      </c>
      <c r="T327" s="11">
        <f t="shared" si="841"/>
        <v>1710.6000000000001</v>
      </c>
      <c r="U327" s="11"/>
      <c r="V327" s="11"/>
      <c r="W327" s="11"/>
      <c r="X327" s="11">
        <f t="shared" si="842"/>
        <v>1800.4</v>
      </c>
      <c r="Y327" s="11">
        <f t="shared" si="843"/>
        <v>1729.4</v>
      </c>
      <c r="Z327" s="11">
        <f t="shared" si="844"/>
        <v>1710.6000000000001</v>
      </c>
      <c r="AA327" s="11"/>
      <c r="AB327" s="11"/>
      <c r="AC327" s="11"/>
      <c r="AD327" s="11">
        <f t="shared" si="845"/>
        <v>1800.4</v>
      </c>
      <c r="AE327" s="11">
        <f t="shared" si="846"/>
        <v>1729.4</v>
      </c>
      <c r="AF327" s="11">
        <f t="shared" si="847"/>
        <v>1710.6000000000001</v>
      </c>
      <c r="AG327" s="11"/>
      <c r="AH327" s="11">
        <f t="shared" si="848"/>
        <v>1800.4</v>
      </c>
      <c r="AI327" s="11">
        <f t="shared" si="849"/>
        <v>1729.4</v>
      </c>
      <c r="AJ327" s="11">
        <f t="shared" si="850"/>
        <v>1710.6000000000001</v>
      </c>
      <c r="AK327" s="11"/>
      <c r="AL327" s="11"/>
      <c r="AM327" s="11"/>
      <c r="AN327" s="11">
        <f t="shared" si="851"/>
        <v>1800.4</v>
      </c>
      <c r="AO327" s="11">
        <f t="shared" si="852"/>
        <v>1729.4</v>
      </c>
      <c r="AP327" s="11">
        <f t="shared" si="853"/>
        <v>1710.6000000000001</v>
      </c>
      <c r="AQ327" s="11"/>
      <c r="AR327" s="11"/>
      <c r="AS327" s="11"/>
      <c r="AT327" s="11">
        <f t="shared" si="854"/>
        <v>1800.4</v>
      </c>
      <c r="AU327" s="11">
        <f t="shared" si="855"/>
        <v>1729.4</v>
      </c>
      <c r="AV327" s="11">
        <f t="shared" si="856"/>
        <v>1710.6000000000001</v>
      </c>
      <c r="AW327" s="11"/>
      <c r="AX327" s="11"/>
      <c r="AY327" s="11"/>
      <c r="AZ327" s="11">
        <f t="shared" si="857"/>
        <v>1800.4</v>
      </c>
      <c r="BA327" s="11">
        <f t="shared" si="858"/>
        <v>1729.4</v>
      </c>
      <c r="BB327" s="11">
        <f t="shared" si="859"/>
        <v>1710.6000000000001</v>
      </c>
      <c r="BC327" s="11"/>
      <c r="BD327" s="11"/>
      <c r="BE327" s="11"/>
      <c r="BF327" s="11">
        <f t="shared" si="860"/>
        <v>1800.4</v>
      </c>
      <c r="BG327" s="11">
        <f t="shared" si="861"/>
        <v>1729.4</v>
      </c>
      <c r="BH327" s="11">
        <f t="shared" si="862"/>
        <v>1710.6000000000001</v>
      </c>
      <c r="BI327" s="11">
        <v>-82.43</v>
      </c>
      <c r="BJ327" s="11"/>
      <c r="BK327" s="11"/>
      <c r="BL327" s="11">
        <f t="shared" si="801"/>
        <v>1717.97</v>
      </c>
      <c r="BM327" s="11"/>
      <c r="BN327" s="43">
        <f t="shared" ref="BN327:BN351" si="874">BL327+BM327</f>
        <v>1717.97</v>
      </c>
      <c r="BO327" s="11">
        <f t="shared" si="691"/>
        <v>1729.4</v>
      </c>
      <c r="BP327" s="11"/>
      <c r="BQ327" s="43">
        <f t="shared" ref="BQ327:BQ351" si="875">BO327+BP327</f>
        <v>1729.4</v>
      </c>
      <c r="BR327" s="11">
        <f t="shared" si="692"/>
        <v>1710.6000000000001</v>
      </c>
      <c r="BS327" s="11"/>
      <c r="BT327" s="43">
        <f t="shared" ref="BT327:BT351" si="876">BR327+BS327</f>
        <v>1710.6000000000001</v>
      </c>
      <c r="BU327" s="11"/>
      <c r="BV327" s="21"/>
      <c r="BW327" s="21"/>
      <c r="BX327" s="1" t="str">
        <f t="shared" si="837"/>
        <v>0113</v>
      </c>
    </row>
    <row r="328" spans="1:77" ht="15.6" customHeight="1" x14ac:dyDescent="0.3">
      <c r="A328" s="62" t="s">
        <v>268</v>
      </c>
      <c r="B328" s="63" t="s">
        <v>58</v>
      </c>
      <c r="C328" s="62"/>
      <c r="D328" s="62"/>
      <c r="E328" s="64" t="s">
        <v>59</v>
      </c>
      <c r="F328" s="11">
        <f t="shared" ref="F328:K328" si="877">F329</f>
        <v>314</v>
      </c>
      <c r="G328" s="11">
        <f t="shared" si="877"/>
        <v>385</v>
      </c>
      <c r="H328" s="11">
        <f t="shared" si="877"/>
        <v>403.8</v>
      </c>
      <c r="I328" s="11">
        <f t="shared" si="877"/>
        <v>0</v>
      </c>
      <c r="J328" s="11">
        <f t="shared" si="877"/>
        <v>0</v>
      </c>
      <c r="K328" s="11">
        <f t="shared" si="877"/>
        <v>0</v>
      </c>
      <c r="L328" s="11">
        <f t="shared" si="729"/>
        <v>314</v>
      </c>
      <c r="M328" s="11">
        <f t="shared" si="730"/>
        <v>385</v>
      </c>
      <c r="N328" s="11">
        <f t="shared" si="731"/>
        <v>403.8</v>
      </c>
      <c r="O328" s="11">
        <f>O329</f>
        <v>0</v>
      </c>
      <c r="P328" s="11">
        <f>P329</f>
        <v>0</v>
      </c>
      <c r="Q328" s="11">
        <f>Q329</f>
        <v>0</v>
      </c>
      <c r="R328" s="11">
        <f t="shared" si="839"/>
        <v>314</v>
      </c>
      <c r="S328" s="11">
        <f t="shared" si="840"/>
        <v>385</v>
      </c>
      <c r="T328" s="11">
        <f t="shared" si="841"/>
        <v>403.8</v>
      </c>
      <c r="U328" s="11">
        <f>U329</f>
        <v>0</v>
      </c>
      <c r="V328" s="11">
        <f>V329</f>
        <v>0</v>
      </c>
      <c r="W328" s="11">
        <f>W329</f>
        <v>0</v>
      </c>
      <c r="X328" s="11">
        <f t="shared" si="842"/>
        <v>314</v>
      </c>
      <c r="Y328" s="11">
        <f t="shared" si="843"/>
        <v>385</v>
      </c>
      <c r="Z328" s="11">
        <f t="shared" si="844"/>
        <v>403.8</v>
      </c>
      <c r="AA328" s="11">
        <f>AA329</f>
        <v>0</v>
      </c>
      <c r="AB328" s="11">
        <f>AB329</f>
        <v>0</v>
      </c>
      <c r="AC328" s="11">
        <f>AC329</f>
        <v>0</v>
      </c>
      <c r="AD328" s="11">
        <f t="shared" si="845"/>
        <v>314</v>
      </c>
      <c r="AE328" s="11">
        <f t="shared" si="846"/>
        <v>385</v>
      </c>
      <c r="AF328" s="11">
        <f t="shared" si="847"/>
        <v>403.8</v>
      </c>
      <c r="AG328" s="11">
        <f>AG329</f>
        <v>0</v>
      </c>
      <c r="AH328" s="11">
        <f t="shared" si="848"/>
        <v>314</v>
      </c>
      <c r="AI328" s="11">
        <f t="shared" si="849"/>
        <v>385</v>
      </c>
      <c r="AJ328" s="11">
        <f t="shared" si="850"/>
        <v>403.8</v>
      </c>
      <c r="AK328" s="11">
        <f>AK329</f>
        <v>0</v>
      </c>
      <c r="AL328" s="11">
        <f>AL329</f>
        <v>0</v>
      </c>
      <c r="AM328" s="11">
        <f>AM329</f>
        <v>0</v>
      </c>
      <c r="AN328" s="11">
        <f t="shared" si="851"/>
        <v>314</v>
      </c>
      <c r="AO328" s="11">
        <f t="shared" si="852"/>
        <v>385</v>
      </c>
      <c r="AP328" s="11">
        <f t="shared" si="853"/>
        <v>403.8</v>
      </c>
      <c r="AQ328" s="11">
        <f>AQ329</f>
        <v>0</v>
      </c>
      <c r="AR328" s="11">
        <f>AR329</f>
        <v>0</v>
      </c>
      <c r="AS328" s="11">
        <f>AS329</f>
        <v>0</v>
      </c>
      <c r="AT328" s="11">
        <f t="shared" si="854"/>
        <v>314</v>
      </c>
      <c r="AU328" s="11">
        <f t="shared" si="855"/>
        <v>385</v>
      </c>
      <c r="AV328" s="11">
        <f t="shared" si="856"/>
        <v>403.8</v>
      </c>
      <c r="AW328" s="11">
        <f>AW329</f>
        <v>0</v>
      </c>
      <c r="AX328" s="11">
        <f>AX329</f>
        <v>0</v>
      </c>
      <c r="AY328" s="11">
        <f>AY329</f>
        <v>0</v>
      </c>
      <c r="AZ328" s="11">
        <f t="shared" si="857"/>
        <v>314</v>
      </c>
      <c r="BA328" s="11">
        <f t="shared" si="858"/>
        <v>385</v>
      </c>
      <c r="BB328" s="11">
        <f t="shared" si="859"/>
        <v>403.8</v>
      </c>
      <c r="BC328" s="11">
        <f>BC329</f>
        <v>0</v>
      </c>
      <c r="BD328" s="11">
        <f>BD329</f>
        <v>0</v>
      </c>
      <c r="BE328" s="11">
        <f>BE329</f>
        <v>0</v>
      </c>
      <c r="BF328" s="11">
        <f t="shared" si="860"/>
        <v>314</v>
      </c>
      <c r="BG328" s="11">
        <f t="shared" si="861"/>
        <v>385</v>
      </c>
      <c r="BH328" s="11">
        <f t="shared" si="862"/>
        <v>403.8</v>
      </c>
      <c r="BI328" s="11">
        <f>BI329</f>
        <v>0</v>
      </c>
      <c r="BJ328" s="11">
        <f>BJ329</f>
        <v>0</v>
      </c>
      <c r="BK328" s="11">
        <f>BK329</f>
        <v>0</v>
      </c>
      <c r="BL328" s="11">
        <f t="shared" si="801"/>
        <v>314</v>
      </c>
      <c r="BM328" s="11">
        <f>BM329</f>
        <v>0</v>
      </c>
      <c r="BN328" s="43">
        <f t="shared" si="874"/>
        <v>314</v>
      </c>
      <c r="BO328" s="11">
        <f t="shared" si="691"/>
        <v>385</v>
      </c>
      <c r="BP328" s="11">
        <f>BP329</f>
        <v>0</v>
      </c>
      <c r="BQ328" s="43">
        <f t="shared" si="875"/>
        <v>385</v>
      </c>
      <c r="BR328" s="11">
        <f t="shared" si="692"/>
        <v>403.8</v>
      </c>
      <c r="BS328" s="11">
        <f>BS329</f>
        <v>0</v>
      </c>
      <c r="BT328" s="43">
        <f t="shared" si="876"/>
        <v>403.8</v>
      </c>
      <c r="BU328" s="11">
        <f>BU329</f>
        <v>0</v>
      </c>
      <c r="BV328" s="21"/>
      <c r="BW328" s="21"/>
      <c r="BX328" s="1" t="str">
        <f t="shared" si="837"/>
        <v/>
      </c>
    </row>
    <row r="329" spans="1:77" ht="15.6" customHeight="1" x14ac:dyDescent="0.3">
      <c r="A329" s="62" t="s">
        <v>268</v>
      </c>
      <c r="B329" s="63">
        <v>800</v>
      </c>
      <c r="C329" s="62" t="s">
        <v>43</v>
      </c>
      <c r="D329" s="62" t="s">
        <v>44</v>
      </c>
      <c r="E329" s="64" t="s">
        <v>45</v>
      </c>
      <c r="F329" s="11">
        <v>314</v>
      </c>
      <c r="G329" s="11">
        <v>385</v>
      </c>
      <c r="H329" s="11">
        <v>403.8</v>
      </c>
      <c r="I329" s="11"/>
      <c r="J329" s="11"/>
      <c r="K329" s="11"/>
      <c r="L329" s="11">
        <f t="shared" si="729"/>
        <v>314</v>
      </c>
      <c r="M329" s="11">
        <f t="shared" si="730"/>
        <v>385</v>
      </c>
      <c r="N329" s="11">
        <f t="shared" si="731"/>
        <v>403.8</v>
      </c>
      <c r="O329" s="11"/>
      <c r="P329" s="11"/>
      <c r="Q329" s="11"/>
      <c r="R329" s="11">
        <f t="shared" si="839"/>
        <v>314</v>
      </c>
      <c r="S329" s="11">
        <f t="shared" si="840"/>
        <v>385</v>
      </c>
      <c r="T329" s="11">
        <f t="shared" si="841"/>
        <v>403.8</v>
      </c>
      <c r="U329" s="11"/>
      <c r="V329" s="11"/>
      <c r="W329" s="11"/>
      <c r="X329" s="11">
        <f t="shared" si="842"/>
        <v>314</v>
      </c>
      <c r="Y329" s="11">
        <f t="shared" si="843"/>
        <v>385</v>
      </c>
      <c r="Z329" s="11">
        <f t="shared" si="844"/>
        <v>403.8</v>
      </c>
      <c r="AA329" s="11"/>
      <c r="AB329" s="11"/>
      <c r="AC329" s="11"/>
      <c r="AD329" s="11">
        <f t="shared" si="845"/>
        <v>314</v>
      </c>
      <c r="AE329" s="11">
        <f t="shared" si="846"/>
        <v>385</v>
      </c>
      <c r="AF329" s="11">
        <f t="shared" si="847"/>
        <v>403.8</v>
      </c>
      <c r="AG329" s="11"/>
      <c r="AH329" s="11">
        <f t="shared" si="848"/>
        <v>314</v>
      </c>
      <c r="AI329" s="11">
        <f t="shared" si="849"/>
        <v>385</v>
      </c>
      <c r="AJ329" s="11">
        <f t="shared" si="850"/>
        <v>403.8</v>
      </c>
      <c r="AK329" s="11"/>
      <c r="AL329" s="11"/>
      <c r="AM329" s="11"/>
      <c r="AN329" s="11">
        <f t="shared" si="851"/>
        <v>314</v>
      </c>
      <c r="AO329" s="11">
        <f t="shared" si="852"/>
        <v>385</v>
      </c>
      <c r="AP329" s="11">
        <f t="shared" si="853"/>
        <v>403.8</v>
      </c>
      <c r="AQ329" s="11"/>
      <c r="AR329" s="11"/>
      <c r="AS329" s="11"/>
      <c r="AT329" s="11">
        <f t="shared" si="854"/>
        <v>314</v>
      </c>
      <c r="AU329" s="11">
        <f t="shared" si="855"/>
        <v>385</v>
      </c>
      <c r="AV329" s="11">
        <f t="shared" si="856"/>
        <v>403.8</v>
      </c>
      <c r="AW329" s="11"/>
      <c r="AX329" s="11"/>
      <c r="AY329" s="11"/>
      <c r="AZ329" s="11">
        <f t="shared" si="857"/>
        <v>314</v>
      </c>
      <c r="BA329" s="11">
        <f t="shared" si="858"/>
        <v>385</v>
      </c>
      <c r="BB329" s="11">
        <f t="shared" si="859"/>
        <v>403.8</v>
      </c>
      <c r="BC329" s="11"/>
      <c r="BD329" s="11"/>
      <c r="BE329" s="11"/>
      <c r="BF329" s="11">
        <f t="shared" si="860"/>
        <v>314</v>
      </c>
      <c r="BG329" s="11">
        <f t="shared" si="861"/>
        <v>385</v>
      </c>
      <c r="BH329" s="11">
        <f t="shared" si="862"/>
        <v>403.8</v>
      </c>
      <c r="BI329" s="11"/>
      <c r="BJ329" s="11"/>
      <c r="BK329" s="11"/>
      <c r="BL329" s="11">
        <f t="shared" si="801"/>
        <v>314</v>
      </c>
      <c r="BM329" s="11"/>
      <c r="BN329" s="43">
        <f t="shared" si="874"/>
        <v>314</v>
      </c>
      <c r="BO329" s="11">
        <f t="shared" si="691"/>
        <v>385</v>
      </c>
      <c r="BP329" s="11"/>
      <c r="BQ329" s="43">
        <f t="shared" si="875"/>
        <v>385</v>
      </c>
      <c r="BR329" s="11">
        <f t="shared" si="692"/>
        <v>403.8</v>
      </c>
      <c r="BS329" s="11"/>
      <c r="BT329" s="43">
        <f t="shared" si="876"/>
        <v>403.8</v>
      </c>
      <c r="BU329" s="11"/>
      <c r="BV329" s="21"/>
      <c r="BW329" s="21"/>
      <c r="BX329" s="1" t="str">
        <f t="shared" si="837"/>
        <v>0113</v>
      </c>
    </row>
    <row r="330" spans="1:77" ht="31.2" customHeight="1" x14ac:dyDescent="0.3">
      <c r="A330" s="62" t="s">
        <v>270</v>
      </c>
      <c r="B330" s="63"/>
      <c r="C330" s="62"/>
      <c r="D330" s="62"/>
      <c r="E330" s="64" t="s">
        <v>271</v>
      </c>
      <c r="F330" s="11">
        <f t="shared" ref="F330:F334" si="878">F331</f>
        <v>84247.5</v>
      </c>
      <c r="G330" s="11">
        <f t="shared" ref="G330:G334" si="879">G331</f>
        <v>59505.2</v>
      </c>
      <c r="H330" s="11">
        <f t="shared" ref="H330:H334" si="880">H331</f>
        <v>59505.2</v>
      </c>
      <c r="I330" s="11">
        <f t="shared" ref="I330:I334" si="881">I331</f>
        <v>0</v>
      </c>
      <c r="J330" s="11">
        <f t="shared" ref="J330:J334" si="882">J331</f>
        <v>0</v>
      </c>
      <c r="K330" s="11">
        <f t="shared" ref="K330:K334" si="883">K331</f>
        <v>0</v>
      </c>
      <c r="L330" s="11">
        <f t="shared" si="729"/>
        <v>84247.5</v>
      </c>
      <c r="M330" s="11">
        <f t="shared" si="730"/>
        <v>59505.2</v>
      </c>
      <c r="N330" s="11">
        <f t="shared" si="731"/>
        <v>59505.2</v>
      </c>
      <c r="O330" s="11">
        <f t="shared" ref="O330:O334" si="884">O331</f>
        <v>5212.5780699999996</v>
      </c>
      <c r="P330" s="11">
        <f t="shared" ref="P330:P334" si="885">P331</f>
        <v>5000</v>
      </c>
      <c r="Q330" s="11">
        <f t="shared" ref="Q330:Q334" si="886">Q331</f>
        <v>5000</v>
      </c>
      <c r="R330" s="11">
        <f t="shared" si="839"/>
        <v>89460.078070000003</v>
      </c>
      <c r="S330" s="11">
        <f t="shared" si="840"/>
        <v>64505.2</v>
      </c>
      <c r="T330" s="11">
        <f t="shared" si="841"/>
        <v>64505.2</v>
      </c>
      <c r="U330" s="11">
        <f t="shared" ref="U330:U334" si="887">U331</f>
        <v>0</v>
      </c>
      <c r="V330" s="11">
        <f t="shared" ref="V330:V334" si="888">V331</f>
        <v>0</v>
      </c>
      <c r="W330" s="11">
        <f t="shared" ref="W330:W334" si="889">W331</f>
        <v>0</v>
      </c>
      <c r="X330" s="11">
        <f t="shared" si="842"/>
        <v>89460.078070000003</v>
      </c>
      <c r="Y330" s="11">
        <f t="shared" si="843"/>
        <v>64505.2</v>
      </c>
      <c r="Z330" s="11">
        <f t="shared" si="844"/>
        <v>64505.2</v>
      </c>
      <c r="AA330" s="11">
        <f t="shared" ref="AA330:AA334" si="890">AA331</f>
        <v>-4058.1680000000001</v>
      </c>
      <c r="AB330" s="11">
        <f t="shared" ref="AB330:AB334" si="891">AB331</f>
        <v>0</v>
      </c>
      <c r="AC330" s="11">
        <f t="shared" ref="AC330:AC334" si="892">AC331</f>
        <v>0</v>
      </c>
      <c r="AD330" s="11">
        <f t="shared" si="845"/>
        <v>85401.910069999998</v>
      </c>
      <c r="AE330" s="11">
        <f t="shared" si="846"/>
        <v>64505.2</v>
      </c>
      <c r="AF330" s="11">
        <f t="shared" si="847"/>
        <v>64505.2</v>
      </c>
      <c r="AG330" s="11">
        <f t="shared" ref="AG330:AG334" si="893">AG331</f>
        <v>0</v>
      </c>
      <c r="AH330" s="11">
        <f t="shared" si="848"/>
        <v>85401.910069999998</v>
      </c>
      <c r="AI330" s="11">
        <f t="shared" si="849"/>
        <v>64505.2</v>
      </c>
      <c r="AJ330" s="11">
        <f t="shared" si="850"/>
        <v>64505.2</v>
      </c>
      <c r="AK330" s="11">
        <f t="shared" ref="AK330:AK334" si="894">AK331</f>
        <v>-4456.5069999999996</v>
      </c>
      <c r="AL330" s="11">
        <f t="shared" ref="AL330:AL334" si="895">AL331</f>
        <v>6989.72</v>
      </c>
      <c r="AM330" s="11">
        <f t="shared" ref="AM330:AM334" si="896">AM331</f>
        <v>0</v>
      </c>
      <c r="AN330" s="11">
        <f t="shared" si="851"/>
        <v>80945.40307</v>
      </c>
      <c r="AO330" s="11">
        <f t="shared" si="852"/>
        <v>71494.92</v>
      </c>
      <c r="AP330" s="11">
        <f t="shared" si="853"/>
        <v>64505.2</v>
      </c>
      <c r="AQ330" s="11">
        <f t="shared" ref="AQ330:AQ334" si="897">AQ331</f>
        <v>0</v>
      </c>
      <c r="AR330" s="11">
        <f t="shared" ref="AR330:AR334" si="898">AR331</f>
        <v>-137.1</v>
      </c>
      <c r="AS330" s="11">
        <f t="shared" ref="AS330:AS334" si="899">AS331</f>
        <v>0</v>
      </c>
      <c r="AT330" s="11">
        <f t="shared" si="854"/>
        <v>80945.40307</v>
      </c>
      <c r="AU330" s="11">
        <f t="shared" si="855"/>
        <v>71357.819999999992</v>
      </c>
      <c r="AV330" s="11">
        <f t="shared" si="856"/>
        <v>64505.2</v>
      </c>
      <c r="AW330" s="11">
        <f t="shared" ref="AW330:AW334" si="900">AW331</f>
        <v>0</v>
      </c>
      <c r="AX330" s="11">
        <f t="shared" ref="AX330:AX334" si="901">AX331</f>
        <v>0</v>
      </c>
      <c r="AY330" s="11">
        <f t="shared" ref="AY330:AY334" si="902">AY331</f>
        <v>0</v>
      </c>
      <c r="AZ330" s="11">
        <f t="shared" si="857"/>
        <v>80945.40307</v>
      </c>
      <c r="BA330" s="11">
        <f t="shared" si="858"/>
        <v>71357.819999999992</v>
      </c>
      <c r="BB330" s="11">
        <f t="shared" si="859"/>
        <v>64505.2</v>
      </c>
      <c r="BC330" s="11">
        <f t="shared" ref="BC330:BC334" si="903">BC331</f>
        <v>0</v>
      </c>
      <c r="BD330" s="11">
        <f t="shared" ref="BD330:BD334" si="904">BD331</f>
        <v>0</v>
      </c>
      <c r="BE330" s="11">
        <f t="shared" ref="BE330:BE334" si="905">BE331</f>
        <v>0</v>
      </c>
      <c r="BF330" s="11">
        <f t="shared" si="860"/>
        <v>80945.40307</v>
      </c>
      <c r="BG330" s="11">
        <f t="shared" si="861"/>
        <v>71357.819999999992</v>
      </c>
      <c r="BH330" s="11">
        <f t="shared" si="862"/>
        <v>64505.2</v>
      </c>
      <c r="BI330" s="11">
        <f t="shared" ref="BI330:BI334" si="906">BI331</f>
        <v>-962.87300000000005</v>
      </c>
      <c r="BJ330" s="11">
        <f t="shared" ref="BJ330:BJ334" si="907">BJ331</f>
        <v>0</v>
      </c>
      <c r="BK330" s="11">
        <f t="shared" ref="BK330:BK334" si="908">BK331</f>
        <v>0</v>
      </c>
      <c r="BL330" s="11">
        <f t="shared" si="801"/>
        <v>79982.530069999993</v>
      </c>
      <c r="BM330" s="11">
        <f t="shared" ref="BM330:BM334" si="909">BM331</f>
        <v>0</v>
      </c>
      <c r="BN330" s="43">
        <f t="shared" si="874"/>
        <v>79982.530069999993</v>
      </c>
      <c r="BO330" s="11">
        <f t="shared" si="691"/>
        <v>71357.819999999992</v>
      </c>
      <c r="BP330" s="11">
        <f t="shared" ref="BP330:BU334" si="910">BP331</f>
        <v>0</v>
      </c>
      <c r="BQ330" s="43">
        <f t="shared" si="875"/>
        <v>71357.819999999992</v>
      </c>
      <c r="BR330" s="11">
        <f t="shared" si="692"/>
        <v>64505.2</v>
      </c>
      <c r="BS330" s="11">
        <f t="shared" si="910"/>
        <v>0</v>
      </c>
      <c r="BT330" s="43">
        <f t="shared" si="876"/>
        <v>64505.2</v>
      </c>
      <c r="BU330" s="11">
        <f t="shared" si="910"/>
        <v>0</v>
      </c>
      <c r="BV330" s="21"/>
      <c r="BW330" s="21"/>
      <c r="BX330" s="1" t="str">
        <f t="shared" si="837"/>
        <v/>
      </c>
    </row>
    <row r="331" spans="1:77" ht="31.2" customHeight="1" x14ac:dyDescent="0.3">
      <c r="A331" s="62" t="s">
        <v>270</v>
      </c>
      <c r="B331" s="63" t="s">
        <v>64</v>
      </c>
      <c r="C331" s="62"/>
      <c r="D331" s="62"/>
      <c r="E331" s="64" t="s">
        <v>65</v>
      </c>
      <c r="F331" s="11">
        <f t="shared" si="878"/>
        <v>84247.5</v>
      </c>
      <c r="G331" s="11">
        <f t="shared" si="879"/>
        <v>59505.2</v>
      </c>
      <c r="H331" s="11">
        <f t="shared" si="880"/>
        <v>59505.2</v>
      </c>
      <c r="I331" s="11">
        <f t="shared" si="881"/>
        <v>0</v>
      </c>
      <c r="J331" s="11">
        <f t="shared" si="882"/>
        <v>0</v>
      </c>
      <c r="K331" s="11">
        <f t="shared" si="883"/>
        <v>0</v>
      </c>
      <c r="L331" s="11">
        <f t="shared" si="729"/>
        <v>84247.5</v>
      </c>
      <c r="M331" s="11">
        <f t="shared" si="730"/>
        <v>59505.2</v>
      </c>
      <c r="N331" s="11">
        <f t="shared" si="731"/>
        <v>59505.2</v>
      </c>
      <c r="O331" s="11">
        <f t="shared" si="884"/>
        <v>5212.5780699999996</v>
      </c>
      <c r="P331" s="11">
        <f t="shared" si="885"/>
        <v>5000</v>
      </c>
      <c r="Q331" s="11">
        <f t="shared" si="886"/>
        <v>5000</v>
      </c>
      <c r="R331" s="11">
        <f t="shared" si="839"/>
        <v>89460.078070000003</v>
      </c>
      <c r="S331" s="11">
        <f t="shared" si="840"/>
        <v>64505.2</v>
      </c>
      <c r="T331" s="11">
        <f t="shared" si="841"/>
        <v>64505.2</v>
      </c>
      <c r="U331" s="11">
        <f t="shared" si="887"/>
        <v>0</v>
      </c>
      <c r="V331" s="11">
        <f t="shared" si="888"/>
        <v>0</v>
      </c>
      <c r="W331" s="11">
        <f t="shared" si="889"/>
        <v>0</v>
      </c>
      <c r="X331" s="11">
        <f t="shared" si="842"/>
        <v>89460.078070000003</v>
      </c>
      <c r="Y331" s="11">
        <f t="shared" si="843"/>
        <v>64505.2</v>
      </c>
      <c r="Z331" s="11">
        <f t="shared" si="844"/>
        <v>64505.2</v>
      </c>
      <c r="AA331" s="11">
        <f t="shared" si="890"/>
        <v>-4058.1680000000001</v>
      </c>
      <c r="AB331" s="11">
        <f t="shared" si="891"/>
        <v>0</v>
      </c>
      <c r="AC331" s="11">
        <f t="shared" si="892"/>
        <v>0</v>
      </c>
      <c r="AD331" s="11">
        <f t="shared" si="845"/>
        <v>85401.910069999998</v>
      </c>
      <c r="AE331" s="11">
        <f t="shared" si="846"/>
        <v>64505.2</v>
      </c>
      <c r="AF331" s="11">
        <f t="shared" si="847"/>
        <v>64505.2</v>
      </c>
      <c r="AG331" s="11">
        <f t="shared" si="893"/>
        <v>0</v>
      </c>
      <c r="AH331" s="11">
        <f t="shared" si="848"/>
        <v>85401.910069999998</v>
      </c>
      <c r="AI331" s="11">
        <f t="shared" si="849"/>
        <v>64505.2</v>
      </c>
      <c r="AJ331" s="11">
        <f t="shared" si="850"/>
        <v>64505.2</v>
      </c>
      <c r="AK331" s="11">
        <f t="shared" si="894"/>
        <v>-4456.5069999999996</v>
      </c>
      <c r="AL331" s="11">
        <f t="shared" si="895"/>
        <v>6989.72</v>
      </c>
      <c r="AM331" s="11">
        <f t="shared" si="896"/>
        <v>0</v>
      </c>
      <c r="AN331" s="11">
        <f t="shared" si="851"/>
        <v>80945.40307</v>
      </c>
      <c r="AO331" s="11">
        <f t="shared" si="852"/>
        <v>71494.92</v>
      </c>
      <c r="AP331" s="11">
        <f t="shared" si="853"/>
        <v>64505.2</v>
      </c>
      <c r="AQ331" s="11">
        <f t="shared" si="897"/>
        <v>0</v>
      </c>
      <c r="AR331" s="11">
        <f t="shared" si="898"/>
        <v>-137.1</v>
      </c>
      <c r="AS331" s="11">
        <f t="shared" si="899"/>
        <v>0</v>
      </c>
      <c r="AT331" s="11">
        <f t="shared" si="854"/>
        <v>80945.40307</v>
      </c>
      <c r="AU331" s="11">
        <f t="shared" si="855"/>
        <v>71357.819999999992</v>
      </c>
      <c r="AV331" s="11">
        <f t="shared" si="856"/>
        <v>64505.2</v>
      </c>
      <c r="AW331" s="11">
        <f t="shared" si="900"/>
        <v>0</v>
      </c>
      <c r="AX331" s="11">
        <f t="shared" si="901"/>
        <v>0</v>
      </c>
      <c r="AY331" s="11">
        <f t="shared" si="902"/>
        <v>0</v>
      </c>
      <c r="AZ331" s="11">
        <f t="shared" si="857"/>
        <v>80945.40307</v>
      </c>
      <c r="BA331" s="11">
        <f t="shared" si="858"/>
        <v>71357.819999999992</v>
      </c>
      <c r="BB331" s="11">
        <f t="shared" si="859"/>
        <v>64505.2</v>
      </c>
      <c r="BC331" s="11">
        <f t="shared" si="903"/>
        <v>0</v>
      </c>
      <c r="BD331" s="11">
        <f t="shared" si="904"/>
        <v>0</v>
      </c>
      <c r="BE331" s="11">
        <f t="shared" si="905"/>
        <v>0</v>
      </c>
      <c r="BF331" s="11">
        <f t="shared" si="860"/>
        <v>80945.40307</v>
      </c>
      <c r="BG331" s="11">
        <f t="shared" si="861"/>
        <v>71357.819999999992</v>
      </c>
      <c r="BH331" s="11">
        <f t="shared" si="862"/>
        <v>64505.2</v>
      </c>
      <c r="BI331" s="11">
        <f t="shared" si="906"/>
        <v>-962.87300000000005</v>
      </c>
      <c r="BJ331" s="11">
        <f t="shared" si="907"/>
        <v>0</v>
      </c>
      <c r="BK331" s="11">
        <f t="shared" si="908"/>
        <v>0</v>
      </c>
      <c r="BL331" s="11">
        <f t="shared" si="801"/>
        <v>79982.530069999993</v>
      </c>
      <c r="BM331" s="11">
        <f t="shared" si="909"/>
        <v>0</v>
      </c>
      <c r="BN331" s="43">
        <f t="shared" si="874"/>
        <v>79982.530069999993</v>
      </c>
      <c r="BO331" s="11">
        <f t="shared" si="691"/>
        <v>71357.819999999992</v>
      </c>
      <c r="BP331" s="11">
        <f t="shared" si="910"/>
        <v>0</v>
      </c>
      <c r="BQ331" s="43">
        <f t="shared" si="875"/>
        <v>71357.819999999992</v>
      </c>
      <c r="BR331" s="11">
        <f t="shared" si="692"/>
        <v>64505.2</v>
      </c>
      <c r="BS331" s="11">
        <f t="shared" si="910"/>
        <v>0</v>
      </c>
      <c r="BT331" s="43">
        <f t="shared" si="876"/>
        <v>64505.2</v>
      </c>
      <c r="BU331" s="11">
        <f t="shared" si="910"/>
        <v>0</v>
      </c>
      <c r="BV331" s="21"/>
      <c r="BW331" s="21"/>
      <c r="BX331" s="1" t="str">
        <f t="shared" si="837"/>
        <v/>
      </c>
    </row>
    <row r="332" spans="1:77" ht="15.6" customHeight="1" x14ac:dyDescent="0.3">
      <c r="A332" s="62" t="s">
        <v>270</v>
      </c>
      <c r="B332" s="63">
        <v>200</v>
      </c>
      <c r="C332" s="62" t="s">
        <v>43</v>
      </c>
      <c r="D332" s="62" t="s">
        <v>44</v>
      </c>
      <c r="E332" s="64" t="s">
        <v>45</v>
      </c>
      <c r="F332" s="11">
        <v>84247.5</v>
      </c>
      <c r="G332" s="11">
        <v>59505.2</v>
      </c>
      <c r="H332" s="11">
        <v>59505.2</v>
      </c>
      <c r="I332" s="11"/>
      <c r="J332" s="11"/>
      <c r="K332" s="11"/>
      <c r="L332" s="11">
        <f t="shared" si="729"/>
        <v>84247.5</v>
      </c>
      <c r="M332" s="11">
        <f t="shared" si="730"/>
        <v>59505.2</v>
      </c>
      <c r="N332" s="11">
        <f t="shared" si="731"/>
        <v>59505.2</v>
      </c>
      <c r="O332" s="11">
        <f>5000+212.57807</f>
        <v>5212.5780699999996</v>
      </c>
      <c r="P332" s="11">
        <v>5000</v>
      </c>
      <c r="Q332" s="11">
        <v>5000</v>
      </c>
      <c r="R332" s="11">
        <f t="shared" si="839"/>
        <v>89460.078070000003</v>
      </c>
      <c r="S332" s="11">
        <f t="shared" si="840"/>
        <v>64505.2</v>
      </c>
      <c r="T332" s="11">
        <f t="shared" si="841"/>
        <v>64505.2</v>
      </c>
      <c r="U332" s="11"/>
      <c r="V332" s="11"/>
      <c r="W332" s="11"/>
      <c r="X332" s="11">
        <f t="shared" si="842"/>
        <v>89460.078070000003</v>
      </c>
      <c r="Y332" s="11">
        <f t="shared" si="843"/>
        <v>64505.2</v>
      </c>
      <c r="Z332" s="11">
        <f t="shared" si="844"/>
        <v>64505.2</v>
      </c>
      <c r="AA332" s="11">
        <v>-4058.1680000000001</v>
      </c>
      <c r="AB332" s="11"/>
      <c r="AC332" s="11"/>
      <c r="AD332" s="11">
        <f t="shared" si="845"/>
        <v>85401.910069999998</v>
      </c>
      <c r="AE332" s="11">
        <f t="shared" si="846"/>
        <v>64505.2</v>
      </c>
      <c r="AF332" s="11">
        <f t="shared" si="847"/>
        <v>64505.2</v>
      </c>
      <c r="AG332" s="11"/>
      <c r="AH332" s="11">
        <f t="shared" si="848"/>
        <v>85401.910069999998</v>
      </c>
      <c r="AI332" s="11">
        <f t="shared" si="849"/>
        <v>64505.2</v>
      </c>
      <c r="AJ332" s="11">
        <f t="shared" si="850"/>
        <v>64505.2</v>
      </c>
      <c r="AK332" s="11">
        <v>-4456.5069999999996</v>
      </c>
      <c r="AL332" s="11">
        <v>6989.72</v>
      </c>
      <c r="AM332" s="11"/>
      <c r="AN332" s="11">
        <f t="shared" si="851"/>
        <v>80945.40307</v>
      </c>
      <c r="AO332" s="11">
        <f t="shared" si="852"/>
        <v>71494.92</v>
      </c>
      <c r="AP332" s="11">
        <f t="shared" si="853"/>
        <v>64505.2</v>
      </c>
      <c r="AQ332" s="11"/>
      <c r="AR332" s="11">
        <v>-137.1</v>
      </c>
      <c r="AS332" s="11"/>
      <c r="AT332" s="11">
        <f t="shared" si="854"/>
        <v>80945.40307</v>
      </c>
      <c r="AU332" s="11">
        <f t="shared" si="855"/>
        <v>71357.819999999992</v>
      </c>
      <c r="AV332" s="11">
        <f t="shared" si="856"/>
        <v>64505.2</v>
      </c>
      <c r="AW332" s="11"/>
      <c r="AX332" s="11"/>
      <c r="AY332" s="11"/>
      <c r="AZ332" s="11">
        <f t="shared" si="857"/>
        <v>80945.40307</v>
      </c>
      <c r="BA332" s="11">
        <f t="shared" si="858"/>
        <v>71357.819999999992</v>
      </c>
      <c r="BB332" s="11">
        <f t="shared" si="859"/>
        <v>64505.2</v>
      </c>
      <c r="BC332" s="11"/>
      <c r="BD332" s="11"/>
      <c r="BE332" s="11"/>
      <c r="BF332" s="11">
        <f t="shared" si="860"/>
        <v>80945.40307</v>
      </c>
      <c r="BG332" s="11">
        <f t="shared" si="861"/>
        <v>71357.819999999992</v>
      </c>
      <c r="BH332" s="11">
        <f t="shared" si="862"/>
        <v>64505.2</v>
      </c>
      <c r="BI332" s="11">
        <v>-962.87300000000005</v>
      </c>
      <c r="BJ332" s="11"/>
      <c r="BK332" s="11"/>
      <c r="BL332" s="11">
        <f t="shared" si="801"/>
        <v>79982.530069999993</v>
      </c>
      <c r="BM332" s="11"/>
      <c r="BN332" s="43">
        <f t="shared" si="874"/>
        <v>79982.530069999993</v>
      </c>
      <c r="BO332" s="11">
        <f t="shared" si="691"/>
        <v>71357.819999999992</v>
      </c>
      <c r="BP332" s="11"/>
      <c r="BQ332" s="43">
        <f t="shared" si="875"/>
        <v>71357.819999999992</v>
      </c>
      <c r="BR332" s="11">
        <f t="shared" si="692"/>
        <v>64505.2</v>
      </c>
      <c r="BS332" s="11"/>
      <c r="BT332" s="43">
        <f t="shared" si="876"/>
        <v>64505.2</v>
      </c>
      <c r="BU332" s="11"/>
      <c r="BV332" s="21"/>
      <c r="BW332" s="21"/>
      <c r="BX332" s="1" t="str">
        <f t="shared" si="837"/>
        <v>0113</v>
      </c>
    </row>
    <row r="333" spans="1:77" ht="31.2" customHeight="1" x14ac:dyDescent="0.3">
      <c r="A333" s="62" t="s">
        <v>272</v>
      </c>
      <c r="B333" s="63"/>
      <c r="C333" s="62"/>
      <c r="D333" s="62"/>
      <c r="E333" s="64" t="s">
        <v>273</v>
      </c>
      <c r="F333" s="11">
        <f t="shared" si="878"/>
        <v>83155.5</v>
      </c>
      <c r="G333" s="11">
        <f t="shared" si="879"/>
        <v>117214</v>
      </c>
      <c r="H333" s="11">
        <f t="shared" si="880"/>
        <v>41150</v>
      </c>
      <c r="I333" s="11">
        <f t="shared" si="881"/>
        <v>0</v>
      </c>
      <c r="J333" s="11">
        <f t="shared" si="882"/>
        <v>0</v>
      </c>
      <c r="K333" s="11">
        <f t="shared" si="883"/>
        <v>0</v>
      </c>
      <c r="L333" s="11">
        <f t="shared" si="729"/>
        <v>83155.5</v>
      </c>
      <c r="M333" s="11">
        <f t="shared" si="730"/>
        <v>117214</v>
      </c>
      <c r="N333" s="11">
        <f t="shared" si="731"/>
        <v>41150</v>
      </c>
      <c r="O333" s="11">
        <f t="shared" si="884"/>
        <v>8103.848</v>
      </c>
      <c r="P333" s="11">
        <f t="shared" si="885"/>
        <v>0</v>
      </c>
      <c r="Q333" s="11">
        <f t="shared" si="886"/>
        <v>0</v>
      </c>
      <c r="R333" s="11">
        <f t="shared" si="839"/>
        <v>91259.347999999998</v>
      </c>
      <c r="S333" s="11">
        <f t="shared" si="840"/>
        <v>117214</v>
      </c>
      <c r="T333" s="11">
        <f t="shared" si="841"/>
        <v>41150</v>
      </c>
      <c r="U333" s="11">
        <f t="shared" si="887"/>
        <v>0</v>
      </c>
      <c r="V333" s="11">
        <f t="shared" si="888"/>
        <v>0</v>
      </c>
      <c r="W333" s="11">
        <f t="shared" si="889"/>
        <v>0</v>
      </c>
      <c r="X333" s="11">
        <f t="shared" si="842"/>
        <v>91259.347999999998</v>
      </c>
      <c r="Y333" s="11">
        <f t="shared" si="843"/>
        <v>117214</v>
      </c>
      <c r="Z333" s="11">
        <f t="shared" si="844"/>
        <v>41150</v>
      </c>
      <c r="AA333" s="11">
        <f t="shared" si="890"/>
        <v>6857.1980000000003</v>
      </c>
      <c r="AB333" s="11">
        <f t="shared" si="891"/>
        <v>0</v>
      </c>
      <c r="AC333" s="11">
        <f t="shared" si="892"/>
        <v>0</v>
      </c>
      <c r="AD333" s="11">
        <f t="shared" si="845"/>
        <v>98116.546000000002</v>
      </c>
      <c r="AE333" s="11">
        <f t="shared" si="846"/>
        <v>117214</v>
      </c>
      <c r="AF333" s="11">
        <f t="shared" si="847"/>
        <v>41150</v>
      </c>
      <c r="AG333" s="11">
        <f t="shared" si="893"/>
        <v>0</v>
      </c>
      <c r="AH333" s="11">
        <f t="shared" si="848"/>
        <v>98116.546000000002</v>
      </c>
      <c r="AI333" s="11">
        <f t="shared" si="849"/>
        <v>117214</v>
      </c>
      <c r="AJ333" s="11">
        <f t="shared" si="850"/>
        <v>41150</v>
      </c>
      <c r="AK333" s="11">
        <f t="shared" si="894"/>
        <v>852.65899999999965</v>
      </c>
      <c r="AL333" s="11">
        <f t="shared" si="895"/>
        <v>47596.707999999999</v>
      </c>
      <c r="AM333" s="11">
        <f t="shared" si="896"/>
        <v>0</v>
      </c>
      <c r="AN333" s="11">
        <f t="shared" si="851"/>
        <v>98969.205000000002</v>
      </c>
      <c r="AO333" s="11">
        <f t="shared" si="852"/>
        <v>164810.70799999998</v>
      </c>
      <c r="AP333" s="11">
        <f t="shared" si="853"/>
        <v>41150</v>
      </c>
      <c r="AQ333" s="11">
        <f t="shared" si="897"/>
        <v>0</v>
      </c>
      <c r="AR333" s="11">
        <f t="shared" si="898"/>
        <v>0</v>
      </c>
      <c r="AS333" s="11">
        <f t="shared" si="899"/>
        <v>0</v>
      </c>
      <c r="AT333" s="11">
        <f t="shared" si="854"/>
        <v>98969.205000000002</v>
      </c>
      <c r="AU333" s="11">
        <f t="shared" si="855"/>
        <v>164810.70799999998</v>
      </c>
      <c r="AV333" s="11">
        <f t="shared" si="856"/>
        <v>41150</v>
      </c>
      <c r="AW333" s="11">
        <f t="shared" si="900"/>
        <v>0</v>
      </c>
      <c r="AX333" s="11">
        <f t="shared" si="901"/>
        <v>0</v>
      </c>
      <c r="AY333" s="11">
        <f t="shared" si="902"/>
        <v>0</v>
      </c>
      <c r="AZ333" s="11">
        <f t="shared" si="857"/>
        <v>98969.205000000002</v>
      </c>
      <c r="BA333" s="11">
        <f t="shared" si="858"/>
        <v>164810.70799999998</v>
      </c>
      <c r="BB333" s="11">
        <f t="shared" si="859"/>
        <v>41150</v>
      </c>
      <c r="BC333" s="11">
        <f t="shared" si="903"/>
        <v>0</v>
      </c>
      <c r="BD333" s="11">
        <f t="shared" si="904"/>
        <v>0</v>
      </c>
      <c r="BE333" s="11">
        <f t="shared" si="905"/>
        <v>0</v>
      </c>
      <c r="BF333" s="11">
        <f t="shared" si="860"/>
        <v>98969.205000000002</v>
      </c>
      <c r="BG333" s="11">
        <f t="shared" si="861"/>
        <v>164810.70799999998</v>
      </c>
      <c r="BH333" s="11">
        <f t="shared" si="862"/>
        <v>41150</v>
      </c>
      <c r="BI333" s="11">
        <f t="shared" si="906"/>
        <v>-9042.4959999999992</v>
      </c>
      <c r="BJ333" s="11">
        <f t="shared" si="907"/>
        <v>0</v>
      </c>
      <c r="BK333" s="11">
        <f t="shared" si="908"/>
        <v>0</v>
      </c>
      <c r="BL333" s="11">
        <f t="shared" si="801"/>
        <v>89926.709000000003</v>
      </c>
      <c r="BM333" s="11">
        <f t="shared" si="909"/>
        <v>0</v>
      </c>
      <c r="BN333" s="43">
        <f t="shared" si="874"/>
        <v>89926.709000000003</v>
      </c>
      <c r="BO333" s="11">
        <f t="shared" si="691"/>
        <v>164810.70799999998</v>
      </c>
      <c r="BP333" s="11">
        <f t="shared" si="910"/>
        <v>0</v>
      </c>
      <c r="BQ333" s="43">
        <f t="shared" si="875"/>
        <v>164810.70799999998</v>
      </c>
      <c r="BR333" s="11">
        <f t="shared" si="692"/>
        <v>41150</v>
      </c>
      <c r="BS333" s="11">
        <f t="shared" si="910"/>
        <v>0</v>
      </c>
      <c r="BT333" s="43">
        <f t="shared" si="876"/>
        <v>41150</v>
      </c>
      <c r="BU333" s="11">
        <f t="shared" si="910"/>
        <v>0</v>
      </c>
      <c r="BV333" s="21"/>
      <c r="BW333" s="21"/>
      <c r="BX333" s="1" t="str">
        <f t="shared" si="837"/>
        <v/>
      </c>
    </row>
    <row r="334" spans="1:77" ht="31.2" customHeight="1" x14ac:dyDescent="0.3">
      <c r="A334" s="62" t="s">
        <v>272</v>
      </c>
      <c r="B334" s="63" t="s">
        <v>64</v>
      </c>
      <c r="C334" s="62"/>
      <c r="D334" s="62"/>
      <c r="E334" s="64" t="s">
        <v>65</v>
      </c>
      <c r="F334" s="11">
        <f t="shared" si="878"/>
        <v>83155.5</v>
      </c>
      <c r="G334" s="11">
        <f t="shared" si="879"/>
        <v>117214</v>
      </c>
      <c r="H334" s="11">
        <f t="shared" si="880"/>
        <v>41150</v>
      </c>
      <c r="I334" s="11">
        <f t="shared" si="881"/>
        <v>0</v>
      </c>
      <c r="J334" s="11">
        <f t="shared" si="882"/>
        <v>0</v>
      </c>
      <c r="K334" s="11">
        <f t="shared" si="883"/>
        <v>0</v>
      </c>
      <c r="L334" s="11">
        <f t="shared" si="729"/>
        <v>83155.5</v>
      </c>
      <c r="M334" s="11">
        <f t="shared" si="730"/>
        <v>117214</v>
      </c>
      <c r="N334" s="11">
        <f t="shared" si="731"/>
        <v>41150</v>
      </c>
      <c r="O334" s="11">
        <f t="shared" si="884"/>
        <v>8103.848</v>
      </c>
      <c r="P334" s="11">
        <f t="shared" si="885"/>
        <v>0</v>
      </c>
      <c r="Q334" s="11">
        <f t="shared" si="886"/>
        <v>0</v>
      </c>
      <c r="R334" s="11">
        <f t="shared" si="839"/>
        <v>91259.347999999998</v>
      </c>
      <c r="S334" s="11">
        <f t="shared" si="840"/>
        <v>117214</v>
      </c>
      <c r="T334" s="11">
        <f t="shared" si="841"/>
        <v>41150</v>
      </c>
      <c r="U334" s="11">
        <f t="shared" si="887"/>
        <v>0</v>
      </c>
      <c r="V334" s="11">
        <f t="shared" si="888"/>
        <v>0</v>
      </c>
      <c r="W334" s="11">
        <f t="shared" si="889"/>
        <v>0</v>
      </c>
      <c r="X334" s="11">
        <f t="shared" si="842"/>
        <v>91259.347999999998</v>
      </c>
      <c r="Y334" s="11">
        <f t="shared" si="843"/>
        <v>117214</v>
      </c>
      <c r="Z334" s="11">
        <f t="shared" si="844"/>
        <v>41150</v>
      </c>
      <c r="AA334" s="11">
        <f t="shared" si="890"/>
        <v>6857.1980000000003</v>
      </c>
      <c r="AB334" s="11">
        <f t="shared" si="891"/>
        <v>0</v>
      </c>
      <c r="AC334" s="11">
        <f t="shared" si="892"/>
        <v>0</v>
      </c>
      <c r="AD334" s="11">
        <f t="shared" si="845"/>
        <v>98116.546000000002</v>
      </c>
      <c r="AE334" s="11">
        <f t="shared" si="846"/>
        <v>117214</v>
      </c>
      <c r="AF334" s="11">
        <f t="shared" si="847"/>
        <v>41150</v>
      </c>
      <c r="AG334" s="11">
        <f t="shared" si="893"/>
        <v>0</v>
      </c>
      <c r="AH334" s="11">
        <f t="shared" si="848"/>
        <v>98116.546000000002</v>
      </c>
      <c r="AI334" s="11">
        <f t="shared" si="849"/>
        <v>117214</v>
      </c>
      <c r="AJ334" s="11">
        <f t="shared" si="850"/>
        <v>41150</v>
      </c>
      <c r="AK334" s="11">
        <f t="shared" si="894"/>
        <v>852.65899999999965</v>
      </c>
      <c r="AL334" s="11">
        <f t="shared" si="895"/>
        <v>47596.707999999999</v>
      </c>
      <c r="AM334" s="11">
        <f t="shared" si="896"/>
        <v>0</v>
      </c>
      <c r="AN334" s="11">
        <f t="shared" si="851"/>
        <v>98969.205000000002</v>
      </c>
      <c r="AO334" s="11">
        <f t="shared" si="852"/>
        <v>164810.70799999998</v>
      </c>
      <c r="AP334" s="11">
        <f t="shared" si="853"/>
        <v>41150</v>
      </c>
      <c r="AQ334" s="11">
        <f t="shared" si="897"/>
        <v>0</v>
      </c>
      <c r="AR334" s="11">
        <f t="shared" si="898"/>
        <v>0</v>
      </c>
      <c r="AS334" s="11">
        <f t="shared" si="899"/>
        <v>0</v>
      </c>
      <c r="AT334" s="11">
        <f t="shared" si="854"/>
        <v>98969.205000000002</v>
      </c>
      <c r="AU334" s="11">
        <f t="shared" si="855"/>
        <v>164810.70799999998</v>
      </c>
      <c r="AV334" s="11">
        <f t="shared" si="856"/>
        <v>41150</v>
      </c>
      <c r="AW334" s="11">
        <f t="shared" si="900"/>
        <v>0</v>
      </c>
      <c r="AX334" s="11">
        <f t="shared" si="901"/>
        <v>0</v>
      </c>
      <c r="AY334" s="11">
        <f t="shared" si="902"/>
        <v>0</v>
      </c>
      <c r="AZ334" s="11">
        <f t="shared" si="857"/>
        <v>98969.205000000002</v>
      </c>
      <c r="BA334" s="11">
        <f t="shared" si="858"/>
        <v>164810.70799999998</v>
      </c>
      <c r="BB334" s="11">
        <f t="shared" si="859"/>
        <v>41150</v>
      </c>
      <c r="BC334" s="11">
        <f t="shared" si="903"/>
        <v>0</v>
      </c>
      <c r="BD334" s="11">
        <f t="shared" si="904"/>
        <v>0</v>
      </c>
      <c r="BE334" s="11">
        <f t="shared" si="905"/>
        <v>0</v>
      </c>
      <c r="BF334" s="11">
        <f t="shared" si="860"/>
        <v>98969.205000000002</v>
      </c>
      <c r="BG334" s="11">
        <f t="shared" si="861"/>
        <v>164810.70799999998</v>
      </c>
      <c r="BH334" s="11">
        <f t="shared" si="862"/>
        <v>41150</v>
      </c>
      <c r="BI334" s="11">
        <f t="shared" si="906"/>
        <v>-9042.4959999999992</v>
      </c>
      <c r="BJ334" s="11">
        <f t="shared" si="907"/>
        <v>0</v>
      </c>
      <c r="BK334" s="11">
        <f t="shared" si="908"/>
        <v>0</v>
      </c>
      <c r="BL334" s="11">
        <f t="shared" si="801"/>
        <v>89926.709000000003</v>
      </c>
      <c r="BM334" s="11">
        <f t="shared" si="909"/>
        <v>0</v>
      </c>
      <c r="BN334" s="43">
        <f t="shared" si="874"/>
        <v>89926.709000000003</v>
      </c>
      <c r="BO334" s="11">
        <f t="shared" si="691"/>
        <v>164810.70799999998</v>
      </c>
      <c r="BP334" s="11">
        <f t="shared" si="910"/>
        <v>0</v>
      </c>
      <c r="BQ334" s="43">
        <f t="shared" si="875"/>
        <v>164810.70799999998</v>
      </c>
      <c r="BR334" s="11">
        <f t="shared" si="692"/>
        <v>41150</v>
      </c>
      <c r="BS334" s="11">
        <f t="shared" si="910"/>
        <v>0</v>
      </c>
      <c r="BT334" s="43">
        <f t="shared" si="876"/>
        <v>41150</v>
      </c>
      <c r="BU334" s="11">
        <f t="shared" si="910"/>
        <v>0</v>
      </c>
      <c r="BV334" s="21"/>
      <c r="BW334" s="21"/>
      <c r="BX334" s="1" t="str">
        <f t="shared" si="837"/>
        <v/>
      </c>
    </row>
    <row r="335" spans="1:77" ht="15.6" customHeight="1" x14ac:dyDescent="0.3">
      <c r="A335" s="62" t="s">
        <v>272</v>
      </c>
      <c r="B335" s="63">
        <v>200</v>
      </c>
      <c r="C335" s="62" t="s">
        <v>43</v>
      </c>
      <c r="D335" s="62" t="s">
        <v>44</v>
      </c>
      <c r="E335" s="64" t="s">
        <v>45</v>
      </c>
      <c r="F335" s="11">
        <v>83155.5</v>
      </c>
      <c r="G335" s="11">
        <v>117214</v>
      </c>
      <c r="H335" s="11">
        <v>41150</v>
      </c>
      <c r="I335" s="11"/>
      <c r="J335" s="11"/>
      <c r="K335" s="11"/>
      <c r="L335" s="11">
        <f t="shared" si="729"/>
        <v>83155.5</v>
      </c>
      <c r="M335" s="11">
        <f t="shared" si="730"/>
        <v>117214</v>
      </c>
      <c r="N335" s="11">
        <f t="shared" si="731"/>
        <v>41150</v>
      </c>
      <c r="O335" s="11">
        <v>8103.848</v>
      </c>
      <c r="P335" s="11"/>
      <c r="Q335" s="11"/>
      <c r="R335" s="11">
        <f t="shared" si="839"/>
        <v>91259.347999999998</v>
      </c>
      <c r="S335" s="11">
        <f t="shared" si="840"/>
        <v>117214</v>
      </c>
      <c r="T335" s="11">
        <f t="shared" si="841"/>
        <v>41150</v>
      </c>
      <c r="U335" s="11"/>
      <c r="V335" s="11"/>
      <c r="W335" s="11"/>
      <c r="X335" s="11">
        <f t="shared" si="842"/>
        <v>91259.347999999998</v>
      </c>
      <c r="Y335" s="11">
        <f t="shared" si="843"/>
        <v>117214</v>
      </c>
      <c r="Z335" s="11">
        <f t="shared" si="844"/>
        <v>41150</v>
      </c>
      <c r="AA335" s="11">
        <f>8273.924-1416.726</f>
        <v>6857.1980000000003</v>
      </c>
      <c r="AB335" s="11"/>
      <c r="AC335" s="11"/>
      <c r="AD335" s="11">
        <f t="shared" si="845"/>
        <v>98116.546000000002</v>
      </c>
      <c r="AE335" s="11">
        <f t="shared" si="846"/>
        <v>117214</v>
      </c>
      <c r="AF335" s="11">
        <f t="shared" si="847"/>
        <v>41150</v>
      </c>
      <c r="AG335" s="11"/>
      <c r="AH335" s="11">
        <f t="shared" si="848"/>
        <v>98116.546000000002</v>
      </c>
      <c r="AI335" s="11">
        <f t="shared" si="849"/>
        <v>117214</v>
      </c>
      <c r="AJ335" s="11">
        <f t="shared" si="850"/>
        <v>41150</v>
      </c>
      <c r="AK335" s="11">
        <f>4456.507-3603.848</f>
        <v>852.65899999999965</v>
      </c>
      <c r="AL335" s="11">
        <v>47596.707999999999</v>
      </c>
      <c r="AM335" s="11"/>
      <c r="AN335" s="11">
        <f t="shared" si="851"/>
        <v>98969.205000000002</v>
      </c>
      <c r="AO335" s="11">
        <f t="shared" si="852"/>
        <v>164810.70799999998</v>
      </c>
      <c r="AP335" s="11">
        <f t="shared" si="853"/>
        <v>41150</v>
      </c>
      <c r="AQ335" s="11"/>
      <c r="AR335" s="11"/>
      <c r="AS335" s="11"/>
      <c r="AT335" s="11">
        <f t="shared" si="854"/>
        <v>98969.205000000002</v>
      </c>
      <c r="AU335" s="11">
        <f t="shared" si="855"/>
        <v>164810.70799999998</v>
      </c>
      <c r="AV335" s="11">
        <f t="shared" si="856"/>
        <v>41150</v>
      </c>
      <c r="AW335" s="11"/>
      <c r="AX335" s="11"/>
      <c r="AY335" s="11"/>
      <c r="AZ335" s="11">
        <f t="shared" si="857"/>
        <v>98969.205000000002</v>
      </c>
      <c r="BA335" s="11">
        <f t="shared" si="858"/>
        <v>164810.70799999998</v>
      </c>
      <c r="BB335" s="11">
        <f t="shared" si="859"/>
        <v>41150</v>
      </c>
      <c r="BC335" s="11"/>
      <c r="BD335" s="11"/>
      <c r="BE335" s="11"/>
      <c r="BF335" s="11">
        <f t="shared" si="860"/>
        <v>98969.205000000002</v>
      </c>
      <c r="BG335" s="11">
        <f t="shared" si="861"/>
        <v>164810.70799999998</v>
      </c>
      <c r="BH335" s="11">
        <f t="shared" si="862"/>
        <v>41150</v>
      </c>
      <c r="BI335" s="11">
        <v>-9042.4959999999992</v>
      </c>
      <c r="BJ335" s="11"/>
      <c r="BK335" s="11"/>
      <c r="BL335" s="11">
        <f t="shared" si="801"/>
        <v>89926.709000000003</v>
      </c>
      <c r="BM335" s="11"/>
      <c r="BN335" s="43">
        <f t="shared" si="874"/>
        <v>89926.709000000003</v>
      </c>
      <c r="BO335" s="11">
        <f t="shared" si="691"/>
        <v>164810.70799999998</v>
      </c>
      <c r="BP335" s="11"/>
      <c r="BQ335" s="43">
        <f t="shared" si="875"/>
        <v>164810.70799999998</v>
      </c>
      <c r="BR335" s="11">
        <f t="shared" si="692"/>
        <v>41150</v>
      </c>
      <c r="BS335" s="11"/>
      <c r="BT335" s="43">
        <f t="shared" si="876"/>
        <v>41150</v>
      </c>
      <c r="BU335" s="11"/>
      <c r="BV335" s="21"/>
      <c r="BW335" s="21"/>
      <c r="BX335" s="1" t="str">
        <f t="shared" si="837"/>
        <v>0113</v>
      </c>
    </row>
    <row r="336" spans="1:77" ht="78" customHeight="1" x14ac:dyDescent="0.3">
      <c r="A336" s="62" t="s">
        <v>274</v>
      </c>
      <c r="B336" s="63"/>
      <c r="C336" s="62"/>
      <c r="D336" s="62"/>
      <c r="E336" s="64" t="s">
        <v>275</v>
      </c>
      <c r="F336" s="11">
        <f t="shared" ref="F336:K336" si="911">F337+F342</f>
        <v>154261.9</v>
      </c>
      <c r="G336" s="11">
        <f t="shared" si="911"/>
        <v>157444</v>
      </c>
      <c r="H336" s="11">
        <f t="shared" si="911"/>
        <v>157444</v>
      </c>
      <c r="I336" s="11">
        <f t="shared" si="911"/>
        <v>0</v>
      </c>
      <c r="J336" s="11">
        <f t="shared" si="911"/>
        <v>0</v>
      </c>
      <c r="K336" s="11">
        <f t="shared" si="911"/>
        <v>0</v>
      </c>
      <c r="L336" s="11">
        <f t="shared" si="729"/>
        <v>154261.9</v>
      </c>
      <c r="M336" s="11">
        <f t="shared" si="730"/>
        <v>157444</v>
      </c>
      <c r="N336" s="11">
        <f t="shared" si="731"/>
        <v>157444</v>
      </c>
      <c r="O336" s="11">
        <f>O337+O342</f>
        <v>23330.428930000002</v>
      </c>
      <c r="P336" s="11">
        <f>P337+P342</f>
        <v>24442.2</v>
      </c>
      <c r="Q336" s="11">
        <f>Q337+Q342</f>
        <v>24442.2</v>
      </c>
      <c r="R336" s="11">
        <f t="shared" si="839"/>
        <v>177592.32892999999</v>
      </c>
      <c r="S336" s="11">
        <f t="shared" si="840"/>
        <v>181886.2</v>
      </c>
      <c r="T336" s="11">
        <f t="shared" si="841"/>
        <v>181886.2</v>
      </c>
      <c r="U336" s="11">
        <f>U337+U342</f>
        <v>0</v>
      </c>
      <c r="V336" s="11">
        <f>V337+V342</f>
        <v>0</v>
      </c>
      <c r="W336" s="11">
        <f>W337+W342</f>
        <v>0</v>
      </c>
      <c r="X336" s="11">
        <f t="shared" si="842"/>
        <v>177592.32892999999</v>
      </c>
      <c r="Y336" s="11">
        <f t="shared" si="843"/>
        <v>181886.2</v>
      </c>
      <c r="Z336" s="11">
        <f t="shared" si="844"/>
        <v>181886.2</v>
      </c>
      <c r="AA336" s="11">
        <f>AA337+AA342</f>
        <v>973.58399999999995</v>
      </c>
      <c r="AB336" s="11">
        <f>AB337+AB342</f>
        <v>0</v>
      </c>
      <c r="AC336" s="11">
        <f>AC337+AC342</f>
        <v>0</v>
      </c>
      <c r="AD336" s="11">
        <f t="shared" si="845"/>
        <v>178565.91292999999</v>
      </c>
      <c r="AE336" s="11">
        <f t="shared" si="846"/>
        <v>181886.2</v>
      </c>
      <c r="AF336" s="11">
        <f t="shared" si="847"/>
        <v>181886.2</v>
      </c>
      <c r="AG336" s="11">
        <f>AG337+AG342</f>
        <v>0</v>
      </c>
      <c r="AH336" s="11">
        <f t="shared" si="848"/>
        <v>178565.91292999999</v>
      </c>
      <c r="AI336" s="11">
        <f t="shared" si="849"/>
        <v>181886.2</v>
      </c>
      <c r="AJ336" s="11">
        <f t="shared" si="850"/>
        <v>181886.2</v>
      </c>
      <c r="AK336" s="11">
        <f>AK337+AK342</f>
        <v>0</v>
      </c>
      <c r="AL336" s="11">
        <f>AL337+AL342</f>
        <v>0</v>
      </c>
      <c r="AM336" s="11">
        <f>AM337+AM342</f>
        <v>0</v>
      </c>
      <c r="AN336" s="11">
        <f t="shared" si="851"/>
        <v>178565.91292999999</v>
      </c>
      <c r="AO336" s="11">
        <f t="shared" si="852"/>
        <v>181886.2</v>
      </c>
      <c r="AP336" s="11">
        <f t="shared" si="853"/>
        <v>181886.2</v>
      </c>
      <c r="AQ336" s="11">
        <f>AQ337+AQ342</f>
        <v>0</v>
      </c>
      <c r="AR336" s="11">
        <f>AR337+AR342</f>
        <v>0</v>
      </c>
      <c r="AS336" s="11">
        <f>AS337+AS342</f>
        <v>0</v>
      </c>
      <c r="AT336" s="11">
        <f t="shared" si="854"/>
        <v>178565.91292999999</v>
      </c>
      <c r="AU336" s="11">
        <f t="shared" si="855"/>
        <v>181886.2</v>
      </c>
      <c r="AV336" s="11">
        <f t="shared" si="856"/>
        <v>181886.2</v>
      </c>
      <c r="AW336" s="11">
        <f>AW337+AW342</f>
        <v>0</v>
      </c>
      <c r="AX336" s="11">
        <f>AX337+AX342</f>
        <v>0</v>
      </c>
      <c r="AY336" s="11">
        <f>AY337+AY342</f>
        <v>0</v>
      </c>
      <c r="AZ336" s="11">
        <f t="shared" si="857"/>
        <v>178565.91292999999</v>
      </c>
      <c r="BA336" s="11">
        <f t="shared" si="858"/>
        <v>181886.2</v>
      </c>
      <c r="BB336" s="11">
        <f t="shared" si="859"/>
        <v>181886.2</v>
      </c>
      <c r="BC336" s="11">
        <f>BC337+BC342</f>
        <v>0</v>
      </c>
      <c r="BD336" s="11">
        <f>BD337+BD342</f>
        <v>0</v>
      </c>
      <c r="BE336" s="11">
        <f>BE337+BE342</f>
        <v>0</v>
      </c>
      <c r="BF336" s="11">
        <f t="shared" si="860"/>
        <v>178565.91292999999</v>
      </c>
      <c r="BG336" s="11">
        <f t="shared" si="861"/>
        <v>181886.2</v>
      </c>
      <c r="BH336" s="11">
        <f t="shared" si="862"/>
        <v>181886.2</v>
      </c>
      <c r="BI336" s="11">
        <f>BI337+BI342</f>
        <v>-28.036000000000001</v>
      </c>
      <c r="BJ336" s="11">
        <f>BJ337+BJ342</f>
        <v>0</v>
      </c>
      <c r="BK336" s="11">
        <f>BK337+BK342</f>
        <v>0</v>
      </c>
      <c r="BL336" s="11">
        <f t="shared" si="801"/>
        <v>178537.87693</v>
      </c>
      <c r="BM336" s="11">
        <f>BM337+BM342</f>
        <v>0</v>
      </c>
      <c r="BN336" s="43">
        <f t="shared" si="874"/>
        <v>178537.87693</v>
      </c>
      <c r="BO336" s="11">
        <f t="shared" ref="BO336:BO399" si="912">BG336+BJ336</f>
        <v>181886.2</v>
      </c>
      <c r="BP336" s="11">
        <f>BP337+BP342</f>
        <v>0</v>
      </c>
      <c r="BQ336" s="43">
        <f t="shared" si="875"/>
        <v>181886.2</v>
      </c>
      <c r="BR336" s="11">
        <f t="shared" ref="BR336:BR399" si="913">BH336+BK336</f>
        <v>181886.2</v>
      </c>
      <c r="BS336" s="11">
        <f>BS337+BS342</f>
        <v>0</v>
      </c>
      <c r="BT336" s="43">
        <f t="shared" si="876"/>
        <v>181886.2</v>
      </c>
      <c r="BU336" s="11">
        <f>BU337+BU342</f>
        <v>0</v>
      </c>
      <c r="BV336" s="21"/>
      <c r="BW336" s="21"/>
      <c r="BX336" s="1" t="str">
        <f t="shared" si="837"/>
        <v/>
      </c>
    </row>
    <row r="337" spans="1:77" ht="31.2" customHeight="1" x14ac:dyDescent="0.3">
      <c r="A337" s="62" t="s">
        <v>276</v>
      </c>
      <c r="B337" s="63"/>
      <c r="C337" s="62"/>
      <c r="D337" s="62"/>
      <c r="E337" s="64" t="s">
        <v>195</v>
      </c>
      <c r="F337" s="11">
        <f t="shared" ref="F337:K337" si="914">F338+F340</f>
        <v>97879.599999999991</v>
      </c>
      <c r="G337" s="11">
        <f t="shared" si="914"/>
        <v>100729.4</v>
      </c>
      <c r="H337" s="11">
        <f t="shared" si="914"/>
        <v>100729.4</v>
      </c>
      <c r="I337" s="11">
        <f t="shared" si="914"/>
        <v>0</v>
      </c>
      <c r="J337" s="11">
        <f t="shared" si="914"/>
        <v>0</v>
      </c>
      <c r="K337" s="11">
        <f t="shared" si="914"/>
        <v>0</v>
      </c>
      <c r="L337" s="11">
        <f t="shared" si="729"/>
        <v>97879.599999999991</v>
      </c>
      <c r="M337" s="11">
        <f t="shared" si="730"/>
        <v>100729.4</v>
      </c>
      <c r="N337" s="11">
        <f t="shared" si="731"/>
        <v>100729.4</v>
      </c>
      <c r="O337" s="11">
        <f>O338+O340</f>
        <v>14149.4</v>
      </c>
      <c r="P337" s="11">
        <f>P338+P340</f>
        <v>17291.900000000001</v>
      </c>
      <c r="Q337" s="11">
        <f>Q338+Q340</f>
        <v>17291.900000000001</v>
      </c>
      <c r="R337" s="11">
        <f t="shared" si="839"/>
        <v>112028.99999999999</v>
      </c>
      <c r="S337" s="11">
        <f t="shared" si="840"/>
        <v>118021.29999999999</v>
      </c>
      <c r="T337" s="11">
        <f t="shared" si="841"/>
        <v>118021.29999999999</v>
      </c>
      <c r="U337" s="11">
        <f>U338+U340</f>
        <v>0</v>
      </c>
      <c r="V337" s="11">
        <f>V338+V340</f>
        <v>0</v>
      </c>
      <c r="W337" s="11">
        <f>W338+W340</f>
        <v>0</v>
      </c>
      <c r="X337" s="11">
        <f t="shared" si="842"/>
        <v>112028.99999999999</v>
      </c>
      <c r="Y337" s="11">
        <f t="shared" si="843"/>
        <v>118021.29999999999</v>
      </c>
      <c r="Z337" s="11">
        <f t="shared" si="844"/>
        <v>118021.29999999999</v>
      </c>
      <c r="AA337" s="11">
        <f>AA338+AA340</f>
        <v>0</v>
      </c>
      <c r="AB337" s="11">
        <f>AB338+AB340</f>
        <v>0</v>
      </c>
      <c r="AC337" s="11">
        <f>AC338+AC340</f>
        <v>0</v>
      </c>
      <c r="AD337" s="11">
        <f t="shared" si="845"/>
        <v>112028.99999999999</v>
      </c>
      <c r="AE337" s="11">
        <f t="shared" si="846"/>
        <v>118021.29999999999</v>
      </c>
      <c r="AF337" s="11">
        <f t="shared" si="847"/>
        <v>118021.29999999999</v>
      </c>
      <c r="AG337" s="11">
        <f>AG338+AG340</f>
        <v>0</v>
      </c>
      <c r="AH337" s="11">
        <f t="shared" si="848"/>
        <v>112028.99999999999</v>
      </c>
      <c r="AI337" s="11">
        <f t="shared" si="849"/>
        <v>118021.29999999999</v>
      </c>
      <c r="AJ337" s="11">
        <f t="shared" si="850"/>
        <v>118021.29999999999</v>
      </c>
      <c r="AK337" s="11">
        <f>AK338+AK340</f>
        <v>0</v>
      </c>
      <c r="AL337" s="11">
        <f>AL338+AL340</f>
        <v>0</v>
      </c>
      <c r="AM337" s="11">
        <f>AM338+AM340</f>
        <v>0</v>
      </c>
      <c r="AN337" s="11">
        <f t="shared" si="851"/>
        <v>112028.99999999999</v>
      </c>
      <c r="AO337" s="11">
        <f t="shared" si="852"/>
        <v>118021.29999999999</v>
      </c>
      <c r="AP337" s="11">
        <f t="shared" si="853"/>
        <v>118021.29999999999</v>
      </c>
      <c r="AQ337" s="11">
        <f>AQ338+AQ340</f>
        <v>0</v>
      </c>
      <c r="AR337" s="11">
        <f>AR338+AR340</f>
        <v>0</v>
      </c>
      <c r="AS337" s="11">
        <f>AS338+AS340</f>
        <v>0</v>
      </c>
      <c r="AT337" s="11">
        <f t="shared" si="854"/>
        <v>112028.99999999999</v>
      </c>
      <c r="AU337" s="11">
        <f t="shared" si="855"/>
        <v>118021.29999999999</v>
      </c>
      <c r="AV337" s="11">
        <f t="shared" si="856"/>
        <v>118021.29999999999</v>
      </c>
      <c r="AW337" s="11">
        <f>AW338+AW340</f>
        <v>0</v>
      </c>
      <c r="AX337" s="11">
        <f>AX338+AX340</f>
        <v>0</v>
      </c>
      <c r="AY337" s="11">
        <f>AY338+AY340</f>
        <v>0</v>
      </c>
      <c r="AZ337" s="11">
        <f t="shared" si="857"/>
        <v>112028.99999999999</v>
      </c>
      <c r="BA337" s="11">
        <f t="shared" si="858"/>
        <v>118021.29999999999</v>
      </c>
      <c r="BB337" s="11">
        <f t="shared" si="859"/>
        <v>118021.29999999999</v>
      </c>
      <c r="BC337" s="11">
        <f>BC338+BC340</f>
        <v>0</v>
      </c>
      <c r="BD337" s="11">
        <f>BD338+BD340</f>
        <v>0</v>
      </c>
      <c r="BE337" s="11">
        <f>BE338+BE340</f>
        <v>0</v>
      </c>
      <c r="BF337" s="11">
        <f t="shared" si="860"/>
        <v>112028.99999999999</v>
      </c>
      <c r="BG337" s="11">
        <f t="shared" si="861"/>
        <v>118021.29999999999</v>
      </c>
      <c r="BH337" s="11">
        <f t="shared" si="862"/>
        <v>118021.29999999999</v>
      </c>
      <c r="BI337" s="11">
        <f>BI338+BI340</f>
        <v>0</v>
      </c>
      <c r="BJ337" s="11">
        <f>BJ338+BJ340</f>
        <v>0</v>
      </c>
      <c r="BK337" s="11">
        <f>BK338+BK340</f>
        <v>0</v>
      </c>
      <c r="BL337" s="11">
        <f t="shared" si="801"/>
        <v>112028.99999999999</v>
      </c>
      <c r="BM337" s="11">
        <f>BM338+BM340</f>
        <v>0</v>
      </c>
      <c r="BN337" s="43">
        <f t="shared" si="874"/>
        <v>112028.99999999999</v>
      </c>
      <c r="BO337" s="11">
        <f t="shared" si="912"/>
        <v>118021.29999999999</v>
      </c>
      <c r="BP337" s="11">
        <f>BP338+BP340</f>
        <v>0</v>
      </c>
      <c r="BQ337" s="43">
        <f t="shared" si="875"/>
        <v>118021.29999999999</v>
      </c>
      <c r="BR337" s="11">
        <f t="shared" si="913"/>
        <v>118021.29999999999</v>
      </c>
      <c r="BS337" s="11">
        <f>BS338+BS340</f>
        <v>0</v>
      </c>
      <c r="BT337" s="43">
        <f t="shared" si="876"/>
        <v>118021.29999999999</v>
      </c>
      <c r="BU337" s="11">
        <f>BU338+BU340</f>
        <v>0</v>
      </c>
      <c r="BV337" s="21"/>
      <c r="BW337" s="21"/>
      <c r="BX337" s="1" t="str">
        <f t="shared" si="837"/>
        <v/>
      </c>
    </row>
    <row r="338" spans="1:77" ht="78" customHeight="1" x14ac:dyDescent="0.3">
      <c r="A338" s="62" t="s">
        <v>276</v>
      </c>
      <c r="B338" s="63" t="s">
        <v>167</v>
      </c>
      <c r="C338" s="62"/>
      <c r="D338" s="62"/>
      <c r="E338" s="64" t="s">
        <v>168</v>
      </c>
      <c r="F338" s="11">
        <f t="shared" ref="F338:K338" si="915">F339</f>
        <v>92713.7</v>
      </c>
      <c r="G338" s="11">
        <f t="shared" si="915"/>
        <v>95563.5</v>
      </c>
      <c r="H338" s="11">
        <f t="shared" si="915"/>
        <v>95563.5</v>
      </c>
      <c r="I338" s="11">
        <f t="shared" si="915"/>
        <v>0</v>
      </c>
      <c r="J338" s="11">
        <f t="shared" si="915"/>
        <v>0</v>
      </c>
      <c r="K338" s="11">
        <f t="shared" si="915"/>
        <v>0</v>
      </c>
      <c r="L338" s="11">
        <f t="shared" si="729"/>
        <v>92713.7</v>
      </c>
      <c r="M338" s="11">
        <f t="shared" si="730"/>
        <v>95563.5</v>
      </c>
      <c r="N338" s="11">
        <f t="shared" si="731"/>
        <v>95563.5</v>
      </c>
      <c r="O338" s="11">
        <f>O339</f>
        <v>14149.4</v>
      </c>
      <c r="P338" s="11">
        <f>P339</f>
        <v>17291.900000000001</v>
      </c>
      <c r="Q338" s="11">
        <f>Q339</f>
        <v>17291.900000000001</v>
      </c>
      <c r="R338" s="11">
        <f t="shared" si="839"/>
        <v>106863.09999999999</v>
      </c>
      <c r="S338" s="11">
        <f t="shared" si="840"/>
        <v>112855.4</v>
      </c>
      <c r="T338" s="11">
        <f t="shared" si="841"/>
        <v>112855.4</v>
      </c>
      <c r="U338" s="11">
        <f>U339</f>
        <v>0</v>
      </c>
      <c r="V338" s="11">
        <f>V339</f>
        <v>0</v>
      </c>
      <c r="W338" s="11">
        <f>W339</f>
        <v>0</v>
      </c>
      <c r="X338" s="11">
        <f t="shared" si="842"/>
        <v>106863.09999999999</v>
      </c>
      <c r="Y338" s="11">
        <f t="shared" si="843"/>
        <v>112855.4</v>
      </c>
      <c r="Z338" s="11">
        <f t="shared" si="844"/>
        <v>112855.4</v>
      </c>
      <c r="AA338" s="11">
        <f>AA339</f>
        <v>0</v>
      </c>
      <c r="AB338" s="11">
        <f>AB339</f>
        <v>0</v>
      </c>
      <c r="AC338" s="11">
        <f>AC339</f>
        <v>0</v>
      </c>
      <c r="AD338" s="11">
        <f t="shared" si="845"/>
        <v>106863.09999999999</v>
      </c>
      <c r="AE338" s="11">
        <f t="shared" si="846"/>
        <v>112855.4</v>
      </c>
      <c r="AF338" s="11">
        <f t="shared" si="847"/>
        <v>112855.4</v>
      </c>
      <c r="AG338" s="11">
        <f>AG339</f>
        <v>0</v>
      </c>
      <c r="AH338" s="11">
        <f t="shared" si="848"/>
        <v>106863.09999999999</v>
      </c>
      <c r="AI338" s="11">
        <f t="shared" si="849"/>
        <v>112855.4</v>
      </c>
      <c r="AJ338" s="11">
        <f t="shared" si="850"/>
        <v>112855.4</v>
      </c>
      <c r="AK338" s="11">
        <f>AK339</f>
        <v>0</v>
      </c>
      <c r="AL338" s="11">
        <f>AL339</f>
        <v>0</v>
      </c>
      <c r="AM338" s="11">
        <f>AM339</f>
        <v>0</v>
      </c>
      <c r="AN338" s="11">
        <f t="shared" si="851"/>
        <v>106863.09999999999</v>
      </c>
      <c r="AO338" s="11">
        <f t="shared" si="852"/>
        <v>112855.4</v>
      </c>
      <c r="AP338" s="11">
        <f t="shared" si="853"/>
        <v>112855.4</v>
      </c>
      <c r="AQ338" s="11">
        <f>AQ339</f>
        <v>0</v>
      </c>
      <c r="AR338" s="11">
        <f>AR339</f>
        <v>0</v>
      </c>
      <c r="AS338" s="11">
        <f>AS339</f>
        <v>0</v>
      </c>
      <c r="AT338" s="11">
        <f t="shared" si="854"/>
        <v>106863.09999999999</v>
      </c>
      <c r="AU338" s="11">
        <f t="shared" si="855"/>
        <v>112855.4</v>
      </c>
      <c r="AV338" s="11">
        <f t="shared" si="856"/>
        <v>112855.4</v>
      </c>
      <c r="AW338" s="11">
        <f>AW339</f>
        <v>0</v>
      </c>
      <c r="AX338" s="11">
        <f>AX339</f>
        <v>0</v>
      </c>
      <c r="AY338" s="11">
        <f>AY339</f>
        <v>0</v>
      </c>
      <c r="AZ338" s="11">
        <f t="shared" si="857"/>
        <v>106863.09999999999</v>
      </c>
      <c r="BA338" s="11">
        <f t="shared" si="858"/>
        <v>112855.4</v>
      </c>
      <c r="BB338" s="11">
        <f t="shared" si="859"/>
        <v>112855.4</v>
      </c>
      <c r="BC338" s="11">
        <f>BC339</f>
        <v>0</v>
      </c>
      <c r="BD338" s="11">
        <f>BD339</f>
        <v>0</v>
      </c>
      <c r="BE338" s="11">
        <f>BE339</f>
        <v>0</v>
      </c>
      <c r="BF338" s="11">
        <f t="shared" si="860"/>
        <v>106863.09999999999</v>
      </c>
      <c r="BG338" s="11">
        <f t="shared" si="861"/>
        <v>112855.4</v>
      </c>
      <c r="BH338" s="11">
        <f t="shared" si="862"/>
        <v>112855.4</v>
      </c>
      <c r="BI338" s="11">
        <f>BI339</f>
        <v>0</v>
      </c>
      <c r="BJ338" s="11">
        <f>BJ339</f>
        <v>0</v>
      </c>
      <c r="BK338" s="11">
        <f>BK339</f>
        <v>0</v>
      </c>
      <c r="BL338" s="11">
        <f t="shared" si="801"/>
        <v>106863.09999999999</v>
      </c>
      <c r="BM338" s="11">
        <f>BM339</f>
        <v>0</v>
      </c>
      <c r="BN338" s="43">
        <f t="shared" si="874"/>
        <v>106863.09999999999</v>
      </c>
      <c r="BO338" s="11">
        <f t="shared" si="912"/>
        <v>112855.4</v>
      </c>
      <c r="BP338" s="11">
        <f>BP339</f>
        <v>0</v>
      </c>
      <c r="BQ338" s="43">
        <f t="shared" si="875"/>
        <v>112855.4</v>
      </c>
      <c r="BR338" s="11">
        <f t="shared" si="913"/>
        <v>112855.4</v>
      </c>
      <c r="BS338" s="11">
        <f>BS339</f>
        <v>0</v>
      </c>
      <c r="BT338" s="43">
        <f t="shared" si="876"/>
        <v>112855.4</v>
      </c>
      <c r="BU338" s="11">
        <f>BU339</f>
        <v>0</v>
      </c>
      <c r="BV338" s="21"/>
      <c r="BW338" s="21"/>
      <c r="BX338" s="1" t="str">
        <f t="shared" si="837"/>
        <v/>
      </c>
    </row>
    <row r="339" spans="1:77" ht="15.6" customHeight="1" x14ac:dyDescent="0.3">
      <c r="A339" s="62" t="s">
        <v>276</v>
      </c>
      <c r="B339" s="63">
        <v>100</v>
      </c>
      <c r="C339" s="62" t="s">
        <v>43</v>
      </c>
      <c r="D339" s="62" t="s">
        <v>44</v>
      </c>
      <c r="E339" s="64" t="s">
        <v>45</v>
      </c>
      <c r="F339" s="11">
        <v>92713.7</v>
      </c>
      <c r="G339" s="11">
        <v>95563.5</v>
      </c>
      <c r="H339" s="11">
        <v>95563.5</v>
      </c>
      <c r="I339" s="11"/>
      <c r="J339" s="11"/>
      <c r="K339" s="11"/>
      <c r="L339" s="11">
        <f t="shared" si="729"/>
        <v>92713.7</v>
      </c>
      <c r="M339" s="11">
        <f t="shared" si="730"/>
        <v>95563.5</v>
      </c>
      <c r="N339" s="11">
        <f t="shared" si="731"/>
        <v>95563.5</v>
      </c>
      <c r="O339" s="11">
        <v>14149.4</v>
      </c>
      <c r="P339" s="11">
        <v>17291.900000000001</v>
      </c>
      <c r="Q339" s="11">
        <v>17291.900000000001</v>
      </c>
      <c r="R339" s="11">
        <f t="shared" si="839"/>
        <v>106863.09999999999</v>
      </c>
      <c r="S339" s="11">
        <f t="shared" si="840"/>
        <v>112855.4</v>
      </c>
      <c r="T339" s="11">
        <f t="shared" si="841"/>
        <v>112855.4</v>
      </c>
      <c r="U339" s="11"/>
      <c r="V339" s="11"/>
      <c r="W339" s="11"/>
      <c r="X339" s="11">
        <f t="shared" si="842"/>
        <v>106863.09999999999</v>
      </c>
      <c r="Y339" s="11">
        <f t="shared" si="843"/>
        <v>112855.4</v>
      </c>
      <c r="Z339" s="11">
        <f t="shared" si="844"/>
        <v>112855.4</v>
      </c>
      <c r="AA339" s="11"/>
      <c r="AB339" s="11"/>
      <c r="AC339" s="11"/>
      <c r="AD339" s="11">
        <f t="shared" si="845"/>
        <v>106863.09999999999</v>
      </c>
      <c r="AE339" s="11">
        <f t="shared" si="846"/>
        <v>112855.4</v>
      </c>
      <c r="AF339" s="11">
        <f t="shared" si="847"/>
        <v>112855.4</v>
      </c>
      <c r="AG339" s="11"/>
      <c r="AH339" s="11">
        <f t="shared" si="848"/>
        <v>106863.09999999999</v>
      </c>
      <c r="AI339" s="11">
        <f t="shared" si="849"/>
        <v>112855.4</v>
      </c>
      <c r="AJ339" s="11">
        <f t="shared" si="850"/>
        <v>112855.4</v>
      </c>
      <c r="AK339" s="11"/>
      <c r="AL339" s="11"/>
      <c r="AM339" s="11"/>
      <c r="AN339" s="11">
        <f t="shared" si="851"/>
        <v>106863.09999999999</v>
      </c>
      <c r="AO339" s="11">
        <f t="shared" si="852"/>
        <v>112855.4</v>
      </c>
      <c r="AP339" s="11">
        <f t="shared" si="853"/>
        <v>112855.4</v>
      </c>
      <c r="AQ339" s="11"/>
      <c r="AR339" s="11"/>
      <c r="AS339" s="11"/>
      <c r="AT339" s="11">
        <f t="shared" si="854"/>
        <v>106863.09999999999</v>
      </c>
      <c r="AU339" s="11">
        <f t="shared" si="855"/>
        <v>112855.4</v>
      </c>
      <c r="AV339" s="11">
        <f t="shared" si="856"/>
        <v>112855.4</v>
      </c>
      <c r="AW339" s="11"/>
      <c r="AX339" s="11"/>
      <c r="AY339" s="11"/>
      <c r="AZ339" s="11">
        <f t="shared" si="857"/>
        <v>106863.09999999999</v>
      </c>
      <c r="BA339" s="11">
        <f t="shared" si="858"/>
        <v>112855.4</v>
      </c>
      <c r="BB339" s="11">
        <f t="shared" si="859"/>
        <v>112855.4</v>
      </c>
      <c r="BC339" s="11"/>
      <c r="BD339" s="11"/>
      <c r="BE339" s="11"/>
      <c r="BF339" s="11">
        <f t="shared" si="860"/>
        <v>106863.09999999999</v>
      </c>
      <c r="BG339" s="11">
        <f t="shared" si="861"/>
        <v>112855.4</v>
      </c>
      <c r="BH339" s="11">
        <f t="shared" si="862"/>
        <v>112855.4</v>
      </c>
      <c r="BI339" s="11"/>
      <c r="BJ339" s="11"/>
      <c r="BK339" s="11"/>
      <c r="BL339" s="11">
        <f t="shared" si="801"/>
        <v>106863.09999999999</v>
      </c>
      <c r="BM339" s="11"/>
      <c r="BN339" s="43">
        <f t="shared" si="874"/>
        <v>106863.09999999999</v>
      </c>
      <c r="BO339" s="11">
        <f t="shared" si="912"/>
        <v>112855.4</v>
      </c>
      <c r="BP339" s="11"/>
      <c r="BQ339" s="43">
        <f t="shared" si="875"/>
        <v>112855.4</v>
      </c>
      <c r="BR339" s="11">
        <f t="shared" si="913"/>
        <v>112855.4</v>
      </c>
      <c r="BS339" s="11"/>
      <c r="BT339" s="43">
        <f t="shared" si="876"/>
        <v>112855.4</v>
      </c>
      <c r="BU339" s="11"/>
      <c r="BV339" s="21"/>
      <c r="BW339" s="21"/>
      <c r="BX339" s="1" t="str">
        <f t="shared" si="837"/>
        <v>0113</v>
      </c>
    </row>
    <row r="340" spans="1:77" ht="31.2" customHeight="1" x14ac:dyDescent="0.3">
      <c r="A340" s="62" t="s">
        <v>276</v>
      </c>
      <c r="B340" s="63" t="s">
        <v>64</v>
      </c>
      <c r="C340" s="62"/>
      <c r="D340" s="62"/>
      <c r="E340" s="64" t="s">
        <v>65</v>
      </c>
      <c r="F340" s="11">
        <f t="shared" ref="F340:K340" si="916">F341</f>
        <v>5165.8999999999996</v>
      </c>
      <c r="G340" s="11">
        <f t="shared" si="916"/>
        <v>5165.8999999999996</v>
      </c>
      <c r="H340" s="11">
        <f t="shared" si="916"/>
        <v>5165.8999999999996</v>
      </c>
      <c r="I340" s="11">
        <f t="shared" si="916"/>
        <v>0</v>
      </c>
      <c r="J340" s="11">
        <f t="shared" si="916"/>
        <v>0</v>
      </c>
      <c r="K340" s="11">
        <f t="shared" si="916"/>
        <v>0</v>
      </c>
      <c r="L340" s="11">
        <f t="shared" si="729"/>
        <v>5165.8999999999996</v>
      </c>
      <c r="M340" s="11">
        <f t="shared" si="730"/>
        <v>5165.8999999999996</v>
      </c>
      <c r="N340" s="11">
        <f t="shared" si="731"/>
        <v>5165.8999999999996</v>
      </c>
      <c r="O340" s="11">
        <f>O341</f>
        <v>0</v>
      </c>
      <c r="P340" s="11">
        <f>P341</f>
        <v>0</v>
      </c>
      <c r="Q340" s="11">
        <f>Q341</f>
        <v>0</v>
      </c>
      <c r="R340" s="11">
        <f t="shared" si="839"/>
        <v>5165.8999999999996</v>
      </c>
      <c r="S340" s="11">
        <f t="shared" si="840"/>
        <v>5165.8999999999996</v>
      </c>
      <c r="T340" s="11">
        <f t="shared" si="841"/>
        <v>5165.8999999999996</v>
      </c>
      <c r="U340" s="11">
        <f>U341</f>
        <v>0</v>
      </c>
      <c r="V340" s="11">
        <f>V341</f>
        <v>0</v>
      </c>
      <c r="W340" s="11">
        <f>W341</f>
        <v>0</v>
      </c>
      <c r="X340" s="11">
        <f t="shared" si="842"/>
        <v>5165.8999999999996</v>
      </c>
      <c r="Y340" s="11">
        <f t="shared" si="843"/>
        <v>5165.8999999999996</v>
      </c>
      <c r="Z340" s="11">
        <f t="shared" si="844"/>
        <v>5165.8999999999996</v>
      </c>
      <c r="AA340" s="11">
        <f>AA341</f>
        <v>0</v>
      </c>
      <c r="AB340" s="11">
        <f>AB341</f>
        <v>0</v>
      </c>
      <c r="AC340" s="11">
        <f>AC341</f>
        <v>0</v>
      </c>
      <c r="AD340" s="11">
        <f t="shared" si="845"/>
        <v>5165.8999999999996</v>
      </c>
      <c r="AE340" s="11">
        <f t="shared" si="846"/>
        <v>5165.8999999999996</v>
      </c>
      <c r="AF340" s="11">
        <f t="shared" si="847"/>
        <v>5165.8999999999996</v>
      </c>
      <c r="AG340" s="11">
        <f>AG341</f>
        <v>0</v>
      </c>
      <c r="AH340" s="11">
        <f t="shared" si="848"/>
        <v>5165.8999999999996</v>
      </c>
      <c r="AI340" s="11">
        <f t="shared" si="849"/>
        <v>5165.8999999999996</v>
      </c>
      <c r="AJ340" s="11">
        <f t="shared" si="850"/>
        <v>5165.8999999999996</v>
      </c>
      <c r="AK340" s="11">
        <f>AK341</f>
        <v>0</v>
      </c>
      <c r="AL340" s="11">
        <f>AL341</f>
        <v>0</v>
      </c>
      <c r="AM340" s="11">
        <f>AM341</f>
        <v>0</v>
      </c>
      <c r="AN340" s="11">
        <f t="shared" si="851"/>
        <v>5165.8999999999996</v>
      </c>
      <c r="AO340" s="11">
        <f t="shared" si="852"/>
        <v>5165.8999999999996</v>
      </c>
      <c r="AP340" s="11">
        <f t="shared" si="853"/>
        <v>5165.8999999999996</v>
      </c>
      <c r="AQ340" s="11">
        <f>AQ341</f>
        <v>0</v>
      </c>
      <c r="AR340" s="11">
        <f>AR341</f>
        <v>0</v>
      </c>
      <c r="AS340" s="11">
        <f>AS341</f>
        <v>0</v>
      </c>
      <c r="AT340" s="11">
        <f t="shared" si="854"/>
        <v>5165.8999999999996</v>
      </c>
      <c r="AU340" s="11">
        <f t="shared" si="855"/>
        <v>5165.8999999999996</v>
      </c>
      <c r="AV340" s="11">
        <f t="shared" si="856"/>
        <v>5165.8999999999996</v>
      </c>
      <c r="AW340" s="11">
        <f>AW341</f>
        <v>0</v>
      </c>
      <c r="AX340" s="11">
        <f>AX341</f>
        <v>0</v>
      </c>
      <c r="AY340" s="11">
        <f>AY341</f>
        <v>0</v>
      </c>
      <c r="AZ340" s="11">
        <f t="shared" si="857"/>
        <v>5165.8999999999996</v>
      </c>
      <c r="BA340" s="11">
        <f t="shared" si="858"/>
        <v>5165.8999999999996</v>
      </c>
      <c r="BB340" s="11">
        <f t="shared" si="859"/>
        <v>5165.8999999999996</v>
      </c>
      <c r="BC340" s="11">
        <f>BC341</f>
        <v>0</v>
      </c>
      <c r="BD340" s="11">
        <f>BD341</f>
        <v>0</v>
      </c>
      <c r="BE340" s="11">
        <f>BE341</f>
        <v>0</v>
      </c>
      <c r="BF340" s="11">
        <f t="shared" si="860"/>
        <v>5165.8999999999996</v>
      </c>
      <c r="BG340" s="11">
        <f t="shared" si="861"/>
        <v>5165.8999999999996</v>
      </c>
      <c r="BH340" s="11">
        <f t="shared" si="862"/>
        <v>5165.8999999999996</v>
      </c>
      <c r="BI340" s="11">
        <f>BI341</f>
        <v>0</v>
      </c>
      <c r="BJ340" s="11">
        <f>BJ341</f>
        <v>0</v>
      </c>
      <c r="BK340" s="11">
        <f>BK341</f>
        <v>0</v>
      </c>
      <c r="BL340" s="11">
        <f t="shared" si="801"/>
        <v>5165.8999999999996</v>
      </c>
      <c r="BM340" s="11">
        <f>BM341</f>
        <v>0</v>
      </c>
      <c r="BN340" s="43">
        <f t="shared" si="874"/>
        <v>5165.8999999999996</v>
      </c>
      <c r="BO340" s="11">
        <f t="shared" si="912"/>
        <v>5165.8999999999996</v>
      </c>
      <c r="BP340" s="11">
        <f>BP341</f>
        <v>0</v>
      </c>
      <c r="BQ340" s="43">
        <f t="shared" si="875"/>
        <v>5165.8999999999996</v>
      </c>
      <c r="BR340" s="11">
        <f t="shared" si="913"/>
        <v>5165.8999999999996</v>
      </c>
      <c r="BS340" s="11">
        <f>BS341</f>
        <v>0</v>
      </c>
      <c r="BT340" s="43">
        <f t="shared" si="876"/>
        <v>5165.8999999999996</v>
      </c>
      <c r="BU340" s="11">
        <f>BU341</f>
        <v>0</v>
      </c>
      <c r="BV340" s="21"/>
      <c r="BW340" s="21"/>
      <c r="BX340" s="1" t="str">
        <f t="shared" si="837"/>
        <v/>
      </c>
    </row>
    <row r="341" spans="1:77" ht="15.6" customHeight="1" x14ac:dyDescent="0.3">
      <c r="A341" s="62" t="s">
        <v>276</v>
      </c>
      <c r="B341" s="63">
        <v>200</v>
      </c>
      <c r="C341" s="62" t="s">
        <v>43</v>
      </c>
      <c r="D341" s="62" t="s">
        <v>44</v>
      </c>
      <c r="E341" s="64" t="s">
        <v>45</v>
      </c>
      <c r="F341" s="11">
        <v>5165.8999999999996</v>
      </c>
      <c r="G341" s="11">
        <v>5165.8999999999996</v>
      </c>
      <c r="H341" s="11">
        <v>5165.8999999999996</v>
      </c>
      <c r="I341" s="11"/>
      <c r="J341" s="11"/>
      <c r="K341" s="11"/>
      <c r="L341" s="11">
        <f t="shared" si="729"/>
        <v>5165.8999999999996</v>
      </c>
      <c r="M341" s="11">
        <f t="shared" si="730"/>
        <v>5165.8999999999996</v>
      </c>
      <c r="N341" s="11">
        <f t="shared" si="731"/>
        <v>5165.8999999999996</v>
      </c>
      <c r="O341" s="11"/>
      <c r="P341" s="11"/>
      <c r="Q341" s="11"/>
      <c r="R341" s="11">
        <f t="shared" si="839"/>
        <v>5165.8999999999996</v>
      </c>
      <c r="S341" s="11">
        <f t="shared" si="840"/>
        <v>5165.8999999999996</v>
      </c>
      <c r="T341" s="11">
        <f t="shared" si="841"/>
        <v>5165.8999999999996</v>
      </c>
      <c r="U341" s="11"/>
      <c r="V341" s="11"/>
      <c r="W341" s="11"/>
      <c r="X341" s="11">
        <f t="shared" si="842"/>
        <v>5165.8999999999996</v>
      </c>
      <c r="Y341" s="11">
        <f t="shared" si="843"/>
        <v>5165.8999999999996</v>
      </c>
      <c r="Z341" s="11">
        <f t="shared" si="844"/>
        <v>5165.8999999999996</v>
      </c>
      <c r="AA341" s="11"/>
      <c r="AB341" s="11"/>
      <c r="AC341" s="11"/>
      <c r="AD341" s="11">
        <f t="shared" si="845"/>
        <v>5165.8999999999996</v>
      </c>
      <c r="AE341" s="11">
        <f t="shared" si="846"/>
        <v>5165.8999999999996</v>
      </c>
      <c r="AF341" s="11">
        <f t="shared" si="847"/>
        <v>5165.8999999999996</v>
      </c>
      <c r="AG341" s="11"/>
      <c r="AH341" s="11">
        <f t="shared" si="848"/>
        <v>5165.8999999999996</v>
      </c>
      <c r="AI341" s="11">
        <f t="shared" si="849"/>
        <v>5165.8999999999996</v>
      </c>
      <c r="AJ341" s="11">
        <f t="shared" si="850"/>
        <v>5165.8999999999996</v>
      </c>
      <c r="AK341" s="11"/>
      <c r="AL341" s="11"/>
      <c r="AM341" s="11"/>
      <c r="AN341" s="11">
        <f t="shared" si="851"/>
        <v>5165.8999999999996</v>
      </c>
      <c r="AO341" s="11">
        <f t="shared" si="852"/>
        <v>5165.8999999999996</v>
      </c>
      <c r="AP341" s="11">
        <f t="shared" si="853"/>
        <v>5165.8999999999996</v>
      </c>
      <c r="AQ341" s="11"/>
      <c r="AR341" s="11"/>
      <c r="AS341" s="11"/>
      <c r="AT341" s="11">
        <f t="shared" si="854"/>
        <v>5165.8999999999996</v>
      </c>
      <c r="AU341" s="11">
        <f t="shared" si="855"/>
        <v>5165.8999999999996</v>
      </c>
      <c r="AV341" s="11">
        <f t="shared" si="856"/>
        <v>5165.8999999999996</v>
      </c>
      <c r="AW341" s="11"/>
      <c r="AX341" s="11"/>
      <c r="AY341" s="11"/>
      <c r="AZ341" s="11">
        <f t="shared" si="857"/>
        <v>5165.8999999999996</v>
      </c>
      <c r="BA341" s="11">
        <f t="shared" si="858"/>
        <v>5165.8999999999996</v>
      </c>
      <c r="BB341" s="11">
        <f t="shared" si="859"/>
        <v>5165.8999999999996</v>
      </c>
      <c r="BC341" s="11"/>
      <c r="BD341" s="11"/>
      <c r="BE341" s="11"/>
      <c r="BF341" s="11">
        <f t="shared" si="860"/>
        <v>5165.8999999999996</v>
      </c>
      <c r="BG341" s="11">
        <f t="shared" si="861"/>
        <v>5165.8999999999996</v>
      </c>
      <c r="BH341" s="11">
        <f t="shared" si="862"/>
        <v>5165.8999999999996</v>
      </c>
      <c r="BI341" s="11"/>
      <c r="BJ341" s="11"/>
      <c r="BK341" s="11"/>
      <c r="BL341" s="11">
        <f t="shared" si="801"/>
        <v>5165.8999999999996</v>
      </c>
      <c r="BM341" s="11"/>
      <c r="BN341" s="43">
        <f t="shared" si="874"/>
        <v>5165.8999999999996</v>
      </c>
      <c r="BO341" s="11">
        <f t="shared" si="912"/>
        <v>5165.8999999999996</v>
      </c>
      <c r="BP341" s="11"/>
      <c r="BQ341" s="43">
        <f t="shared" si="875"/>
        <v>5165.8999999999996</v>
      </c>
      <c r="BR341" s="11">
        <f t="shared" si="913"/>
        <v>5165.8999999999996</v>
      </c>
      <c r="BS341" s="11"/>
      <c r="BT341" s="43">
        <f t="shared" si="876"/>
        <v>5165.8999999999996</v>
      </c>
      <c r="BU341" s="11"/>
      <c r="BV341" s="21"/>
      <c r="BW341" s="21"/>
      <c r="BX341" s="1" t="str">
        <f t="shared" si="837"/>
        <v>0113</v>
      </c>
    </row>
    <row r="342" spans="1:77" ht="46.8" customHeight="1" x14ac:dyDescent="0.3">
      <c r="A342" s="62" t="s">
        <v>277</v>
      </c>
      <c r="B342" s="63"/>
      <c r="C342" s="62"/>
      <c r="D342" s="62"/>
      <c r="E342" s="64" t="s">
        <v>166</v>
      </c>
      <c r="F342" s="11">
        <f t="shared" ref="F342:K342" si="917">F343+F345+F347</f>
        <v>56382.3</v>
      </c>
      <c r="G342" s="11">
        <f t="shared" si="917"/>
        <v>56714.6</v>
      </c>
      <c r="H342" s="11">
        <f t="shared" si="917"/>
        <v>56714.6</v>
      </c>
      <c r="I342" s="11">
        <f t="shared" si="917"/>
        <v>0</v>
      </c>
      <c r="J342" s="11">
        <f t="shared" si="917"/>
        <v>0</v>
      </c>
      <c r="K342" s="11">
        <f t="shared" si="917"/>
        <v>0</v>
      </c>
      <c r="L342" s="11">
        <f t="shared" si="729"/>
        <v>56382.3</v>
      </c>
      <c r="M342" s="11">
        <f t="shared" si="730"/>
        <v>56714.6</v>
      </c>
      <c r="N342" s="11">
        <f t="shared" si="731"/>
        <v>56714.6</v>
      </c>
      <c r="O342" s="11">
        <f>O343+O345+O347</f>
        <v>9181.0289300000004</v>
      </c>
      <c r="P342" s="11">
        <f>P343+P345+P347</f>
        <v>7150.3</v>
      </c>
      <c r="Q342" s="11">
        <f>Q343+Q345+Q347</f>
        <v>7150.3</v>
      </c>
      <c r="R342" s="11">
        <f t="shared" si="839"/>
        <v>65563.328930000003</v>
      </c>
      <c r="S342" s="11">
        <f t="shared" si="840"/>
        <v>63864.9</v>
      </c>
      <c r="T342" s="11">
        <f t="shared" si="841"/>
        <v>63864.9</v>
      </c>
      <c r="U342" s="11">
        <f>U343+U345+U347</f>
        <v>0</v>
      </c>
      <c r="V342" s="11">
        <f>V343+V345+V347</f>
        <v>0</v>
      </c>
      <c r="W342" s="11">
        <f>W343+W345+W347</f>
        <v>0</v>
      </c>
      <c r="X342" s="11">
        <f t="shared" si="842"/>
        <v>65563.328930000003</v>
      </c>
      <c r="Y342" s="11">
        <f t="shared" si="843"/>
        <v>63864.9</v>
      </c>
      <c r="Z342" s="11">
        <f t="shared" si="844"/>
        <v>63864.9</v>
      </c>
      <c r="AA342" s="11">
        <f>AA343+AA345+AA347</f>
        <v>973.58399999999995</v>
      </c>
      <c r="AB342" s="11">
        <f>AB343+AB345+AB347</f>
        <v>0</v>
      </c>
      <c r="AC342" s="11">
        <f>AC343+AC345+AC347</f>
        <v>0</v>
      </c>
      <c r="AD342" s="11">
        <f t="shared" si="845"/>
        <v>66536.912930000006</v>
      </c>
      <c r="AE342" s="11">
        <f t="shared" si="846"/>
        <v>63864.9</v>
      </c>
      <c r="AF342" s="11">
        <f t="shared" si="847"/>
        <v>63864.9</v>
      </c>
      <c r="AG342" s="11">
        <f>AG343+AG345+AG347</f>
        <v>0</v>
      </c>
      <c r="AH342" s="11">
        <f t="shared" si="848"/>
        <v>66536.912930000006</v>
      </c>
      <c r="AI342" s="11">
        <f t="shared" si="849"/>
        <v>63864.9</v>
      </c>
      <c r="AJ342" s="11">
        <f t="shared" si="850"/>
        <v>63864.9</v>
      </c>
      <c r="AK342" s="11">
        <f>AK343+AK345+AK347</f>
        <v>0</v>
      </c>
      <c r="AL342" s="11">
        <f>AL343+AL345+AL347</f>
        <v>0</v>
      </c>
      <c r="AM342" s="11">
        <f>AM343+AM345+AM347</f>
        <v>0</v>
      </c>
      <c r="AN342" s="11">
        <f t="shared" si="851"/>
        <v>66536.912930000006</v>
      </c>
      <c r="AO342" s="11">
        <f t="shared" si="852"/>
        <v>63864.9</v>
      </c>
      <c r="AP342" s="11">
        <f t="shared" si="853"/>
        <v>63864.9</v>
      </c>
      <c r="AQ342" s="11">
        <f>AQ343+AQ345+AQ347</f>
        <v>0</v>
      </c>
      <c r="AR342" s="11">
        <f>AR343+AR345+AR347</f>
        <v>0</v>
      </c>
      <c r="AS342" s="11">
        <f>AS343+AS345+AS347</f>
        <v>0</v>
      </c>
      <c r="AT342" s="11">
        <f t="shared" si="854"/>
        <v>66536.912930000006</v>
      </c>
      <c r="AU342" s="11">
        <f t="shared" si="855"/>
        <v>63864.9</v>
      </c>
      <c r="AV342" s="11">
        <f t="shared" si="856"/>
        <v>63864.9</v>
      </c>
      <c r="AW342" s="11">
        <f>AW343+AW345+AW347</f>
        <v>0</v>
      </c>
      <c r="AX342" s="11">
        <f>AX343+AX345+AX347</f>
        <v>0</v>
      </c>
      <c r="AY342" s="11">
        <f>AY343+AY345+AY347</f>
        <v>0</v>
      </c>
      <c r="AZ342" s="11">
        <f t="shared" si="857"/>
        <v>66536.912930000006</v>
      </c>
      <c r="BA342" s="11">
        <f t="shared" si="858"/>
        <v>63864.9</v>
      </c>
      <c r="BB342" s="11">
        <f t="shared" si="859"/>
        <v>63864.9</v>
      </c>
      <c r="BC342" s="11">
        <f>BC343+BC345+BC347</f>
        <v>0</v>
      </c>
      <c r="BD342" s="11">
        <f>BD343+BD345+BD347</f>
        <v>0</v>
      </c>
      <c r="BE342" s="11">
        <f>BE343+BE345+BE347</f>
        <v>0</v>
      </c>
      <c r="BF342" s="11">
        <f t="shared" si="860"/>
        <v>66536.912930000006</v>
      </c>
      <c r="BG342" s="11">
        <f t="shared" si="861"/>
        <v>63864.9</v>
      </c>
      <c r="BH342" s="11">
        <f t="shared" si="862"/>
        <v>63864.9</v>
      </c>
      <c r="BI342" s="11">
        <f>BI343+BI345+BI347</f>
        <v>-28.036000000000001</v>
      </c>
      <c r="BJ342" s="11">
        <f>BJ343+BJ345+BJ347</f>
        <v>0</v>
      </c>
      <c r="BK342" s="11">
        <f>BK343+BK345+BK347</f>
        <v>0</v>
      </c>
      <c r="BL342" s="11">
        <f t="shared" si="801"/>
        <v>66508.876930000013</v>
      </c>
      <c r="BM342" s="11">
        <f>BM343+BM345+BM347</f>
        <v>0</v>
      </c>
      <c r="BN342" s="43">
        <f t="shared" si="874"/>
        <v>66508.876930000013</v>
      </c>
      <c r="BO342" s="11">
        <f t="shared" si="912"/>
        <v>63864.9</v>
      </c>
      <c r="BP342" s="11">
        <f>BP343+BP345+BP347</f>
        <v>0</v>
      </c>
      <c r="BQ342" s="43">
        <f t="shared" si="875"/>
        <v>63864.9</v>
      </c>
      <c r="BR342" s="11">
        <f t="shared" si="913"/>
        <v>63864.9</v>
      </c>
      <c r="BS342" s="11">
        <f>BS343+BS345+BS347</f>
        <v>0</v>
      </c>
      <c r="BT342" s="43">
        <f t="shared" si="876"/>
        <v>63864.9</v>
      </c>
      <c r="BU342" s="11">
        <f>BU343+BU345+BU347</f>
        <v>0</v>
      </c>
      <c r="BV342" s="21"/>
      <c r="BW342" s="21"/>
      <c r="BX342" s="1" t="str">
        <f t="shared" si="837"/>
        <v/>
      </c>
    </row>
    <row r="343" spans="1:77" ht="78" customHeight="1" x14ac:dyDescent="0.3">
      <c r="A343" s="62" t="s">
        <v>277</v>
      </c>
      <c r="B343" s="63" t="s">
        <v>167</v>
      </c>
      <c r="C343" s="62"/>
      <c r="D343" s="62"/>
      <c r="E343" s="64" t="s">
        <v>168</v>
      </c>
      <c r="F343" s="11">
        <f t="shared" ref="F343:K343" si="918">F344</f>
        <v>48071</v>
      </c>
      <c r="G343" s="11">
        <f t="shared" si="918"/>
        <v>49549.1</v>
      </c>
      <c r="H343" s="11">
        <f t="shared" si="918"/>
        <v>49549.1</v>
      </c>
      <c r="I343" s="11">
        <f t="shared" si="918"/>
        <v>0</v>
      </c>
      <c r="J343" s="11">
        <f t="shared" si="918"/>
        <v>0</v>
      </c>
      <c r="K343" s="11">
        <f t="shared" si="918"/>
        <v>0</v>
      </c>
      <c r="L343" s="11">
        <f t="shared" si="729"/>
        <v>48071</v>
      </c>
      <c r="M343" s="11">
        <f t="shared" si="730"/>
        <v>49549.1</v>
      </c>
      <c r="N343" s="11">
        <f t="shared" si="731"/>
        <v>49549.1</v>
      </c>
      <c r="O343" s="11">
        <f>O344</f>
        <v>5971.8</v>
      </c>
      <c r="P343" s="11">
        <f>P344</f>
        <v>7150.3</v>
      </c>
      <c r="Q343" s="11">
        <f>Q344</f>
        <v>7150.3</v>
      </c>
      <c r="R343" s="11">
        <f t="shared" si="839"/>
        <v>54042.8</v>
      </c>
      <c r="S343" s="11">
        <f t="shared" si="840"/>
        <v>56699.4</v>
      </c>
      <c r="T343" s="11">
        <f t="shared" si="841"/>
        <v>56699.4</v>
      </c>
      <c r="U343" s="11">
        <f>U344</f>
        <v>0</v>
      </c>
      <c r="V343" s="11">
        <f>V344</f>
        <v>0</v>
      </c>
      <c r="W343" s="11">
        <f>W344</f>
        <v>0</v>
      </c>
      <c r="X343" s="11">
        <f t="shared" si="842"/>
        <v>54042.8</v>
      </c>
      <c r="Y343" s="11">
        <f t="shared" si="843"/>
        <v>56699.4</v>
      </c>
      <c r="Z343" s="11">
        <f t="shared" si="844"/>
        <v>56699.4</v>
      </c>
      <c r="AA343" s="11">
        <f>AA344</f>
        <v>0</v>
      </c>
      <c r="AB343" s="11">
        <f>AB344</f>
        <v>0</v>
      </c>
      <c r="AC343" s="11">
        <f>AC344</f>
        <v>0</v>
      </c>
      <c r="AD343" s="11">
        <f t="shared" si="845"/>
        <v>54042.8</v>
      </c>
      <c r="AE343" s="11">
        <f t="shared" si="846"/>
        <v>56699.4</v>
      </c>
      <c r="AF343" s="11">
        <f t="shared" si="847"/>
        <v>56699.4</v>
      </c>
      <c r="AG343" s="11">
        <f>AG344</f>
        <v>0</v>
      </c>
      <c r="AH343" s="11">
        <f t="shared" si="848"/>
        <v>54042.8</v>
      </c>
      <c r="AI343" s="11">
        <f t="shared" si="849"/>
        <v>56699.4</v>
      </c>
      <c r="AJ343" s="11">
        <f t="shared" si="850"/>
        <v>56699.4</v>
      </c>
      <c r="AK343" s="11">
        <f>AK344</f>
        <v>0</v>
      </c>
      <c r="AL343" s="11">
        <f>AL344</f>
        <v>0</v>
      </c>
      <c r="AM343" s="11">
        <f>AM344</f>
        <v>0</v>
      </c>
      <c r="AN343" s="11">
        <f t="shared" si="851"/>
        <v>54042.8</v>
      </c>
      <c r="AO343" s="11">
        <f t="shared" si="852"/>
        <v>56699.4</v>
      </c>
      <c r="AP343" s="11">
        <f t="shared" si="853"/>
        <v>56699.4</v>
      </c>
      <c r="AQ343" s="11">
        <f>AQ344</f>
        <v>0</v>
      </c>
      <c r="AR343" s="11">
        <f>AR344</f>
        <v>0</v>
      </c>
      <c r="AS343" s="11">
        <f>AS344</f>
        <v>0</v>
      </c>
      <c r="AT343" s="11">
        <f t="shared" si="854"/>
        <v>54042.8</v>
      </c>
      <c r="AU343" s="11">
        <f t="shared" si="855"/>
        <v>56699.4</v>
      </c>
      <c r="AV343" s="11">
        <f t="shared" si="856"/>
        <v>56699.4</v>
      </c>
      <c r="AW343" s="11">
        <f>AW344</f>
        <v>0</v>
      </c>
      <c r="AX343" s="11">
        <f>AX344</f>
        <v>0</v>
      </c>
      <c r="AY343" s="11">
        <f>AY344</f>
        <v>0</v>
      </c>
      <c r="AZ343" s="11">
        <f t="shared" si="857"/>
        <v>54042.8</v>
      </c>
      <c r="BA343" s="11">
        <f t="shared" si="858"/>
        <v>56699.4</v>
      </c>
      <c r="BB343" s="11">
        <f t="shared" si="859"/>
        <v>56699.4</v>
      </c>
      <c r="BC343" s="11">
        <f>BC344</f>
        <v>0</v>
      </c>
      <c r="BD343" s="11">
        <f>BD344</f>
        <v>0</v>
      </c>
      <c r="BE343" s="11">
        <f>BE344</f>
        <v>0</v>
      </c>
      <c r="BF343" s="11">
        <f t="shared" si="860"/>
        <v>54042.8</v>
      </c>
      <c r="BG343" s="11">
        <f t="shared" si="861"/>
        <v>56699.4</v>
      </c>
      <c r="BH343" s="11">
        <f t="shared" si="862"/>
        <v>56699.4</v>
      </c>
      <c r="BI343" s="11">
        <f>BI344</f>
        <v>0</v>
      </c>
      <c r="BJ343" s="11">
        <f>BJ344</f>
        <v>0</v>
      </c>
      <c r="BK343" s="11">
        <f>BK344</f>
        <v>0</v>
      </c>
      <c r="BL343" s="11">
        <f t="shared" si="801"/>
        <v>54042.8</v>
      </c>
      <c r="BM343" s="11">
        <f>BM344</f>
        <v>0</v>
      </c>
      <c r="BN343" s="43">
        <f t="shared" si="874"/>
        <v>54042.8</v>
      </c>
      <c r="BO343" s="11">
        <f t="shared" si="912"/>
        <v>56699.4</v>
      </c>
      <c r="BP343" s="11">
        <f>BP344</f>
        <v>0</v>
      </c>
      <c r="BQ343" s="43">
        <f t="shared" si="875"/>
        <v>56699.4</v>
      </c>
      <c r="BR343" s="11">
        <f t="shared" si="913"/>
        <v>56699.4</v>
      </c>
      <c r="BS343" s="11">
        <f>BS344</f>
        <v>0</v>
      </c>
      <c r="BT343" s="43">
        <f t="shared" si="876"/>
        <v>56699.4</v>
      </c>
      <c r="BU343" s="11">
        <f>BU344</f>
        <v>0</v>
      </c>
      <c r="BV343" s="21"/>
      <c r="BW343" s="21"/>
      <c r="BX343" s="1" t="str">
        <f t="shared" si="837"/>
        <v/>
      </c>
    </row>
    <row r="344" spans="1:77" ht="15.6" customHeight="1" x14ac:dyDescent="0.3">
      <c r="A344" s="62" t="s">
        <v>277</v>
      </c>
      <c r="B344" s="63">
        <v>100</v>
      </c>
      <c r="C344" s="62" t="s">
        <v>43</v>
      </c>
      <c r="D344" s="62" t="s">
        <v>44</v>
      </c>
      <c r="E344" s="64" t="s">
        <v>45</v>
      </c>
      <c r="F344" s="11">
        <v>48071</v>
      </c>
      <c r="G344" s="11">
        <v>49549.1</v>
      </c>
      <c r="H344" s="11">
        <v>49549.1</v>
      </c>
      <c r="I344" s="11"/>
      <c r="J344" s="11"/>
      <c r="K344" s="11"/>
      <c r="L344" s="11">
        <f t="shared" si="729"/>
        <v>48071</v>
      </c>
      <c r="M344" s="11">
        <f t="shared" si="730"/>
        <v>49549.1</v>
      </c>
      <c r="N344" s="11">
        <f t="shared" si="731"/>
        <v>49549.1</v>
      </c>
      <c r="O344" s="11">
        <v>5971.8</v>
      </c>
      <c r="P344" s="11">
        <v>7150.3</v>
      </c>
      <c r="Q344" s="11">
        <v>7150.3</v>
      </c>
      <c r="R344" s="11">
        <f t="shared" si="839"/>
        <v>54042.8</v>
      </c>
      <c r="S344" s="11">
        <f t="shared" si="840"/>
        <v>56699.4</v>
      </c>
      <c r="T344" s="11">
        <f t="shared" si="841"/>
        <v>56699.4</v>
      </c>
      <c r="U344" s="11"/>
      <c r="V344" s="11"/>
      <c r="W344" s="11"/>
      <c r="X344" s="11">
        <f t="shared" si="842"/>
        <v>54042.8</v>
      </c>
      <c r="Y344" s="11">
        <f t="shared" si="843"/>
        <v>56699.4</v>
      </c>
      <c r="Z344" s="11">
        <f t="shared" si="844"/>
        <v>56699.4</v>
      </c>
      <c r="AA344" s="11"/>
      <c r="AB344" s="11"/>
      <c r="AC344" s="11"/>
      <c r="AD344" s="11">
        <f t="shared" si="845"/>
        <v>54042.8</v>
      </c>
      <c r="AE344" s="11">
        <f t="shared" si="846"/>
        <v>56699.4</v>
      </c>
      <c r="AF344" s="11">
        <f t="shared" si="847"/>
        <v>56699.4</v>
      </c>
      <c r="AG344" s="11"/>
      <c r="AH344" s="11">
        <f t="shared" si="848"/>
        <v>54042.8</v>
      </c>
      <c r="AI344" s="11">
        <f t="shared" si="849"/>
        <v>56699.4</v>
      </c>
      <c r="AJ344" s="11">
        <f t="shared" si="850"/>
        <v>56699.4</v>
      </c>
      <c r="AK344" s="11"/>
      <c r="AL344" s="11"/>
      <c r="AM344" s="11"/>
      <c r="AN344" s="11">
        <f t="shared" si="851"/>
        <v>54042.8</v>
      </c>
      <c r="AO344" s="11">
        <f t="shared" si="852"/>
        <v>56699.4</v>
      </c>
      <c r="AP344" s="11">
        <f t="shared" si="853"/>
        <v>56699.4</v>
      </c>
      <c r="AQ344" s="11"/>
      <c r="AR344" s="11"/>
      <c r="AS344" s="11"/>
      <c r="AT344" s="11">
        <f t="shared" si="854"/>
        <v>54042.8</v>
      </c>
      <c r="AU344" s="11">
        <f t="shared" si="855"/>
        <v>56699.4</v>
      </c>
      <c r="AV344" s="11">
        <f t="shared" si="856"/>
        <v>56699.4</v>
      </c>
      <c r="AW344" s="11"/>
      <c r="AX344" s="11"/>
      <c r="AY344" s="11"/>
      <c r="AZ344" s="11">
        <f t="shared" si="857"/>
        <v>54042.8</v>
      </c>
      <c r="BA344" s="11">
        <f t="shared" si="858"/>
        <v>56699.4</v>
      </c>
      <c r="BB344" s="11">
        <f t="shared" si="859"/>
        <v>56699.4</v>
      </c>
      <c r="BC344" s="11"/>
      <c r="BD344" s="11"/>
      <c r="BE344" s="11"/>
      <c r="BF344" s="11">
        <f t="shared" si="860"/>
        <v>54042.8</v>
      </c>
      <c r="BG344" s="11">
        <f t="shared" si="861"/>
        <v>56699.4</v>
      </c>
      <c r="BH344" s="11">
        <f t="shared" si="862"/>
        <v>56699.4</v>
      </c>
      <c r="BI344" s="11"/>
      <c r="BJ344" s="11"/>
      <c r="BK344" s="11"/>
      <c r="BL344" s="11">
        <f t="shared" si="801"/>
        <v>54042.8</v>
      </c>
      <c r="BM344" s="11"/>
      <c r="BN344" s="43">
        <f t="shared" si="874"/>
        <v>54042.8</v>
      </c>
      <c r="BO344" s="11">
        <f t="shared" si="912"/>
        <v>56699.4</v>
      </c>
      <c r="BP344" s="11"/>
      <c r="BQ344" s="43">
        <f t="shared" si="875"/>
        <v>56699.4</v>
      </c>
      <c r="BR344" s="11">
        <f t="shared" si="913"/>
        <v>56699.4</v>
      </c>
      <c r="BS344" s="11"/>
      <c r="BT344" s="43">
        <f t="shared" si="876"/>
        <v>56699.4</v>
      </c>
      <c r="BU344" s="11"/>
      <c r="BV344" s="21"/>
      <c r="BW344" s="21"/>
      <c r="BX344" s="1" t="str">
        <f t="shared" si="837"/>
        <v>0113</v>
      </c>
    </row>
    <row r="345" spans="1:77" ht="31.2" customHeight="1" x14ac:dyDescent="0.3">
      <c r="A345" s="62" t="s">
        <v>277</v>
      </c>
      <c r="B345" s="63" t="s">
        <v>64</v>
      </c>
      <c r="C345" s="62"/>
      <c r="D345" s="62"/>
      <c r="E345" s="64" t="s">
        <v>65</v>
      </c>
      <c r="F345" s="11">
        <f t="shared" ref="F345:K345" si="919">F346</f>
        <v>8104.4</v>
      </c>
      <c r="G345" s="11">
        <f t="shared" si="919"/>
        <v>6958.5999999999995</v>
      </c>
      <c r="H345" s="11">
        <f t="shared" si="919"/>
        <v>6958.5999999999995</v>
      </c>
      <c r="I345" s="11">
        <f t="shared" si="919"/>
        <v>0</v>
      </c>
      <c r="J345" s="11">
        <f t="shared" si="919"/>
        <v>0</v>
      </c>
      <c r="K345" s="11">
        <f t="shared" si="919"/>
        <v>0</v>
      </c>
      <c r="L345" s="11">
        <f t="shared" si="729"/>
        <v>8104.4</v>
      </c>
      <c r="M345" s="11">
        <f t="shared" si="730"/>
        <v>6958.5999999999995</v>
      </c>
      <c r="N345" s="11">
        <f t="shared" si="731"/>
        <v>6958.5999999999995</v>
      </c>
      <c r="O345" s="11">
        <f>O346</f>
        <v>3209.2289300000002</v>
      </c>
      <c r="P345" s="11">
        <f>P346</f>
        <v>0</v>
      </c>
      <c r="Q345" s="11">
        <f>Q346</f>
        <v>0</v>
      </c>
      <c r="R345" s="11">
        <f t="shared" si="839"/>
        <v>11313.628929999999</v>
      </c>
      <c r="S345" s="11">
        <f t="shared" si="840"/>
        <v>6958.5999999999995</v>
      </c>
      <c r="T345" s="11">
        <f t="shared" si="841"/>
        <v>6958.5999999999995</v>
      </c>
      <c r="U345" s="11">
        <f>U346</f>
        <v>0</v>
      </c>
      <c r="V345" s="11">
        <f>V346</f>
        <v>0</v>
      </c>
      <c r="W345" s="11">
        <f>W346</f>
        <v>0</v>
      </c>
      <c r="X345" s="11">
        <f t="shared" si="842"/>
        <v>11313.628929999999</v>
      </c>
      <c r="Y345" s="11">
        <f t="shared" si="843"/>
        <v>6958.5999999999995</v>
      </c>
      <c r="Z345" s="11">
        <f t="shared" si="844"/>
        <v>6958.5999999999995</v>
      </c>
      <c r="AA345" s="11">
        <f>AA346</f>
        <v>973.58399999999995</v>
      </c>
      <c r="AB345" s="11">
        <f>AB346</f>
        <v>0</v>
      </c>
      <c r="AC345" s="11">
        <f>AC346</f>
        <v>0</v>
      </c>
      <c r="AD345" s="11">
        <f t="shared" si="845"/>
        <v>12287.21293</v>
      </c>
      <c r="AE345" s="11">
        <f t="shared" si="846"/>
        <v>6958.5999999999995</v>
      </c>
      <c r="AF345" s="11">
        <f t="shared" si="847"/>
        <v>6958.5999999999995</v>
      </c>
      <c r="AG345" s="11">
        <f>AG346</f>
        <v>0</v>
      </c>
      <c r="AH345" s="11">
        <f t="shared" si="848"/>
        <v>12287.21293</v>
      </c>
      <c r="AI345" s="11">
        <f t="shared" si="849"/>
        <v>6958.5999999999995</v>
      </c>
      <c r="AJ345" s="11">
        <f t="shared" si="850"/>
        <v>6958.5999999999995</v>
      </c>
      <c r="AK345" s="11">
        <f>AK346</f>
        <v>0</v>
      </c>
      <c r="AL345" s="11">
        <f>AL346</f>
        <v>0</v>
      </c>
      <c r="AM345" s="11">
        <f>AM346</f>
        <v>0</v>
      </c>
      <c r="AN345" s="11">
        <f t="shared" si="851"/>
        <v>12287.21293</v>
      </c>
      <c r="AO345" s="11">
        <f t="shared" si="852"/>
        <v>6958.5999999999995</v>
      </c>
      <c r="AP345" s="11">
        <f t="shared" si="853"/>
        <v>6958.5999999999995</v>
      </c>
      <c r="AQ345" s="11">
        <f>AQ346</f>
        <v>0</v>
      </c>
      <c r="AR345" s="11">
        <f>AR346</f>
        <v>0</v>
      </c>
      <c r="AS345" s="11">
        <f>AS346</f>
        <v>0</v>
      </c>
      <c r="AT345" s="11">
        <f t="shared" si="854"/>
        <v>12287.21293</v>
      </c>
      <c r="AU345" s="11">
        <f t="shared" si="855"/>
        <v>6958.5999999999995</v>
      </c>
      <c r="AV345" s="11">
        <f t="shared" si="856"/>
        <v>6958.5999999999995</v>
      </c>
      <c r="AW345" s="11">
        <f>AW346</f>
        <v>0</v>
      </c>
      <c r="AX345" s="11">
        <f>AX346</f>
        <v>0</v>
      </c>
      <c r="AY345" s="11">
        <f>AY346</f>
        <v>0</v>
      </c>
      <c r="AZ345" s="11">
        <f t="shared" si="857"/>
        <v>12287.21293</v>
      </c>
      <c r="BA345" s="11">
        <f t="shared" si="858"/>
        <v>6958.5999999999995</v>
      </c>
      <c r="BB345" s="11">
        <f t="shared" si="859"/>
        <v>6958.5999999999995</v>
      </c>
      <c r="BC345" s="11">
        <f>BC346</f>
        <v>0</v>
      </c>
      <c r="BD345" s="11">
        <f>BD346</f>
        <v>0</v>
      </c>
      <c r="BE345" s="11">
        <f>BE346</f>
        <v>0</v>
      </c>
      <c r="BF345" s="11">
        <f t="shared" si="860"/>
        <v>12287.21293</v>
      </c>
      <c r="BG345" s="11">
        <f t="shared" si="861"/>
        <v>6958.5999999999995</v>
      </c>
      <c r="BH345" s="11">
        <f t="shared" si="862"/>
        <v>6958.5999999999995</v>
      </c>
      <c r="BI345" s="11">
        <f>BI346</f>
        <v>-28.036000000000001</v>
      </c>
      <c r="BJ345" s="11">
        <f>BJ346</f>
        <v>0</v>
      </c>
      <c r="BK345" s="11">
        <f>BK346</f>
        <v>0</v>
      </c>
      <c r="BL345" s="11">
        <f t="shared" si="801"/>
        <v>12259.17693</v>
      </c>
      <c r="BM345" s="11">
        <f>BM346</f>
        <v>0</v>
      </c>
      <c r="BN345" s="43">
        <f t="shared" si="874"/>
        <v>12259.17693</v>
      </c>
      <c r="BO345" s="11">
        <f t="shared" si="912"/>
        <v>6958.5999999999995</v>
      </c>
      <c r="BP345" s="11">
        <f>BP346</f>
        <v>0</v>
      </c>
      <c r="BQ345" s="43">
        <f t="shared" si="875"/>
        <v>6958.5999999999995</v>
      </c>
      <c r="BR345" s="11">
        <f t="shared" si="913"/>
        <v>6958.5999999999995</v>
      </c>
      <c r="BS345" s="11">
        <f>BS346</f>
        <v>0</v>
      </c>
      <c r="BT345" s="43">
        <f t="shared" si="876"/>
        <v>6958.5999999999995</v>
      </c>
      <c r="BU345" s="11">
        <f>BU346</f>
        <v>0</v>
      </c>
      <c r="BV345" s="21"/>
      <c r="BW345" s="21"/>
      <c r="BX345" s="1" t="str">
        <f t="shared" si="837"/>
        <v/>
      </c>
    </row>
    <row r="346" spans="1:77" ht="15.6" customHeight="1" x14ac:dyDescent="0.3">
      <c r="A346" s="62" t="s">
        <v>277</v>
      </c>
      <c r="B346" s="63">
        <v>200</v>
      </c>
      <c r="C346" s="62" t="s">
        <v>43</v>
      </c>
      <c r="D346" s="62" t="s">
        <v>44</v>
      </c>
      <c r="E346" s="64" t="s">
        <v>45</v>
      </c>
      <c r="F346" s="11">
        <v>8104.4</v>
      </c>
      <c r="G346" s="11">
        <v>6958.5999999999995</v>
      </c>
      <c r="H346" s="11">
        <v>6958.5999999999995</v>
      </c>
      <c r="I346" s="11"/>
      <c r="J346" s="11"/>
      <c r="K346" s="11"/>
      <c r="L346" s="11">
        <f t="shared" si="729"/>
        <v>8104.4</v>
      </c>
      <c r="M346" s="11">
        <f t="shared" si="730"/>
        <v>6958.5999999999995</v>
      </c>
      <c r="N346" s="11">
        <f t="shared" si="731"/>
        <v>6958.5999999999995</v>
      </c>
      <c r="O346" s="11">
        <f>44.32893+3164.9</f>
        <v>3209.2289300000002</v>
      </c>
      <c r="P346" s="11"/>
      <c r="Q346" s="11"/>
      <c r="R346" s="11">
        <f t="shared" si="839"/>
        <v>11313.628929999999</v>
      </c>
      <c r="S346" s="11">
        <f t="shared" si="840"/>
        <v>6958.5999999999995</v>
      </c>
      <c r="T346" s="11">
        <f t="shared" si="841"/>
        <v>6958.5999999999995</v>
      </c>
      <c r="U346" s="11"/>
      <c r="V346" s="11"/>
      <c r="W346" s="11"/>
      <c r="X346" s="11">
        <f t="shared" si="842"/>
        <v>11313.628929999999</v>
      </c>
      <c r="Y346" s="11">
        <f t="shared" si="843"/>
        <v>6958.5999999999995</v>
      </c>
      <c r="Z346" s="11">
        <f t="shared" si="844"/>
        <v>6958.5999999999995</v>
      </c>
      <c r="AA346" s="11">
        <v>973.58399999999995</v>
      </c>
      <c r="AB346" s="11"/>
      <c r="AC346" s="11"/>
      <c r="AD346" s="11">
        <f t="shared" si="845"/>
        <v>12287.21293</v>
      </c>
      <c r="AE346" s="11">
        <f t="shared" si="846"/>
        <v>6958.5999999999995</v>
      </c>
      <c r="AF346" s="11">
        <f t="shared" si="847"/>
        <v>6958.5999999999995</v>
      </c>
      <c r="AG346" s="11"/>
      <c r="AH346" s="11">
        <f t="shared" si="848"/>
        <v>12287.21293</v>
      </c>
      <c r="AI346" s="11">
        <f t="shared" si="849"/>
        <v>6958.5999999999995</v>
      </c>
      <c r="AJ346" s="11">
        <f t="shared" si="850"/>
        <v>6958.5999999999995</v>
      </c>
      <c r="AK346" s="11"/>
      <c r="AL346" s="11"/>
      <c r="AM346" s="11"/>
      <c r="AN346" s="11">
        <f t="shared" si="851"/>
        <v>12287.21293</v>
      </c>
      <c r="AO346" s="11">
        <f t="shared" si="852"/>
        <v>6958.5999999999995</v>
      </c>
      <c r="AP346" s="11">
        <f t="shared" si="853"/>
        <v>6958.5999999999995</v>
      </c>
      <c r="AQ346" s="11"/>
      <c r="AR346" s="11"/>
      <c r="AS346" s="11"/>
      <c r="AT346" s="11">
        <f t="shared" si="854"/>
        <v>12287.21293</v>
      </c>
      <c r="AU346" s="11">
        <f t="shared" si="855"/>
        <v>6958.5999999999995</v>
      </c>
      <c r="AV346" s="11">
        <f t="shared" si="856"/>
        <v>6958.5999999999995</v>
      </c>
      <c r="AW346" s="11"/>
      <c r="AX346" s="11"/>
      <c r="AY346" s="11"/>
      <c r="AZ346" s="11">
        <f t="shared" si="857"/>
        <v>12287.21293</v>
      </c>
      <c r="BA346" s="11">
        <f t="shared" si="858"/>
        <v>6958.5999999999995</v>
      </c>
      <c r="BB346" s="11">
        <f t="shared" si="859"/>
        <v>6958.5999999999995</v>
      </c>
      <c r="BC346" s="11"/>
      <c r="BD346" s="11"/>
      <c r="BE346" s="11"/>
      <c r="BF346" s="11">
        <f t="shared" si="860"/>
        <v>12287.21293</v>
      </c>
      <c r="BG346" s="11">
        <f t="shared" si="861"/>
        <v>6958.5999999999995</v>
      </c>
      <c r="BH346" s="11">
        <f t="shared" si="862"/>
        <v>6958.5999999999995</v>
      </c>
      <c r="BI346" s="11">
        <v>-28.036000000000001</v>
      </c>
      <c r="BJ346" s="11"/>
      <c r="BK346" s="11"/>
      <c r="BL346" s="11">
        <f t="shared" si="801"/>
        <v>12259.17693</v>
      </c>
      <c r="BM346" s="11"/>
      <c r="BN346" s="43">
        <f t="shared" si="874"/>
        <v>12259.17693</v>
      </c>
      <c r="BO346" s="11">
        <f t="shared" si="912"/>
        <v>6958.5999999999995</v>
      </c>
      <c r="BP346" s="11"/>
      <c r="BQ346" s="43">
        <f t="shared" si="875"/>
        <v>6958.5999999999995</v>
      </c>
      <c r="BR346" s="11">
        <f t="shared" si="913"/>
        <v>6958.5999999999995</v>
      </c>
      <c r="BS346" s="11"/>
      <c r="BT346" s="43">
        <f t="shared" si="876"/>
        <v>6958.5999999999995</v>
      </c>
      <c r="BU346" s="11"/>
      <c r="BV346" s="21"/>
      <c r="BW346" s="21"/>
      <c r="BX346" s="1" t="str">
        <f t="shared" si="837"/>
        <v>0113</v>
      </c>
    </row>
    <row r="347" spans="1:77" ht="15.6" customHeight="1" x14ac:dyDescent="0.3">
      <c r="A347" s="62" t="s">
        <v>277</v>
      </c>
      <c r="B347" s="63" t="s">
        <v>58</v>
      </c>
      <c r="C347" s="62"/>
      <c r="D347" s="62"/>
      <c r="E347" s="64" t="s">
        <v>59</v>
      </c>
      <c r="F347" s="11">
        <f t="shared" ref="F347:K347" si="920">F348</f>
        <v>206.9</v>
      </c>
      <c r="G347" s="11">
        <f t="shared" si="920"/>
        <v>206.9</v>
      </c>
      <c r="H347" s="11">
        <f t="shared" si="920"/>
        <v>206.9</v>
      </c>
      <c r="I347" s="11">
        <f t="shared" si="920"/>
        <v>0</v>
      </c>
      <c r="J347" s="11">
        <f t="shared" si="920"/>
        <v>0</v>
      </c>
      <c r="K347" s="11">
        <f t="shared" si="920"/>
        <v>0</v>
      </c>
      <c r="L347" s="11">
        <f t="shared" si="729"/>
        <v>206.9</v>
      </c>
      <c r="M347" s="11">
        <f t="shared" si="730"/>
        <v>206.9</v>
      </c>
      <c r="N347" s="11">
        <f t="shared" si="731"/>
        <v>206.9</v>
      </c>
      <c r="O347" s="11">
        <f>O348</f>
        <v>0</v>
      </c>
      <c r="P347" s="11">
        <f>P348</f>
        <v>0</v>
      </c>
      <c r="Q347" s="11">
        <f>Q348</f>
        <v>0</v>
      </c>
      <c r="R347" s="11">
        <f t="shared" si="839"/>
        <v>206.9</v>
      </c>
      <c r="S347" s="11">
        <f t="shared" si="840"/>
        <v>206.9</v>
      </c>
      <c r="T347" s="11">
        <f t="shared" si="841"/>
        <v>206.9</v>
      </c>
      <c r="U347" s="11">
        <f>U348</f>
        <v>0</v>
      </c>
      <c r="V347" s="11">
        <f>V348</f>
        <v>0</v>
      </c>
      <c r="W347" s="11">
        <f>W348</f>
        <v>0</v>
      </c>
      <c r="X347" s="11">
        <f t="shared" si="842"/>
        <v>206.9</v>
      </c>
      <c r="Y347" s="11">
        <f t="shared" si="843"/>
        <v>206.9</v>
      </c>
      <c r="Z347" s="11">
        <f t="shared" si="844"/>
        <v>206.9</v>
      </c>
      <c r="AA347" s="11">
        <f>AA348</f>
        <v>0</v>
      </c>
      <c r="AB347" s="11">
        <f>AB348</f>
        <v>0</v>
      </c>
      <c r="AC347" s="11">
        <f>AC348</f>
        <v>0</v>
      </c>
      <c r="AD347" s="11">
        <f t="shared" si="845"/>
        <v>206.9</v>
      </c>
      <c r="AE347" s="11">
        <f t="shared" si="846"/>
        <v>206.9</v>
      </c>
      <c r="AF347" s="11">
        <f t="shared" si="847"/>
        <v>206.9</v>
      </c>
      <c r="AG347" s="11">
        <f>AG348</f>
        <v>0</v>
      </c>
      <c r="AH347" s="11">
        <f t="shared" si="848"/>
        <v>206.9</v>
      </c>
      <c r="AI347" s="11">
        <f t="shared" si="849"/>
        <v>206.9</v>
      </c>
      <c r="AJ347" s="11">
        <f t="shared" si="850"/>
        <v>206.9</v>
      </c>
      <c r="AK347" s="11">
        <f>AK348</f>
        <v>0</v>
      </c>
      <c r="AL347" s="11">
        <f>AL348</f>
        <v>0</v>
      </c>
      <c r="AM347" s="11">
        <f>AM348</f>
        <v>0</v>
      </c>
      <c r="AN347" s="11">
        <f t="shared" si="851"/>
        <v>206.9</v>
      </c>
      <c r="AO347" s="11">
        <f t="shared" si="852"/>
        <v>206.9</v>
      </c>
      <c r="AP347" s="11">
        <f t="shared" si="853"/>
        <v>206.9</v>
      </c>
      <c r="AQ347" s="11">
        <f>AQ348</f>
        <v>0</v>
      </c>
      <c r="AR347" s="11">
        <f>AR348</f>
        <v>0</v>
      </c>
      <c r="AS347" s="11">
        <f>AS348</f>
        <v>0</v>
      </c>
      <c r="AT347" s="11">
        <f t="shared" si="854"/>
        <v>206.9</v>
      </c>
      <c r="AU347" s="11">
        <f t="shared" si="855"/>
        <v>206.9</v>
      </c>
      <c r="AV347" s="11">
        <f t="shared" si="856"/>
        <v>206.9</v>
      </c>
      <c r="AW347" s="11">
        <f>AW348</f>
        <v>0</v>
      </c>
      <c r="AX347" s="11">
        <f>AX348</f>
        <v>0</v>
      </c>
      <c r="AY347" s="11">
        <f>AY348</f>
        <v>0</v>
      </c>
      <c r="AZ347" s="11">
        <f t="shared" si="857"/>
        <v>206.9</v>
      </c>
      <c r="BA347" s="11">
        <f t="shared" si="858"/>
        <v>206.9</v>
      </c>
      <c r="BB347" s="11">
        <f t="shared" si="859"/>
        <v>206.9</v>
      </c>
      <c r="BC347" s="11">
        <f>BC348</f>
        <v>0</v>
      </c>
      <c r="BD347" s="11">
        <f>BD348</f>
        <v>0</v>
      </c>
      <c r="BE347" s="11">
        <f>BE348</f>
        <v>0</v>
      </c>
      <c r="BF347" s="11">
        <f t="shared" si="860"/>
        <v>206.9</v>
      </c>
      <c r="BG347" s="11">
        <f t="shared" si="861"/>
        <v>206.9</v>
      </c>
      <c r="BH347" s="11">
        <f t="shared" si="862"/>
        <v>206.9</v>
      </c>
      <c r="BI347" s="11">
        <f>BI348</f>
        <v>0</v>
      </c>
      <c r="BJ347" s="11">
        <f>BJ348</f>
        <v>0</v>
      </c>
      <c r="BK347" s="11">
        <f>BK348</f>
        <v>0</v>
      </c>
      <c r="BL347" s="11">
        <f t="shared" si="801"/>
        <v>206.9</v>
      </c>
      <c r="BM347" s="11">
        <f>BM348</f>
        <v>0</v>
      </c>
      <c r="BN347" s="43">
        <f t="shared" si="874"/>
        <v>206.9</v>
      </c>
      <c r="BO347" s="11">
        <f t="shared" si="912"/>
        <v>206.9</v>
      </c>
      <c r="BP347" s="11">
        <f>BP348</f>
        <v>0</v>
      </c>
      <c r="BQ347" s="43">
        <f t="shared" si="875"/>
        <v>206.9</v>
      </c>
      <c r="BR347" s="11">
        <f t="shared" si="913"/>
        <v>206.9</v>
      </c>
      <c r="BS347" s="11">
        <f>BS348</f>
        <v>0</v>
      </c>
      <c r="BT347" s="43">
        <f t="shared" si="876"/>
        <v>206.9</v>
      </c>
      <c r="BU347" s="11">
        <f>BU348</f>
        <v>0</v>
      </c>
      <c r="BV347" s="21"/>
      <c r="BW347" s="21"/>
      <c r="BX347" s="1" t="str">
        <f t="shared" si="837"/>
        <v/>
      </c>
    </row>
    <row r="348" spans="1:77" ht="15.6" customHeight="1" x14ac:dyDescent="0.3">
      <c r="A348" s="62" t="s">
        <v>277</v>
      </c>
      <c r="B348" s="63">
        <v>800</v>
      </c>
      <c r="C348" s="62" t="s">
        <v>43</v>
      </c>
      <c r="D348" s="62" t="s">
        <v>44</v>
      </c>
      <c r="E348" s="64" t="s">
        <v>45</v>
      </c>
      <c r="F348" s="11">
        <v>206.9</v>
      </c>
      <c r="G348" s="11">
        <v>206.9</v>
      </c>
      <c r="H348" s="11">
        <v>206.9</v>
      </c>
      <c r="I348" s="11"/>
      <c r="J348" s="11"/>
      <c r="K348" s="11"/>
      <c r="L348" s="11">
        <f t="shared" ref="L348:L411" si="921">F348+I348</f>
        <v>206.9</v>
      </c>
      <c r="M348" s="11">
        <f t="shared" ref="M348:M411" si="922">G348+J348</f>
        <v>206.9</v>
      </c>
      <c r="N348" s="11">
        <f t="shared" ref="N348:N411" si="923">H348+K348</f>
        <v>206.9</v>
      </c>
      <c r="O348" s="11"/>
      <c r="P348" s="11"/>
      <c r="Q348" s="11"/>
      <c r="R348" s="11">
        <f t="shared" si="839"/>
        <v>206.9</v>
      </c>
      <c r="S348" s="11">
        <f t="shared" si="840"/>
        <v>206.9</v>
      </c>
      <c r="T348" s="11">
        <f t="shared" si="841"/>
        <v>206.9</v>
      </c>
      <c r="U348" s="11"/>
      <c r="V348" s="11"/>
      <c r="W348" s="11"/>
      <c r="X348" s="11">
        <f t="shared" si="842"/>
        <v>206.9</v>
      </c>
      <c r="Y348" s="11">
        <f t="shared" si="843"/>
        <v>206.9</v>
      </c>
      <c r="Z348" s="11">
        <f t="shared" si="844"/>
        <v>206.9</v>
      </c>
      <c r="AA348" s="11"/>
      <c r="AB348" s="11"/>
      <c r="AC348" s="11"/>
      <c r="AD348" s="11">
        <f t="shared" si="845"/>
        <v>206.9</v>
      </c>
      <c r="AE348" s="11">
        <f t="shared" si="846"/>
        <v>206.9</v>
      </c>
      <c r="AF348" s="11">
        <f t="shared" si="847"/>
        <v>206.9</v>
      </c>
      <c r="AG348" s="11"/>
      <c r="AH348" s="11">
        <f t="shared" si="848"/>
        <v>206.9</v>
      </c>
      <c r="AI348" s="11">
        <f t="shared" si="849"/>
        <v>206.9</v>
      </c>
      <c r="AJ348" s="11">
        <f t="shared" si="850"/>
        <v>206.9</v>
      </c>
      <c r="AK348" s="11"/>
      <c r="AL348" s="11"/>
      <c r="AM348" s="11"/>
      <c r="AN348" s="11">
        <f t="shared" si="851"/>
        <v>206.9</v>
      </c>
      <c r="AO348" s="11">
        <f t="shared" si="852"/>
        <v>206.9</v>
      </c>
      <c r="AP348" s="11">
        <f t="shared" si="853"/>
        <v>206.9</v>
      </c>
      <c r="AQ348" s="11"/>
      <c r="AR348" s="11"/>
      <c r="AS348" s="11"/>
      <c r="AT348" s="11">
        <f t="shared" si="854"/>
        <v>206.9</v>
      </c>
      <c r="AU348" s="11">
        <f t="shared" si="855"/>
        <v>206.9</v>
      </c>
      <c r="AV348" s="11">
        <f t="shared" si="856"/>
        <v>206.9</v>
      </c>
      <c r="AW348" s="11"/>
      <c r="AX348" s="11"/>
      <c r="AY348" s="11"/>
      <c r="AZ348" s="11">
        <f t="shared" si="857"/>
        <v>206.9</v>
      </c>
      <c r="BA348" s="11">
        <f t="shared" si="858"/>
        <v>206.9</v>
      </c>
      <c r="BB348" s="11">
        <f t="shared" si="859"/>
        <v>206.9</v>
      </c>
      <c r="BC348" s="11"/>
      <c r="BD348" s="11"/>
      <c r="BE348" s="11"/>
      <c r="BF348" s="11">
        <f t="shared" si="860"/>
        <v>206.9</v>
      </c>
      <c r="BG348" s="11">
        <f t="shared" si="861"/>
        <v>206.9</v>
      </c>
      <c r="BH348" s="11">
        <f t="shared" si="862"/>
        <v>206.9</v>
      </c>
      <c r="BI348" s="11"/>
      <c r="BJ348" s="11"/>
      <c r="BK348" s="11"/>
      <c r="BL348" s="11">
        <f t="shared" si="801"/>
        <v>206.9</v>
      </c>
      <c r="BM348" s="11"/>
      <c r="BN348" s="43">
        <f t="shared" si="874"/>
        <v>206.9</v>
      </c>
      <c r="BO348" s="11">
        <f t="shared" si="912"/>
        <v>206.9</v>
      </c>
      <c r="BP348" s="11"/>
      <c r="BQ348" s="43">
        <f t="shared" si="875"/>
        <v>206.9</v>
      </c>
      <c r="BR348" s="11">
        <f t="shared" si="913"/>
        <v>206.9</v>
      </c>
      <c r="BS348" s="11"/>
      <c r="BT348" s="43">
        <f t="shared" si="876"/>
        <v>206.9</v>
      </c>
      <c r="BU348" s="11"/>
      <c r="BV348" s="21"/>
      <c r="BW348" s="21"/>
      <c r="BX348" s="1" t="str">
        <f t="shared" si="837"/>
        <v>0113</v>
      </c>
    </row>
    <row r="349" spans="1:77" s="69" customFormat="1" ht="46.8" customHeight="1" x14ac:dyDescent="0.3">
      <c r="A349" s="56" t="s">
        <v>278</v>
      </c>
      <c r="B349" s="57"/>
      <c r="C349" s="56"/>
      <c r="D349" s="56"/>
      <c r="E349" s="58" t="s">
        <v>279</v>
      </c>
      <c r="F349" s="15">
        <f>F358+F375</f>
        <v>1999649.5</v>
      </c>
      <c r="G349" s="15">
        <f>G358+G375</f>
        <v>1976877.1</v>
      </c>
      <c r="H349" s="15">
        <f>H358+H375</f>
        <v>1542507.8</v>
      </c>
      <c r="I349" s="15">
        <f>I358+I375+I350</f>
        <v>90855.9</v>
      </c>
      <c r="J349" s="15">
        <f>J358+J375+J350</f>
        <v>45732.5</v>
      </c>
      <c r="K349" s="15">
        <f>K358+K375+K350</f>
        <v>45732.5</v>
      </c>
      <c r="L349" s="15">
        <f t="shared" si="921"/>
        <v>2090505.4</v>
      </c>
      <c r="M349" s="15">
        <f t="shared" si="922"/>
        <v>2022609.6</v>
      </c>
      <c r="N349" s="15">
        <f t="shared" si="923"/>
        <v>1588240.3</v>
      </c>
      <c r="O349" s="15">
        <f>O358+O375+O350</f>
        <v>-154735.66044999997</v>
      </c>
      <c r="P349" s="15">
        <f>P358+P375+P350</f>
        <v>-276997.78200000001</v>
      </c>
      <c r="Q349" s="15">
        <f>Q358+Q375+Q350</f>
        <v>36172.017999999996</v>
      </c>
      <c r="R349" s="15">
        <f t="shared" si="839"/>
        <v>1935769.7395500001</v>
      </c>
      <c r="S349" s="15">
        <f t="shared" si="840"/>
        <v>1745611.818</v>
      </c>
      <c r="T349" s="15">
        <f t="shared" si="841"/>
        <v>1624412.318</v>
      </c>
      <c r="U349" s="15">
        <f>U358+U375+U350</f>
        <v>0</v>
      </c>
      <c r="V349" s="15">
        <f>V358+V375+V350</f>
        <v>0</v>
      </c>
      <c r="W349" s="15">
        <f>W358+W375+W350</f>
        <v>0</v>
      </c>
      <c r="X349" s="15">
        <f t="shared" si="842"/>
        <v>1935769.7395500001</v>
      </c>
      <c r="Y349" s="15">
        <f t="shared" si="843"/>
        <v>1745611.818</v>
      </c>
      <c r="Z349" s="15">
        <f t="shared" si="844"/>
        <v>1624412.318</v>
      </c>
      <c r="AA349" s="15">
        <f>AA358+AA375+AA350</f>
        <v>41148.494999999995</v>
      </c>
      <c r="AB349" s="15">
        <f>AB358+AB375+AB350</f>
        <v>0</v>
      </c>
      <c r="AC349" s="15">
        <f>AC358+AC375+AC350</f>
        <v>0</v>
      </c>
      <c r="AD349" s="15">
        <f t="shared" si="845"/>
        <v>1976918.2345500002</v>
      </c>
      <c r="AE349" s="15">
        <f t="shared" si="846"/>
        <v>1745611.818</v>
      </c>
      <c r="AF349" s="15">
        <f t="shared" si="847"/>
        <v>1624412.318</v>
      </c>
      <c r="AG349" s="15">
        <f>AG358+AG375+AG350</f>
        <v>0</v>
      </c>
      <c r="AH349" s="15">
        <f t="shared" si="848"/>
        <v>1976918.2345500002</v>
      </c>
      <c r="AI349" s="15">
        <f t="shared" si="849"/>
        <v>1745611.818</v>
      </c>
      <c r="AJ349" s="15">
        <f t="shared" si="850"/>
        <v>1624412.318</v>
      </c>
      <c r="AK349" s="15">
        <f>AK358+AK375+AK350</f>
        <v>-116654.83699999998</v>
      </c>
      <c r="AL349" s="15">
        <f>AL358+AL375+AL350</f>
        <v>87075.531999999992</v>
      </c>
      <c r="AM349" s="15">
        <f>AM358+AM375+AM350</f>
        <v>0</v>
      </c>
      <c r="AN349" s="15">
        <f t="shared" si="851"/>
        <v>1860263.3975500001</v>
      </c>
      <c r="AO349" s="15">
        <f t="shared" si="852"/>
        <v>1832687.3499999999</v>
      </c>
      <c r="AP349" s="15">
        <f t="shared" si="853"/>
        <v>1624412.318</v>
      </c>
      <c r="AQ349" s="15">
        <f>AQ358+AQ375+AQ350</f>
        <v>0</v>
      </c>
      <c r="AR349" s="15">
        <f>AR358+AR375+AR350</f>
        <v>0</v>
      </c>
      <c r="AS349" s="15">
        <f>AS358+AS375+AS350</f>
        <v>0</v>
      </c>
      <c r="AT349" s="15">
        <f t="shared" si="854"/>
        <v>1860263.3975500001</v>
      </c>
      <c r="AU349" s="15">
        <f t="shared" si="855"/>
        <v>1832687.3499999999</v>
      </c>
      <c r="AV349" s="15">
        <f t="shared" si="856"/>
        <v>1624412.318</v>
      </c>
      <c r="AW349" s="15">
        <f>AW358+AW375+AW350</f>
        <v>8153.7510000000002</v>
      </c>
      <c r="AX349" s="15">
        <f>AX358+AX375+AX350</f>
        <v>0</v>
      </c>
      <c r="AY349" s="15">
        <f>AY358+AY375+AY350</f>
        <v>0</v>
      </c>
      <c r="AZ349" s="15">
        <f t="shared" si="857"/>
        <v>1868417.14855</v>
      </c>
      <c r="BA349" s="15">
        <f t="shared" si="858"/>
        <v>1832687.3499999999</v>
      </c>
      <c r="BB349" s="15">
        <f t="shared" si="859"/>
        <v>1624412.318</v>
      </c>
      <c r="BC349" s="15">
        <f>BC358+BC375+BC350</f>
        <v>0</v>
      </c>
      <c r="BD349" s="15">
        <f>BD358+BD375+BD350</f>
        <v>0</v>
      </c>
      <c r="BE349" s="15">
        <f>BE358+BE375+BE350</f>
        <v>0</v>
      </c>
      <c r="BF349" s="15">
        <f t="shared" si="860"/>
        <v>1868417.14855</v>
      </c>
      <c r="BG349" s="15">
        <f t="shared" si="861"/>
        <v>1832687.3499999999</v>
      </c>
      <c r="BH349" s="15">
        <f t="shared" si="862"/>
        <v>1624412.318</v>
      </c>
      <c r="BI349" s="15">
        <f>BI358+BI375+BI350</f>
        <v>36965.220999999998</v>
      </c>
      <c r="BJ349" s="15">
        <f>BJ358+BJ375+BJ350</f>
        <v>0</v>
      </c>
      <c r="BK349" s="15">
        <f>BK358+BK375+BK350</f>
        <v>0</v>
      </c>
      <c r="BL349" s="15">
        <f t="shared" si="801"/>
        <v>1905382.3695499999</v>
      </c>
      <c r="BM349" s="15">
        <f>BM358+BM375+BM350</f>
        <v>-3664.4859999999999</v>
      </c>
      <c r="BN349" s="67">
        <f t="shared" si="874"/>
        <v>1901717.8835499999</v>
      </c>
      <c r="BO349" s="15">
        <f t="shared" si="912"/>
        <v>1832687.3499999999</v>
      </c>
      <c r="BP349" s="15">
        <f>BP358+BP375+BP350</f>
        <v>0</v>
      </c>
      <c r="BQ349" s="67">
        <f t="shared" si="875"/>
        <v>1832687.3499999999</v>
      </c>
      <c r="BR349" s="15">
        <f t="shared" si="913"/>
        <v>1624412.318</v>
      </c>
      <c r="BS349" s="15">
        <f>BS358+BS375+BS350</f>
        <v>0</v>
      </c>
      <c r="BT349" s="67">
        <f t="shared" si="876"/>
        <v>1624412.318</v>
      </c>
      <c r="BU349" s="15">
        <f>BU358+BU375+BU350</f>
        <v>0</v>
      </c>
      <c r="BV349" s="16"/>
      <c r="BW349" s="16"/>
      <c r="BX349" s="12" t="str">
        <f t="shared" si="837"/>
        <v/>
      </c>
      <c r="BY349" s="12"/>
    </row>
    <row r="350" spans="1:77" s="74" customFormat="1" ht="31.2" customHeight="1" x14ac:dyDescent="0.35">
      <c r="A350" s="59" t="s">
        <v>280</v>
      </c>
      <c r="B350" s="71"/>
      <c r="C350" s="72"/>
      <c r="D350" s="72"/>
      <c r="E350" s="73" t="s">
        <v>281</v>
      </c>
      <c r="F350" s="26"/>
      <c r="G350" s="26"/>
      <c r="H350" s="26"/>
      <c r="I350" s="18">
        <f>I351</f>
        <v>72409.5</v>
      </c>
      <c r="J350" s="18">
        <f>J351</f>
        <v>0</v>
      </c>
      <c r="K350" s="18">
        <f>K351</f>
        <v>0</v>
      </c>
      <c r="L350" s="18">
        <f t="shared" si="921"/>
        <v>72409.5</v>
      </c>
      <c r="M350" s="18">
        <f t="shared" si="922"/>
        <v>0</v>
      </c>
      <c r="N350" s="18">
        <f t="shared" si="923"/>
        <v>0</v>
      </c>
      <c r="O350" s="18">
        <f>O351</f>
        <v>-17617.550000000003</v>
      </c>
      <c r="P350" s="18">
        <f>P351</f>
        <v>0</v>
      </c>
      <c r="Q350" s="18">
        <f>Q351</f>
        <v>0</v>
      </c>
      <c r="R350" s="18">
        <f t="shared" si="839"/>
        <v>54791.95</v>
      </c>
      <c r="S350" s="18">
        <f t="shared" si="840"/>
        <v>0</v>
      </c>
      <c r="T350" s="18">
        <f t="shared" si="841"/>
        <v>0</v>
      </c>
      <c r="U350" s="18">
        <f>U351</f>
        <v>0</v>
      </c>
      <c r="V350" s="18">
        <f>V351</f>
        <v>0</v>
      </c>
      <c r="W350" s="18">
        <f>W351</f>
        <v>0</v>
      </c>
      <c r="X350" s="18">
        <f t="shared" si="842"/>
        <v>54791.95</v>
      </c>
      <c r="Y350" s="18">
        <f t="shared" si="843"/>
        <v>0</v>
      </c>
      <c r="Z350" s="18">
        <f t="shared" si="844"/>
        <v>0</v>
      </c>
      <c r="AA350" s="18">
        <f>AA351</f>
        <v>0</v>
      </c>
      <c r="AB350" s="18">
        <f>AB351</f>
        <v>0</v>
      </c>
      <c r="AC350" s="18">
        <f>AC351</f>
        <v>0</v>
      </c>
      <c r="AD350" s="18">
        <f t="shared" si="845"/>
        <v>54791.95</v>
      </c>
      <c r="AE350" s="18">
        <f t="shared" si="846"/>
        <v>0</v>
      </c>
      <c r="AF350" s="18">
        <f t="shared" si="847"/>
        <v>0</v>
      </c>
      <c r="AG350" s="18">
        <f>AG351</f>
        <v>0</v>
      </c>
      <c r="AH350" s="18">
        <f t="shared" si="848"/>
        <v>54791.95</v>
      </c>
      <c r="AI350" s="18">
        <f t="shared" si="849"/>
        <v>0</v>
      </c>
      <c r="AJ350" s="18">
        <f t="shared" si="850"/>
        <v>0</v>
      </c>
      <c r="AK350" s="18">
        <f>AK351</f>
        <v>0</v>
      </c>
      <c r="AL350" s="18">
        <f>AL351</f>
        <v>0</v>
      </c>
      <c r="AM350" s="18">
        <f>AM351</f>
        <v>0</v>
      </c>
      <c r="AN350" s="18">
        <f t="shared" si="851"/>
        <v>54791.95</v>
      </c>
      <c r="AO350" s="18">
        <f t="shared" si="852"/>
        <v>0</v>
      </c>
      <c r="AP350" s="18">
        <f t="shared" si="853"/>
        <v>0</v>
      </c>
      <c r="AQ350" s="18">
        <f>AQ351</f>
        <v>0</v>
      </c>
      <c r="AR350" s="18">
        <f>AR351</f>
        <v>0</v>
      </c>
      <c r="AS350" s="18">
        <f>AS351</f>
        <v>0</v>
      </c>
      <c r="AT350" s="18">
        <f t="shared" si="854"/>
        <v>54791.95</v>
      </c>
      <c r="AU350" s="18">
        <f t="shared" si="855"/>
        <v>0</v>
      </c>
      <c r="AV350" s="18">
        <f t="shared" si="856"/>
        <v>0</v>
      </c>
      <c r="AW350" s="18">
        <f>AW351</f>
        <v>0</v>
      </c>
      <c r="AX350" s="18">
        <f>AX351</f>
        <v>0</v>
      </c>
      <c r="AY350" s="18">
        <f>AY351</f>
        <v>0</v>
      </c>
      <c r="AZ350" s="18">
        <f t="shared" si="857"/>
        <v>54791.95</v>
      </c>
      <c r="BA350" s="18">
        <f t="shared" si="858"/>
        <v>0</v>
      </c>
      <c r="BB350" s="18">
        <f t="shared" si="859"/>
        <v>0</v>
      </c>
      <c r="BC350" s="18">
        <f>BC351</f>
        <v>0</v>
      </c>
      <c r="BD350" s="18">
        <f>BD351</f>
        <v>0</v>
      </c>
      <c r="BE350" s="18">
        <f>BE351</f>
        <v>0</v>
      </c>
      <c r="BF350" s="18">
        <f t="shared" si="860"/>
        <v>54791.95</v>
      </c>
      <c r="BG350" s="18">
        <f t="shared" si="861"/>
        <v>0</v>
      </c>
      <c r="BH350" s="18">
        <f t="shared" si="862"/>
        <v>0</v>
      </c>
      <c r="BI350" s="18">
        <f>BI351</f>
        <v>-1821.77</v>
      </c>
      <c r="BJ350" s="18">
        <f>BJ351</f>
        <v>0</v>
      </c>
      <c r="BK350" s="18">
        <f>BK351</f>
        <v>0</v>
      </c>
      <c r="BL350" s="18">
        <f t="shared" si="801"/>
        <v>52970.18</v>
      </c>
      <c r="BM350" s="18">
        <f>BM351</f>
        <v>0</v>
      </c>
      <c r="BN350" s="68">
        <f t="shared" si="874"/>
        <v>52970.18</v>
      </c>
      <c r="BO350" s="18">
        <f t="shared" si="912"/>
        <v>0</v>
      </c>
      <c r="BP350" s="18">
        <f>BP351</f>
        <v>0</v>
      </c>
      <c r="BQ350" s="68">
        <f t="shared" si="875"/>
        <v>0</v>
      </c>
      <c r="BR350" s="18">
        <f t="shared" si="913"/>
        <v>0</v>
      </c>
      <c r="BS350" s="18">
        <f>BS351</f>
        <v>0</v>
      </c>
      <c r="BT350" s="68">
        <f t="shared" si="876"/>
        <v>0</v>
      </c>
      <c r="BU350" s="18">
        <f>BU351</f>
        <v>0</v>
      </c>
      <c r="BV350" s="19"/>
      <c r="BW350" s="27"/>
      <c r="BX350" s="25" t="str">
        <f t="shared" si="837"/>
        <v/>
      </c>
      <c r="BY350" s="25"/>
    </row>
    <row r="351" spans="1:77" s="69" customFormat="1" ht="46.8" customHeight="1" x14ac:dyDescent="0.3">
      <c r="A351" s="62" t="s">
        <v>282</v>
      </c>
      <c r="B351" s="57"/>
      <c r="C351" s="56"/>
      <c r="D351" s="56"/>
      <c r="E351" s="65" t="s">
        <v>283</v>
      </c>
      <c r="F351" s="15"/>
      <c r="G351" s="15"/>
      <c r="H351" s="15"/>
      <c r="I351" s="11">
        <f>I352+I355</f>
        <v>72409.5</v>
      </c>
      <c r="J351" s="11">
        <f>J352+J355</f>
        <v>0</v>
      </c>
      <c r="K351" s="11">
        <f>K352+K355</f>
        <v>0</v>
      </c>
      <c r="L351" s="11">
        <f t="shared" si="921"/>
        <v>72409.5</v>
      </c>
      <c r="M351" s="11">
        <f t="shared" si="922"/>
        <v>0</v>
      </c>
      <c r="N351" s="11">
        <f t="shared" si="923"/>
        <v>0</v>
      </c>
      <c r="O351" s="11">
        <f>O352+O355</f>
        <v>-17617.550000000003</v>
      </c>
      <c r="P351" s="11">
        <f>P352+P355</f>
        <v>0</v>
      </c>
      <c r="Q351" s="11">
        <f>Q352+Q355</f>
        <v>0</v>
      </c>
      <c r="R351" s="11">
        <f t="shared" si="839"/>
        <v>54791.95</v>
      </c>
      <c r="S351" s="11">
        <f t="shared" si="840"/>
        <v>0</v>
      </c>
      <c r="T351" s="11">
        <f t="shared" si="841"/>
        <v>0</v>
      </c>
      <c r="U351" s="11">
        <f>U352+U355</f>
        <v>0</v>
      </c>
      <c r="V351" s="11">
        <f>V352+V355</f>
        <v>0</v>
      </c>
      <c r="W351" s="11">
        <f>W352+W355</f>
        <v>0</v>
      </c>
      <c r="X351" s="11">
        <f t="shared" si="842"/>
        <v>54791.95</v>
      </c>
      <c r="Y351" s="11">
        <f t="shared" si="843"/>
        <v>0</v>
      </c>
      <c r="Z351" s="11">
        <f t="shared" si="844"/>
        <v>0</v>
      </c>
      <c r="AA351" s="11">
        <f>AA352+AA355</f>
        <v>0</v>
      </c>
      <c r="AB351" s="11">
        <f>AB352+AB355</f>
        <v>0</v>
      </c>
      <c r="AC351" s="11">
        <f>AC352+AC355</f>
        <v>0</v>
      </c>
      <c r="AD351" s="11">
        <f t="shared" si="845"/>
        <v>54791.95</v>
      </c>
      <c r="AE351" s="11">
        <f t="shared" si="846"/>
        <v>0</v>
      </c>
      <c r="AF351" s="11">
        <f t="shared" si="847"/>
        <v>0</v>
      </c>
      <c r="AG351" s="11">
        <f>AG352+AG355</f>
        <v>0</v>
      </c>
      <c r="AH351" s="11">
        <f t="shared" si="848"/>
        <v>54791.95</v>
      </c>
      <c r="AI351" s="11">
        <f t="shared" si="849"/>
        <v>0</v>
      </c>
      <c r="AJ351" s="11">
        <f t="shared" si="850"/>
        <v>0</v>
      </c>
      <c r="AK351" s="11">
        <f>AK352+AK355</f>
        <v>0</v>
      </c>
      <c r="AL351" s="11">
        <f>AL352+AL355</f>
        <v>0</v>
      </c>
      <c r="AM351" s="11">
        <f>AM352+AM355</f>
        <v>0</v>
      </c>
      <c r="AN351" s="11">
        <f t="shared" si="851"/>
        <v>54791.95</v>
      </c>
      <c r="AO351" s="11">
        <f t="shared" si="852"/>
        <v>0</v>
      </c>
      <c r="AP351" s="11">
        <f t="shared" si="853"/>
        <v>0</v>
      </c>
      <c r="AQ351" s="11">
        <f>AQ352+AQ355</f>
        <v>0</v>
      </c>
      <c r="AR351" s="11">
        <f>AR352+AR355</f>
        <v>0</v>
      </c>
      <c r="AS351" s="11">
        <f>AS352+AS355</f>
        <v>0</v>
      </c>
      <c r="AT351" s="11">
        <f t="shared" si="854"/>
        <v>54791.95</v>
      </c>
      <c r="AU351" s="11">
        <f t="shared" si="855"/>
        <v>0</v>
      </c>
      <c r="AV351" s="11">
        <f t="shared" si="856"/>
        <v>0</v>
      </c>
      <c r="AW351" s="11">
        <f>AW352+AW355</f>
        <v>0</v>
      </c>
      <c r="AX351" s="11">
        <f>AX352+AX355</f>
        <v>0</v>
      </c>
      <c r="AY351" s="11">
        <f>AY352+AY355</f>
        <v>0</v>
      </c>
      <c r="AZ351" s="11">
        <f t="shared" si="857"/>
        <v>54791.95</v>
      </c>
      <c r="BA351" s="11">
        <f t="shared" si="858"/>
        <v>0</v>
      </c>
      <c r="BB351" s="11">
        <f t="shared" si="859"/>
        <v>0</v>
      </c>
      <c r="BC351" s="11">
        <f>BC352+BC355</f>
        <v>0</v>
      </c>
      <c r="BD351" s="11">
        <f>BD352+BD355</f>
        <v>0</v>
      </c>
      <c r="BE351" s="11">
        <f>BE352+BE355</f>
        <v>0</v>
      </c>
      <c r="BF351" s="11">
        <f t="shared" si="860"/>
        <v>54791.95</v>
      </c>
      <c r="BG351" s="11">
        <f t="shared" si="861"/>
        <v>0</v>
      </c>
      <c r="BH351" s="11">
        <f t="shared" si="862"/>
        <v>0</v>
      </c>
      <c r="BI351" s="11">
        <f>BI352+BI355</f>
        <v>-1821.77</v>
      </c>
      <c r="BJ351" s="11">
        <f>BJ352+BJ355</f>
        <v>0</v>
      </c>
      <c r="BK351" s="11">
        <f>BK352+BK355</f>
        <v>0</v>
      </c>
      <c r="BL351" s="11">
        <f t="shared" si="801"/>
        <v>52970.18</v>
      </c>
      <c r="BM351" s="11">
        <f>BM352+BM355</f>
        <v>0</v>
      </c>
      <c r="BN351" s="43">
        <f t="shared" si="874"/>
        <v>52970.18</v>
      </c>
      <c r="BO351" s="11">
        <f t="shared" si="912"/>
        <v>0</v>
      </c>
      <c r="BP351" s="11">
        <f>BP352+BP355</f>
        <v>0</v>
      </c>
      <c r="BQ351" s="43">
        <f t="shared" si="875"/>
        <v>0</v>
      </c>
      <c r="BR351" s="11">
        <f t="shared" si="913"/>
        <v>0</v>
      </c>
      <c r="BS351" s="11">
        <f>BS352+BS355</f>
        <v>0</v>
      </c>
      <c r="BT351" s="43">
        <f t="shared" si="876"/>
        <v>0</v>
      </c>
      <c r="BU351" s="11">
        <f>BU352+BU355</f>
        <v>0</v>
      </c>
      <c r="BV351" s="21"/>
      <c r="BW351" s="16"/>
      <c r="BX351" s="12" t="str">
        <f t="shared" si="837"/>
        <v/>
      </c>
      <c r="BY351" s="12"/>
    </row>
    <row r="352" spans="1:77" s="12" customFormat="1" ht="46.8" hidden="1" customHeight="1" x14ac:dyDescent="0.3">
      <c r="A352" s="8" t="s">
        <v>284</v>
      </c>
      <c r="B352" s="14"/>
      <c r="C352" s="13"/>
      <c r="D352" s="13"/>
      <c r="E352" s="22" t="s">
        <v>285</v>
      </c>
      <c r="F352" s="15"/>
      <c r="G352" s="15"/>
      <c r="H352" s="15"/>
      <c r="I352" s="11">
        <f t="shared" ref="I352:I358" si="924">I353</f>
        <v>22000</v>
      </c>
      <c r="J352" s="11">
        <f t="shared" ref="J352:J358" si="925">J353</f>
        <v>0</v>
      </c>
      <c r="K352" s="11">
        <f t="shared" ref="K352:K358" si="926">K353</f>
        <v>0</v>
      </c>
      <c r="L352" s="11">
        <f t="shared" si="921"/>
        <v>22000</v>
      </c>
      <c r="M352" s="11">
        <f t="shared" si="922"/>
        <v>0</v>
      </c>
      <c r="N352" s="11">
        <f t="shared" si="923"/>
        <v>0</v>
      </c>
      <c r="O352" s="11">
        <f t="shared" ref="O352:O358" si="927">O353</f>
        <v>-22000</v>
      </c>
      <c r="P352" s="11">
        <f t="shared" ref="P352:P358" si="928">P353</f>
        <v>0</v>
      </c>
      <c r="Q352" s="11">
        <f t="shared" ref="Q352:Q358" si="929">Q353</f>
        <v>0</v>
      </c>
      <c r="R352" s="11">
        <f t="shared" si="839"/>
        <v>0</v>
      </c>
      <c r="S352" s="11">
        <f t="shared" si="840"/>
        <v>0</v>
      </c>
      <c r="T352" s="11">
        <f t="shared" si="841"/>
        <v>0</v>
      </c>
      <c r="U352" s="11">
        <f t="shared" ref="U352:U358" si="930">U353</f>
        <v>0</v>
      </c>
      <c r="V352" s="11">
        <f t="shared" ref="V352:V358" si="931">V353</f>
        <v>0</v>
      </c>
      <c r="W352" s="11">
        <f t="shared" ref="W352:W358" si="932">W353</f>
        <v>0</v>
      </c>
      <c r="X352" s="11">
        <f t="shared" si="842"/>
        <v>0</v>
      </c>
      <c r="Y352" s="11">
        <f t="shared" si="843"/>
        <v>0</v>
      </c>
      <c r="Z352" s="11">
        <f t="shared" si="844"/>
        <v>0</v>
      </c>
      <c r="AA352" s="11">
        <f t="shared" ref="AA352:AA358" si="933">AA353</f>
        <v>0</v>
      </c>
      <c r="AB352" s="11">
        <f t="shared" ref="AB352:AB358" si="934">AB353</f>
        <v>0</v>
      </c>
      <c r="AC352" s="11">
        <f t="shared" ref="AC352:AC358" si="935">AC353</f>
        <v>0</v>
      </c>
      <c r="AD352" s="11">
        <f t="shared" si="845"/>
        <v>0</v>
      </c>
      <c r="AE352" s="11">
        <f t="shared" si="846"/>
        <v>0</v>
      </c>
      <c r="AF352" s="11">
        <f t="shared" si="847"/>
        <v>0</v>
      </c>
      <c r="AG352" s="11">
        <f t="shared" ref="AG352:AG358" si="936">AG353</f>
        <v>0</v>
      </c>
      <c r="AH352" s="11">
        <f t="shared" si="848"/>
        <v>0</v>
      </c>
      <c r="AI352" s="11">
        <f t="shared" si="849"/>
        <v>0</v>
      </c>
      <c r="AJ352" s="11">
        <f t="shared" si="850"/>
        <v>0</v>
      </c>
      <c r="AK352" s="11">
        <f t="shared" ref="AK352:AK358" si="937">AK353</f>
        <v>0</v>
      </c>
      <c r="AL352" s="11">
        <f t="shared" ref="AL352:AL358" si="938">AL353</f>
        <v>0</v>
      </c>
      <c r="AM352" s="11">
        <f t="shared" ref="AM352:AM358" si="939">AM353</f>
        <v>0</v>
      </c>
      <c r="AN352" s="11">
        <f t="shared" si="851"/>
        <v>0</v>
      </c>
      <c r="AO352" s="11">
        <f t="shared" si="852"/>
        <v>0</v>
      </c>
      <c r="AP352" s="11">
        <f t="shared" si="853"/>
        <v>0</v>
      </c>
      <c r="AQ352" s="11">
        <f t="shared" ref="AQ352:AQ358" si="940">AQ353</f>
        <v>0</v>
      </c>
      <c r="AR352" s="11">
        <f t="shared" ref="AR352:AR358" si="941">AR353</f>
        <v>0</v>
      </c>
      <c r="AS352" s="11">
        <f t="shared" ref="AS352:AS358" si="942">AS353</f>
        <v>0</v>
      </c>
      <c r="AT352" s="11">
        <f t="shared" si="854"/>
        <v>0</v>
      </c>
      <c r="AU352" s="11">
        <f t="shared" si="855"/>
        <v>0</v>
      </c>
      <c r="AV352" s="11">
        <f t="shared" si="856"/>
        <v>0</v>
      </c>
      <c r="AW352" s="11">
        <f t="shared" ref="AW352:AW358" si="943">AW353</f>
        <v>0</v>
      </c>
      <c r="AX352" s="11">
        <f t="shared" ref="AX352:AX358" si="944">AX353</f>
        <v>0</v>
      </c>
      <c r="AY352" s="11">
        <f t="shared" ref="AY352:AY358" si="945">AY353</f>
        <v>0</v>
      </c>
      <c r="AZ352" s="11">
        <f t="shared" si="857"/>
        <v>0</v>
      </c>
      <c r="BA352" s="11">
        <f t="shared" si="858"/>
        <v>0</v>
      </c>
      <c r="BB352" s="11">
        <f t="shared" si="859"/>
        <v>0</v>
      </c>
      <c r="BC352" s="11">
        <f t="shared" ref="BC352:BC358" si="946">BC353</f>
        <v>0</v>
      </c>
      <c r="BD352" s="11">
        <f t="shared" ref="BD352:BD358" si="947">BD353</f>
        <v>0</v>
      </c>
      <c r="BE352" s="11">
        <f t="shared" ref="BE352:BE358" si="948">BE353</f>
        <v>0</v>
      </c>
      <c r="BF352" s="11">
        <f t="shared" si="860"/>
        <v>0</v>
      </c>
      <c r="BG352" s="11">
        <f t="shared" si="861"/>
        <v>0</v>
      </c>
      <c r="BH352" s="11">
        <f t="shared" si="862"/>
        <v>0</v>
      </c>
      <c r="BI352" s="11">
        <f t="shared" ref="BI352:BI358" si="949">BI353</f>
        <v>0</v>
      </c>
      <c r="BJ352" s="11">
        <f t="shared" ref="BJ352:BJ358" si="950">BJ353</f>
        <v>0</v>
      </c>
      <c r="BK352" s="11">
        <f t="shared" ref="BK352:BK358" si="951">BK353</f>
        <v>0</v>
      </c>
      <c r="BL352" s="11">
        <f t="shared" si="801"/>
        <v>0</v>
      </c>
      <c r="BM352" s="11">
        <f t="shared" ref="BM352:BM358" si="952">BM353</f>
        <v>0</v>
      </c>
      <c r="BN352" s="11"/>
      <c r="BO352" s="11">
        <f t="shared" si="912"/>
        <v>0</v>
      </c>
      <c r="BP352" s="11">
        <f t="shared" ref="BP352:BU358" si="953">BP353</f>
        <v>0</v>
      </c>
      <c r="BQ352" s="11"/>
      <c r="BR352" s="11">
        <f t="shared" si="913"/>
        <v>0</v>
      </c>
      <c r="BS352" s="11">
        <f t="shared" si="953"/>
        <v>0</v>
      </c>
      <c r="BT352" s="11"/>
      <c r="BU352" s="11">
        <f t="shared" si="953"/>
        <v>0</v>
      </c>
      <c r="BV352" s="21">
        <v>0</v>
      </c>
      <c r="BW352" s="16"/>
      <c r="BX352" s="12" t="str">
        <f t="shared" si="837"/>
        <v/>
      </c>
    </row>
    <row r="353" spans="1:77" s="12" customFormat="1" ht="46.8" hidden="1" customHeight="1" x14ac:dyDescent="0.3">
      <c r="A353" s="8" t="s">
        <v>284</v>
      </c>
      <c r="B353" s="9" t="s">
        <v>82</v>
      </c>
      <c r="C353" s="8"/>
      <c r="D353" s="8"/>
      <c r="E353" s="20" t="s">
        <v>83</v>
      </c>
      <c r="F353" s="15"/>
      <c r="G353" s="15"/>
      <c r="H353" s="15"/>
      <c r="I353" s="11">
        <f t="shared" si="924"/>
        <v>22000</v>
      </c>
      <c r="J353" s="11">
        <f t="shared" si="925"/>
        <v>0</v>
      </c>
      <c r="K353" s="11">
        <f t="shared" si="926"/>
        <v>0</v>
      </c>
      <c r="L353" s="11">
        <f t="shared" si="921"/>
        <v>22000</v>
      </c>
      <c r="M353" s="11">
        <f t="shared" si="922"/>
        <v>0</v>
      </c>
      <c r="N353" s="11">
        <f t="shared" si="923"/>
        <v>0</v>
      </c>
      <c r="O353" s="11">
        <f t="shared" si="927"/>
        <v>-22000</v>
      </c>
      <c r="P353" s="11">
        <f t="shared" si="928"/>
        <v>0</v>
      </c>
      <c r="Q353" s="11">
        <f t="shared" si="929"/>
        <v>0</v>
      </c>
      <c r="R353" s="11">
        <f t="shared" si="839"/>
        <v>0</v>
      </c>
      <c r="S353" s="11">
        <f t="shared" si="840"/>
        <v>0</v>
      </c>
      <c r="T353" s="11">
        <f t="shared" si="841"/>
        <v>0</v>
      </c>
      <c r="U353" s="11">
        <f t="shared" si="930"/>
        <v>0</v>
      </c>
      <c r="V353" s="11">
        <f t="shared" si="931"/>
        <v>0</v>
      </c>
      <c r="W353" s="11">
        <f t="shared" si="932"/>
        <v>0</v>
      </c>
      <c r="X353" s="11">
        <f t="shared" si="842"/>
        <v>0</v>
      </c>
      <c r="Y353" s="11">
        <f t="shared" si="843"/>
        <v>0</v>
      </c>
      <c r="Z353" s="11">
        <f t="shared" si="844"/>
        <v>0</v>
      </c>
      <c r="AA353" s="11">
        <f t="shared" si="933"/>
        <v>0</v>
      </c>
      <c r="AB353" s="11">
        <f t="shared" si="934"/>
        <v>0</v>
      </c>
      <c r="AC353" s="11">
        <f t="shared" si="935"/>
        <v>0</v>
      </c>
      <c r="AD353" s="11">
        <f t="shared" si="845"/>
        <v>0</v>
      </c>
      <c r="AE353" s="11">
        <f t="shared" si="846"/>
        <v>0</v>
      </c>
      <c r="AF353" s="11">
        <f t="shared" si="847"/>
        <v>0</v>
      </c>
      <c r="AG353" s="11">
        <f t="shared" si="936"/>
        <v>0</v>
      </c>
      <c r="AH353" s="11">
        <f t="shared" si="848"/>
        <v>0</v>
      </c>
      <c r="AI353" s="11">
        <f t="shared" si="849"/>
        <v>0</v>
      </c>
      <c r="AJ353" s="11">
        <f t="shared" si="850"/>
        <v>0</v>
      </c>
      <c r="AK353" s="11">
        <f t="shared" si="937"/>
        <v>0</v>
      </c>
      <c r="AL353" s="11">
        <f t="shared" si="938"/>
        <v>0</v>
      </c>
      <c r="AM353" s="11">
        <f t="shared" si="939"/>
        <v>0</v>
      </c>
      <c r="AN353" s="11">
        <f t="shared" si="851"/>
        <v>0</v>
      </c>
      <c r="AO353" s="11">
        <f t="shared" si="852"/>
        <v>0</v>
      </c>
      <c r="AP353" s="11">
        <f t="shared" si="853"/>
        <v>0</v>
      </c>
      <c r="AQ353" s="11">
        <f t="shared" si="940"/>
        <v>0</v>
      </c>
      <c r="AR353" s="11">
        <f t="shared" si="941"/>
        <v>0</v>
      </c>
      <c r="AS353" s="11">
        <f t="shared" si="942"/>
        <v>0</v>
      </c>
      <c r="AT353" s="11">
        <f t="shared" si="854"/>
        <v>0</v>
      </c>
      <c r="AU353" s="11">
        <f t="shared" si="855"/>
        <v>0</v>
      </c>
      <c r="AV353" s="11">
        <f t="shared" si="856"/>
        <v>0</v>
      </c>
      <c r="AW353" s="11">
        <f t="shared" si="943"/>
        <v>0</v>
      </c>
      <c r="AX353" s="11">
        <f t="shared" si="944"/>
        <v>0</v>
      </c>
      <c r="AY353" s="11">
        <f t="shared" si="945"/>
        <v>0</v>
      </c>
      <c r="AZ353" s="11">
        <f t="shared" si="857"/>
        <v>0</v>
      </c>
      <c r="BA353" s="11">
        <f t="shared" si="858"/>
        <v>0</v>
      </c>
      <c r="BB353" s="11">
        <f t="shared" si="859"/>
        <v>0</v>
      </c>
      <c r="BC353" s="11">
        <f t="shared" si="946"/>
        <v>0</v>
      </c>
      <c r="BD353" s="11">
        <f t="shared" si="947"/>
        <v>0</v>
      </c>
      <c r="BE353" s="11">
        <f t="shared" si="948"/>
        <v>0</v>
      </c>
      <c r="BF353" s="11">
        <f t="shared" si="860"/>
        <v>0</v>
      </c>
      <c r="BG353" s="11">
        <f t="shared" si="861"/>
        <v>0</v>
      </c>
      <c r="BH353" s="11">
        <f t="shared" si="862"/>
        <v>0</v>
      </c>
      <c r="BI353" s="11">
        <f t="shared" si="949"/>
        <v>0</v>
      </c>
      <c r="BJ353" s="11">
        <f t="shared" si="950"/>
        <v>0</v>
      </c>
      <c r="BK353" s="11">
        <f t="shared" si="951"/>
        <v>0</v>
      </c>
      <c r="BL353" s="11">
        <f t="shared" si="801"/>
        <v>0</v>
      </c>
      <c r="BM353" s="11">
        <f t="shared" si="952"/>
        <v>0</v>
      </c>
      <c r="BN353" s="11"/>
      <c r="BO353" s="11">
        <f t="shared" si="912"/>
        <v>0</v>
      </c>
      <c r="BP353" s="11">
        <f t="shared" si="953"/>
        <v>0</v>
      </c>
      <c r="BQ353" s="11"/>
      <c r="BR353" s="11">
        <f t="shared" si="913"/>
        <v>0</v>
      </c>
      <c r="BS353" s="11">
        <f t="shared" si="953"/>
        <v>0</v>
      </c>
      <c r="BT353" s="11"/>
      <c r="BU353" s="11">
        <f t="shared" si="953"/>
        <v>0</v>
      </c>
      <c r="BV353" s="21">
        <v>0</v>
      </c>
      <c r="BW353" s="16"/>
      <c r="BX353" s="12" t="str">
        <f t="shared" si="837"/>
        <v/>
      </c>
    </row>
    <row r="354" spans="1:77" s="12" customFormat="1" ht="15.6" hidden="1" customHeight="1" x14ac:dyDescent="0.3">
      <c r="A354" s="8" t="s">
        <v>284</v>
      </c>
      <c r="B354" s="9">
        <v>600</v>
      </c>
      <c r="C354" s="8" t="s">
        <v>286</v>
      </c>
      <c r="D354" s="8" t="s">
        <v>67</v>
      </c>
      <c r="E354" s="20" t="s">
        <v>287</v>
      </c>
      <c r="F354" s="15"/>
      <c r="G354" s="15"/>
      <c r="H354" s="15"/>
      <c r="I354" s="11">
        <v>22000</v>
      </c>
      <c r="J354" s="11"/>
      <c r="K354" s="11"/>
      <c r="L354" s="11">
        <f t="shared" si="921"/>
        <v>22000</v>
      </c>
      <c r="M354" s="11">
        <f t="shared" si="922"/>
        <v>0</v>
      </c>
      <c r="N354" s="11">
        <f t="shared" si="923"/>
        <v>0</v>
      </c>
      <c r="O354" s="11">
        <v>-22000</v>
      </c>
      <c r="P354" s="11"/>
      <c r="Q354" s="11"/>
      <c r="R354" s="11">
        <f t="shared" si="839"/>
        <v>0</v>
      </c>
      <c r="S354" s="11">
        <f t="shared" si="840"/>
        <v>0</v>
      </c>
      <c r="T354" s="11">
        <f t="shared" si="841"/>
        <v>0</v>
      </c>
      <c r="U354" s="11"/>
      <c r="V354" s="11"/>
      <c r="W354" s="11"/>
      <c r="X354" s="11">
        <f t="shared" si="842"/>
        <v>0</v>
      </c>
      <c r="Y354" s="11">
        <f t="shared" si="843"/>
        <v>0</v>
      </c>
      <c r="Z354" s="11">
        <f t="shared" si="844"/>
        <v>0</v>
      </c>
      <c r="AA354" s="11"/>
      <c r="AB354" s="11"/>
      <c r="AC354" s="11"/>
      <c r="AD354" s="11">
        <f t="shared" si="845"/>
        <v>0</v>
      </c>
      <c r="AE354" s="11">
        <f t="shared" si="846"/>
        <v>0</v>
      </c>
      <c r="AF354" s="11">
        <f t="shared" si="847"/>
        <v>0</v>
      </c>
      <c r="AG354" s="11"/>
      <c r="AH354" s="11">
        <f t="shared" si="848"/>
        <v>0</v>
      </c>
      <c r="AI354" s="11">
        <f t="shared" si="849"/>
        <v>0</v>
      </c>
      <c r="AJ354" s="11">
        <f t="shared" si="850"/>
        <v>0</v>
      </c>
      <c r="AK354" s="11"/>
      <c r="AL354" s="11"/>
      <c r="AM354" s="11"/>
      <c r="AN354" s="11">
        <f t="shared" si="851"/>
        <v>0</v>
      </c>
      <c r="AO354" s="11">
        <f t="shared" si="852"/>
        <v>0</v>
      </c>
      <c r="AP354" s="11">
        <f t="shared" si="853"/>
        <v>0</v>
      </c>
      <c r="AQ354" s="11"/>
      <c r="AR354" s="11"/>
      <c r="AS354" s="11"/>
      <c r="AT354" s="11">
        <f t="shared" si="854"/>
        <v>0</v>
      </c>
      <c r="AU354" s="11">
        <f t="shared" si="855"/>
        <v>0</v>
      </c>
      <c r="AV354" s="11">
        <f t="shared" si="856"/>
        <v>0</v>
      </c>
      <c r="AW354" s="11"/>
      <c r="AX354" s="11"/>
      <c r="AY354" s="11"/>
      <c r="AZ354" s="11">
        <f t="shared" si="857"/>
        <v>0</v>
      </c>
      <c r="BA354" s="11">
        <f t="shared" si="858"/>
        <v>0</v>
      </c>
      <c r="BB354" s="11">
        <f t="shared" si="859"/>
        <v>0</v>
      </c>
      <c r="BC354" s="11"/>
      <c r="BD354" s="11"/>
      <c r="BE354" s="11"/>
      <c r="BF354" s="11">
        <f t="shared" si="860"/>
        <v>0</v>
      </c>
      <c r="BG354" s="11">
        <f t="shared" si="861"/>
        <v>0</v>
      </c>
      <c r="BH354" s="11">
        <f t="shared" si="862"/>
        <v>0</v>
      </c>
      <c r="BI354" s="11"/>
      <c r="BJ354" s="11"/>
      <c r="BK354" s="11"/>
      <c r="BL354" s="11">
        <f t="shared" si="801"/>
        <v>0</v>
      </c>
      <c r="BM354" s="11"/>
      <c r="BN354" s="11"/>
      <c r="BO354" s="11">
        <f t="shared" si="912"/>
        <v>0</v>
      </c>
      <c r="BP354" s="11"/>
      <c r="BQ354" s="11"/>
      <c r="BR354" s="11">
        <f t="shared" si="913"/>
        <v>0</v>
      </c>
      <c r="BS354" s="11"/>
      <c r="BT354" s="11"/>
      <c r="BU354" s="11"/>
      <c r="BV354" s="21">
        <v>0</v>
      </c>
      <c r="BW354" s="21">
        <v>68</v>
      </c>
      <c r="BX354" s="12" t="str">
        <f t="shared" si="837"/>
        <v>1103</v>
      </c>
    </row>
    <row r="355" spans="1:77" s="69" customFormat="1" ht="31.2" customHeight="1" x14ac:dyDescent="0.3">
      <c r="A355" s="62" t="s">
        <v>288</v>
      </c>
      <c r="B355" s="63"/>
      <c r="C355" s="62"/>
      <c r="D355" s="62"/>
      <c r="E355" s="65" t="s">
        <v>289</v>
      </c>
      <c r="F355" s="15"/>
      <c r="G355" s="15"/>
      <c r="H355" s="15"/>
      <c r="I355" s="11">
        <f t="shared" si="924"/>
        <v>50409.5</v>
      </c>
      <c r="J355" s="11">
        <f t="shared" si="925"/>
        <v>0</v>
      </c>
      <c r="K355" s="11">
        <f t="shared" si="926"/>
        <v>0</v>
      </c>
      <c r="L355" s="11">
        <f t="shared" si="921"/>
        <v>50409.5</v>
      </c>
      <c r="M355" s="11">
        <f t="shared" si="922"/>
        <v>0</v>
      </c>
      <c r="N355" s="11">
        <f t="shared" si="923"/>
        <v>0</v>
      </c>
      <c r="O355" s="11">
        <f t="shared" si="927"/>
        <v>4382.4499999999989</v>
      </c>
      <c r="P355" s="11">
        <f t="shared" si="928"/>
        <v>0</v>
      </c>
      <c r="Q355" s="11">
        <f t="shared" si="929"/>
        <v>0</v>
      </c>
      <c r="R355" s="11">
        <f t="shared" si="839"/>
        <v>54791.95</v>
      </c>
      <c r="S355" s="11">
        <f t="shared" si="840"/>
        <v>0</v>
      </c>
      <c r="T355" s="11">
        <f t="shared" si="841"/>
        <v>0</v>
      </c>
      <c r="U355" s="11">
        <f t="shared" si="930"/>
        <v>0</v>
      </c>
      <c r="V355" s="11">
        <f t="shared" si="931"/>
        <v>0</v>
      </c>
      <c r="W355" s="11">
        <f t="shared" si="932"/>
        <v>0</v>
      </c>
      <c r="X355" s="11">
        <f t="shared" si="842"/>
        <v>54791.95</v>
      </c>
      <c r="Y355" s="11">
        <f t="shared" si="843"/>
        <v>0</v>
      </c>
      <c r="Z355" s="11">
        <f t="shared" si="844"/>
        <v>0</v>
      </c>
      <c r="AA355" s="11">
        <f t="shared" si="933"/>
        <v>0</v>
      </c>
      <c r="AB355" s="11">
        <f t="shared" si="934"/>
        <v>0</v>
      </c>
      <c r="AC355" s="11">
        <f t="shared" si="935"/>
        <v>0</v>
      </c>
      <c r="AD355" s="11">
        <f t="shared" si="845"/>
        <v>54791.95</v>
      </c>
      <c r="AE355" s="11">
        <f t="shared" si="846"/>
        <v>0</v>
      </c>
      <c r="AF355" s="11">
        <f t="shared" si="847"/>
        <v>0</v>
      </c>
      <c r="AG355" s="11">
        <f t="shared" si="936"/>
        <v>0</v>
      </c>
      <c r="AH355" s="11">
        <f t="shared" si="848"/>
        <v>54791.95</v>
      </c>
      <c r="AI355" s="11">
        <f t="shared" si="849"/>
        <v>0</v>
      </c>
      <c r="AJ355" s="11">
        <f t="shared" si="850"/>
        <v>0</v>
      </c>
      <c r="AK355" s="11">
        <f t="shared" si="937"/>
        <v>0</v>
      </c>
      <c r="AL355" s="11">
        <f t="shared" si="938"/>
        <v>0</v>
      </c>
      <c r="AM355" s="11">
        <f t="shared" si="939"/>
        <v>0</v>
      </c>
      <c r="AN355" s="11">
        <f t="shared" si="851"/>
        <v>54791.95</v>
      </c>
      <c r="AO355" s="11">
        <f t="shared" si="852"/>
        <v>0</v>
      </c>
      <c r="AP355" s="11">
        <f t="shared" si="853"/>
        <v>0</v>
      </c>
      <c r="AQ355" s="11">
        <f t="shared" si="940"/>
        <v>0</v>
      </c>
      <c r="AR355" s="11">
        <f t="shared" si="941"/>
        <v>0</v>
      </c>
      <c r="AS355" s="11">
        <f t="shared" si="942"/>
        <v>0</v>
      </c>
      <c r="AT355" s="11">
        <f t="shared" si="854"/>
        <v>54791.95</v>
      </c>
      <c r="AU355" s="11">
        <f t="shared" si="855"/>
        <v>0</v>
      </c>
      <c r="AV355" s="11">
        <f t="shared" si="856"/>
        <v>0</v>
      </c>
      <c r="AW355" s="11">
        <f t="shared" si="943"/>
        <v>0</v>
      </c>
      <c r="AX355" s="11">
        <f t="shared" si="944"/>
        <v>0</v>
      </c>
      <c r="AY355" s="11">
        <f t="shared" si="945"/>
        <v>0</v>
      </c>
      <c r="AZ355" s="11">
        <f t="shared" si="857"/>
        <v>54791.95</v>
      </c>
      <c r="BA355" s="11">
        <f t="shared" si="858"/>
        <v>0</v>
      </c>
      <c r="BB355" s="11">
        <f t="shared" si="859"/>
        <v>0</v>
      </c>
      <c r="BC355" s="11">
        <f t="shared" si="946"/>
        <v>0</v>
      </c>
      <c r="BD355" s="11">
        <f t="shared" si="947"/>
        <v>0</v>
      </c>
      <c r="BE355" s="11">
        <f t="shared" si="948"/>
        <v>0</v>
      </c>
      <c r="BF355" s="11">
        <f t="shared" si="860"/>
        <v>54791.95</v>
      </c>
      <c r="BG355" s="11">
        <f t="shared" si="861"/>
        <v>0</v>
      </c>
      <c r="BH355" s="11">
        <f t="shared" si="862"/>
        <v>0</v>
      </c>
      <c r="BI355" s="11">
        <f t="shared" si="949"/>
        <v>-1821.77</v>
      </c>
      <c r="BJ355" s="11">
        <f t="shared" si="950"/>
        <v>0</v>
      </c>
      <c r="BK355" s="11">
        <f t="shared" si="951"/>
        <v>0</v>
      </c>
      <c r="BL355" s="11">
        <f t="shared" si="801"/>
        <v>52970.18</v>
      </c>
      <c r="BM355" s="11">
        <f t="shared" si="952"/>
        <v>0</v>
      </c>
      <c r="BN355" s="43">
        <f t="shared" ref="BN355:BN365" si="954">BL355+BM355</f>
        <v>52970.18</v>
      </c>
      <c r="BO355" s="11">
        <f t="shared" si="912"/>
        <v>0</v>
      </c>
      <c r="BP355" s="11">
        <f t="shared" si="953"/>
        <v>0</v>
      </c>
      <c r="BQ355" s="43">
        <f t="shared" ref="BQ355:BQ365" si="955">BO355+BP355</f>
        <v>0</v>
      </c>
      <c r="BR355" s="11">
        <f t="shared" si="913"/>
        <v>0</v>
      </c>
      <c r="BS355" s="11">
        <f t="shared" si="953"/>
        <v>0</v>
      </c>
      <c r="BT355" s="43">
        <f t="shared" ref="BT355:BT365" si="956">BR355+BS355</f>
        <v>0</v>
      </c>
      <c r="BU355" s="11">
        <f t="shared" si="953"/>
        <v>0</v>
      </c>
      <c r="BV355" s="21"/>
      <c r="BW355" s="21"/>
      <c r="BX355" s="12" t="str">
        <f t="shared" si="837"/>
        <v/>
      </c>
      <c r="BY355" s="12"/>
    </row>
    <row r="356" spans="1:77" s="69" customFormat="1" ht="46.8" customHeight="1" x14ac:dyDescent="0.3">
      <c r="A356" s="62" t="s">
        <v>288</v>
      </c>
      <c r="B356" s="63" t="s">
        <v>82</v>
      </c>
      <c r="C356" s="62"/>
      <c r="D356" s="62"/>
      <c r="E356" s="64" t="s">
        <v>83</v>
      </c>
      <c r="F356" s="15"/>
      <c r="G356" s="15"/>
      <c r="H356" s="15"/>
      <c r="I356" s="11">
        <f t="shared" si="924"/>
        <v>50409.5</v>
      </c>
      <c r="J356" s="11">
        <f t="shared" si="925"/>
        <v>0</v>
      </c>
      <c r="K356" s="11">
        <f t="shared" si="926"/>
        <v>0</v>
      </c>
      <c r="L356" s="11">
        <f t="shared" si="921"/>
        <v>50409.5</v>
      </c>
      <c r="M356" s="11">
        <f t="shared" si="922"/>
        <v>0</v>
      </c>
      <c r="N356" s="11">
        <f t="shared" si="923"/>
        <v>0</v>
      </c>
      <c r="O356" s="11">
        <f t="shared" si="927"/>
        <v>4382.4499999999989</v>
      </c>
      <c r="P356" s="11">
        <f t="shared" si="928"/>
        <v>0</v>
      </c>
      <c r="Q356" s="11">
        <f t="shared" si="929"/>
        <v>0</v>
      </c>
      <c r="R356" s="11">
        <f t="shared" si="839"/>
        <v>54791.95</v>
      </c>
      <c r="S356" s="11">
        <f t="shared" si="840"/>
        <v>0</v>
      </c>
      <c r="T356" s="11">
        <f t="shared" si="841"/>
        <v>0</v>
      </c>
      <c r="U356" s="11">
        <f t="shared" si="930"/>
        <v>0</v>
      </c>
      <c r="V356" s="11">
        <f t="shared" si="931"/>
        <v>0</v>
      </c>
      <c r="W356" s="11">
        <f t="shared" si="932"/>
        <v>0</v>
      </c>
      <c r="X356" s="11">
        <f t="shared" si="842"/>
        <v>54791.95</v>
      </c>
      <c r="Y356" s="11">
        <f t="shared" si="843"/>
        <v>0</v>
      </c>
      <c r="Z356" s="11">
        <f t="shared" si="844"/>
        <v>0</v>
      </c>
      <c r="AA356" s="11">
        <f t="shared" si="933"/>
        <v>0</v>
      </c>
      <c r="AB356" s="11">
        <f t="shared" si="934"/>
        <v>0</v>
      </c>
      <c r="AC356" s="11">
        <f t="shared" si="935"/>
        <v>0</v>
      </c>
      <c r="AD356" s="11">
        <f t="shared" si="845"/>
        <v>54791.95</v>
      </c>
      <c r="AE356" s="11">
        <f t="shared" si="846"/>
        <v>0</v>
      </c>
      <c r="AF356" s="11">
        <f t="shared" si="847"/>
        <v>0</v>
      </c>
      <c r="AG356" s="11">
        <f t="shared" si="936"/>
        <v>0</v>
      </c>
      <c r="AH356" s="11">
        <f t="shared" si="848"/>
        <v>54791.95</v>
      </c>
      <c r="AI356" s="11">
        <f t="shared" si="849"/>
        <v>0</v>
      </c>
      <c r="AJ356" s="11">
        <f t="shared" si="850"/>
        <v>0</v>
      </c>
      <c r="AK356" s="11">
        <f t="shared" si="937"/>
        <v>0</v>
      </c>
      <c r="AL356" s="11">
        <f t="shared" si="938"/>
        <v>0</v>
      </c>
      <c r="AM356" s="11">
        <f t="shared" si="939"/>
        <v>0</v>
      </c>
      <c r="AN356" s="11">
        <f t="shared" si="851"/>
        <v>54791.95</v>
      </c>
      <c r="AO356" s="11">
        <f t="shared" si="852"/>
        <v>0</v>
      </c>
      <c r="AP356" s="11">
        <f t="shared" si="853"/>
        <v>0</v>
      </c>
      <c r="AQ356" s="11">
        <f t="shared" si="940"/>
        <v>0</v>
      </c>
      <c r="AR356" s="11">
        <f t="shared" si="941"/>
        <v>0</v>
      </c>
      <c r="AS356" s="11">
        <f t="shared" si="942"/>
        <v>0</v>
      </c>
      <c r="AT356" s="11">
        <f t="shared" si="854"/>
        <v>54791.95</v>
      </c>
      <c r="AU356" s="11">
        <f t="shared" si="855"/>
        <v>0</v>
      </c>
      <c r="AV356" s="11">
        <f t="shared" si="856"/>
        <v>0</v>
      </c>
      <c r="AW356" s="11">
        <f t="shared" si="943"/>
        <v>0</v>
      </c>
      <c r="AX356" s="11">
        <f t="shared" si="944"/>
        <v>0</v>
      </c>
      <c r="AY356" s="11">
        <f t="shared" si="945"/>
        <v>0</v>
      </c>
      <c r="AZ356" s="11">
        <f t="shared" si="857"/>
        <v>54791.95</v>
      </c>
      <c r="BA356" s="11">
        <f t="shared" si="858"/>
        <v>0</v>
      </c>
      <c r="BB356" s="11">
        <f t="shared" si="859"/>
        <v>0</v>
      </c>
      <c r="BC356" s="11">
        <f t="shared" si="946"/>
        <v>0</v>
      </c>
      <c r="BD356" s="11">
        <f t="shared" si="947"/>
        <v>0</v>
      </c>
      <c r="BE356" s="11">
        <f t="shared" si="948"/>
        <v>0</v>
      </c>
      <c r="BF356" s="11">
        <f t="shared" si="860"/>
        <v>54791.95</v>
      </c>
      <c r="BG356" s="11">
        <f t="shared" si="861"/>
        <v>0</v>
      </c>
      <c r="BH356" s="11">
        <f t="shared" si="862"/>
        <v>0</v>
      </c>
      <c r="BI356" s="11">
        <f t="shared" si="949"/>
        <v>-1821.77</v>
      </c>
      <c r="BJ356" s="11">
        <f t="shared" si="950"/>
        <v>0</v>
      </c>
      <c r="BK356" s="11">
        <f t="shared" si="951"/>
        <v>0</v>
      </c>
      <c r="BL356" s="11">
        <f t="shared" si="801"/>
        <v>52970.18</v>
      </c>
      <c r="BM356" s="11">
        <f t="shared" si="952"/>
        <v>0</v>
      </c>
      <c r="BN356" s="43">
        <f t="shared" si="954"/>
        <v>52970.18</v>
      </c>
      <c r="BO356" s="11">
        <f t="shared" si="912"/>
        <v>0</v>
      </c>
      <c r="BP356" s="11">
        <f t="shared" si="953"/>
        <v>0</v>
      </c>
      <c r="BQ356" s="43">
        <f t="shared" si="955"/>
        <v>0</v>
      </c>
      <c r="BR356" s="11">
        <f t="shared" si="913"/>
        <v>0</v>
      </c>
      <c r="BS356" s="11">
        <f t="shared" si="953"/>
        <v>0</v>
      </c>
      <c r="BT356" s="43">
        <f t="shared" si="956"/>
        <v>0</v>
      </c>
      <c r="BU356" s="11">
        <f t="shared" si="953"/>
        <v>0</v>
      </c>
      <c r="BV356" s="21"/>
      <c r="BW356" s="21"/>
      <c r="BX356" s="12" t="str">
        <f t="shared" si="837"/>
        <v/>
      </c>
      <c r="BY356" s="12"/>
    </row>
    <row r="357" spans="1:77" s="69" customFormat="1" ht="15.6" customHeight="1" x14ac:dyDescent="0.3">
      <c r="A357" s="62" t="s">
        <v>288</v>
      </c>
      <c r="B357" s="63">
        <v>600</v>
      </c>
      <c r="C357" s="62" t="s">
        <v>286</v>
      </c>
      <c r="D357" s="62" t="s">
        <v>67</v>
      </c>
      <c r="E357" s="64" t="s">
        <v>287</v>
      </c>
      <c r="F357" s="15"/>
      <c r="G357" s="15"/>
      <c r="H357" s="15"/>
      <c r="I357" s="11">
        <v>50409.5</v>
      </c>
      <c r="J357" s="11"/>
      <c r="K357" s="11"/>
      <c r="L357" s="11">
        <f t="shared" si="921"/>
        <v>50409.5</v>
      </c>
      <c r="M357" s="11">
        <f t="shared" si="922"/>
        <v>0</v>
      </c>
      <c r="N357" s="11">
        <f t="shared" si="923"/>
        <v>0</v>
      </c>
      <c r="O357" s="11">
        <f>-5009.6+9392.05</f>
        <v>4382.4499999999989</v>
      </c>
      <c r="P357" s="11"/>
      <c r="Q357" s="11"/>
      <c r="R357" s="11">
        <f t="shared" si="839"/>
        <v>54791.95</v>
      </c>
      <c r="S357" s="11">
        <f t="shared" si="840"/>
        <v>0</v>
      </c>
      <c r="T357" s="11">
        <f t="shared" si="841"/>
        <v>0</v>
      </c>
      <c r="U357" s="11"/>
      <c r="V357" s="11"/>
      <c r="W357" s="11"/>
      <c r="X357" s="11">
        <f t="shared" si="842"/>
        <v>54791.95</v>
      </c>
      <c r="Y357" s="11">
        <f t="shared" si="843"/>
        <v>0</v>
      </c>
      <c r="Z357" s="11">
        <f t="shared" si="844"/>
        <v>0</v>
      </c>
      <c r="AA357" s="11"/>
      <c r="AB357" s="11"/>
      <c r="AC357" s="11"/>
      <c r="AD357" s="11">
        <f t="shared" si="845"/>
        <v>54791.95</v>
      </c>
      <c r="AE357" s="11">
        <f t="shared" si="846"/>
        <v>0</v>
      </c>
      <c r="AF357" s="11">
        <f t="shared" si="847"/>
        <v>0</v>
      </c>
      <c r="AG357" s="11"/>
      <c r="AH357" s="11">
        <f t="shared" si="848"/>
        <v>54791.95</v>
      </c>
      <c r="AI357" s="11">
        <f t="shared" si="849"/>
        <v>0</v>
      </c>
      <c r="AJ357" s="11">
        <f t="shared" si="850"/>
        <v>0</v>
      </c>
      <c r="AK357" s="11"/>
      <c r="AL357" s="11"/>
      <c r="AM357" s="11"/>
      <c r="AN357" s="11">
        <f t="shared" si="851"/>
        <v>54791.95</v>
      </c>
      <c r="AO357" s="11">
        <f t="shared" si="852"/>
        <v>0</v>
      </c>
      <c r="AP357" s="11">
        <f t="shared" si="853"/>
        <v>0</v>
      </c>
      <c r="AQ357" s="11"/>
      <c r="AR357" s="11"/>
      <c r="AS357" s="11"/>
      <c r="AT357" s="11">
        <f t="shared" si="854"/>
        <v>54791.95</v>
      </c>
      <c r="AU357" s="11">
        <f t="shared" si="855"/>
        <v>0</v>
      </c>
      <c r="AV357" s="11">
        <f t="shared" si="856"/>
        <v>0</v>
      </c>
      <c r="AW357" s="11"/>
      <c r="AX357" s="11"/>
      <c r="AY357" s="11"/>
      <c r="AZ357" s="11">
        <f t="shared" si="857"/>
        <v>54791.95</v>
      </c>
      <c r="BA357" s="11">
        <f t="shared" si="858"/>
        <v>0</v>
      </c>
      <c r="BB357" s="11">
        <f t="shared" si="859"/>
        <v>0</v>
      </c>
      <c r="BC357" s="11"/>
      <c r="BD357" s="11"/>
      <c r="BE357" s="11"/>
      <c r="BF357" s="11">
        <f t="shared" si="860"/>
        <v>54791.95</v>
      </c>
      <c r="BG357" s="11">
        <f t="shared" si="861"/>
        <v>0</v>
      </c>
      <c r="BH357" s="11">
        <f t="shared" si="862"/>
        <v>0</v>
      </c>
      <c r="BI357" s="11">
        <v>-1821.77</v>
      </c>
      <c r="BJ357" s="11"/>
      <c r="BK357" s="11"/>
      <c r="BL357" s="11">
        <f t="shared" si="801"/>
        <v>52970.18</v>
      </c>
      <c r="BM357" s="11"/>
      <c r="BN357" s="43">
        <f t="shared" si="954"/>
        <v>52970.18</v>
      </c>
      <c r="BO357" s="11">
        <f t="shared" si="912"/>
        <v>0</v>
      </c>
      <c r="BP357" s="11"/>
      <c r="BQ357" s="43">
        <f t="shared" si="955"/>
        <v>0</v>
      </c>
      <c r="BR357" s="11">
        <f t="shared" si="913"/>
        <v>0</v>
      </c>
      <c r="BS357" s="11"/>
      <c r="BT357" s="43">
        <f t="shared" si="956"/>
        <v>0</v>
      </c>
      <c r="BU357" s="11"/>
      <c r="BV357" s="21"/>
      <c r="BW357" s="21" t="s">
        <v>290</v>
      </c>
      <c r="BX357" s="12" t="str">
        <f t="shared" si="837"/>
        <v>1103</v>
      </c>
      <c r="BY357" s="12"/>
    </row>
    <row r="358" spans="1:77" s="70" customFormat="1" ht="15.6" customHeight="1" x14ac:dyDescent="0.3">
      <c r="A358" s="59" t="s">
        <v>291</v>
      </c>
      <c r="B358" s="60"/>
      <c r="C358" s="59"/>
      <c r="D358" s="59"/>
      <c r="E358" s="61" t="s">
        <v>36</v>
      </c>
      <c r="F358" s="18">
        <f>F359</f>
        <v>345489.1</v>
      </c>
      <c r="G358" s="18">
        <f>G359</f>
        <v>313169.8</v>
      </c>
      <c r="H358" s="18">
        <f>H359</f>
        <v>0</v>
      </c>
      <c r="I358" s="18">
        <f t="shared" si="924"/>
        <v>0</v>
      </c>
      <c r="J358" s="18">
        <f t="shared" si="925"/>
        <v>0</v>
      </c>
      <c r="K358" s="18">
        <f t="shared" si="926"/>
        <v>0</v>
      </c>
      <c r="L358" s="18">
        <f t="shared" si="921"/>
        <v>345489.1</v>
      </c>
      <c r="M358" s="18">
        <f t="shared" si="922"/>
        <v>313169.8</v>
      </c>
      <c r="N358" s="18">
        <f t="shared" si="923"/>
        <v>0</v>
      </c>
      <c r="O358" s="18">
        <f t="shared" si="927"/>
        <v>-269917.78307999996</v>
      </c>
      <c r="P358" s="18">
        <f t="shared" si="928"/>
        <v>-313169.8</v>
      </c>
      <c r="Q358" s="18">
        <f t="shared" si="929"/>
        <v>0</v>
      </c>
      <c r="R358" s="18">
        <f t="shared" si="839"/>
        <v>75571.316920000012</v>
      </c>
      <c r="S358" s="18">
        <f t="shared" si="840"/>
        <v>0</v>
      </c>
      <c r="T358" s="18">
        <f t="shared" si="841"/>
        <v>0</v>
      </c>
      <c r="U358" s="18">
        <f t="shared" si="930"/>
        <v>0</v>
      </c>
      <c r="V358" s="18">
        <f t="shared" si="931"/>
        <v>0</v>
      </c>
      <c r="W358" s="18">
        <f t="shared" si="932"/>
        <v>0</v>
      </c>
      <c r="X358" s="18">
        <f t="shared" si="842"/>
        <v>75571.316920000012</v>
      </c>
      <c r="Y358" s="18">
        <f t="shared" si="843"/>
        <v>0</v>
      </c>
      <c r="Z358" s="18">
        <f t="shared" si="844"/>
        <v>0</v>
      </c>
      <c r="AA358" s="18">
        <f t="shared" si="933"/>
        <v>0</v>
      </c>
      <c r="AB358" s="18">
        <f t="shared" si="934"/>
        <v>0</v>
      </c>
      <c r="AC358" s="18">
        <f t="shared" si="935"/>
        <v>0</v>
      </c>
      <c r="AD358" s="18">
        <f t="shared" si="845"/>
        <v>75571.316920000012</v>
      </c>
      <c r="AE358" s="18">
        <f t="shared" si="846"/>
        <v>0</v>
      </c>
      <c r="AF358" s="18">
        <f t="shared" si="847"/>
        <v>0</v>
      </c>
      <c r="AG358" s="18">
        <f t="shared" si="936"/>
        <v>0</v>
      </c>
      <c r="AH358" s="18">
        <f t="shared" si="848"/>
        <v>75571.316920000012</v>
      </c>
      <c r="AI358" s="18">
        <f t="shared" si="849"/>
        <v>0</v>
      </c>
      <c r="AJ358" s="18">
        <f t="shared" si="850"/>
        <v>0</v>
      </c>
      <c r="AK358" s="18">
        <f t="shared" si="937"/>
        <v>-67075.531999999992</v>
      </c>
      <c r="AL358" s="18">
        <f t="shared" si="938"/>
        <v>67075.531999999992</v>
      </c>
      <c r="AM358" s="18">
        <f t="shared" si="939"/>
        <v>0</v>
      </c>
      <c r="AN358" s="18">
        <f t="shared" si="851"/>
        <v>8495.7849200000201</v>
      </c>
      <c r="AO358" s="18">
        <f t="shared" si="852"/>
        <v>67075.531999999992</v>
      </c>
      <c r="AP358" s="18">
        <f t="shared" si="853"/>
        <v>0</v>
      </c>
      <c r="AQ358" s="18">
        <f t="shared" si="940"/>
        <v>0</v>
      </c>
      <c r="AR358" s="18">
        <f t="shared" si="941"/>
        <v>0</v>
      </c>
      <c r="AS358" s="18">
        <f t="shared" si="942"/>
        <v>0</v>
      </c>
      <c r="AT358" s="18">
        <f t="shared" si="854"/>
        <v>8495.7849200000201</v>
      </c>
      <c r="AU358" s="18">
        <f t="shared" si="855"/>
        <v>67075.531999999992</v>
      </c>
      <c r="AV358" s="18">
        <f t="shared" si="856"/>
        <v>0</v>
      </c>
      <c r="AW358" s="18">
        <f t="shared" si="943"/>
        <v>0</v>
      </c>
      <c r="AX358" s="18">
        <f t="shared" si="944"/>
        <v>0</v>
      </c>
      <c r="AY358" s="18">
        <f t="shared" si="945"/>
        <v>0</v>
      </c>
      <c r="AZ358" s="18">
        <f t="shared" si="857"/>
        <v>8495.7849200000201</v>
      </c>
      <c r="BA358" s="18">
        <f t="shared" si="858"/>
        <v>67075.531999999992</v>
      </c>
      <c r="BB358" s="18">
        <f t="shared" si="859"/>
        <v>0</v>
      </c>
      <c r="BC358" s="18">
        <f t="shared" si="946"/>
        <v>0</v>
      </c>
      <c r="BD358" s="18">
        <f t="shared" si="947"/>
        <v>0</v>
      </c>
      <c r="BE358" s="18">
        <f t="shared" si="948"/>
        <v>0</v>
      </c>
      <c r="BF358" s="18">
        <f t="shared" si="860"/>
        <v>8495.7849200000201</v>
      </c>
      <c r="BG358" s="18">
        <f t="shared" si="861"/>
        <v>67075.531999999992</v>
      </c>
      <c r="BH358" s="18">
        <f t="shared" si="862"/>
        <v>0</v>
      </c>
      <c r="BI358" s="18">
        <f t="shared" si="949"/>
        <v>3664.4859999999999</v>
      </c>
      <c r="BJ358" s="18">
        <f t="shared" si="950"/>
        <v>0</v>
      </c>
      <c r="BK358" s="18">
        <f t="shared" si="951"/>
        <v>0</v>
      </c>
      <c r="BL358" s="18">
        <f t="shared" si="801"/>
        <v>12160.270920000021</v>
      </c>
      <c r="BM358" s="18">
        <f t="shared" si="952"/>
        <v>-3664.4859999999999</v>
      </c>
      <c r="BN358" s="68">
        <f t="shared" si="954"/>
        <v>8495.7849200000201</v>
      </c>
      <c r="BO358" s="18">
        <f t="shared" si="912"/>
        <v>67075.531999999992</v>
      </c>
      <c r="BP358" s="18">
        <f t="shared" si="953"/>
        <v>0</v>
      </c>
      <c r="BQ358" s="68">
        <f t="shared" si="955"/>
        <v>67075.531999999992</v>
      </c>
      <c r="BR358" s="18">
        <f t="shared" si="913"/>
        <v>0</v>
      </c>
      <c r="BS358" s="18">
        <f t="shared" si="953"/>
        <v>0</v>
      </c>
      <c r="BT358" s="68">
        <f t="shared" si="956"/>
        <v>0</v>
      </c>
      <c r="BU358" s="18">
        <f t="shared" si="953"/>
        <v>0</v>
      </c>
      <c r="BV358" s="19"/>
      <c r="BW358" s="19"/>
      <c r="BX358" s="17" t="str">
        <f t="shared" si="837"/>
        <v/>
      </c>
      <c r="BY358" s="17"/>
    </row>
    <row r="359" spans="1:77" ht="62.4" customHeight="1" x14ac:dyDescent="0.3">
      <c r="A359" s="62" t="s">
        <v>292</v>
      </c>
      <c r="B359" s="63"/>
      <c r="C359" s="62"/>
      <c r="D359" s="62"/>
      <c r="E359" s="64" t="s">
        <v>293</v>
      </c>
      <c r="F359" s="11">
        <f t="shared" ref="F359:K359" si="957">F366+F369</f>
        <v>345489.1</v>
      </c>
      <c r="G359" s="11">
        <f t="shared" si="957"/>
        <v>313169.8</v>
      </c>
      <c r="H359" s="11">
        <f t="shared" si="957"/>
        <v>0</v>
      </c>
      <c r="I359" s="11">
        <f t="shared" si="957"/>
        <v>0</v>
      </c>
      <c r="J359" s="11">
        <f t="shared" si="957"/>
        <v>0</v>
      </c>
      <c r="K359" s="11">
        <f t="shared" si="957"/>
        <v>0</v>
      </c>
      <c r="L359" s="11">
        <f t="shared" si="921"/>
        <v>345489.1</v>
      </c>
      <c r="M359" s="11">
        <f t="shared" si="922"/>
        <v>313169.8</v>
      </c>
      <c r="N359" s="11">
        <f t="shared" si="923"/>
        <v>0</v>
      </c>
      <c r="O359" s="11">
        <f>O366+O369+O372+O360</f>
        <v>-269917.78307999996</v>
      </c>
      <c r="P359" s="11">
        <f>P366+P369+P372+P360</f>
        <v>-313169.8</v>
      </c>
      <c r="Q359" s="11">
        <f>Q366+Q369+Q372+Q360</f>
        <v>0</v>
      </c>
      <c r="R359" s="11">
        <f t="shared" si="839"/>
        <v>75571.316920000012</v>
      </c>
      <c r="S359" s="11">
        <f t="shared" si="840"/>
        <v>0</v>
      </c>
      <c r="T359" s="11">
        <f t="shared" si="841"/>
        <v>0</v>
      </c>
      <c r="U359" s="11">
        <f>U366+U369+U372</f>
        <v>0</v>
      </c>
      <c r="V359" s="11">
        <f>V366+V369+V372</f>
        <v>0</v>
      </c>
      <c r="W359" s="11">
        <f>W366+W369+W372</f>
        <v>0</v>
      </c>
      <c r="X359" s="11">
        <f t="shared" si="842"/>
        <v>75571.316920000012</v>
      </c>
      <c r="Y359" s="11">
        <f t="shared" si="843"/>
        <v>0</v>
      </c>
      <c r="Z359" s="11">
        <f t="shared" si="844"/>
        <v>0</v>
      </c>
      <c r="AA359" s="11">
        <f>AA366+AA369+AA372</f>
        <v>0</v>
      </c>
      <c r="AB359" s="11">
        <f>AB366+AB369+AB372</f>
        <v>0</v>
      </c>
      <c r="AC359" s="11">
        <f>AC366+AC369+AC372</f>
        <v>0</v>
      </c>
      <c r="AD359" s="11">
        <f t="shared" si="845"/>
        <v>75571.316920000012</v>
      </c>
      <c r="AE359" s="11">
        <f t="shared" si="846"/>
        <v>0</v>
      </c>
      <c r="AF359" s="11">
        <f t="shared" si="847"/>
        <v>0</v>
      </c>
      <c r="AG359" s="11">
        <f>AG366+AG369+AG372</f>
        <v>0</v>
      </c>
      <c r="AH359" s="11">
        <f t="shared" si="848"/>
        <v>75571.316920000012</v>
      </c>
      <c r="AI359" s="11">
        <f t="shared" si="849"/>
        <v>0</v>
      </c>
      <c r="AJ359" s="11">
        <f t="shared" si="850"/>
        <v>0</v>
      </c>
      <c r="AK359" s="11">
        <f>AK366+AK369+AK372+AK360</f>
        <v>-67075.531999999992</v>
      </c>
      <c r="AL359" s="11">
        <f>AL366+AL369+AL372+AL360</f>
        <v>67075.531999999992</v>
      </c>
      <c r="AM359" s="11">
        <f>AM366+AM369+AM372+AM360</f>
        <v>0</v>
      </c>
      <c r="AN359" s="11">
        <f t="shared" si="851"/>
        <v>8495.7849200000201</v>
      </c>
      <c r="AO359" s="11">
        <f t="shared" si="852"/>
        <v>67075.531999999992</v>
      </c>
      <c r="AP359" s="11">
        <f t="shared" si="853"/>
        <v>0</v>
      </c>
      <c r="AQ359" s="11">
        <f>AQ366+AQ369+AQ372+AQ360</f>
        <v>0</v>
      </c>
      <c r="AR359" s="11">
        <f>AR366+AR369+AR372+AR360</f>
        <v>0</v>
      </c>
      <c r="AS359" s="11">
        <f>AS366+AS369+AS372+AS360</f>
        <v>0</v>
      </c>
      <c r="AT359" s="11">
        <f t="shared" si="854"/>
        <v>8495.7849200000201</v>
      </c>
      <c r="AU359" s="11">
        <f t="shared" si="855"/>
        <v>67075.531999999992</v>
      </c>
      <c r="AV359" s="11">
        <f t="shared" si="856"/>
        <v>0</v>
      </c>
      <c r="AW359" s="11">
        <f>AW366+AW369+AW372+AW360</f>
        <v>0</v>
      </c>
      <c r="AX359" s="11">
        <f>AX366+AX369+AX372+AX360</f>
        <v>0</v>
      </c>
      <c r="AY359" s="11">
        <f>AY366+AY369+AY372+AY360</f>
        <v>0</v>
      </c>
      <c r="AZ359" s="11">
        <f t="shared" si="857"/>
        <v>8495.7849200000201</v>
      </c>
      <c r="BA359" s="11">
        <f t="shared" si="858"/>
        <v>67075.531999999992</v>
      </c>
      <c r="BB359" s="11">
        <f t="shared" si="859"/>
        <v>0</v>
      </c>
      <c r="BC359" s="11">
        <f>BC366+BC369+BC372+BC360</f>
        <v>0</v>
      </c>
      <c r="BD359" s="11">
        <f>BD366+BD369+BD372+BD360</f>
        <v>0</v>
      </c>
      <c r="BE359" s="11">
        <f>BE366+BE369+BE372+BE360</f>
        <v>0</v>
      </c>
      <c r="BF359" s="11">
        <f t="shared" si="860"/>
        <v>8495.7849200000201</v>
      </c>
      <c r="BG359" s="11">
        <f t="shared" si="861"/>
        <v>67075.531999999992</v>
      </c>
      <c r="BH359" s="11">
        <f t="shared" si="862"/>
        <v>0</v>
      </c>
      <c r="BI359" s="11">
        <f>BI366+BI369+BI372+BI360+BI363</f>
        <v>3664.4859999999999</v>
      </c>
      <c r="BJ359" s="11">
        <f>BJ366+BJ369+BJ372+BJ360+BJ363</f>
        <v>0</v>
      </c>
      <c r="BK359" s="11">
        <f>BK366+BK369+BK372+BK360+BK363</f>
        <v>0</v>
      </c>
      <c r="BL359" s="11">
        <f t="shared" si="801"/>
        <v>12160.270920000021</v>
      </c>
      <c r="BM359" s="11">
        <f>BM366+BM369+BM372+BM360+BM363</f>
        <v>-3664.4859999999999</v>
      </c>
      <c r="BN359" s="43">
        <f t="shared" si="954"/>
        <v>8495.7849200000201</v>
      </c>
      <c r="BO359" s="11">
        <f t="shared" si="912"/>
        <v>67075.531999999992</v>
      </c>
      <c r="BP359" s="11">
        <f>BP366+BP369+BP372+BP360+BP363</f>
        <v>0</v>
      </c>
      <c r="BQ359" s="43">
        <f t="shared" si="955"/>
        <v>67075.531999999992</v>
      </c>
      <c r="BR359" s="11">
        <f t="shared" si="913"/>
        <v>0</v>
      </c>
      <c r="BS359" s="11">
        <f>BS366+BS369+BS372+BS360+BS363</f>
        <v>0</v>
      </c>
      <c r="BT359" s="43">
        <f t="shared" si="956"/>
        <v>0</v>
      </c>
      <c r="BU359" s="11">
        <f>BU366+BU369+BU372+BU360+BU363</f>
        <v>0</v>
      </c>
      <c r="BV359" s="21"/>
      <c r="BW359" s="21"/>
      <c r="BX359" s="1" t="str">
        <f t="shared" si="837"/>
        <v/>
      </c>
    </row>
    <row r="360" spans="1:77" ht="31.2" customHeight="1" x14ac:dyDescent="0.3">
      <c r="A360" s="62" t="s">
        <v>294</v>
      </c>
      <c r="B360" s="63"/>
      <c r="C360" s="62"/>
      <c r="D360" s="62"/>
      <c r="E360" s="65" t="s">
        <v>295</v>
      </c>
      <c r="F360" s="11"/>
      <c r="G360" s="11"/>
      <c r="H360" s="11"/>
      <c r="I360" s="11"/>
      <c r="J360" s="11"/>
      <c r="K360" s="11"/>
      <c r="L360" s="11"/>
      <c r="M360" s="11"/>
      <c r="N360" s="11"/>
      <c r="O360" s="11">
        <f t="shared" ref="O360:O373" si="958">O361</f>
        <v>12463.022499999999</v>
      </c>
      <c r="P360" s="11">
        <f t="shared" ref="P360:P373" si="959">P361</f>
        <v>0</v>
      </c>
      <c r="Q360" s="11">
        <f t="shared" ref="Q360:Q373" si="960">Q361</f>
        <v>0</v>
      </c>
      <c r="R360" s="11">
        <f t="shared" si="839"/>
        <v>12463.022499999999</v>
      </c>
      <c r="S360" s="11">
        <f t="shared" si="840"/>
        <v>0</v>
      </c>
      <c r="T360" s="11">
        <f t="shared" si="841"/>
        <v>0</v>
      </c>
      <c r="U360" s="11">
        <f t="shared" ref="U360:U373" si="961">U361</f>
        <v>0</v>
      </c>
      <c r="V360" s="11">
        <f t="shared" ref="V360:V373" si="962">V361</f>
        <v>0</v>
      </c>
      <c r="W360" s="11">
        <f t="shared" ref="W360:W373" si="963">W361</f>
        <v>0</v>
      </c>
      <c r="X360" s="11">
        <f t="shared" si="842"/>
        <v>12463.022499999999</v>
      </c>
      <c r="Y360" s="11">
        <f t="shared" si="843"/>
        <v>0</v>
      </c>
      <c r="Z360" s="11">
        <f t="shared" si="844"/>
        <v>0</v>
      </c>
      <c r="AA360" s="11">
        <f t="shared" ref="AA360:AA373" si="964">AA361</f>
        <v>0</v>
      </c>
      <c r="AB360" s="11">
        <f t="shared" ref="AB360:AB373" si="965">AB361</f>
        <v>0</v>
      </c>
      <c r="AC360" s="11">
        <f t="shared" ref="AC360:AC373" si="966">AC361</f>
        <v>0</v>
      </c>
      <c r="AD360" s="11">
        <f t="shared" si="845"/>
        <v>12463.022499999999</v>
      </c>
      <c r="AE360" s="11">
        <f t="shared" si="846"/>
        <v>0</v>
      </c>
      <c r="AF360" s="11">
        <f t="shared" si="847"/>
        <v>0</v>
      </c>
      <c r="AG360" s="11">
        <f t="shared" ref="AG360:AG373" si="967">AG361</f>
        <v>0</v>
      </c>
      <c r="AH360" s="11">
        <f t="shared" si="848"/>
        <v>12463.022499999999</v>
      </c>
      <c r="AI360" s="11">
        <f t="shared" si="849"/>
        <v>0</v>
      </c>
      <c r="AJ360" s="11">
        <f t="shared" si="850"/>
        <v>0</v>
      </c>
      <c r="AK360" s="11">
        <f t="shared" ref="AK360:AK373" si="968">AK361</f>
        <v>-12123.910749999999</v>
      </c>
      <c r="AL360" s="11">
        <f t="shared" ref="AL360:AL373" si="969">AL361</f>
        <v>12123.910749999999</v>
      </c>
      <c r="AM360" s="11">
        <f t="shared" ref="AM360:AM373" si="970">AM361</f>
        <v>0</v>
      </c>
      <c r="AN360" s="11">
        <f t="shared" si="851"/>
        <v>339.11175000000003</v>
      </c>
      <c r="AO360" s="11">
        <f t="shared" si="852"/>
        <v>12123.910749999999</v>
      </c>
      <c r="AP360" s="11">
        <f t="shared" si="853"/>
        <v>0</v>
      </c>
      <c r="AQ360" s="11">
        <f t="shared" ref="AQ360:AQ373" si="971">AQ361</f>
        <v>0</v>
      </c>
      <c r="AR360" s="11">
        <f t="shared" ref="AR360:AR373" si="972">AR361</f>
        <v>0</v>
      </c>
      <c r="AS360" s="11">
        <f t="shared" ref="AS360:AS373" si="973">AS361</f>
        <v>0</v>
      </c>
      <c r="AT360" s="11">
        <f t="shared" si="854"/>
        <v>339.11175000000003</v>
      </c>
      <c r="AU360" s="11">
        <f t="shared" si="855"/>
        <v>12123.910749999999</v>
      </c>
      <c r="AV360" s="11">
        <f t="shared" si="856"/>
        <v>0</v>
      </c>
      <c r="AW360" s="11">
        <f t="shared" ref="AW360:AW373" si="974">AW361</f>
        <v>0</v>
      </c>
      <c r="AX360" s="11">
        <f t="shared" ref="AX360:AX373" si="975">AX361</f>
        <v>0</v>
      </c>
      <c r="AY360" s="11">
        <f t="shared" ref="AY360:AY373" si="976">AY361</f>
        <v>0</v>
      </c>
      <c r="AZ360" s="11">
        <f t="shared" si="857"/>
        <v>339.11175000000003</v>
      </c>
      <c r="BA360" s="11">
        <f t="shared" si="858"/>
        <v>12123.910749999999</v>
      </c>
      <c r="BB360" s="11">
        <f t="shared" si="859"/>
        <v>0</v>
      </c>
      <c r="BC360" s="11">
        <f t="shared" ref="BC360:BC373" si="977">BC361</f>
        <v>0</v>
      </c>
      <c r="BD360" s="11">
        <f t="shared" ref="BD360:BD373" si="978">BD361</f>
        <v>0</v>
      </c>
      <c r="BE360" s="11">
        <f t="shared" ref="BE360:BE373" si="979">BE361</f>
        <v>0</v>
      </c>
      <c r="BF360" s="11">
        <f t="shared" si="860"/>
        <v>339.11175000000003</v>
      </c>
      <c r="BG360" s="11">
        <f t="shared" si="861"/>
        <v>12123.910749999999</v>
      </c>
      <c r="BH360" s="11">
        <f t="shared" si="862"/>
        <v>0</v>
      </c>
      <c r="BI360" s="11">
        <f t="shared" ref="BI360:BI373" si="980">BI361</f>
        <v>0</v>
      </c>
      <c r="BJ360" s="11">
        <f t="shared" ref="BJ360:BJ373" si="981">BJ361</f>
        <v>0</v>
      </c>
      <c r="BK360" s="11">
        <f t="shared" ref="BK360:BK373" si="982">BK361</f>
        <v>0</v>
      </c>
      <c r="BL360" s="11">
        <f t="shared" si="801"/>
        <v>339.11175000000003</v>
      </c>
      <c r="BM360" s="11">
        <f t="shared" ref="BM360:BM373" si="983">BM361</f>
        <v>0</v>
      </c>
      <c r="BN360" s="43">
        <f t="shared" si="954"/>
        <v>339.11175000000003</v>
      </c>
      <c r="BO360" s="11">
        <f t="shared" si="912"/>
        <v>12123.910749999999</v>
      </c>
      <c r="BP360" s="11">
        <f t="shared" ref="BP360:BU373" si="984">BP361</f>
        <v>0</v>
      </c>
      <c r="BQ360" s="43">
        <f t="shared" si="955"/>
        <v>12123.910749999999</v>
      </c>
      <c r="BR360" s="11">
        <f t="shared" si="913"/>
        <v>0</v>
      </c>
      <c r="BS360" s="11">
        <f t="shared" si="984"/>
        <v>0</v>
      </c>
      <c r="BT360" s="43">
        <f t="shared" si="956"/>
        <v>0</v>
      </c>
      <c r="BU360" s="11">
        <f t="shared" si="984"/>
        <v>0</v>
      </c>
      <c r="BV360" s="21"/>
      <c r="BW360" s="21"/>
      <c r="BX360" s="1" t="str">
        <f t="shared" si="837"/>
        <v/>
      </c>
    </row>
    <row r="361" spans="1:77" ht="46.8" customHeight="1" x14ac:dyDescent="0.3">
      <c r="A361" s="62" t="s">
        <v>294</v>
      </c>
      <c r="B361" s="63" t="s">
        <v>41</v>
      </c>
      <c r="C361" s="62"/>
      <c r="D361" s="62"/>
      <c r="E361" s="64" t="s">
        <v>42</v>
      </c>
      <c r="F361" s="11"/>
      <c r="G361" s="11"/>
      <c r="H361" s="11"/>
      <c r="I361" s="11"/>
      <c r="J361" s="11"/>
      <c r="K361" s="11"/>
      <c r="L361" s="11"/>
      <c r="M361" s="11"/>
      <c r="N361" s="11"/>
      <c r="O361" s="11">
        <f t="shared" si="958"/>
        <v>12463.022499999999</v>
      </c>
      <c r="P361" s="11">
        <f t="shared" si="959"/>
        <v>0</v>
      </c>
      <c r="Q361" s="11">
        <f t="shared" si="960"/>
        <v>0</v>
      </c>
      <c r="R361" s="11">
        <f t="shared" si="839"/>
        <v>12463.022499999999</v>
      </c>
      <c r="S361" s="11">
        <f t="shared" si="840"/>
        <v>0</v>
      </c>
      <c r="T361" s="11">
        <f t="shared" si="841"/>
        <v>0</v>
      </c>
      <c r="U361" s="11">
        <f t="shared" si="961"/>
        <v>0</v>
      </c>
      <c r="V361" s="11">
        <f t="shared" si="962"/>
        <v>0</v>
      </c>
      <c r="W361" s="11">
        <f t="shared" si="963"/>
        <v>0</v>
      </c>
      <c r="X361" s="11">
        <f t="shared" si="842"/>
        <v>12463.022499999999</v>
      </c>
      <c r="Y361" s="11">
        <f t="shared" si="843"/>
        <v>0</v>
      </c>
      <c r="Z361" s="11">
        <f t="shared" si="844"/>
        <v>0</v>
      </c>
      <c r="AA361" s="11">
        <f t="shared" si="964"/>
        <v>0</v>
      </c>
      <c r="AB361" s="11">
        <f t="shared" si="965"/>
        <v>0</v>
      </c>
      <c r="AC361" s="11">
        <f t="shared" si="966"/>
        <v>0</v>
      </c>
      <c r="AD361" s="11">
        <f t="shared" si="845"/>
        <v>12463.022499999999</v>
      </c>
      <c r="AE361" s="11">
        <f t="shared" si="846"/>
        <v>0</v>
      </c>
      <c r="AF361" s="11">
        <f t="shared" si="847"/>
        <v>0</v>
      </c>
      <c r="AG361" s="11">
        <f t="shared" si="967"/>
        <v>0</v>
      </c>
      <c r="AH361" s="11">
        <f t="shared" si="848"/>
        <v>12463.022499999999</v>
      </c>
      <c r="AI361" s="11">
        <f t="shared" si="849"/>
        <v>0</v>
      </c>
      <c r="AJ361" s="11">
        <f t="shared" si="850"/>
        <v>0</v>
      </c>
      <c r="AK361" s="11">
        <f t="shared" si="968"/>
        <v>-12123.910749999999</v>
      </c>
      <c r="AL361" s="11">
        <f t="shared" si="969"/>
        <v>12123.910749999999</v>
      </c>
      <c r="AM361" s="11">
        <f t="shared" si="970"/>
        <v>0</v>
      </c>
      <c r="AN361" s="11">
        <f t="shared" si="851"/>
        <v>339.11175000000003</v>
      </c>
      <c r="AO361" s="11">
        <f t="shared" si="852"/>
        <v>12123.910749999999</v>
      </c>
      <c r="AP361" s="11">
        <f t="shared" si="853"/>
        <v>0</v>
      </c>
      <c r="AQ361" s="11">
        <f t="shared" si="971"/>
        <v>0</v>
      </c>
      <c r="AR361" s="11">
        <f t="shared" si="972"/>
        <v>0</v>
      </c>
      <c r="AS361" s="11">
        <f t="shared" si="973"/>
        <v>0</v>
      </c>
      <c r="AT361" s="11">
        <f t="shared" si="854"/>
        <v>339.11175000000003</v>
      </c>
      <c r="AU361" s="11">
        <f t="shared" si="855"/>
        <v>12123.910749999999</v>
      </c>
      <c r="AV361" s="11">
        <f t="shared" si="856"/>
        <v>0</v>
      </c>
      <c r="AW361" s="11">
        <f t="shared" si="974"/>
        <v>0</v>
      </c>
      <c r="AX361" s="11">
        <f t="shared" si="975"/>
        <v>0</v>
      </c>
      <c r="AY361" s="11">
        <f t="shared" si="976"/>
        <v>0</v>
      </c>
      <c r="AZ361" s="11">
        <f t="shared" si="857"/>
        <v>339.11175000000003</v>
      </c>
      <c r="BA361" s="11">
        <f t="shared" si="858"/>
        <v>12123.910749999999</v>
      </c>
      <c r="BB361" s="11">
        <f t="shared" si="859"/>
        <v>0</v>
      </c>
      <c r="BC361" s="11">
        <f t="shared" si="977"/>
        <v>0</v>
      </c>
      <c r="BD361" s="11">
        <f t="shared" si="978"/>
        <v>0</v>
      </c>
      <c r="BE361" s="11">
        <f t="shared" si="979"/>
        <v>0</v>
      </c>
      <c r="BF361" s="11">
        <f t="shared" si="860"/>
        <v>339.11175000000003</v>
      </c>
      <c r="BG361" s="11">
        <f t="shared" si="861"/>
        <v>12123.910749999999</v>
      </c>
      <c r="BH361" s="11">
        <f t="shared" si="862"/>
        <v>0</v>
      </c>
      <c r="BI361" s="11">
        <f t="shared" si="980"/>
        <v>0</v>
      </c>
      <c r="BJ361" s="11">
        <f t="shared" si="981"/>
        <v>0</v>
      </c>
      <c r="BK361" s="11">
        <f t="shared" si="982"/>
        <v>0</v>
      </c>
      <c r="BL361" s="11">
        <f t="shared" si="801"/>
        <v>339.11175000000003</v>
      </c>
      <c r="BM361" s="11">
        <f t="shared" si="983"/>
        <v>0</v>
      </c>
      <c r="BN361" s="43">
        <f t="shared" si="954"/>
        <v>339.11175000000003</v>
      </c>
      <c r="BO361" s="11">
        <f t="shared" si="912"/>
        <v>12123.910749999999</v>
      </c>
      <c r="BP361" s="11">
        <f t="shared" si="984"/>
        <v>0</v>
      </c>
      <c r="BQ361" s="43">
        <f t="shared" si="955"/>
        <v>12123.910749999999</v>
      </c>
      <c r="BR361" s="11">
        <f t="shared" si="913"/>
        <v>0</v>
      </c>
      <c r="BS361" s="11">
        <f t="shared" si="984"/>
        <v>0</v>
      </c>
      <c r="BT361" s="43">
        <f t="shared" si="956"/>
        <v>0</v>
      </c>
      <c r="BU361" s="11">
        <f t="shared" si="984"/>
        <v>0</v>
      </c>
      <c r="BV361" s="21"/>
      <c r="BW361" s="21"/>
      <c r="BX361" s="1" t="str">
        <f t="shared" si="837"/>
        <v/>
      </c>
    </row>
    <row r="362" spans="1:77" ht="15.6" customHeight="1" x14ac:dyDescent="0.3">
      <c r="A362" s="62" t="s">
        <v>294</v>
      </c>
      <c r="B362" s="63">
        <v>400</v>
      </c>
      <c r="C362" s="62" t="s">
        <v>286</v>
      </c>
      <c r="D362" s="62" t="s">
        <v>67</v>
      </c>
      <c r="E362" s="64" t="s">
        <v>287</v>
      </c>
      <c r="F362" s="11"/>
      <c r="G362" s="11"/>
      <c r="H362" s="11"/>
      <c r="I362" s="11"/>
      <c r="J362" s="11"/>
      <c r="K362" s="11"/>
      <c r="L362" s="11"/>
      <c r="M362" s="11"/>
      <c r="N362" s="11"/>
      <c r="O362" s="11">
        <v>12463.022499999999</v>
      </c>
      <c r="P362" s="11"/>
      <c r="Q362" s="11"/>
      <c r="R362" s="11">
        <f t="shared" si="839"/>
        <v>12463.022499999999</v>
      </c>
      <c r="S362" s="11">
        <f t="shared" si="840"/>
        <v>0</v>
      </c>
      <c r="T362" s="11">
        <f t="shared" si="841"/>
        <v>0</v>
      </c>
      <c r="U362" s="11"/>
      <c r="V362" s="11"/>
      <c r="W362" s="11"/>
      <c r="X362" s="11">
        <f t="shared" si="842"/>
        <v>12463.022499999999</v>
      </c>
      <c r="Y362" s="11">
        <f t="shared" si="843"/>
        <v>0</v>
      </c>
      <c r="Z362" s="11">
        <f t="shared" si="844"/>
        <v>0</v>
      </c>
      <c r="AA362" s="11"/>
      <c r="AB362" s="11"/>
      <c r="AC362" s="11"/>
      <c r="AD362" s="11">
        <f t="shared" si="845"/>
        <v>12463.022499999999</v>
      </c>
      <c r="AE362" s="11">
        <f t="shared" si="846"/>
        <v>0</v>
      </c>
      <c r="AF362" s="11">
        <f t="shared" si="847"/>
        <v>0</v>
      </c>
      <c r="AG362" s="11"/>
      <c r="AH362" s="11">
        <f t="shared" si="848"/>
        <v>12463.022499999999</v>
      </c>
      <c r="AI362" s="11">
        <f t="shared" si="849"/>
        <v>0</v>
      </c>
      <c r="AJ362" s="11">
        <f t="shared" si="850"/>
        <v>0</v>
      </c>
      <c r="AK362" s="11">
        <v>-12123.910749999999</v>
      </c>
      <c r="AL362" s="11">
        <v>12123.910749999999</v>
      </c>
      <c r="AM362" s="11"/>
      <c r="AN362" s="11">
        <f t="shared" si="851"/>
        <v>339.11175000000003</v>
      </c>
      <c r="AO362" s="11">
        <f t="shared" si="852"/>
        <v>12123.910749999999</v>
      </c>
      <c r="AP362" s="11">
        <f t="shared" si="853"/>
        <v>0</v>
      </c>
      <c r="AQ362" s="11"/>
      <c r="AR362" s="11"/>
      <c r="AS362" s="11"/>
      <c r="AT362" s="11">
        <f t="shared" si="854"/>
        <v>339.11175000000003</v>
      </c>
      <c r="AU362" s="11">
        <f t="shared" si="855"/>
        <v>12123.910749999999</v>
      </c>
      <c r="AV362" s="11">
        <f t="shared" si="856"/>
        <v>0</v>
      </c>
      <c r="AW362" s="11"/>
      <c r="AX362" s="11"/>
      <c r="AY362" s="11"/>
      <c r="AZ362" s="11">
        <f t="shared" si="857"/>
        <v>339.11175000000003</v>
      </c>
      <c r="BA362" s="11">
        <f t="shared" si="858"/>
        <v>12123.910749999999</v>
      </c>
      <c r="BB362" s="11">
        <f t="shared" si="859"/>
        <v>0</v>
      </c>
      <c r="BC362" s="11"/>
      <c r="BD362" s="11"/>
      <c r="BE362" s="11"/>
      <c r="BF362" s="11">
        <f t="shared" si="860"/>
        <v>339.11175000000003</v>
      </c>
      <c r="BG362" s="11">
        <f t="shared" si="861"/>
        <v>12123.910749999999</v>
      </c>
      <c r="BH362" s="11">
        <f t="shared" si="862"/>
        <v>0</v>
      </c>
      <c r="BI362" s="11"/>
      <c r="BJ362" s="11"/>
      <c r="BK362" s="11"/>
      <c r="BL362" s="11">
        <f t="shared" si="801"/>
        <v>339.11175000000003</v>
      </c>
      <c r="BM362" s="11"/>
      <c r="BN362" s="43">
        <f t="shared" si="954"/>
        <v>339.11175000000003</v>
      </c>
      <c r="BO362" s="11">
        <f t="shared" si="912"/>
        <v>12123.910749999999</v>
      </c>
      <c r="BP362" s="11"/>
      <c r="BQ362" s="43">
        <f t="shared" si="955"/>
        <v>12123.910749999999</v>
      </c>
      <c r="BR362" s="11">
        <f t="shared" si="913"/>
        <v>0</v>
      </c>
      <c r="BS362" s="11"/>
      <c r="BT362" s="43">
        <f t="shared" si="956"/>
        <v>0</v>
      </c>
      <c r="BU362" s="11"/>
      <c r="BV362" s="21"/>
      <c r="BW362" s="21"/>
      <c r="BX362" s="1" t="str">
        <f t="shared" si="837"/>
        <v>1103</v>
      </c>
    </row>
    <row r="363" spans="1:77" s="1" customFormat="1" ht="31.2" hidden="1" customHeight="1" x14ac:dyDescent="0.3">
      <c r="A363" s="8" t="s">
        <v>296</v>
      </c>
      <c r="B363" s="9"/>
      <c r="C363" s="8"/>
      <c r="D363" s="8"/>
      <c r="E363" s="22" t="s">
        <v>297</v>
      </c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>
        <f t="shared" si="980"/>
        <v>3664.4859999999999</v>
      </c>
      <c r="BJ363" s="11">
        <f t="shared" si="981"/>
        <v>0</v>
      </c>
      <c r="BK363" s="11">
        <f t="shared" si="982"/>
        <v>0</v>
      </c>
      <c r="BL363" s="11">
        <f t="shared" ref="BL363:BL426" si="985">BF363+BI363</f>
        <v>3664.4859999999999</v>
      </c>
      <c r="BM363" s="11">
        <f t="shared" si="983"/>
        <v>-3664.4859999999999</v>
      </c>
      <c r="BN363" s="46">
        <f t="shared" si="954"/>
        <v>0</v>
      </c>
      <c r="BO363" s="11">
        <f t="shared" si="912"/>
        <v>0</v>
      </c>
      <c r="BP363" s="11">
        <f t="shared" si="984"/>
        <v>0</v>
      </c>
      <c r="BQ363" s="46">
        <f t="shared" si="955"/>
        <v>0</v>
      </c>
      <c r="BR363" s="11">
        <f t="shared" si="913"/>
        <v>0</v>
      </c>
      <c r="BS363" s="11">
        <f t="shared" si="984"/>
        <v>0</v>
      </c>
      <c r="BT363" s="46">
        <f t="shared" si="956"/>
        <v>0</v>
      </c>
      <c r="BU363" s="11">
        <f t="shared" si="984"/>
        <v>0</v>
      </c>
      <c r="BV363" s="21">
        <v>0</v>
      </c>
      <c r="BW363" s="21"/>
    </row>
    <row r="364" spans="1:77" s="1" customFormat="1" ht="46.8" hidden="1" customHeight="1" x14ac:dyDescent="0.3">
      <c r="A364" s="8" t="s">
        <v>296</v>
      </c>
      <c r="B364" s="9" t="s">
        <v>41</v>
      </c>
      <c r="C364" s="8"/>
      <c r="D364" s="8"/>
      <c r="E364" s="20" t="s">
        <v>42</v>
      </c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>
        <f t="shared" si="980"/>
        <v>3664.4859999999999</v>
      </c>
      <c r="BJ364" s="11">
        <f t="shared" si="981"/>
        <v>0</v>
      </c>
      <c r="BK364" s="11">
        <f t="shared" si="982"/>
        <v>0</v>
      </c>
      <c r="BL364" s="11">
        <f t="shared" si="985"/>
        <v>3664.4859999999999</v>
      </c>
      <c r="BM364" s="11">
        <f t="shared" si="983"/>
        <v>-3664.4859999999999</v>
      </c>
      <c r="BN364" s="46">
        <f t="shared" si="954"/>
        <v>0</v>
      </c>
      <c r="BO364" s="11">
        <f t="shared" si="912"/>
        <v>0</v>
      </c>
      <c r="BP364" s="11">
        <f t="shared" si="984"/>
        <v>0</v>
      </c>
      <c r="BQ364" s="46">
        <f t="shared" si="955"/>
        <v>0</v>
      </c>
      <c r="BR364" s="11">
        <f t="shared" si="913"/>
        <v>0</v>
      </c>
      <c r="BS364" s="11">
        <f t="shared" si="984"/>
        <v>0</v>
      </c>
      <c r="BT364" s="46">
        <f t="shared" si="956"/>
        <v>0</v>
      </c>
      <c r="BU364" s="11">
        <f t="shared" si="984"/>
        <v>0</v>
      </c>
      <c r="BV364" s="21">
        <v>0</v>
      </c>
      <c r="BW364" s="21"/>
    </row>
    <row r="365" spans="1:77" s="40" customFormat="1" hidden="1" x14ac:dyDescent="0.3">
      <c r="A365" s="36" t="s">
        <v>296</v>
      </c>
      <c r="B365" s="37">
        <v>400</v>
      </c>
      <c r="C365" s="36" t="s">
        <v>286</v>
      </c>
      <c r="D365" s="36" t="s">
        <v>67</v>
      </c>
      <c r="E365" s="38" t="s">
        <v>287</v>
      </c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>
        <v>3664.4859999999999</v>
      </c>
      <c r="BJ365" s="11"/>
      <c r="BK365" s="11"/>
      <c r="BL365" s="39">
        <f t="shared" si="985"/>
        <v>3664.4859999999999</v>
      </c>
      <c r="BM365" s="39">
        <v>-3664.4859999999999</v>
      </c>
      <c r="BN365" s="46">
        <f t="shared" si="954"/>
        <v>0</v>
      </c>
      <c r="BO365" s="39">
        <f t="shared" si="912"/>
        <v>0</v>
      </c>
      <c r="BP365" s="39"/>
      <c r="BQ365" s="46">
        <f t="shared" si="955"/>
        <v>0</v>
      </c>
      <c r="BR365" s="39">
        <f t="shared" si="913"/>
        <v>0</v>
      </c>
      <c r="BS365" s="39"/>
      <c r="BT365" s="46">
        <f t="shared" si="956"/>
        <v>0</v>
      </c>
      <c r="BU365" s="11"/>
      <c r="BV365" s="21">
        <v>0</v>
      </c>
      <c r="BW365" s="21"/>
      <c r="BX365" s="1"/>
      <c r="BY365" s="40">
        <v>1</v>
      </c>
    </row>
    <row r="366" spans="1:77" s="1" customFormat="1" ht="31.2" hidden="1" customHeight="1" x14ac:dyDescent="0.3">
      <c r="A366" s="8" t="s">
        <v>298</v>
      </c>
      <c r="B366" s="9"/>
      <c r="C366" s="8"/>
      <c r="D366" s="8"/>
      <c r="E366" s="20" t="s">
        <v>299</v>
      </c>
      <c r="F366" s="11">
        <f t="shared" ref="F366:F370" si="986">F367</f>
        <v>190073.7</v>
      </c>
      <c r="G366" s="11">
        <f t="shared" ref="G366:G370" si="987">G367</f>
        <v>313169.8</v>
      </c>
      <c r="H366" s="11">
        <f t="shared" ref="H366:H370" si="988">H367</f>
        <v>0</v>
      </c>
      <c r="I366" s="11">
        <f t="shared" ref="I366:I370" si="989">I367</f>
        <v>0</v>
      </c>
      <c r="J366" s="11">
        <f t="shared" ref="J366:J370" si="990">J367</f>
        <v>0</v>
      </c>
      <c r="K366" s="11">
        <f t="shared" ref="K366:K370" si="991">K367</f>
        <v>0</v>
      </c>
      <c r="L366" s="11">
        <f t="shared" si="921"/>
        <v>190073.7</v>
      </c>
      <c r="M366" s="11">
        <f t="shared" si="922"/>
        <v>313169.8</v>
      </c>
      <c r="N366" s="11">
        <f t="shared" si="923"/>
        <v>0</v>
      </c>
      <c r="O366" s="11">
        <f t="shared" si="958"/>
        <v>-190073.7</v>
      </c>
      <c r="P366" s="11">
        <f t="shared" si="959"/>
        <v>-313169.8</v>
      </c>
      <c r="Q366" s="11">
        <f t="shared" si="960"/>
        <v>0</v>
      </c>
      <c r="R366" s="11">
        <f t="shared" si="839"/>
        <v>0</v>
      </c>
      <c r="S366" s="11">
        <f t="shared" si="840"/>
        <v>0</v>
      </c>
      <c r="T366" s="11">
        <f t="shared" si="841"/>
        <v>0</v>
      </c>
      <c r="U366" s="11">
        <f t="shared" si="961"/>
        <v>0</v>
      </c>
      <c r="V366" s="11">
        <f t="shared" si="962"/>
        <v>0</v>
      </c>
      <c r="W366" s="11">
        <f t="shared" si="963"/>
        <v>0</v>
      </c>
      <c r="X366" s="11">
        <f t="shared" si="842"/>
        <v>0</v>
      </c>
      <c r="Y366" s="11">
        <f t="shared" si="843"/>
        <v>0</v>
      </c>
      <c r="Z366" s="11">
        <f t="shared" si="844"/>
        <v>0</v>
      </c>
      <c r="AA366" s="11">
        <f t="shared" si="964"/>
        <v>0</v>
      </c>
      <c r="AB366" s="11">
        <f t="shared" si="965"/>
        <v>0</v>
      </c>
      <c r="AC366" s="11">
        <f t="shared" si="966"/>
        <v>0</v>
      </c>
      <c r="AD366" s="11">
        <f t="shared" si="845"/>
        <v>0</v>
      </c>
      <c r="AE366" s="11">
        <f t="shared" si="846"/>
        <v>0</v>
      </c>
      <c r="AF366" s="11">
        <f t="shared" si="847"/>
        <v>0</v>
      </c>
      <c r="AG366" s="11">
        <f t="shared" si="967"/>
        <v>0</v>
      </c>
      <c r="AH366" s="11">
        <f t="shared" si="848"/>
        <v>0</v>
      </c>
      <c r="AI366" s="11">
        <f t="shared" si="849"/>
        <v>0</v>
      </c>
      <c r="AJ366" s="11">
        <f t="shared" si="850"/>
        <v>0</v>
      </c>
      <c r="AK366" s="11">
        <f t="shared" si="968"/>
        <v>0</v>
      </c>
      <c r="AL366" s="11">
        <f t="shared" si="969"/>
        <v>0</v>
      </c>
      <c r="AM366" s="11">
        <f t="shared" si="970"/>
        <v>0</v>
      </c>
      <c r="AN366" s="11">
        <f t="shared" si="851"/>
        <v>0</v>
      </c>
      <c r="AO366" s="11">
        <f t="shared" si="852"/>
        <v>0</v>
      </c>
      <c r="AP366" s="11">
        <f t="shared" si="853"/>
        <v>0</v>
      </c>
      <c r="AQ366" s="11">
        <f t="shared" si="971"/>
        <v>0</v>
      </c>
      <c r="AR366" s="11">
        <f t="shared" si="972"/>
        <v>0</v>
      </c>
      <c r="AS366" s="11">
        <f t="shared" si="973"/>
        <v>0</v>
      </c>
      <c r="AT366" s="11">
        <f t="shared" si="854"/>
        <v>0</v>
      </c>
      <c r="AU366" s="11">
        <f t="shared" si="855"/>
        <v>0</v>
      </c>
      <c r="AV366" s="11">
        <f t="shared" si="856"/>
        <v>0</v>
      </c>
      <c r="AW366" s="11">
        <f t="shared" si="974"/>
        <v>0</v>
      </c>
      <c r="AX366" s="11">
        <f t="shared" si="975"/>
        <v>0</v>
      </c>
      <c r="AY366" s="11">
        <f t="shared" si="976"/>
        <v>0</v>
      </c>
      <c r="AZ366" s="11">
        <f t="shared" si="857"/>
        <v>0</v>
      </c>
      <c r="BA366" s="11">
        <f t="shared" si="858"/>
        <v>0</v>
      </c>
      <c r="BB366" s="11">
        <f t="shared" si="859"/>
        <v>0</v>
      </c>
      <c r="BC366" s="11">
        <f t="shared" si="977"/>
        <v>0</v>
      </c>
      <c r="BD366" s="11">
        <f t="shared" si="978"/>
        <v>0</v>
      </c>
      <c r="BE366" s="11">
        <f t="shared" si="979"/>
        <v>0</v>
      </c>
      <c r="BF366" s="11">
        <f t="shared" si="860"/>
        <v>0</v>
      </c>
      <c r="BG366" s="11">
        <f t="shared" si="861"/>
        <v>0</v>
      </c>
      <c r="BH366" s="11">
        <f t="shared" si="862"/>
        <v>0</v>
      </c>
      <c r="BI366" s="11">
        <f t="shared" si="980"/>
        <v>0</v>
      </c>
      <c r="BJ366" s="11">
        <f t="shared" si="981"/>
        <v>0</v>
      </c>
      <c r="BK366" s="11">
        <f t="shared" si="982"/>
        <v>0</v>
      </c>
      <c r="BL366" s="11">
        <f t="shared" si="985"/>
        <v>0</v>
      </c>
      <c r="BM366" s="11">
        <f t="shared" si="983"/>
        <v>0</v>
      </c>
      <c r="BN366" s="11"/>
      <c r="BO366" s="11">
        <f t="shared" si="912"/>
        <v>0</v>
      </c>
      <c r="BP366" s="11">
        <f t="shared" si="984"/>
        <v>0</v>
      </c>
      <c r="BQ366" s="11"/>
      <c r="BR366" s="11">
        <f t="shared" si="913"/>
        <v>0</v>
      </c>
      <c r="BS366" s="11">
        <f t="shared" si="984"/>
        <v>0</v>
      </c>
      <c r="BT366" s="11"/>
      <c r="BU366" s="11">
        <f t="shared" si="984"/>
        <v>0</v>
      </c>
      <c r="BV366" s="21">
        <v>0</v>
      </c>
      <c r="BW366" s="21"/>
      <c r="BX366" s="1" t="str">
        <f t="shared" ref="BX366:BX429" si="992">CONCATENATE(C366,D366)</f>
        <v/>
      </c>
    </row>
    <row r="367" spans="1:77" s="1" customFormat="1" ht="46.8" hidden="1" customHeight="1" x14ac:dyDescent="0.3">
      <c r="A367" s="8" t="s">
        <v>298</v>
      </c>
      <c r="B367" s="9" t="s">
        <v>41</v>
      </c>
      <c r="C367" s="8"/>
      <c r="D367" s="8"/>
      <c r="E367" s="20" t="s">
        <v>42</v>
      </c>
      <c r="F367" s="11">
        <f t="shared" si="986"/>
        <v>190073.7</v>
      </c>
      <c r="G367" s="11">
        <f t="shared" si="987"/>
        <v>313169.8</v>
      </c>
      <c r="H367" s="11">
        <f t="shared" si="988"/>
        <v>0</v>
      </c>
      <c r="I367" s="11">
        <f t="shared" si="989"/>
        <v>0</v>
      </c>
      <c r="J367" s="11">
        <f t="shared" si="990"/>
        <v>0</v>
      </c>
      <c r="K367" s="11">
        <f t="shared" si="991"/>
        <v>0</v>
      </c>
      <c r="L367" s="11">
        <f t="shared" si="921"/>
        <v>190073.7</v>
      </c>
      <c r="M367" s="11">
        <f t="shared" si="922"/>
        <v>313169.8</v>
      </c>
      <c r="N367" s="11">
        <f t="shared" si="923"/>
        <v>0</v>
      </c>
      <c r="O367" s="11">
        <f t="shared" si="958"/>
        <v>-190073.7</v>
      </c>
      <c r="P367" s="11">
        <f t="shared" si="959"/>
        <v>-313169.8</v>
      </c>
      <c r="Q367" s="11">
        <f t="shared" si="960"/>
        <v>0</v>
      </c>
      <c r="R367" s="11">
        <f t="shared" si="839"/>
        <v>0</v>
      </c>
      <c r="S367" s="11">
        <f t="shared" si="840"/>
        <v>0</v>
      </c>
      <c r="T367" s="11">
        <f t="shared" si="841"/>
        <v>0</v>
      </c>
      <c r="U367" s="11">
        <f t="shared" si="961"/>
        <v>0</v>
      </c>
      <c r="V367" s="11">
        <f t="shared" si="962"/>
        <v>0</v>
      </c>
      <c r="W367" s="11">
        <f t="shared" si="963"/>
        <v>0</v>
      </c>
      <c r="X367" s="11">
        <f t="shared" si="842"/>
        <v>0</v>
      </c>
      <c r="Y367" s="11">
        <f t="shared" si="843"/>
        <v>0</v>
      </c>
      <c r="Z367" s="11">
        <f t="shared" si="844"/>
        <v>0</v>
      </c>
      <c r="AA367" s="11">
        <f t="shared" si="964"/>
        <v>0</v>
      </c>
      <c r="AB367" s="11">
        <f t="shared" si="965"/>
        <v>0</v>
      </c>
      <c r="AC367" s="11">
        <f t="shared" si="966"/>
        <v>0</v>
      </c>
      <c r="AD367" s="11">
        <f t="shared" si="845"/>
        <v>0</v>
      </c>
      <c r="AE367" s="11">
        <f t="shared" si="846"/>
        <v>0</v>
      </c>
      <c r="AF367" s="11">
        <f t="shared" si="847"/>
        <v>0</v>
      </c>
      <c r="AG367" s="11">
        <f t="shared" si="967"/>
        <v>0</v>
      </c>
      <c r="AH367" s="11">
        <f t="shared" si="848"/>
        <v>0</v>
      </c>
      <c r="AI367" s="11">
        <f t="shared" si="849"/>
        <v>0</v>
      </c>
      <c r="AJ367" s="11">
        <f t="shared" si="850"/>
        <v>0</v>
      </c>
      <c r="AK367" s="11">
        <f t="shared" si="968"/>
        <v>0</v>
      </c>
      <c r="AL367" s="11">
        <f t="shared" si="969"/>
        <v>0</v>
      </c>
      <c r="AM367" s="11">
        <f t="shared" si="970"/>
        <v>0</v>
      </c>
      <c r="AN367" s="11">
        <f t="shared" si="851"/>
        <v>0</v>
      </c>
      <c r="AO367" s="11">
        <f t="shared" si="852"/>
        <v>0</v>
      </c>
      <c r="AP367" s="11">
        <f t="shared" si="853"/>
        <v>0</v>
      </c>
      <c r="AQ367" s="11">
        <f t="shared" si="971"/>
        <v>0</v>
      </c>
      <c r="AR367" s="11">
        <f t="shared" si="972"/>
        <v>0</v>
      </c>
      <c r="AS367" s="11">
        <f t="shared" si="973"/>
        <v>0</v>
      </c>
      <c r="AT367" s="11">
        <f t="shared" si="854"/>
        <v>0</v>
      </c>
      <c r="AU367" s="11">
        <f t="shared" si="855"/>
        <v>0</v>
      </c>
      <c r="AV367" s="11">
        <f t="shared" si="856"/>
        <v>0</v>
      </c>
      <c r="AW367" s="11">
        <f t="shared" si="974"/>
        <v>0</v>
      </c>
      <c r="AX367" s="11">
        <f t="shared" si="975"/>
        <v>0</v>
      </c>
      <c r="AY367" s="11">
        <f t="shared" si="976"/>
        <v>0</v>
      </c>
      <c r="AZ367" s="11">
        <f t="shared" si="857"/>
        <v>0</v>
      </c>
      <c r="BA367" s="11">
        <f t="shared" si="858"/>
        <v>0</v>
      </c>
      <c r="BB367" s="11">
        <f t="shared" si="859"/>
        <v>0</v>
      </c>
      <c r="BC367" s="11">
        <f t="shared" si="977"/>
        <v>0</v>
      </c>
      <c r="BD367" s="11">
        <f t="shared" si="978"/>
        <v>0</v>
      </c>
      <c r="BE367" s="11">
        <f t="shared" si="979"/>
        <v>0</v>
      </c>
      <c r="BF367" s="11">
        <f t="shared" si="860"/>
        <v>0</v>
      </c>
      <c r="BG367" s="11">
        <f t="shared" si="861"/>
        <v>0</v>
      </c>
      <c r="BH367" s="11">
        <f t="shared" si="862"/>
        <v>0</v>
      </c>
      <c r="BI367" s="11">
        <f t="shared" si="980"/>
        <v>0</v>
      </c>
      <c r="BJ367" s="11">
        <f t="shared" si="981"/>
        <v>0</v>
      </c>
      <c r="BK367" s="11">
        <f t="shared" si="982"/>
        <v>0</v>
      </c>
      <c r="BL367" s="11">
        <f t="shared" si="985"/>
        <v>0</v>
      </c>
      <c r="BM367" s="11">
        <f t="shared" si="983"/>
        <v>0</v>
      </c>
      <c r="BN367" s="11"/>
      <c r="BO367" s="11">
        <f t="shared" si="912"/>
        <v>0</v>
      </c>
      <c r="BP367" s="11">
        <f t="shared" si="984"/>
        <v>0</v>
      </c>
      <c r="BQ367" s="11"/>
      <c r="BR367" s="11">
        <f t="shared" si="913"/>
        <v>0</v>
      </c>
      <c r="BS367" s="11">
        <f t="shared" si="984"/>
        <v>0</v>
      </c>
      <c r="BT367" s="11"/>
      <c r="BU367" s="11">
        <f t="shared" si="984"/>
        <v>0</v>
      </c>
      <c r="BV367" s="21">
        <v>0</v>
      </c>
      <c r="BW367" s="21"/>
      <c r="BX367" s="1" t="str">
        <f t="shared" si="992"/>
        <v/>
      </c>
    </row>
    <row r="368" spans="1:77" s="1" customFormat="1" ht="15.6" hidden="1" customHeight="1" x14ac:dyDescent="0.3">
      <c r="A368" s="8" t="s">
        <v>298</v>
      </c>
      <c r="B368" s="9">
        <v>400</v>
      </c>
      <c r="C368" s="8" t="s">
        <v>286</v>
      </c>
      <c r="D368" s="8" t="s">
        <v>67</v>
      </c>
      <c r="E368" s="20" t="s">
        <v>287</v>
      </c>
      <c r="F368" s="11">
        <v>190073.7</v>
      </c>
      <c r="G368" s="11">
        <v>313169.8</v>
      </c>
      <c r="H368" s="11">
        <v>0</v>
      </c>
      <c r="I368" s="11"/>
      <c r="J368" s="11"/>
      <c r="K368" s="11"/>
      <c r="L368" s="11">
        <f t="shared" si="921"/>
        <v>190073.7</v>
      </c>
      <c r="M368" s="11">
        <f t="shared" si="922"/>
        <v>313169.8</v>
      </c>
      <c r="N368" s="11">
        <f t="shared" si="923"/>
        <v>0</v>
      </c>
      <c r="O368" s="11">
        <v>-190073.7</v>
      </c>
      <c r="P368" s="11">
        <v>-313169.8</v>
      </c>
      <c r="Q368" s="11"/>
      <c r="R368" s="11">
        <f t="shared" si="839"/>
        <v>0</v>
      </c>
      <c r="S368" s="11">
        <f t="shared" si="840"/>
        <v>0</v>
      </c>
      <c r="T368" s="11">
        <f t="shared" si="841"/>
        <v>0</v>
      </c>
      <c r="U368" s="11"/>
      <c r="V368" s="11"/>
      <c r="W368" s="11"/>
      <c r="X368" s="11">
        <f t="shared" si="842"/>
        <v>0</v>
      </c>
      <c r="Y368" s="11">
        <f t="shared" si="843"/>
        <v>0</v>
      </c>
      <c r="Z368" s="11">
        <f t="shared" si="844"/>
        <v>0</v>
      </c>
      <c r="AA368" s="11"/>
      <c r="AB368" s="11"/>
      <c r="AC368" s="11"/>
      <c r="AD368" s="11">
        <f t="shared" si="845"/>
        <v>0</v>
      </c>
      <c r="AE368" s="11">
        <f t="shared" si="846"/>
        <v>0</v>
      </c>
      <c r="AF368" s="11">
        <f t="shared" si="847"/>
        <v>0</v>
      </c>
      <c r="AG368" s="11"/>
      <c r="AH368" s="11">
        <f t="shared" si="848"/>
        <v>0</v>
      </c>
      <c r="AI368" s="11">
        <f t="shared" si="849"/>
        <v>0</v>
      </c>
      <c r="AJ368" s="11">
        <f t="shared" si="850"/>
        <v>0</v>
      </c>
      <c r="AK368" s="11"/>
      <c r="AL368" s="11"/>
      <c r="AM368" s="11"/>
      <c r="AN368" s="11">
        <f t="shared" si="851"/>
        <v>0</v>
      </c>
      <c r="AO368" s="11">
        <f t="shared" si="852"/>
        <v>0</v>
      </c>
      <c r="AP368" s="11">
        <f t="shared" si="853"/>
        <v>0</v>
      </c>
      <c r="AQ368" s="11"/>
      <c r="AR368" s="11"/>
      <c r="AS368" s="11"/>
      <c r="AT368" s="11">
        <f t="shared" si="854"/>
        <v>0</v>
      </c>
      <c r="AU368" s="11">
        <f t="shared" si="855"/>
        <v>0</v>
      </c>
      <c r="AV368" s="11">
        <f t="shared" si="856"/>
        <v>0</v>
      </c>
      <c r="AW368" s="11"/>
      <c r="AX368" s="11"/>
      <c r="AY368" s="11"/>
      <c r="AZ368" s="11">
        <f t="shared" si="857"/>
        <v>0</v>
      </c>
      <c r="BA368" s="11">
        <f t="shared" si="858"/>
        <v>0</v>
      </c>
      <c r="BB368" s="11">
        <f t="shared" si="859"/>
        <v>0</v>
      </c>
      <c r="BC368" s="11"/>
      <c r="BD368" s="11"/>
      <c r="BE368" s="11"/>
      <c r="BF368" s="11">
        <f t="shared" si="860"/>
        <v>0</v>
      </c>
      <c r="BG368" s="11">
        <f t="shared" si="861"/>
        <v>0</v>
      </c>
      <c r="BH368" s="11">
        <f t="shared" si="862"/>
        <v>0</v>
      </c>
      <c r="BI368" s="11"/>
      <c r="BJ368" s="11"/>
      <c r="BK368" s="11"/>
      <c r="BL368" s="11">
        <f t="shared" si="985"/>
        <v>0</v>
      </c>
      <c r="BM368" s="11"/>
      <c r="BN368" s="11"/>
      <c r="BO368" s="11">
        <f t="shared" si="912"/>
        <v>0</v>
      </c>
      <c r="BP368" s="11"/>
      <c r="BQ368" s="11"/>
      <c r="BR368" s="11">
        <f t="shared" si="913"/>
        <v>0</v>
      </c>
      <c r="BS368" s="11"/>
      <c r="BT368" s="11"/>
      <c r="BU368" s="11"/>
      <c r="BV368" s="21">
        <v>0</v>
      </c>
      <c r="BW368" s="21"/>
      <c r="BX368" s="1" t="str">
        <f t="shared" si="992"/>
        <v>1103</v>
      </c>
    </row>
    <row r="369" spans="1:77" s="1" customFormat="1" ht="46.8" hidden="1" customHeight="1" x14ac:dyDescent="0.3">
      <c r="A369" s="8" t="s">
        <v>300</v>
      </c>
      <c r="B369" s="9"/>
      <c r="C369" s="8"/>
      <c r="D369" s="8"/>
      <c r="E369" s="20" t="s">
        <v>301</v>
      </c>
      <c r="F369" s="11">
        <f t="shared" si="986"/>
        <v>155415.4</v>
      </c>
      <c r="G369" s="11">
        <f t="shared" si="987"/>
        <v>0</v>
      </c>
      <c r="H369" s="11">
        <f t="shared" si="988"/>
        <v>0</v>
      </c>
      <c r="I369" s="11">
        <f t="shared" si="989"/>
        <v>0</v>
      </c>
      <c r="J369" s="11">
        <f t="shared" si="990"/>
        <v>0</v>
      </c>
      <c r="K369" s="11">
        <f t="shared" si="991"/>
        <v>0</v>
      </c>
      <c r="L369" s="11">
        <f t="shared" si="921"/>
        <v>155415.4</v>
      </c>
      <c r="M369" s="11">
        <f t="shared" si="922"/>
        <v>0</v>
      </c>
      <c r="N369" s="11">
        <f t="shared" si="923"/>
        <v>0</v>
      </c>
      <c r="O369" s="11">
        <f t="shared" si="958"/>
        <v>-155415.4</v>
      </c>
      <c r="P369" s="11">
        <f t="shared" si="959"/>
        <v>0</v>
      </c>
      <c r="Q369" s="11">
        <f t="shared" si="960"/>
        <v>0</v>
      </c>
      <c r="R369" s="11">
        <f t="shared" si="839"/>
        <v>0</v>
      </c>
      <c r="S369" s="11">
        <f t="shared" si="840"/>
        <v>0</v>
      </c>
      <c r="T369" s="11">
        <f t="shared" si="841"/>
        <v>0</v>
      </c>
      <c r="U369" s="11">
        <f t="shared" si="961"/>
        <v>0</v>
      </c>
      <c r="V369" s="11">
        <f t="shared" si="962"/>
        <v>0</v>
      </c>
      <c r="W369" s="11">
        <f t="shared" si="963"/>
        <v>0</v>
      </c>
      <c r="X369" s="11">
        <f t="shared" si="842"/>
        <v>0</v>
      </c>
      <c r="Y369" s="11">
        <f t="shared" si="843"/>
        <v>0</v>
      </c>
      <c r="Z369" s="11">
        <f t="shared" si="844"/>
        <v>0</v>
      </c>
      <c r="AA369" s="11">
        <f t="shared" si="964"/>
        <v>0</v>
      </c>
      <c r="AB369" s="11">
        <f t="shared" si="965"/>
        <v>0</v>
      </c>
      <c r="AC369" s="11">
        <f t="shared" si="966"/>
        <v>0</v>
      </c>
      <c r="AD369" s="11">
        <f t="shared" si="845"/>
        <v>0</v>
      </c>
      <c r="AE369" s="11">
        <f t="shared" si="846"/>
        <v>0</v>
      </c>
      <c r="AF369" s="11">
        <f t="shared" si="847"/>
        <v>0</v>
      </c>
      <c r="AG369" s="11">
        <f t="shared" si="967"/>
        <v>0</v>
      </c>
      <c r="AH369" s="11">
        <f t="shared" si="848"/>
        <v>0</v>
      </c>
      <c r="AI369" s="11">
        <f t="shared" si="849"/>
        <v>0</v>
      </c>
      <c r="AJ369" s="11">
        <f t="shared" si="850"/>
        <v>0</v>
      </c>
      <c r="AK369" s="11">
        <f t="shared" si="968"/>
        <v>0</v>
      </c>
      <c r="AL369" s="11">
        <f t="shared" si="969"/>
        <v>0</v>
      </c>
      <c r="AM369" s="11">
        <f t="shared" si="970"/>
        <v>0</v>
      </c>
      <c r="AN369" s="11">
        <f t="shared" si="851"/>
        <v>0</v>
      </c>
      <c r="AO369" s="11">
        <f t="shared" si="852"/>
        <v>0</v>
      </c>
      <c r="AP369" s="11">
        <f t="shared" si="853"/>
        <v>0</v>
      </c>
      <c r="AQ369" s="11">
        <f t="shared" si="971"/>
        <v>0</v>
      </c>
      <c r="AR369" s="11">
        <f t="shared" si="972"/>
        <v>0</v>
      </c>
      <c r="AS369" s="11">
        <f t="shared" si="973"/>
        <v>0</v>
      </c>
      <c r="AT369" s="11">
        <f t="shared" si="854"/>
        <v>0</v>
      </c>
      <c r="AU369" s="11">
        <f t="shared" si="855"/>
        <v>0</v>
      </c>
      <c r="AV369" s="11">
        <f t="shared" si="856"/>
        <v>0</v>
      </c>
      <c r="AW369" s="11">
        <f t="shared" si="974"/>
        <v>0</v>
      </c>
      <c r="AX369" s="11">
        <f t="shared" si="975"/>
        <v>0</v>
      </c>
      <c r="AY369" s="11">
        <f t="shared" si="976"/>
        <v>0</v>
      </c>
      <c r="AZ369" s="11">
        <f t="shared" si="857"/>
        <v>0</v>
      </c>
      <c r="BA369" s="11">
        <f t="shared" si="858"/>
        <v>0</v>
      </c>
      <c r="BB369" s="11">
        <f t="shared" si="859"/>
        <v>0</v>
      </c>
      <c r="BC369" s="11">
        <f t="shared" si="977"/>
        <v>0</v>
      </c>
      <c r="BD369" s="11">
        <f t="shared" si="978"/>
        <v>0</v>
      </c>
      <c r="BE369" s="11">
        <f t="shared" si="979"/>
        <v>0</v>
      </c>
      <c r="BF369" s="11">
        <f t="shared" si="860"/>
        <v>0</v>
      </c>
      <c r="BG369" s="11">
        <f t="shared" si="861"/>
        <v>0</v>
      </c>
      <c r="BH369" s="11">
        <f t="shared" si="862"/>
        <v>0</v>
      </c>
      <c r="BI369" s="11">
        <f t="shared" si="980"/>
        <v>0</v>
      </c>
      <c r="BJ369" s="11">
        <f t="shared" si="981"/>
        <v>0</v>
      </c>
      <c r="BK369" s="11">
        <f t="shared" si="982"/>
        <v>0</v>
      </c>
      <c r="BL369" s="11">
        <f t="shared" si="985"/>
        <v>0</v>
      </c>
      <c r="BM369" s="11">
        <f t="shared" si="983"/>
        <v>0</v>
      </c>
      <c r="BN369" s="11"/>
      <c r="BO369" s="11">
        <f t="shared" si="912"/>
        <v>0</v>
      </c>
      <c r="BP369" s="11">
        <f t="shared" si="984"/>
        <v>0</v>
      </c>
      <c r="BQ369" s="11"/>
      <c r="BR369" s="11">
        <f t="shared" si="913"/>
        <v>0</v>
      </c>
      <c r="BS369" s="11">
        <f t="shared" si="984"/>
        <v>0</v>
      </c>
      <c r="BT369" s="11"/>
      <c r="BU369" s="11">
        <f t="shared" si="984"/>
        <v>0</v>
      </c>
      <c r="BV369" s="21">
        <v>0</v>
      </c>
      <c r="BW369" s="21"/>
      <c r="BX369" s="1" t="str">
        <f t="shared" si="992"/>
        <v/>
      </c>
    </row>
    <row r="370" spans="1:77" s="1" customFormat="1" ht="46.8" hidden="1" customHeight="1" x14ac:dyDescent="0.3">
      <c r="A370" s="8" t="s">
        <v>300</v>
      </c>
      <c r="B370" s="9" t="s">
        <v>41</v>
      </c>
      <c r="C370" s="8"/>
      <c r="D370" s="8"/>
      <c r="E370" s="20" t="s">
        <v>42</v>
      </c>
      <c r="F370" s="11">
        <f t="shared" si="986"/>
        <v>155415.4</v>
      </c>
      <c r="G370" s="11">
        <f t="shared" si="987"/>
        <v>0</v>
      </c>
      <c r="H370" s="11">
        <f t="shared" si="988"/>
        <v>0</v>
      </c>
      <c r="I370" s="11">
        <f t="shared" si="989"/>
        <v>0</v>
      </c>
      <c r="J370" s="11">
        <f t="shared" si="990"/>
        <v>0</v>
      </c>
      <c r="K370" s="11">
        <f t="shared" si="991"/>
        <v>0</v>
      </c>
      <c r="L370" s="11">
        <f t="shared" si="921"/>
        <v>155415.4</v>
      </c>
      <c r="M370" s="11">
        <f t="shared" si="922"/>
        <v>0</v>
      </c>
      <c r="N370" s="11">
        <f t="shared" si="923"/>
        <v>0</v>
      </c>
      <c r="O370" s="11">
        <f t="shared" si="958"/>
        <v>-155415.4</v>
      </c>
      <c r="P370" s="11">
        <f t="shared" si="959"/>
        <v>0</v>
      </c>
      <c r="Q370" s="11">
        <f t="shared" si="960"/>
        <v>0</v>
      </c>
      <c r="R370" s="11">
        <f t="shared" si="839"/>
        <v>0</v>
      </c>
      <c r="S370" s="11">
        <f t="shared" si="840"/>
        <v>0</v>
      </c>
      <c r="T370" s="11">
        <f t="shared" si="841"/>
        <v>0</v>
      </c>
      <c r="U370" s="11">
        <f t="shared" si="961"/>
        <v>0</v>
      </c>
      <c r="V370" s="11">
        <f t="shared" si="962"/>
        <v>0</v>
      </c>
      <c r="W370" s="11">
        <f t="shared" si="963"/>
        <v>0</v>
      </c>
      <c r="X370" s="11">
        <f t="shared" si="842"/>
        <v>0</v>
      </c>
      <c r="Y370" s="11">
        <f t="shared" si="843"/>
        <v>0</v>
      </c>
      <c r="Z370" s="11">
        <f t="shared" si="844"/>
        <v>0</v>
      </c>
      <c r="AA370" s="11">
        <f t="shared" si="964"/>
        <v>0</v>
      </c>
      <c r="AB370" s="11">
        <f t="shared" si="965"/>
        <v>0</v>
      </c>
      <c r="AC370" s="11">
        <f t="shared" si="966"/>
        <v>0</v>
      </c>
      <c r="AD370" s="11">
        <f t="shared" si="845"/>
        <v>0</v>
      </c>
      <c r="AE370" s="11">
        <f t="shared" si="846"/>
        <v>0</v>
      </c>
      <c r="AF370" s="11">
        <f t="shared" si="847"/>
        <v>0</v>
      </c>
      <c r="AG370" s="11">
        <f t="shared" si="967"/>
        <v>0</v>
      </c>
      <c r="AH370" s="11">
        <f t="shared" si="848"/>
        <v>0</v>
      </c>
      <c r="AI370" s="11">
        <f t="shared" si="849"/>
        <v>0</v>
      </c>
      <c r="AJ370" s="11">
        <f t="shared" si="850"/>
        <v>0</v>
      </c>
      <c r="AK370" s="11">
        <f t="shared" si="968"/>
        <v>0</v>
      </c>
      <c r="AL370" s="11">
        <f t="shared" si="969"/>
        <v>0</v>
      </c>
      <c r="AM370" s="11">
        <f t="shared" si="970"/>
        <v>0</v>
      </c>
      <c r="AN370" s="11">
        <f t="shared" si="851"/>
        <v>0</v>
      </c>
      <c r="AO370" s="11">
        <f t="shared" si="852"/>
        <v>0</v>
      </c>
      <c r="AP370" s="11">
        <f t="shared" si="853"/>
        <v>0</v>
      </c>
      <c r="AQ370" s="11">
        <f t="shared" si="971"/>
        <v>0</v>
      </c>
      <c r="AR370" s="11">
        <f t="shared" si="972"/>
        <v>0</v>
      </c>
      <c r="AS370" s="11">
        <f t="shared" si="973"/>
        <v>0</v>
      </c>
      <c r="AT370" s="11">
        <f t="shared" si="854"/>
        <v>0</v>
      </c>
      <c r="AU370" s="11">
        <f t="shared" si="855"/>
        <v>0</v>
      </c>
      <c r="AV370" s="11">
        <f t="shared" si="856"/>
        <v>0</v>
      </c>
      <c r="AW370" s="11">
        <f t="shared" si="974"/>
        <v>0</v>
      </c>
      <c r="AX370" s="11">
        <f t="shared" si="975"/>
        <v>0</v>
      </c>
      <c r="AY370" s="11">
        <f t="shared" si="976"/>
        <v>0</v>
      </c>
      <c r="AZ370" s="11">
        <f t="shared" si="857"/>
        <v>0</v>
      </c>
      <c r="BA370" s="11">
        <f t="shared" si="858"/>
        <v>0</v>
      </c>
      <c r="BB370" s="11">
        <f t="shared" si="859"/>
        <v>0</v>
      </c>
      <c r="BC370" s="11">
        <f t="shared" si="977"/>
        <v>0</v>
      </c>
      <c r="BD370" s="11">
        <f t="shared" si="978"/>
        <v>0</v>
      </c>
      <c r="BE370" s="11">
        <f t="shared" si="979"/>
        <v>0</v>
      </c>
      <c r="BF370" s="11">
        <f t="shared" si="860"/>
        <v>0</v>
      </c>
      <c r="BG370" s="11">
        <f t="shared" si="861"/>
        <v>0</v>
      </c>
      <c r="BH370" s="11">
        <f t="shared" si="862"/>
        <v>0</v>
      </c>
      <c r="BI370" s="11">
        <f t="shared" si="980"/>
        <v>0</v>
      </c>
      <c r="BJ370" s="11">
        <f t="shared" si="981"/>
        <v>0</v>
      </c>
      <c r="BK370" s="11">
        <f t="shared" si="982"/>
        <v>0</v>
      </c>
      <c r="BL370" s="11">
        <f t="shared" si="985"/>
        <v>0</v>
      </c>
      <c r="BM370" s="11">
        <f t="shared" si="983"/>
        <v>0</v>
      </c>
      <c r="BN370" s="11"/>
      <c r="BO370" s="11">
        <f t="shared" si="912"/>
        <v>0</v>
      </c>
      <c r="BP370" s="11">
        <f t="shared" si="984"/>
        <v>0</v>
      </c>
      <c r="BQ370" s="11"/>
      <c r="BR370" s="11">
        <f t="shared" si="913"/>
        <v>0</v>
      </c>
      <c r="BS370" s="11">
        <f t="shared" si="984"/>
        <v>0</v>
      </c>
      <c r="BT370" s="11"/>
      <c r="BU370" s="11">
        <f t="shared" si="984"/>
        <v>0</v>
      </c>
      <c r="BV370" s="21">
        <v>0</v>
      </c>
      <c r="BW370" s="21"/>
      <c r="BX370" s="1" t="str">
        <f t="shared" si="992"/>
        <v/>
      </c>
    </row>
    <row r="371" spans="1:77" s="1" customFormat="1" ht="15.6" hidden="1" customHeight="1" x14ac:dyDescent="0.3">
      <c r="A371" s="8" t="s">
        <v>300</v>
      </c>
      <c r="B371" s="9">
        <v>400</v>
      </c>
      <c r="C371" s="8" t="s">
        <v>286</v>
      </c>
      <c r="D371" s="8" t="s">
        <v>67</v>
      </c>
      <c r="E371" s="20" t="s">
        <v>287</v>
      </c>
      <c r="F371" s="11">
        <v>155415.4</v>
      </c>
      <c r="G371" s="11">
        <v>0</v>
      </c>
      <c r="H371" s="11">
        <v>0</v>
      </c>
      <c r="I371" s="11"/>
      <c r="J371" s="11"/>
      <c r="K371" s="11"/>
      <c r="L371" s="11">
        <f t="shared" si="921"/>
        <v>155415.4</v>
      </c>
      <c r="M371" s="11">
        <f t="shared" si="922"/>
        <v>0</v>
      </c>
      <c r="N371" s="11">
        <f t="shared" si="923"/>
        <v>0</v>
      </c>
      <c r="O371" s="11">
        <v>-155415.4</v>
      </c>
      <c r="P371" s="11"/>
      <c r="Q371" s="11"/>
      <c r="R371" s="11">
        <f t="shared" si="839"/>
        <v>0</v>
      </c>
      <c r="S371" s="11">
        <f t="shared" si="840"/>
        <v>0</v>
      </c>
      <c r="T371" s="11">
        <f t="shared" si="841"/>
        <v>0</v>
      </c>
      <c r="U371" s="11"/>
      <c r="V371" s="11"/>
      <c r="W371" s="11"/>
      <c r="X371" s="11">
        <f t="shared" si="842"/>
        <v>0</v>
      </c>
      <c r="Y371" s="11">
        <f t="shared" si="843"/>
        <v>0</v>
      </c>
      <c r="Z371" s="11">
        <f t="shared" si="844"/>
        <v>0</v>
      </c>
      <c r="AA371" s="11"/>
      <c r="AB371" s="11"/>
      <c r="AC371" s="11"/>
      <c r="AD371" s="11">
        <f t="shared" si="845"/>
        <v>0</v>
      </c>
      <c r="AE371" s="11">
        <f t="shared" si="846"/>
        <v>0</v>
      </c>
      <c r="AF371" s="11">
        <f t="shared" si="847"/>
        <v>0</v>
      </c>
      <c r="AG371" s="11"/>
      <c r="AH371" s="11">
        <f t="shared" si="848"/>
        <v>0</v>
      </c>
      <c r="AI371" s="11">
        <f t="shared" si="849"/>
        <v>0</v>
      </c>
      <c r="AJ371" s="11">
        <f t="shared" si="850"/>
        <v>0</v>
      </c>
      <c r="AK371" s="11"/>
      <c r="AL371" s="11"/>
      <c r="AM371" s="11"/>
      <c r="AN371" s="11">
        <f t="shared" si="851"/>
        <v>0</v>
      </c>
      <c r="AO371" s="11">
        <f t="shared" si="852"/>
        <v>0</v>
      </c>
      <c r="AP371" s="11">
        <f t="shared" si="853"/>
        <v>0</v>
      </c>
      <c r="AQ371" s="11"/>
      <c r="AR371" s="11"/>
      <c r="AS371" s="11"/>
      <c r="AT371" s="11">
        <f t="shared" si="854"/>
        <v>0</v>
      </c>
      <c r="AU371" s="11">
        <f t="shared" si="855"/>
        <v>0</v>
      </c>
      <c r="AV371" s="11">
        <f t="shared" si="856"/>
        <v>0</v>
      </c>
      <c r="AW371" s="11"/>
      <c r="AX371" s="11"/>
      <c r="AY371" s="11"/>
      <c r="AZ371" s="11">
        <f t="shared" si="857"/>
        <v>0</v>
      </c>
      <c r="BA371" s="11">
        <f t="shared" si="858"/>
        <v>0</v>
      </c>
      <c r="BB371" s="11">
        <f t="shared" si="859"/>
        <v>0</v>
      </c>
      <c r="BC371" s="11"/>
      <c r="BD371" s="11"/>
      <c r="BE371" s="11"/>
      <c r="BF371" s="11">
        <f t="shared" si="860"/>
        <v>0</v>
      </c>
      <c r="BG371" s="11">
        <f t="shared" si="861"/>
        <v>0</v>
      </c>
      <c r="BH371" s="11">
        <f t="shared" si="862"/>
        <v>0</v>
      </c>
      <c r="BI371" s="11"/>
      <c r="BJ371" s="11"/>
      <c r="BK371" s="11"/>
      <c r="BL371" s="11">
        <f t="shared" si="985"/>
        <v>0</v>
      </c>
      <c r="BM371" s="11"/>
      <c r="BN371" s="11"/>
      <c r="BO371" s="11">
        <f t="shared" si="912"/>
        <v>0</v>
      </c>
      <c r="BP371" s="11"/>
      <c r="BQ371" s="11"/>
      <c r="BR371" s="11">
        <f t="shared" si="913"/>
        <v>0</v>
      </c>
      <c r="BS371" s="11"/>
      <c r="BT371" s="11"/>
      <c r="BU371" s="11"/>
      <c r="BV371" s="21">
        <v>0</v>
      </c>
      <c r="BW371" s="21"/>
      <c r="BX371" s="1" t="str">
        <f t="shared" si="992"/>
        <v>1103</v>
      </c>
    </row>
    <row r="372" spans="1:77" ht="31.2" customHeight="1" x14ac:dyDescent="0.3">
      <c r="A372" s="62" t="s">
        <v>302</v>
      </c>
      <c r="B372" s="63"/>
      <c r="C372" s="62"/>
      <c r="D372" s="62"/>
      <c r="E372" s="65" t="s">
        <v>303</v>
      </c>
      <c r="F372" s="11"/>
      <c r="G372" s="11"/>
      <c r="H372" s="11"/>
      <c r="I372" s="11"/>
      <c r="J372" s="11"/>
      <c r="K372" s="11"/>
      <c r="L372" s="11"/>
      <c r="M372" s="11"/>
      <c r="N372" s="11"/>
      <c r="O372" s="11">
        <f t="shared" si="958"/>
        <v>63108.294419999998</v>
      </c>
      <c r="P372" s="11">
        <f t="shared" si="959"/>
        <v>0</v>
      </c>
      <c r="Q372" s="11">
        <f t="shared" si="960"/>
        <v>0</v>
      </c>
      <c r="R372" s="11">
        <f t="shared" si="839"/>
        <v>63108.294419999998</v>
      </c>
      <c r="S372" s="11">
        <f t="shared" si="840"/>
        <v>0</v>
      </c>
      <c r="T372" s="11">
        <f t="shared" si="841"/>
        <v>0</v>
      </c>
      <c r="U372" s="11">
        <f t="shared" si="961"/>
        <v>0</v>
      </c>
      <c r="V372" s="11">
        <f t="shared" si="962"/>
        <v>0</v>
      </c>
      <c r="W372" s="11">
        <f t="shared" si="963"/>
        <v>0</v>
      </c>
      <c r="X372" s="11">
        <f t="shared" si="842"/>
        <v>63108.294419999998</v>
      </c>
      <c r="Y372" s="11">
        <f t="shared" si="843"/>
        <v>0</v>
      </c>
      <c r="Z372" s="11">
        <f t="shared" si="844"/>
        <v>0</v>
      </c>
      <c r="AA372" s="11">
        <f t="shared" si="964"/>
        <v>0</v>
      </c>
      <c r="AB372" s="11">
        <f t="shared" si="965"/>
        <v>0</v>
      </c>
      <c r="AC372" s="11">
        <f t="shared" si="966"/>
        <v>0</v>
      </c>
      <c r="AD372" s="11">
        <f t="shared" si="845"/>
        <v>63108.294419999998</v>
      </c>
      <c r="AE372" s="11">
        <f t="shared" si="846"/>
        <v>0</v>
      </c>
      <c r="AF372" s="11">
        <f t="shared" si="847"/>
        <v>0</v>
      </c>
      <c r="AG372" s="11">
        <f t="shared" si="967"/>
        <v>0</v>
      </c>
      <c r="AH372" s="11">
        <f t="shared" si="848"/>
        <v>63108.294419999998</v>
      </c>
      <c r="AI372" s="11">
        <f t="shared" si="849"/>
        <v>0</v>
      </c>
      <c r="AJ372" s="11">
        <f t="shared" si="850"/>
        <v>0</v>
      </c>
      <c r="AK372" s="11">
        <f t="shared" si="968"/>
        <v>-54951.621249999997</v>
      </c>
      <c r="AL372" s="11">
        <f t="shared" si="969"/>
        <v>54951.621249999997</v>
      </c>
      <c r="AM372" s="11">
        <f t="shared" si="970"/>
        <v>0</v>
      </c>
      <c r="AN372" s="11">
        <f t="shared" si="851"/>
        <v>8156.6731700000018</v>
      </c>
      <c r="AO372" s="11">
        <f t="shared" si="852"/>
        <v>54951.621249999997</v>
      </c>
      <c r="AP372" s="11">
        <f t="shared" si="853"/>
        <v>0</v>
      </c>
      <c r="AQ372" s="11">
        <f t="shared" si="971"/>
        <v>0</v>
      </c>
      <c r="AR372" s="11">
        <f t="shared" si="972"/>
        <v>0</v>
      </c>
      <c r="AS372" s="11">
        <f t="shared" si="973"/>
        <v>0</v>
      </c>
      <c r="AT372" s="11">
        <f t="shared" si="854"/>
        <v>8156.6731700000018</v>
      </c>
      <c r="AU372" s="11">
        <f t="shared" si="855"/>
        <v>54951.621249999997</v>
      </c>
      <c r="AV372" s="11">
        <f t="shared" si="856"/>
        <v>0</v>
      </c>
      <c r="AW372" s="11">
        <f t="shared" si="974"/>
        <v>0</v>
      </c>
      <c r="AX372" s="11">
        <f t="shared" si="975"/>
        <v>0</v>
      </c>
      <c r="AY372" s="11">
        <f t="shared" si="976"/>
        <v>0</v>
      </c>
      <c r="AZ372" s="11">
        <f t="shared" si="857"/>
        <v>8156.6731700000018</v>
      </c>
      <c r="BA372" s="11">
        <f t="shared" si="858"/>
        <v>54951.621249999997</v>
      </c>
      <c r="BB372" s="11">
        <f t="shared" si="859"/>
        <v>0</v>
      </c>
      <c r="BC372" s="11">
        <f t="shared" si="977"/>
        <v>0</v>
      </c>
      <c r="BD372" s="11">
        <f t="shared" si="978"/>
        <v>0</v>
      </c>
      <c r="BE372" s="11">
        <f t="shared" si="979"/>
        <v>0</v>
      </c>
      <c r="BF372" s="11">
        <f t="shared" si="860"/>
        <v>8156.6731700000018</v>
      </c>
      <c r="BG372" s="11">
        <f t="shared" si="861"/>
        <v>54951.621249999997</v>
      </c>
      <c r="BH372" s="11">
        <f t="shared" si="862"/>
        <v>0</v>
      </c>
      <c r="BI372" s="11">
        <f t="shared" si="980"/>
        <v>0</v>
      </c>
      <c r="BJ372" s="11">
        <f t="shared" si="981"/>
        <v>0</v>
      </c>
      <c r="BK372" s="11">
        <f t="shared" si="982"/>
        <v>0</v>
      </c>
      <c r="BL372" s="11">
        <f t="shared" si="985"/>
        <v>8156.6731700000018</v>
      </c>
      <c r="BM372" s="11">
        <f t="shared" si="983"/>
        <v>0</v>
      </c>
      <c r="BN372" s="43">
        <f t="shared" ref="BN372:BN394" si="993">BL372+BM372</f>
        <v>8156.6731700000018</v>
      </c>
      <c r="BO372" s="11">
        <f t="shared" si="912"/>
        <v>54951.621249999997</v>
      </c>
      <c r="BP372" s="11">
        <f t="shared" si="984"/>
        <v>0</v>
      </c>
      <c r="BQ372" s="43">
        <f t="shared" ref="BQ372:BQ394" si="994">BO372+BP372</f>
        <v>54951.621249999997</v>
      </c>
      <c r="BR372" s="11">
        <f t="shared" si="913"/>
        <v>0</v>
      </c>
      <c r="BS372" s="11">
        <f t="shared" si="984"/>
        <v>0</v>
      </c>
      <c r="BT372" s="43">
        <f t="shared" ref="BT372:BT394" si="995">BR372+BS372</f>
        <v>0</v>
      </c>
      <c r="BU372" s="11">
        <f t="shared" si="984"/>
        <v>0</v>
      </c>
      <c r="BV372" s="21"/>
      <c r="BW372" s="21"/>
      <c r="BX372" s="1" t="str">
        <f t="shared" si="992"/>
        <v/>
      </c>
    </row>
    <row r="373" spans="1:77" ht="46.8" customHeight="1" x14ac:dyDescent="0.3">
      <c r="A373" s="62" t="s">
        <v>302</v>
      </c>
      <c r="B373" s="63" t="s">
        <v>41</v>
      </c>
      <c r="C373" s="62"/>
      <c r="D373" s="62"/>
      <c r="E373" s="64" t="s">
        <v>42</v>
      </c>
      <c r="F373" s="11"/>
      <c r="G373" s="11"/>
      <c r="H373" s="11"/>
      <c r="I373" s="11"/>
      <c r="J373" s="11"/>
      <c r="K373" s="11"/>
      <c r="L373" s="11"/>
      <c r="M373" s="11"/>
      <c r="N373" s="11"/>
      <c r="O373" s="11">
        <f t="shared" si="958"/>
        <v>63108.294419999998</v>
      </c>
      <c r="P373" s="11">
        <f t="shared" si="959"/>
        <v>0</v>
      </c>
      <c r="Q373" s="11">
        <f t="shared" si="960"/>
        <v>0</v>
      </c>
      <c r="R373" s="11">
        <f t="shared" si="839"/>
        <v>63108.294419999998</v>
      </c>
      <c r="S373" s="11">
        <f t="shared" si="840"/>
        <v>0</v>
      </c>
      <c r="T373" s="11">
        <f t="shared" si="841"/>
        <v>0</v>
      </c>
      <c r="U373" s="11">
        <f t="shared" si="961"/>
        <v>0</v>
      </c>
      <c r="V373" s="11">
        <f t="shared" si="962"/>
        <v>0</v>
      </c>
      <c r="W373" s="11">
        <f t="shared" si="963"/>
        <v>0</v>
      </c>
      <c r="X373" s="11">
        <f t="shared" si="842"/>
        <v>63108.294419999998</v>
      </c>
      <c r="Y373" s="11">
        <f t="shared" si="843"/>
        <v>0</v>
      </c>
      <c r="Z373" s="11">
        <f t="shared" si="844"/>
        <v>0</v>
      </c>
      <c r="AA373" s="11">
        <f t="shared" si="964"/>
        <v>0</v>
      </c>
      <c r="AB373" s="11">
        <f t="shared" si="965"/>
        <v>0</v>
      </c>
      <c r="AC373" s="11">
        <f t="shared" si="966"/>
        <v>0</v>
      </c>
      <c r="AD373" s="11">
        <f t="shared" si="845"/>
        <v>63108.294419999998</v>
      </c>
      <c r="AE373" s="11">
        <f t="shared" si="846"/>
        <v>0</v>
      </c>
      <c r="AF373" s="11">
        <f t="shared" si="847"/>
        <v>0</v>
      </c>
      <c r="AG373" s="11">
        <f t="shared" si="967"/>
        <v>0</v>
      </c>
      <c r="AH373" s="11">
        <f t="shared" si="848"/>
        <v>63108.294419999998</v>
      </c>
      <c r="AI373" s="11">
        <f t="shared" si="849"/>
        <v>0</v>
      </c>
      <c r="AJ373" s="11">
        <f t="shared" si="850"/>
        <v>0</v>
      </c>
      <c r="AK373" s="11">
        <f t="shared" si="968"/>
        <v>-54951.621249999997</v>
      </c>
      <c r="AL373" s="11">
        <f t="shared" si="969"/>
        <v>54951.621249999997</v>
      </c>
      <c r="AM373" s="11">
        <f t="shared" si="970"/>
        <v>0</v>
      </c>
      <c r="AN373" s="11">
        <f t="shared" si="851"/>
        <v>8156.6731700000018</v>
      </c>
      <c r="AO373" s="11">
        <f t="shared" si="852"/>
        <v>54951.621249999997</v>
      </c>
      <c r="AP373" s="11">
        <f t="shared" si="853"/>
        <v>0</v>
      </c>
      <c r="AQ373" s="11">
        <f t="shared" si="971"/>
        <v>0</v>
      </c>
      <c r="AR373" s="11">
        <f t="shared" si="972"/>
        <v>0</v>
      </c>
      <c r="AS373" s="11">
        <f t="shared" si="973"/>
        <v>0</v>
      </c>
      <c r="AT373" s="11">
        <f t="shared" si="854"/>
        <v>8156.6731700000018</v>
      </c>
      <c r="AU373" s="11">
        <f t="shared" si="855"/>
        <v>54951.621249999997</v>
      </c>
      <c r="AV373" s="11">
        <f t="shared" si="856"/>
        <v>0</v>
      </c>
      <c r="AW373" s="11">
        <f t="shared" si="974"/>
        <v>0</v>
      </c>
      <c r="AX373" s="11">
        <f t="shared" si="975"/>
        <v>0</v>
      </c>
      <c r="AY373" s="11">
        <f t="shared" si="976"/>
        <v>0</v>
      </c>
      <c r="AZ373" s="11">
        <f t="shared" si="857"/>
        <v>8156.6731700000018</v>
      </c>
      <c r="BA373" s="11">
        <f t="shared" si="858"/>
        <v>54951.621249999997</v>
      </c>
      <c r="BB373" s="11">
        <f t="shared" si="859"/>
        <v>0</v>
      </c>
      <c r="BC373" s="11">
        <f t="shared" si="977"/>
        <v>0</v>
      </c>
      <c r="BD373" s="11">
        <f t="shared" si="978"/>
        <v>0</v>
      </c>
      <c r="BE373" s="11">
        <f t="shared" si="979"/>
        <v>0</v>
      </c>
      <c r="BF373" s="11">
        <f t="shared" si="860"/>
        <v>8156.6731700000018</v>
      </c>
      <c r="BG373" s="11">
        <f t="shared" si="861"/>
        <v>54951.621249999997</v>
      </c>
      <c r="BH373" s="11">
        <f t="shared" si="862"/>
        <v>0</v>
      </c>
      <c r="BI373" s="11">
        <f t="shared" si="980"/>
        <v>0</v>
      </c>
      <c r="BJ373" s="11">
        <f t="shared" si="981"/>
        <v>0</v>
      </c>
      <c r="BK373" s="11">
        <f t="shared" si="982"/>
        <v>0</v>
      </c>
      <c r="BL373" s="11">
        <f t="shared" si="985"/>
        <v>8156.6731700000018</v>
      </c>
      <c r="BM373" s="11">
        <f t="shared" si="983"/>
        <v>0</v>
      </c>
      <c r="BN373" s="43">
        <f t="shared" si="993"/>
        <v>8156.6731700000018</v>
      </c>
      <c r="BO373" s="11">
        <f t="shared" si="912"/>
        <v>54951.621249999997</v>
      </c>
      <c r="BP373" s="11">
        <f t="shared" si="984"/>
        <v>0</v>
      </c>
      <c r="BQ373" s="43">
        <f t="shared" si="994"/>
        <v>54951.621249999997</v>
      </c>
      <c r="BR373" s="11">
        <f t="shared" si="913"/>
        <v>0</v>
      </c>
      <c r="BS373" s="11">
        <f t="shared" si="984"/>
        <v>0</v>
      </c>
      <c r="BT373" s="43">
        <f t="shared" si="995"/>
        <v>0</v>
      </c>
      <c r="BU373" s="11">
        <f t="shared" si="984"/>
        <v>0</v>
      </c>
      <c r="BV373" s="21"/>
      <c r="BW373" s="21"/>
      <c r="BX373" s="1" t="str">
        <f t="shared" si="992"/>
        <v/>
      </c>
    </row>
    <row r="374" spans="1:77" ht="15.6" customHeight="1" x14ac:dyDescent="0.3">
      <c r="A374" s="62" t="s">
        <v>302</v>
      </c>
      <c r="B374" s="63">
        <v>400</v>
      </c>
      <c r="C374" s="62" t="s">
        <v>286</v>
      </c>
      <c r="D374" s="62" t="s">
        <v>67</v>
      </c>
      <c r="E374" s="64" t="s">
        <v>287</v>
      </c>
      <c r="F374" s="11"/>
      <c r="G374" s="11"/>
      <c r="H374" s="11"/>
      <c r="I374" s="11"/>
      <c r="J374" s="11"/>
      <c r="K374" s="11"/>
      <c r="L374" s="11"/>
      <c r="M374" s="11"/>
      <c r="N374" s="11"/>
      <c r="O374" s="11">
        <v>63108.294419999998</v>
      </c>
      <c r="P374" s="11"/>
      <c r="Q374" s="11"/>
      <c r="R374" s="11">
        <f t="shared" si="839"/>
        <v>63108.294419999998</v>
      </c>
      <c r="S374" s="11">
        <f t="shared" si="840"/>
        <v>0</v>
      </c>
      <c r="T374" s="11">
        <f t="shared" si="841"/>
        <v>0</v>
      </c>
      <c r="U374" s="11"/>
      <c r="V374" s="11"/>
      <c r="W374" s="11"/>
      <c r="X374" s="11">
        <f t="shared" si="842"/>
        <v>63108.294419999998</v>
      </c>
      <c r="Y374" s="11">
        <f t="shared" si="843"/>
        <v>0</v>
      </c>
      <c r="Z374" s="11">
        <f t="shared" si="844"/>
        <v>0</v>
      </c>
      <c r="AA374" s="11"/>
      <c r="AB374" s="11"/>
      <c r="AC374" s="11"/>
      <c r="AD374" s="11">
        <f t="shared" si="845"/>
        <v>63108.294419999998</v>
      </c>
      <c r="AE374" s="11">
        <f t="shared" si="846"/>
        <v>0</v>
      </c>
      <c r="AF374" s="11">
        <f t="shared" si="847"/>
        <v>0</v>
      </c>
      <c r="AG374" s="11"/>
      <c r="AH374" s="11">
        <f t="shared" si="848"/>
        <v>63108.294419999998</v>
      </c>
      <c r="AI374" s="11">
        <f t="shared" si="849"/>
        <v>0</v>
      </c>
      <c r="AJ374" s="11">
        <f t="shared" si="850"/>
        <v>0</v>
      </c>
      <c r="AK374" s="11">
        <v>-54951.621249999997</v>
      </c>
      <c r="AL374" s="11">
        <v>54951.621249999997</v>
      </c>
      <c r="AM374" s="11"/>
      <c r="AN374" s="11">
        <f t="shared" si="851"/>
        <v>8156.6731700000018</v>
      </c>
      <c r="AO374" s="11">
        <f t="shared" si="852"/>
        <v>54951.621249999997</v>
      </c>
      <c r="AP374" s="11">
        <f t="shared" si="853"/>
        <v>0</v>
      </c>
      <c r="AQ374" s="11"/>
      <c r="AR374" s="11"/>
      <c r="AS374" s="11"/>
      <c r="AT374" s="11">
        <f t="shared" si="854"/>
        <v>8156.6731700000018</v>
      </c>
      <c r="AU374" s="11">
        <f t="shared" si="855"/>
        <v>54951.621249999997</v>
      </c>
      <c r="AV374" s="11">
        <f t="shared" si="856"/>
        <v>0</v>
      </c>
      <c r="AW374" s="11"/>
      <c r="AX374" s="11"/>
      <c r="AY374" s="11"/>
      <c r="AZ374" s="11">
        <f t="shared" si="857"/>
        <v>8156.6731700000018</v>
      </c>
      <c r="BA374" s="11">
        <f t="shared" si="858"/>
        <v>54951.621249999997</v>
      </c>
      <c r="BB374" s="11">
        <f t="shared" si="859"/>
        <v>0</v>
      </c>
      <c r="BC374" s="11"/>
      <c r="BD374" s="11"/>
      <c r="BE374" s="11"/>
      <c r="BF374" s="11">
        <f t="shared" si="860"/>
        <v>8156.6731700000018</v>
      </c>
      <c r="BG374" s="11">
        <f t="shared" si="861"/>
        <v>54951.621249999997</v>
      </c>
      <c r="BH374" s="11">
        <f t="shared" si="862"/>
        <v>0</v>
      </c>
      <c r="BI374" s="11"/>
      <c r="BJ374" s="11"/>
      <c r="BK374" s="11"/>
      <c r="BL374" s="11">
        <f t="shared" si="985"/>
        <v>8156.6731700000018</v>
      </c>
      <c r="BM374" s="11"/>
      <c r="BN374" s="43">
        <f t="shared" si="993"/>
        <v>8156.6731700000018</v>
      </c>
      <c r="BO374" s="11">
        <f t="shared" si="912"/>
        <v>54951.621249999997</v>
      </c>
      <c r="BP374" s="11"/>
      <c r="BQ374" s="43">
        <f t="shared" si="994"/>
        <v>54951.621249999997</v>
      </c>
      <c r="BR374" s="11">
        <f t="shared" si="913"/>
        <v>0</v>
      </c>
      <c r="BS374" s="11"/>
      <c r="BT374" s="43">
        <f t="shared" si="995"/>
        <v>0</v>
      </c>
      <c r="BU374" s="11"/>
      <c r="BV374" s="21"/>
      <c r="BW374" s="21"/>
      <c r="BX374" s="1" t="str">
        <f t="shared" si="992"/>
        <v>1103</v>
      </c>
    </row>
    <row r="375" spans="1:77" s="70" customFormat="1" ht="15.6" customHeight="1" x14ac:dyDescent="0.3">
      <c r="A375" s="59" t="s">
        <v>304</v>
      </c>
      <c r="B375" s="60"/>
      <c r="C375" s="59"/>
      <c r="D375" s="59"/>
      <c r="E375" s="61" t="s">
        <v>85</v>
      </c>
      <c r="F375" s="18">
        <f t="shared" ref="F375:K375" si="996">F376+F399+F432+F451</f>
        <v>1654160.4</v>
      </c>
      <c r="G375" s="18">
        <f t="shared" si="996"/>
        <v>1663707.3</v>
      </c>
      <c r="H375" s="18">
        <f t="shared" si="996"/>
        <v>1542507.8</v>
      </c>
      <c r="I375" s="18">
        <f t="shared" si="996"/>
        <v>18446.400000000001</v>
      </c>
      <c r="J375" s="18">
        <f t="shared" si="996"/>
        <v>45732.5</v>
      </c>
      <c r="K375" s="18">
        <f t="shared" si="996"/>
        <v>45732.5</v>
      </c>
      <c r="L375" s="18">
        <f t="shared" si="921"/>
        <v>1672606.7999999998</v>
      </c>
      <c r="M375" s="18">
        <f t="shared" si="922"/>
        <v>1709439.8</v>
      </c>
      <c r="N375" s="18">
        <f t="shared" si="923"/>
        <v>1588240.3</v>
      </c>
      <c r="O375" s="18">
        <f>O376+O399+O432+O451</f>
        <v>132799.67262999999</v>
      </c>
      <c r="P375" s="18">
        <f>P376+P399+P432+P451</f>
        <v>36172.017999999996</v>
      </c>
      <c r="Q375" s="18">
        <f>Q376+Q399+Q432+Q451</f>
        <v>36172.017999999996</v>
      </c>
      <c r="R375" s="18">
        <f t="shared" ref="R375:R438" si="997">L375+O375</f>
        <v>1805406.4726299997</v>
      </c>
      <c r="S375" s="18">
        <f t="shared" ref="S375:S438" si="998">M375+P375</f>
        <v>1745611.818</v>
      </c>
      <c r="T375" s="18">
        <f t="shared" ref="T375:T438" si="999">N375+Q375</f>
        <v>1624412.318</v>
      </c>
      <c r="U375" s="18">
        <f>U376+U399+U432+U451</f>
        <v>0</v>
      </c>
      <c r="V375" s="18">
        <f>V376+V399+V432+V451</f>
        <v>0</v>
      </c>
      <c r="W375" s="18">
        <f>W376+W399+W432+W451</f>
        <v>0</v>
      </c>
      <c r="X375" s="18">
        <f t="shared" ref="X375:X438" si="1000">R375+U375</f>
        <v>1805406.4726299997</v>
      </c>
      <c r="Y375" s="18">
        <f t="shared" ref="Y375:Y438" si="1001">S375+V375</f>
        <v>1745611.818</v>
      </c>
      <c r="Z375" s="18">
        <f t="shared" ref="Z375:Z438" si="1002">T375+W375</f>
        <v>1624412.318</v>
      </c>
      <c r="AA375" s="18">
        <f>AA376+AA399+AA432+AA451</f>
        <v>41148.494999999995</v>
      </c>
      <c r="AB375" s="18">
        <f>AB376+AB399+AB432+AB451</f>
        <v>0</v>
      </c>
      <c r="AC375" s="18">
        <f>AC376+AC399+AC432+AC451</f>
        <v>0</v>
      </c>
      <c r="AD375" s="18">
        <f t="shared" ref="AD375:AD438" si="1003">X375+AA375</f>
        <v>1846554.9676299999</v>
      </c>
      <c r="AE375" s="18">
        <f t="shared" ref="AE375:AE438" si="1004">Y375+AB375</f>
        <v>1745611.818</v>
      </c>
      <c r="AF375" s="18">
        <f t="shared" ref="AF375:AF438" si="1005">Z375+AC375</f>
        <v>1624412.318</v>
      </c>
      <c r="AG375" s="18">
        <f>AG376+AG399+AG432+AG451</f>
        <v>0</v>
      </c>
      <c r="AH375" s="18">
        <f t="shared" ref="AH375:AH438" si="1006">AD375+AG375</f>
        <v>1846554.9676299999</v>
      </c>
      <c r="AI375" s="18">
        <f t="shared" ref="AI375:AI438" si="1007">AE375</f>
        <v>1745611.818</v>
      </c>
      <c r="AJ375" s="18">
        <f t="shared" ref="AJ375:AJ438" si="1008">AF375</f>
        <v>1624412.318</v>
      </c>
      <c r="AK375" s="18">
        <f>AK376+AK399+AK432+AK451</f>
        <v>-49579.304999999993</v>
      </c>
      <c r="AL375" s="18">
        <f>AL376+AL399+AL432+AL451</f>
        <v>20000</v>
      </c>
      <c r="AM375" s="18">
        <f>AM376+AM399+AM432+AM451</f>
        <v>0</v>
      </c>
      <c r="AN375" s="18">
        <f t="shared" ref="AN375:AN438" si="1009">AH375+AK375</f>
        <v>1796975.6626299999</v>
      </c>
      <c r="AO375" s="18">
        <f t="shared" ref="AO375:AO438" si="1010">AI375+AL375</f>
        <v>1765611.818</v>
      </c>
      <c r="AP375" s="18">
        <f t="shared" ref="AP375:AP438" si="1011">AJ375+AM375</f>
        <v>1624412.318</v>
      </c>
      <c r="AQ375" s="18">
        <f>AQ376+AQ399+AQ432+AQ451</f>
        <v>0</v>
      </c>
      <c r="AR375" s="18">
        <f>AR376+AR399+AR432+AR451</f>
        <v>0</v>
      </c>
      <c r="AS375" s="18">
        <f>AS376+AS399+AS432+AS451</f>
        <v>0</v>
      </c>
      <c r="AT375" s="18">
        <f t="shared" ref="AT375:AT438" si="1012">AN375+AQ375</f>
        <v>1796975.6626299999</v>
      </c>
      <c r="AU375" s="18">
        <f t="shared" ref="AU375:AU438" si="1013">AO375+AR375</f>
        <v>1765611.818</v>
      </c>
      <c r="AV375" s="18">
        <f t="shared" ref="AV375:AV438" si="1014">AP375+AS375</f>
        <v>1624412.318</v>
      </c>
      <c r="AW375" s="18">
        <f>AW376+AW399+AW432+AW451</f>
        <v>8153.7510000000002</v>
      </c>
      <c r="AX375" s="18">
        <f>AX376+AX399+AX432+AX451</f>
        <v>0</v>
      </c>
      <c r="AY375" s="18">
        <f>AY376+AY399+AY432+AY451</f>
        <v>0</v>
      </c>
      <c r="AZ375" s="18">
        <f t="shared" ref="AZ375:AZ438" si="1015">AT375+AW375</f>
        <v>1805129.4136299998</v>
      </c>
      <c r="BA375" s="18">
        <f t="shared" ref="BA375:BA438" si="1016">AU375+AX375</f>
        <v>1765611.818</v>
      </c>
      <c r="BB375" s="18">
        <f t="shared" ref="BB375:BB438" si="1017">AV375+AY375</f>
        <v>1624412.318</v>
      </c>
      <c r="BC375" s="18">
        <f>BC376+BC399+BC432+BC451</f>
        <v>0</v>
      </c>
      <c r="BD375" s="18">
        <f>BD376+BD399+BD432+BD451</f>
        <v>0</v>
      </c>
      <c r="BE375" s="18">
        <f>BE376+BE399+BE432+BE451</f>
        <v>0</v>
      </c>
      <c r="BF375" s="18">
        <f t="shared" ref="BF375:BF438" si="1018">AZ375+BC375</f>
        <v>1805129.4136299998</v>
      </c>
      <c r="BG375" s="18">
        <f t="shared" ref="BG375:BG438" si="1019">BA375+BD375</f>
        <v>1765611.818</v>
      </c>
      <c r="BH375" s="18">
        <f t="shared" ref="BH375:BH438" si="1020">BB375+BE375</f>
        <v>1624412.318</v>
      </c>
      <c r="BI375" s="18">
        <f>BI376+BI399+BI432+BI451</f>
        <v>35122.504999999997</v>
      </c>
      <c r="BJ375" s="18">
        <f>BJ376+BJ399+BJ432+BJ451</f>
        <v>0</v>
      </c>
      <c r="BK375" s="18">
        <f>BK376+BK399+BK432+BK451</f>
        <v>0</v>
      </c>
      <c r="BL375" s="18">
        <f t="shared" si="985"/>
        <v>1840251.9186299997</v>
      </c>
      <c r="BM375" s="18">
        <f>BM376+BM399+BM432+BM451</f>
        <v>0</v>
      </c>
      <c r="BN375" s="68">
        <f t="shared" si="993"/>
        <v>1840251.9186299997</v>
      </c>
      <c r="BO375" s="18">
        <f t="shared" si="912"/>
        <v>1765611.818</v>
      </c>
      <c r="BP375" s="18">
        <f>BP376+BP399+BP432+BP451</f>
        <v>0</v>
      </c>
      <c r="BQ375" s="68">
        <f t="shared" si="994"/>
        <v>1765611.818</v>
      </c>
      <c r="BR375" s="18">
        <f t="shared" si="913"/>
        <v>1624412.318</v>
      </c>
      <c r="BS375" s="18">
        <f>BS376+BS399+BS432+BS451</f>
        <v>0</v>
      </c>
      <c r="BT375" s="68">
        <f t="shared" si="995"/>
        <v>1624412.318</v>
      </c>
      <c r="BU375" s="18">
        <f>BU376+BU399+BU432+BU451</f>
        <v>0</v>
      </c>
      <c r="BV375" s="19"/>
      <c r="BW375" s="19"/>
      <c r="BX375" s="17" t="str">
        <f t="shared" si="992"/>
        <v/>
      </c>
      <c r="BY375" s="17"/>
    </row>
    <row r="376" spans="1:77" ht="78" customHeight="1" x14ac:dyDescent="0.3">
      <c r="A376" s="62" t="s">
        <v>305</v>
      </c>
      <c r="B376" s="63"/>
      <c r="C376" s="62"/>
      <c r="D376" s="62"/>
      <c r="E376" s="64" t="s">
        <v>306</v>
      </c>
      <c r="F376" s="11">
        <f t="shared" ref="F376:K376" si="1021">F377+F381+F387+F391+F395</f>
        <v>334563.39999999997</v>
      </c>
      <c r="G376" s="11">
        <f t="shared" si="1021"/>
        <v>317579</v>
      </c>
      <c r="H376" s="11">
        <f t="shared" si="1021"/>
        <v>196379.5</v>
      </c>
      <c r="I376" s="11">
        <f t="shared" si="1021"/>
        <v>-27009.599999999999</v>
      </c>
      <c r="J376" s="11">
        <f t="shared" si="1021"/>
        <v>0</v>
      </c>
      <c r="K376" s="11">
        <f t="shared" si="1021"/>
        <v>0</v>
      </c>
      <c r="L376" s="11">
        <f t="shared" si="921"/>
        <v>307553.8</v>
      </c>
      <c r="M376" s="11">
        <f t="shared" si="922"/>
        <v>317579</v>
      </c>
      <c r="N376" s="11">
        <f t="shared" si="923"/>
        <v>196379.5</v>
      </c>
      <c r="O376" s="11">
        <f>O377+O381+O387+O391+O395</f>
        <v>90058.604629999987</v>
      </c>
      <c r="P376" s="11">
        <f>P377+P381+P387+P391+P395</f>
        <v>0</v>
      </c>
      <c r="Q376" s="11">
        <f>Q377+Q381+Q387+Q391+Q395</f>
        <v>0</v>
      </c>
      <c r="R376" s="11">
        <f t="shared" si="997"/>
        <v>397612.40463</v>
      </c>
      <c r="S376" s="11">
        <f t="shared" si="998"/>
        <v>317579</v>
      </c>
      <c r="T376" s="11">
        <f t="shared" si="999"/>
        <v>196379.5</v>
      </c>
      <c r="U376" s="11">
        <f>U377+U381+U387+U391+U395</f>
        <v>0</v>
      </c>
      <c r="V376" s="11">
        <f>V377+V381+V387+V391+V395</f>
        <v>0</v>
      </c>
      <c r="W376" s="11">
        <f>W377+W381+W387+W391+W395</f>
        <v>0</v>
      </c>
      <c r="X376" s="11">
        <f t="shared" si="1000"/>
        <v>397612.40463</v>
      </c>
      <c r="Y376" s="11">
        <f t="shared" si="1001"/>
        <v>317579</v>
      </c>
      <c r="Z376" s="11">
        <f t="shared" si="1002"/>
        <v>196379.5</v>
      </c>
      <c r="AA376" s="11">
        <f>AA377+AA381+AA387+AA391+AA395</f>
        <v>35237.015999999996</v>
      </c>
      <c r="AB376" s="11">
        <f>AB377+AB381+AB387+AB391+AB395</f>
        <v>0</v>
      </c>
      <c r="AC376" s="11">
        <f>AC377+AC381+AC387+AC391+AC395</f>
        <v>0</v>
      </c>
      <c r="AD376" s="11">
        <f t="shared" si="1003"/>
        <v>432849.42063000001</v>
      </c>
      <c r="AE376" s="11">
        <f t="shared" si="1004"/>
        <v>317579</v>
      </c>
      <c r="AF376" s="11">
        <f t="shared" si="1005"/>
        <v>196379.5</v>
      </c>
      <c r="AG376" s="11">
        <f>AG377+AG381+AG387+AG391+AG395</f>
        <v>0</v>
      </c>
      <c r="AH376" s="11">
        <f t="shared" si="1006"/>
        <v>432849.42063000001</v>
      </c>
      <c r="AI376" s="11">
        <f t="shared" si="1007"/>
        <v>317579</v>
      </c>
      <c r="AJ376" s="11">
        <f t="shared" si="1008"/>
        <v>196379.5</v>
      </c>
      <c r="AK376" s="11">
        <f>AK377+AK381+AK387+AK391+AK395</f>
        <v>-69066.895999999993</v>
      </c>
      <c r="AL376" s="11">
        <f>AL377+AL381+AL387+AL391+AL395</f>
        <v>20000</v>
      </c>
      <c r="AM376" s="11">
        <f>AM377+AM381+AM387+AM391+AM395</f>
        <v>0</v>
      </c>
      <c r="AN376" s="11">
        <f t="shared" si="1009"/>
        <v>363782.52463</v>
      </c>
      <c r="AO376" s="11">
        <f t="shared" si="1010"/>
        <v>337579</v>
      </c>
      <c r="AP376" s="11">
        <f t="shared" si="1011"/>
        <v>196379.5</v>
      </c>
      <c r="AQ376" s="11">
        <f>AQ377+AQ381+AQ387+AQ391+AQ395</f>
        <v>0</v>
      </c>
      <c r="AR376" s="11">
        <f>AR377+AR381+AR387+AR391+AR395</f>
        <v>0</v>
      </c>
      <c r="AS376" s="11">
        <f>AS377+AS381+AS387+AS391+AS395</f>
        <v>0</v>
      </c>
      <c r="AT376" s="11">
        <f t="shared" si="1012"/>
        <v>363782.52463</v>
      </c>
      <c r="AU376" s="11">
        <f t="shared" si="1013"/>
        <v>337579</v>
      </c>
      <c r="AV376" s="11">
        <f t="shared" si="1014"/>
        <v>196379.5</v>
      </c>
      <c r="AW376" s="11">
        <f>AW377+AW381+AW387+AW391+AW395</f>
        <v>393.06</v>
      </c>
      <c r="AX376" s="11">
        <f>AX377+AX381+AX387+AX391+AX395</f>
        <v>0</v>
      </c>
      <c r="AY376" s="11">
        <f>AY377+AY381+AY387+AY391+AY395</f>
        <v>0</v>
      </c>
      <c r="AZ376" s="11">
        <f t="shared" si="1015"/>
        <v>364175.58463</v>
      </c>
      <c r="BA376" s="11">
        <f t="shared" si="1016"/>
        <v>337579</v>
      </c>
      <c r="BB376" s="11">
        <f t="shared" si="1017"/>
        <v>196379.5</v>
      </c>
      <c r="BC376" s="11">
        <f>BC377+BC381+BC387+BC391+BC395</f>
        <v>0</v>
      </c>
      <c r="BD376" s="11">
        <f>BD377+BD381+BD387+BD391+BD395</f>
        <v>0</v>
      </c>
      <c r="BE376" s="11">
        <f>BE377+BE381+BE387+BE391+BE395</f>
        <v>0</v>
      </c>
      <c r="BF376" s="11">
        <f t="shared" si="1018"/>
        <v>364175.58463</v>
      </c>
      <c r="BG376" s="11">
        <f t="shared" si="1019"/>
        <v>337579</v>
      </c>
      <c r="BH376" s="11">
        <f t="shared" si="1020"/>
        <v>196379.5</v>
      </c>
      <c r="BI376" s="11">
        <f>BI377+BI381+BI387+BI391+BI395</f>
        <v>1783.682</v>
      </c>
      <c r="BJ376" s="11">
        <f>BJ377+BJ381+BJ387+BJ391+BJ395</f>
        <v>0</v>
      </c>
      <c r="BK376" s="11">
        <f>BK377+BK381+BK387+BK391+BK395</f>
        <v>0</v>
      </c>
      <c r="BL376" s="11">
        <f t="shared" si="985"/>
        <v>365959.26662999997</v>
      </c>
      <c r="BM376" s="11">
        <f>BM377+BM381+BM387+BM391+BM395</f>
        <v>0</v>
      </c>
      <c r="BN376" s="43">
        <f t="shared" si="993"/>
        <v>365959.26662999997</v>
      </c>
      <c r="BO376" s="11">
        <f t="shared" si="912"/>
        <v>337579</v>
      </c>
      <c r="BP376" s="11">
        <f>BP377+BP381+BP387+BP391+BP395</f>
        <v>0</v>
      </c>
      <c r="BQ376" s="43">
        <f t="shared" si="994"/>
        <v>337579</v>
      </c>
      <c r="BR376" s="11">
        <f t="shared" si="913"/>
        <v>196379.5</v>
      </c>
      <c r="BS376" s="11">
        <f>BS377+BS381+BS387+BS391+BS395</f>
        <v>0</v>
      </c>
      <c r="BT376" s="43">
        <f t="shared" si="995"/>
        <v>196379.5</v>
      </c>
      <c r="BU376" s="11">
        <f>BU377+BU381+BU387+BU391+BU395</f>
        <v>0</v>
      </c>
      <c r="BV376" s="21"/>
      <c r="BW376" s="21"/>
      <c r="BX376" s="1" t="str">
        <f t="shared" si="992"/>
        <v/>
      </c>
    </row>
    <row r="377" spans="1:77" ht="31.2" customHeight="1" x14ac:dyDescent="0.3">
      <c r="A377" s="62" t="s">
        <v>307</v>
      </c>
      <c r="B377" s="63"/>
      <c r="C377" s="62"/>
      <c r="D377" s="62"/>
      <c r="E377" s="64" t="s">
        <v>231</v>
      </c>
      <c r="F377" s="11">
        <f t="shared" ref="F377:K377" si="1022">F378</f>
        <v>575.4</v>
      </c>
      <c r="G377" s="11">
        <f t="shared" si="1022"/>
        <v>575.4</v>
      </c>
      <c r="H377" s="11">
        <f t="shared" si="1022"/>
        <v>575.4</v>
      </c>
      <c r="I377" s="11">
        <f t="shared" si="1022"/>
        <v>0</v>
      </c>
      <c r="J377" s="11">
        <f t="shared" si="1022"/>
        <v>0</v>
      </c>
      <c r="K377" s="11">
        <f t="shared" si="1022"/>
        <v>0</v>
      </c>
      <c r="L377" s="11">
        <f t="shared" si="921"/>
        <v>575.4</v>
      </c>
      <c r="M377" s="11">
        <f t="shared" si="922"/>
        <v>575.4</v>
      </c>
      <c r="N377" s="11">
        <f t="shared" si="923"/>
        <v>575.4</v>
      </c>
      <c r="O377" s="11">
        <f>O378</f>
        <v>0</v>
      </c>
      <c r="P377" s="11">
        <f>P378</f>
        <v>0</v>
      </c>
      <c r="Q377" s="11">
        <f>Q378</f>
        <v>0</v>
      </c>
      <c r="R377" s="11">
        <f t="shared" si="997"/>
        <v>575.4</v>
      </c>
      <c r="S377" s="11">
        <f t="shared" si="998"/>
        <v>575.4</v>
      </c>
      <c r="T377" s="11">
        <f t="shared" si="999"/>
        <v>575.4</v>
      </c>
      <c r="U377" s="11">
        <f>U378</f>
        <v>0</v>
      </c>
      <c r="V377" s="11">
        <f>V378</f>
        <v>0</v>
      </c>
      <c r="W377" s="11">
        <f>W378</f>
        <v>0</v>
      </c>
      <c r="X377" s="11">
        <f t="shared" si="1000"/>
        <v>575.4</v>
      </c>
      <c r="Y377" s="11">
        <f t="shared" si="1001"/>
        <v>575.4</v>
      </c>
      <c r="Z377" s="11">
        <f t="shared" si="1002"/>
        <v>575.4</v>
      </c>
      <c r="AA377" s="11">
        <f>AA378</f>
        <v>0</v>
      </c>
      <c r="AB377" s="11">
        <f>AB378</f>
        <v>0</v>
      </c>
      <c r="AC377" s="11">
        <f>AC378</f>
        <v>0</v>
      </c>
      <c r="AD377" s="11">
        <f t="shared" si="1003"/>
        <v>575.4</v>
      </c>
      <c r="AE377" s="11">
        <f t="shared" si="1004"/>
        <v>575.4</v>
      </c>
      <c r="AF377" s="11">
        <f t="shared" si="1005"/>
        <v>575.4</v>
      </c>
      <c r="AG377" s="11">
        <f>AG378</f>
        <v>0</v>
      </c>
      <c r="AH377" s="11">
        <f t="shared" si="1006"/>
        <v>575.4</v>
      </c>
      <c r="AI377" s="11">
        <f t="shared" si="1007"/>
        <v>575.4</v>
      </c>
      <c r="AJ377" s="11">
        <f t="shared" si="1008"/>
        <v>575.4</v>
      </c>
      <c r="AK377" s="11">
        <f>AK378</f>
        <v>0</v>
      </c>
      <c r="AL377" s="11">
        <f>AL378</f>
        <v>0</v>
      </c>
      <c r="AM377" s="11">
        <f>AM378</f>
        <v>0</v>
      </c>
      <c r="AN377" s="11">
        <f t="shared" si="1009"/>
        <v>575.4</v>
      </c>
      <c r="AO377" s="11">
        <f t="shared" si="1010"/>
        <v>575.4</v>
      </c>
      <c r="AP377" s="11">
        <f t="shared" si="1011"/>
        <v>575.4</v>
      </c>
      <c r="AQ377" s="11">
        <f>AQ378</f>
        <v>0</v>
      </c>
      <c r="AR377" s="11">
        <f>AR378</f>
        <v>0</v>
      </c>
      <c r="AS377" s="11">
        <f>AS378</f>
        <v>0</v>
      </c>
      <c r="AT377" s="11">
        <f t="shared" si="1012"/>
        <v>575.4</v>
      </c>
      <c r="AU377" s="11">
        <f t="shared" si="1013"/>
        <v>575.4</v>
      </c>
      <c r="AV377" s="11">
        <f t="shared" si="1014"/>
        <v>575.4</v>
      </c>
      <c r="AW377" s="11">
        <f>AW378</f>
        <v>393.06</v>
      </c>
      <c r="AX377" s="11">
        <f>AX378</f>
        <v>0</v>
      </c>
      <c r="AY377" s="11">
        <f>AY378</f>
        <v>0</v>
      </c>
      <c r="AZ377" s="11">
        <f t="shared" si="1015"/>
        <v>968.46</v>
      </c>
      <c r="BA377" s="11">
        <f t="shared" si="1016"/>
        <v>575.4</v>
      </c>
      <c r="BB377" s="11">
        <f t="shared" si="1017"/>
        <v>575.4</v>
      </c>
      <c r="BC377" s="11">
        <f>BC378</f>
        <v>0</v>
      </c>
      <c r="BD377" s="11">
        <f>BD378</f>
        <v>0</v>
      </c>
      <c r="BE377" s="11">
        <f>BE378</f>
        <v>0</v>
      </c>
      <c r="BF377" s="11">
        <f t="shared" si="1018"/>
        <v>968.46</v>
      </c>
      <c r="BG377" s="11">
        <f t="shared" si="1019"/>
        <v>575.4</v>
      </c>
      <c r="BH377" s="11">
        <f t="shared" si="1020"/>
        <v>575.4</v>
      </c>
      <c r="BI377" s="11">
        <f>BI378</f>
        <v>0</v>
      </c>
      <c r="BJ377" s="11">
        <f>BJ378</f>
        <v>0</v>
      </c>
      <c r="BK377" s="11">
        <f>BK378</f>
        <v>0</v>
      </c>
      <c r="BL377" s="11">
        <f t="shared" si="985"/>
        <v>968.46</v>
      </c>
      <c r="BM377" s="11">
        <f>BM378</f>
        <v>0</v>
      </c>
      <c r="BN377" s="43">
        <f t="shared" si="993"/>
        <v>968.46</v>
      </c>
      <c r="BO377" s="11">
        <f t="shared" si="912"/>
        <v>575.4</v>
      </c>
      <c r="BP377" s="11">
        <f>BP378</f>
        <v>0</v>
      </c>
      <c r="BQ377" s="43">
        <f t="shared" si="994"/>
        <v>575.4</v>
      </c>
      <c r="BR377" s="11">
        <f t="shared" si="913"/>
        <v>575.4</v>
      </c>
      <c r="BS377" s="11">
        <f>BS378</f>
        <v>0</v>
      </c>
      <c r="BT377" s="43">
        <f t="shared" si="995"/>
        <v>575.4</v>
      </c>
      <c r="BU377" s="11">
        <f>BU378</f>
        <v>0</v>
      </c>
      <c r="BV377" s="21"/>
      <c r="BW377" s="21"/>
      <c r="BX377" s="1" t="str">
        <f t="shared" si="992"/>
        <v/>
      </c>
    </row>
    <row r="378" spans="1:77" ht="46.8" customHeight="1" x14ac:dyDescent="0.3">
      <c r="A378" s="62" t="s">
        <v>307</v>
      </c>
      <c r="B378" s="63" t="s">
        <v>82</v>
      </c>
      <c r="C378" s="62"/>
      <c r="D378" s="62"/>
      <c r="E378" s="64" t="s">
        <v>83</v>
      </c>
      <c r="F378" s="11">
        <f t="shared" ref="F378:K378" si="1023">F379+F380</f>
        <v>575.4</v>
      </c>
      <c r="G378" s="11">
        <f t="shared" si="1023"/>
        <v>575.4</v>
      </c>
      <c r="H378" s="11">
        <f t="shared" si="1023"/>
        <v>575.4</v>
      </c>
      <c r="I378" s="11">
        <f t="shared" si="1023"/>
        <v>0</v>
      </c>
      <c r="J378" s="11">
        <f t="shared" si="1023"/>
        <v>0</v>
      </c>
      <c r="K378" s="11">
        <f t="shared" si="1023"/>
        <v>0</v>
      </c>
      <c r="L378" s="11">
        <f t="shared" si="921"/>
        <v>575.4</v>
      </c>
      <c r="M378" s="11">
        <f t="shared" si="922"/>
        <v>575.4</v>
      </c>
      <c r="N378" s="11">
        <f t="shared" si="923"/>
        <v>575.4</v>
      </c>
      <c r="O378" s="11">
        <f>O379+O380</f>
        <v>0</v>
      </c>
      <c r="P378" s="11">
        <f>P379+P380</f>
        <v>0</v>
      </c>
      <c r="Q378" s="11">
        <f>Q379+Q380</f>
        <v>0</v>
      </c>
      <c r="R378" s="11">
        <f t="shared" si="997"/>
        <v>575.4</v>
      </c>
      <c r="S378" s="11">
        <f t="shared" si="998"/>
        <v>575.4</v>
      </c>
      <c r="T378" s="11">
        <f t="shared" si="999"/>
        <v>575.4</v>
      </c>
      <c r="U378" s="11">
        <f>U379+U380</f>
        <v>0</v>
      </c>
      <c r="V378" s="11">
        <f>V379+V380</f>
        <v>0</v>
      </c>
      <c r="W378" s="11">
        <f>W379+W380</f>
        <v>0</v>
      </c>
      <c r="X378" s="11">
        <f t="shared" si="1000"/>
        <v>575.4</v>
      </c>
      <c r="Y378" s="11">
        <f t="shared" si="1001"/>
        <v>575.4</v>
      </c>
      <c r="Z378" s="11">
        <f t="shared" si="1002"/>
        <v>575.4</v>
      </c>
      <c r="AA378" s="11">
        <f>AA379+AA380</f>
        <v>0</v>
      </c>
      <c r="AB378" s="11">
        <f>AB379+AB380</f>
        <v>0</v>
      </c>
      <c r="AC378" s="11">
        <f>AC379+AC380</f>
        <v>0</v>
      </c>
      <c r="AD378" s="11">
        <f t="shared" si="1003"/>
        <v>575.4</v>
      </c>
      <c r="AE378" s="11">
        <f t="shared" si="1004"/>
        <v>575.4</v>
      </c>
      <c r="AF378" s="11">
        <f t="shared" si="1005"/>
        <v>575.4</v>
      </c>
      <c r="AG378" s="11">
        <f>AG379+AG380</f>
        <v>0</v>
      </c>
      <c r="AH378" s="11">
        <f t="shared" si="1006"/>
        <v>575.4</v>
      </c>
      <c r="AI378" s="11">
        <f t="shared" si="1007"/>
        <v>575.4</v>
      </c>
      <c r="AJ378" s="11">
        <f t="shared" si="1008"/>
        <v>575.4</v>
      </c>
      <c r="AK378" s="11">
        <f>AK379+AK380</f>
        <v>0</v>
      </c>
      <c r="AL378" s="11">
        <f>AL379+AL380</f>
        <v>0</v>
      </c>
      <c r="AM378" s="11">
        <f>AM379+AM380</f>
        <v>0</v>
      </c>
      <c r="AN378" s="11">
        <f t="shared" si="1009"/>
        <v>575.4</v>
      </c>
      <c r="AO378" s="11">
        <f t="shared" si="1010"/>
        <v>575.4</v>
      </c>
      <c r="AP378" s="11">
        <f t="shared" si="1011"/>
        <v>575.4</v>
      </c>
      <c r="AQ378" s="11">
        <f>AQ379+AQ380</f>
        <v>0</v>
      </c>
      <c r="AR378" s="11">
        <f>AR379+AR380</f>
        <v>0</v>
      </c>
      <c r="AS378" s="11">
        <f>AS379+AS380</f>
        <v>0</v>
      </c>
      <c r="AT378" s="11">
        <f t="shared" si="1012"/>
        <v>575.4</v>
      </c>
      <c r="AU378" s="11">
        <f t="shared" si="1013"/>
        <v>575.4</v>
      </c>
      <c r="AV378" s="11">
        <f t="shared" si="1014"/>
        <v>575.4</v>
      </c>
      <c r="AW378" s="11">
        <f>AW379+AW380</f>
        <v>393.06</v>
      </c>
      <c r="AX378" s="11">
        <f>AX379+AX380</f>
        <v>0</v>
      </c>
      <c r="AY378" s="11">
        <f>AY379+AY380</f>
        <v>0</v>
      </c>
      <c r="AZ378" s="11">
        <f t="shared" si="1015"/>
        <v>968.46</v>
      </c>
      <c r="BA378" s="11">
        <f t="shared" si="1016"/>
        <v>575.4</v>
      </c>
      <c r="BB378" s="11">
        <f t="shared" si="1017"/>
        <v>575.4</v>
      </c>
      <c r="BC378" s="11">
        <f>BC379+BC380</f>
        <v>0</v>
      </c>
      <c r="BD378" s="11">
        <f>BD379+BD380</f>
        <v>0</v>
      </c>
      <c r="BE378" s="11">
        <f>BE379+BE380</f>
        <v>0</v>
      </c>
      <c r="BF378" s="11">
        <f t="shared" si="1018"/>
        <v>968.46</v>
      </c>
      <c r="BG378" s="11">
        <f t="shared" si="1019"/>
        <v>575.4</v>
      </c>
      <c r="BH378" s="11">
        <f t="shared" si="1020"/>
        <v>575.4</v>
      </c>
      <c r="BI378" s="11">
        <f>BI379+BI380</f>
        <v>0</v>
      </c>
      <c r="BJ378" s="11">
        <f>BJ379+BJ380</f>
        <v>0</v>
      </c>
      <c r="BK378" s="11">
        <f>BK379+BK380</f>
        <v>0</v>
      </c>
      <c r="BL378" s="11">
        <f t="shared" si="985"/>
        <v>968.46</v>
      </c>
      <c r="BM378" s="11">
        <f>BM379+BM380</f>
        <v>0</v>
      </c>
      <c r="BN378" s="43">
        <f t="shared" si="993"/>
        <v>968.46</v>
      </c>
      <c r="BO378" s="11">
        <f t="shared" si="912"/>
        <v>575.4</v>
      </c>
      <c r="BP378" s="11">
        <f>BP379+BP380</f>
        <v>0</v>
      </c>
      <c r="BQ378" s="43">
        <f t="shared" si="994"/>
        <v>575.4</v>
      </c>
      <c r="BR378" s="11">
        <f t="shared" si="913"/>
        <v>575.4</v>
      </c>
      <c r="BS378" s="11">
        <f>BS379+BS380</f>
        <v>0</v>
      </c>
      <c r="BT378" s="43">
        <f t="shared" si="995"/>
        <v>575.4</v>
      </c>
      <c r="BU378" s="11">
        <f>BU379+BU380</f>
        <v>0</v>
      </c>
      <c r="BV378" s="21"/>
      <c r="BW378" s="21"/>
      <c r="BX378" s="1" t="str">
        <f t="shared" si="992"/>
        <v/>
      </c>
    </row>
    <row r="379" spans="1:77" ht="15.6" customHeight="1" x14ac:dyDescent="0.3">
      <c r="A379" s="62" t="s">
        <v>307</v>
      </c>
      <c r="B379" s="63">
        <v>600</v>
      </c>
      <c r="C379" s="62" t="s">
        <v>286</v>
      </c>
      <c r="D379" s="62" t="s">
        <v>43</v>
      </c>
      <c r="E379" s="64" t="s">
        <v>308</v>
      </c>
      <c r="F379" s="11">
        <v>60.3</v>
      </c>
      <c r="G379" s="11">
        <v>60.3</v>
      </c>
      <c r="H379" s="11">
        <v>60.3</v>
      </c>
      <c r="I379" s="11"/>
      <c r="J379" s="11"/>
      <c r="K379" s="11"/>
      <c r="L379" s="11">
        <f t="shared" si="921"/>
        <v>60.3</v>
      </c>
      <c r="M379" s="11">
        <f t="shared" si="922"/>
        <v>60.3</v>
      </c>
      <c r="N379" s="11">
        <f t="shared" si="923"/>
        <v>60.3</v>
      </c>
      <c r="O379" s="11"/>
      <c r="P379" s="11"/>
      <c r="Q379" s="11"/>
      <c r="R379" s="11">
        <f t="shared" si="997"/>
        <v>60.3</v>
      </c>
      <c r="S379" s="11">
        <f t="shared" si="998"/>
        <v>60.3</v>
      </c>
      <c r="T379" s="11">
        <f t="shared" si="999"/>
        <v>60.3</v>
      </c>
      <c r="U379" s="11"/>
      <c r="V379" s="11"/>
      <c r="W379" s="11"/>
      <c r="X379" s="11">
        <f t="shared" si="1000"/>
        <v>60.3</v>
      </c>
      <c r="Y379" s="11">
        <f t="shared" si="1001"/>
        <v>60.3</v>
      </c>
      <c r="Z379" s="11">
        <f t="shared" si="1002"/>
        <v>60.3</v>
      </c>
      <c r="AA379" s="11"/>
      <c r="AB379" s="11"/>
      <c r="AC379" s="11"/>
      <c r="AD379" s="11">
        <f t="shared" si="1003"/>
        <v>60.3</v>
      </c>
      <c r="AE379" s="11">
        <f t="shared" si="1004"/>
        <v>60.3</v>
      </c>
      <c r="AF379" s="11">
        <f t="shared" si="1005"/>
        <v>60.3</v>
      </c>
      <c r="AG379" s="11"/>
      <c r="AH379" s="11">
        <f t="shared" si="1006"/>
        <v>60.3</v>
      </c>
      <c r="AI379" s="11">
        <f t="shared" si="1007"/>
        <v>60.3</v>
      </c>
      <c r="AJ379" s="11">
        <f t="shared" si="1008"/>
        <v>60.3</v>
      </c>
      <c r="AK379" s="11"/>
      <c r="AL379" s="11"/>
      <c r="AM379" s="11"/>
      <c r="AN379" s="11">
        <f t="shared" si="1009"/>
        <v>60.3</v>
      </c>
      <c r="AO379" s="11">
        <f t="shared" si="1010"/>
        <v>60.3</v>
      </c>
      <c r="AP379" s="11">
        <f t="shared" si="1011"/>
        <v>60.3</v>
      </c>
      <c r="AQ379" s="11"/>
      <c r="AR379" s="11"/>
      <c r="AS379" s="11"/>
      <c r="AT379" s="11">
        <f t="shared" si="1012"/>
        <v>60.3</v>
      </c>
      <c r="AU379" s="11">
        <f t="shared" si="1013"/>
        <v>60.3</v>
      </c>
      <c r="AV379" s="11">
        <f t="shared" si="1014"/>
        <v>60.3</v>
      </c>
      <c r="AW379" s="11">
        <v>17.864000000000001</v>
      </c>
      <c r="AX379" s="11"/>
      <c r="AY379" s="11"/>
      <c r="AZ379" s="11">
        <f t="shared" si="1015"/>
        <v>78.164000000000001</v>
      </c>
      <c r="BA379" s="11">
        <f t="shared" si="1016"/>
        <v>60.3</v>
      </c>
      <c r="BB379" s="11">
        <f t="shared" si="1017"/>
        <v>60.3</v>
      </c>
      <c r="BC379" s="11"/>
      <c r="BD379" s="11"/>
      <c r="BE379" s="11"/>
      <c r="BF379" s="11">
        <f t="shared" si="1018"/>
        <v>78.164000000000001</v>
      </c>
      <c r="BG379" s="11">
        <f t="shared" si="1019"/>
        <v>60.3</v>
      </c>
      <c r="BH379" s="11">
        <f t="shared" si="1020"/>
        <v>60.3</v>
      </c>
      <c r="BI379" s="11"/>
      <c r="BJ379" s="11"/>
      <c r="BK379" s="11"/>
      <c r="BL379" s="11">
        <f t="shared" si="985"/>
        <v>78.164000000000001</v>
      </c>
      <c r="BM379" s="11"/>
      <c r="BN379" s="43">
        <f t="shared" si="993"/>
        <v>78.164000000000001</v>
      </c>
      <c r="BO379" s="11">
        <f t="shared" si="912"/>
        <v>60.3</v>
      </c>
      <c r="BP379" s="11"/>
      <c r="BQ379" s="43">
        <f t="shared" si="994"/>
        <v>60.3</v>
      </c>
      <c r="BR379" s="11">
        <f t="shared" si="913"/>
        <v>60.3</v>
      </c>
      <c r="BS379" s="11"/>
      <c r="BT379" s="43">
        <f t="shared" si="995"/>
        <v>60.3</v>
      </c>
      <c r="BU379" s="11"/>
      <c r="BV379" s="21"/>
      <c r="BW379" s="21"/>
      <c r="BX379" s="1" t="str">
        <f t="shared" si="992"/>
        <v>1101</v>
      </c>
    </row>
    <row r="380" spans="1:77" ht="15.6" customHeight="1" x14ac:dyDescent="0.3">
      <c r="A380" s="62" t="s">
        <v>307</v>
      </c>
      <c r="B380" s="63">
        <v>600</v>
      </c>
      <c r="C380" s="62" t="s">
        <v>286</v>
      </c>
      <c r="D380" s="62" t="s">
        <v>67</v>
      </c>
      <c r="E380" s="64" t="s">
        <v>287</v>
      </c>
      <c r="F380" s="11">
        <v>515.1</v>
      </c>
      <c r="G380" s="11">
        <v>515.1</v>
      </c>
      <c r="H380" s="11">
        <v>515.1</v>
      </c>
      <c r="I380" s="11"/>
      <c r="J380" s="11"/>
      <c r="K380" s="11"/>
      <c r="L380" s="11">
        <f t="shared" si="921"/>
        <v>515.1</v>
      </c>
      <c r="M380" s="11">
        <f t="shared" si="922"/>
        <v>515.1</v>
      </c>
      <c r="N380" s="11">
        <f t="shared" si="923"/>
        <v>515.1</v>
      </c>
      <c r="O380" s="11"/>
      <c r="P380" s="11"/>
      <c r="Q380" s="11"/>
      <c r="R380" s="11">
        <f t="shared" si="997"/>
        <v>515.1</v>
      </c>
      <c r="S380" s="11">
        <f t="shared" si="998"/>
        <v>515.1</v>
      </c>
      <c r="T380" s="11">
        <f t="shared" si="999"/>
        <v>515.1</v>
      </c>
      <c r="U380" s="11"/>
      <c r="V380" s="11"/>
      <c r="W380" s="11"/>
      <c r="X380" s="11">
        <f t="shared" si="1000"/>
        <v>515.1</v>
      </c>
      <c r="Y380" s="11">
        <f t="shared" si="1001"/>
        <v>515.1</v>
      </c>
      <c r="Z380" s="11">
        <f t="shared" si="1002"/>
        <v>515.1</v>
      </c>
      <c r="AA380" s="11"/>
      <c r="AB380" s="11"/>
      <c r="AC380" s="11"/>
      <c r="AD380" s="11">
        <f t="shared" si="1003"/>
        <v>515.1</v>
      </c>
      <c r="AE380" s="11">
        <f t="shared" si="1004"/>
        <v>515.1</v>
      </c>
      <c r="AF380" s="11">
        <f t="shared" si="1005"/>
        <v>515.1</v>
      </c>
      <c r="AG380" s="11"/>
      <c r="AH380" s="11">
        <f t="shared" si="1006"/>
        <v>515.1</v>
      </c>
      <c r="AI380" s="11">
        <f t="shared" si="1007"/>
        <v>515.1</v>
      </c>
      <c r="AJ380" s="11">
        <f t="shared" si="1008"/>
        <v>515.1</v>
      </c>
      <c r="AK380" s="11"/>
      <c r="AL380" s="11"/>
      <c r="AM380" s="11"/>
      <c r="AN380" s="11">
        <f t="shared" si="1009"/>
        <v>515.1</v>
      </c>
      <c r="AO380" s="11">
        <f t="shared" si="1010"/>
        <v>515.1</v>
      </c>
      <c r="AP380" s="11">
        <f t="shared" si="1011"/>
        <v>515.1</v>
      </c>
      <c r="AQ380" s="11"/>
      <c r="AR380" s="11"/>
      <c r="AS380" s="11"/>
      <c r="AT380" s="11">
        <f t="shared" si="1012"/>
        <v>515.1</v>
      </c>
      <c r="AU380" s="11">
        <f t="shared" si="1013"/>
        <v>515.1</v>
      </c>
      <c r="AV380" s="11">
        <f t="shared" si="1014"/>
        <v>515.1</v>
      </c>
      <c r="AW380" s="11">
        <v>375.19600000000003</v>
      </c>
      <c r="AX380" s="11"/>
      <c r="AY380" s="11"/>
      <c r="AZ380" s="11">
        <f t="shared" si="1015"/>
        <v>890.29600000000005</v>
      </c>
      <c r="BA380" s="11">
        <f t="shared" si="1016"/>
        <v>515.1</v>
      </c>
      <c r="BB380" s="11">
        <f t="shared" si="1017"/>
        <v>515.1</v>
      </c>
      <c r="BC380" s="11"/>
      <c r="BD380" s="11"/>
      <c r="BE380" s="11"/>
      <c r="BF380" s="11">
        <f t="shared" si="1018"/>
        <v>890.29600000000005</v>
      </c>
      <c r="BG380" s="11">
        <f t="shared" si="1019"/>
        <v>515.1</v>
      </c>
      <c r="BH380" s="11">
        <f t="shared" si="1020"/>
        <v>515.1</v>
      </c>
      <c r="BI380" s="11"/>
      <c r="BJ380" s="11"/>
      <c r="BK380" s="11"/>
      <c r="BL380" s="11">
        <f t="shared" si="985"/>
        <v>890.29600000000005</v>
      </c>
      <c r="BM380" s="11"/>
      <c r="BN380" s="43">
        <f t="shared" si="993"/>
        <v>890.29600000000005</v>
      </c>
      <c r="BO380" s="11">
        <f t="shared" si="912"/>
        <v>515.1</v>
      </c>
      <c r="BP380" s="11"/>
      <c r="BQ380" s="43">
        <f t="shared" si="994"/>
        <v>515.1</v>
      </c>
      <c r="BR380" s="11">
        <f t="shared" si="913"/>
        <v>515.1</v>
      </c>
      <c r="BS380" s="11"/>
      <c r="BT380" s="43">
        <f t="shared" si="995"/>
        <v>515.1</v>
      </c>
      <c r="BU380" s="11"/>
      <c r="BV380" s="21"/>
      <c r="BW380" s="21"/>
      <c r="BX380" s="1" t="str">
        <f t="shared" si="992"/>
        <v>1103</v>
      </c>
    </row>
    <row r="381" spans="1:77" ht="62.4" customHeight="1" x14ac:dyDescent="0.3">
      <c r="A381" s="62" t="s">
        <v>309</v>
      </c>
      <c r="B381" s="63"/>
      <c r="C381" s="62"/>
      <c r="D381" s="62"/>
      <c r="E381" s="65" t="s">
        <v>310</v>
      </c>
      <c r="F381" s="11">
        <f t="shared" ref="F381:K381" si="1024">F384</f>
        <v>199589.4</v>
      </c>
      <c r="G381" s="11">
        <f t="shared" si="1024"/>
        <v>284518.09999999998</v>
      </c>
      <c r="H381" s="11">
        <f t="shared" si="1024"/>
        <v>183318.6</v>
      </c>
      <c r="I381" s="11">
        <f t="shared" si="1024"/>
        <v>0</v>
      </c>
      <c r="J381" s="11">
        <f t="shared" si="1024"/>
        <v>0</v>
      </c>
      <c r="K381" s="11">
        <f t="shared" si="1024"/>
        <v>0</v>
      </c>
      <c r="L381" s="11">
        <f t="shared" si="921"/>
        <v>199589.4</v>
      </c>
      <c r="M381" s="11">
        <f t="shared" si="922"/>
        <v>284518.09999999998</v>
      </c>
      <c r="N381" s="11">
        <f t="shared" si="923"/>
        <v>183318.6</v>
      </c>
      <c r="O381" s="11">
        <f>O384</f>
        <v>32482.25216</v>
      </c>
      <c r="P381" s="11">
        <f>P384</f>
        <v>0</v>
      </c>
      <c r="Q381" s="11">
        <f>Q384</f>
        <v>0</v>
      </c>
      <c r="R381" s="11">
        <f t="shared" si="997"/>
        <v>232071.65216</v>
      </c>
      <c r="S381" s="11">
        <f t="shared" si="998"/>
        <v>284518.09999999998</v>
      </c>
      <c r="T381" s="11">
        <f t="shared" si="999"/>
        <v>183318.6</v>
      </c>
      <c r="U381" s="11">
        <f>U384</f>
        <v>0</v>
      </c>
      <c r="V381" s="11">
        <f>V384</f>
        <v>0</v>
      </c>
      <c r="W381" s="11">
        <f>W384</f>
        <v>0</v>
      </c>
      <c r="X381" s="11">
        <f t="shared" si="1000"/>
        <v>232071.65216</v>
      </c>
      <c r="Y381" s="11">
        <f t="shared" si="1001"/>
        <v>284518.09999999998</v>
      </c>
      <c r="Z381" s="11">
        <f t="shared" si="1002"/>
        <v>183318.6</v>
      </c>
      <c r="AA381" s="11">
        <f>AA384</f>
        <v>35237.015999999996</v>
      </c>
      <c r="AB381" s="11">
        <f>AB384</f>
        <v>0</v>
      </c>
      <c r="AC381" s="11">
        <f>AC384</f>
        <v>0</v>
      </c>
      <c r="AD381" s="11">
        <f t="shared" si="1003"/>
        <v>267308.66816</v>
      </c>
      <c r="AE381" s="11">
        <f t="shared" si="1004"/>
        <v>284518.09999999998</v>
      </c>
      <c r="AF381" s="11">
        <f t="shared" si="1005"/>
        <v>183318.6</v>
      </c>
      <c r="AG381" s="11">
        <f>AG384</f>
        <v>0</v>
      </c>
      <c r="AH381" s="11">
        <f t="shared" si="1006"/>
        <v>267308.66816</v>
      </c>
      <c r="AI381" s="11">
        <f t="shared" si="1007"/>
        <v>284518.09999999998</v>
      </c>
      <c r="AJ381" s="11">
        <f t="shared" si="1008"/>
        <v>183318.6</v>
      </c>
      <c r="AK381" s="11">
        <f>AK384</f>
        <v>-36548.695999999996</v>
      </c>
      <c r="AL381" s="11">
        <f>AL384</f>
        <v>40000</v>
      </c>
      <c r="AM381" s="11">
        <f>AM384</f>
        <v>0</v>
      </c>
      <c r="AN381" s="11">
        <f t="shared" si="1009"/>
        <v>230759.97216</v>
      </c>
      <c r="AO381" s="11">
        <f t="shared" si="1010"/>
        <v>324518.09999999998</v>
      </c>
      <c r="AP381" s="11">
        <f t="shared" si="1011"/>
        <v>183318.6</v>
      </c>
      <c r="AQ381" s="11">
        <f>AQ384</f>
        <v>0</v>
      </c>
      <c r="AR381" s="11">
        <f>AR384</f>
        <v>0</v>
      </c>
      <c r="AS381" s="11">
        <f>AS384</f>
        <v>0</v>
      </c>
      <c r="AT381" s="11">
        <f t="shared" si="1012"/>
        <v>230759.97216</v>
      </c>
      <c r="AU381" s="11">
        <f t="shared" si="1013"/>
        <v>324518.09999999998</v>
      </c>
      <c r="AV381" s="11">
        <f t="shared" si="1014"/>
        <v>183318.6</v>
      </c>
      <c r="AW381" s="11">
        <f>AW384+AW382</f>
        <v>0</v>
      </c>
      <c r="AX381" s="11">
        <f>AX384+AX382</f>
        <v>0</v>
      </c>
      <c r="AY381" s="11">
        <f>AY384+AY382</f>
        <v>0</v>
      </c>
      <c r="AZ381" s="11">
        <f t="shared" si="1015"/>
        <v>230759.97216</v>
      </c>
      <c r="BA381" s="11">
        <f t="shared" si="1016"/>
        <v>324518.09999999998</v>
      </c>
      <c r="BB381" s="11">
        <f t="shared" si="1017"/>
        <v>183318.6</v>
      </c>
      <c r="BC381" s="11">
        <f>BC384+BC382</f>
        <v>0</v>
      </c>
      <c r="BD381" s="11">
        <f>BD384+BD382</f>
        <v>0</v>
      </c>
      <c r="BE381" s="11">
        <f>BE384+BE382</f>
        <v>0</v>
      </c>
      <c r="BF381" s="11">
        <f t="shared" si="1018"/>
        <v>230759.97216</v>
      </c>
      <c r="BG381" s="11">
        <f t="shared" si="1019"/>
        <v>324518.09999999998</v>
      </c>
      <c r="BH381" s="11">
        <f t="shared" si="1020"/>
        <v>183318.6</v>
      </c>
      <c r="BI381" s="11">
        <f>BI384+BI382</f>
        <v>1219.972</v>
      </c>
      <c r="BJ381" s="11">
        <f>BJ384+BJ382</f>
        <v>0</v>
      </c>
      <c r="BK381" s="11">
        <f>BK384+BK382</f>
        <v>0</v>
      </c>
      <c r="BL381" s="11">
        <f t="shared" si="985"/>
        <v>231979.94416000001</v>
      </c>
      <c r="BM381" s="11">
        <f>BM384+BM382</f>
        <v>0</v>
      </c>
      <c r="BN381" s="43">
        <f t="shared" si="993"/>
        <v>231979.94416000001</v>
      </c>
      <c r="BO381" s="11">
        <f t="shared" si="912"/>
        <v>324518.09999999998</v>
      </c>
      <c r="BP381" s="11">
        <f>BP384+BP382</f>
        <v>0</v>
      </c>
      <c r="BQ381" s="43">
        <f t="shared" si="994"/>
        <v>324518.09999999998</v>
      </c>
      <c r="BR381" s="11">
        <f t="shared" si="913"/>
        <v>183318.6</v>
      </c>
      <c r="BS381" s="11">
        <f>BS384+BS382</f>
        <v>0</v>
      </c>
      <c r="BT381" s="43">
        <f t="shared" si="995"/>
        <v>183318.6</v>
      </c>
      <c r="BU381" s="11">
        <f>BU384+BU382</f>
        <v>0</v>
      </c>
      <c r="BV381" s="21"/>
      <c r="BW381" s="21"/>
      <c r="BX381" s="1" t="str">
        <f t="shared" si="992"/>
        <v/>
      </c>
    </row>
    <row r="382" spans="1:77" ht="31.2" customHeight="1" x14ac:dyDescent="0.3">
      <c r="A382" s="62" t="s">
        <v>309</v>
      </c>
      <c r="B382" s="63" t="s">
        <v>64</v>
      </c>
      <c r="C382" s="62"/>
      <c r="D382" s="62"/>
      <c r="E382" s="64" t="s">
        <v>65</v>
      </c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>
        <f>AW383</f>
        <v>0</v>
      </c>
      <c r="AX382" s="11">
        <f>AX383</f>
        <v>0</v>
      </c>
      <c r="AY382" s="11">
        <f>AY383</f>
        <v>0</v>
      </c>
      <c r="AZ382" s="11">
        <f t="shared" si="1015"/>
        <v>0</v>
      </c>
      <c r="BA382" s="11">
        <f t="shared" si="1016"/>
        <v>0</v>
      </c>
      <c r="BB382" s="11">
        <f t="shared" si="1017"/>
        <v>0</v>
      </c>
      <c r="BC382" s="11">
        <f>BC383</f>
        <v>0</v>
      </c>
      <c r="BD382" s="11">
        <f>BD383</f>
        <v>0</v>
      </c>
      <c r="BE382" s="11">
        <f>BE383</f>
        <v>0</v>
      </c>
      <c r="BF382" s="11">
        <f t="shared" si="1018"/>
        <v>0</v>
      </c>
      <c r="BG382" s="11">
        <f t="shared" si="1019"/>
        <v>0</v>
      </c>
      <c r="BH382" s="11">
        <f t="shared" si="1020"/>
        <v>0</v>
      </c>
      <c r="BI382" s="11">
        <f>BI383</f>
        <v>121.517</v>
      </c>
      <c r="BJ382" s="11">
        <f>BJ383</f>
        <v>0</v>
      </c>
      <c r="BK382" s="11">
        <f>BK383</f>
        <v>0</v>
      </c>
      <c r="BL382" s="11">
        <f t="shared" si="985"/>
        <v>121.517</v>
      </c>
      <c r="BM382" s="11">
        <f>BM383</f>
        <v>0</v>
      </c>
      <c r="BN382" s="43">
        <f t="shared" si="993"/>
        <v>121.517</v>
      </c>
      <c r="BO382" s="11">
        <f t="shared" si="912"/>
        <v>0</v>
      </c>
      <c r="BP382" s="11">
        <f>BP383</f>
        <v>0</v>
      </c>
      <c r="BQ382" s="43">
        <f t="shared" si="994"/>
        <v>0</v>
      </c>
      <c r="BR382" s="11">
        <f t="shared" si="913"/>
        <v>0</v>
      </c>
      <c r="BS382" s="11">
        <f>BS383</f>
        <v>0</v>
      </c>
      <c r="BT382" s="43">
        <f t="shared" si="995"/>
        <v>0</v>
      </c>
      <c r="BU382" s="11">
        <f>BU383</f>
        <v>0</v>
      </c>
      <c r="BV382" s="21"/>
      <c r="BW382" s="21"/>
      <c r="BX382" s="1" t="str">
        <f t="shared" si="992"/>
        <v/>
      </c>
    </row>
    <row r="383" spans="1:77" ht="15.6" customHeight="1" x14ac:dyDescent="0.3">
      <c r="A383" s="62" t="s">
        <v>309</v>
      </c>
      <c r="B383" s="63">
        <v>200</v>
      </c>
      <c r="C383" s="62" t="s">
        <v>286</v>
      </c>
      <c r="D383" s="62" t="s">
        <v>67</v>
      </c>
      <c r="E383" s="64" t="s">
        <v>287</v>
      </c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>
        <f t="shared" si="1015"/>
        <v>0</v>
      </c>
      <c r="BA383" s="11">
        <f t="shared" si="1016"/>
        <v>0</v>
      </c>
      <c r="BB383" s="11">
        <f t="shared" si="1017"/>
        <v>0</v>
      </c>
      <c r="BC383" s="11"/>
      <c r="BD383" s="11"/>
      <c r="BE383" s="11"/>
      <c r="BF383" s="11">
        <f t="shared" si="1018"/>
        <v>0</v>
      </c>
      <c r="BG383" s="11">
        <f t="shared" si="1019"/>
        <v>0</v>
      </c>
      <c r="BH383" s="11">
        <f t="shared" si="1020"/>
        <v>0</v>
      </c>
      <c r="BI383" s="11">
        <v>121.517</v>
      </c>
      <c r="BJ383" s="11"/>
      <c r="BK383" s="11"/>
      <c r="BL383" s="11">
        <f t="shared" si="985"/>
        <v>121.517</v>
      </c>
      <c r="BM383" s="11"/>
      <c r="BN383" s="43">
        <f t="shared" si="993"/>
        <v>121.517</v>
      </c>
      <c r="BO383" s="11">
        <f t="shared" si="912"/>
        <v>0</v>
      </c>
      <c r="BP383" s="11"/>
      <c r="BQ383" s="43">
        <f t="shared" si="994"/>
        <v>0</v>
      </c>
      <c r="BR383" s="11">
        <f t="shared" si="913"/>
        <v>0</v>
      </c>
      <c r="BS383" s="11"/>
      <c r="BT383" s="43">
        <f t="shared" si="995"/>
        <v>0</v>
      </c>
      <c r="BU383" s="11"/>
      <c r="BV383" s="21"/>
      <c r="BW383" s="21"/>
      <c r="BX383" s="1" t="str">
        <f t="shared" si="992"/>
        <v>1103</v>
      </c>
    </row>
    <row r="384" spans="1:77" ht="46.8" customHeight="1" x14ac:dyDescent="0.3">
      <c r="A384" s="62" t="s">
        <v>309</v>
      </c>
      <c r="B384" s="63" t="s">
        <v>82</v>
      </c>
      <c r="C384" s="62"/>
      <c r="D384" s="62"/>
      <c r="E384" s="64" t="s">
        <v>83</v>
      </c>
      <c r="F384" s="11">
        <f t="shared" ref="F384:K384" si="1025">F385+F386</f>
        <v>199589.4</v>
      </c>
      <c r="G384" s="11">
        <f t="shared" si="1025"/>
        <v>284518.09999999998</v>
      </c>
      <c r="H384" s="11">
        <f t="shared" si="1025"/>
        <v>183318.6</v>
      </c>
      <c r="I384" s="11">
        <f t="shared" si="1025"/>
        <v>0</v>
      </c>
      <c r="J384" s="11">
        <f t="shared" si="1025"/>
        <v>0</v>
      </c>
      <c r="K384" s="11">
        <f t="shared" si="1025"/>
        <v>0</v>
      </c>
      <c r="L384" s="11">
        <f t="shared" si="921"/>
        <v>199589.4</v>
      </c>
      <c r="M384" s="11">
        <f t="shared" si="922"/>
        <v>284518.09999999998</v>
      </c>
      <c r="N384" s="11">
        <f t="shared" si="923"/>
        <v>183318.6</v>
      </c>
      <c r="O384" s="11">
        <f>O385+O386</f>
        <v>32482.25216</v>
      </c>
      <c r="P384" s="11">
        <f>P385+P386</f>
        <v>0</v>
      </c>
      <c r="Q384" s="11">
        <f>Q385+Q386</f>
        <v>0</v>
      </c>
      <c r="R384" s="11">
        <f t="shared" si="997"/>
        <v>232071.65216</v>
      </c>
      <c r="S384" s="11">
        <f t="shared" si="998"/>
        <v>284518.09999999998</v>
      </c>
      <c r="T384" s="11">
        <f t="shared" si="999"/>
        <v>183318.6</v>
      </c>
      <c r="U384" s="11">
        <f>U385+U386</f>
        <v>0</v>
      </c>
      <c r="V384" s="11">
        <f>V385+V386</f>
        <v>0</v>
      </c>
      <c r="W384" s="11">
        <f>W385+W386</f>
        <v>0</v>
      </c>
      <c r="X384" s="11">
        <f t="shared" si="1000"/>
        <v>232071.65216</v>
      </c>
      <c r="Y384" s="11">
        <f t="shared" si="1001"/>
        <v>284518.09999999998</v>
      </c>
      <c r="Z384" s="11">
        <f t="shared" si="1002"/>
        <v>183318.6</v>
      </c>
      <c r="AA384" s="11">
        <f>AA385+AA386</f>
        <v>35237.015999999996</v>
      </c>
      <c r="AB384" s="11">
        <f>AB385+AB386</f>
        <v>0</v>
      </c>
      <c r="AC384" s="11">
        <f>AC385+AC386</f>
        <v>0</v>
      </c>
      <c r="AD384" s="11">
        <f t="shared" si="1003"/>
        <v>267308.66816</v>
      </c>
      <c r="AE384" s="11">
        <f t="shared" si="1004"/>
        <v>284518.09999999998</v>
      </c>
      <c r="AF384" s="11">
        <f t="shared" si="1005"/>
        <v>183318.6</v>
      </c>
      <c r="AG384" s="11">
        <f>AG385+AG386</f>
        <v>0</v>
      </c>
      <c r="AH384" s="11">
        <f t="shared" si="1006"/>
        <v>267308.66816</v>
      </c>
      <c r="AI384" s="11">
        <f t="shared" si="1007"/>
        <v>284518.09999999998</v>
      </c>
      <c r="AJ384" s="11">
        <f t="shared" si="1008"/>
        <v>183318.6</v>
      </c>
      <c r="AK384" s="11">
        <f>AK385+AK386</f>
        <v>-36548.695999999996</v>
      </c>
      <c r="AL384" s="11">
        <f>AL385+AL386</f>
        <v>40000</v>
      </c>
      <c r="AM384" s="11">
        <f>AM385+AM386</f>
        <v>0</v>
      </c>
      <c r="AN384" s="11">
        <f t="shared" si="1009"/>
        <v>230759.97216</v>
      </c>
      <c r="AO384" s="11">
        <f t="shared" si="1010"/>
        <v>324518.09999999998</v>
      </c>
      <c r="AP384" s="11">
        <f t="shared" si="1011"/>
        <v>183318.6</v>
      </c>
      <c r="AQ384" s="11">
        <f>AQ385+AQ386</f>
        <v>0</v>
      </c>
      <c r="AR384" s="11">
        <f>AR385+AR386</f>
        <v>0</v>
      </c>
      <c r="AS384" s="11">
        <f>AS385+AS386</f>
        <v>0</v>
      </c>
      <c r="AT384" s="11">
        <f t="shared" si="1012"/>
        <v>230759.97216</v>
      </c>
      <c r="AU384" s="11">
        <f t="shared" si="1013"/>
        <v>324518.09999999998</v>
      </c>
      <c r="AV384" s="11">
        <f t="shared" si="1014"/>
        <v>183318.6</v>
      </c>
      <c r="AW384" s="11">
        <f>AW385+AW386</f>
        <v>0</v>
      </c>
      <c r="AX384" s="11">
        <f>AX385+AX386</f>
        <v>0</v>
      </c>
      <c r="AY384" s="11">
        <f>AY385+AY386</f>
        <v>0</v>
      </c>
      <c r="AZ384" s="11">
        <f t="shared" si="1015"/>
        <v>230759.97216</v>
      </c>
      <c r="BA384" s="11">
        <f t="shared" si="1016"/>
        <v>324518.09999999998</v>
      </c>
      <c r="BB384" s="11">
        <f t="shared" si="1017"/>
        <v>183318.6</v>
      </c>
      <c r="BC384" s="11">
        <f>BC385+BC386</f>
        <v>0</v>
      </c>
      <c r="BD384" s="11">
        <f>BD385+BD386</f>
        <v>0</v>
      </c>
      <c r="BE384" s="11">
        <f>BE385+BE386</f>
        <v>0</v>
      </c>
      <c r="BF384" s="11">
        <f t="shared" si="1018"/>
        <v>230759.97216</v>
      </c>
      <c r="BG384" s="11">
        <f t="shared" si="1019"/>
        <v>324518.09999999998</v>
      </c>
      <c r="BH384" s="11">
        <f t="shared" si="1020"/>
        <v>183318.6</v>
      </c>
      <c r="BI384" s="11">
        <f>BI385+BI386</f>
        <v>1098.4549999999999</v>
      </c>
      <c r="BJ384" s="11">
        <f>BJ385+BJ386</f>
        <v>0</v>
      </c>
      <c r="BK384" s="11">
        <f>BK385+BK386</f>
        <v>0</v>
      </c>
      <c r="BL384" s="11">
        <f t="shared" si="985"/>
        <v>231858.42715999999</v>
      </c>
      <c r="BM384" s="11">
        <f>BM385+BM386</f>
        <v>0</v>
      </c>
      <c r="BN384" s="43">
        <f t="shared" si="993"/>
        <v>231858.42715999999</v>
      </c>
      <c r="BO384" s="11">
        <f t="shared" si="912"/>
        <v>324518.09999999998</v>
      </c>
      <c r="BP384" s="11">
        <f>BP385+BP386</f>
        <v>0</v>
      </c>
      <c r="BQ384" s="43">
        <f t="shared" si="994"/>
        <v>324518.09999999998</v>
      </c>
      <c r="BR384" s="11">
        <f t="shared" si="913"/>
        <v>183318.6</v>
      </c>
      <c r="BS384" s="11">
        <f>BS385+BS386</f>
        <v>0</v>
      </c>
      <c r="BT384" s="43">
        <f t="shared" si="995"/>
        <v>183318.6</v>
      </c>
      <c r="BU384" s="11">
        <f>BU385+BU386</f>
        <v>0</v>
      </c>
      <c r="BV384" s="21"/>
      <c r="BW384" s="21"/>
      <c r="BX384" s="1" t="str">
        <f t="shared" si="992"/>
        <v/>
      </c>
    </row>
    <row r="385" spans="1:76" ht="15.6" customHeight="1" x14ac:dyDescent="0.3">
      <c r="A385" s="62" t="s">
        <v>309</v>
      </c>
      <c r="B385" s="63">
        <v>600</v>
      </c>
      <c r="C385" s="62" t="s">
        <v>286</v>
      </c>
      <c r="D385" s="62" t="s">
        <v>43</v>
      </c>
      <c r="E385" s="64" t="s">
        <v>308</v>
      </c>
      <c r="F385" s="11">
        <v>100513.2</v>
      </c>
      <c r="G385" s="11">
        <v>4167</v>
      </c>
      <c r="H385" s="11">
        <v>0</v>
      </c>
      <c r="I385" s="11"/>
      <c r="J385" s="11"/>
      <c r="K385" s="11"/>
      <c r="L385" s="11">
        <f t="shared" si="921"/>
        <v>100513.2</v>
      </c>
      <c r="M385" s="11">
        <f t="shared" si="922"/>
        <v>4167</v>
      </c>
      <c r="N385" s="11">
        <f t="shared" si="923"/>
        <v>0</v>
      </c>
      <c r="O385" s="11">
        <v>10.768700000000001</v>
      </c>
      <c r="P385" s="11"/>
      <c r="Q385" s="11"/>
      <c r="R385" s="11">
        <f t="shared" si="997"/>
        <v>100523.9687</v>
      </c>
      <c r="S385" s="11">
        <f t="shared" si="998"/>
        <v>4167</v>
      </c>
      <c r="T385" s="11">
        <f t="shared" si="999"/>
        <v>0</v>
      </c>
      <c r="U385" s="11"/>
      <c r="V385" s="11"/>
      <c r="W385" s="11"/>
      <c r="X385" s="11">
        <f t="shared" si="1000"/>
        <v>100523.9687</v>
      </c>
      <c r="Y385" s="11">
        <f t="shared" si="1001"/>
        <v>4167</v>
      </c>
      <c r="Z385" s="11">
        <f t="shared" si="1002"/>
        <v>0</v>
      </c>
      <c r="AA385" s="11">
        <v>1770.011</v>
      </c>
      <c r="AB385" s="11"/>
      <c r="AC385" s="11"/>
      <c r="AD385" s="11">
        <f t="shared" si="1003"/>
        <v>102293.9797</v>
      </c>
      <c r="AE385" s="11">
        <f t="shared" si="1004"/>
        <v>4167</v>
      </c>
      <c r="AF385" s="11">
        <f t="shared" si="1005"/>
        <v>0</v>
      </c>
      <c r="AG385" s="11"/>
      <c r="AH385" s="11">
        <f t="shared" si="1006"/>
        <v>102293.9797</v>
      </c>
      <c r="AI385" s="11">
        <f t="shared" si="1007"/>
        <v>4167</v>
      </c>
      <c r="AJ385" s="11">
        <f t="shared" si="1008"/>
        <v>0</v>
      </c>
      <c r="AK385" s="11">
        <v>-40000</v>
      </c>
      <c r="AL385" s="11">
        <v>40000</v>
      </c>
      <c r="AM385" s="11"/>
      <c r="AN385" s="11">
        <f t="shared" si="1009"/>
        <v>62293.979699999996</v>
      </c>
      <c r="AO385" s="11">
        <f t="shared" si="1010"/>
        <v>44167</v>
      </c>
      <c r="AP385" s="11">
        <f t="shared" si="1011"/>
        <v>0</v>
      </c>
      <c r="AQ385" s="11"/>
      <c r="AR385" s="11"/>
      <c r="AS385" s="11"/>
      <c r="AT385" s="11">
        <f t="shared" si="1012"/>
        <v>62293.979699999996</v>
      </c>
      <c r="AU385" s="11">
        <f t="shared" si="1013"/>
        <v>44167</v>
      </c>
      <c r="AV385" s="11">
        <f t="shared" si="1014"/>
        <v>0</v>
      </c>
      <c r="AW385" s="11"/>
      <c r="AX385" s="11"/>
      <c r="AY385" s="11"/>
      <c r="AZ385" s="11">
        <f t="shared" si="1015"/>
        <v>62293.979699999996</v>
      </c>
      <c r="BA385" s="11">
        <f t="shared" si="1016"/>
        <v>44167</v>
      </c>
      <c r="BB385" s="11">
        <f t="shared" si="1017"/>
        <v>0</v>
      </c>
      <c r="BC385" s="11"/>
      <c r="BD385" s="11"/>
      <c r="BE385" s="11"/>
      <c r="BF385" s="11">
        <f t="shared" si="1018"/>
        <v>62293.979699999996</v>
      </c>
      <c r="BG385" s="11">
        <f t="shared" si="1019"/>
        <v>44167</v>
      </c>
      <c r="BH385" s="11">
        <f t="shared" si="1020"/>
        <v>0</v>
      </c>
      <c r="BI385" s="11"/>
      <c r="BJ385" s="11"/>
      <c r="BK385" s="11"/>
      <c r="BL385" s="11">
        <f t="shared" si="985"/>
        <v>62293.979699999996</v>
      </c>
      <c r="BM385" s="11"/>
      <c r="BN385" s="43">
        <f t="shared" si="993"/>
        <v>62293.979699999996</v>
      </c>
      <c r="BO385" s="11">
        <f t="shared" si="912"/>
        <v>44167</v>
      </c>
      <c r="BP385" s="11"/>
      <c r="BQ385" s="43">
        <f t="shared" si="994"/>
        <v>44167</v>
      </c>
      <c r="BR385" s="11">
        <f t="shared" si="913"/>
        <v>0</v>
      </c>
      <c r="BS385" s="11"/>
      <c r="BT385" s="43">
        <f t="shared" si="995"/>
        <v>0</v>
      </c>
      <c r="BU385" s="11"/>
      <c r="BV385" s="21"/>
      <c r="BW385" s="21"/>
      <c r="BX385" s="1" t="str">
        <f t="shared" si="992"/>
        <v>1101</v>
      </c>
    </row>
    <row r="386" spans="1:76" ht="15.6" customHeight="1" x14ac:dyDescent="0.3">
      <c r="A386" s="62" t="s">
        <v>309</v>
      </c>
      <c r="B386" s="63">
        <v>600</v>
      </c>
      <c r="C386" s="62" t="s">
        <v>286</v>
      </c>
      <c r="D386" s="62" t="s">
        <v>67</v>
      </c>
      <c r="E386" s="64" t="s">
        <v>287</v>
      </c>
      <c r="F386" s="11">
        <v>99076.2</v>
      </c>
      <c r="G386" s="11">
        <v>280351.09999999998</v>
      </c>
      <c r="H386" s="11">
        <v>183318.6</v>
      </c>
      <c r="I386" s="11"/>
      <c r="J386" s="11"/>
      <c r="K386" s="11"/>
      <c r="L386" s="11">
        <f t="shared" si="921"/>
        <v>99076.2</v>
      </c>
      <c r="M386" s="11">
        <f t="shared" si="922"/>
        <v>280351.09999999998</v>
      </c>
      <c r="N386" s="11">
        <f t="shared" si="923"/>
        <v>183318.6</v>
      </c>
      <c r="O386" s="11">
        <f>1616.14646+30855.337</f>
        <v>32471.483459999999</v>
      </c>
      <c r="P386" s="11"/>
      <c r="Q386" s="11"/>
      <c r="R386" s="11">
        <f t="shared" si="997"/>
        <v>131547.68346</v>
      </c>
      <c r="S386" s="11">
        <f t="shared" si="998"/>
        <v>280351.09999999998</v>
      </c>
      <c r="T386" s="11">
        <f t="shared" si="999"/>
        <v>183318.6</v>
      </c>
      <c r="U386" s="11"/>
      <c r="V386" s="11"/>
      <c r="W386" s="11"/>
      <c r="X386" s="11">
        <f t="shared" si="1000"/>
        <v>131547.68346</v>
      </c>
      <c r="Y386" s="11">
        <f t="shared" si="1001"/>
        <v>280351.09999999998</v>
      </c>
      <c r="Z386" s="11">
        <f t="shared" si="1002"/>
        <v>183318.6</v>
      </c>
      <c r="AA386" s="11">
        <f>39378.484-5911.479</f>
        <v>33467.004999999997</v>
      </c>
      <c r="AB386" s="11"/>
      <c r="AC386" s="11"/>
      <c r="AD386" s="11">
        <f t="shared" si="1003"/>
        <v>165014.68846</v>
      </c>
      <c r="AE386" s="11">
        <f t="shared" si="1004"/>
        <v>280351.09999999998</v>
      </c>
      <c r="AF386" s="11">
        <f t="shared" si="1005"/>
        <v>183318.6</v>
      </c>
      <c r="AG386" s="11"/>
      <c r="AH386" s="11">
        <f t="shared" si="1006"/>
        <v>165014.68846</v>
      </c>
      <c r="AI386" s="11">
        <f t="shared" si="1007"/>
        <v>280351.09999999998</v>
      </c>
      <c r="AJ386" s="11">
        <f t="shared" si="1008"/>
        <v>183318.6</v>
      </c>
      <c r="AK386" s="11">
        <v>3451.3040000000001</v>
      </c>
      <c r="AL386" s="11"/>
      <c r="AM386" s="11"/>
      <c r="AN386" s="11">
        <f t="shared" si="1009"/>
        <v>168465.99246000001</v>
      </c>
      <c r="AO386" s="11">
        <f t="shared" si="1010"/>
        <v>280351.09999999998</v>
      </c>
      <c r="AP386" s="11">
        <f t="shared" si="1011"/>
        <v>183318.6</v>
      </c>
      <c r="AQ386" s="11"/>
      <c r="AR386" s="11"/>
      <c r="AS386" s="11"/>
      <c r="AT386" s="11">
        <f t="shared" si="1012"/>
        <v>168465.99246000001</v>
      </c>
      <c r="AU386" s="11">
        <f t="shared" si="1013"/>
        <v>280351.09999999998</v>
      </c>
      <c r="AV386" s="11">
        <f t="shared" si="1014"/>
        <v>183318.6</v>
      </c>
      <c r="AW386" s="11"/>
      <c r="AX386" s="11"/>
      <c r="AY386" s="11"/>
      <c r="AZ386" s="11">
        <f t="shared" si="1015"/>
        <v>168465.99246000001</v>
      </c>
      <c r="BA386" s="11">
        <f t="shared" si="1016"/>
        <v>280351.09999999998</v>
      </c>
      <c r="BB386" s="11">
        <f t="shared" si="1017"/>
        <v>183318.6</v>
      </c>
      <c r="BC386" s="11"/>
      <c r="BD386" s="11"/>
      <c r="BE386" s="11"/>
      <c r="BF386" s="11">
        <f t="shared" si="1018"/>
        <v>168465.99246000001</v>
      </c>
      <c r="BG386" s="11">
        <f t="shared" si="1019"/>
        <v>280351.09999999998</v>
      </c>
      <c r="BH386" s="11">
        <f t="shared" si="1020"/>
        <v>183318.6</v>
      </c>
      <c r="BI386" s="11">
        <v>1098.4549999999999</v>
      </c>
      <c r="BJ386" s="11"/>
      <c r="BK386" s="11"/>
      <c r="BL386" s="11">
        <f t="shared" si="985"/>
        <v>169564.44746</v>
      </c>
      <c r="BM386" s="11"/>
      <c r="BN386" s="43">
        <f t="shared" si="993"/>
        <v>169564.44746</v>
      </c>
      <c r="BO386" s="11">
        <f t="shared" si="912"/>
        <v>280351.09999999998</v>
      </c>
      <c r="BP386" s="11"/>
      <c r="BQ386" s="43">
        <f t="shared" si="994"/>
        <v>280351.09999999998</v>
      </c>
      <c r="BR386" s="11">
        <f t="shared" si="913"/>
        <v>183318.6</v>
      </c>
      <c r="BS386" s="11"/>
      <c r="BT386" s="43">
        <f t="shared" si="995"/>
        <v>183318.6</v>
      </c>
      <c r="BU386" s="11"/>
      <c r="BV386" s="21"/>
      <c r="BW386" s="21"/>
      <c r="BX386" s="1" t="str">
        <f t="shared" si="992"/>
        <v>1103</v>
      </c>
    </row>
    <row r="387" spans="1:76" ht="46.8" customHeight="1" x14ac:dyDescent="0.3">
      <c r="A387" s="62" t="s">
        <v>311</v>
      </c>
      <c r="B387" s="63"/>
      <c r="C387" s="62"/>
      <c r="D387" s="62"/>
      <c r="E387" s="64" t="s">
        <v>312</v>
      </c>
      <c r="F387" s="11">
        <f t="shared" ref="F387:F395" si="1026">F388</f>
        <v>46485.5</v>
      </c>
      <c r="G387" s="11">
        <f t="shared" ref="G387:G395" si="1027">G388</f>
        <v>12485.5</v>
      </c>
      <c r="H387" s="11">
        <f t="shared" ref="H387:H395" si="1028">H388</f>
        <v>12485.5</v>
      </c>
      <c r="I387" s="11">
        <f t="shared" ref="I387:I395" si="1029">I388</f>
        <v>0</v>
      </c>
      <c r="J387" s="11">
        <f t="shared" ref="J387:J395" si="1030">J388</f>
        <v>0</v>
      </c>
      <c r="K387" s="11">
        <f t="shared" ref="K387:K395" si="1031">K388</f>
        <v>0</v>
      </c>
      <c r="L387" s="11">
        <f t="shared" si="921"/>
        <v>46485.5</v>
      </c>
      <c r="M387" s="11">
        <f t="shared" si="922"/>
        <v>12485.5</v>
      </c>
      <c r="N387" s="11">
        <f t="shared" si="923"/>
        <v>12485.5</v>
      </c>
      <c r="O387" s="11">
        <f t="shared" ref="O387:O395" si="1032">O388</f>
        <v>5966.7524699999994</v>
      </c>
      <c r="P387" s="11">
        <f t="shared" ref="P387:P395" si="1033">P388</f>
        <v>0</v>
      </c>
      <c r="Q387" s="11">
        <f t="shared" ref="Q387:Q395" si="1034">Q388</f>
        <v>0</v>
      </c>
      <c r="R387" s="11">
        <f t="shared" si="997"/>
        <v>52452.252469999999</v>
      </c>
      <c r="S387" s="11">
        <f t="shared" si="998"/>
        <v>12485.5</v>
      </c>
      <c r="T387" s="11">
        <f t="shared" si="999"/>
        <v>12485.5</v>
      </c>
      <c r="U387" s="11">
        <f>U388</f>
        <v>0</v>
      </c>
      <c r="V387" s="11">
        <f>V388</f>
        <v>0</v>
      </c>
      <c r="W387" s="11">
        <f>W388</f>
        <v>0</v>
      </c>
      <c r="X387" s="11">
        <f t="shared" si="1000"/>
        <v>52452.252469999999</v>
      </c>
      <c r="Y387" s="11">
        <f t="shared" si="1001"/>
        <v>12485.5</v>
      </c>
      <c r="Z387" s="11">
        <f t="shared" si="1002"/>
        <v>12485.5</v>
      </c>
      <c r="AA387" s="11">
        <f>AA388</f>
        <v>0</v>
      </c>
      <c r="AB387" s="11">
        <f>AB388</f>
        <v>0</v>
      </c>
      <c r="AC387" s="11">
        <f>AC388</f>
        <v>0</v>
      </c>
      <c r="AD387" s="11">
        <f t="shared" si="1003"/>
        <v>52452.252469999999</v>
      </c>
      <c r="AE387" s="11">
        <f t="shared" si="1004"/>
        <v>12485.5</v>
      </c>
      <c r="AF387" s="11">
        <f t="shared" si="1005"/>
        <v>12485.5</v>
      </c>
      <c r="AG387" s="11">
        <f>AG388</f>
        <v>0</v>
      </c>
      <c r="AH387" s="11">
        <f t="shared" si="1006"/>
        <v>52452.252469999999</v>
      </c>
      <c r="AI387" s="11">
        <f t="shared" si="1007"/>
        <v>12485.5</v>
      </c>
      <c r="AJ387" s="11">
        <f t="shared" si="1008"/>
        <v>12485.5</v>
      </c>
      <c r="AK387" s="11">
        <f>AK388</f>
        <v>0</v>
      </c>
      <c r="AL387" s="11">
        <f>AL388</f>
        <v>0</v>
      </c>
      <c r="AM387" s="11">
        <f>AM388</f>
        <v>0</v>
      </c>
      <c r="AN387" s="11">
        <f t="shared" si="1009"/>
        <v>52452.252469999999</v>
      </c>
      <c r="AO387" s="11">
        <f t="shared" si="1010"/>
        <v>12485.5</v>
      </c>
      <c r="AP387" s="11">
        <f t="shared" si="1011"/>
        <v>12485.5</v>
      </c>
      <c r="AQ387" s="11">
        <f>AQ388</f>
        <v>0</v>
      </c>
      <c r="AR387" s="11">
        <f>AR388</f>
        <v>0</v>
      </c>
      <c r="AS387" s="11">
        <f>AS388</f>
        <v>0</v>
      </c>
      <c r="AT387" s="11">
        <f t="shared" si="1012"/>
        <v>52452.252469999999</v>
      </c>
      <c r="AU387" s="11">
        <f t="shared" si="1013"/>
        <v>12485.5</v>
      </c>
      <c r="AV387" s="11">
        <f t="shared" si="1014"/>
        <v>12485.5</v>
      </c>
      <c r="AW387" s="11">
        <f>AW388</f>
        <v>0</v>
      </c>
      <c r="AX387" s="11">
        <f>AX388</f>
        <v>0</v>
      </c>
      <c r="AY387" s="11">
        <f>AY388</f>
        <v>0</v>
      </c>
      <c r="AZ387" s="11">
        <f t="shared" si="1015"/>
        <v>52452.252469999999</v>
      </c>
      <c r="BA387" s="11">
        <f t="shared" si="1016"/>
        <v>12485.5</v>
      </c>
      <c r="BB387" s="11">
        <f t="shared" si="1017"/>
        <v>12485.5</v>
      </c>
      <c r="BC387" s="11">
        <f>BC388</f>
        <v>0</v>
      </c>
      <c r="BD387" s="11">
        <f>BD388</f>
        <v>0</v>
      </c>
      <c r="BE387" s="11">
        <f>BE388</f>
        <v>0</v>
      </c>
      <c r="BF387" s="11">
        <f t="shared" si="1018"/>
        <v>52452.252469999999</v>
      </c>
      <c r="BG387" s="11">
        <f t="shared" si="1019"/>
        <v>12485.5</v>
      </c>
      <c r="BH387" s="11">
        <f t="shared" si="1020"/>
        <v>12485.5</v>
      </c>
      <c r="BI387" s="11">
        <f>BI388</f>
        <v>0</v>
      </c>
      <c r="BJ387" s="11">
        <f>BJ388</f>
        <v>0</v>
      </c>
      <c r="BK387" s="11">
        <f>BK388</f>
        <v>0</v>
      </c>
      <c r="BL387" s="11">
        <f t="shared" si="985"/>
        <v>52452.252469999999</v>
      </c>
      <c r="BM387" s="11">
        <f>BM388</f>
        <v>0</v>
      </c>
      <c r="BN387" s="43">
        <f t="shared" si="993"/>
        <v>52452.252469999999</v>
      </c>
      <c r="BO387" s="11">
        <f t="shared" si="912"/>
        <v>12485.5</v>
      </c>
      <c r="BP387" s="11">
        <f>BP388</f>
        <v>0</v>
      </c>
      <c r="BQ387" s="43">
        <f t="shared" si="994"/>
        <v>12485.5</v>
      </c>
      <c r="BR387" s="11">
        <f t="shared" si="913"/>
        <v>12485.5</v>
      </c>
      <c r="BS387" s="11">
        <f>BS388</f>
        <v>0</v>
      </c>
      <c r="BT387" s="43">
        <f t="shared" si="995"/>
        <v>12485.5</v>
      </c>
      <c r="BU387" s="11">
        <f>BU388</f>
        <v>0</v>
      </c>
      <c r="BV387" s="21"/>
      <c r="BW387" s="21"/>
      <c r="BX387" s="1" t="str">
        <f t="shared" si="992"/>
        <v/>
      </c>
    </row>
    <row r="388" spans="1:76" ht="46.8" customHeight="1" x14ac:dyDescent="0.3">
      <c r="A388" s="62" t="s">
        <v>311</v>
      </c>
      <c r="B388" s="63" t="s">
        <v>82</v>
      </c>
      <c r="C388" s="62"/>
      <c r="D388" s="62"/>
      <c r="E388" s="64" t="s">
        <v>83</v>
      </c>
      <c r="F388" s="11">
        <f t="shared" si="1026"/>
        <v>46485.5</v>
      </c>
      <c r="G388" s="11">
        <f t="shared" si="1027"/>
        <v>12485.5</v>
      </c>
      <c r="H388" s="11">
        <f t="shared" si="1028"/>
        <v>12485.5</v>
      </c>
      <c r="I388" s="11">
        <f t="shared" si="1029"/>
        <v>0</v>
      </c>
      <c r="J388" s="11">
        <f t="shared" si="1030"/>
        <v>0</v>
      </c>
      <c r="K388" s="11">
        <f t="shared" si="1031"/>
        <v>0</v>
      </c>
      <c r="L388" s="11">
        <f t="shared" si="921"/>
        <v>46485.5</v>
      </c>
      <c r="M388" s="11">
        <f t="shared" si="922"/>
        <v>12485.5</v>
      </c>
      <c r="N388" s="11">
        <f t="shared" si="923"/>
        <v>12485.5</v>
      </c>
      <c r="O388" s="11">
        <f>O389+O390</f>
        <v>5966.7524699999994</v>
      </c>
      <c r="P388" s="11">
        <f>P389+P390</f>
        <v>0</v>
      </c>
      <c r="Q388" s="11">
        <f>Q389+Q390</f>
        <v>0</v>
      </c>
      <c r="R388" s="11">
        <f t="shared" si="997"/>
        <v>52452.252469999999</v>
      </c>
      <c r="S388" s="11">
        <f t="shared" si="998"/>
        <v>12485.5</v>
      </c>
      <c r="T388" s="11">
        <f t="shared" si="999"/>
        <v>12485.5</v>
      </c>
      <c r="U388" s="11">
        <f>U389+U390</f>
        <v>0</v>
      </c>
      <c r="V388" s="11">
        <f>V389+V390</f>
        <v>0</v>
      </c>
      <c r="W388" s="11">
        <f>W389+W390</f>
        <v>0</v>
      </c>
      <c r="X388" s="11">
        <f t="shared" si="1000"/>
        <v>52452.252469999999</v>
      </c>
      <c r="Y388" s="11">
        <f t="shared" si="1001"/>
        <v>12485.5</v>
      </c>
      <c r="Z388" s="11">
        <f t="shared" si="1002"/>
        <v>12485.5</v>
      </c>
      <c r="AA388" s="11">
        <f>AA389+AA390</f>
        <v>0</v>
      </c>
      <c r="AB388" s="11">
        <f>AB389+AB390</f>
        <v>0</v>
      </c>
      <c r="AC388" s="11">
        <f>AC389+AC390</f>
        <v>0</v>
      </c>
      <c r="AD388" s="11">
        <f t="shared" si="1003"/>
        <v>52452.252469999999</v>
      </c>
      <c r="AE388" s="11">
        <f t="shared" si="1004"/>
        <v>12485.5</v>
      </c>
      <c r="AF388" s="11">
        <f t="shared" si="1005"/>
        <v>12485.5</v>
      </c>
      <c r="AG388" s="11">
        <f>AG389+AG390</f>
        <v>0</v>
      </c>
      <c r="AH388" s="11">
        <f t="shared" si="1006"/>
        <v>52452.252469999999</v>
      </c>
      <c r="AI388" s="11">
        <f t="shared" si="1007"/>
        <v>12485.5</v>
      </c>
      <c r="AJ388" s="11">
        <f t="shared" si="1008"/>
        <v>12485.5</v>
      </c>
      <c r="AK388" s="11">
        <f>AK389+AK390</f>
        <v>0</v>
      </c>
      <c r="AL388" s="11">
        <f>AL389+AL390</f>
        <v>0</v>
      </c>
      <c r="AM388" s="11">
        <f>AM389+AM390</f>
        <v>0</v>
      </c>
      <c r="AN388" s="11">
        <f t="shared" si="1009"/>
        <v>52452.252469999999</v>
      </c>
      <c r="AO388" s="11">
        <f t="shared" si="1010"/>
        <v>12485.5</v>
      </c>
      <c r="AP388" s="11">
        <f t="shared" si="1011"/>
        <v>12485.5</v>
      </c>
      <c r="AQ388" s="11">
        <f>AQ389+AQ390</f>
        <v>0</v>
      </c>
      <c r="AR388" s="11">
        <f>AR389+AR390</f>
        <v>0</v>
      </c>
      <c r="AS388" s="11">
        <f>AS389+AS390</f>
        <v>0</v>
      </c>
      <c r="AT388" s="11">
        <f t="shared" si="1012"/>
        <v>52452.252469999999</v>
      </c>
      <c r="AU388" s="11">
        <f t="shared" si="1013"/>
        <v>12485.5</v>
      </c>
      <c r="AV388" s="11">
        <f t="shared" si="1014"/>
        <v>12485.5</v>
      </c>
      <c r="AW388" s="11">
        <f>AW389+AW390</f>
        <v>0</v>
      </c>
      <c r="AX388" s="11">
        <f>AX389+AX390</f>
        <v>0</v>
      </c>
      <c r="AY388" s="11">
        <f>AY389+AY390</f>
        <v>0</v>
      </c>
      <c r="AZ388" s="11">
        <f t="shared" si="1015"/>
        <v>52452.252469999999</v>
      </c>
      <c r="BA388" s="11">
        <f t="shared" si="1016"/>
        <v>12485.5</v>
      </c>
      <c r="BB388" s="11">
        <f t="shared" si="1017"/>
        <v>12485.5</v>
      </c>
      <c r="BC388" s="11">
        <f>BC389+BC390</f>
        <v>0</v>
      </c>
      <c r="BD388" s="11">
        <f>BD389+BD390</f>
        <v>0</v>
      </c>
      <c r="BE388" s="11">
        <f>BE389+BE390</f>
        <v>0</v>
      </c>
      <c r="BF388" s="11">
        <f t="shared" si="1018"/>
        <v>52452.252469999999</v>
      </c>
      <c r="BG388" s="11">
        <f t="shared" si="1019"/>
        <v>12485.5</v>
      </c>
      <c r="BH388" s="11">
        <f t="shared" si="1020"/>
        <v>12485.5</v>
      </c>
      <c r="BI388" s="11">
        <f>BI389+BI390</f>
        <v>0</v>
      </c>
      <c r="BJ388" s="11">
        <f>BJ389+BJ390</f>
        <v>0</v>
      </c>
      <c r="BK388" s="11">
        <f>BK389+BK390</f>
        <v>0</v>
      </c>
      <c r="BL388" s="11">
        <f t="shared" si="985"/>
        <v>52452.252469999999</v>
      </c>
      <c r="BM388" s="11">
        <f>BM389+BM390</f>
        <v>0</v>
      </c>
      <c r="BN388" s="43">
        <f t="shared" si="993"/>
        <v>52452.252469999999</v>
      </c>
      <c r="BO388" s="11">
        <f t="shared" si="912"/>
        <v>12485.5</v>
      </c>
      <c r="BP388" s="11">
        <f>BP389+BP390</f>
        <v>0</v>
      </c>
      <c r="BQ388" s="43">
        <f t="shared" si="994"/>
        <v>12485.5</v>
      </c>
      <c r="BR388" s="11">
        <f t="shared" si="913"/>
        <v>12485.5</v>
      </c>
      <c r="BS388" s="11">
        <f>BS389+BS390</f>
        <v>0</v>
      </c>
      <c r="BT388" s="43">
        <f t="shared" si="995"/>
        <v>12485.5</v>
      </c>
      <c r="BU388" s="11">
        <f>BU389+BU390</f>
        <v>0</v>
      </c>
      <c r="BV388" s="21"/>
      <c r="BW388" s="21"/>
      <c r="BX388" s="1" t="str">
        <f t="shared" si="992"/>
        <v/>
      </c>
    </row>
    <row r="389" spans="1:76" ht="15.6" customHeight="1" x14ac:dyDescent="0.3">
      <c r="A389" s="62" t="s">
        <v>311</v>
      </c>
      <c r="B389" s="63">
        <v>600</v>
      </c>
      <c r="C389" s="62" t="s">
        <v>286</v>
      </c>
      <c r="D389" s="62" t="s">
        <v>43</v>
      </c>
      <c r="E389" s="64" t="s">
        <v>308</v>
      </c>
      <c r="F389" s="11">
        <v>46485.5</v>
      </c>
      <c r="G389" s="11">
        <v>12485.5</v>
      </c>
      <c r="H389" s="11">
        <v>12485.5</v>
      </c>
      <c r="I389" s="11"/>
      <c r="J389" s="11"/>
      <c r="K389" s="11"/>
      <c r="L389" s="11">
        <f t="shared" si="921"/>
        <v>46485.5</v>
      </c>
      <c r="M389" s="11">
        <f t="shared" si="922"/>
        <v>12485.5</v>
      </c>
      <c r="N389" s="11">
        <f t="shared" si="923"/>
        <v>12485.5</v>
      </c>
      <c r="O389" s="11">
        <v>2432.2824700000001</v>
      </c>
      <c r="P389" s="11"/>
      <c r="Q389" s="11"/>
      <c r="R389" s="11">
        <f t="shared" si="997"/>
        <v>48917.782469999998</v>
      </c>
      <c r="S389" s="11">
        <f t="shared" si="998"/>
        <v>12485.5</v>
      </c>
      <c r="T389" s="11">
        <f t="shared" si="999"/>
        <v>12485.5</v>
      </c>
      <c r="U389" s="11"/>
      <c r="V389" s="11"/>
      <c r="W389" s="11"/>
      <c r="X389" s="11">
        <f t="shared" si="1000"/>
        <v>48917.782469999998</v>
      </c>
      <c r="Y389" s="11">
        <f t="shared" si="1001"/>
        <v>12485.5</v>
      </c>
      <c r="Z389" s="11">
        <f t="shared" si="1002"/>
        <v>12485.5</v>
      </c>
      <c r="AA389" s="11"/>
      <c r="AB389" s="11"/>
      <c r="AC389" s="11"/>
      <c r="AD389" s="11">
        <f t="shared" si="1003"/>
        <v>48917.782469999998</v>
      </c>
      <c r="AE389" s="11">
        <f t="shared" si="1004"/>
        <v>12485.5</v>
      </c>
      <c r="AF389" s="11">
        <f t="shared" si="1005"/>
        <v>12485.5</v>
      </c>
      <c r="AG389" s="11"/>
      <c r="AH389" s="11">
        <f t="shared" si="1006"/>
        <v>48917.782469999998</v>
      </c>
      <c r="AI389" s="11">
        <f t="shared" si="1007"/>
        <v>12485.5</v>
      </c>
      <c r="AJ389" s="11">
        <f t="shared" si="1008"/>
        <v>12485.5</v>
      </c>
      <c r="AK389" s="11"/>
      <c r="AL389" s="11"/>
      <c r="AM389" s="11"/>
      <c r="AN389" s="11">
        <f t="shared" si="1009"/>
        <v>48917.782469999998</v>
      </c>
      <c r="AO389" s="11">
        <f t="shared" si="1010"/>
        <v>12485.5</v>
      </c>
      <c r="AP389" s="11">
        <f t="shared" si="1011"/>
        <v>12485.5</v>
      </c>
      <c r="AQ389" s="11"/>
      <c r="AR389" s="11"/>
      <c r="AS389" s="11"/>
      <c r="AT389" s="11">
        <f t="shared" si="1012"/>
        <v>48917.782469999998</v>
      </c>
      <c r="AU389" s="11">
        <f t="shared" si="1013"/>
        <v>12485.5</v>
      </c>
      <c r="AV389" s="11">
        <f t="shared" si="1014"/>
        <v>12485.5</v>
      </c>
      <c r="AW389" s="11"/>
      <c r="AX389" s="11"/>
      <c r="AY389" s="11"/>
      <c r="AZ389" s="11">
        <f t="shared" si="1015"/>
        <v>48917.782469999998</v>
      </c>
      <c r="BA389" s="11">
        <f t="shared" si="1016"/>
        <v>12485.5</v>
      </c>
      <c r="BB389" s="11">
        <f t="shared" si="1017"/>
        <v>12485.5</v>
      </c>
      <c r="BC389" s="11"/>
      <c r="BD389" s="11"/>
      <c r="BE389" s="11"/>
      <c r="BF389" s="11">
        <f t="shared" si="1018"/>
        <v>48917.782469999998</v>
      </c>
      <c r="BG389" s="11">
        <f t="shared" si="1019"/>
        <v>12485.5</v>
      </c>
      <c r="BH389" s="11">
        <f t="shared" si="1020"/>
        <v>12485.5</v>
      </c>
      <c r="BI389" s="11"/>
      <c r="BJ389" s="11"/>
      <c r="BK389" s="11"/>
      <c r="BL389" s="11">
        <f t="shared" si="985"/>
        <v>48917.782469999998</v>
      </c>
      <c r="BM389" s="11"/>
      <c r="BN389" s="43">
        <f t="shared" si="993"/>
        <v>48917.782469999998</v>
      </c>
      <c r="BO389" s="11">
        <f t="shared" si="912"/>
        <v>12485.5</v>
      </c>
      <c r="BP389" s="11"/>
      <c r="BQ389" s="43">
        <f t="shared" si="994"/>
        <v>12485.5</v>
      </c>
      <c r="BR389" s="11">
        <f t="shared" si="913"/>
        <v>12485.5</v>
      </c>
      <c r="BS389" s="11"/>
      <c r="BT389" s="43">
        <f t="shared" si="995"/>
        <v>12485.5</v>
      </c>
      <c r="BU389" s="11"/>
      <c r="BV389" s="21"/>
      <c r="BW389" s="21"/>
      <c r="BX389" s="1" t="str">
        <f t="shared" si="992"/>
        <v>1101</v>
      </c>
    </row>
    <row r="390" spans="1:76" ht="15.6" customHeight="1" x14ac:dyDescent="0.3">
      <c r="A390" s="62" t="s">
        <v>311</v>
      </c>
      <c r="B390" s="63">
        <v>600</v>
      </c>
      <c r="C390" s="62" t="s">
        <v>286</v>
      </c>
      <c r="D390" s="62" t="s">
        <v>67</v>
      </c>
      <c r="E390" s="64" t="s">
        <v>287</v>
      </c>
      <c r="F390" s="11"/>
      <c r="G390" s="11"/>
      <c r="H390" s="11"/>
      <c r="I390" s="11"/>
      <c r="J390" s="11"/>
      <c r="K390" s="11"/>
      <c r="L390" s="11"/>
      <c r="M390" s="11"/>
      <c r="N390" s="11"/>
      <c r="O390" s="11">
        <v>3534.47</v>
      </c>
      <c r="P390" s="11"/>
      <c r="Q390" s="11"/>
      <c r="R390" s="11">
        <f t="shared" si="997"/>
        <v>3534.47</v>
      </c>
      <c r="S390" s="11">
        <f t="shared" si="998"/>
        <v>0</v>
      </c>
      <c r="T390" s="11">
        <f t="shared" si="999"/>
        <v>0</v>
      </c>
      <c r="U390" s="11"/>
      <c r="V390" s="11"/>
      <c r="W390" s="11"/>
      <c r="X390" s="11">
        <f t="shared" si="1000"/>
        <v>3534.47</v>
      </c>
      <c r="Y390" s="11">
        <f t="shared" si="1001"/>
        <v>0</v>
      </c>
      <c r="Z390" s="11">
        <f t="shared" si="1002"/>
        <v>0</v>
      </c>
      <c r="AA390" s="11"/>
      <c r="AB390" s="11"/>
      <c r="AC390" s="11"/>
      <c r="AD390" s="11">
        <f t="shared" si="1003"/>
        <v>3534.47</v>
      </c>
      <c r="AE390" s="11">
        <f t="shared" si="1004"/>
        <v>0</v>
      </c>
      <c r="AF390" s="11">
        <f t="shared" si="1005"/>
        <v>0</v>
      </c>
      <c r="AG390" s="11"/>
      <c r="AH390" s="11">
        <f t="shared" si="1006"/>
        <v>3534.47</v>
      </c>
      <c r="AI390" s="11">
        <f t="shared" si="1007"/>
        <v>0</v>
      </c>
      <c r="AJ390" s="11">
        <f t="shared" si="1008"/>
        <v>0</v>
      </c>
      <c r="AK390" s="11"/>
      <c r="AL390" s="11"/>
      <c r="AM390" s="11"/>
      <c r="AN390" s="11">
        <f t="shared" si="1009"/>
        <v>3534.47</v>
      </c>
      <c r="AO390" s="11">
        <f t="shared" si="1010"/>
        <v>0</v>
      </c>
      <c r="AP390" s="11">
        <f t="shared" si="1011"/>
        <v>0</v>
      </c>
      <c r="AQ390" s="11"/>
      <c r="AR390" s="11"/>
      <c r="AS390" s="11"/>
      <c r="AT390" s="11">
        <f t="shared" si="1012"/>
        <v>3534.47</v>
      </c>
      <c r="AU390" s="11">
        <f t="shared" si="1013"/>
        <v>0</v>
      </c>
      <c r="AV390" s="11">
        <f t="shared" si="1014"/>
        <v>0</v>
      </c>
      <c r="AW390" s="11"/>
      <c r="AX390" s="11"/>
      <c r="AY390" s="11"/>
      <c r="AZ390" s="11">
        <f t="shared" si="1015"/>
        <v>3534.47</v>
      </c>
      <c r="BA390" s="11">
        <f t="shared" si="1016"/>
        <v>0</v>
      </c>
      <c r="BB390" s="11">
        <f t="shared" si="1017"/>
        <v>0</v>
      </c>
      <c r="BC390" s="11"/>
      <c r="BD390" s="11"/>
      <c r="BE390" s="11"/>
      <c r="BF390" s="11">
        <f t="shared" si="1018"/>
        <v>3534.47</v>
      </c>
      <c r="BG390" s="11">
        <f t="shared" si="1019"/>
        <v>0</v>
      </c>
      <c r="BH390" s="11">
        <f t="shared" si="1020"/>
        <v>0</v>
      </c>
      <c r="BI390" s="11"/>
      <c r="BJ390" s="11"/>
      <c r="BK390" s="11"/>
      <c r="BL390" s="11">
        <f t="shared" si="985"/>
        <v>3534.47</v>
      </c>
      <c r="BM390" s="11"/>
      <c r="BN390" s="43">
        <f t="shared" si="993"/>
        <v>3534.47</v>
      </c>
      <c r="BO390" s="11">
        <f t="shared" si="912"/>
        <v>0</v>
      </c>
      <c r="BP390" s="11"/>
      <c r="BQ390" s="43">
        <f t="shared" si="994"/>
        <v>0</v>
      </c>
      <c r="BR390" s="11">
        <f t="shared" si="913"/>
        <v>0</v>
      </c>
      <c r="BS390" s="11"/>
      <c r="BT390" s="43">
        <f t="shared" si="995"/>
        <v>0</v>
      </c>
      <c r="BU390" s="11"/>
      <c r="BV390" s="21"/>
      <c r="BW390" s="21"/>
      <c r="BX390" s="1" t="str">
        <f t="shared" si="992"/>
        <v>1103</v>
      </c>
    </row>
    <row r="391" spans="1:76" ht="46.8" customHeight="1" x14ac:dyDescent="0.3">
      <c r="A391" s="62" t="s">
        <v>313</v>
      </c>
      <c r="B391" s="63"/>
      <c r="C391" s="62"/>
      <c r="D391" s="62"/>
      <c r="E391" s="64" t="s">
        <v>314</v>
      </c>
      <c r="F391" s="11">
        <f t="shared" si="1026"/>
        <v>52913.1</v>
      </c>
      <c r="G391" s="11">
        <f t="shared" si="1027"/>
        <v>0</v>
      </c>
      <c r="H391" s="11">
        <f t="shared" si="1028"/>
        <v>0</v>
      </c>
      <c r="I391" s="11">
        <f t="shared" si="1029"/>
        <v>-27009.599999999999</v>
      </c>
      <c r="J391" s="11">
        <f t="shared" si="1030"/>
        <v>0</v>
      </c>
      <c r="K391" s="11">
        <f t="shared" si="1031"/>
        <v>0</v>
      </c>
      <c r="L391" s="11">
        <f t="shared" si="921"/>
        <v>25903.5</v>
      </c>
      <c r="M391" s="11">
        <f t="shared" si="922"/>
        <v>0</v>
      </c>
      <c r="N391" s="11">
        <f t="shared" si="923"/>
        <v>0</v>
      </c>
      <c r="O391" s="11">
        <f t="shared" si="1032"/>
        <v>51609.599999999999</v>
      </c>
      <c r="P391" s="11">
        <f t="shared" si="1033"/>
        <v>0</v>
      </c>
      <c r="Q391" s="11">
        <f t="shared" si="1034"/>
        <v>0</v>
      </c>
      <c r="R391" s="11">
        <f t="shared" si="997"/>
        <v>77513.100000000006</v>
      </c>
      <c r="S391" s="11">
        <f t="shared" si="998"/>
        <v>0</v>
      </c>
      <c r="T391" s="11">
        <f t="shared" si="999"/>
        <v>0</v>
      </c>
      <c r="U391" s="11">
        <f>U392</f>
        <v>0</v>
      </c>
      <c r="V391" s="11">
        <f>V392</f>
        <v>0</v>
      </c>
      <c r="W391" s="11">
        <f>W392</f>
        <v>0</v>
      </c>
      <c r="X391" s="11">
        <f t="shared" si="1000"/>
        <v>77513.100000000006</v>
      </c>
      <c r="Y391" s="11">
        <f t="shared" si="1001"/>
        <v>0</v>
      </c>
      <c r="Z391" s="11">
        <f t="shared" si="1002"/>
        <v>0</v>
      </c>
      <c r="AA391" s="11">
        <f>AA392</f>
        <v>0</v>
      </c>
      <c r="AB391" s="11">
        <f>AB392</f>
        <v>0</v>
      </c>
      <c r="AC391" s="11">
        <f>AC392</f>
        <v>0</v>
      </c>
      <c r="AD391" s="11">
        <f t="shared" si="1003"/>
        <v>77513.100000000006</v>
      </c>
      <c r="AE391" s="11">
        <f t="shared" si="1004"/>
        <v>0</v>
      </c>
      <c r="AF391" s="11">
        <f t="shared" si="1005"/>
        <v>0</v>
      </c>
      <c r="AG391" s="11">
        <f>AG392</f>
        <v>0</v>
      </c>
      <c r="AH391" s="11">
        <f t="shared" si="1006"/>
        <v>77513.100000000006</v>
      </c>
      <c r="AI391" s="11">
        <f t="shared" si="1007"/>
        <v>0</v>
      </c>
      <c r="AJ391" s="11">
        <f t="shared" si="1008"/>
        <v>0</v>
      </c>
      <c r="AK391" s="11">
        <f>AK392</f>
        <v>2481.8000000000002</v>
      </c>
      <c r="AL391" s="11">
        <f>AL392</f>
        <v>0</v>
      </c>
      <c r="AM391" s="11">
        <f>AM392</f>
        <v>0</v>
      </c>
      <c r="AN391" s="11">
        <f t="shared" si="1009"/>
        <v>79994.900000000009</v>
      </c>
      <c r="AO391" s="11">
        <f t="shared" si="1010"/>
        <v>0</v>
      </c>
      <c r="AP391" s="11">
        <f t="shared" si="1011"/>
        <v>0</v>
      </c>
      <c r="AQ391" s="11">
        <f>AQ392</f>
        <v>0</v>
      </c>
      <c r="AR391" s="11">
        <f>AR392</f>
        <v>0</v>
      </c>
      <c r="AS391" s="11">
        <f>AS392</f>
        <v>0</v>
      </c>
      <c r="AT391" s="11">
        <f t="shared" si="1012"/>
        <v>79994.900000000009</v>
      </c>
      <c r="AU391" s="11">
        <f t="shared" si="1013"/>
        <v>0</v>
      </c>
      <c r="AV391" s="11">
        <f t="shared" si="1014"/>
        <v>0</v>
      </c>
      <c r="AW391" s="11">
        <f>AW392</f>
        <v>0</v>
      </c>
      <c r="AX391" s="11">
        <f>AX392</f>
        <v>0</v>
      </c>
      <c r="AY391" s="11">
        <f>AY392</f>
        <v>0</v>
      </c>
      <c r="AZ391" s="11">
        <f t="shared" si="1015"/>
        <v>79994.900000000009</v>
      </c>
      <c r="BA391" s="11">
        <f t="shared" si="1016"/>
        <v>0</v>
      </c>
      <c r="BB391" s="11">
        <f t="shared" si="1017"/>
        <v>0</v>
      </c>
      <c r="BC391" s="11">
        <f>BC392</f>
        <v>0</v>
      </c>
      <c r="BD391" s="11">
        <f>BD392</f>
        <v>0</v>
      </c>
      <c r="BE391" s="11">
        <f>BE392</f>
        <v>0</v>
      </c>
      <c r="BF391" s="11">
        <f t="shared" si="1018"/>
        <v>79994.900000000009</v>
      </c>
      <c r="BG391" s="11">
        <f t="shared" si="1019"/>
        <v>0</v>
      </c>
      <c r="BH391" s="11">
        <f t="shared" si="1020"/>
        <v>0</v>
      </c>
      <c r="BI391" s="11">
        <f>BI392</f>
        <v>563.71</v>
      </c>
      <c r="BJ391" s="11">
        <f>BJ392</f>
        <v>0</v>
      </c>
      <c r="BK391" s="11">
        <f>BK392</f>
        <v>0</v>
      </c>
      <c r="BL391" s="11">
        <f t="shared" si="985"/>
        <v>80558.610000000015</v>
      </c>
      <c r="BM391" s="11">
        <f>BM392</f>
        <v>0</v>
      </c>
      <c r="BN391" s="43">
        <f t="shared" si="993"/>
        <v>80558.610000000015</v>
      </c>
      <c r="BO391" s="11">
        <f t="shared" si="912"/>
        <v>0</v>
      </c>
      <c r="BP391" s="11">
        <f>BP392</f>
        <v>0</v>
      </c>
      <c r="BQ391" s="43">
        <f t="shared" si="994"/>
        <v>0</v>
      </c>
      <c r="BR391" s="11">
        <f t="shared" si="913"/>
        <v>0</v>
      </c>
      <c r="BS391" s="11">
        <f>BS392</f>
        <v>0</v>
      </c>
      <c r="BT391" s="43">
        <f t="shared" si="995"/>
        <v>0</v>
      </c>
      <c r="BU391" s="11">
        <f>BU392</f>
        <v>0</v>
      </c>
      <c r="BV391" s="21"/>
      <c r="BW391" s="21"/>
      <c r="BX391" s="1" t="str">
        <f t="shared" si="992"/>
        <v/>
      </c>
    </row>
    <row r="392" spans="1:76" ht="46.8" customHeight="1" x14ac:dyDescent="0.3">
      <c r="A392" s="62" t="s">
        <v>313</v>
      </c>
      <c r="B392" s="63" t="s">
        <v>82</v>
      </c>
      <c r="C392" s="62"/>
      <c r="D392" s="62"/>
      <c r="E392" s="64" t="s">
        <v>83</v>
      </c>
      <c r="F392" s="11">
        <f t="shared" ref="F392:K392" si="1035">F394</f>
        <v>52913.1</v>
      </c>
      <c r="G392" s="11">
        <f t="shared" si="1035"/>
        <v>0</v>
      </c>
      <c r="H392" s="11">
        <f t="shared" si="1035"/>
        <v>0</v>
      </c>
      <c r="I392" s="11">
        <f t="shared" si="1035"/>
        <v>-27009.599999999999</v>
      </c>
      <c r="J392" s="11">
        <f t="shared" si="1035"/>
        <v>0</v>
      </c>
      <c r="K392" s="11">
        <f t="shared" si="1035"/>
        <v>0</v>
      </c>
      <c r="L392" s="11">
        <f t="shared" si="921"/>
        <v>25903.5</v>
      </c>
      <c r="M392" s="11">
        <f t="shared" si="922"/>
        <v>0</v>
      </c>
      <c r="N392" s="11">
        <f t="shared" si="923"/>
        <v>0</v>
      </c>
      <c r="O392" s="11">
        <f>O394+O393</f>
        <v>51609.599999999999</v>
      </c>
      <c r="P392" s="11">
        <f>P394+P393</f>
        <v>0</v>
      </c>
      <c r="Q392" s="11">
        <f>Q394+Q393</f>
        <v>0</v>
      </c>
      <c r="R392" s="11">
        <f t="shared" si="997"/>
        <v>77513.100000000006</v>
      </c>
      <c r="S392" s="11">
        <f t="shared" si="998"/>
        <v>0</v>
      </c>
      <c r="T392" s="11">
        <f t="shared" si="999"/>
        <v>0</v>
      </c>
      <c r="U392" s="11">
        <f>U394</f>
        <v>0</v>
      </c>
      <c r="V392" s="11">
        <f>V394</f>
        <v>0</v>
      </c>
      <c r="W392" s="11">
        <f>W394</f>
        <v>0</v>
      </c>
      <c r="X392" s="11">
        <f t="shared" si="1000"/>
        <v>77513.100000000006</v>
      </c>
      <c r="Y392" s="11">
        <f t="shared" si="1001"/>
        <v>0</v>
      </c>
      <c r="Z392" s="11">
        <f t="shared" si="1002"/>
        <v>0</v>
      </c>
      <c r="AA392" s="11">
        <f>AA394</f>
        <v>0</v>
      </c>
      <c r="AB392" s="11">
        <f>AB394</f>
        <v>0</v>
      </c>
      <c r="AC392" s="11">
        <f>AC394</f>
        <v>0</v>
      </c>
      <c r="AD392" s="11">
        <f t="shared" si="1003"/>
        <v>77513.100000000006</v>
      </c>
      <c r="AE392" s="11">
        <f t="shared" si="1004"/>
        <v>0</v>
      </c>
      <c r="AF392" s="11">
        <f t="shared" si="1005"/>
        <v>0</v>
      </c>
      <c r="AG392" s="11">
        <f>AG394</f>
        <v>0</v>
      </c>
      <c r="AH392" s="11">
        <f t="shared" si="1006"/>
        <v>77513.100000000006</v>
      </c>
      <c r="AI392" s="11">
        <f t="shared" si="1007"/>
        <v>0</v>
      </c>
      <c r="AJ392" s="11">
        <f t="shared" si="1008"/>
        <v>0</v>
      </c>
      <c r="AK392" s="11">
        <f>AK394+AK393</f>
        <v>2481.8000000000002</v>
      </c>
      <c r="AL392" s="11">
        <f>AL394+AL393</f>
        <v>0</v>
      </c>
      <c r="AM392" s="11">
        <f>AM394+AM393</f>
        <v>0</v>
      </c>
      <c r="AN392" s="11">
        <f t="shared" si="1009"/>
        <v>79994.900000000009</v>
      </c>
      <c r="AO392" s="11">
        <f t="shared" si="1010"/>
        <v>0</v>
      </c>
      <c r="AP392" s="11">
        <f t="shared" si="1011"/>
        <v>0</v>
      </c>
      <c r="AQ392" s="11">
        <f>AQ394+AQ393</f>
        <v>0</v>
      </c>
      <c r="AR392" s="11">
        <f>AR394+AR393</f>
        <v>0</v>
      </c>
      <c r="AS392" s="11">
        <f>AS394+AS393</f>
        <v>0</v>
      </c>
      <c r="AT392" s="11">
        <f t="shared" si="1012"/>
        <v>79994.900000000009</v>
      </c>
      <c r="AU392" s="11">
        <f t="shared" si="1013"/>
        <v>0</v>
      </c>
      <c r="AV392" s="11">
        <f t="shared" si="1014"/>
        <v>0</v>
      </c>
      <c r="AW392" s="11">
        <f>AW394+AW393</f>
        <v>0</v>
      </c>
      <c r="AX392" s="11">
        <f>AX394+AX393</f>
        <v>0</v>
      </c>
      <c r="AY392" s="11">
        <f>AY394+AY393</f>
        <v>0</v>
      </c>
      <c r="AZ392" s="11">
        <f t="shared" si="1015"/>
        <v>79994.900000000009</v>
      </c>
      <c r="BA392" s="11">
        <f t="shared" si="1016"/>
        <v>0</v>
      </c>
      <c r="BB392" s="11">
        <f t="shared" si="1017"/>
        <v>0</v>
      </c>
      <c r="BC392" s="11">
        <f>BC394+BC393</f>
        <v>0</v>
      </c>
      <c r="BD392" s="11">
        <f>BD394+BD393</f>
        <v>0</v>
      </c>
      <c r="BE392" s="11">
        <f>BE394+BE393</f>
        <v>0</v>
      </c>
      <c r="BF392" s="11">
        <f t="shared" si="1018"/>
        <v>79994.900000000009</v>
      </c>
      <c r="BG392" s="11">
        <f t="shared" si="1019"/>
        <v>0</v>
      </c>
      <c r="BH392" s="11">
        <f t="shared" si="1020"/>
        <v>0</v>
      </c>
      <c r="BI392" s="11">
        <f>BI394+BI393</f>
        <v>563.71</v>
      </c>
      <c r="BJ392" s="11">
        <f>BJ394+BJ393</f>
        <v>0</v>
      </c>
      <c r="BK392" s="11">
        <f>BK394+BK393</f>
        <v>0</v>
      </c>
      <c r="BL392" s="11">
        <f t="shared" si="985"/>
        <v>80558.610000000015</v>
      </c>
      <c r="BM392" s="11">
        <f>BM394+BM393</f>
        <v>0</v>
      </c>
      <c r="BN392" s="43">
        <f t="shared" si="993"/>
        <v>80558.610000000015</v>
      </c>
      <c r="BO392" s="11">
        <f t="shared" si="912"/>
        <v>0</v>
      </c>
      <c r="BP392" s="11">
        <f>BP394+BP393</f>
        <v>0</v>
      </c>
      <c r="BQ392" s="43">
        <f t="shared" si="994"/>
        <v>0</v>
      </c>
      <c r="BR392" s="11">
        <f t="shared" si="913"/>
        <v>0</v>
      </c>
      <c r="BS392" s="11">
        <f>BS394+BS393</f>
        <v>0</v>
      </c>
      <c r="BT392" s="43">
        <f t="shared" si="995"/>
        <v>0</v>
      </c>
      <c r="BU392" s="11">
        <f>BU394+BU393</f>
        <v>0</v>
      </c>
      <c r="BV392" s="21"/>
      <c r="BW392" s="21"/>
      <c r="BX392" s="1" t="str">
        <f t="shared" si="992"/>
        <v/>
      </c>
    </row>
    <row r="393" spans="1:76" ht="15.6" customHeight="1" x14ac:dyDescent="0.3">
      <c r="A393" s="62" t="s">
        <v>313</v>
      </c>
      <c r="B393" s="63">
        <v>600</v>
      </c>
      <c r="C393" s="62" t="s">
        <v>286</v>
      </c>
      <c r="D393" s="62" t="s">
        <v>43</v>
      </c>
      <c r="E393" s="64" t="s">
        <v>308</v>
      </c>
      <c r="F393" s="11"/>
      <c r="G393" s="11"/>
      <c r="H393" s="11"/>
      <c r="I393" s="11"/>
      <c r="J393" s="11"/>
      <c r="K393" s="11"/>
      <c r="L393" s="11"/>
      <c r="M393" s="11"/>
      <c r="N393" s="11"/>
      <c r="O393" s="11">
        <v>24600</v>
      </c>
      <c r="P393" s="11"/>
      <c r="Q393" s="11"/>
      <c r="R393" s="11">
        <f t="shared" si="997"/>
        <v>24600</v>
      </c>
      <c r="S393" s="11">
        <f t="shared" si="998"/>
        <v>0</v>
      </c>
      <c r="T393" s="11">
        <f t="shared" si="999"/>
        <v>0</v>
      </c>
      <c r="U393" s="11"/>
      <c r="V393" s="11"/>
      <c r="W393" s="11"/>
      <c r="X393" s="11">
        <f t="shared" si="1000"/>
        <v>24600</v>
      </c>
      <c r="Y393" s="11">
        <f t="shared" si="1001"/>
        <v>0</v>
      </c>
      <c r="Z393" s="11">
        <f t="shared" si="1002"/>
        <v>0</v>
      </c>
      <c r="AA393" s="11"/>
      <c r="AB393" s="11"/>
      <c r="AC393" s="11"/>
      <c r="AD393" s="11">
        <f t="shared" si="1003"/>
        <v>24600</v>
      </c>
      <c r="AE393" s="11">
        <f t="shared" si="1004"/>
        <v>0</v>
      </c>
      <c r="AF393" s="11">
        <f t="shared" si="1005"/>
        <v>0</v>
      </c>
      <c r="AG393" s="11"/>
      <c r="AH393" s="11">
        <f t="shared" si="1006"/>
        <v>24600</v>
      </c>
      <c r="AI393" s="11">
        <f t="shared" si="1007"/>
        <v>0</v>
      </c>
      <c r="AJ393" s="11">
        <f t="shared" si="1008"/>
        <v>0</v>
      </c>
      <c r="AK393" s="11">
        <v>1985.44</v>
      </c>
      <c r="AL393" s="11"/>
      <c r="AM393" s="11"/>
      <c r="AN393" s="11">
        <f t="shared" si="1009"/>
        <v>26585.439999999999</v>
      </c>
      <c r="AO393" s="11">
        <f t="shared" si="1010"/>
        <v>0</v>
      </c>
      <c r="AP393" s="11">
        <f t="shared" si="1011"/>
        <v>0</v>
      </c>
      <c r="AQ393" s="11"/>
      <c r="AR393" s="11"/>
      <c r="AS393" s="11"/>
      <c r="AT393" s="11">
        <f t="shared" si="1012"/>
        <v>26585.439999999999</v>
      </c>
      <c r="AU393" s="11">
        <f t="shared" si="1013"/>
        <v>0</v>
      </c>
      <c r="AV393" s="11">
        <f t="shared" si="1014"/>
        <v>0</v>
      </c>
      <c r="AW393" s="11"/>
      <c r="AX393" s="11"/>
      <c r="AY393" s="11"/>
      <c r="AZ393" s="11">
        <f t="shared" si="1015"/>
        <v>26585.439999999999</v>
      </c>
      <c r="BA393" s="11">
        <f t="shared" si="1016"/>
        <v>0</v>
      </c>
      <c r="BB393" s="11">
        <f t="shared" si="1017"/>
        <v>0</v>
      </c>
      <c r="BC393" s="11"/>
      <c r="BD393" s="11"/>
      <c r="BE393" s="11"/>
      <c r="BF393" s="11">
        <f t="shared" si="1018"/>
        <v>26585.439999999999</v>
      </c>
      <c r="BG393" s="11">
        <f t="shared" si="1019"/>
        <v>0</v>
      </c>
      <c r="BH393" s="11">
        <f t="shared" si="1020"/>
        <v>0</v>
      </c>
      <c r="BI393" s="11">
        <v>563.71</v>
      </c>
      <c r="BJ393" s="11"/>
      <c r="BK393" s="11"/>
      <c r="BL393" s="11">
        <f t="shared" si="985"/>
        <v>27149.149999999998</v>
      </c>
      <c r="BM393" s="11"/>
      <c r="BN393" s="43">
        <f t="shared" si="993"/>
        <v>27149.149999999998</v>
      </c>
      <c r="BO393" s="11">
        <f t="shared" si="912"/>
        <v>0</v>
      </c>
      <c r="BP393" s="11"/>
      <c r="BQ393" s="43">
        <f t="shared" si="994"/>
        <v>0</v>
      </c>
      <c r="BR393" s="11">
        <f t="shared" si="913"/>
        <v>0</v>
      </c>
      <c r="BS393" s="11"/>
      <c r="BT393" s="43">
        <f t="shared" si="995"/>
        <v>0</v>
      </c>
      <c r="BU393" s="11"/>
      <c r="BV393" s="21"/>
      <c r="BW393" s="21"/>
      <c r="BX393" s="1" t="str">
        <f t="shared" si="992"/>
        <v>1101</v>
      </c>
    </row>
    <row r="394" spans="1:76" ht="15.6" customHeight="1" x14ac:dyDescent="0.3">
      <c r="A394" s="62" t="s">
        <v>313</v>
      </c>
      <c r="B394" s="63">
        <v>600</v>
      </c>
      <c r="C394" s="62" t="s">
        <v>286</v>
      </c>
      <c r="D394" s="62" t="s">
        <v>67</v>
      </c>
      <c r="E394" s="64" t="s">
        <v>287</v>
      </c>
      <c r="F394" s="11">
        <f>52907.4+5.7</f>
        <v>52913.1</v>
      </c>
      <c r="G394" s="11">
        <v>0</v>
      </c>
      <c r="H394" s="11">
        <v>0</v>
      </c>
      <c r="I394" s="11">
        <v>-27009.599999999999</v>
      </c>
      <c r="J394" s="11"/>
      <c r="K394" s="11"/>
      <c r="L394" s="11">
        <f t="shared" si="921"/>
        <v>25903.5</v>
      </c>
      <c r="M394" s="11">
        <f t="shared" si="922"/>
        <v>0</v>
      </c>
      <c r="N394" s="11">
        <f t="shared" si="923"/>
        <v>0</v>
      </c>
      <c r="O394" s="11">
        <f>27009.6</f>
        <v>27009.599999999999</v>
      </c>
      <c r="P394" s="11"/>
      <c r="Q394" s="11"/>
      <c r="R394" s="11">
        <f t="shared" si="997"/>
        <v>52913.1</v>
      </c>
      <c r="S394" s="11">
        <f t="shared" si="998"/>
        <v>0</v>
      </c>
      <c r="T394" s="11">
        <f t="shared" si="999"/>
        <v>0</v>
      </c>
      <c r="U394" s="11"/>
      <c r="V394" s="11"/>
      <c r="W394" s="11"/>
      <c r="X394" s="11">
        <f t="shared" si="1000"/>
        <v>52913.1</v>
      </c>
      <c r="Y394" s="11">
        <f t="shared" si="1001"/>
        <v>0</v>
      </c>
      <c r="Z394" s="11">
        <f t="shared" si="1002"/>
        <v>0</v>
      </c>
      <c r="AA394" s="11"/>
      <c r="AB394" s="11"/>
      <c r="AC394" s="11"/>
      <c r="AD394" s="11">
        <f t="shared" si="1003"/>
        <v>52913.1</v>
      </c>
      <c r="AE394" s="11">
        <f t="shared" si="1004"/>
        <v>0</v>
      </c>
      <c r="AF394" s="11">
        <f t="shared" si="1005"/>
        <v>0</v>
      </c>
      <c r="AG394" s="11"/>
      <c r="AH394" s="11">
        <f t="shared" si="1006"/>
        <v>52913.1</v>
      </c>
      <c r="AI394" s="11">
        <f t="shared" si="1007"/>
        <v>0</v>
      </c>
      <c r="AJ394" s="11">
        <f t="shared" si="1008"/>
        <v>0</v>
      </c>
      <c r="AK394" s="11">
        <v>496.36</v>
      </c>
      <c r="AL394" s="11"/>
      <c r="AM394" s="11"/>
      <c r="AN394" s="11">
        <f t="shared" si="1009"/>
        <v>53409.46</v>
      </c>
      <c r="AO394" s="11">
        <f t="shared" si="1010"/>
        <v>0</v>
      </c>
      <c r="AP394" s="11">
        <f t="shared" si="1011"/>
        <v>0</v>
      </c>
      <c r="AQ394" s="11"/>
      <c r="AR394" s="11"/>
      <c r="AS394" s="11"/>
      <c r="AT394" s="11">
        <f t="shared" si="1012"/>
        <v>53409.46</v>
      </c>
      <c r="AU394" s="11">
        <f t="shared" si="1013"/>
        <v>0</v>
      </c>
      <c r="AV394" s="11">
        <f t="shared" si="1014"/>
        <v>0</v>
      </c>
      <c r="AW394" s="11"/>
      <c r="AX394" s="11"/>
      <c r="AY394" s="11"/>
      <c r="AZ394" s="11">
        <f t="shared" si="1015"/>
        <v>53409.46</v>
      </c>
      <c r="BA394" s="11">
        <f t="shared" si="1016"/>
        <v>0</v>
      </c>
      <c r="BB394" s="11">
        <f t="shared" si="1017"/>
        <v>0</v>
      </c>
      <c r="BC394" s="11"/>
      <c r="BD394" s="11"/>
      <c r="BE394" s="11"/>
      <c r="BF394" s="11">
        <f t="shared" si="1018"/>
        <v>53409.46</v>
      </c>
      <c r="BG394" s="11">
        <f t="shared" si="1019"/>
        <v>0</v>
      </c>
      <c r="BH394" s="11">
        <f t="shared" si="1020"/>
        <v>0</v>
      </c>
      <c r="BI394" s="11"/>
      <c r="BJ394" s="11"/>
      <c r="BK394" s="11"/>
      <c r="BL394" s="11">
        <f t="shared" si="985"/>
        <v>53409.46</v>
      </c>
      <c r="BM394" s="11"/>
      <c r="BN394" s="43">
        <f t="shared" si="993"/>
        <v>53409.46</v>
      </c>
      <c r="BO394" s="11">
        <f t="shared" si="912"/>
        <v>0</v>
      </c>
      <c r="BP394" s="11"/>
      <c r="BQ394" s="43">
        <f t="shared" si="994"/>
        <v>0</v>
      </c>
      <c r="BR394" s="11">
        <f t="shared" si="913"/>
        <v>0</v>
      </c>
      <c r="BS394" s="11"/>
      <c r="BT394" s="43">
        <f t="shared" si="995"/>
        <v>0</v>
      </c>
      <c r="BU394" s="11"/>
      <c r="BV394" s="21"/>
      <c r="BW394" s="21">
        <v>67</v>
      </c>
      <c r="BX394" s="1" t="str">
        <f t="shared" si="992"/>
        <v>1103</v>
      </c>
    </row>
    <row r="395" spans="1:76" s="1" customFormat="1" ht="31.2" hidden="1" customHeight="1" x14ac:dyDescent="0.3">
      <c r="A395" s="8" t="s">
        <v>315</v>
      </c>
      <c r="B395" s="9"/>
      <c r="C395" s="8"/>
      <c r="D395" s="8"/>
      <c r="E395" s="20" t="s">
        <v>316</v>
      </c>
      <c r="F395" s="11">
        <f t="shared" si="1026"/>
        <v>35000</v>
      </c>
      <c r="G395" s="11">
        <f t="shared" si="1027"/>
        <v>20000</v>
      </c>
      <c r="H395" s="11">
        <f t="shared" si="1028"/>
        <v>0</v>
      </c>
      <c r="I395" s="11">
        <f t="shared" si="1029"/>
        <v>0</v>
      </c>
      <c r="J395" s="11">
        <f t="shared" si="1030"/>
        <v>0</v>
      </c>
      <c r="K395" s="11">
        <f t="shared" si="1031"/>
        <v>0</v>
      </c>
      <c r="L395" s="11">
        <f t="shared" si="921"/>
        <v>35000</v>
      </c>
      <c r="M395" s="11">
        <f t="shared" si="922"/>
        <v>20000</v>
      </c>
      <c r="N395" s="11">
        <f t="shared" si="923"/>
        <v>0</v>
      </c>
      <c r="O395" s="11">
        <f t="shared" si="1032"/>
        <v>0</v>
      </c>
      <c r="P395" s="11">
        <f t="shared" si="1033"/>
        <v>0</v>
      </c>
      <c r="Q395" s="11">
        <f t="shared" si="1034"/>
        <v>0</v>
      </c>
      <c r="R395" s="11">
        <f t="shared" si="997"/>
        <v>35000</v>
      </c>
      <c r="S395" s="11">
        <f t="shared" si="998"/>
        <v>20000</v>
      </c>
      <c r="T395" s="11">
        <f t="shared" si="999"/>
        <v>0</v>
      </c>
      <c r="U395" s="11">
        <f>U396</f>
        <v>0</v>
      </c>
      <c r="V395" s="11">
        <f>V396</f>
        <v>0</v>
      </c>
      <c r="W395" s="11">
        <f>W396</f>
        <v>0</v>
      </c>
      <c r="X395" s="11">
        <f t="shared" si="1000"/>
        <v>35000</v>
      </c>
      <c r="Y395" s="11">
        <f t="shared" si="1001"/>
        <v>20000</v>
      </c>
      <c r="Z395" s="11">
        <f t="shared" si="1002"/>
        <v>0</v>
      </c>
      <c r="AA395" s="11">
        <f>AA396</f>
        <v>0</v>
      </c>
      <c r="AB395" s="11">
        <f>AB396</f>
        <v>0</v>
      </c>
      <c r="AC395" s="11">
        <f>AC396</f>
        <v>0</v>
      </c>
      <c r="AD395" s="11">
        <f t="shared" si="1003"/>
        <v>35000</v>
      </c>
      <c r="AE395" s="11">
        <f t="shared" si="1004"/>
        <v>20000</v>
      </c>
      <c r="AF395" s="11">
        <f t="shared" si="1005"/>
        <v>0</v>
      </c>
      <c r="AG395" s="11">
        <f>AG396</f>
        <v>0</v>
      </c>
      <c r="AH395" s="11">
        <f t="shared" si="1006"/>
        <v>35000</v>
      </c>
      <c r="AI395" s="11">
        <f t="shared" si="1007"/>
        <v>20000</v>
      </c>
      <c r="AJ395" s="11">
        <f t="shared" si="1008"/>
        <v>0</v>
      </c>
      <c r="AK395" s="11">
        <f>AK396</f>
        <v>-35000</v>
      </c>
      <c r="AL395" s="11">
        <f>AL396</f>
        <v>-20000</v>
      </c>
      <c r="AM395" s="11">
        <f>AM396</f>
        <v>0</v>
      </c>
      <c r="AN395" s="11">
        <f t="shared" si="1009"/>
        <v>0</v>
      </c>
      <c r="AO395" s="11">
        <f t="shared" si="1010"/>
        <v>0</v>
      </c>
      <c r="AP395" s="11">
        <f t="shared" si="1011"/>
        <v>0</v>
      </c>
      <c r="AQ395" s="11">
        <f>AQ396</f>
        <v>0</v>
      </c>
      <c r="AR395" s="11">
        <f>AR396</f>
        <v>0</v>
      </c>
      <c r="AS395" s="11">
        <f>AS396</f>
        <v>0</v>
      </c>
      <c r="AT395" s="11">
        <f t="shared" si="1012"/>
        <v>0</v>
      </c>
      <c r="AU395" s="11">
        <f t="shared" si="1013"/>
        <v>0</v>
      </c>
      <c r="AV395" s="11">
        <f t="shared" si="1014"/>
        <v>0</v>
      </c>
      <c r="AW395" s="11">
        <f>AW396</f>
        <v>0</v>
      </c>
      <c r="AX395" s="11">
        <f>AX396</f>
        <v>0</v>
      </c>
      <c r="AY395" s="11">
        <f>AY396</f>
        <v>0</v>
      </c>
      <c r="AZ395" s="11">
        <f t="shared" si="1015"/>
        <v>0</v>
      </c>
      <c r="BA395" s="11">
        <f t="shared" si="1016"/>
        <v>0</v>
      </c>
      <c r="BB395" s="11">
        <f t="shared" si="1017"/>
        <v>0</v>
      </c>
      <c r="BC395" s="11">
        <f>BC396</f>
        <v>0</v>
      </c>
      <c r="BD395" s="11">
        <f>BD396</f>
        <v>0</v>
      </c>
      <c r="BE395" s="11">
        <f>BE396</f>
        <v>0</v>
      </c>
      <c r="BF395" s="11">
        <f t="shared" si="1018"/>
        <v>0</v>
      </c>
      <c r="BG395" s="11">
        <f t="shared" si="1019"/>
        <v>0</v>
      </c>
      <c r="BH395" s="11">
        <f t="shared" si="1020"/>
        <v>0</v>
      </c>
      <c r="BI395" s="11">
        <f>BI396</f>
        <v>0</v>
      </c>
      <c r="BJ395" s="11">
        <f>BJ396</f>
        <v>0</v>
      </c>
      <c r="BK395" s="11">
        <f>BK396</f>
        <v>0</v>
      </c>
      <c r="BL395" s="11">
        <f t="shared" si="985"/>
        <v>0</v>
      </c>
      <c r="BM395" s="11">
        <f>BM396</f>
        <v>0</v>
      </c>
      <c r="BN395" s="11"/>
      <c r="BO395" s="11">
        <f t="shared" si="912"/>
        <v>0</v>
      </c>
      <c r="BP395" s="11">
        <f>BP396</f>
        <v>0</v>
      </c>
      <c r="BQ395" s="11"/>
      <c r="BR395" s="11">
        <f t="shared" si="913"/>
        <v>0</v>
      </c>
      <c r="BS395" s="11">
        <f>BS396</f>
        <v>0</v>
      </c>
      <c r="BT395" s="11"/>
      <c r="BU395" s="11">
        <f>BU396</f>
        <v>0</v>
      </c>
      <c r="BV395" s="21">
        <v>0</v>
      </c>
      <c r="BW395" s="21"/>
      <c r="BX395" s="1" t="str">
        <f t="shared" si="992"/>
        <v/>
      </c>
    </row>
    <row r="396" spans="1:76" s="1" customFormat="1" ht="46.8" hidden="1" customHeight="1" x14ac:dyDescent="0.3">
      <c r="A396" s="8" t="s">
        <v>315</v>
      </c>
      <c r="B396" s="9" t="s">
        <v>82</v>
      </c>
      <c r="C396" s="8"/>
      <c r="D396" s="8"/>
      <c r="E396" s="20" t="s">
        <v>83</v>
      </c>
      <c r="F396" s="11">
        <f t="shared" ref="F396:K396" si="1036">F397+F398</f>
        <v>35000</v>
      </c>
      <c r="G396" s="11">
        <f t="shared" si="1036"/>
        <v>20000</v>
      </c>
      <c r="H396" s="11">
        <f t="shared" si="1036"/>
        <v>0</v>
      </c>
      <c r="I396" s="11">
        <f t="shared" si="1036"/>
        <v>0</v>
      </c>
      <c r="J396" s="11">
        <f t="shared" si="1036"/>
        <v>0</v>
      </c>
      <c r="K396" s="11">
        <f t="shared" si="1036"/>
        <v>0</v>
      </c>
      <c r="L396" s="11">
        <f t="shared" si="921"/>
        <v>35000</v>
      </c>
      <c r="M396" s="11">
        <f t="shared" si="922"/>
        <v>20000</v>
      </c>
      <c r="N396" s="11">
        <f t="shared" si="923"/>
        <v>0</v>
      </c>
      <c r="O396" s="11">
        <f>O397+O398</f>
        <v>0</v>
      </c>
      <c r="P396" s="11">
        <f>P397+P398</f>
        <v>0</v>
      </c>
      <c r="Q396" s="11">
        <f>Q397+Q398</f>
        <v>0</v>
      </c>
      <c r="R396" s="11">
        <f t="shared" si="997"/>
        <v>35000</v>
      </c>
      <c r="S396" s="11">
        <f t="shared" si="998"/>
        <v>20000</v>
      </c>
      <c r="T396" s="11">
        <f t="shared" si="999"/>
        <v>0</v>
      </c>
      <c r="U396" s="11">
        <f>U397+U398</f>
        <v>0</v>
      </c>
      <c r="V396" s="11">
        <f>V397+V398</f>
        <v>0</v>
      </c>
      <c r="W396" s="11">
        <f>W397+W398</f>
        <v>0</v>
      </c>
      <c r="X396" s="11">
        <f t="shared" si="1000"/>
        <v>35000</v>
      </c>
      <c r="Y396" s="11">
        <f t="shared" si="1001"/>
        <v>20000</v>
      </c>
      <c r="Z396" s="11">
        <f t="shared" si="1002"/>
        <v>0</v>
      </c>
      <c r="AA396" s="11">
        <f>AA397+AA398</f>
        <v>0</v>
      </c>
      <c r="AB396" s="11">
        <f>AB397+AB398</f>
        <v>0</v>
      </c>
      <c r="AC396" s="11">
        <f>AC397+AC398</f>
        <v>0</v>
      </c>
      <c r="AD396" s="11">
        <f t="shared" si="1003"/>
        <v>35000</v>
      </c>
      <c r="AE396" s="11">
        <f t="shared" si="1004"/>
        <v>20000</v>
      </c>
      <c r="AF396" s="11">
        <f t="shared" si="1005"/>
        <v>0</v>
      </c>
      <c r="AG396" s="11">
        <f>AG397+AG398</f>
        <v>0</v>
      </c>
      <c r="AH396" s="11">
        <f t="shared" si="1006"/>
        <v>35000</v>
      </c>
      <c r="AI396" s="11">
        <f t="shared" si="1007"/>
        <v>20000</v>
      </c>
      <c r="AJ396" s="11">
        <f t="shared" si="1008"/>
        <v>0</v>
      </c>
      <c r="AK396" s="11">
        <f>AK397+AK398</f>
        <v>-35000</v>
      </c>
      <c r="AL396" s="11">
        <f>AL397+AL398</f>
        <v>-20000</v>
      </c>
      <c r="AM396" s="11">
        <f>AM397+AM398</f>
        <v>0</v>
      </c>
      <c r="AN396" s="11">
        <f t="shared" si="1009"/>
        <v>0</v>
      </c>
      <c r="AO396" s="11">
        <f t="shared" si="1010"/>
        <v>0</v>
      </c>
      <c r="AP396" s="11">
        <f t="shared" si="1011"/>
        <v>0</v>
      </c>
      <c r="AQ396" s="11">
        <f>AQ397+AQ398</f>
        <v>0</v>
      </c>
      <c r="AR396" s="11">
        <f>AR397+AR398</f>
        <v>0</v>
      </c>
      <c r="AS396" s="11">
        <f>AS397+AS398</f>
        <v>0</v>
      </c>
      <c r="AT396" s="11">
        <f t="shared" si="1012"/>
        <v>0</v>
      </c>
      <c r="AU396" s="11">
        <f t="shared" si="1013"/>
        <v>0</v>
      </c>
      <c r="AV396" s="11">
        <f t="shared" si="1014"/>
        <v>0</v>
      </c>
      <c r="AW396" s="11">
        <f>AW397+AW398</f>
        <v>0</v>
      </c>
      <c r="AX396" s="11">
        <f>AX397+AX398</f>
        <v>0</v>
      </c>
      <c r="AY396" s="11">
        <f>AY397+AY398</f>
        <v>0</v>
      </c>
      <c r="AZ396" s="11">
        <f t="shared" si="1015"/>
        <v>0</v>
      </c>
      <c r="BA396" s="11">
        <f t="shared" si="1016"/>
        <v>0</v>
      </c>
      <c r="BB396" s="11">
        <f t="shared" si="1017"/>
        <v>0</v>
      </c>
      <c r="BC396" s="11">
        <f>BC397+BC398</f>
        <v>0</v>
      </c>
      <c r="BD396" s="11">
        <f>BD397+BD398</f>
        <v>0</v>
      </c>
      <c r="BE396" s="11">
        <f>BE397+BE398</f>
        <v>0</v>
      </c>
      <c r="BF396" s="11">
        <f t="shared" si="1018"/>
        <v>0</v>
      </c>
      <c r="BG396" s="11">
        <f t="shared" si="1019"/>
        <v>0</v>
      </c>
      <c r="BH396" s="11">
        <f t="shared" si="1020"/>
        <v>0</v>
      </c>
      <c r="BI396" s="11">
        <f>BI397+BI398</f>
        <v>0</v>
      </c>
      <c r="BJ396" s="11">
        <f>BJ397+BJ398</f>
        <v>0</v>
      </c>
      <c r="BK396" s="11">
        <f>BK397+BK398</f>
        <v>0</v>
      </c>
      <c r="BL396" s="11">
        <f t="shared" si="985"/>
        <v>0</v>
      </c>
      <c r="BM396" s="11">
        <f>BM397+BM398</f>
        <v>0</v>
      </c>
      <c r="BN396" s="11"/>
      <c r="BO396" s="11">
        <f t="shared" si="912"/>
        <v>0</v>
      </c>
      <c r="BP396" s="11">
        <f>BP397+BP398</f>
        <v>0</v>
      </c>
      <c r="BQ396" s="11"/>
      <c r="BR396" s="11">
        <f t="shared" si="913"/>
        <v>0</v>
      </c>
      <c r="BS396" s="11">
        <f>BS397+BS398</f>
        <v>0</v>
      </c>
      <c r="BT396" s="11"/>
      <c r="BU396" s="11">
        <f>BU397+BU398</f>
        <v>0</v>
      </c>
      <c r="BV396" s="21">
        <v>0</v>
      </c>
      <c r="BW396" s="21"/>
      <c r="BX396" s="1" t="str">
        <f t="shared" si="992"/>
        <v/>
      </c>
    </row>
    <row r="397" spans="1:76" s="1" customFormat="1" ht="15.6" hidden="1" customHeight="1" x14ac:dyDescent="0.3">
      <c r="A397" s="8" t="s">
        <v>315</v>
      </c>
      <c r="B397" s="9">
        <v>600</v>
      </c>
      <c r="C397" s="8" t="s">
        <v>286</v>
      </c>
      <c r="D397" s="8" t="s">
        <v>43</v>
      </c>
      <c r="E397" s="20" t="s">
        <v>308</v>
      </c>
      <c r="F397" s="11">
        <v>35000</v>
      </c>
      <c r="G397" s="11">
        <v>0</v>
      </c>
      <c r="H397" s="11">
        <v>0</v>
      </c>
      <c r="I397" s="11"/>
      <c r="J397" s="11"/>
      <c r="K397" s="11"/>
      <c r="L397" s="11">
        <f t="shared" si="921"/>
        <v>35000</v>
      </c>
      <c r="M397" s="11">
        <f t="shared" si="922"/>
        <v>0</v>
      </c>
      <c r="N397" s="11">
        <f t="shared" si="923"/>
        <v>0</v>
      </c>
      <c r="O397" s="11"/>
      <c r="P397" s="11"/>
      <c r="Q397" s="11"/>
      <c r="R397" s="11">
        <f t="shared" si="997"/>
        <v>35000</v>
      </c>
      <c r="S397" s="11">
        <f t="shared" si="998"/>
        <v>0</v>
      </c>
      <c r="T397" s="11">
        <f t="shared" si="999"/>
        <v>0</v>
      </c>
      <c r="U397" s="11"/>
      <c r="V397" s="11"/>
      <c r="W397" s="11"/>
      <c r="X397" s="11">
        <f t="shared" si="1000"/>
        <v>35000</v>
      </c>
      <c r="Y397" s="11">
        <f t="shared" si="1001"/>
        <v>0</v>
      </c>
      <c r="Z397" s="11">
        <f t="shared" si="1002"/>
        <v>0</v>
      </c>
      <c r="AA397" s="11"/>
      <c r="AB397" s="11"/>
      <c r="AC397" s="11"/>
      <c r="AD397" s="11">
        <f t="shared" si="1003"/>
        <v>35000</v>
      </c>
      <c r="AE397" s="11">
        <f t="shared" si="1004"/>
        <v>0</v>
      </c>
      <c r="AF397" s="11">
        <f t="shared" si="1005"/>
        <v>0</v>
      </c>
      <c r="AG397" s="11"/>
      <c r="AH397" s="11">
        <f t="shared" si="1006"/>
        <v>35000</v>
      </c>
      <c r="AI397" s="11">
        <f t="shared" si="1007"/>
        <v>0</v>
      </c>
      <c r="AJ397" s="11">
        <f t="shared" si="1008"/>
        <v>0</v>
      </c>
      <c r="AK397" s="11">
        <v>-35000</v>
      </c>
      <c r="AL397" s="11"/>
      <c r="AM397" s="11"/>
      <c r="AN397" s="11">
        <f t="shared" si="1009"/>
        <v>0</v>
      </c>
      <c r="AO397" s="11">
        <f t="shared" si="1010"/>
        <v>0</v>
      </c>
      <c r="AP397" s="11">
        <f t="shared" si="1011"/>
        <v>0</v>
      </c>
      <c r="AQ397" s="11"/>
      <c r="AR397" s="11"/>
      <c r="AS397" s="11"/>
      <c r="AT397" s="11">
        <f t="shared" si="1012"/>
        <v>0</v>
      </c>
      <c r="AU397" s="11">
        <f t="shared" si="1013"/>
        <v>0</v>
      </c>
      <c r="AV397" s="11">
        <f t="shared" si="1014"/>
        <v>0</v>
      </c>
      <c r="AW397" s="11"/>
      <c r="AX397" s="11"/>
      <c r="AY397" s="11"/>
      <c r="AZ397" s="11">
        <f t="shared" si="1015"/>
        <v>0</v>
      </c>
      <c r="BA397" s="11">
        <f t="shared" si="1016"/>
        <v>0</v>
      </c>
      <c r="BB397" s="11">
        <f t="shared" si="1017"/>
        <v>0</v>
      </c>
      <c r="BC397" s="11"/>
      <c r="BD397" s="11"/>
      <c r="BE397" s="11"/>
      <c r="BF397" s="11">
        <f t="shared" si="1018"/>
        <v>0</v>
      </c>
      <c r="BG397" s="11">
        <f t="shared" si="1019"/>
        <v>0</v>
      </c>
      <c r="BH397" s="11">
        <f t="shared" si="1020"/>
        <v>0</v>
      </c>
      <c r="BI397" s="11"/>
      <c r="BJ397" s="11"/>
      <c r="BK397" s="11"/>
      <c r="BL397" s="11">
        <f t="shared" si="985"/>
        <v>0</v>
      </c>
      <c r="BM397" s="11"/>
      <c r="BN397" s="11"/>
      <c r="BO397" s="11">
        <f t="shared" si="912"/>
        <v>0</v>
      </c>
      <c r="BP397" s="11"/>
      <c r="BQ397" s="11"/>
      <c r="BR397" s="11">
        <f t="shared" si="913"/>
        <v>0</v>
      </c>
      <c r="BS397" s="11"/>
      <c r="BT397" s="11"/>
      <c r="BU397" s="11"/>
      <c r="BV397" s="21">
        <v>0</v>
      </c>
      <c r="BW397" s="21"/>
      <c r="BX397" s="1" t="str">
        <f t="shared" si="992"/>
        <v>1101</v>
      </c>
    </row>
    <row r="398" spans="1:76" s="1" customFormat="1" ht="15.6" hidden="1" customHeight="1" x14ac:dyDescent="0.3">
      <c r="A398" s="8" t="s">
        <v>315</v>
      </c>
      <c r="B398" s="9">
        <v>600</v>
      </c>
      <c r="C398" s="8" t="s">
        <v>286</v>
      </c>
      <c r="D398" s="8" t="s">
        <v>67</v>
      </c>
      <c r="E398" s="20" t="s">
        <v>287</v>
      </c>
      <c r="F398" s="11">
        <v>0</v>
      </c>
      <c r="G398" s="11">
        <v>20000</v>
      </c>
      <c r="H398" s="11">
        <v>0</v>
      </c>
      <c r="I398" s="11"/>
      <c r="J398" s="11"/>
      <c r="K398" s="11"/>
      <c r="L398" s="11">
        <f t="shared" si="921"/>
        <v>0</v>
      </c>
      <c r="M398" s="11">
        <f t="shared" si="922"/>
        <v>20000</v>
      </c>
      <c r="N398" s="11">
        <f t="shared" si="923"/>
        <v>0</v>
      </c>
      <c r="O398" s="11"/>
      <c r="P398" s="11"/>
      <c r="Q398" s="11"/>
      <c r="R398" s="11">
        <f t="shared" si="997"/>
        <v>0</v>
      </c>
      <c r="S398" s="11">
        <f t="shared" si="998"/>
        <v>20000</v>
      </c>
      <c r="T398" s="11">
        <f t="shared" si="999"/>
        <v>0</v>
      </c>
      <c r="U398" s="11"/>
      <c r="V398" s="11"/>
      <c r="W398" s="11"/>
      <c r="X398" s="11">
        <f t="shared" si="1000"/>
        <v>0</v>
      </c>
      <c r="Y398" s="11">
        <f t="shared" si="1001"/>
        <v>20000</v>
      </c>
      <c r="Z398" s="11">
        <f t="shared" si="1002"/>
        <v>0</v>
      </c>
      <c r="AA398" s="11"/>
      <c r="AB398" s="11"/>
      <c r="AC398" s="11"/>
      <c r="AD398" s="11">
        <f t="shared" si="1003"/>
        <v>0</v>
      </c>
      <c r="AE398" s="11">
        <f t="shared" si="1004"/>
        <v>20000</v>
      </c>
      <c r="AF398" s="11">
        <f t="shared" si="1005"/>
        <v>0</v>
      </c>
      <c r="AG398" s="11"/>
      <c r="AH398" s="11">
        <f t="shared" si="1006"/>
        <v>0</v>
      </c>
      <c r="AI398" s="11">
        <f t="shared" si="1007"/>
        <v>20000</v>
      </c>
      <c r="AJ398" s="11">
        <f t="shared" si="1008"/>
        <v>0</v>
      </c>
      <c r="AK398" s="11"/>
      <c r="AL398" s="11">
        <v>-20000</v>
      </c>
      <c r="AM398" s="11"/>
      <c r="AN398" s="11">
        <f t="shared" si="1009"/>
        <v>0</v>
      </c>
      <c r="AO398" s="11">
        <f t="shared" si="1010"/>
        <v>0</v>
      </c>
      <c r="AP398" s="11">
        <f t="shared" si="1011"/>
        <v>0</v>
      </c>
      <c r="AQ398" s="11"/>
      <c r="AR398" s="11"/>
      <c r="AS398" s="11"/>
      <c r="AT398" s="11">
        <f t="shared" si="1012"/>
        <v>0</v>
      </c>
      <c r="AU398" s="11">
        <f t="shared" si="1013"/>
        <v>0</v>
      </c>
      <c r="AV398" s="11">
        <f t="shared" si="1014"/>
        <v>0</v>
      </c>
      <c r="AW398" s="11"/>
      <c r="AX398" s="11"/>
      <c r="AY398" s="11"/>
      <c r="AZ398" s="11">
        <f t="shared" si="1015"/>
        <v>0</v>
      </c>
      <c r="BA398" s="11">
        <f t="shared" si="1016"/>
        <v>0</v>
      </c>
      <c r="BB398" s="11">
        <f t="shared" si="1017"/>
        <v>0</v>
      </c>
      <c r="BC398" s="11"/>
      <c r="BD398" s="11"/>
      <c r="BE398" s="11"/>
      <c r="BF398" s="11">
        <f t="shared" si="1018"/>
        <v>0</v>
      </c>
      <c r="BG398" s="11">
        <f t="shared" si="1019"/>
        <v>0</v>
      </c>
      <c r="BH398" s="11">
        <f t="shared" si="1020"/>
        <v>0</v>
      </c>
      <c r="BI398" s="11"/>
      <c r="BJ398" s="11"/>
      <c r="BK398" s="11"/>
      <c r="BL398" s="11">
        <f t="shared" si="985"/>
        <v>0</v>
      </c>
      <c r="BM398" s="11"/>
      <c r="BN398" s="11"/>
      <c r="BO398" s="11">
        <f t="shared" si="912"/>
        <v>0</v>
      </c>
      <c r="BP398" s="11"/>
      <c r="BQ398" s="11"/>
      <c r="BR398" s="11">
        <f t="shared" si="913"/>
        <v>0</v>
      </c>
      <c r="BS398" s="11"/>
      <c r="BT398" s="11"/>
      <c r="BU398" s="11"/>
      <c r="BV398" s="21">
        <v>0</v>
      </c>
      <c r="BW398" s="21"/>
      <c r="BX398" s="1" t="str">
        <f t="shared" si="992"/>
        <v>1103</v>
      </c>
    </row>
    <row r="399" spans="1:76" ht="46.8" customHeight="1" x14ac:dyDescent="0.3">
      <c r="A399" s="62" t="s">
        <v>317</v>
      </c>
      <c r="B399" s="63"/>
      <c r="C399" s="62"/>
      <c r="D399" s="62"/>
      <c r="E399" s="64" t="s">
        <v>318</v>
      </c>
      <c r="F399" s="11">
        <f t="shared" ref="F399:K399" si="1037">F400+F403+F406+F417+F423+F426</f>
        <v>267807.90000000002</v>
      </c>
      <c r="G399" s="11">
        <f t="shared" si="1037"/>
        <v>270333</v>
      </c>
      <c r="H399" s="11">
        <f t="shared" si="1037"/>
        <v>270333</v>
      </c>
      <c r="I399" s="11">
        <f t="shared" si="1037"/>
        <v>0</v>
      </c>
      <c r="J399" s="11">
        <f t="shared" si="1037"/>
        <v>0</v>
      </c>
      <c r="K399" s="11">
        <f t="shared" si="1037"/>
        <v>0</v>
      </c>
      <c r="L399" s="11">
        <f t="shared" si="921"/>
        <v>267807.90000000002</v>
      </c>
      <c r="M399" s="11">
        <f t="shared" si="922"/>
        <v>270333</v>
      </c>
      <c r="N399" s="11">
        <f t="shared" si="923"/>
        <v>270333</v>
      </c>
      <c r="O399" s="11">
        <f>O400+O403+O406+O417+O423+O426</f>
        <v>28954.867999999999</v>
      </c>
      <c r="P399" s="11">
        <f>P400+P403+P406+P417+P423+P426</f>
        <v>26746.718000000001</v>
      </c>
      <c r="Q399" s="11">
        <f>Q400+Q403+Q406+Q417+Q423+Q426</f>
        <v>26746.718000000001</v>
      </c>
      <c r="R399" s="11">
        <f t="shared" si="997"/>
        <v>296762.76800000004</v>
      </c>
      <c r="S399" s="11">
        <f t="shared" si="998"/>
        <v>297079.71799999999</v>
      </c>
      <c r="T399" s="11">
        <f t="shared" si="999"/>
        <v>297079.71799999999</v>
      </c>
      <c r="U399" s="11">
        <f>U400+U403+U406+U417+U423+U426</f>
        <v>0</v>
      </c>
      <c r="V399" s="11">
        <f>V400+V403+V406+V417+V423+V426</f>
        <v>0</v>
      </c>
      <c r="W399" s="11">
        <f>W400+W403+W406+W417+W423+W426</f>
        <v>0</v>
      </c>
      <c r="X399" s="11">
        <f t="shared" si="1000"/>
        <v>296762.76800000004</v>
      </c>
      <c r="Y399" s="11">
        <f t="shared" si="1001"/>
        <v>297079.71799999999</v>
      </c>
      <c r="Z399" s="11">
        <f t="shared" si="1002"/>
        <v>297079.71799999999</v>
      </c>
      <c r="AA399" s="11">
        <f>AA400+AA403+AA406+AA417+AA423+AA426+AA420</f>
        <v>5911.4790000000003</v>
      </c>
      <c r="AB399" s="11">
        <f>AB400+AB403+AB406+AB417+AB423+AB426+AB420</f>
        <v>0</v>
      </c>
      <c r="AC399" s="11">
        <f>AC400+AC403+AC406+AC417+AC423+AC426+AC420</f>
        <v>0</v>
      </c>
      <c r="AD399" s="11">
        <f t="shared" si="1003"/>
        <v>302674.24700000003</v>
      </c>
      <c r="AE399" s="11">
        <f t="shared" si="1004"/>
        <v>297079.71799999999</v>
      </c>
      <c r="AF399" s="11">
        <f t="shared" si="1005"/>
        <v>297079.71799999999</v>
      </c>
      <c r="AG399" s="11">
        <f>AG400+AG403+AG406+AG417+AG423+AG426+AG420</f>
        <v>0</v>
      </c>
      <c r="AH399" s="11">
        <f t="shared" si="1006"/>
        <v>302674.24700000003</v>
      </c>
      <c r="AI399" s="11">
        <f t="shared" si="1007"/>
        <v>297079.71799999999</v>
      </c>
      <c r="AJ399" s="11">
        <f t="shared" si="1008"/>
        <v>297079.71799999999</v>
      </c>
      <c r="AK399" s="11">
        <f>AK400+AK403+AK406+AK417+AK423+AK426+AK420</f>
        <v>15000</v>
      </c>
      <c r="AL399" s="11">
        <f>AL400+AL403+AL406+AL417+AL423+AL426+AL420</f>
        <v>0</v>
      </c>
      <c r="AM399" s="11">
        <f>AM400+AM403+AM406+AM417+AM423+AM426+AM420</f>
        <v>0</v>
      </c>
      <c r="AN399" s="11">
        <f t="shared" si="1009"/>
        <v>317674.24700000003</v>
      </c>
      <c r="AO399" s="11">
        <f t="shared" si="1010"/>
        <v>297079.71799999999</v>
      </c>
      <c r="AP399" s="11">
        <f t="shared" si="1011"/>
        <v>297079.71799999999</v>
      </c>
      <c r="AQ399" s="11">
        <f>AQ400+AQ403+AQ406+AQ417+AQ423+AQ426+AQ420</f>
        <v>0</v>
      </c>
      <c r="AR399" s="11">
        <f>AR400+AR403+AR406+AR417+AR423+AR426+AR420</f>
        <v>0</v>
      </c>
      <c r="AS399" s="11">
        <f>AS400+AS403+AS406+AS417+AS423+AS426+AS420</f>
        <v>0</v>
      </c>
      <c r="AT399" s="11">
        <f t="shared" si="1012"/>
        <v>317674.24700000003</v>
      </c>
      <c r="AU399" s="11">
        <f t="shared" si="1013"/>
        <v>297079.71799999999</v>
      </c>
      <c r="AV399" s="11">
        <f t="shared" si="1014"/>
        <v>297079.71799999999</v>
      </c>
      <c r="AW399" s="11">
        <f>AW400+AW403+AW406+AW417+AW423+AW426+AW420+AW429</f>
        <v>1802.6309999999999</v>
      </c>
      <c r="AX399" s="11">
        <f>AX400+AX403+AX406+AX417+AX423+AX426+AX420+AX429</f>
        <v>0</v>
      </c>
      <c r="AY399" s="11">
        <f>AY400+AY403+AY406+AY417+AY423+AY426+AY420+AY429</f>
        <v>0</v>
      </c>
      <c r="AZ399" s="11">
        <f t="shared" si="1015"/>
        <v>319476.87800000003</v>
      </c>
      <c r="BA399" s="11">
        <f t="shared" si="1016"/>
        <v>297079.71799999999</v>
      </c>
      <c r="BB399" s="11">
        <f t="shared" si="1017"/>
        <v>297079.71799999999</v>
      </c>
      <c r="BC399" s="11">
        <f>BC400+BC403+BC406+BC417+BC423+BC426+BC420+BC429+BC414</f>
        <v>0</v>
      </c>
      <c r="BD399" s="11">
        <f>BD400+BD403+BD406+BD417+BD423+BD426+BD420+BD429+BD414</f>
        <v>0</v>
      </c>
      <c r="BE399" s="11">
        <f>BE400+BE403+BE406+BE417+BE423+BE426+BE420+BE429+BE414</f>
        <v>0</v>
      </c>
      <c r="BF399" s="11">
        <f t="shared" si="1018"/>
        <v>319476.87800000003</v>
      </c>
      <c r="BG399" s="11">
        <f t="shared" si="1019"/>
        <v>297079.71799999999</v>
      </c>
      <c r="BH399" s="11">
        <f t="shared" si="1020"/>
        <v>297079.71799999999</v>
      </c>
      <c r="BI399" s="11">
        <f>BI400+BI403+BI406+BI417+BI423+BI426+BI420+BI429+BI414</f>
        <v>0</v>
      </c>
      <c r="BJ399" s="11">
        <f>BJ400+BJ403+BJ406+BJ417+BJ423+BJ426+BJ420+BJ429+BJ414</f>
        <v>0</v>
      </c>
      <c r="BK399" s="11">
        <f>BK400+BK403+BK406+BK417+BK423+BK426+BK420+BK429+BK414</f>
        <v>0</v>
      </c>
      <c r="BL399" s="11">
        <f t="shared" si="985"/>
        <v>319476.87800000003</v>
      </c>
      <c r="BM399" s="11">
        <f>BM400+BM403+BM406+BM417+BM423+BM426+BM420+BM429+BM414</f>
        <v>0</v>
      </c>
      <c r="BN399" s="43">
        <f t="shared" ref="BN399:BN448" si="1038">BL399+BM399</f>
        <v>319476.87800000003</v>
      </c>
      <c r="BO399" s="11">
        <f t="shared" si="912"/>
        <v>297079.71799999999</v>
      </c>
      <c r="BP399" s="11">
        <f>BP400+BP403+BP406+BP417+BP423+BP426+BP420+BP429+BP414</f>
        <v>0</v>
      </c>
      <c r="BQ399" s="43">
        <f t="shared" ref="BQ399:BQ448" si="1039">BO399+BP399</f>
        <v>297079.71799999999</v>
      </c>
      <c r="BR399" s="11">
        <f t="shared" si="913"/>
        <v>297079.71799999999</v>
      </c>
      <c r="BS399" s="11">
        <f>BS400+BS403+BS406+BS417+BS423+BS426+BS420+BS429+BS414</f>
        <v>0</v>
      </c>
      <c r="BT399" s="43">
        <f t="shared" ref="BT399:BT448" si="1040">BR399+BS399</f>
        <v>297079.71799999999</v>
      </c>
      <c r="BU399" s="11">
        <f>BU400+BU403+BU406+BU417+BU423+BU426+BU420+BU429+BU414</f>
        <v>0</v>
      </c>
      <c r="BV399" s="21"/>
      <c r="BW399" s="21"/>
      <c r="BX399" s="1" t="str">
        <f t="shared" si="992"/>
        <v/>
      </c>
    </row>
    <row r="400" spans="1:76" ht="46.8" customHeight="1" x14ac:dyDescent="0.3">
      <c r="A400" s="62" t="s">
        <v>319</v>
      </c>
      <c r="B400" s="63"/>
      <c r="C400" s="62"/>
      <c r="D400" s="62"/>
      <c r="E400" s="64" t="s">
        <v>166</v>
      </c>
      <c r="F400" s="11">
        <f t="shared" ref="F400:F404" si="1041">F401</f>
        <v>139389.9</v>
      </c>
      <c r="G400" s="11">
        <f t="shared" ref="G400:G404" si="1042">G401</f>
        <v>145306.20000000001</v>
      </c>
      <c r="H400" s="11">
        <f t="shared" ref="H400:H404" si="1043">H401</f>
        <v>145306.20000000001</v>
      </c>
      <c r="I400" s="11">
        <f t="shared" ref="I400:I404" si="1044">I401</f>
        <v>0</v>
      </c>
      <c r="J400" s="11">
        <f t="shared" ref="J400:J404" si="1045">J401</f>
        <v>0</v>
      </c>
      <c r="K400" s="11">
        <f t="shared" ref="K400:K404" si="1046">K401</f>
        <v>0</v>
      </c>
      <c r="L400" s="11">
        <f t="shared" si="921"/>
        <v>139389.9</v>
      </c>
      <c r="M400" s="11">
        <f t="shared" si="922"/>
        <v>145306.20000000001</v>
      </c>
      <c r="N400" s="11">
        <f t="shared" si="923"/>
        <v>145306.20000000001</v>
      </c>
      <c r="O400" s="11">
        <f t="shared" ref="O400:O404" si="1047">O401</f>
        <v>2967.8629999999998</v>
      </c>
      <c r="P400" s="11">
        <f t="shared" ref="P400:P404" si="1048">P401</f>
        <v>3144.8789999999999</v>
      </c>
      <c r="Q400" s="11">
        <f t="shared" ref="Q400:Q404" si="1049">Q401</f>
        <v>3144.8789999999999</v>
      </c>
      <c r="R400" s="11">
        <f t="shared" si="997"/>
        <v>142357.76300000001</v>
      </c>
      <c r="S400" s="11">
        <f t="shared" si="998"/>
        <v>148451.079</v>
      </c>
      <c r="T400" s="11">
        <f t="shared" si="999"/>
        <v>148451.079</v>
      </c>
      <c r="U400" s="11">
        <f t="shared" ref="U400:U404" si="1050">U401</f>
        <v>0</v>
      </c>
      <c r="V400" s="11">
        <f t="shared" ref="V400:V404" si="1051">V401</f>
        <v>0</v>
      </c>
      <c r="W400" s="11">
        <f t="shared" ref="W400:W404" si="1052">W401</f>
        <v>0</v>
      </c>
      <c r="X400" s="11">
        <f t="shared" si="1000"/>
        <v>142357.76300000001</v>
      </c>
      <c r="Y400" s="11">
        <f t="shared" si="1001"/>
        <v>148451.079</v>
      </c>
      <c r="Z400" s="11">
        <f t="shared" si="1002"/>
        <v>148451.079</v>
      </c>
      <c r="AA400" s="11">
        <f t="shared" ref="AA400:AA404" si="1053">AA401</f>
        <v>0</v>
      </c>
      <c r="AB400" s="11">
        <f t="shared" ref="AB400:AB404" si="1054">AB401</f>
        <v>0</v>
      </c>
      <c r="AC400" s="11">
        <f t="shared" ref="AC400:AC404" si="1055">AC401</f>
        <v>0</v>
      </c>
      <c r="AD400" s="11">
        <f t="shared" si="1003"/>
        <v>142357.76300000001</v>
      </c>
      <c r="AE400" s="11">
        <f t="shared" si="1004"/>
        <v>148451.079</v>
      </c>
      <c r="AF400" s="11">
        <f t="shared" si="1005"/>
        <v>148451.079</v>
      </c>
      <c r="AG400" s="11">
        <f t="shared" ref="AG400:AG404" si="1056">AG401</f>
        <v>0</v>
      </c>
      <c r="AH400" s="11">
        <f t="shared" si="1006"/>
        <v>142357.76300000001</v>
      </c>
      <c r="AI400" s="11">
        <f t="shared" si="1007"/>
        <v>148451.079</v>
      </c>
      <c r="AJ400" s="11">
        <f t="shared" si="1008"/>
        <v>148451.079</v>
      </c>
      <c r="AK400" s="11">
        <f t="shared" ref="AK400:AK404" si="1057">AK401</f>
        <v>0</v>
      </c>
      <c r="AL400" s="11">
        <f t="shared" ref="AL400:AL404" si="1058">AL401</f>
        <v>0</v>
      </c>
      <c r="AM400" s="11">
        <f t="shared" ref="AM400:AM404" si="1059">AM401</f>
        <v>0</v>
      </c>
      <c r="AN400" s="11">
        <f t="shared" si="1009"/>
        <v>142357.76300000001</v>
      </c>
      <c r="AO400" s="11">
        <f t="shared" si="1010"/>
        <v>148451.079</v>
      </c>
      <c r="AP400" s="11">
        <f t="shared" si="1011"/>
        <v>148451.079</v>
      </c>
      <c r="AQ400" s="11">
        <f t="shared" ref="AQ400:AQ404" si="1060">AQ401</f>
        <v>0</v>
      </c>
      <c r="AR400" s="11">
        <f t="shared" ref="AR400:AR404" si="1061">AR401</f>
        <v>0</v>
      </c>
      <c r="AS400" s="11">
        <f t="shared" ref="AS400:AS404" si="1062">AS401</f>
        <v>0</v>
      </c>
      <c r="AT400" s="11">
        <f t="shared" si="1012"/>
        <v>142357.76300000001</v>
      </c>
      <c r="AU400" s="11">
        <f t="shared" si="1013"/>
        <v>148451.079</v>
      </c>
      <c r="AV400" s="11">
        <f t="shared" si="1014"/>
        <v>148451.079</v>
      </c>
      <c r="AW400" s="11">
        <f t="shared" ref="AW400:AW404" si="1063">AW401</f>
        <v>0</v>
      </c>
      <c r="AX400" s="11">
        <f t="shared" ref="AX400:AX404" si="1064">AX401</f>
        <v>0</v>
      </c>
      <c r="AY400" s="11">
        <f t="shared" ref="AY400:AY404" si="1065">AY401</f>
        <v>0</v>
      </c>
      <c r="AZ400" s="11">
        <f t="shared" si="1015"/>
        <v>142357.76300000001</v>
      </c>
      <c r="BA400" s="11">
        <f t="shared" si="1016"/>
        <v>148451.079</v>
      </c>
      <c r="BB400" s="11">
        <f t="shared" si="1017"/>
        <v>148451.079</v>
      </c>
      <c r="BC400" s="11">
        <f t="shared" ref="BC400:BC404" si="1066">BC401</f>
        <v>0</v>
      </c>
      <c r="BD400" s="11">
        <f t="shared" ref="BD400:BD404" si="1067">BD401</f>
        <v>0</v>
      </c>
      <c r="BE400" s="11">
        <f t="shared" ref="BE400:BE404" si="1068">BE401</f>
        <v>0</v>
      </c>
      <c r="BF400" s="11">
        <f t="shared" si="1018"/>
        <v>142357.76300000001</v>
      </c>
      <c r="BG400" s="11">
        <f t="shared" si="1019"/>
        <v>148451.079</v>
      </c>
      <c r="BH400" s="11">
        <f t="shared" si="1020"/>
        <v>148451.079</v>
      </c>
      <c r="BI400" s="11">
        <f t="shared" ref="BI400:BI404" si="1069">BI401</f>
        <v>0</v>
      </c>
      <c r="BJ400" s="11">
        <f t="shared" ref="BJ400:BJ404" si="1070">BJ401</f>
        <v>0</v>
      </c>
      <c r="BK400" s="11">
        <f t="shared" ref="BK400:BK404" si="1071">BK401</f>
        <v>0</v>
      </c>
      <c r="BL400" s="11">
        <f t="shared" si="985"/>
        <v>142357.76300000001</v>
      </c>
      <c r="BM400" s="11">
        <f t="shared" ref="BM400:BM404" si="1072">BM401</f>
        <v>0</v>
      </c>
      <c r="BN400" s="43">
        <f t="shared" si="1038"/>
        <v>142357.76300000001</v>
      </c>
      <c r="BO400" s="11">
        <f t="shared" ref="BO400:BO463" si="1073">BG400+BJ400</f>
        <v>148451.079</v>
      </c>
      <c r="BP400" s="11">
        <f t="shared" ref="BP400:BU404" si="1074">BP401</f>
        <v>0</v>
      </c>
      <c r="BQ400" s="43">
        <f t="shared" si="1039"/>
        <v>148451.079</v>
      </c>
      <c r="BR400" s="11">
        <f t="shared" ref="BR400:BR463" si="1075">BH400+BK400</f>
        <v>148451.079</v>
      </c>
      <c r="BS400" s="11">
        <f t="shared" si="1074"/>
        <v>0</v>
      </c>
      <c r="BT400" s="43">
        <f t="shared" si="1040"/>
        <v>148451.079</v>
      </c>
      <c r="BU400" s="11">
        <f t="shared" si="1074"/>
        <v>0</v>
      </c>
      <c r="BV400" s="21"/>
      <c r="BW400" s="21"/>
      <c r="BX400" s="1" t="str">
        <f t="shared" si="992"/>
        <v/>
      </c>
    </row>
    <row r="401" spans="1:76" ht="46.8" customHeight="1" x14ac:dyDescent="0.3">
      <c r="A401" s="62" t="s">
        <v>319</v>
      </c>
      <c r="B401" s="63" t="s">
        <v>82</v>
      </c>
      <c r="C401" s="62"/>
      <c r="D401" s="62"/>
      <c r="E401" s="64" t="s">
        <v>83</v>
      </c>
      <c r="F401" s="11">
        <f t="shared" si="1041"/>
        <v>139389.9</v>
      </c>
      <c r="G401" s="11">
        <f t="shared" si="1042"/>
        <v>145306.20000000001</v>
      </c>
      <c r="H401" s="11">
        <f t="shared" si="1043"/>
        <v>145306.20000000001</v>
      </c>
      <c r="I401" s="11">
        <f t="shared" si="1044"/>
        <v>0</v>
      </c>
      <c r="J401" s="11">
        <f t="shared" si="1045"/>
        <v>0</v>
      </c>
      <c r="K401" s="11">
        <f t="shared" si="1046"/>
        <v>0</v>
      </c>
      <c r="L401" s="11">
        <f t="shared" si="921"/>
        <v>139389.9</v>
      </c>
      <c r="M401" s="11">
        <f t="shared" si="922"/>
        <v>145306.20000000001</v>
      </c>
      <c r="N401" s="11">
        <f t="shared" si="923"/>
        <v>145306.20000000001</v>
      </c>
      <c r="O401" s="11">
        <f t="shared" si="1047"/>
        <v>2967.8629999999998</v>
      </c>
      <c r="P401" s="11">
        <f t="shared" si="1048"/>
        <v>3144.8789999999999</v>
      </c>
      <c r="Q401" s="11">
        <f t="shared" si="1049"/>
        <v>3144.8789999999999</v>
      </c>
      <c r="R401" s="11">
        <f t="shared" si="997"/>
        <v>142357.76300000001</v>
      </c>
      <c r="S401" s="11">
        <f t="shared" si="998"/>
        <v>148451.079</v>
      </c>
      <c r="T401" s="11">
        <f t="shared" si="999"/>
        <v>148451.079</v>
      </c>
      <c r="U401" s="11">
        <f t="shared" si="1050"/>
        <v>0</v>
      </c>
      <c r="V401" s="11">
        <f t="shared" si="1051"/>
        <v>0</v>
      </c>
      <c r="W401" s="11">
        <f t="shared" si="1052"/>
        <v>0</v>
      </c>
      <c r="X401" s="11">
        <f t="shared" si="1000"/>
        <v>142357.76300000001</v>
      </c>
      <c r="Y401" s="11">
        <f t="shared" si="1001"/>
        <v>148451.079</v>
      </c>
      <c r="Z401" s="11">
        <f t="shared" si="1002"/>
        <v>148451.079</v>
      </c>
      <c r="AA401" s="11">
        <f t="shared" si="1053"/>
        <v>0</v>
      </c>
      <c r="AB401" s="11">
        <f t="shared" si="1054"/>
        <v>0</v>
      </c>
      <c r="AC401" s="11">
        <f t="shared" si="1055"/>
        <v>0</v>
      </c>
      <c r="AD401" s="11">
        <f t="shared" si="1003"/>
        <v>142357.76300000001</v>
      </c>
      <c r="AE401" s="11">
        <f t="shared" si="1004"/>
        <v>148451.079</v>
      </c>
      <c r="AF401" s="11">
        <f t="shared" si="1005"/>
        <v>148451.079</v>
      </c>
      <c r="AG401" s="11">
        <f t="shared" si="1056"/>
        <v>0</v>
      </c>
      <c r="AH401" s="11">
        <f t="shared" si="1006"/>
        <v>142357.76300000001</v>
      </c>
      <c r="AI401" s="11">
        <f t="shared" si="1007"/>
        <v>148451.079</v>
      </c>
      <c r="AJ401" s="11">
        <f t="shared" si="1008"/>
        <v>148451.079</v>
      </c>
      <c r="AK401" s="11">
        <f t="shared" si="1057"/>
        <v>0</v>
      </c>
      <c r="AL401" s="11">
        <f t="shared" si="1058"/>
        <v>0</v>
      </c>
      <c r="AM401" s="11">
        <f t="shared" si="1059"/>
        <v>0</v>
      </c>
      <c r="AN401" s="11">
        <f t="shared" si="1009"/>
        <v>142357.76300000001</v>
      </c>
      <c r="AO401" s="11">
        <f t="shared" si="1010"/>
        <v>148451.079</v>
      </c>
      <c r="AP401" s="11">
        <f t="shared" si="1011"/>
        <v>148451.079</v>
      </c>
      <c r="AQ401" s="11">
        <f t="shared" si="1060"/>
        <v>0</v>
      </c>
      <c r="AR401" s="11">
        <f t="shared" si="1061"/>
        <v>0</v>
      </c>
      <c r="AS401" s="11">
        <f t="shared" si="1062"/>
        <v>0</v>
      </c>
      <c r="AT401" s="11">
        <f t="shared" si="1012"/>
        <v>142357.76300000001</v>
      </c>
      <c r="AU401" s="11">
        <f t="shared" si="1013"/>
        <v>148451.079</v>
      </c>
      <c r="AV401" s="11">
        <f t="shared" si="1014"/>
        <v>148451.079</v>
      </c>
      <c r="AW401" s="11">
        <f t="shared" si="1063"/>
        <v>0</v>
      </c>
      <c r="AX401" s="11">
        <f t="shared" si="1064"/>
        <v>0</v>
      </c>
      <c r="AY401" s="11">
        <f t="shared" si="1065"/>
        <v>0</v>
      </c>
      <c r="AZ401" s="11">
        <f t="shared" si="1015"/>
        <v>142357.76300000001</v>
      </c>
      <c r="BA401" s="11">
        <f t="shared" si="1016"/>
        <v>148451.079</v>
      </c>
      <c r="BB401" s="11">
        <f t="shared" si="1017"/>
        <v>148451.079</v>
      </c>
      <c r="BC401" s="11">
        <f t="shared" si="1066"/>
        <v>0</v>
      </c>
      <c r="BD401" s="11">
        <f t="shared" si="1067"/>
        <v>0</v>
      </c>
      <c r="BE401" s="11">
        <f t="shared" si="1068"/>
        <v>0</v>
      </c>
      <c r="BF401" s="11">
        <f t="shared" si="1018"/>
        <v>142357.76300000001</v>
      </c>
      <c r="BG401" s="11">
        <f t="shared" si="1019"/>
        <v>148451.079</v>
      </c>
      <c r="BH401" s="11">
        <f t="shared" si="1020"/>
        <v>148451.079</v>
      </c>
      <c r="BI401" s="11">
        <f t="shared" si="1069"/>
        <v>0</v>
      </c>
      <c r="BJ401" s="11">
        <f t="shared" si="1070"/>
        <v>0</v>
      </c>
      <c r="BK401" s="11">
        <f t="shared" si="1071"/>
        <v>0</v>
      </c>
      <c r="BL401" s="11">
        <f t="shared" si="985"/>
        <v>142357.76300000001</v>
      </c>
      <c r="BM401" s="11">
        <f t="shared" si="1072"/>
        <v>0</v>
      </c>
      <c r="BN401" s="43">
        <f t="shared" si="1038"/>
        <v>142357.76300000001</v>
      </c>
      <c r="BO401" s="11">
        <f t="shared" si="1073"/>
        <v>148451.079</v>
      </c>
      <c r="BP401" s="11">
        <f t="shared" si="1074"/>
        <v>0</v>
      </c>
      <c r="BQ401" s="43">
        <f t="shared" si="1039"/>
        <v>148451.079</v>
      </c>
      <c r="BR401" s="11">
        <f t="shared" si="1075"/>
        <v>148451.079</v>
      </c>
      <c r="BS401" s="11">
        <f t="shared" si="1074"/>
        <v>0</v>
      </c>
      <c r="BT401" s="43">
        <f t="shared" si="1040"/>
        <v>148451.079</v>
      </c>
      <c r="BU401" s="11">
        <f t="shared" si="1074"/>
        <v>0</v>
      </c>
      <c r="BV401" s="21"/>
      <c r="BW401" s="21"/>
      <c r="BX401" s="1" t="str">
        <f t="shared" si="992"/>
        <v/>
      </c>
    </row>
    <row r="402" spans="1:76" ht="15.6" customHeight="1" x14ac:dyDescent="0.3">
      <c r="A402" s="62" t="s">
        <v>319</v>
      </c>
      <c r="B402" s="63">
        <v>600</v>
      </c>
      <c r="C402" s="62" t="s">
        <v>286</v>
      </c>
      <c r="D402" s="62" t="s">
        <v>43</v>
      </c>
      <c r="E402" s="64" t="s">
        <v>308</v>
      </c>
      <c r="F402" s="11">
        <v>139389.9</v>
      </c>
      <c r="G402" s="11">
        <v>145306.20000000001</v>
      </c>
      <c r="H402" s="11">
        <v>145306.20000000001</v>
      </c>
      <c r="I402" s="11"/>
      <c r="J402" s="11"/>
      <c r="K402" s="11"/>
      <c r="L402" s="11">
        <f t="shared" si="921"/>
        <v>139389.9</v>
      </c>
      <c r="M402" s="11">
        <f t="shared" si="922"/>
        <v>145306.20000000001</v>
      </c>
      <c r="N402" s="11">
        <f t="shared" si="923"/>
        <v>145306.20000000001</v>
      </c>
      <c r="O402" s="11">
        <v>2967.8629999999998</v>
      </c>
      <c r="P402" s="11">
        <v>3144.8789999999999</v>
      </c>
      <c r="Q402" s="11">
        <v>3144.8789999999999</v>
      </c>
      <c r="R402" s="11">
        <f t="shared" si="997"/>
        <v>142357.76300000001</v>
      </c>
      <c r="S402" s="11">
        <f t="shared" si="998"/>
        <v>148451.079</v>
      </c>
      <c r="T402" s="11">
        <f t="shared" si="999"/>
        <v>148451.079</v>
      </c>
      <c r="U402" s="11"/>
      <c r="V402" s="11"/>
      <c r="W402" s="11"/>
      <c r="X402" s="11">
        <f t="shared" si="1000"/>
        <v>142357.76300000001</v>
      </c>
      <c r="Y402" s="11">
        <f t="shared" si="1001"/>
        <v>148451.079</v>
      </c>
      <c r="Z402" s="11">
        <f t="shared" si="1002"/>
        <v>148451.079</v>
      </c>
      <c r="AA402" s="11"/>
      <c r="AB402" s="11"/>
      <c r="AC402" s="11"/>
      <c r="AD402" s="11">
        <f t="shared" si="1003"/>
        <v>142357.76300000001</v>
      </c>
      <c r="AE402" s="11">
        <f t="shared" si="1004"/>
        <v>148451.079</v>
      </c>
      <c r="AF402" s="11">
        <f t="shared" si="1005"/>
        <v>148451.079</v>
      </c>
      <c r="AG402" s="11"/>
      <c r="AH402" s="11">
        <f t="shared" si="1006"/>
        <v>142357.76300000001</v>
      </c>
      <c r="AI402" s="11">
        <f t="shared" si="1007"/>
        <v>148451.079</v>
      </c>
      <c r="AJ402" s="11">
        <f t="shared" si="1008"/>
        <v>148451.079</v>
      </c>
      <c r="AK402" s="11"/>
      <c r="AL402" s="11"/>
      <c r="AM402" s="11"/>
      <c r="AN402" s="11">
        <f t="shared" si="1009"/>
        <v>142357.76300000001</v>
      </c>
      <c r="AO402" s="11">
        <f t="shared" si="1010"/>
        <v>148451.079</v>
      </c>
      <c r="AP402" s="11">
        <f t="shared" si="1011"/>
        <v>148451.079</v>
      </c>
      <c r="AQ402" s="11"/>
      <c r="AR402" s="11"/>
      <c r="AS402" s="11"/>
      <c r="AT402" s="11">
        <f t="shared" si="1012"/>
        <v>142357.76300000001</v>
      </c>
      <c r="AU402" s="11">
        <f t="shared" si="1013"/>
        <v>148451.079</v>
      </c>
      <c r="AV402" s="11">
        <f t="shared" si="1014"/>
        <v>148451.079</v>
      </c>
      <c r="AW402" s="11"/>
      <c r="AX402" s="11"/>
      <c r="AY402" s="11"/>
      <c r="AZ402" s="11">
        <f t="shared" si="1015"/>
        <v>142357.76300000001</v>
      </c>
      <c r="BA402" s="11">
        <f t="shared" si="1016"/>
        <v>148451.079</v>
      </c>
      <c r="BB402" s="11">
        <f t="shared" si="1017"/>
        <v>148451.079</v>
      </c>
      <c r="BC402" s="11"/>
      <c r="BD402" s="11"/>
      <c r="BE402" s="11"/>
      <c r="BF402" s="11">
        <f t="shared" si="1018"/>
        <v>142357.76300000001</v>
      </c>
      <c r="BG402" s="11">
        <f t="shared" si="1019"/>
        <v>148451.079</v>
      </c>
      <c r="BH402" s="11">
        <f t="shared" si="1020"/>
        <v>148451.079</v>
      </c>
      <c r="BI402" s="11"/>
      <c r="BJ402" s="11"/>
      <c r="BK402" s="11"/>
      <c r="BL402" s="11">
        <f t="shared" si="985"/>
        <v>142357.76300000001</v>
      </c>
      <c r="BM402" s="11"/>
      <c r="BN402" s="43">
        <f t="shared" si="1038"/>
        <v>142357.76300000001</v>
      </c>
      <c r="BO402" s="11">
        <f t="shared" si="1073"/>
        <v>148451.079</v>
      </c>
      <c r="BP402" s="11"/>
      <c r="BQ402" s="43">
        <f t="shared" si="1039"/>
        <v>148451.079</v>
      </c>
      <c r="BR402" s="11">
        <f t="shared" si="1075"/>
        <v>148451.079</v>
      </c>
      <c r="BS402" s="11"/>
      <c r="BT402" s="43">
        <f t="shared" si="1040"/>
        <v>148451.079</v>
      </c>
      <c r="BU402" s="11"/>
      <c r="BV402" s="21"/>
      <c r="BW402" s="21"/>
      <c r="BX402" s="1" t="str">
        <f t="shared" si="992"/>
        <v>1101</v>
      </c>
    </row>
    <row r="403" spans="1:76" ht="15.6" customHeight="1" x14ac:dyDescent="0.3">
      <c r="A403" s="62" t="s">
        <v>320</v>
      </c>
      <c r="B403" s="63"/>
      <c r="C403" s="62"/>
      <c r="D403" s="62"/>
      <c r="E403" s="64" t="s">
        <v>221</v>
      </c>
      <c r="F403" s="11">
        <f t="shared" si="1041"/>
        <v>3391.2000000000003</v>
      </c>
      <c r="G403" s="11">
        <f t="shared" si="1042"/>
        <v>0</v>
      </c>
      <c r="H403" s="11">
        <f t="shared" si="1043"/>
        <v>0</v>
      </c>
      <c r="I403" s="11">
        <f t="shared" si="1044"/>
        <v>0</v>
      </c>
      <c r="J403" s="11">
        <f t="shared" si="1045"/>
        <v>0</v>
      </c>
      <c r="K403" s="11">
        <f t="shared" si="1046"/>
        <v>0</v>
      </c>
      <c r="L403" s="11">
        <f t="shared" si="921"/>
        <v>3391.2000000000003</v>
      </c>
      <c r="M403" s="11">
        <f t="shared" si="922"/>
        <v>0</v>
      </c>
      <c r="N403" s="11">
        <f t="shared" si="923"/>
        <v>0</v>
      </c>
      <c r="O403" s="11">
        <f t="shared" si="1047"/>
        <v>2385.1659999999997</v>
      </c>
      <c r="P403" s="11">
        <f t="shared" si="1048"/>
        <v>0</v>
      </c>
      <c r="Q403" s="11">
        <f t="shared" si="1049"/>
        <v>0</v>
      </c>
      <c r="R403" s="11">
        <f t="shared" si="997"/>
        <v>5776.366</v>
      </c>
      <c r="S403" s="11">
        <f t="shared" si="998"/>
        <v>0</v>
      </c>
      <c r="T403" s="11">
        <f t="shared" si="999"/>
        <v>0</v>
      </c>
      <c r="U403" s="11">
        <f t="shared" si="1050"/>
        <v>0</v>
      </c>
      <c r="V403" s="11">
        <f t="shared" si="1051"/>
        <v>0</v>
      </c>
      <c r="W403" s="11">
        <f t="shared" si="1052"/>
        <v>0</v>
      </c>
      <c r="X403" s="11">
        <f t="shared" si="1000"/>
        <v>5776.366</v>
      </c>
      <c r="Y403" s="11">
        <f t="shared" si="1001"/>
        <v>0</v>
      </c>
      <c r="Z403" s="11">
        <f t="shared" si="1002"/>
        <v>0</v>
      </c>
      <c r="AA403" s="11">
        <f t="shared" si="1053"/>
        <v>0</v>
      </c>
      <c r="AB403" s="11">
        <f t="shared" si="1054"/>
        <v>0</v>
      </c>
      <c r="AC403" s="11">
        <f t="shared" si="1055"/>
        <v>0</v>
      </c>
      <c r="AD403" s="11">
        <f t="shared" si="1003"/>
        <v>5776.366</v>
      </c>
      <c r="AE403" s="11">
        <f t="shared" si="1004"/>
        <v>0</v>
      </c>
      <c r="AF403" s="11">
        <f t="shared" si="1005"/>
        <v>0</v>
      </c>
      <c r="AG403" s="11">
        <f t="shared" si="1056"/>
        <v>0</v>
      </c>
      <c r="AH403" s="11">
        <f t="shared" si="1006"/>
        <v>5776.366</v>
      </c>
      <c r="AI403" s="11">
        <f t="shared" si="1007"/>
        <v>0</v>
      </c>
      <c r="AJ403" s="11">
        <f t="shared" si="1008"/>
        <v>0</v>
      </c>
      <c r="AK403" s="11">
        <f t="shared" si="1057"/>
        <v>0</v>
      </c>
      <c r="AL403" s="11">
        <f t="shared" si="1058"/>
        <v>0</v>
      </c>
      <c r="AM403" s="11">
        <f t="shared" si="1059"/>
        <v>0</v>
      </c>
      <c r="AN403" s="11">
        <f t="shared" si="1009"/>
        <v>5776.366</v>
      </c>
      <c r="AO403" s="11">
        <f t="shared" si="1010"/>
        <v>0</v>
      </c>
      <c r="AP403" s="11">
        <f t="shared" si="1011"/>
        <v>0</v>
      </c>
      <c r="AQ403" s="11">
        <f t="shared" si="1060"/>
        <v>0</v>
      </c>
      <c r="AR403" s="11">
        <f t="shared" si="1061"/>
        <v>0</v>
      </c>
      <c r="AS403" s="11">
        <f t="shared" si="1062"/>
        <v>0</v>
      </c>
      <c r="AT403" s="11">
        <f t="shared" si="1012"/>
        <v>5776.366</v>
      </c>
      <c r="AU403" s="11">
        <f t="shared" si="1013"/>
        <v>0</v>
      </c>
      <c r="AV403" s="11">
        <f t="shared" si="1014"/>
        <v>0</v>
      </c>
      <c r="AW403" s="11">
        <f t="shared" si="1063"/>
        <v>0</v>
      </c>
      <c r="AX403" s="11">
        <f t="shared" si="1064"/>
        <v>0</v>
      </c>
      <c r="AY403" s="11">
        <f t="shared" si="1065"/>
        <v>0</v>
      </c>
      <c r="AZ403" s="11">
        <f t="shared" si="1015"/>
        <v>5776.366</v>
      </c>
      <c r="BA403" s="11">
        <f t="shared" si="1016"/>
        <v>0</v>
      </c>
      <c r="BB403" s="11">
        <f t="shared" si="1017"/>
        <v>0</v>
      </c>
      <c r="BC403" s="11">
        <f t="shared" si="1066"/>
        <v>0</v>
      </c>
      <c r="BD403" s="11">
        <f t="shared" si="1067"/>
        <v>0</v>
      </c>
      <c r="BE403" s="11">
        <f t="shared" si="1068"/>
        <v>0</v>
      </c>
      <c r="BF403" s="11">
        <f t="shared" si="1018"/>
        <v>5776.366</v>
      </c>
      <c r="BG403" s="11">
        <f t="shared" si="1019"/>
        <v>0</v>
      </c>
      <c r="BH403" s="11">
        <f t="shared" si="1020"/>
        <v>0</v>
      </c>
      <c r="BI403" s="11">
        <f t="shared" si="1069"/>
        <v>0</v>
      </c>
      <c r="BJ403" s="11">
        <f t="shared" si="1070"/>
        <v>0</v>
      </c>
      <c r="BK403" s="11">
        <f t="shared" si="1071"/>
        <v>0</v>
      </c>
      <c r="BL403" s="11">
        <f t="shared" si="985"/>
        <v>5776.366</v>
      </c>
      <c r="BM403" s="11">
        <f t="shared" si="1072"/>
        <v>0</v>
      </c>
      <c r="BN403" s="43">
        <f t="shared" si="1038"/>
        <v>5776.366</v>
      </c>
      <c r="BO403" s="11">
        <f t="shared" si="1073"/>
        <v>0</v>
      </c>
      <c r="BP403" s="11">
        <f t="shared" si="1074"/>
        <v>0</v>
      </c>
      <c r="BQ403" s="43">
        <f t="shared" si="1039"/>
        <v>0</v>
      </c>
      <c r="BR403" s="11">
        <f t="shared" si="1075"/>
        <v>0</v>
      </c>
      <c r="BS403" s="11">
        <f t="shared" si="1074"/>
        <v>0</v>
      </c>
      <c r="BT403" s="43">
        <f t="shared" si="1040"/>
        <v>0</v>
      </c>
      <c r="BU403" s="11">
        <f t="shared" si="1074"/>
        <v>0</v>
      </c>
      <c r="BV403" s="21"/>
      <c r="BW403" s="21"/>
      <c r="BX403" s="1" t="str">
        <f t="shared" si="992"/>
        <v/>
      </c>
    </row>
    <row r="404" spans="1:76" ht="46.8" customHeight="1" x14ac:dyDescent="0.3">
      <c r="A404" s="62" t="s">
        <v>320</v>
      </c>
      <c r="B404" s="63" t="s">
        <v>82</v>
      </c>
      <c r="C404" s="62"/>
      <c r="D404" s="62"/>
      <c r="E404" s="64" t="s">
        <v>83</v>
      </c>
      <c r="F404" s="11">
        <f t="shared" si="1041"/>
        <v>3391.2000000000003</v>
      </c>
      <c r="G404" s="11">
        <f t="shared" si="1042"/>
        <v>0</v>
      </c>
      <c r="H404" s="11">
        <f t="shared" si="1043"/>
        <v>0</v>
      </c>
      <c r="I404" s="11">
        <f t="shared" si="1044"/>
        <v>0</v>
      </c>
      <c r="J404" s="11">
        <f t="shared" si="1045"/>
        <v>0</v>
      </c>
      <c r="K404" s="11">
        <f t="shared" si="1046"/>
        <v>0</v>
      </c>
      <c r="L404" s="11">
        <f t="shared" si="921"/>
        <v>3391.2000000000003</v>
      </c>
      <c r="M404" s="11">
        <f t="shared" si="922"/>
        <v>0</v>
      </c>
      <c r="N404" s="11">
        <f t="shared" si="923"/>
        <v>0</v>
      </c>
      <c r="O404" s="11">
        <f t="shared" si="1047"/>
        <v>2385.1659999999997</v>
      </c>
      <c r="P404" s="11">
        <f t="shared" si="1048"/>
        <v>0</v>
      </c>
      <c r="Q404" s="11">
        <f t="shared" si="1049"/>
        <v>0</v>
      </c>
      <c r="R404" s="11">
        <f t="shared" si="997"/>
        <v>5776.366</v>
      </c>
      <c r="S404" s="11">
        <f t="shared" si="998"/>
        <v>0</v>
      </c>
      <c r="T404" s="11">
        <f t="shared" si="999"/>
        <v>0</v>
      </c>
      <c r="U404" s="11">
        <f t="shared" si="1050"/>
        <v>0</v>
      </c>
      <c r="V404" s="11">
        <f t="shared" si="1051"/>
        <v>0</v>
      </c>
      <c r="W404" s="11">
        <f t="shared" si="1052"/>
        <v>0</v>
      </c>
      <c r="X404" s="11">
        <f t="shared" si="1000"/>
        <v>5776.366</v>
      </c>
      <c r="Y404" s="11">
        <f t="shared" si="1001"/>
        <v>0</v>
      </c>
      <c r="Z404" s="11">
        <f t="shared" si="1002"/>
        <v>0</v>
      </c>
      <c r="AA404" s="11">
        <f t="shared" si="1053"/>
        <v>0</v>
      </c>
      <c r="AB404" s="11">
        <f t="shared" si="1054"/>
        <v>0</v>
      </c>
      <c r="AC404" s="11">
        <f t="shared" si="1055"/>
        <v>0</v>
      </c>
      <c r="AD404" s="11">
        <f t="shared" si="1003"/>
        <v>5776.366</v>
      </c>
      <c r="AE404" s="11">
        <f t="shared" si="1004"/>
        <v>0</v>
      </c>
      <c r="AF404" s="11">
        <f t="shared" si="1005"/>
        <v>0</v>
      </c>
      <c r="AG404" s="11">
        <f t="shared" si="1056"/>
        <v>0</v>
      </c>
      <c r="AH404" s="11">
        <f t="shared" si="1006"/>
        <v>5776.366</v>
      </c>
      <c r="AI404" s="11">
        <f t="shared" si="1007"/>
        <v>0</v>
      </c>
      <c r="AJ404" s="11">
        <f t="shared" si="1008"/>
        <v>0</v>
      </c>
      <c r="AK404" s="11">
        <f t="shared" si="1057"/>
        <v>0</v>
      </c>
      <c r="AL404" s="11">
        <f t="shared" si="1058"/>
        <v>0</v>
      </c>
      <c r="AM404" s="11">
        <f t="shared" si="1059"/>
        <v>0</v>
      </c>
      <c r="AN404" s="11">
        <f t="shared" si="1009"/>
        <v>5776.366</v>
      </c>
      <c r="AO404" s="11">
        <f t="shared" si="1010"/>
        <v>0</v>
      </c>
      <c r="AP404" s="11">
        <f t="shared" si="1011"/>
        <v>0</v>
      </c>
      <c r="AQ404" s="11">
        <f t="shared" si="1060"/>
        <v>0</v>
      </c>
      <c r="AR404" s="11">
        <f t="shared" si="1061"/>
        <v>0</v>
      </c>
      <c r="AS404" s="11">
        <f t="shared" si="1062"/>
        <v>0</v>
      </c>
      <c r="AT404" s="11">
        <f t="shared" si="1012"/>
        <v>5776.366</v>
      </c>
      <c r="AU404" s="11">
        <f t="shared" si="1013"/>
        <v>0</v>
      </c>
      <c r="AV404" s="11">
        <f t="shared" si="1014"/>
        <v>0</v>
      </c>
      <c r="AW404" s="11">
        <f t="shared" si="1063"/>
        <v>0</v>
      </c>
      <c r="AX404" s="11">
        <f t="shared" si="1064"/>
        <v>0</v>
      </c>
      <c r="AY404" s="11">
        <f t="shared" si="1065"/>
        <v>0</v>
      </c>
      <c r="AZ404" s="11">
        <f t="shared" si="1015"/>
        <v>5776.366</v>
      </c>
      <c r="BA404" s="11">
        <f t="shared" si="1016"/>
        <v>0</v>
      </c>
      <c r="BB404" s="11">
        <f t="shared" si="1017"/>
        <v>0</v>
      </c>
      <c r="BC404" s="11">
        <f t="shared" si="1066"/>
        <v>0</v>
      </c>
      <c r="BD404" s="11">
        <f t="shared" si="1067"/>
        <v>0</v>
      </c>
      <c r="BE404" s="11">
        <f t="shared" si="1068"/>
        <v>0</v>
      </c>
      <c r="BF404" s="11">
        <f t="shared" si="1018"/>
        <v>5776.366</v>
      </c>
      <c r="BG404" s="11">
        <f t="shared" si="1019"/>
        <v>0</v>
      </c>
      <c r="BH404" s="11">
        <f t="shared" si="1020"/>
        <v>0</v>
      </c>
      <c r="BI404" s="11">
        <f t="shared" si="1069"/>
        <v>0</v>
      </c>
      <c r="BJ404" s="11">
        <f t="shared" si="1070"/>
        <v>0</v>
      </c>
      <c r="BK404" s="11">
        <f t="shared" si="1071"/>
        <v>0</v>
      </c>
      <c r="BL404" s="11">
        <f t="shared" si="985"/>
        <v>5776.366</v>
      </c>
      <c r="BM404" s="11">
        <f t="shared" si="1072"/>
        <v>0</v>
      </c>
      <c r="BN404" s="43">
        <f t="shared" si="1038"/>
        <v>5776.366</v>
      </c>
      <c r="BO404" s="11">
        <f t="shared" si="1073"/>
        <v>0</v>
      </c>
      <c r="BP404" s="11">
        <f t="shared" si="1074"/>
        <v>0</v>
      </c>
      <c r="BQ404" s="43">
        <f t="shared" si="1039"/>
        <v>0</v>
      </c>
      <c r="BR404" s="11">
        <f t="shared" si="1075"/>
        <v>0</v>
      </c>
      <c r="BS404" s="11">
        <f t="shared" si="1074"/>
        <v>0</v>
      </c>
      <c r="BT404" s="43">
        <f t="shared" si="1040"/>
        <v>0</v>
      </c>
      <c r="BU404" s="11">
        <f t="shared" si="1074"/>
        <v>0</v>
      </c>
      <c r="BV404" s="21"/>
      <c r="BW404" s="21"/>
      <c r="BX404" s="1" t="str">
        <f t="shared" si="992"/>
        <v/>
      </c>
    </row>
    <row r="405" spans="1:76" ht="15.6" customHeight="1" x14ac:dyDescent="0.3">
      <c r="A405" s="62" t="s">
        <v>320</v>
      </c>
      <c r="B405" s="63">
        <v>600</v>
      </c>
      <c r="C405" s="62" t="s">
        <v>286</v>
      </c>
      <c r="D405" s="62" t="s">
        <v>43</v>
      </c>
      <c r="E405" s="64" t="s">
        <v>308</v>
      </c>
      <c r="F405" s="11">
        <v>3391.2000000000003</v>
      </c>
      <c r="G405" s="11">
        <v>0</v>
      </c>
      <c r="H405" s="11">
        <v>0</v>
      </c>
      <c r="I405" s="11"/>
      <c r="J405" s="11"/>
      <c r="K405" s="11"/>
      <c r="L405" s="11">
        <f t="shared" si="921"/>
        <v>3391.2000000000003</v>
      </c>
      <c r="M405" s="11">
        <f t="shared" si="922"/>
        <v>0</v>
      </c>
      <c r="N405" s="11">
        <f t="shared" si="923"/>
        <v>0</v>
      </c>
      <c r="O405" s="11">
        <f>101.466+2283.7</f>
        <v>2385.1659999999997</v>
      </c>
      <c r="P405" s="11"/>
      <c r="Q405" s="11"/>
      <c r="R405" s="11">
        <f t="shared" si="997"/>
        <v>5776.366</v>
      </c>
      <c r="S405" s="11">
        <f t="shared" si="998"/>
        <v>0</v>
      </c>
      <c r="T405" s="11">
        <f t="shared" si="999"/>
        <v>0</v>
      </c>
      <c r="U405" s="11"/>
      <c r="V405" s="11"/>
      <c r="W405" s="11"/>
      <c r="X405" s="11">
        <f t="shared" si="1000"/>
        <v>5776.366</v>
      </c>
      <c r="Y405" s="11">
        <f t="shared" si="1001"/>
        <v>0</v>
      </c>
      <c r="Z405" s="11">
        <f t="shared" si="1002"/>
        <v>0</v>
      </c>
      <c r="AA405" s="11"/>
      <c r="AB405" s="11"/>
      <c r="AC405" s="11"/>
      <c r="AD405" s="11">
        <f t="shared" si="1003"/>
        <v>5776.366</v>
      </c>
      <c r="AE405" s="11">
        <f t="shared" si="1004"/>
        <v>0</v>
      </c>
      <c r="AF405" s="11">
        <f t="shared" si="1005"/>
        <v>0</v>
      </c>
      <c r="AG405" s="11"/>
      <c r="AH405" s="11">
        <f t="shared" si="1006"/>
        <v>5776.366</v>
      </c>
      <c r="AI405" s="11">
        <f t="shared" si="1007"/>
        <v>0</v>
      </c>
      <c r="AJ405" s="11">
        <f t="shared" si="1008"/>
        <v>0</v>
      </c>
      <c r="AK405" s="11"/>
      <c r="AL405" s="11"/>
      <c r="AM405" s="11"/>
      <c r="AN405" s="11">
        <f t="shared" si="1009"/>
        <v>5776.366</v>
      </c>
      <c r="AO405" s="11">
        <f t="shared" si="1010"/>
        <v>0</v>
      </c>
      <c r="AP405" s="11">
        <f t="shared" si="1011"/>
        <v>0</v>
      </c>
      <c r="AQ405" s="11"/>
      <c r="AR405" s="11"/>
      <c r="AS405" s="11"/>
      <c r="AT405" s="11">
        <f t="shared" si="1012"/>
        <v>5776.366</v>
      </c>
      <c r="AU405" s="11">
        <f t="shared" si="1013"/>
        <v>0</v>
      </c>
      <c r="AV405" s="11">
        <f t="shared" si="1014"/>
        <v>0</v>
      </c>
      <c r="AW405" s="11"/>
      <c r="AX405" s="11"/>
      <c r="AY405" s="11"/>
      <c r="AZ405" s="11">
        <f t="shared" si="1015"/>
        <v>5776.366</v>
      </c>
      <c r="BA405" s="11">
        <f t="shared" si="1016"/>
        <v>0</v>
      </c>
      <c r="BB405" s="11">
        <f t="shared" si="1017"/>
        <v>0</v>
      </c>
      <c r="BC405" s="11"/>
      <c r="BD405" s="11"/>
      <c r="BE405" s="11"/>
      <c r="BF405" s="11">
        <f t="shared" si="1018"/>
        <v>5776.366</v>
      </c>
      <c r="BG405" s="11">
        <f t="shared" si="1019"/>
        <v>0</v>
      </c>
      <c r="BH405" s="11">
        <f t="shared" si="1020"/>
        <v>0</v>
      </c>
      <c r="BI405" s="11"/>
      <c r="BJ405" s="11"/>
      <c r="BK405" s="11"/>
      <c r="BL405" s="11">
        <f t="shared" si="985"/>
        <v>5776.366</v>
      </c>
      <c r="BM405" s="11"/>
      <c r="BN405" s="43">
        <f t="shared" si="1038"/>
        <v>5776.366</v>
      </c>
      <c r="BO405" s="11">
        <f t="shared" si="1073"/>
        <v>0</v>
      </c>
      <c r="BP405" s="11"/>
      <c r="BQ405" s="43">
        <f t="shared" si="1039"/>
        <v>0</v>
      </c>
      <c r="BR405" s="11">
        <f t="shared" si="1075"/>
        <v>0</v>
      </c>
      <c r="BS405" s="11"/>
      <c r="BT405" s="43">
        <f t="shared" si="1040"/>
        <v>0</v>
      </c>
      <c r="BU405" s="11"/>
      <c r="BV405" s="21"/>
      <c r="BW405" s="21"/>
      <c r="BX405" s="1" t="str">
        <f t="shared" si="992"/>
        <v>1101</v>
      </c>
    </row>
    <row r="406" spans="1:76" ht="46.8" customHeight="1" x14ac:dyDescent="0.3">
      <c r="A406" s="62" t="s">
        <v>321</v>
      </c>
      <c r="B406" s="63"/>
      <c r="C406" s="62"/>
      <c r="D406" s="62"/>
      <c r="E406" s="64" t="s">
        <v>322</v>
      </c>
      <c r="F406" s="11">
        <f t="shared" ref="F406:K406" si="1076">F407+F410+F412</f>
        <v>41820.199999999997</v>
      </c>
      <c r="G406" s="11">
        <f t="shared" si="1076"/>
        <v>41820.199999999997</v>
      </c>
      <c r="H406" s="11">
        <f t="shared" si="1076"/>
        <v>41820.199999999997</v>
      </c>
      <c r="I406" s="11">
        <f t="shared" si="1076"/>
        <v>0</v>
      </c>
      <c r="J406" s="11">
        <f t="shared" si="1076"/>
        <v>0</v>
      </c>
      <c r="K406" s="11">
        <f t="shared" si="1076"/>
        <v>0</v>
      </c>
      <c r="L406" s="11">
        <f t="shared" si="921"/>
        <v>41820.199999999997</v>
      </c>
      <c r="M406" s="11">
        <f t="shared" si="922"/>
        <v>41820.199999999997</v>
      </c>
      <c r="N406" s="11">
        <f t="shared" si="923"/>
        <v>41820.199999999997</v>
      </c>
      <c r="O406" s="11">
        <f>O407+O410+O412</f>
        <v>3601.8389999999999</v>
      </c>
      <c r="P406" s="11">
        <f>P407+P410+P412</f>
        <v>3601.8389999999999</v>
      </c>
      <c r="Q406" s="11">
        <f>Q407+Q410+Q412</f>
        <v>3601.8389999999999</v>
      </c>
      <c r="R406" s="11">
        <f t="shared" si="997"/>
        <v>45422.038999999997</v>
      </c>
      <c r="S406" s="11">
        <f t="shared" si="998"/>
        <v>45422.038999999997</v>
      </c>
      <c r="T406" s="11">
        <f t="shared" si="999"/>
        <v>45422.038999999997</v>
      </c>
      <c r="U406" s="11">
        <f>U407+U410+U412</f>
        <v>0</v>
      </c>
      <c r="V406" s="11">
        <f>V407+V410+V412</f>
        <v>0</v>
      </c>
      <c r="W406" s="11">
        <f>W407+W410+W412</f>
        <v>0</v>
      </c>
      <c r="X406" s="11">
        <f t="shared" si="1000"/>
        <v>45422.038999999997</v>
      </c>
      <c r="Y406" s="11">
        <f t="shared" si="1001"/>
        <v>45422.038999999997</v>
      </c>
      <c r="Z406" s="11">
        <f t="shared" si="1002"/>
        <v>45422.038999999997</v>
      </c>
      <c r="AA406" s="11">
        <f>AA407+AA410+AA412</f>
        <v>0</v>
      </c>
      <c r="AB406" s="11">
        <f>AB407+AB410+AB412</f>
        <v>0</v>
      </c>
      <c r="AC406" s="11">
        <f>AC407+AC410+AC412</f>
        <v>0</v>
      </c>
      <c r="AD406" s="11">
        <f t="shared" si="1003"/>
        <v>45422.038999999997</v>
      </c>
      <c r="AE406" s="11">
        <f t="shared" si="1004"/>
        <v>45422.038999999997</v>
      </c>
      <c r="AF406" s="11">
        <f t="shared" si="1005"/>
        <v>45422.038999999997</v>
      </c>
      <c r="AG406" s="11">
        <f>AG407+AG410+AG412</f>
        <v>0</v>
      </c>
      <c r="AH406" s="11">
        <f t="shared" si="1006"/>
        <v>45422.038999999997</v>
      </c>
      <c r="AI406" s="11">
        <f t="shared" si="1007"/>
        <v>45422.038999999997</v>
      </c>
      <c r="AJ406" s="11">
        <f t="shared" si="1008"/>
        <v>45422.038999999997</v>
      </c>
      <c r="AK406" s="11">
        <f>AK407+AK410+AK412</f>
        <v>15000</v>
      </c>
      <c r="AL406" s="11">
        <f>AL407+AL410+AL412</f>
        <v>0</v>
      </c>
      <c r="AM406" s="11">
        <f>AM407+AM410+AM412</f>
        <v>0</v>
      </c>
      <c r="AN406" s="11">
        <f t="shared" si="1009"/>
        <v>60422.038999999997</v>
      </c>
      <c r="AO406" s="11">
        <f t="shared" si="1010"/>
        <v>45422.038999999997</v>
      </c>
      <c r="AP406" s="11">
        <f t="shared" si="1011"/>
        <v>45422.038999999997</v>
      </c>
      <c r="AQ406" s="11">
        <f>AQ407+AQ410+AQ412</f>
        <v>0</v>
      </c>
      <c r="AR406" s="11">
        <f>AR407+AR410+AR412</f>
        <v>0</v>
      </c>
      <c r="AS406" s="11">
        <f>AS407+AS410+AS412</f>
        <v>0</v>
      </c>
      <c r="AT406" s="11">
        <f t="shared" si="1012"/>
        <v>60422.038999999997</v>
      </c>
      <c r="AU406" s="11">
        <f t="shared" si="1013"/>
        <v>45422.038999999997</v>
      </c>
      <c r="AV406" s="11">
        <f t="shared" si="1014"/>
        <v>45422.038999999997</v>
      </c>
      <c r="AW406" s="11">
        <f>AW407+AW410+AW412</f>
        <v>987.23099999999999</v>
      </c>
      <c r="AX406" s="11">
        <f>AX407+AX410+AX412</f>
        <v>0</v>
      </c>
      <c r="AY406" s="11">
        <f>AY407+AY410+AY412</f>
        <v>0</v>
      </c>
      <c r="AZ406" s="11">
        <f t="shared" si="1015"/>
        <v>61409.27</v>
      </c>
      <c r="BA406" s="11">
        <f t="shared" si="1016"/>
        <v>45422.038999999997</v>
      </c>
      <c r="BB406" s="11">
        <f t="shared" si="1017"/>
        <v>45422.038999999997</v>
      </c>
      <c r="BC406" s="11">
        <f>BC407+BC410+BC412</f>
        <v>-30706.087</v>
      </c>
      <c r="BD406" s="11">
        <f>BD407+BD410+BD412</f>
        <v>-12543.957</v>
      </c>
      <c r="BE406" s="11">
        <f>BE407+BE410+BE412</f>
        <v>-12543.957</v>
      </c>
      <c r="BF406" s="11">
        <f t="shared" si="1018"/>
        <v>30703.182999999997</v>
      </c>
      <c r="BG406" s="11">
        <f t="shared" si="1019"/>
        <v>32878.081999999995</v>
      </c>
      <c r="BH406" s="11">
        <f t="shared" si="1020"/>
        <v>32878.081999999995</v>
      </c>
      <c r="BI406" s="11">
        <f>BI407+BI410+BI412</f>
        <v>0</v>
      </c>
      <c r="BJ406" s="11">
        <f>BJ407+BJ410+BJ412</f>
        <v>0</v>
      </c>
      <c r="BK406" s="11">
        <f>BK407+BK410+BK412</f>
        <v>0</v>
      </c>
      <c r="BL406" s="11">
        <f t="shared" si="985"/>
        <v>30703.182999999997</v>
      </c>
      <c r="BM406" s="11">
        <f>BM407+BM410+BM412</f>
        <v>0</v>
      </c>
      <c r="BN406" s="43">
        <f t="shared" si="1038"/>
        <v>30703.182999999997</v>
      </c>
      <c r="BO406" s="11">
        <f t="shared" si="1073"/>
        <v>32878.081999999995</v>
      </c>
      <c r="BP406" s="11">
        <f>BP407+BP410+BP412</f>
        <v>0</v>
      </c>
      <c r="BQ406" s="43">
        <f t="shared" si="1039"/>
        <v>32878.081999999995</v>
      </c>
      <c r="BR406" s="11">
        <f t="shared" si="1075"/>
        <v>32878.081999999995</v>
      </c>
      <c r="BS406" s="11">
        <f>BS407+BS410+BS412</f>
        <v>0</v>
      </c>
      <c r="BT406" s="43">
        <f t="shared" si="1040"/>
        <v>32878.081999999995</v>
      </c>
      <c r="BU406" s="11">
        <f>BU407+BU410+BU412</f>
        <v>0</v>
      </c>
      <c r="BV406" s="21"/>
      <c r="BW406" s="21"/>
      <c r="BX406" s="1" t="str">
        <f t="shared" si="992"/>
        <v/>
      </c>
    </row>
    <row r="407" spans="1:76" ht="31.2" customHeight="1" x14ac:dyDescent="0.3">
      <c r="A407" s="62" t="s">
        <v>321</v>
      </c>
      <c r="B407" s="63" t="s">
        <v>64</v>
      </c>
      <c r="C407" s="62"/>
      <c r="D407" s="62"/>
      <c r="E407" s="64" t="s">
        <v>65</v>
      </c>
      <c r="F407" s="11">
        <f t="shared" ref="F407:K407" si="1077">F408+F409</f>
        <v>14034.800000000003</v>
      </c>
      <c r="G407" s="11">
        <f t="shared" si="1077"/>
        <v>14034.800000000003</v>
      </c>
      <c r="H407" s="11">
        <f t="shared" si="1077"/>
        <v>14034.800000000003</v>
      </c>
      <c r="I407" s="11">
        <f t="shared" si="1077"/>
        <v>0</v>
      </c>
      <c r="J407" s="11">
        <f t="shared" si="1077"/>
        <v>0</v>
      </c>
      <c r="K407" s="11">
        <f t="shared" si="1077"/>
        <v>0</v>
      </c>
      <c r="L407" s="11">
        <f t="shared" si="921"/>
        <v>14034.800000000003</v>
      </c>
      <c r="M407" s="11">
        <f t="shared" si="922"/>
        <v>14034.800000000003</v>
      </c>
      <c r="N407" s="11">
        <f t="shared" si="923"/>
        <v>14034.800000000003</v>
      </c>
      <c r="O407" s="11">
        <f>O408+O409</f>
        <v>0</v>
      </c>
      <c r="P407" s="11">
        <f>P408+P409</f>
        <v>0</v>
      </c>
      <c r="Q407" s="11">
        <f>Q408+Q409</f>
        <v>0</v>
      </c>
      <c r="R407" s="11">
        <f t="shared" si="997"/>
        <v>14034.800000000003</v>
      </c>
      <c r="S407" s="11">
        <f t="shared" si="998"/>
        <v>14034.800000000003</v>
      </c>
      <c r="T407" s="11">
        <f t="shared" si="999"/>
        <v>14034.800000000003</v>
      </c>
      <c r="U407" s="11">
        <f>U408+U409</f>
        <v>0</v>
      </c>
      <c r="V407" s="11">
        <f>V408+V409</f>
        <v>0</v>
      </c>
      <c r="W407" s="11">
        <f>W408+W409</f>
        <v>0</v>
      </c>
      <c r="X407" s="11">
        <f t="shared" si="1000"/>
        <v>14034.800000000003</v>
      </c>
      <c r="Y407" s="11">
        <f t="shared" si="1001"/>
        <v>14034.800000000003</v>
      </c>
      <c r="Z407" s="11">
        <f t="shared" si="1002"/>
        <v>14034.800000000003</v>
      </c>
      <c r="AA407" s="11">
        <f>AA408+AA409</f>
        <v>0</v>
      </c>
      <c r="AB407" s="11">
        <f>AB408+AB409</f>
        <v>0</v>
      </c>
      <c r="AC407" s="11">
        <f>AC408+AC409</f>
        <v>0</v>
      </c>
      <c r="AD407" s="11">
        <f t="shared" si="1003"/>
        <v>14034.800000000003</v>
      </c>
      <c r="AE407" s="11">
        <f t="shared" si="1004"/>
        <v>14034.800000000003</v>
      </c>
      <c r="AF407" s="11">
        <f t="shared" si="1005"/>
        <v>14034.800000000003</v>
      </c>
      <c r="AG407" s="11">
        <f>AG408+AG409</f>
        <v>0</v>
      </c>
      <c r="AH407" s="11">
        <f t="shared" si="1006"/>
        <v>14034.800000000003</v>
      </c>
      <c r="AI407" s="11">
        <f t="shared" si="1007"/>
        <v>14034.800000000003</v>
      </c>
      <c r="AJ407" s="11">
        <f t="shared" si="1008"/>
        <v>14034.800000000003</v>
      </c>
      <c r="AK407" s="11">
        <f>AK408+AK409</f>
        <v>0</v>
      </c>
      <c r="AL407" s="11">
        <f>AL408+AL409</f>
        <v>0</v>
      </c>
      <c r="AM407" s="11">
        <f>AM408+AM409</f>
        <v>0</v>
      </c>
      <c r="AN407" s="11">
        <f t="shared" si="1009"/>
        <v>14034.800000000003</v>
      </c>
      <c r="AO407" s="11">
        <f t="shared" si="1010"/>
        <v>14034.800000000003</v>
      </c>
      <c r="AP407" s="11">
        <f t="shared" si="1011"/>
        <v>14034.800000000003</v>
      </c>
      <c r="AQ407" s="11">
        <f>AQ408+AQ409</f>
        <v>0</v>
      </c>
      <c r="AR407" s="11">
        <f>AR408+AR409</f>
        <v>0</v>
      </c>
      <c r="AS407" s="11">
        <f>AS408+AS409</f>
        <v>0</v>
      </c>
      <c r="AT407" s="11">
        <f t="shared" si="1012"/>
        <v>14034.800000000003</v>
      </c>
      <c r="AU407" s="11">
        <f t="shared" si="1013"/>
        <v>14034.800000000003</v>
      </c>
      <c r="AV407" s="11">
        <f t="shared" si="1014"/>
        <v>14034.800000000003</v>
      </c>
      <c r="AW407" s="11">
        <f>AW408+AW409</f>
        <v>0</v>
      </c>
      <c r="AX407" s="11">
        <f>AX408+AX409</f>
        <v>0</v>
      </c>
      <c r="AY407" s="11">
        <f>AY408+AY409</f>
        <v>0</v>
      </c>
      <c r="AZ407" s="11">
        <f t="shared" si="1015"/>
        <v>14034.800000000003</v>
      </c>
      <c r="BA407" s="11">
        <f t="shared" si="1016"/>
        <v>14034.800000000003</v>
      </c>
      <c r="BB407" s="11">
        <f t="shared" si="1017"/>
        <v>14034.800000000003</v>
      </c>
      <c r="BC407" s="11">
        <f>BC408+BC409</f>
        <v>0</v>
      </c>
      <c r="BD407" s="11">
        <f>BD408+BD409</f>
        <v>0</v>
      </c>
      <c r="BE407" s="11">
        <f>BE408+BE409</f>
        <v>0</v>
      </c>
      <c r="BF407" s="11">
        <f t="shared" si="1018"/>
        <v>14034.800000000003</v>
      </c>
      <c r="BG407" s="11">
        <f t="shared" si="1019"/>
        <v>14034.800000000003</v>
      </c>
      <c r="BH407" s="11">
        <f t="shared" si="1020"/>
        <v>14034.800000000003</v>
      </c>
      <c r="BI407" s="11">
        <f>BI408+BI409</f>
        <v>0</v>
      </c>
      <c r="BJ407" s="11">
        <f>BJ408+BJ409</f>
        <v>0</v>
      </c>
      <c r="BK407" s="11">
        <f>BK408+BK409</f>
        <v>0</v>
      </c>
      <c r="BL407" s="11">
        <f t="shared" si="985"/>
        <v>14034.800000000003</v>
      </c>
      <c r="BM407" s="11">
        <f>BM408+BM409</f>
        <v>0</v>
      </c>
      <c r="BN407" s="43">
        <f t="shared" si="1038"/>
        <v>14034.800000000003</v>
      </c>
      <c r="BO407" s="11">
        <f t="shared" si="1073"/>
        <v>14034.800000000003</v>
      </c>
      <c r="BP407" s="11">
        <f>BP408+BP409</f>
        <v>0</v>
      </c>
      <c r="BQ407" s="43">
        <f t="shared" si="1039"/>
        <v>14034.800000000003</v>
      </c>
      <c r="BR407" s="11">
        <f t="shared" si="1075"/>
        <v>14034.800000000003</v>
      </c>
      <c r="BS407" s="11">
        <f>BS408+BS409</f>
        <v>0</v>
      </c>
      <c r="BT407" s="43">
        <f t="shared" si="1040"/>
        <v>14034.800000000003</v>
      </c>
      <c r="BU407" s="11">
        <f>BU408+BU409</f>
        <v>0</v>
      </c>
      <c r="BV407" s="21"/>
      <c r="BW407" s="21"/>
      <c r="BX407" s="1" t="str">
        <f t="shared" si="992"/>
        <v/>
      </c>
    </row>
    <row r="408" spans="1:76" ht="15.6" customHeight="1" x14ac:dyDescent="0.3">
      <c r="A408" s="62" t="s">
        <v>321</v>
      </c>
      <c r="B408" s="63">
        <v>200</v>
      </c>
      <c r="C408" s="62" t="s">
        <v>286</v>
      </c>
      <c r="D408" s="62" t="s">
        <v>43</v>
      </c>
      <c r="E408" s="64" t="s">
        <v>308</v>
      </c>
      <c r="F408" s="11">
        <v>13314.100000000002</v>
      </c>
      <c r="G408" s="11">
        <v>13314.100000000002</v>
      </c>
      <c r="H408" s="11">
        <v>13314.100000000002</v>
      </c>
      <c r="I408" s="11"/>
      <c r="J408" s="11"/>
      <c r="K408" s="11"/>
      <c r="L408" s="11">
        <f t="shared" si="921"/>
        <v>13314.100000000002</v>
      </c>
      <c r="M408" s="11">
        <f t="shared" si="922"/>
        <v>13314.100000000002</v>
      </c>
      <c r="N408" s="11">
        <f t="shared" si="923"/>
        <v>13314.100000000002</v>
      </c>
      <c r="O408" s="11"/>
      <c r="P408" s="11"/>
      <c r="Q408" s="11"/>
      <c r="R408" s="11">
        <f t="shared" si="997"/>
        <v>13314.100000000002</v>
      </c>
      <c r="S408" s="11">
        <f t="shared" si="998"/>
        <v>13314.100000000002</v>
      </c>
      <c r="T408" s="11">
        <f t="shared" si="999"/>
        <v>13314.100000000002</v>
      </c>
      <c r="U408" s="11"/>
      <c r="V408" s="11"/>
      <c r="W408" s="11"/>
      <c r="X408" s="11">
        <f t="shared" si="1000"/>
        <v>13314.100000000002</v>
      </c>
      <c r="Y408" s="11">
        <f t="shared" si="1001"/>
        <v>13314.100000000002</v>
      </c>
      <c r="Z408" s="11">
        <f t="shared" si="1002"/>
        <v>13314.100000000002</v>
      </c>
      <c r="AA408" s="11"/>
      <c r="AB408" s="11"/>
      <c r="AC408" s="11"/>
      <c r="AD408" s="11">
        <f t="shared" si="1003"/>
        <v>13314.100000000002</v>
      </c>
      <c r="AE408" s="11">
        <f t="shared" si="1004"/>
        <v>13314.100000000002</v>
      </c>
      <c r="AF408" s="11">
        <f t="shared" si="1005"/>
        <v>13314.100000000002</v>
      </c>
      <c r="AG408" s="11"/>
      <c r="AH408" s="11">
        <f t="shared" si="1006"/>
        <v>13314.100000000002</v>
      </c>
      <c r="AI408" s="11">
        <f t="shared" si="1007"/>
        <v>13314.100000000002</v>
      </c>
      <c r="AJ408" s="11">
        <f t="shared" si="1008"/>
        <v>13314.100000000002</v>
      </c>
      <c r="AK408" s="11"/>
      <c r="AL408" s="11"/>
      <c r="AM408" s="11"/>
      <c r="AN408" s="11">
        <f t="shared" si="1009"/>
        <v>13314.100000000002</v>
      </c>
      <c r="AO408" s="11">
        <f t="shared" si="1010"/>
        <v>13314.100000000002</v>
      </c>
      <c r="AP408" s="11">
        <f t="shared" si="1011"/>
        <v>13314.100000000002</v>
      </c>
      <c r="AQ408" s="11"/>
      <c r="AR408" s="11"/>
      <c r="AS408" s="11"/>
      <c r="AT408" s="11">
        <f t="shared" si="1012"/>
        <v>13314.100000000002</v>
      </c>
      <c r="AU408" s="11">
        <f t="shared" si="1013"/>
        <v>13314.100000000002</v>
      </c>
      <c r="AV408" s="11">
        <f t="shared" si="1014"/>
        <v>13314.100000000002</v>
      </c>
      <c r="AW408" s="11"/>
      <c r="AX408" s="11"/>
      <c r="AY408" s="11"/>
      <c r="AZ408" s="11">
        <f t="shared" si="1015"/>
        <v>13314.100000000002</v>
      </c>
      <c r="BA408" s="11">
        <f t="shared" si="1016"/>
        <v>13314.100000000002</v>
      </c>
      <c r="BB408" s="11">
        <f t="shared" si="1017"/>
        <v>13314.100000000002</v>
      </c>
      <c r="BC408" s="11"/>
      <c r="BD408" s="11"/>
      <c r="BE408" s="11"/>
      <c r="BF408" s="11">
        <f t="shared" si="1018"/>
        <v>13314.100000000002</v>
      </c>
      <c r="BG408" s="11">
        <f t="shared" si="1019"/>
        <v>13314.100000000002</v>
      </c>
      <c r="BH408" s="11">
        <f t="shared" si="1020"/>
        <v>13314.100000000002</v>
      </c>
      <c r="BI408" s="11"/>
      <c r="BJ408" s="11"/>
      <c r="BK408" s="11"/>
      <c r="BL408" s="11">
        <f t="shared" si="985"/>
        <v>13314.100000000002</v>
      </c>
      <c r="BM408" s="11"/>
      <c r="BN408" s="43">
        <f t="shared" si="1038"/>
        <v>13314.100000000002</v>
      </c>
      <c r="BO408" s="11">
        <f t="shared" si="1073"/>
        <v>13314.100000000002</v>
      </c>
      <c r="BP408" s="11"/>
      <c r="BQ408" s="43">
        <f t="shared" si="1039"/>
        <v>13314.100000000002</v>
      </c>
      <c r="BR408" s="11">
        <f t="shared" si="1075"/>
        <v>13314.100000000002</v>
      </c>
      <c r="BS408" s="11"/>
      <c r="BT408" s="43">
        <f t="shared" si="1040"/>
        <v>13314.100000000002</v>
      </c>
      <c r="BU408" s="11"/>
      <c r="BV408" s="21"/>
      <c r="BW408" s="21"/>
      <c r="BX408" s="1" t="str">
        <f t="shared" si="992"/>
        <v>1101</v>
      </c>
    </row>
    <row r="409" spans="1:76" ht="15.6" customHeight="1" x14ac:dyDescent="0.3">
      <c r="A409" s="62" t="s">
        <v>321</v>
      </c>
      <c r="B409" s="63">
        <v>200</v>
      </c>
      <c r="C409" s="62" t="s">
        <v>286</v>
      </c>
      <c r="D409" s="62" t="s">
        <v>323</v>
      </c>
      <c r="E409" s="64" t="s">
        <v>324</v>
      </c>
      <c r="F409" s="11">
        <v>720.7</v>
      </c>
      <c r="G409" s="11">
        <v>720.7</v>
      </c>
      <c r="H409" s="11">
        <v>720.7</v>
      </c>
      <c r="I409" s="11"/>
      <c r="J409" s="11"/>
      <c r="K409" s="11"/>
      <c r="L409" s="11">
        <f t="shared" si="921"/>
        <v>720.7</v>
      </c>
      <c r="M409" s="11">
        <f t="shared" si="922"/>
        <v>720.7</v>
      </c>
      <c r="N409" s="11">
        <f t="shared" si="923"/>
        <v>720.7</v>
      </c>
      <c r="O409" s="11"/>
      <c r="P409" s="11"/>
      <c r="Q409" s="11"/>
      <c r="R409" s="11">
        <f t="shared" si="997"/>
        <v>720.7</v>
      </c>
      <c r="S409" s="11">
        <f t="shared" si="998"/>
        <v>720.7</v>
      </c>
      <c r="T409" s="11">
        <f t="shared" si="999"/>
        <v>720.7</v>
      </c>
      <c r="U409" s="11"/>
      <c r="V409" s="11"/>
      <c r="W409" s="11"/>
      <c r="X409" s="11">
        <f t="shared" si="1000"/>
        <v>720.7</v>
      </c>
      <c r="Y409" s="11">
        <f t="shared" si="1001"/>
        <v>720.7</v>
      </c>
      <c r="Z409" s="11">
        <f t="shared" si="1002"/>
        <v>720.7</v>
      </c>
      <c r="AA409" s="11"/>
      <c r="AB409" s="11"/>
      <c r="AC409" s="11"/>
      <c r="AD409" s="11">
        <f t="shared" si="1003"/>
        <v>720.7</v>
      </c>
      <c r="AE409" s="11">
        <f t="shared" si="1004"/>
        <v>720.7</v>
      </c>
      <c r="AF409" s="11">
        <f t="shared" si="1005"/>
        <v>720.7</v>
      </c>
      <c r="AG409" s="11"/>
      <c r="AH409" s="11">
        <f t="shared" si="1006"/>
        <v>720.7</v>
      </c>
      <c r="AI409" s="11">
        <f t="shared" si="1007"/>
        <v>720.7</v>
      </c>
      <c r="AJ409" s="11">
        <f t="shared" si="1008"/>
        <v>720.7</v>
      </c>
      <c r="AK409" s="11"/>
      <c r="AL409" s="11"/>
      <c r="AM409" s="11"/>
      <c r="AN409" s="11">
        <f t="shared" si="1009"/>
        <v>720.7</v>
      </c>
      <c r="AO409" s="11">
        <f t="shared" si="1010"/>
        <v>720.7</v>
      </c>
      <c r="AP409" s="11">
        <f t="shared" si="1011"/>
        <v>720.7</v>
      </c>
      <c r="AQ409" s="11"/>
      <c r="AR409" s="11"/>
      <c r="AS409" s="11"/>
      <c r="AT409" s="11">
        <f t="shared" si="1012"/>
        <v>720.7</v>
      </c>
      <c r="AU409" s="11">
        <f t="shared" si="1013"/>
        <v>720.7</v>
      </c>
      <c r="AV409" s="11">
        <f t="shared" si="1014"/>
        <v>720.7</v>
      </c>
      <c r="AW409" s="11"/>
      <c r="AX409" s="11"/>
      <c r="AY409" s="11"/>
      <c r="AZ409" s="11">
        <f t="shared" si="1015"/>
        <v>720.7</v>
      </c>
      <c r="BA409" s="11">
        <f t="shared" si="1016"/>
        <v>720.7</v>
      </c>
      <c r="BB409" s="11">
        <f t="shared" si="1017"/>
        <v>720.7</v>
      </c>
      <c r="BC409" s="11"/>
      <c r="BD409" s="11"/>
      <c r="BE409" s="11"/>
      <c r="BF409" s="11">
        <f t="shared" si="1018"/>
        <v>720.7</v>
      </c>
      <c r="BG409" s="11">
        <f t="shared" si="1019"/>
        <v>720.7</v>
      </c>
      <c r="BH409" s="11">
        <f t="shared" si="1020"/>
        <v>720.7</v>
      </c>
      <c r="BI409" s="11"/>
      <c r="BJ409" s="11"/>
      <c r="BK409" s="11"/>
      <c r="BL409" s="11">
        <f t="shared" si="985"/>
        <v>720.7</v>
      </c>
      <c r="BM409" s="11"/>
      <c r="BN409" s="43">
        <f t="shared" si="1038"/>
        <v>720.7</v>
      </c>
      <c r="BO409" s="11">
        <f t="shared" si="1073"/>
        <v>720.7</v>
      </c>
      <c r="BP409" s="11"/>
      <c r="BQ409" s="43">
        <f t="shared" si="1039"/>
        <v>720.7</v>
      </c>
      <c r="BR409" s="11">
        <f t="shared" si="1075"/>
        <v>720.7</v>
      </c>
      <c r="BS409" s="11"/>
      <c r="BT409" s="43">
        <f t="shared" si="1040"/>
        <v>720.7</v>
      </c>
      <c r="BU409" s="11"/>
      <c r="BV409" s="21"/>
      <c r="BW409" s="21"/>
      <c r="BX409" s="1" t="str">
        <f t="shared" si="992"/>
        <v>1102</v>
      </c>
    </row>
    <row r="410" spans="1:76" ht="46.8" customHeight="1" x14ac:dyDescent="0.3">
      <c r="A410" s="62" t="s">
        <v>321</v>
      </c>
      <c r="B410" s="63" t="s">
        <v>82</v>
      </c>
      <c r="C410" s="62"/>
      <c r="D410" s="62"/>
      <c r="E410" s="64" t="s">
        <v>83</v>
      </c>
      <c r="F410" s="11">
        <f t="shared" ref="F410:K410" si="1078">F411</f>
        <v>22785.399999999998</v>
      </c>
      <c r="G410" s="11">
        <f t="shared" si="1078"/>
        <v>22785.399999999998</v>
      </c>
      <c r="H410" s="11">
        <f t="shared" si="1078"/>
        <v>22785.399999999998</v>
      </c>
      <c r="I410" s="11">
        <f t="shared" si="1078"/>
        <v>0</v>
      </c>
      <c r="J410" s="11">
        <f t="shared" si="1078"/>
        <v>0</v>
      </c>
      <c r="K410" s="11">
        <f t="shared" si="1078"/>
        <v>0</v>
      </c>
      <c r="L410" s="11">
        <f t="shared" si="921"/>
        <v>22785.399999999998</v>
      </c>
      <c r="M410" s="11">
        <f t="shared" si="922"/>
        <v>22785.399999999998</v>
      </c>
      <c r="N410" s="11">
        <f t="shared" si="923"/>
        <v>22785.399999999998</v>
      </c>
      <c r="O410" s="11">
        <f>O411</f>
        <v>3601.8389999999999</v>
      </c>
      <c r="P410" s="11">
        <f>P411</f>
        <v>3601.8389999999999</v>
      </c>
      <c r="Q410" s="11">
        <f>Q411</f>
        <v>3601.8389999999999</v>
      </c>
      <c r="R410" s="11">
        <f t="shared" si="997"/>
        <v>26387.238999999998</v>
      </c>
      <c r="S410" s="11">
        <f t="shared" si="998"/>
        <v>26387.238999999998</v>
      </c>
      <c r="T410" s="11">
        <f t="shared" si="999"/>
        <v>26387.238999999998</v>
      </c>
      <c r="U410" s="11">
        <f>U411</f>
        <v>0</v>
      </c>
      <c r="V410" s="11">
        <f>V411</f>
        <v>0</v>
      </c>
      <c r="W410" s="11">
        <f>W411</f>
        <v>0</v>
      </c>
      <c r="X410" s="11">
        <f t="shared" si="1000"/>
        <v>26387.238999999998</v>
      </c>
      <c r="Y410" s="11">
        <f t="shared" si="1001"/>
        <v>26387.238999999998</v>
      </c>
      <c r="Z410" s="11">
        <f t="shared" si="1002"/>
        <v>26387.238999999998</v>
      </c>
      <c r="AA410" s="11">
        <f>AA411</f>
        <v>0</v>
      </c>
      <c r="AB410" s="11">
        <f>AB411</f>
        <v>0</v>
      </c>
      <c r="AC410" s="11">
        <f>AC411</f>
        <v>0</v>
      </c>
      <c r="AD410" s="11">
        <f t="shared" si="1003"/>
        <v>26387.238999999998</v>
      </c>
      <c r="AE410" s="11">
        <f t="shared" si="1004"/>
        <v>26387.238999999998</v>
      </c>
      <c r="AF410" s="11">
        <f t="shared" si="1005"/>
        <v>26387.238999999998</v>
      </c>
      <c r="AG410" s="11">
        <f>AG411</f>
        <v>0</v>
      </c>
      <c r="AH410" s="11">
        <f t="shared" si="1006"/>
        <v>26387.238999999998</v>
      </c>
      <c r="AI410" s="11">
        <f t="shared" si="1007"/>
        <v>26387.238999999998</v>
      </c>
      <c r="AJ410" s="11">
        <f t="shared" si="1008"/>
        <v>26387.238999999998</v>
      </c>
      <c r="AK410" s="11">
        <f>AK411</f>
        <v>15000</v>
      </c>
      <c r="AL410" s="11">
        <f>AL411</f>
        <v>0</v>
      </c>
      <c r="AM410" s="11">
        <f>AM411</f>
        <v>0</v>
      </c>
      <c r="AN410" s="11">
        <f t="shared" si="1009"/>
        <v>41387.239000000001</v>
      </c>
      <c r="AO410" s="11">
        <f t="shared" si="1010"/>
        <v>26387.238999999998</v>
      </c>
      <c r="AP410" s="11">
        <f t="shared" si="1011"/>
        <v>26387.238999999998</v>
      </c>
      <c r="AQ410" s="11">
        <f>AQ411</f>
        <v>0</v>
      </c>
      <c r="AR410" s="11">
        <f>AR411</f>
        <v>0</v>
      </c>
      <c r="AS410" s="11">
        <f>AS411</f>
        <v>0</v>
      </c>
      <c r="AT410" s="11">
        <f t="shared" si="1012"/>
        <v>41387.239000000001</v>
      </c>
      <c r="AU410" s="11">
        <f t="shared" si="1013"/>
        <v>26387.238999999998</v>
      </c>
      <c r="AV410" s="11">
        <f t="shared" si="1014"/>
        <v>26387.238999999998</v>
      </c>
      <c r="AW410" s="11">
        <f>AW411</f>
        <v>2104.3710000000001</v>
      </c>
      <c r="AX410" s="11">
        <f>AX411</f>
        <v>0</v>
      </c>
      <c r="AY410" s="11">
        <f>AY411</f>
        <v>0</v>
      </c>
      <c r="AZ410" s="11">
        <f t="shared" si="1015"/>
        <v>43491.61</v>
      </c>
      <c r="BA410" s="11">
        <f t="shared" si="1016"/>
        <v>26387.238999999998</v>
      </c>
      <c r="BB410" s="11">
        <f t="shared" si="1017"/>
        <v>26387.238999999998</v>
      </c>
      <c r="BC410" s="11">
        <f>BC411</f>
        <v>-30706.087</v>
      </c>
      <c r="BD410" s="11">
        <f>BD411</f>
        <v>-12543.957</v>
      </c>
      <c r="BE410" s="11">
        <f>BE411</f>
        <v>-12543.957</v>
      </c>
      <c r="BF410" s="11">
        <f t="shared" si="1018"/>
        <v>12785.523000000001</v>
      </c>
      <c r="BG410" s="11">
        <f t="shared" si="1019"/>
        <v>13843.281999999997</v>
      </c>
      <c r="BH410" s="11">
        <f t="shared" si="1020"/>
        <v>13843.281999999997</v>
      </c>
      <c r="BI410" s="11">
        <f>BI411</f>
        <v>0</v>
      </c>
      <c r="BJ410" s="11">
        <f>BJ411</f>
        <v>0</v>
      </c>
      <c r="BK410" s="11">
        <f>BK411</f>
        <v>0</v>
      </c>
      <c r="BL410" s="11">
        <f t="shared" si="985"/>
        <v>12785.523000000001</v>
      </c>
      <c r="BM410" s="11">
        <f>BM411</f>
        <v>0</v>
      </c>
      <c r="BN410" s="43">
        <f t="shared" si="1038"/>
        <v>12785.523000000001</v>
      </c>
      <c r="BO410" s="11">
        <f t="shared" si="1073"/>
        <v>13843.281999999997</v>
      </c>
      <c r="BP410" s="11">
        <f>BP411</f>
        <v>0</v>
      </c>
      <c r="BQ410" s="43">
        <f t="shared" si="1039"/>
        <v>13843.281999999997</v>
      </c>
      <c r="BR410" s="11">
        <f t="shared" si="1075"/>
        <v>13843.281999999997</v>
      </c>
      <c r="BS410" s="11">
        <f>BS411</f>
        <v>0</v>
      </c>
      <c r="BT410" s="43">
        <f t="shared" si="1040"/>
        <v>13843.281999999997</v>
      </c>
      <c r="BU410" s="11">
        <f>BU411</f>
        <v>0</v>
      </c>
      <c r="BV410" s="21"/>
      <c r="BW410" s="21"/>
      <c r="BX410" s="1" t="str">
        <f t="shared" si="992"/>
        <v/>
      </c>
    </row>
    <row r="411" spans="1:76" ht="15.6" customHeight="1" x14ac:dyDescent="0.3">
      <c r="A411" s="62" t="s">
        <v>321</v>
      </c>
      <c r="B411" s="63">
        <v>600</v>
      </c>
      <c r="C411" s="62" t="s">
        <v>286</v>
      </c>
      <c r="D411" s="62" t="s">
        <v>323</v>
      </c>
      <c r="E411" s="64" t="s">
        <v>324</v>
      </c>
      <c r="F411" s="11">
        <v>22785.399999999998</v>
      </c>
      <c r="G411" s="11">
        <v>22785.399999999998</v>
      </c>
      <c r="H411" s="11">
        <v>22785.399999999998</v>
      </c>
      <c r="I411" s="11"/>
      <c r="J411" s="11"/>
      <c r="K411" s="11"/>
      <c r="L411" s="11">
        <f t="shared" si="921"/>
        <v>22785.399999999998</v>
      </c>
      <c r="M411" s="11">
        <f t="shared" si="922"/>
        <v>22785.399999999998</v>
      </c>
      <c r="N411" s="11">
        <f t="shared" si="923"/>
        <v>22785.399999999998</v>
      </c>
      <c r="O411" s="11">
        <v>3601.8389999999999</v>
      </c>
      <c r="P411" s="11">
        <v>3601.8389999999999</v>
      </c>
      <c r="Q411" s="11">
        <v>3601.8389999999999</v>
      </c>
      <c r="R411" s="11">
        <f t="shared" si="997"/>
        <v>26387.238999999998</v>
      </c>
      <c r="S411" s="11">
        <f t="shared" si="998"/>
        <v>26387.238999999998</v>
      </c>
      <c r="T411" s="11">
        <f t="shared" si="999"/>
        <v>26387.238999999998</v>
      </c>
      <c r="U411" s="11"/>
      <c r="V411" s="11"/>
      <c r="W411" s="11"/>
      <c r="X411" s="11">
        <f t="shared" si="1000"/>
        <v>26387.238999999998</v>
      </c>
      <c r="Y411" s="11">
        <f t="shared" si="1001"/>
        <v>26387.238999999998</v>
      </c>
      <c r="Z411" s="11">
        <f t="shared" si="1002"/>
        <v>26387.238999999998</v>
      </c>
      <c r="AA411" s="11"/>
      <c r="AB411" s="11"/>
      <c r="AC411" s="11"/>
      <c r="AD411" s="11">
        <f t="shared" si="1003"/>
        <v>26387.238999999998</v>
      </c>
      <c r="AE411" s="11">
        <f t="shared" si="1004"/>
        <v>26387.238999999998</v>
      </c>
      <c r="AF411" s="11">
        <f t="shared" si="1005"/>
        <v>26387.238999999998</v>
      </c>
      <c r="AG411" s="11"/>
      <c r="AH411" s="11">
        <f t="shared" si="1006"/>
        <v>26387.238999999998</v>
      </c>
      <c r="AI411" s="11">
        <f t="shared" si="1007"/>
        <v>26387.238999999998</v>
      </c>
      <c r="AJ411" s="11">
        <f t="shared" si="1008"/>
        <v>26387.238999999998</v>
      </c>
      <c r="AK411" s="11">
        <v>15000</v>
      </c>
      <c r="AL411" s="11"/>
      <c r="AM411" s="11"/>
      <c r="AN411" s="11">
        <f t="shared" si="1009"/>
        <v>41387.239000000001</v>
      </c>
      <c r="AO411" s="11">
        <f t="shared" si="1010"/>
        <v>26387.238999999998</v>
      </c>
      <c r="AP411" s="11">
        <f t="shared" si="1011"/>
        <v>26387.238999999998</v>
      </c>
      <c r="AQ411" s="11"/>
      <c r="AR411" s="11"/>
      <c r="AS411" s="11"/>
      <c r="AT411" s="11">
        <f t="shared" si="1012"/>
        <v>41387.239000000001</v>
      </c>
      <c r="AU411" s="11">
        <f t="shared" si="1013"/>
        <v>26387.238999999998</v>
      </c>
      <c r="AV411" s="11">
        <f t="shared" si="1014"/>
        <v>26387.238999999998</v>
      </c>
      <c r="AW411" s="11">
        <f>1117.14+987.231</f>
        <v>2104.3710000000001</v>
      </c>
      <c r="AX411" s="11"/>
      <c r="AY411" s="11"/>
      <c r="AZ411" s="11">
        <f t="shared" si="1015"/>
        <v>43491.61</v>
      </c>
      <c r="BA411" s="11">
        <f t="shared" si="1016"/>
        <v>26387.238999999998</v>
      </c>
      <c r="BB411" s="11">
        <f t="shared" si="1017"/>
        <v>26387.238999999998</v>
      </c>
      <c r="BC411" s="11">
        <v>-30706.087</v>
      </c>
      <c r="BD411" s="11">
        <v>-12543.957</v>
      </c>
      <c r="BE411" s="11">
        <v>-12543.957</v>
      </c>
      <c r="BF411" s="11">
        <f t="shared" si="1018"/>
        <v>12785.523000000001</v>
      </c>
      <c r="BG411" s="11">
        <f t="shared" si="1019"/>
        <v>13843.281999999997</v>
      </c>
      <c r="BH411" s="11">
        <f t="shared" si="1020"/>
        <v>13843.281999999997</v>
      </c>
      <c r="BI411" s="11"/>
      <c r="BJ411" s="11"/>
      <c r="BK411" s="11"/>
      <c r="BL411" s="11">
        <f t="shared" si="985"/>
        <v>12785.523000000001</v>
      </c>
      <c r="BM411" s="11"/>
      <c r="BN411" s="43">
        <f t="shared" si="1038"/>
        <v>12785.523000000001</v>
      </c>
      <c r="BO411" s="11">
        <f t="shared" si="1073"/>
        <v>13843.281999999997</v>
      </c>
      <c r="BP411" s="11"/>
      <c r="BQ411" s="43">
        <f t="shared" si="1039"/>
        <v>13843.281999999997</v>
      </c>
      <c r="BR411" s="11">
        <f t="shared" si="1075"/>
        <v>13843.281999999997</v>
      </c>
      <c r="BS411" s="11"/>
      <c r="BT411" s="43">
        <f t="shared" si="1040"/>
        <v>13843.281999999997</v>
      </c>
      <c r="BU411" s="11"/>
      <c r="BV411" s="21"/>
      <c r="BW411" s="21"/>
      <c r="BX411" s="1" t="str">
        <f t="shared" si="992"/>
        <v>1102</v>
      </c>
    </row>
    <row r="412" spans="1:76" ht="15.6" customHeight="1" x14ac:dyDescent="0.3">
      <c r="A412" s="62" t="s">
        <v>321</v>
      </c>
      <c r="B412" s="63" t="s">
        <v>58</v>
      </c>
      <c r="C412" s="62"/>
      <c r="D412" s="62"/>
      <c r="E412" s="64" t="s">
        <v>59</v>
      </c>
      <c r="F412" s="11">
        <f t="shared" ref="F412:K412" si="1079">F413</f>
        <v>5000</v>
      </c>
      <c r="G412" s="11">
        <f t="shared" si="1079"/>
        <v>5000</v>
      </c>
      <c r="H412" s="11">
        <f t="shared" si="1079"/>
        <v>5000</v>
      </c>
      <c r="I412" s="11">
        <f t="shared" si="1079"/>
        <v>0</v>
      </c>
      <c r="J412" s="11">
        <f t="shared" si="1079"/>
        <v>0</v>
      </c>
      <c r="K412" s="11">
        <f t="shared" si="1079"/>
        <v>0</v>
      </c>
      <c r="L412" s="11">
        <f t="shared" ref="L412:L475" si="1080">F412+I412</f>
        <v>5000</v>
      </c>
      <c r="M412" s="11">
        <f t="shared" ref="M412:M475" si="1081">G412+J412</f>
        <v>5000</v>
      </c>
      <c r="N412" s="11">
        <f t="shared" ref="N412:N475" si="1082">H412+K412</f>
        <v>5000</v>
      </c>
      <c r="O412" s="11">
        <f>O413</f>
        <v>0</v>
      </c>
      <c r="P412" s="11">
        <f>P413</f>
        <v>0</v>
      </c>
      <c r="Q412" s="11">
        <f>Q413</f>
        <v>0</v>
      </c>
      <c r="R412" s="11">
        <f t="shared" si="997"/>
        <v>5000</v>
      </c>
      <c r="S412" s="11">
        <f t="shared" si="998"/>
        <v>5000</v>
      </c>
      <c r="T412" s="11">
        <f t="shared" si="999"/>
        <v>5000</v>
      </c>
      <c r="U412" s="11">
        <f>U413</f>
        <v>0</v>
      </c>
      <c r="V412" s="11">
        <f>V413</f>
        <v>0</v>
      </c>
      <c r="W412" s="11">
        <f>W413</f>
        <v>0</v>
      </c>
      <c r="X412" s="11">
        <f t="shared" si="1000"/>
        <v>5000</v>
      </c>
      <c r="Y412" s="11">
        <f t="shared" si="1001"/>
        <v>5000</v>
      </c>
      <c r="Z412" s="11">
        <f t="shared" si="1002"/>
        <v>5000</v>
      </c>
      <c r="AA412" s="11">
        <f>AA413</f>
        <v>0</v>
      </c>
      <c r="AB412" s="11">
        <f>AB413</f>
        <v>0</v>
      </c>
      <c r="AC412" s="11">
        <f>AC413</f>
        <v>0</v>
      </c>
      <c r="AD412" s="11">
        <f t="shared" si="1003"/>
        <v>5000</v>
      </c>
      <c r="AE412" s="11">
        <f t="shared" si="1004"/>
        <v>5000</v>
      </c>
      <c r="AF412" s="11">
        <f t="shared" si="1005"/>
        <v>5000</v>
      </c>
      <c r="AG412" s="11">
        <f>AG413</f>
        <v>0</v>
      </c>
      <c r="AH412" s="11">
        <f t="shared" si="1006"/>
        <v>5000</v>
      </c>
      <c r="AI412" s="11">
        <f t="shared" si="1007"/>
        <v>5000</v>
      </c>
      <c r="AJ412" s="11">
        <f t="shared" si="1008"/>
        <v>5000</v>
      </c>
      <c r="AK412" s="11">
        <f>AK413</f>
        <v>0</v>
      </c>
      <c r="AL412" s="11">
        <f>AL413</f>
        <v>0</v>
      </c>
      <c r="AM412" s="11">
        <f>AM413</f>
        <v>0</v>
      </c>
      <c r="AN412" s="11">
        <f t="shared" si="1009"/>
        <v>5000</v>
      </c>
      <c r="AO412" s="11">
        <f t="shared" si="1010"/>
        <v>5000</v>
      </c>
      <c r="AP412" s="11">
        <f t="shared" si="1011"/>
        <v>5000</v>
      </c>
      <c r="AQ412" s="11">
        <f>AQ413</f>
        <v>0</v>
      </c>
      <c r="AR412" s="11">
        <f>AR413</f>
        <v>0</v>
      </c>
      <c r="AS412" s="11">
        <f>AS413</f>
        <v>0</v>
      </c>
      <c r="AT412" s="11">
        <f t="shared" si="1012"/>
        <v>5000</v>
      </c>
      <c r="AU412" s="11">
        <f t="shared" si="1013"/>
        <v>5000</v>
      </c>
      <c r="AV412" s="11">
        <f t="shared" si="1014"/>
        <v>5000</v>
      </c>
      <c r="AW412" s="11">
        <f>AW413</f>
        <v>-1117.1400000000001</v>
      </c>
      <c r="AX412" s="11">
        <f>AX413</f>
        <v>0</v>
      </c>
      <c r="AY412" s="11">
        <f>AY413</f>
        <v>0</v>
      </c>
      <c r="AZ412" s="11">
        <f t="shared" si="1015"/>
        <v>3882.8599999999997</v>
      </c>
      <c r="BA412" s="11">
        <f t="shared" si="1016"/>
        <v>5000</v>
      </c>
      <c r="BB412" s="11">
        <f t="shared" si="1017"/>
        <v>5000</v>
      </c>
      <c r="BC412" s="11">
        <f>BC413</f>
        <v>0</v>
      </c>
      <c r="BD412" s="11">
        <f>BD413</f>
        <v>0</v>
      </c>
      <c r="BE412" s="11">
        <f>BE413</f>
        <v>0</v>
      </c>
      <c r="BF412" s="11">
        <f t="shared" si="1018"/>
        <v>3882.8599999999997</v>
      </c>
      <c r="BG412" s="11">
        <f t="shared" si="1019"/>
        <v>5000</v>
      </c>
      <c r="BH412" s="11">
        <f t="shared" si="1020"/>
        <v>5000</v>
      </c>
      <c r="BI412" s="11">
        <f>BI413</f>
        <v>0</v>
      </c>
      <c r="BJ412" s="11">
        <f>BJ413</f>
        <v>0</v>
      </c>
      <c r="BK412" s="11">
        <f>BK413</f>
        <v>0</v>
      </c>
      <c r="BL412" s="11">
        <f t="shared" si="985"/>
        <v>3882.8599999999997</v>
      </c>
      <c r="BM412" s="11">
        <f>BM413</f>
        <v>0</v>
      </c>
      <c r="BN412" s="43">
        <f t="shared" si="1038"/>
        <v>3882.8599999999997</v>
      </c>
      <c r="BO412" s="11">
        <f t="shared" si="1073"/>
        <v>5000</v>
      </c>
      <c r="BP412" s="11">
        <f>BP413</f>
        <v>0</v>
      </c>
      <c r="BQ412" s="43">
        <f t="shared" si="1039"/>
        <v>5000</v>
      </c>
      <c r="BR412" s="11">
        <f t="shared" si="1075"/>
        <v>5000</v>
      </c>
      <c r="BS412" s="11">
        <f>BS413</f>
        <v>0</v>
      </c>
      <c r="BT412" s="43">
        <f t="shared" si="1040"/>
        <v>5000</v>
      </c>
      <c r="BU412" s="11">
        <f>BU413</f>
        <v>0</v>
      </c>
      <c r="BV412" s="21"/>
      <c r="BW412" s="21"/>
      <c r="BX412" s="1" t="str">
        <f t="shared" si="992"/>
        <v/>
      </c>
    </row>
    <row r="413" spans="1:76" ht="15.6" customHeight="1" x14ac:dyDescent="0.3">
      <c r="A413" s="62" t="s">
        <v>321</v>
      </c>
      <c r="B413" s="63">
        <v>800</v>
      </c>
      <c r="C413" s="62" t="s">
        <v>286</v>
      </c>
      <c r="D413" s="62" t="s">
        <v>43</v>
      </c>
      <c r="E413" s="64" t="s">
        <v>308</v>
      </c>
      <c r="F413" s="11">
        <v>5000</v>
      </c>
      <c r="G413" s="11">
        <v>5000</v>
      </c>
      <c r="H413" s="11">
        <v>5000</v>
      </c>
      <c r="I413" s="11"/>
      <c r="J413" s="11"/>
      <c r="K413" s="11"/>
      <c r="L413" s="11">
        <f t="shared" si="1080"/>
        <v>5000</v>
      </c>
      <c r="M413" s="11">
        <f t="shared" si="1081"/>
        <v>5000</v>
      </c>
      <c r="N413" s="11">
        <f t="shared" si="1082"/>
        <v>5000</v>
      </c>
      <c r="O413" s="11"/>
      <c r="P413" s="11"/>
      <c r="Q413" s="11"/>
      <c r="R413" s="11">
        <f t="shared" si="997"/>
        <v>5000</v>
      </c>
      <c r="S413" s="11">
        <f t="shared" si="998"/>
        <v>5000</v>
      </c>
      <c r="T413" s="11">
        <f t="shared" si="999"/>
        <v>5000</v>
      </c>
      <c r="U413" s="11"/>
      <c r="V413" s="11"/>
      <c r="W413" s="11"/>
      <c r="X413" s="11">
        <f t="shared" si="1000"/>
        <v>5000</v>
      </c>
      <c r="Y413" s="11">
        <f t="shared" si="1001"/>
        <v>5000</v>
      </c>
      <c r="Z413" s="11">
        <f t="shared" si="1002"/>
        <v>5000</v>
      </c>
      <c r="AA413" s="11"/>
      <c r="AB413" s="11"/>
      <c r="AC413" s="11"/>
      <c r="AD413" s="11">
        <f t="shared" si="1003"/>
        <v>5000</v>
      </c>
      <c r="AE413" s="11">
        <f t="shared" si="1004"/>
        <v>5000</v>
      </c>
      <c r="AF413" s="11">
        <f t="shared" si="1005"/>
        <v>5000</v>
      </c>
      <c r="AG413" s="11"/>
      <c r="AH413" s="11">
        <f t="shared" si="1006"/>
        <v>5000</v>
      </c>
      <c r="AI413" s="11">
        <f t="shared" si="1007"/>
        <v>5000</v>
      </c>
      <c r="AJ413" s="11">
        <f t="shared" si="1008"/>
        <v>5000</v>
      </c>
      <c r="AK413" s="11"/>
      <c r="AL413" s="11"/>
      <c r="AM413" s="11"/>
      <c r="AN413" s="11">
        <f t="shared" si="1009"/>
        <v>5000</v>
      </c>
      <c r="AO413" s="11">
        <f t="shared" si="1010"/>
        <v>5000</v>
      </c>
      <c r="AP413" s="11">
        <f t="shared" si="1011"/>
        <v>5000</v>
      </c>
      <c r="AQ413" s="11"/>
      <c r="AR413" s="11"/>
      <c r="AS413" s="11"/>
      <c r="AT413" s="11">
        <f t="shared" si="1012"/>
        <v>5000</v>
      </c>
      <c r="AU413" s="11">
        <f t="shared" si="1013"/>
        <v>5000</v>
      </c>
      <c r="AV413" s="11">
        <f t="shared" si="1014"/>
        <v>5000</v>
      </c>
      <c r="AW413" s="11">
        <v>-1117.1400000000001</v>
      </c>
      <c r="AX413" s="11"/>
      <c r="AY413" s="11"/>
      <c r="AZ413" s="11">
        <f t="shared" si="1015"/>
        <v>3882.8599999999997</v>
      </c>
      <c r="BA413" s="11">
        <f t="shared" si="1016"/>
        <v>5000</v>
      </c>
      <c r="BB413" s="11">
        <f t="shared" si="1017"/>
        <v>5000</v>
      </c>
      <c r="BC413" s="11"/>
      <c r="BD413" s="11"/>
      <c r="BE413" s="11"/>
      <c r="BF413" s="11">
        <f t="shared" si="1018"/>
        <v>3882.8599999999997</v>
      </c>
      <c r="BG413" s="11">
        <f t="shared" si="1019"/>
        <v>5000</v>
      </c>
      <c r="BH413" s="11">
        <f t="shared" si="1020"/>
        <v>5000</v>
      </c>
      <c r="BI413" s="11"/>
      <c r="BJ413" s="11"/>
      <c r="BK413" s="11"/>
      <c r="BL413" s="11">
        <f t="shared" si="985"/>
        <v>3882.8599999999997</v>
      </c>
      <c r="BM413" s="11"/>
      <c r="BN413" s="43">
        <f t="shared" si="1038"/>
        <v>3882.8599999999997</v>
      </c>
      <c r="BO413" s="11">
        <f t="shared" si="1073"/>
        <v>5000</v>
      </c>
      <c r="BP413" s="11"/>
      <c r="BQ413" s="43">
        <f t="shared" si="1039"/>
        <v>5000</v>
      </c>
      <c r="BR413" s="11">
        <f t="shared" si="1075"/>
        <v>5000</v>
      </c>
      <c r="BS413" s="11"/>
      <c r="BT413" s="43">
        <f t="shared" si="1040"/>
        <v>5000</v>
      </c>
      <c r="BU413" s="11"/>
      <c r="BV413" s="21"/>
      <c r="BW413" s="21"/>
      <c r="BX413" s="1" t="str">
        <f t="shared" si="992"/>
        <v>1101</v>
      </c>
    </row>
    <row r="414" spans="1:76" ht="93.6" customHeight="1" x14ac:dyDescent="0.3">
      <c r="A414" s="62" t="s">
        <v>325</v>
      </c>
      <c r="B414" s="63"/>
      <c r="C414" s="62"/>
      <c r="D414" s="62"/>
      <c r="E414" s="64" t="s">
        <v>326</v>
      </c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>
        <f t="shared" ref="AZ414:AZ415" si="1083">AZ415</f>
        <v>0</v>
      </c>
      <c r="BA414" s="11">
        <f t="shared" ref="BA414:BA415" si="1084">BA415</f>
        <v>0</v>
      </c>
      <c r="BB414" s="11">
        <f t="shared" ref="BB414:BB415" si="1085">BB415</f>
        <v>0</v>
      </c>
      <c r="BC414" s="11">
        <f t="shared" ref="BC414:BC427" si="1086">BC415</f>
        <v>30706.087</v>
      </c>
      <c r="BD414" s="11">
        <f t="shared" ref="BD414:BD427" si="1087">BD415</f>
        <v>12543.957</v>
      </c>
      <c r="BE414" s="11">
        <f t="shared" ref="BE414:BE427" si="1088">BE415</f>
        <v>12543.957</v>
      </c>
      <c r="BF414" s="11">
        <f t="shared" si="1018"/>
        <v>30706.087</v>
      </c>
      <c r="BG414" s="11">
        <f t="shared" si="1019"/>
        <v>12543.957</v>
      </c>
      <c r="BH414" s="11">
        <f t="shared" si="1020"/>
        <v>12543.957</v>
      </c>
      <c r="BI414" s="11">
        <f t="shared" ref="BI414:BI427" si="1089">BI415</f>
        <v>0</v>
      </c>
      <c r="BJ414" s="11">
        <f t="shared" ref="BJ414:BJ427" si="1090">BJ415</f>
        <v>0</v>
      </c>
      <c r="BK414" s="11">
        <f t="shared" ref="BK414:BK427" si="1091">BK415</f>
        <v>0</v>
      </c>
      <c r="BL414" s="11">
        <f t="shared" si="985"/>
        <v>30706.087</v>
      </c>
      <c r="BM414" s="11">
        <f t="shared" ref="BM414:BM427" si="1092">BM415</f>
        <v>0</v>
      </c>
      <c r="BN414" s="43">
        <f t="shared" si="1038"/>
        <v>30706.087</v>
      </c>
      <c r="BO414" s="11">
        <f t="shared" si="1073"/>
        <v>12543.957</v>
      </c>
      <c r="BP414" s="11">
        <f t="shared" ref="BP414:BU427" si="1093">BP415</f>
        <v>0</v>
      </c>
      <c r="BQ414" s="43">
        <f t="shared" si="1039"/>
        <v>12543.957</v>
      </c>
      <c r="BR414" s="11">
        <f t="shared" si="1075"/>
        <v>12543.957</v>
      </c>
      <c r="BS414" s="11">
        <f t="shared" si="1093"/>
        <v>0</v>
      </c>
      <c r="BT414" s="43">
        <f t="shared" si="1040"/>
        <v>12543.957</v>
      </c>
      <c r="BU414" s="11">
        <f t="shared" si="1093"/>
        <v>0</v>
      </c>
      <c r="BV414" s="21"/>
      <c r="BW414" s="21"/>
      <c r="BX414" s="1" t="str">
        <f t="shared" si="992"/>
        <v/>
      </c>
    </row>
    <row r="415" spans="1:76" ht="46.8" customHeight="1" x14ac:dyDescent="0.3">
      <c r="A415" s="62" t="s">
        <v>325</v>
      </c>
      <c r="B415" s="63" t="s">
        <v>82</v>
      </c>
      <c r="C415" s="62"/>
      <c r="D415" s="62"/>
      <c r="E415" s="64" t="s">
        <v>83</v>
      </c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>
        <f t="shared" si="1083"/>
        <v>0</v>
      </c>
      <c r="BA415" s="11">
        <f t="shared" si="1084"/>
        <v>0</v>
      </c>
      <c r="BB415" s="11">
        <f t="shared" si="1085"/>
        <v>0</v>
      </c>
      <c r="BC415" s="11">
        <f t="shared" si="1086"/>
        <v>30706.087</v>
      </c>
      <c r="BD415" s="11">
        <f t="shared" si="1087"/>
        <v>12543.957</v>
      </c>
      <c r="BE415" s="11">
        <f t="shared" si="1088"/>
        <v>12543.957</v>
      </c>
      <c r="BF415" s="11">
        <f t="shared" si="1018"/>
        <v>30706.087</v>
      </c>
      <c r="BG415" s="11">
        <f t="shared" si="1019"/>
        <v>12543.957</v>
      </c>
      <c r="BH415" s="11">
        <f t="shared" si="1020"/>
        <v>12543.957</v>
      </c>
      <c r="BI415" s="11">
        <f t="shared" si="1089"/>
        <v>0</v>
      </c>
      <c r="BJ415" s="11">
        <f t="shared" si="1090"/>
        <v>0</v>
      </c>
      <c r="BK415" s="11">
        <f t="shared" si="1091"/>
        <v>0</v>
      </c>
      <c r="BL415" s="11">
        <f t="shared" si="985"/>
        <v>30706.087</v>
      </c>
      <c r="BM415" s="11">
        <f t="shared" si="1092"/>
        <v>0</v>
      </c>
      <c r="BN415" s="43">
        <f t="shared" si="1038"/>
        <v>30706.087</v>
      </c>
      <c r="BO415" s="11">
        <f t="shared" si="1073"/>
        <v>12543.957</v>
      </c>
      <c r="BP415" s="11">
        <f t="shared" si="1093"/>
        <v>0</v>
      </c>
      <c r="BQ415" s="43">
        <f t="shared" si="1039"/>
        <v>12543.957</v>
      </c>
      <c r="BR415" s="11">
        <f t="shared" si="1075"/>
        <v>12543.957</v>
      </c>
      <c r="BS415" s="11">
        <f t="shared" si="1093"/>
        <v>0</v>
      </c>
      <c r="BT415" s="43">
        <f t="shared" si="1040"/>
        <v>12543.957</v>
      </c>
      <c r="BU415" s="11">
        <f t="shared" si="1093"/>
        <v>0</v>
      </c>
      <c r="BV415" s="21"/>
      <c r="BW415" s="21"/>
      <c r="BX415" s="1" t="str">
        <f t="shared" si="992"/>
        <v/>
      </c>
    </row>
    <row r="416" spans="1:76" ht="15.6" customHeight="1" x14ac:dyDescent="0.3">
      <c r="A416" s="62" t="s">
        <v>325</v>
      </c>
      <c r="B416" s="63">
        <v>600</v>
      </c>
      <c r="C416" s="62" t="s">
        <v>286</v>
      </c>
      <c r="D416" s="62" t="s">
        <v>323</v>
      </c>
      <c r="E416" s="64" t="s">
        <v>324</v>
      </c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>
        <v>0</v>
      </c>
      <c r="BA416" s="11">
        <v>0</v>
      </c>
      <c r="BB416" s="11">
        <v>0</v>
      </c>
      <c r="BC416" s="11">
        <v>30706.087</v>
      </c>
      <c r="BD416" s="11">
        <v>12543.957</v>
      </c>
      <c r="BE416" s="11">
        <v>12543.957</v>
      </c>
      <c r="BF416" s="11">
        <f t="shared" si="1018"/>
        <v>30706.087</v>
      </c>
      <c r="BG416" s="11">
        <f t="shared" si="1019"/>
        <v>12543.957</v>
      </c>
      <c r="BH416" s="11">
        <f t="shared" si="1020"/>
        <v>12543.957</v>
      </c>
      <c r="BI416" s="11"/>
      <c r="BJ416" s="11"/>
      <c r="BK416" s="11"/>
      <c r="BL416" s="11">
        <f t="shared" si="985"/>
        <v>30706.087</v>
      </c>
      <c r="BM416" s="11"/>
      <c r="BN416" s="43">
        <f t="shared" si="1038"/>
        <v>30706.087</v>
      </c>
      <c r="BO416" s="11">
        <f t="shared" si="1073"/>
        <v>12543.957</v>
      </c>
      <c r="BP416" s="11"/>
      <c r="BQ416" s="43">
        <f t="shared" si="1039"/>
        <v>12543.957</v>
      </c>
      <c r="BR416" s="11">
        <f t="shared" si="1075"/>
        <v>12543.957</v>
      </c>
      <c r="BS416" s="11"/>
      <c r="BT416" s="43">
        <f t="shared" si="1040"/>
        <v>12543.957</v>
      </c>
      <c r="BU416" s="11"/>
      <c r="BV416" s="21"/>
      <c r="BW416" s="21"/>
      <c r="BX416" s="1" t="str">
        <f t="shared" si="992"/>
        <v>1102</v>
      </c>
    </row>
    <row r="417" spans="1:76" ht="109.2" customHeight="1" x14ac:dyDescent="0.3">
      <c r="A417" s="62" t="s">
        <v>327</v>
      </c>
      <c r="B417" s="63"/>
      <c r="C417" s="62"/>
      <c r="D417" s="62"/>
      <c r="E417" s="64" t="s">
        <v>328</v>
      </c>
      <c r="F417" s="11">
        <f t="shared" ref="F417:F427" si="1094">F418</f>
        <v>806.6</v>
      </c>
      <c r="G417" s="11">
        <f t="shared" ref="G417:G427" si="1095">G418</f>
        <v>806.6</v>
      </c>
      <c r="H417" s="11">
        <f t="shared" ref="H417:H427" si="1096">H418</f>
        <v>806.6</v>
      </c>
      <c r="I417" s="11">
        <f t="shared" ref="I417:I427" si="1097">I418</f>
        <v>0</v>
      </c>
      <c r="J417" s="11">
        <f t="shared" ref="J417:J427" si="1098">J418</f>
        <v>0</v>
      </c>
      <c r="K417" s="11">
        <f t="shared" ref="K417:K427" si="1099">K418</f>
        <v>0</v>
      </c>
      <c r="L417" s="11">
        <f t="shared" si="1080"/>
        <v>806.6</v>
      </c>
      <c r="M417" s="11">
        <f t="shared" si="1081"/>
        <v>806.6</v>
      </c>
      <c r="N417" s="11">
        <f t="shared" si="1082"/>
        <v>806.6</v>
      </c>
      <c r="O417" s="11">
        <f t="shared" ref="O417:O427" si="1100">O418</f>
        <v>0</v>
      </c>
      <c r="P417" s="11">
        <f t="shared" ref="P417:P427" si="1101">P418</f>
        <v>0</v>
      </c>
      <c r="Q417" s="11">
        <f t="shared" ref="Q417:Q427" si="1102">Q418</f>
        <v>0</v>
      </c>
      <c r="R417" s="11">
        <f t="shared" si="997"/>
        <v>806.6</v>
      </c>
      <c r="S417" s="11">
        <f t="shared" si="998"/>
        <v>806.6</v>
      </c>
      <c r="T417" s="11">
        <f t="shared" si="999"/>
        <v>806.6</v>
      </c>
      <c r="U417" s="11">
        <f t="shared" ref="U417:U427" si="1103">U418</f>
        <v>0</v>
      </c>
      <c r="V417" s="11">
        <f t="shared" ref="V417:V427" si="1104">V418</f>
        <v>0</v>
      </c>
      <c r="W417" s="11">
        <f t="shared" ref="W417:W427" si="1105">W418</f>
        <v>0</v>
      </c>
      <c r="X417" s="11">
        <f t="shared" si="1000"/>
        <v>806.6</v>
      </c>
      <c r="Y417" s="11">
        <f t="shared" si="1001"/>
        <v>806.6</v>
      </c>
      <c r="Z417" s="11">
        <f t="shared" si="1002"/>
        <v>806.6</v>
      </c>
      <c r="AA417" s="11">
        <f t="shared" ref="AA417:AA427" si="1106">AA418</f>
        <v>0</v>
      </c>
      <c r="AB417" s="11">
        <f t="shared" ref="AB417:AB427" si="1107">AB418</f>
        <v>0</v>
      </c>
      <c r="AC417" s="11">
        <f t="shared" ref="AC417:AC427" si="1108">AC418</f>
        <v>0</v>
      </c>
      <c r="AD417" s="11">
        <f t="shared" si="1003"/>
        <v>806.6</v>
      </c>
      <c r="AE417" s="11">
        <f t="shared" si="1004"/>
        <v>806.6</v>
      </c>
      <c r="AF417" s="11">
        <f t="shared" si="1005"/>
        <v>806.6</v>
      </c>
      <c r="AG417" s="11">
        <f t="shared" ref="AG417:AG427" si="1109">AG418</f>
        <v>0</v>
      </c>
      <c r="AH417" s="11">
        <f t="shared" si="1006"/>
        <v>806.6</v>
      </c>
      <c r="AI417" s="11">
        <f t="shared" si="1007"/>
        <v>806.6</v>
      </c>
      <c r="AJ417" s="11">
        <f t="shared" si="1008"/>
        <v>806.6</v>
      </c>
      <c r="AK417" s="11">
        <f t="shared" ref="AK417:AK427" si="1110">AK418</f>
        <v>0</v>
      </c>
      <c r="AL417" s="11">
        <f t="shared" ref="AL417:AL427" si="1111">AL418</f>
        <v>0</v>
      </c>
      <c r="AM417" s="11">
        <f t="shared" ref="AM417:AM427" si="1112">AM418</f>
        <v>0</v>
      </c>
      <c r="AN417" s="11">
        <f t="shared" si="1009"/>
        <v>806.6</v>
      </c>
      <c r="AO417" s="11">
        <f t="shared" si="1010"/>
        <v>806.6</v>
      </c>
      <c r="AP417" s="11">
        <f t="shared" si="1011"/>
        <v>806.6</v>
      </c>
      <c r="AQ417" s="11">
        <f t="shared" ref="AQ417:AQ427" si="1113">AQ418</f>
        <v>0</v>
      </c>
      <c r="AR417" s="11">
        <f t="shared" ref="AR417:AR427" si="1114">AR418</f>
        <v>0</v>
      </c>
      <c r="AS417" s="11">
        <f t="shared" ref="AS417:AS427" si="1115">AS418</f>
        <v>0</v>
      </c>
      <c r="AT417" s="11">
        <f t="shared" si="1012"/>
        <v>806.6</v>
      </c>
      <c r="AU417" s="11">
        <f t="shared" si="1013"/>
        <v>806.6</v>
      </c>
      <c r="AV417" s="11">
        <f t="shared" si="1014"/>
        <v>806.6</v>
      </c>
      <c r="AW417" s="11">
        <f t="shared" ref="AW417:AW430" si="1116">AW418</f>
        <v>0</v>
      </c>
      <c r="AX417" s="11">
        <f t="shared" ref="AX417:AX430" si="1117">AX418</f>
        <v>0</v>
      </c>
      <c r="AY417" s="11">
        <f t="shared" ref="AY417:AY430" si="1118">AY418</f>
        <v>0</v>
      </c>
      <c r="AZ417" s="11">
        <f t="shared" si="1015"/>
        <v>806.6</v>
      </c>
      <c r="BA417" s="11">
        <f t="shared" si="1016"/>
        <v>806.6</v>
      </c>
      <c r="BB417" s="11">
        <f t="shared" si="1017"/>
        <v>806.6</v>
      </c>
      <c r="BC417" s="11">
        <f t="shared" si="1086"/>
        <v>0</v>
      </c>
      <c r="BD417" s="11">
        <f t="shared" si="1087"/>
        <v>0</v>
      </c>
      <c r="BE417" s="11">
        <f t="shared" si="1088"/>
        <v>0</v>
      </c>
      <c r="BF417" s="11">
        <f t="shared" si="1018"/>
        <v>806.6</v>
      </c>
      <c r="BG417" s="11">
        <f t="shared" si="1019"/>
        <v>806.6</v>
      </c>
      <c r="BH417" s="11">
        <f t="shared" si="1020"/>
        <v>806.6</v>
      </c>
      <c r="BI417" s="11">
        <f t="shared" si="1089"/>
        <v>0</v>
      </c>
      <c r="BJ417" s="11">
        <f t="shared" si="1090"/>
        <v>0</v>
      </c>
      <c r="BK417" s="11">
        <f t="shared" si="1091"/>
        <v>0</v>
      </c>
      <c r="BL417" s="11">
        <f t="shared" si="985"/>
        <v>806.6</v>
      </c>
      <c r="BM417" s="11">
        <f t="shared" si="1092"/>
        <v>0</v>
      </c>
      <c r="BN417" s="43">
        <f t="shared" si="1038"/>
        <v>806.6</v>
      </c>
      <c r="BO417" s="11">
        <f t="shared" si="1073"/>
        <v>806.6</v>
      </c>
      <c r="BP417" s="11">
        <f t="shared" si="1093"/>
        <v>0</v>
      </c>
      <c r="BQ417" s="43">
        <f t="shared" si="1039"/>
        <v>806.6</v>
      </c>
      <c r="BR417" s="11">
        <f t="shared" si="1075"/>
        <v>806.6</v>
      </c>
      <c r="BS417" s="11">
        <f t="shared" si="1093"/>
        <v>0</v>
      </c>
      <c r="BT417" s="43">
        <f t="shared" si="1040"/>
        <v>806.6</v>
      </c>
      <c r="BU417" s="11">
        <f t="shared" si="1093"/>
        <v>0</v>
      </c>
      <c r="BV417" s="21"/>
      <c r="BW417" s="21"/>
      <c r="BX417" s="1" t="str">
        <f t="shared" si="992"/>
        <v/>
      </c>
    </row>
    <row r="418" spans="1:76" ht="46.8" customHeight="1" x14ac:dyDescent="0.3">
      <c r="A418" s="62" t="s">
        <v>327</v>
      </c>
      <c r="B418" s="63" t="s">
        <v>82</v>
      </c>
      <c r="C418" s="62"/>
      <c r="D418" s="62"/>
      <c r="E418" s="64" t="s">
        <v>83</v>
      </c>
      <c r="F418" s="11">
        <f t="shared" si="1094"/>
        <v>806.6</v>
      </c>
      <c r="G418" s="11">
        <f t="shared" si="1095"/>
        <v>806.6</v>
      </c>
      <c r="H418" s="11">
        <f t="shared" si="1096"/>
        <v>806.6</v>
      </c>
      <c r="I418" s="11">
        <f t="shared" si="1097"/>
        <v>0</v>
      </c>
      <c r="J418" s="11">
        <f t="shared" si="1098"/>
        <v>0</v>
      </c>
      <c r="K418" s="11">
        <f t="shared" si="1099"/>
        <v>0</v>
      </c>
      <c r="L418" s="11">
        <f t="shared" si="1080"/>
        <v>806.6</v>
      </c>
      <c r="M418" s="11">
        <f t="shared" si="1081"/>
        <v>806.6</v>
      </c>
      <c r="N418" s="11">
        <f t="shared" si="1082"/>
        <v>806.6</v>
      </c>
      <c r="O418" s="11">
        <f t="shared" si="1100"/>
        <v>0</v>
      </c>
      <c r="P418" s="11">
        <f t="shared" si="1101"/>
        <v>0</v>
      </c>
      <c r="Q418" s="11">
        <f t="shared" si="1102"/>
        <v>0</v>
      </c>
      <c r="R418" s="11">
        <f t="shared" si="997"/>
        <v>806.6</v>
      </c>
      <c r="S418" s="11">
        <f t="shared" si="998"/>
        <v>806.6</v>
      </c>
      <c r="T418" s="11">
        <f t="shared" si="999"/>
        <v>806.6</v>
      </c>
      <c r="U418" s="11">
        <f t="shared" si="1103"/>
        <v>0</v>
      </c>
      <c r="V418" s="11">
        <f t="shared" si="1104"/>
        <v>0</v>
      </c>
      <c r="W418" s="11">
        <f t="shared" si="1105"/>
        <v>0</v>
      </c>
      <c r="X418" s="11">
        <f t="shared" si="1000"/>
        <v>806.6</v>
      </c>
      <c r="Y418" s="11">
        <f t="shared" si="1001"/>
        <v>806.6</v>
      </c>
      <c r="Z418" s="11">
        <f t="shared" si="1002"/>
        <v>806.6</v>
      </c>
      <c r="AA418" s="11">
        <f t="shared" si="1106"/>
        <v>0</v>
      </c>
      <c r="AB418" s="11">
        <f t="shared" si="1107"/>
        <v>0</v>
      </c>
      <c r="AC418" s="11">
        <f t="shared" si="1108"/>
        <v>0</v>
      </c>
      <c r="AD418" s="11">
        <f t="shared" si="1003"/>
        <v>806.6</v>
      </c>
      <c r="AE418" s="11">
        <f t="shared" si="1004"/>
        <v>806.6</v>
      </c>
      <c r="AF418" s="11">
        <f t="shared" si="1005"/>
        <v>806.6</v>
      </c>
      <c r="AG418" s="11">
        <f t="shared" si="1109"/>
        <v>0</v>
      </c>
      <c r="AH418" s="11">
        <f t="shared" si="1006"/>
        <v>806.6</v>
      </c>
      <c r="AI418" s="11">
        <f t="shared" si="1007"/>
        <v>806.6</v>
      </c>
      <c r="AJ418" s="11">
        <f t="shared" si="1008"/>
        <v>806.6</v>
      </c>
      <c r="AK418" s="11">
        <f t="shared" si="1110"/>
        <v>0</v>
      </c>
      <c r="AL418" s="11">
        <f t="shared" si="1111"/>
        <v>0</v>
      </c>
      <c r="AM418" s="11">
        <f t="shared" si="1112"/>
        <v>0</v>
      </c>
      <c r="AN418" s="11">
        <f t="shared" si="1009"/>
        <v>806.6</v>
      </c>
      <c r="AO418" s="11">
        <f t="shared" si="1010"/>
        <v>806.6</v>
      </c>
      <c r="AP418" s="11">
        <f t="shared" si="1011"/>
        <v>806.6</v>
      </c>
      <c r="AQ418" s="11">
        <f t="shared" si="1113"/>
        <v>0</v>
      </c>
      <c r="AR418" s="11">
        <f t="shared" si="1114"/>
        <v>0</v>
      </c>
      <c r="AS418" s="11">
        <f t="shared" si="1115"/>
        <v>0</v>
      </c>
      <c r="AT418" s="11">
        <f t="shared" si="1012"/>
        <v>806.6</v>
      </c>
      <c r="AU418" s="11">
        <f t="shared" si="1013"/>
        <v>806.6</v>
      </c>
      <c r="AV418" s="11">
        <f t="shared" si="1014"/>
        <v>806.6</v>
      </c>
      <c r="AW418" s="11">
        <f t="shared" si="1116"/>
        <v>0</v>
      </c>
      <c r="AX418" s="11">
        <f t="shared" si="1117"/>
        <v>0</v>
      </c>
      <c r="AY418" s="11">
        <f t="shared" si="1118"/>
        <v>0</v>
      </c>
      <c r="AZ418" s="11">
        <f t="shared" si="1015"/>
        <v>806.6</v>
      </c>
      <c r="BA418" s="11">
        <f t="shared" si="1016"/>
        <v>806.6</v>
      </c>
      <c r="BB418" s="11">
        <f t="shared" si="1017"/>
        <v>806.6</v>
      </c>
      <c r="BC418" s="11">
        <f t="shared" si="1086"/>
        <v>0</v>
      </c>
      <c r="BD418" s="11">
        <f t="shared" si="1087"/>
        <v>0</v>
      </c>
      <c r="BE418" s="11">
        <f t="shared" si="1088"/>
        <v>0</v>
      </c>
      <c r="BF418" s="11">
        <f t="shared" si="1018"/>
        <v>806.6</v>
      </c>
      <c r="BG418" s="11">
        <f t="shared" si="1019"/>
        <v>806.6</v>
      </c>
      <c r="BH418" s="11">
        <f t="shared" si="1020"/>
        <v>806.6</v>
      </c>
      <c r="BI418" s="11">
        <f t="shared" si="1089"/>
        <v>0</v>
      </c>
      <c r="BJ418" s="11">
        <f t="shared" si="1090"/>
        <v>0</v>
      </c>
      <c r="BK418" s="11">
        <f t="shared" si="1091"/>
        <v>0</v>
      </c>
      <c r="BL418" s="11">
        <f t="shared" si="985"/>
        <v>806.6</v>
      </c>
      <c r="BM418" s="11">
        <f t="shared" si="1092"/>
        <v>0</v>
      </c>
      <c r="BN418" s="43">
        <f t="shared" si="1038"/>
        <v>806.6</v>
      </c>
      <c r="BO418" s="11">
        <f t="shared" si="1073"/>
        <v>806.6</v>
      </c>
      <c r="BP418" s="11">
        <f t="shared" si="1093"/>
        <v>0</v>
      </c>
      <c r="BQ418" s="43">
        <f t="shared" si="1039"/>
        <v>806.6</v>
      </c>
      <c r="BR418" s="11">
        <f t="shared" si="1075"/>
        <v>806.6</v>
      </c>
      <c r="BS418" s="11">
        <f t="shared" si="1093"/>
        <v>0</v>
      </c>
      <c r="BT418" s="43">
        <f t="shared" si="1040"/>
        <v>806.6</v>
      </c>
      <c r="BU418" s="11">
        <f t="shared" si="1093"/>
        <v>0</v>
      </c>
      <c r="BV418" s="21"/>
      <c r="BW418" s="21"/>
      <c r="BX418" s="1" t="str">
        <f t="shared" si="992"/>
        <v/>
      </c>
    </row>
    <row r="419" spans="1:76" ht="15.6" customHeight="1" x14ac:dyDescent="0.3">
      <c r="A419" s="62" t="s">
        <v>327</v>
      </c>
      <c r="B419" s="63">
        <v>600</v>
      </c>
      <c r="C419" s="62" t="s">
        <v>286</v>
      </c>
      <c r="D419" s="62" t="s">
        <v>43</v>
      </c>
      <c r="E419" s="64" t="s">
        <v>308</v>
      </c>
      <c r="F419" s="11">
        <v>806.6</v>
      </c>
      <c r="G419" s="11">
        <v>806.6</v>
      </c>
      <c r="H419" s="11">
        <v>806.6</v>
      </c>
      <c r="I419" s="11"/>
      <c r="J419" s="11"/>
      <c r="K419" s="11"/>
      <c r="L419" s="11">
        <f t="shared" si="1080"/>
        <v>806.6</v>
      </c>
      <c r="M419" s="11">
        <f t="shared" si="1081"/>
        <v>806.6</v>
      </c>
      <c r="N419" s="11">
        <f t="shared" si="1082"/>
        <v>806.6</v>
      </c>
      <c r="O419" s="11"/>
      <c r="P419" s="11"/>
      <c r="Q419" s="11"/>
      <c r="R419" s="11">
        <f t="shared" si="997"/>
        <v>806.6</v>
      </c>
      <c r="S419" s="11">
        <f t="shared" si="998"/>
        <v>806.6</v>
      </c>
      <c r="T419" s="11">
        <f t="shared" si="999"/>
        <v>806.6</v>
      </c>
      <c r="U419" s="11"/>
      <c r="V419" s="11"/>
      <c r="W419" s="11"/>
      <c r="X419" s="11">
        <f t="shared" si="1000"/>
        <v>806.6</v>
      </c>
      <c r="Y419" s="11">
        <f t="shared" si="1001"/>
        <v>806.6</v>
      </c>
      <c r="Z419" s="11">
        <f t="shared" si="1002"/>
        <v>806.6</v>
      </c>
      <c r="AA419" s="11"/>
      <c r="AB419" s="11"/>
      <c r="AC419" s="11"/>
      <c r="AD419" s="11">
        <f t="shared" si="1003"/>
        <v>806.6</v>
      </c>
      <c r="AE419" s="11">
        <f t="shared" si="1004"/>
        <v>806.6</v>
      </c>
      <c r="AF419" s="11">
        <f t="shared" si="1005"/>
        <v>806.6</v>
      </c>
      <c r="AG419" s="11"/>
      <c r="AH419" s="11">
        <f t="shared" si="1006"/>
        <v>806.6</v>
      </c>
      <c r="AI419" s="11">
        <f t="shared" si="1007"/>
        <v>806.6</v>
      </c>
      <c r="AJ419" s="11">
        <f t="shared" si="1008"/>
        <v>806.6</v>
      </c>
      <c r="AK419" s="11"/>
      <c r="AL419" s="11"/>
      <c r="AM419" s="11"/>
      <c r="AN419" s="11">
        <f t="shared" si="1009"/>
        <v>806.6</v>
      </c>
      <c r="AO419" s="11">
        <f t="shared" si="1010"/>
        <v>806.6</v>
      </c>
      <c r="AP419" s="11">
        <f t="shared" si="1011"/>
        <v>806.6</v>
      </c>
      <c r="AQ419" s="11"/>
      <c r="AR419" s="11"/>
      <c r="AS419" s="11"/>
      <c r="AT419" s="11">
        <f t="shared" si="1012"/>
        <v>806.6</v>
      </c>
      <c r="AU419" s="11">
        <f t="shared" si="1013"/>
        <v>806.6</v>
      </c>
      <c r="AV419" s="11">
        <f t="shared" si="1014"/>
        <v>806.6</v>
      </c>
      <c r="AW419" s="11"/>
      <c r="AX419" s="11"/>
      <c r="AY419" s="11"/>
      <c r="AZ419" s="11">
        <f t="shared" si="1015"/>
        <v>806.6</v>
      </c>
      <c r="BA419" s="11">
        <f t="shared" si="1016"/>
        <v>806.6</v>
      </c>
      <c r="BB419" s="11">
        <f t="shared" si="1017"/>
        <v>806.6</v>
      </c>
      <c r="BC419" s="11"/>
      <c r="BD419" s="11"/>
      <c r="BE419" s="11"/>
      <c r="BF419" s="11">
        <f t="shared" si="1018"/>
        <v>806.6</v>
      </c>
      <c r="BG419" s="11">
        <f t="shared" si="1019"/>
        <v>806.6</v>
      </c>
      <c r="BH419" s="11">
        <f t="shared" si="1020"/>
        <v>806.6</v>
      </c>
      <c r="BI419" s="11"/>
      <c r="BJ419" s="11"/>
      <c r="BK419" s="11"/>
      <c r="BL419" s="11">
        <f t="shared" si="985"/>
        <v>806.6</v>
      </c>
      <c r="BM419" s="11"/>
      <c r="BN419" s="43">
        <f t="shared" si="1038"/>
        <v>806.6</v>
      </c>
      <c r="BO419" s="11">
        <f t="shared" si="1073"/>
        <v>806.6</v>
      </c>
      <c r="BP419" s="11"/>
      <c r="BQ419" s="43">
        <f t="shared" si="1039"/>
        <v>806.6</v>
      </c>
      <c r="BR419" s="11">
        <f t="shared" si="1075"/>
        <v>806.6</v>
      </c>
      <c r="BS419" s="11"/>
      <c r="BT419" s="43">
        <f t="shared" si="1040"/>
        <v>806.6</v>
      </c>
      <c r="BU419" s="11"/>
      <c r="BV419" s="21"/>
      <c r="BW419" s="21"/>
      <c r="BX419" s="1" t="str">
        <f t="shared" si="992"/>
        <v>1101</v>
      </c>
    </row>
    <row r="420" spans="1:76" ht="140.4" customHeight="1" x14ac:dyDescent="0.3">
      <c r="A420" s="62" t="s">
        <v>329</v>
      </c>
      <c r="B420" s="63"/>
      <c r="C420" s="62"/>
      <c r="D420" s="62"/>
      <c r="E420" s="65" t="s">
        <v>330</v>
      </c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>
        <f t="shared" si="1106"/>
        <v>5911.4790000000003</v>
      </c>
      <c r="AB420" s="11">
        <f t="shared" si="1107"/>
        <v>0</v>
      </c>
      <c r="AC420" s="11">
        <f t="shared" si="1108"/>
        <v>0</v>
      </c>
      <c r="AD420" s="11">
        <f t="shared" si="1003"/>
        <v>5911.4790000000003</v>
      </c>
      <c r="AE420" s="11">
        <f t="shared" si="1004"/>
        <v>0</v>
      </c>
      <c r="AF420" s="11">
        <f t="shared" si="1005"/>
        <v>0</v>
      </c>
      <c r="AG420" s="11">
        <f t="shared" si="1109"/>
        <v>0</v>
      </c>
      <c r="AH420" s="11">
        <f t="shared" si="1006"/>
        <v>5911.4790000000003</v>
      </c>
      <c r="AI420" s="11">
        <f t="shared" si="1007"/>
        <v>0</v>
      </c>
      <c r="AJ420" s="11">
        <f t="shared" si="1008"/>
        <v>0</v>
      </c>
      <c r="AK420" s="11">
        <f t="shared" si="1110"/>
        <v>0</v>
      </c>
      <c r="AL420" s="11">
        <f t="shared" si="1111"/>
        <v>0</v>
      </c>
      <c r="AM420" s="11">
        <f t="shared" si="1112"/>
        <v>0</v>
      </c>
      <c r="AN420" s="11">
        <f t="shared" si="1009"/>
        <v>5911.4790000000003</v>
      </c>
      <c r="AO420" s="11">
        <f t="shared" si="1010"/>
        <v>0</v>
      </c>
      <c r="AP420" s="11">
        <f t="shared" si="1011"/>
        <v>0</v>
      </c>
      <c r="AQ420" s="11">
        <f t="shared" si="1113"/>
        <v>0</v>
      </c>
      <c r="AR420" s="11">
        <f t="shared" si="1114"/>
        <v>0</v>
      </c>
      <c r="AS420" s="11">
        <f t="shared" si="1115"/>
        <v>0</v>
      </c>
      <c r="AT420" s="11">
        <f t="shared" si="1012"/>
        <v>5911.4790000000003</v>
      </c>
      <c r="AU420" s="11">
        <f t="shared" si="1013"/>
        <v>0</v>
      </c>
      <c r="AV420" s="11">
        <f t="shared" si="1014"/>
        <v>0</v>
      </c>
      <c r="AW420" s="11">
        <f t="shared" si="1116"/>
        <v>0</v>
      </c>
      <c r="AX420" s="11">
        <f t="shared" si="1117"/>
        <v>0</v>
      </c>
      <c r="AY420" s="11">
        <f t="shared" si="1118"/>
        <v>0</v>
      </c>
      <c r="AZ420" s="11">
        <f t="shared" si="1015"/>
        <v>5911.4790000000003</v>
      </c>
      <c r="BA420" s="11">
        <f t="shared" si="1016"/>
        <v>0</v>
      </c>
      <c r="BB420" s="11">
        <f t="shared" si="1017"/>
        <v>0</v>
      </c>
      <c r="BC420" s="11">
        <f t="shared" si="1086"/>
        <v>0</v>
      </c>
      <c r="BD420" s="11">
        <f t="shared" si="1087"/>
        <v>0</v>
      </c>
      <c r="BE420" s="11">
        <f t="shared" si="1088"/>
        <v>0</v>
      </c>
      <c r="BF420" s="11">
        <f t="shared" si="1018"/>
        <v>5911.4790000000003</v>
      </c>
      <c r="BG420" s="11">
        <f t="shared" si="1019"/>
        <v>0</v>
      </c>
      <c r="BH420" s="11">
        <f t="shared" si="1020"/>
        <v>0</v>
      </c>
      <c r="BI420" s="11">
        <f t="shared" si="1089"/>
        <v>0</v>
      </c>
      <c r="BJ420" s="11">
        <f t="shared" si="1090"/>
        <v>0</v>
      </c>
      <c r="BK420" s="11">
        <f t="shared" si="1091"/>
        <v>0</v>
      </c>
      <c r="BL420" s="11">
        <f t="shared" si="985"/>
        <v>5911.4790000000003</v>
      </c>
      <c r="BM420" s="11">
        <f t="shared" si="1092"/>
        <v>0</v>
      </c>
      <c r="BN420" s="43">
        <f t="shared" si="1038"/>
        <v>5911.4790000000003</v>
      </c>
      <c r="BO420" s="11">
        <f t="shared" si="1073"/>
        <v>0</v>
      </c>
      <c r="BP420" s="11">
        <f t="shared" si="1093"/>
        <v>0</v>
      </c>
      <c r="BQ420" s="43">
        <f t="shared" si="1039"/>
        <v>0</v>
      </c>
      <c r="BR420" s="11">
        <f t="shared" si="1075"/>
        <v>0</v>
      </c>
      <c r="BS420" s="11">
        <f t="shared" si="1093"/>
        <v>0</v>
      </c>
      <c r="BT420" s="43">
        <f t="shared" si="1040"/>
        <v>0</v>
      </c>
      <c r="BU420" s="11">
        <f t="shared" si="1093"/>
        <v>0</v>
      </c>
      <c r="BV420" s="21"/>
      <c r="BW420" s="21"/>
      <c r="BX420" s="1" t="str">
        <f t="shared" si="992"/>
        <v/>
      </c>
    </row>
    <row r="421" spans="1:76" ht="46.8" customHeight="1" x14ac:dyDescent="0.3">
      <c r="A421" s="62" t="s">
        <v>329</v>
      </c>
      <c r="B421" s="63" t="s">
        <v>82</v>
      </c>
      <c r="C421" s="62"/>
      <c r="D421" s="62"/>
      <c r="E421" s="64" t="s">
        <v>83</v>
      </c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>
        <f t="shared" si="1106"/>
        <v>5911.4790000000003</v>
      </c>
      <c r="AB421" s="11">
        <f t="shared" si="1107"/>
        <v>0</v>
      </c>
      <c r="AC421" s="11">
        <f t="shared" si="1108"/>
        <v>0</v>
      </c>
      <c r="AD421" s="11">
        <f t="shared" si="1003"/>
        <v>5911.4790000000003</v>
      </c>
      <c r="AE421" s="11">
        <f t="shared" si="1004"/>
        <v>0</v>
      </c>
      <c r="AF421" s="11">
        <f t="shared" si="1005"/>
        <v>0</v>
      </c>
      <c r="AG421" s="11">
        <f t="shared" si="1109"/>
        <v>0</v>
      </c>
      <c r="AH421" s="11">
        <f t="shared" si="1006"/>
        <v>5911.4790000000003</v>
      </c>
      <c r="AI421" s="11">
        <f t="shared" si="1007"/>
        <v>0</v>
      </c>
      <c r="AJ421" s="11">
        <f t="shared" si="1008"/>
        <v>0</v>
      </c>
      <c r="AK421" s="11">
        <f t="shared" si="1110"/>
        <v>0</v>
      </c>
      <c r="AL421" s="11">
        <f t="shared" si="1111"/>
        <v>0</v>
      </c>
      <c r="AM421" s="11">
        <f t="shared" si="1112"/>
        <v>0</v>
      </c>
      <c r="AN421" s="11">
        <f t="shared" si="1009"/>
        <v>5911.4790000000003</v>
      </c>
      <c r="AO421" s="11">
        <f t="shared" si="1010"/>
        <v>0</v>
      </c>
      <c r="AP421" s="11">
        <f t="shared" si="1011"/>
        <v>0</v>
      </c>
      <c r="AQ421" s="11">
        <f t="shared" si="1113"/>
        <v>0</v>
      </c>
      <c r="AR421" s="11">
        <f t="shared" si="1114"/>
        <v>0</v>
      </c>
      <c r="AS421" s="11">
        <f t="shared" si="1115"/>
        <v>0</v>
      </c>
      <c r="AT421" s="11">
        <f t="shared" si="1012"/>
        <v>5911.4790000000003</v>
      </c>
      <c r="AU421" s="11">
        <f t="shared" si="1013"/>
        <v>0</v>
      </c>
      <c r="AV421" s="11">
        <f t="shared" si="1014"/>
        <v>0</v>
      </c>
      <c r="AW421" s="11">
        <f t="shared" si="1116"/>
        <v>0</v>
      </c>
      <c r="AX421" s="11">
        <f t="shared" si="1117"/>
        <v>0</v>
      </c>
      <c r="AY421" s="11">
        <f t="shared" si="1118"/>
        <v>0</v>
      </c>
      <c r="AZ421" s="11">
        <f t="shared" si="1015"/>
        <v>5911.4790000000003</v>
      </c>
      <c r="BA421" s="11">
        <f t="shared" si="1016"/>
        <v>0</v>
      </c>
      <c r="BB421" s="11">
        <f t="shared" si="1017"/>
        <v>0</v>
      </c>
      <c r="BC421" s="11">
        <f t="shared" si="1086"/>
        <v>0</v>
      </c>
      <c r="BD421" s="11">
        <f t="shared" si="1087"/>
        <v>0</v>
      </c>
      <c r="BE421" s="11">
        <f t="shared" si="1088"/>
        <v>0</v>
      </c>
      <c r="BF421" s="11">
        <f t="shared" si="1018"/>
        <v>5911.4790000000003</v>
      </c>
      <c r="BG421" s="11">
        <f t="shared" si="1019"/>
        <v>0</v>
      </c>
      <c r="BH421" s="11">
        <f t="shared" si="1020"/>
        <v>0</v>
      </c>
      <c r="BI421" s="11">
        <f t="shared" si="1089"/>
        <v>0</v>
      </c>
      <c r="BJ421" s="11">
        <f t="shared" si="1090"/>
        <v>0</v>
      </c>
      <c r="BK421" s="11">
        <f t="shared" si="1091"/>
        <v>0</v>
      </c>
      <c r="BL421" s="11">
        <f t="shared" si="985"/>
        <v>5911.4790000000003</v>
      </c>
      <c r="BM421" s="11">
        <f t="shared" si="1092"/>
        <v>0</v>
      </c>
      <c r="BN421" s="43">
        <f t="shared" si="1038"/>
        <v>5911.4790000000003</v>
      </c>
      <c r="BO421" s="11">
        <f t="shared" si="1073"/>
        <v>0</v>
      </c>
      <c r="BP421" s="11">
        <f t="shared" si="1093"/>
        <v>0</v>
      </c>
      <c r="BQ421" s="43">
        <f t="shared" si="1039"/>
        <v>0</v>
      </c>
      <c r="BR421" s="11">
        <f t="shared" si="1075"/>
        <v>0</v>
      </c>
      <c r="BS421" s="11">
        <f t="shared" si="1093"/>
        <v>0</v>
      </c>
      <c r="BT421" s="43">
        <f t="shared" si="1040"/>
        <v>0</v>
      </c>
      <c r="BU421" s="11">
        <f t="shared" si="1093"/>
        <v>0</v>
      </c>
      <c r="BV421" s="21"/>
      <c r="BW421" s="21"/>
      <c r="BX421" s="1" t="str">
        <f t="shared" si="992"/>
        <v/>
      </c>
    </row>
    <row r="422" spans="1:76" ht="15.6" customHeight="1" x14ac:dyDescent="0.3">
      <c r="A422" s="62" t="s">
        <v>329</v>
      </c>
      <c r="B422" s="63">
        <v>600</v>
      </c>
      <c r="C422" s="62" t="s">
        <v>286</v>
      </c>
      <c r="D422" s="62" t="s">
        <v>67</v>
      </c>
      <c r="E422" s="64" t="s">
        <v>287</v>
      </c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>
        <v>5911.4790000000003</v>
      </c>
      <c r="AB422" s="11"/>
      <c r="AC422" s="11"/>
      <c r="AD422" s="11">
        <f t="shared" si="1003"/>
        <v>5911.4790000000003</v>
      </c>
      <c r="AE422" s="11">
        <f t="shared" si="1004"/>
        <v>0</v>
      </c>
      <c r="AF422" s="11">
        <f t="shared" si="1005"/>
        <v>0</v>
      </c>
      <c r="AG422" s="11"/>
      <c r="AH422" s="11">
        <f t="shared" si="1006"/>
        <v>5911.4790000000003</v>
      </c>
      <c r="AI422" s="11">
        <f t="shared" si="1007"/>
        <v>0</v>
      </c>
      <c r="AJ422" s="11">
        <f t="shared" si="1008"/>
        <v>0</v>
      </c>
      <c r="AK422" s="11"/>
      <c r="AL422" s="11"/>
      <c r="AM422" s="11"/>
      <c r="AN422" s="11">
        <f t="shared" si="1009"/>
        <v>5911.4790000000003</v>
      </c>
      <c r="AO422" s="11">
        <f t="shared" si="1010"/>
        <v>0</v>
      </c>
      <c r="AP422" s="11">
        <f t="shared" si="1011"/>
        <v>0</v>
      </c>
      <c r="AQ422" s="11"/>
      <c r="AR422" s="11"/>
      <c r="AS422" s="11"/>
      <c r="AT422" s="11">
        <f t="shared" si="1012"/>
        <v>5911.4790000000003</v>
      </c>
      <c r="AU422" s="11">
        <f t="shared" si="1013"/>
        <v>0</v>
      </c>
      <c r="AV422" s="11">
        <f t="shared" si="1014"/>
        <v>0</v>
      </c>
      <c r="AW422" s="11"/>
      <c r="AX422" s="11"/>
      <c r="AY422" s="11"/>
      <c r="AZ422" s="11">
        <f t="shared" si="1015"/>
        <v>5911.4790000000003</v>
      </c>
      <c r="BA422" s="11">
        <f t="shared" si="1016"/>
        <v>0</v>
      </c>
      <c r="BB422" s="11">
        <f t="shared" si="1017"/>
        <v>0</v>
      </c>
      <c r="BC422" s="11"/>
      <c r="BD422" s="11"/>
      <c r="BE422" s="11"/>
      <c r="BF422" s="11">
        <f t="shared" si="1018"/>
        <v>5911.4790000000003</v>
      </c>
      <c r="BG422" s="11">
        <f t="shared" si="1019"/>
        <v>0</v>
      </c>
      <c r="BH422" s="11">
        <f t="shared" si="1020"/>
        <v>0</v>
      </c>
      <c r="BI422" s="11"/>
      <c r="BJ422" s="11"/>
      <c r="BK422" s="11"/>
      <c r="BL422" s="11">
        <f t="shared" si="985"/>
        <v>5911.4790000000003</v>
      </c>
      <c r="BM422" s="11"/>
      <c r="BN422" s="43">
        <f t="shared" si="1038"/>
        <v>5911.4790000000003</v>
      </c>
      <c r="BO422" s="11">
        <f t="shared" si="1073"/>
        <v>0</v>
      </c>
      <c r="BP422" s="11"/>
      <c r="BQ422" s="43">
        <f t="shared" si="1039"/>
        <v>0</v>
      </c>
      <c r="BR422" s="11">
        <f t="shared" si="1075"/>
        <v>0</v>
      </c>
      <c r="BS422" s="11"/>
      <c r="BT422" s="43">
        <f t="shared" si="1040"/>
        <v>0</v>
      </c>
      <c r="BU422" s="11"/>
      <c r="BV422" s="21"/>
      <c r="BW422" s="21"/>
      <c r="BX422" s="1" t="str">
        <f t="shared" si="992"/>
        <v>1103</v>
      </c>
    </row>
    <row r="423" spans="1:76" ht="78" customHeight="1" x14ac:dyDescent="0.3">
      <c r="A423" s="62" t="s">
        <v>331</v>
      </c>
      <c r="B423" s="63"/>
      <c r="C423" s="62"/>
      <c r="D423" s="62"/>
      <c r="E423" s="64" t="s">
        <v>332</v>
      </c>
      <c r="F423" s="11">
        <f t="shared" si="1094"/>
        <v>2400</v>
      </c>
      <c r="G423" s="11">
        <f t="shared" si="1095"/>
        <v>2400</v>
      </c>
      <c r="H423" s="11">
        <f t="shared" si="1096"/>
        <v>2400</v>
      </c>
      <c r="I423" s="11">
        <f t="shared" si="1097"/>
        <v>0</v>
      </c>
      <c r="J423" s="11">
        <f t="shared" si="1098"/>
        <v>0</v>
      </c>
      <c r="K423" s="11">
        <f t="shared" si="1099"/>
        <v>0</v>
      </c>
      <c r="L423" s="11">
        <f t="shared" si="1080"/>
        <v>2400</v>
      </c>
      <c r="M423" s="11">
        <f t="shared" si="1081"/>
        <v>2400</v>
      </c>
      <c r="N423" s="11">
        <f t="shared" si="1082"/>
        <v>2400</v>
      </c>
      <c r="O423" s="11">
        <f t="shared" si="1100"/>
        <v>0</v>
      </c>
      <c r="P423" s="11">
        <f t="shared" si="1101"/>
        <v>0</v>
      </c>
      <c r="Q423" s="11">
        <f t="shared" si="1102"/>
        <v>0</v>
      </c>
      <c r="R423" s="11">
        <f t="shared" si="997"/>
        <v>2400</v>
      </c>
      <c r="S423" s="11">
        <f t="shared" si="998"/>
        <v>2400</v>
      </c>
      <c r="T423" s="11">
        <f t="shared" si="999"/>
        <v>2400</v>
      </c>
      <c r="U423" s="11">
        <f t="shared" si="1103"/>
        <v>0</v>
      </c>
      <c r="V423" s="11">
        <f t="shared" si="1104"/>
        <v>0</v>
      </c>
      <c r="W423" s="11">
        <f t="shared" si="1105"/>
        <v>0</v>
      </c>
      <c r="X423" s="11">
        <f t="shared" si="1000"/>
        <v>2400</v>
      </c>
      <c r="Y423" s="11">
        <f t="shared" si="1001"/>
        <v>2400</v>
      </c>
      <c r="Z423" s="11">
        <f t="shared" si="1002"/>
        <v>2400</v>
      </c>
      <c r="AA423" s="11">
        <f t="shared" si="1106"/>
        <v>0</v>
      </c>
      <c r="AB423" s="11">
        <f t="shared" si="1107"/>
        <v>0</v>
      </c>
      <c r="AC423" s="11">
        <f t="shared" si="1108"/>
        <v>0</v>
      </c>
      <c r="AD423" s="11">
        <f t="shared" si="1003"/>
        <v>2400</v>
      </c>
      <c r="AE423" s="11">
        <f t="shared" si="1004"/>
        <v>2400</v>
      </c>
      <c r="AF423" s="11">
        <f t="shared" si="1005"/>
        <v>2400</v>
      </c>
      <c r="AG423" s="11">
        <f t="shared" si="1109"/>
        <v>0</v>
      </c>
      <c r="AH423" s="11">
        <f t="shared" si="1006"/>
        <v>2400</v>
      </c>
      <c r="AI423" s="11">
        <f t="shared" si="1007"/>
        <v>2400</v>
      </c>
      <c r="AJ423" s="11">
        <f t="shared" si="1008"/>
        <v>2400</v>
      </c>
      <c r="AK423" s="11">
        <f t="shared" si="1110"/>
        <v>0</v>
      </c>
      <c r="AL423" s="11">
        <f t="shared" si="1111"/>
        <v>0</v>
      </c>
      <c r="AM423" s="11">
        <f t="shared" si="1112"/>
        <v>0</v>
      </c>
      <c r="AN423" s="11">
        <f t="shared" si="1009"/>
        <v>2400</v>
      </c>
      <c r="AO423" s="11">
        <f t="shared" si="1010"/>
        <v>2400</v>
      </c>
      <c r="AP423" s="11">
        <f t="shared" si="1011"/>
        <v>2400</v>
      </c>
      <c r="AQ423" s="11">
        <f t="shared" si="1113"/>
        <v>0</v>
      </c>
      <c r="AR423" s="11">
        <f t="shared" si="1114"/>
        <v>0</v>
      </c>
      <c r="AS423" s="11">
        <f t="shared" si="1115"/>
        <v>0</v>
      </c>
      <c r="AT423" s="11">
        <f t="shared" si="1012"/>
        <v>2400</v>
      </c>
      <c r="AU423" s="11">
        <f t="shared" si="1013"/>
        <v>2400</v>
      </c>
      <c r="AV423" s="11">
        <f t="shared" si="1014"/>
        <v>2400</v>
      </c>
      <c r="AW423" s="11">
        <f t="shared" si="1116"/>
        <v>0</v>
      </c>
      <c r="AX423" s="11">
        <f t="shared" si="1117"/>
        <v>0</v>
      </c>
      <c r="AY423" s="11">
        <f t="shared" si="1118"/>
        <v>0</v>
      </c>
      <c r="AZ423" s="11">
        <f t="shared" si="1015"/>
        <v>2400</v>
      </c>
      <c r="BA423" s="11">
        <f t="shared" si="1016"/>
        <v>2400</v>
      </c>
      <c r="BB423" s="11">
        <f t="shared" si="1017"/>
        <v>2400</v>
      </c>
      <c r="BC423" s="11">
        <f t="shared" si="1086"/>
        <v>0</v>
      </c>
      <c r="BD423" s="11">
        <f t="shared" si="1087"/>
        <v>0</v>
      </c>
      <c r="BE423" s="11">
        <f t="shared" si="1088"/>
        <v>0</v>
      </c>
      <c r="BF423" s="11">
        <f t="shared" si="1018"/>
        <v>2400</v>
      </c>
      <c r="BG423" s="11">
        <f t="shared" si="1019"/>
        <v>2400</v>
      </c>
      <c r="BH423" s="11">
        <f t="shared" si="1020"/>
        <v>2400</v>
      </c>
      <c r="BI423" s="11">
        <f t="shared" si="1089"/>
        <v>0</v>
      </c>
      <c r="BJ423" s="11">
        <f t="shared" si="1090"/>
        <v>0</v>
      </c>
      <c r="BK423" s="11">
        <f t="shared" si="1091"/>
        <v>0</v>
      </c>
      <c r="BL423" s="11">
        <f t="shared" si="985"/>
        <v>2400</v>
      </c>
      <c r="BM423" s="11">
        <f t="shared" si="1092"/>
        <v>0</v>
      </c>
      <c r="BN423" s="43">
        <f t="shared" si="1038"/>
        <v>2400</v>
      </c>
      <c r="BO423" s="11">
        <f t="shared" si="1073"/>
        <v>2400</v>
      </c>
      <c r="BP423" s="11">
        <f t="shared" si="1093"/>
        <v>0</v>
      </c>
      <c r="BQ423" s="43">
        <f t="shared" si="1039"/>
        <v>2400</v>
      </c>
      <c r="BR423" s="11">
        <f t="shared" si="1075"/>
        <v>2400</v>
      </c>
      <c r="BS423" s="11">
        <f t="shared" si="1093"/>
        <v>0</v>
      </c>
      <c r="BT423" s="43">
        <f t="shared" si="1040"/>
        <v>2400</v>
      </c>
      <c r="BU423" s="11">
        <f t="shared" si="1093"/>
        <v>0</v>
      </c>
      <c r="BV423" s="21"/>
      <c r="BW423" s="21"/>
      <c r="BX423" s="1" t="str">
        <f t="shared" si="992"/>
        <v/>
      </c>
    </row>
    <row r="424" spans="1:76" ht="46.8" customHeight="1" x14ac:dyDescent="0.3">
      <c r="A424" s="62" t="s">
        <v>331</v>
      </c>
      <c r="B424" s="63" t="s">
        <v>82</v>
      </c>
      <c r="C424" s="62"/>
      <c r="D424" s="62"/>
      <c r="E424" s="64" t="s">
        <v>83</v>
      </c>
      <c r="F424" s="11">
        <f t="shared" si="1094"/>
        <v>2400</v>
      </c>
      <c r="G424" s="11">
        <f t="shared" si="1095"/>
        <v>2400</v>
      </c>
      <c r="H424" s="11">
        <f t="shared" si="1096"/>
        <v>2400</v>
      </c>
      <c r="I424" s="11">
        <f t="shared" si="1097"/>
        <v>0</v>
      </c>
      <c r="J424" s="11">
        <f t="shared" si="1098"/>
        <v>0</v>
      </c>
      <c r="K424" s="11">
        <f t="shared" si="1099"/>
        <v>0</v>
      </c>
      <c r="L424" s="11">
        <f t="shared" si="1080"/>
        <v>2400</v>
      </c>
      <c r="M424" s="11">
        <f t="shared" si="1081"/>
        <v>2400</v>
      </c>
      <c r="N424" s="11">
        <f t="shared" si="1082"/>
        <v>2400</v>
      </c>
      <c r="O424" s="11">
        <f t="shared" si="1100"/>
        <v>0</v>
      </c>
      <c r="P424" s="11">
        <f t="shared" si="1101"/>
        <v>0</v>
      </c>
      <c r="Q424" s="11">
        <f t="shared" si="1102"/>
        <v>0</v>
      </c>
      <c r="R424" s="11">
        <f t="shared" si="997"/>
        <v>2400</v>
      </c>
      <c r="S424" s="11">
        <f t="shared" si="998"/>
        <v>2400</v>
      </c>
      <c r="T424" s="11">
        <f t="shared" si="999"/>
        <v>2400</v>
      </c>
      <c r="U424" s="11">
        <f t="shared" si="1103"/>
        <v>0</v>
      </c>
      <c r="V424" s="11">
        <f t="shared" si="1104"/>
        <v>0</v>
      </c>
      <c r="W424" s="11">
        <f t="shared" si="1105"/>
        <v>0</v>
      </c>
      <c r="X424" s="11">
        <f t="shared" si="1000"/>
        <v>2400</v>
      </c>
      <c r="Y424" s="11">
        <f t="shared" si="1001"/>
        <v>2400</v>
      </c>
      <c r="Z424" s="11">
        <f t="shared" si="1002"/>
        <v>2400</v>
      </c>
      <c r="AA424" s="11">
        <f t="shared" si="1106"/>
        <v>0</v>
      </c>
      <c r="AB424" s="11">
        <f t="shared" si="1107"/>
        <v>0</v>
      </c>
      <c r="AC424" s="11">
        <f t="shared" si="1108"/>
        <v>0</v>
      </c>
      <c r="AD424" s="11">
        <f t="shared" si="1003"/>
        <v>2400</v>
      </c>
      <c r="AE424" s="11">
        <f t="shared" si="1004"/>
        <v>2400</v>
      </c>
      <c r="AF424" s="11">
        <f t="shared" si="1005"/>
        <v>2400</v>
      </c>
      <c r="AG424" s="11">
        <f t="shared" si="1109"/>
        <v>0</v>
      </c>
      <c r="AH424" s="11">
        <f t="shared" si="1006"/>
        <v>2400</v>
      </c>
      <c r="AI424" s="11">
        <f t="shared" si="1007"/>
        <v>2400</v>
      </c>
      <c r="AJ424" s="11">
        <f t="shared" si="1008"/>
        <v>2400</v>
      </c>
      <c r="AK424" s="11">
        <f t="shared" si="1110"/>
        <v>0</v>
      </c>
      <c r="AL424" s="11">
        <f t="shared" si="1111"/>
        <v>0</v>
      </c>
      <c r="AM424" s="11">
        <f t="shared" si="1112"/>
        <v>0</v>
      </c>
      <c r="AN424" s="11">
        <f t="shared" si="1009"/>
        <v>2400</v>
      </c>
      <c r="AO424" s="11">
        <f t="shared" si="1010"/>
        <v>2400</v>
      </c>
      <c r="AP424" s="11">
        <f t="shared" si="1011"/>
        <v>2400</v>
      </c>
      <c r="AQ424" s="11">
        <f t="shared" si="1113"/>
        <v>0</v>
      </c>
      <c r="AR424" s="11">
        <f t="shared" si="1114"/>
        <v>0</v>
      </c>
      <c r="AS424" s="11">
        <f t="shared" si="1115"/>
        <v>0</v>
      </c>
      <c r="AT424" s="11">
        <f t="shared" si="1012"/>
        <v>2400</v>
      </c>
      <c r="AU424" s="11">
        <f t="shared" si="1013"/>
        <v>2400</v>
      </c>
      <c r="AV424" s="11">
        <f t="shared" si="1014"/>
        <v>2400</v>
      </c>
      <c r="AW424" s="11">
        <f t="shared" si="1116"/>
        <v>0</v>
      </c>
      <c r="AX424" s="11">
        <f t="shared" si="1117"/>
        <v>0</v>
      </c>
      <c r="AY424" s="11">
        <f t="shared" si="1118"/>
        <v>0</v>
      </c>
      <c r="AZ424" s="11">
        <f t="shared" si="1015"/>
        <v>2400</v>
      </c>
      <c r="BA424" s="11">
        <f t="shared" si="1016"/>
        <v>2400</v>
      </c>
      <c r="BB424" s="11">
        <f t="shared" si="1017"/>
        <v>2400</v>
      </c>
      <c r="BC424" s="11">
        <f t="shared" si="1086"/>
        <v>0</v>
      </c>
      <c r="BD424" s="11">
        <f t="shared" si="1087"/>
        <v>0</v>
      </c>
      <c r="BE424" s="11">
        <f t="shared" si="1088"/>
        <v>0</v>
      </c>
      <c r="BF424" s="11">
        <f t="shared" si="1018"/>
        <v>2400</v>
      </c>
      <c r="BG424" s="11">
        <f t="shared" si="1019"/>
        <v>2400</v>
      </c>
      <c r="BH424" s="11">
        <f t="shared" si="1020"/>
        <v>2400</v>
      </c>
      <c r="BI424" s="11">
        <f t="shared" si="1089"/>
        <v>0</v>
      </c>
      <c r="BJ424" s="11">
        <f t="shared" si="1090"/>
        <v>0</v>
      </c>
      <c r="BK424" s="11">
        <f t="shared" si="1091"/>
        <v>0</v>
      </c>
      <c r="BL424" s="11">
        <f t="shared" si="985"/>
        <v>2400</v>
      </c>
      <c r="BM424" s="11">
        <f t="shared" si="1092"/>
        <v>0</v>
      </c>
      <c r="BN424" s="43">
        <f t="shared" si="1038"/>
        <v>2400</v>
      </c>
      <c r="BO424" s="11">
        <f t="shared" si="1073"/>
        <v>2400</v>
      </c>
      <c r="BP424" s="11">
        <f t="shared" si="1093"/>
        <v>0</v>
      </c>
      <c r="BQ424" s="43">
        <f t="shared" si="1039"/>
        <v>2400</v>
      </c>
      <c r="BR424" s="11">
        <f t="shared" si="1075"/>
        <v>2400</v>
      </c>
      <c r="BS424" s="11">
        <f t="shared" si="1093"/>
        <v>0</v>
      </c>
      <c r="BT424" s="43">
        <f t="shared" si="1040"/>
        <v>2400</v>
      </c>
      <c r="BU424" s="11">
        <f t="shared" si="1093"/>
        <v>0</v>
      </c>
      <c r="BV424" s="21"/>
      <c r="BW424" s="21"/>
      <c r="BX424" s="1" t="str">
        <f t="shared" si="992"/>
        <v/>
      </c>
    </row>
    <row r="425" spans="1:76" ht="15.6" customHeight="1" x14ac:dyDescent="0.3">
      <c r="A425" s="62" t="s">
        <v>331</v>
      </c>
      <c r="B425" s="63">
        <v>600</v>
      </c>
      <c r="C425" s="62" t="s">
        <v>286</v>
      </c>
      <c r="D425" s="62" t="s">
        <v>43</v>
      </c>
      <c r="E425" s="64" t="s">
        <v>308</v>
      </c>
      <c r="F425" s="11">
        <v>2400</v>
      </c>
      <c r="G425" s="11">
        <v>2400</v>
      </c>
      <c r="H425" s="11">
        <v>2400</v>
      </c>
      <c r="I425" s="11"/>
      <c r="J425" s="11"/>
      <c r="K425" s="11"/>
      <c r="L425" s="11">
        <f t="shared" si="1080"/>
        <v>2400</v>
      </c>
      <c r="M425" s="11">
        <f t="shared" si="1081"/>
        <v>2400</v>
      </c>
      <c r="N425" s="11">
        <f t="shared" si="1082"/>
        <v>2400</v>
      </c>
      <c r="O425" s="11"/>
      <c r="P425" s="11"/>
      <c r="Q425" s="11"/>
      <c r="R425" s="11">
        <f t="shared" si="997"/>
        <v>2400</v>
      </c>
      <c r="S425" s="11">
        <f t="shared" si="998"/>
        <v>2400</v>
      </c>
      <c r="T425" s="11">
        <f t="shared" si="999"/>
        <v>2400</v>
      </c>
      <c r="U425" s="11"/>
      <c r="V425" s="11"/>
      <c r="W425" s="11"/>
      <c r="X425" s="11">
        <f t="shared" si="1000"/>
        <v>2400</v>
      </c>
      <c r="Y425" s="11">
        <f t="shared" si="1001"/>
        <v>2400</v>
      </c>
      <c r="Z425" s="11">
        <f t="shared" si="1002"/>
        <v>2400</v>
      </c>
      <c r="AA425" s="11"/>
      <c r="AB425" s="11"/>
      <c r="AC425" s="11"/>
      <c r="AD425" s="11">
        <f t="shared" si="1003"/>
        <v>2400</v>
      </c>
      <c r="AE425" s="11">
        <f t="shared" si="1004"/>
        <v>2400</v>
      </c>
      <c r="AF425" s="11">
        <f t="shared" si="1005"/>
        <v>2400</v>
      </c>
      <c r="AG425" s="11"/>
      <c r="AH425" s="11">
        <f t="shared" si="1006"/>
        <v>2400</v>
      </c>
      <c r="AI425" s="11">
        <f t="shared" si="1007"/>
        <v>2400</v>
      </c>
      <c r="AJ425" s="11">
        <f t="shared" si="1008"/>
        <v>2400</v>
      </c>
      <c r="AK425" s="11"/>
      <c r="AL425" s="11"/>
      <c r="AM425" s="11"/>
      <c r="AN425" s="11">
        <f t="shared" si="1009"/>
        <v>2400</v>
      </c>
      <c r="AO425" s="11">
        <f t="shared" si="1010"/>
        <v>2400</v>
      </c>
      <c r="AP425" s="11">
        <f t="shared" si="1011"/>
        <v>2400</v>
      </c>
      <c r="AQ425" s="11"/>
      <c r="AR425" s="11"/>
      <c r="AS425" s="11"/>
      <c r="AT425" s="11">
        <f t="shared" si="1012"/>
        <v>2400</v>
      </c>
      <c r="AU425" s="11">
        <f t="shared" si="1013"/>
        <v>2400</v>
      </c>
      <c r="AV425" s="11">
        <f t="shared" si="1014"/>
        <v>2400</v>
      </c>
      <c r="AW425" s="11"/>
      <c r="AX425" s="11"/>
      <c r="AY425" s="11"/>
      <c r="AZ425" s="11">
        <f t="shared" si="1015"/>
        <v>2400</v>
      </c>
      <c r="BA425" s="11">
        <f t="shared" si="1016"/>
        <v>2400</v>
      </c>
      <c r="BB425" s="11">
        <f t="shared" si="1017"/>
        <v>2400</v>
      </c>
      <c r="BC425" s="11"/>
      <c r="BD425" s="11"/>
      <c r="BE425" s="11"/>
      <c r="BF425" s="11">
        <f t="shared" si="1018"/>
        <v>2400</v>
      </c>
      <c r="BG425" s="11">
        <f t="shared" si="1019"/>
        <v>2400</v>
      </c>
      <c r="BH425" s="11">
        <f t="shared" si="1020"/>
        <v>2400</v>
      </c>
      <c r="BI425" s="11"/>
      <c r="BJ425" s="11"/>
      <c r="BK425" s="11"/>
      <c r="BL425" s="11">
        <f t="shared" si="985"/>
        <v>2400</v>
      </c>
      <c r="BM425" s="11"/>
      <c r="BN425" s="43">
        <f t="shared" si="1038"/>
        <v>2400</v>
      </c>
      <c r="BO425" s="11">
        <f t="shared" si="1073"/>
        <v>2400</v>
      </c>
      <c r="BP425" s="11"/>
      <c r="BQ425" s="43">
        <f t="shared" si="1039"/>
        <v>2400</v>
      </c>
      <c r="BR425" s="11">
        <f t="shared" si="1075"/>
        <v>2400</v>
      </c>
      <c r="BS425" s="11"/>
      <c r="BT425" s="43">
        <f t="shared" si="1040"/>
        <v>2400</v>
      </c>
      <c r="BU425" s="11"/>
      <c r="BV425" s="21"/>
      <c r="BW425" s="21"/>
      <c r="BX425" s="1" t="str">
        <f t="shared" si="992"/>
        <v>1101</v>
      </c>
    </row>
    <row r="426" spans="1:76" ht="93.6" customHeight="1" x14ac:dyDescent="0.3">
      <c r="A426" s="62" t="s">
        <v>333</v>
      </c>
      <c r="B426" s="63"/>
      <c r="C426" s="62"/>
      <c r="D426" s="62"/>
      <c r="E426" s="64" t="s">
        <v>334</v>
      </c>
      <c r="F426" s="11">
        <f t="shared" si="1094"/>
        <v>80000</v>
      </c>
      <c r="G426" s="11">
        <f t="shared" si="1095"/>
        <v>80000</v>
      </c>
      <c r="H426" s="11">
        <f t="shared" si="1096"/>
        <v>80000</v>
      </c>
      <c r="I426" s="11">
        <f t="shared" si="1097"/>
        <v>0</v>
      </c>
      <c r="J426" s="11">
        <f t="shared" si="1098"/>
        <v>0</v>
      </c>
      <c r="K426" s="11">
        <f t="shared" si="1099"/>
        <v>0</v>
      </c>
      <c r="L426" s="11">
        <f t="shared" si="1080"/>
        <v>80000</v>
      </c>
      <c r="M426" s="11">
        <f t="shared" si="1081"/>
        <v>80000</v>
      </c>
      <c r="N426" s="11">
        <f t="shared" si="1082"/>
        <v>80000</v>
      </c>
      <c r="O426" s="11">
        <f t="shared" si="1100"/>
        <v>20000</v>
      </c>
      <c r="P426" s="11">
        <f t="shared" si="1101"/>
        <v>20000</v>
      </c>
      <c r="Q426" s="11">
        <f t="shared" si="1102"/>
        <v>20000</v>
      </c>
      <c r="R426" s="11">
        <f t="shared" si="997"/>
        <v>100000</v>
      </c>
      <c r="S426" s="11">
        <f t="shared" si="998"/>
        <v>100000</v>
      </c>
      <c r="T426" s="11">
        <f t="shared" si="999"/>
        <v>100000</v>
      </c>
      <c r="U426" s="11">
        <f t="shared" si="1103"/>
        <v>0</v>
      </c>
      <c r="V426" s="11">
        <f t="shared" si="1104"/>
        <v>0</v>
      </c>
      <c r="W426" s="11">
        <f t="shared" si="1105"/>
        <v>0</v>
      </c>
      <c r="X426" s="11">
        <f t="shared" si="1000"/>
        <v>100000</v>
      </c>
      <c r="Y426" s="11">
        <f t="shared" si="1001"/>
        <v>100000</v>
      </c>
      <c r="Z426" s="11">
        <f t="shared" si="1002"/>
        <v>100000</v>
      </c>
      <c r="AA426" s="11">
        <f t="shared" si="1106"/>
        <v>0</v>
      </c>
      <c r="AB426" s="11">
        <f t="shared" si="1107"/>
        <v>0</v>
      </c>
      <c r="AC426" s="11">
        <f t="shared" si="1108"/>
        <v>0</v>
      </c>
      <c r="AD426" s="11">
        <f t="shared" si="1003"/>
        <v>100000</v>
      </c>
      <c r="AE426" s="11">
        <f t="shared" si="1004"/>
        <v>100000</v>
      </c>
      <c r="AF426" s="11">
        <f t="shared" si="1005"/>
        <v>100000</v>
      </c>
      <c r="AG426" s="11">
        <f t="shared" si="1109"/>
        <v>0</v>
      </c>
      <c r="AH426" s="11">
        <f t="shared" si="1006"/>
        <v>100000</v>
      </c>
      <c r="AI426" s="11">
        <f t="shared" si="1007"/>
        <v>100000</v>
      </c>
      <c r="AJ426" s="11">
        <f t="shared" si="1008"/>
        <v>100000</v>
      </c>
      <c r="AK426" s="11">
        <f t="shared" si="1110"/>
        <v>0</v>
      </c>
      <c r="AL426" s="11">
        <f t="shared" si="1111"/>
        <v>0</v>
      </c>
      <c r="AM426" s="11">
        <f t="shared" si="1112"/>
        <v>0</v>
      </c>
      <c r="AN426" s="11">
        <f t="shared" si="1009"/>
        <v>100000</v>
      </c>
      <c r="AO426" s="11">
        <f t="shared" si="1010"/>
        <v>100000</v>
      </c>
      <c r="AP426" s="11">
        <f t="shared" si="1011"/>
        <v>100000</v>
      </c>
      <c r="AQ426" s="11">
        <f t="shared" si="1113"/>
        <v>0</v>
      </c>
      <c r="AR426" s="11">
        <f t="shared" si="1114"/>
        <v>0</v>
      </c>
      <c r="AS426" s="11">
        <f t="shared" si="1115"/>
        <v>0</v>
      </c>
      <c r="AT426" s="11">
        <f t="shared" si="1012"/>
        <v>100000</v>
      </c>
      <c r="AU426" s="11">
        <f t="shared" si="1013"/>
        <v>100000</v>
      </c>
      <c r="AV426" s="11">
        <f t="shared" si="1014"/>
        <v>100000</v>
      </c>
      <c r="AW426" s="11">
        <f t="shared" si="1116"/>
        <v>0</v>
      </c>
      <c r="AX426" s="11">
        <f t="shared" si="1117"/>
        <v>0</v>
      </c>
      <c r="AY426" s="11">
        <f t="shared" si="1118"/>
        <v>0</v>
      </c>
      <c r="AZ426" s="11">
        <f t="shared" si="1015"/>
        <v>100000</v>
      </c>
      <c r="BA426" s="11">
        <f t="shared" si="1016"/>
        <v>100000</v>
      </c>
      <c r="BB426" s="11">
        <f t="shared" si="1017"/>
        <v>100000</v>
      </c>
      <c r="BC426" s="11">
        <f t="shared" si="1086"/>
        <v>0</v>
      </c>
      <c r="BD426" s="11">
        <f t="shared" si="1087"/>
        <v>0</v>
      </c>
      <c r="BE426" s="11">
        <f t="shared" si="1088"/>
        <v>0</v>
      </c>
      <c r="BF426" s="11">
        <f t="shared" si="1018"/>
        <v>100000</v>
      </c>
      <c r="BG426" s="11">
        <f t="shared" si="1019"/>
        <v>100000</v>
      </c>
      <c r="BH426" s="11">
        <f t="shared" si="1020"/>
        <v>100000</v>
      </c>
      <c r="BI426" s="11">
        <f t="shared" si="1089"/>
        <v>0</v>
      </c>
      <c r="BJ426" s="11">
        <f t="shared" si="1090"/>
        <v>0</v>
      </c>
      <c r="BK426" s="11">
        <f t="shared" si="1091"/>
        <v>0</v>
      </c>
      <c r="BL426" s="11">
        <f t="shared" si="985"/>
        <v>100000</v>
      </c>
      <c r="BM426" s="11">
        <f t="shared" si="1092"/>
        <v>0</v>
      </c>
      <c r="BN426" s="43">
        <f t="shared" si="1038"/>
        <v>100000</v>
      </c>
      <c r="BO426" s="11">
        <f t="shared" si="1073"/>
        <v>100000</v>
      </c>
      <c r="BP426" s="11">
        <f t="shared" si="1093"/>
        <v>0</v>
      </c>
      <c r="BQ426" s="43">
        <f t="shared" si="1039"/>
        <v>100000</v>
      </c>
      <c r="BR426" s="11">
        <f t="shared" si="1075"/>
        <v>100000</v>
      </c>
      <c r="BS426" s="11">
        <f t="shared" si="1093"/>
        <v>0</v>
      </c>
      <c r="BT426" s="43">
        <f t="shared" si="1040"/>
        <v>100000</v>
      </c>
      <c r="BU426" s="11">
        <f t="shared" si="1093"/>
        <v>0</v>
      </c>
      <c r="BV426" s="21"/>
      <c r="BW426" s="21"/>
      <c r="BX426" s="1" t="str">
        <f t="shared" si="992"/>
        <v/>
      </c>
    </row>
    <row r="427" spans="1:76" ht="46.8" customHeight="1" x14ac:dyDescent="0.3">
      <c r="A427" s="62" t="s">
        <v>333</v>
      </c>
      <c r="B427" s="63" t="s">
        <v>82</v>
      </c>
      <c r="C427" s="62"/>
      <c r="D427" s="62"/>
      <c r="E427" s="64" t="s">
        <v>83</v>
      </c>
      <c r="F427" s="11">
        <f t="shared" si="1094"/>
        <v>80000</v>
      </c>
      <c r="G427" s="11">
        <f t="shared" si="1095"/>
        <v>80000</v>
      </c>
      <c r="H427" s="11">
        <f t="shared" si="1096"/>
        <v>80000</v>
      </c>
      <c r="I427" s="11">
        <f t="shared" si="1097"/>
        <v>0</v>
      </c>
      <c r="J427" s="11">
        <f t="shared" si="1098"/>
        <v>0</v>
      </c>
      <c r="K427" s="11">
        <f t="shared" si="1099"/>
        <v>0</v>
      </c>
      <c r="L427" s="11">
        <f t="shared" si="1080"/>
        <v>80000</v>
      </c>
      <c r="M427" s="11">
        <f t="shared" si="1081"/>
        <v>80000</v>
      </c>
      <c r="N427" s="11">
        <f t="shared" si="1082"/>
        <v>80000</v>
      </c>
      <c r="O427" s="11">
        <f t="shared" si="1100"/>
        <v>20000</v>
      </c>
      <c r="P427" s="11">
        <f t="shared" si="1101"/>
        <v>20000</v>
      </c>
      <c r="Q427" s="11">
        <f t="shared" si="1102"/>
        <v>20000</v>
      </c>
      <c r="R427" s="11">
        <f t="shared" si="997"/>
        <v>100000</v>
      </c>
      <c r="S427" s="11">
        <f t="shared" si="998"/>
        <v>100000</v>
      </c>
      <c r="T427" s="11">
        <f t="shared" si="999"/>
        <v>100000</v>
      </c>
      <c r="U427" s="11">
        <f t="shared" si="1103"/>
        <v>0</v>
      </c>
      <c r="V427" s="11">
        <f t="shared" si="1104"/>
        <v>0</v>
      </c>
      <c r="W427" s="11">
        <f t="shared" si="1105"/>
        <v>0</v>
      </c>
      <c r="X427" s="11">
        <f t="shared" si="1000"/>
        <v>100000</v>
      </c>
      <c r="Y427" s="11">
        <f t="shared" si="1001"/>
        <v>100000</v>
      </c>
      <c r="Z427" s="11">
        <f t="shared" si="1002"/>
        <v>100000</v>
      </c>
      <c r="AA427" s="11">
        <f t="shared" si="1106"/>
        <v>0</v>
      </c>
      <c r="AB427" s="11">
        <f t="shared" si="1107"/>
        <v>0</v>
      </c>
      <c r="AC427" s="11">
        <f t="shared" si="1108"/>
        <v>0</v>
      </c>
      <c r="AD427" s="11">
        <f t="shared" si="1003"/>
        <v>100000</v>
      </c>
      <c r="AE427" s="11">
        <f t="shared" si="1004"/>
        <v>100000</v>
      </c>
      <c r="AF427" s="11">
        <f t="shared" si="1005"/>
        <v>100000</v>
      </c>
      <c r="AG427" s="11">
        <f t="shared" si="1109"/>
        <v>0</v>
      </c>
      <c r="AH427" s="11">
        <f t="shared" si="1006"/>
        <v>100000</v>
      </c>
      <c r="AI427" s="11">
        <f t="shared" si="1007"/>
        <v>100000</v>
      </c>
      <c r="AJ427" s="11">
        <f t="shared" si="1008"/>
        <v>100000</v>
      </c>
      <c r="AK427" s="11">
        <f t="shared" si="1110"/>
        <v>0</v>
      </c>
      <c r="AL427" s="11">
        <f t="shared" si="1111"/>
        <v>0</v>
      </c>
      <c r="AM427" s="11">
        <f t="shared" si="1112"/>
        <v>0</v>
      </c>
      <c r="AN427" s="11">
        <f t="shared" si="1009"/>
        <v>100000</v>
      </c>
      <c r="AO427" s="11">
        <f t="shared" si="1010"/>
        <v>100000</v>
      </c>
      <c r="AP427" s="11">
        <f t="shared" si="1011"/>
        <v>100000</v>
      </c>
      <c r="AQ427" s="11">
        <f t="shared" si="1113"/>
        <v>0</v>
      </c>
      <c r="AR427" s="11">
        <f t="shared" si="1114"/>
        <v>0</v>
      </c>
      <c r="AS427" s="11">
        <f t="shared" si="1115"/>
        <v>0</v>
      </c>
      <c r="AT427" s="11">
        <f t="shared" si="1012"/>
        <v>100000</v>
      </c>
      <c r="AU427" s="11">
        <f t="shared" si="1013"/>
        <v>100000</v>
      </c>
      <c r="AV427" s="11">
        <f t="shared" si="1014"/>
        <v>100000</v>
      </c>
      <c r="AW427" s="11">
        <f t="shared" si="1116"/>
        <v>0</v>
      </c>
      <c r="AX427" s="11">
        <f t="shared" si="1117"/>
        <v>0</v>
      </c>
      <c r="AY427" s="11">
        <f t="shared" si="1118"/>
        <v>0</v>
      </c>
      <c r="AZ427" s="11">
        <f t="shared" si="1015"/>
        <v>100000</v>
      </c>
      <c r="BA427" s="11">
        <f t="shared" si="1016"/>
        <v>100000</v>
      </c>
      <c r="BB427" s="11">
        <f t="shared" si="1017"/>
        <v>100000</v>
      </c>
      <c r="BC427" s="11">
        <f t="shared" si="1086"/>
        <v>0</v>
      </c>
      <c r="BD427" s="11">
        <f t="shared" si="1087"/>
        <v>0</v>
      </c>
      <c r="BE427" s="11">
        <f t="shared" si="1088"/>
        <v>0</v>
      </c>
      <c r="BF427" s="11">
        <f t="shared" si="1018"/>
        <v>100000</v>
      </c>
      <c r="BG427" s="11">
        <f t="shared" si="1019"/>
        <v>100000</v>
      </c>
      <c r="BH427" s="11">
        <f t="shared" si="1020"/>
        <v>100000</v>
      </c>
      <c r="BI427" s="11">
        <f t="shared" si="1089"/>
        <v>0</v>
      </c>
      <c r="BJ427" s="11">
        <f t="shared" si="1090"/>
        <v>0</v>
      </c>
      <c r="BK427" s="11">
        <f t="shared" si="1091"/>
        <v>0</v>
      </c>
      <c r="BL427" s="11">
        <f t="shared" ref="BL427:BL490" si="1119">BF427+BI427</f>
        <v>100000</v>
      </c>
      <c r="BM427" s="11">
        <f t="shared" si="1092"/>
        <v>0</v>
      </c>
      <c r="BN427" s="43">
        <f t="shared" si="1038"/>
        <v>100000</v>
      </c>
      <c r="BO427" s="11">
        <f t="shared" si="1073"/>
        <v>100000</v>
      </c>
      <c r="BP427" s="11">
        <f t="shared" si="1093"/>
        <v>0</v>
      </c>
      <c r="BQ427" s="43">
        <f t="shared" si="1039"/>
        <v>100000</v>
      </c>
      <c r="BR427" s="11">
        <f t="shared" si="1075"/>
        <v>100000</v>
      </c>
      <c r="BS427" s="11">
        <f t="shared" si="1093"/>
        <v>0</v>
      </c>
      <c r="BT427" s="43">
        <f t="shared" si="1040"/>
        <v>100000</v>
      </c>
      <c r="BU427" s="11">
        <f t="shared" si="1093"/>
        <v>0</v>
      </c>
      <c r="BV427" s="21"/>
      <c r="BW427" s="21"/>
      <c r="BX427" s="1" t="str">
        <f t="shared" si="992"/>
        <v/>
      </c>
    </row>
    <row r="428" spans="1:76" ht="15.6" customHeight="1" x14ac:dyDescent="0.3">
      <c r="A428" s="62" t="s">
        <v>333</v>
      </c>
      <c r="B428" s="63">
        <v>600</v>
      </c>
      <c r="C428" s="62" t="s">
        <v>286</v>
      </c>
      <c r="D428" s="62" t="s">
        <v>67</v>
      </c>
      <c r="E428" s="64" t="s">
        <v>287</v>
      </c>
      <c r="F428" s="11">
        <v>80000</v>
      </c>
      <c r="G428" s="11">
        <v>80000</v>
      </c>
      <c r="H428" s="11">
        <v>80000</v>
      </c>
      <c r="I428" s="11"/>
      <c r="J428" s="11"/>
      <c r="K428" s="11"/>
      <c r="L428" s="11">
        <f t="shared" si="1080"/>
        <v>80000</v>
      </c>
      <c r="M428" s="11">
        <f t="shared" si="1081"/>
        <v>80000</v>
      </c>
      <c r="N428" s="11">
        <f t="shared" si="1082"/>
        <v>80000</v>
      </c>
      <c r="O428" s="11">
        <v>20000</v>
      </c>
      <c r="P428" s="11">
        <v>20000</v>
      </c>
      <c r="Q428" s="11">
        <v>20000</v>
      </c>
      <c r="R428" s="11">
        <f t="shared" si="997"/>
        <v>100000</v>
      </c>
      <c r="S428" s="11">
        <f t="shared" si="998"/>
        <v>100000</v>
      </c>
      <c r="T428" s="11">
        <f t="shared" si="999"/>
        <v>100000</v>
      </c>
      <c r="U428" s="11"/>
      <c r="V428" s="11"/>
      <c r="W428" s="11"/>
      <c r="X428" s="11">
        <f t="shared" si="1000"/>
        <v>100000</v>
      </c>
      <c r="Y428" s="11">
        <f t="shared" si="1001"/>
        <v>100000</v>
      </c>
      <c r="Z428" s="11">
        <f t="shared" si="1002"/>
        <v>100000</v>
      </c>
      <c r="AA428" s="11"/>
      <c r="AB428" s="11"/>
      <c r="AC428" s="11"/>
      <c r="AD428" s="11">
        <f t="shared" si="1003"/>
        <v>100000</v>
      </c>
      <c r="AE428" s="11">
        <f t="shared" si="1004"/>
        <v>100000</v>
      </c>
      <c r="AF428" s="11">
        <f t="shared" si="1005"/>
        <v>100000</v>
      </c>
      <c r="AG428" s="11"/>
      <c r="AH428" s="11">
        <f t="shared" si="1006"/>
        <v>100000</v>
      </c>
      <c r="AI428" s="11">
        <f t="shared" si="1007"/>
        <v>100000</v>
      </c>
      <c r="AJ428" s="11">
        <f t="shared" si="1008"/>
        <v>100000</v>
      </c>
      <c r="AK428" s="11"/>
      <c r="AL428" s="11"/>
      <c r="AM428" s="11"/>
      <c r="AN428" s="11">
        <f t="shared" si="1009"/>
        <v>100000</v>
      </c>
      <c r="AO428" s="11">
        <f t="shared" si="1010"/>
        <v>100000</v>
      </c>
      <c r="AP428" s="11">
        <f t="shared" si="1011"/>
        <v>100000</v>
      </c>
      <c r="AQ428" s="11"/>
      <c r="AR428" s="11"/>
      <c r="AS428" s="11"/>
      <c r="AT428" s="11">
        <f t="shared" si="1012"/>
        <v>100000</v>
      </c>
      <c r="AU428" s="11">
        <f t="shared" si="1013"/>
        <v>100000</v>
      </c>
      <c r="AV428" s="11">
        <f t="shared" si="1014"/>
        <v>100000</v>
      </c>
      <c r="AW428" s="11"/>
      <c r="AX428" s="11"/>
      <c r="AY428" s="11"/>
      <c r="AZ428" s="11">
        <f t="shared" si="1015"/>
        <v>100000</v>
      </c>
      <c r="BA428" s="11">
        <f t="shared" si="1016"/>
        <v>100000</v>
      </c>
      <c r="BB428" s="11">
        <f t="shared" si="1017"/>
        <v>100000</v>
      </c>
      <c r="BC428" s="11"/>
      <c r="BD428" s="11"/>
      <c r="BE428" s="11"/>
      <c r="BF428" s="11">
        <f t="shared" si="1018"/>
        <v>100000</v>
      </c>
      <c r="BG428" s="11">
        <f t="shared" si="1019"/>
        <v>100000</v>
      </c>
      <c r="BH428" s="11">
        <f t="shared" si="1020"/>
        <v>100000</v>
      </c>
      <c r="BI428" s="11"/>
      <c r="BJ428" s="11"/>
      <c r="BK428" s="11"/>
      <c r="BL428" s="11">
        <f t="shared" si="1119"/>
        <v>100000</v>
      </c>
      <c r="BM428" s="11"/>
      <c r="BN428" s="43">
        <f t="shared" si="1038"/>
        <v>100000</v>
      </c>
      <c r="BO428" s="11">
        <f t="shared" si="1073"/>
        <v>100000</v>
      </c>
      <c r="BP428" s="11"/>
      <c r="BQ428" s="43">
        <f t="shared" si="1039"/>
        <v>100000</v>
      </c>
      <c r="BR428" s="11">
        <f t="shared" si="1075"/>
        <v>100000</v>
      </c>
      <c r="BS428" s="11"/>
      <c r="BT428" s="43">
        <f t="shared" si="1040"/>
        <v>100000</v>
      </c>
      <c r="BU428" s="11"/>
      <c r="BV428" s="21"/>
      <c r="BW428" s="21"/>
      <c r="BX428" s="1" t="str">
        <f t="shared" si="992"/>
        <v>1103</v>
      </c>
    </row>
    <row r="429" spans="1:76" ht="15.6" customHeight="1" x14ac:dyDescent="0.3">
      <c r="A429" s="62" t="s">
        <v>335</v>
      </c>
      <c r="B429" s="63"/>
      <c r="C429" s="62"/>
      <c r="D429" s="62"/>
      <c r="E429" s="65" t="s">
        <v>336</v>
      </c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>
        <f t="shared" si="1116"/>
        <v>815.4</v>
      </c>
      <c r="AX429" s="11">
        <f t="shared" si="1117"/>
        <v>0</v>
      </c>
      <c r="AY429" s="11">
        <f t="shared" si="1118"/>
        <v>0</v>
      </c>
      <c r="AZ429" s="11">
        <f t="shared" si="1015"/>
        <v>815.4</v>
      </c>
      <c r="BA429" s="11">
        <f t="shared" si="1016"/>
        <v>0</v>
      </c>
      <c r="BB429" s="11">
        <f t="shared" si="1017"/>
        <v>0</v>
      </c>
      <c r="BC429" s="11"/>
      <c r="BD429" s="11"/>
      <c r="BE429" s="11"/>
      <c r="BF429" s="11">
        <f t="shared" si="1018"/>
        <v>815.4</v>
      </c>
      <c r="BG429" s="11">
        <f t="shared" si="1019"/>
        <v>0</v>
      </c>
      <c r="BH429" s="11">
        <f t="shared" si="1020"/>
        <v>0</v>
      </c>
      <c r="BI429" s="11"/>
      <c r="BJ429" s="11"/>
      <c r="BK429" s="11"/>
      <c r="BL429" s="11">
        <f t="shared" si="1119"/>
        <v>815.4</v>
      </c>
      <c r="BM429" s="11"/>
      <c r="BN429" s="43">
        <f t="shared" si="1038"/>
        <v>815.4</v>
      </c>
      <c r="BO429" s="11">
        <f t="shared" si="1073"/>
        <v>0</v>
      </c>
      <c r="BP429" s="11"/>
      <c r="BQ429" s="43">
        <f t="shared" si="1039"/>
        <v>0</v>
      </c>
      <c r="BR429" s="11">
        <f t="shared" si="1075"/>
        <v>0</v>
      </c>
      <c r="BS429" s="11"/>
      <c r="BT429" s="43">
        <f t="shared" si="1040"/>
        <v>0</v>
      </c>
      <c r="BU429" s="11"/>
      <c r="BV429" s="21"/>
      <c r="BW429" s="21"/>
      <c r="BX429" s="1" t="str">
        <f t="shared" si="992"/>
        <v/>
      </c>
    </row>
    <row r="430" spans="1:76" ht="46.8" customHeight="1" x14ac:dyDescent="0.3">
      <c r="A430" s="62" t="s">
        <v>335</v>
      </c>
      <c r="B430" s="63" t="s">
        <v>82</v>
      </c>
      <c r="C430" s="62"/>
      <c r="D430" s="62"/>
      <c r="E430" s="64" t="s">
        <v>83</v>
      </c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>
        <f t="shared" si="1116"/>
        <v>815.4</v>
      </c>
      <c r="AX430" s="11">
        <f t="shared" si="1117"/>
        <v>0</v>
      </c>
      <c r="AY430" s="11">
        <f t="shared" si="1118"/>
        <v>0</v>
      </c>
      <c r="AZ430" s="11">
        <f t="shared" si="1015"/>
        <v>815.4</v>
      </c>
      <c r="BA430" s="11">
        <f t="shared" si="1016"/>
        <v>0</v>
      </c>
      <c r="BB430" s="11">
        <f t="shared" si="1017"/>
        <v>0</v>
      </c>
      <c r="BC430" s="11"/>
      <c r="BD430" s="11"/>
      <c r="BE430" s="11"/>
      <c r="BF430" s="11">
        <f t="shared" si="1018"/>
        <v>815.4</v>
      </c>
      <c r="BG430" s="11">
        <f t="shared" si="1019"/>
        <v>0</v>
      </c>
      <c r="BH430" s="11">
        <f t="shared" si="1020"/>
        <v>0</v>
      </c>
      <c r="BI430" s="11"/>
      <c r="BJ430" s="11"/>
      <c r="BK430" s="11"/>
      <c r="BL430" s="11">
        <f t="shared" si="1119"/>
        <v>815.4</v>
      </c>
      <c r="BM430" s="11"/>
      <c r="BN430" s="43">
        <f t="shared" si="1038"/>
        <v>815.4</v>
      </c>
      <c r="BO430" s="11">
        <f t="shared" si="1073"/>
        <v>0</v>
      </c>
      <c r="BP430" s="11"/>
      <c r="BQ430" s="43">
        <f t="shared" si="1039"/>
        <v>0</v>
      </c>
      <c r="BR430" s="11">
        <f t="shared" si="1075"/>
        <v>0</v>
      </c>
      <c r="BS430" s="11"/>
      <c r="BT430" s="43">
        <f t="shared" si="1040"/>
        <v>0</v>
      </c>
      <c r="BU430" s="11"/>
      <c r="BV430" s="21"/>
      <c r="BW430" s="21"/>
      <c r="BX430" s="1" t="str">
        <f t="shared" ref="BX430:BX493" si="1120">CONCATENATE(C430,D430)</f>
        <v/>
      </c>
    </row>
    <row r="431" spans="1:76" ht="15.6" customHeight="1" x14ac:dyDescent="0.3">
      <c r="A431" s="62" t="s">
        <v>335</v>
      </c>
      <c r="B431" s="63">
        <v>600</v>
      </c>
      <c r="C431" s="62" t="s">
        <v>286</v>
      </c>
      <c r="D431" s="62" t="s">
        <v>43</v>
      </c>
      <c r="E431" s="64" t="s">
        <v>308</v>
      </c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>
        <v>815.4</v>
      </c>
      <c r="AX431" s="11"/>
      <c r="AY431" s="11"/>
      <c r="AZ431" s="11">
        <f t="shared" si="1015"/>
        <v>815.4</v>
      </c>
      <c r="BA431" s="11">
        <f t="shared" si="1016"/>
        <v>0</v>
      </c>
      <c r="BB431" s="11">
        <f t="shared" si="1017"/>
        <v>0</v>
      </c>
      <c r="BC431" s="11"/>
      <c r="BD431" s="11"/>
      <c r="BE431" s="11"/>
      <c r="BF431" s="11">
        <f t="shared" si="1018"/>
        <v>815.4</v>
      </c>
      <c r="BG431" s="11">
        <f t="shared" si="1019"/>
        <v>0</v>
      </c>
      <c r="BH431" s="11">
        <f t="shared" si="1020"/>
        <v>0</v>
      </c>
      <c r="BI431" s="11"/>
      <c r="BJ431" s="11"/>
      <c r="BK431" s="11"/>
      <c r="BL431" s="11">
        <f t="shared" si="1119"/>
        <v>815.4</v>
      </c>
      <c r="BM431" s="11"/>
      <c r="BN431" s="43">
        <f t="shared" si="1038"/>
        <v>815.4</v>
      </c>
      <c r="BO431" s="11">
        <f t="shared" si="1073"/>
        <v>0</v>
      </c>
      <c r="BP431" s="11"/>
      <c r="BQ431" s="43">
        <f t="shared" si="1039"/>
        <v>0</v>
      </c>
      <c r="BR431" s="11">
        <f t="shared" si="1075"/>
        <v>0</v>
      </c>
      <c r="BS431" s="11"/>
      <c r="BT431" s="43">
        <f t="shared" si="1040"/>
        <v>0</v>
      </c>
      <c r="BU431" s="11"/>
      <c r="BV431" s="21"/>
      <c r="BW431" s="21"/>
      <c r="BX431" s="1" t="str">
        <f t="shared" si="1120"/>
        <v>1101</v>
      </c>
    </row>
    <row r="432" spans="1:76" ht="46.8" customHeight="1" x14ac:dyDescent="0.3">
      <c r="A432" s="62" t="s">
        <v>337</v>
      </c>
      <c r="B432" s="63"/>
      <c r="C432" s="62"/>
      <c r="D432" s="62"/>
      <c r="E432" s="64" t="s">
        <v>338</v>
      </c>
      <c r="F432" s="11">
        <f t="shared" ref="F432:K432" si="1121">F433+F437+F440+F444+F447</f>
        <v>971912.1</v>
      </c>
      <c r="G432" s="11">
        <f t="shared" si="1121"/>
        <v>993686.5</v>
      </c>
      <c r="H432" s="11">
        <f t="shared" si="1121"/>
        <v>993686.5</v>
      </c>
      <c r="I432" s="11">
        <f t="shared" si="1121"/>
        <v>45456</v>
      </c>
      <c r="J432" s="11">
        <f t="shared" si="1121"/>
        <v>45732.5</v>
      </c>
      <c r="K432" s="11">
        <f t="shared" si="1121"/>
        <v>45732.5</v>
      </c>
      <c r="L432" s="11">
        <f t="shared" si="1080"/>
        <v>1017368.1</v>
      </c>
      <c r="M432" s="11">
        <f t="shared" si="1081"/>
        <v>1039419</v>
      </c>
      <c r="N432" s="11">
        <f t="shared" si="1082"/>
        <v>1039419</v>
      </c>
      <c r="O432" s="11">
        <f>O433+O437+O440+O444+O447</f>
        <v>5792.7000000000007</v>
      </c>
      <c r="P432" s="11">
        <f>P433+P437+P440+P444+P447</f>
        <v>0</v>
      </c>
      <c r="Q432" s="11">
        <f>Q433+Q437+Q440+Q444+Q447</f>
        <v>0</v>
      </c>
      <c r="R432" s="11">
        <f t="shared" si="997"/>
        <v>1023160.7999999999</v>
      </c>
      <c r="S432" s="11">
        <f t="shared" si="998"/>
        <v>1039419</v>
      </c>
      <c r="T432" s="11">
        <f t="shared" si="999"/>
        <v>1039419</v>
      </c>
      <c r="U432" s="11">
        <f>U433+U437+U440+U444+U447</f>
        <v>0</v>
      </c>
      <c r="V432" s="11">
        <f>V433+V437+V440+V444+V447</f>
        <v>0</v>
      </c>
      <c r="W432" s="11">
        <f>W433+W437+W440+W444+W447</f>
        <v>0</v>
      </c>
      <c r="X432" s="11">
        <f t="shared" si="1000"/>
        <v>1023160.7999999999</v>
      </c>
      <c r="Y432" s="11">
        <f t="shared" si="1001"/>
        <v>1039419</v>
      </c>
      <c r="Z432" s="11">
        <f t="shared" si="1002"/>
        <v>1039419</v>
      </c>
      <c r="AA432" s="11">
        <f>AA433+AA437+AA440+AA444+AA447</f>
        <v>0</v>
      </c>
      <c r="AB432" s="11">
        <f>AB433+AB437+AB440+AB444+AB447</f>
        <v>0</v>
      </c>
      <c r="AC432" s="11">
        <f>AC433+AC437+AC440+AC444+AC447</f>
        <v>0</v>
      </c>
      <c r="AD432" s="11">
        <f t="shared" si="1003"/>
        <v>1023160.7999999999</v>
      </c>
      <c r="AE432" s="11">
        <f t="shared" si="1004"/>
        <v>1039419</v>
      </c>
      <c r="AF432" s="11">
        <f t="shared" si="1005"/>
        <v>1039419</v>
      </c>
      <c r="AG432" s="11">
        <f>AG433+AG437+AG440+AG444+AG447</f>
        <v>0</v>
      </c>
      <c r="AH432" s="11">
        <f t="shared" si="1006"/>
        <v>1023160.7999999999</v>
      </c>
      <c r="AI432" s="11">
        <f t="shared" si="1007"/>
        <v>1039419</v>
      </c>
      <c r="AJ432" s="11">
        <f t="shared" si="1008"/>
        <v>1039419</v>
      </c>
      <c r="AK432" s="11">
        <f>AK433+AK437+AK440+AK444+AK447</f>
        <v>4487.5910000000003</v>
      </c>
      <c r="AL432" s="11">
        <f>AL433+AL437+AL440+AL444+AL447</f>
        <v>0</v>
      </c>
      <c r="AM432" s="11">
        <f>AM433+AM437+AM440+AM444+AM447</f>
        <v>0</v>
      </c>
      <c r="AN432" s="11">
        <f t="shared" si="1009"/>
        <v>1027648.3909999999</v>
      </c>
      <c r="AO432" s="11">
        <f t="shared" si="1010"/>
        <v>1039419</v>
      </c>
      <c r="AP432" s="11">
        <f t="shared" si="1011"/>
        <v>1039419</v>
      </c>
      <c r="AQ432" s="11">
        <f>AQ433+AQ437+AQ440+AQ444+AQ447</f>
        <v>0</v>
      </c>
      <c r="AR432" s="11">
        <f>AR433+AR437+AR440+AR444+AR447</f>
        <v>0</v>
      </c>
      <c r="AS432" s="11">
        <f>AS433+AS437+AS440+AS444+AS447</f>
        <v>0</v>
      </c>
      <c r="AT432" s="11">
        <f t="shared" si="1012"/>
        <v>1027648.3909999999</v>
      </c>
      <c r="AU432" s="11">
        <f t="shared" si="1013"/>
        <v>1039419</v>
      </c>
      <c r="AV432" s="11">
        <f t="shared" si="1014"/>
        <v>1039419</v>
      </c>
      <c r="AW432" s="11">
        <f>AW433+AW437+AW440+AW444+AW447</f>
        <v>5958.06</v>
      </c>
      <c r="AX432" s="11">
        <f>AX433+AX437+AX440+AX444+AX447</f>
        <v>0</v>
      </c>
      <c r="AY432" s="11">
        <f>AY433+AY437+AY440+AY444+AY447</f>
        <v>0</v>
      </c>
      <c r="AZ432" s="11">
        <f t="shared" si="1015"/>
        <v>1033606.451</v>
      </c>
      <c r="BA432" s="11">
        <f t="shared" si="1016"/>
        <v>1039419</v>
      </c>
      <c r="BB432" s="11">
        <f t="shared" si="1017"/>
        <v>1039419</v>
      </c>
      <c r="BC432" s="11">
        <f>BC433+BC437+BC440+BC444+BC447</f>
        <v>0</v>
      </c>
      <c r="BD432" s="11">
        <f>BD433+BD437+BD440+BD444+BD447</f>
        <v>0</v>
      </c>
      <c r="BE432" s="11">
        <f>BE433+BE437+BE440+BE444+BE447</f>
        <v>0</v>
      </c>
      <c r="BF432" s="11">
        <f t="shared" si="1018"/>
        <v>1033606.451</v>
      </c>
      <c r="BG432" s="11">
        <f t="shared" si="1019"/>
        <v>1039419</v>
      </c>
      <c r="BH432" s="11">
        <f t="shared" si="1020"/>
        <v>1039419</v>
      </c>
      <c r="BI432" s="11">
        <f>BI433+BI437+BI440+BI444+BI447</f>
        <v>33338.822999999997</v>
      </c>
      <c r="BJ432" s="11">
        <f>BJ433+BJ437+BJ440+BJ444+BJ447</f>
        <v>0</v>
      </c>
      <c r="BK432" s="11">
        <f>BK433+BK437+BK440+BK444+BK447</f>
        <v>0</v>
      </c>
      <c r="BL432" s="11">
        <f t="shared" si="1119"/>
        <v>1066945.274</v>
      </c>
      <c r="BM432" s="11">
        <f>BM433+BM437+BM440+BM444+BM447</f>
        <v>0</v>
      </c>
      <c r="BN432" s="43">
        <f t="shared" si="1038"/>
        <v>1066945.274</v>
      </c>
      <c r="BO432" s="11">
        <f t="shared" si="1073"/>
        <v>1039419</v>
      </c>
      <c r="BP432" s="11">
        <f>BP433+BP437+BP440+BP444+BP447</f>
        <v>0</v>
      </c>
      <c r="BQ432" s="43">
        <f t="shared" si="1039"/>
        <v>1039419</v>
      </c>
      <c r="BR432" s="11">
        <f t="shared" si="1075"/>
        <v>1039419</v>
      </c>
      <c r="BS432" s="11">
        <f>BS433+BS437+BS440+BS444+BS447</f>
        <v>0</v>
      </c>
      <c r="BT432" s="43">
        <f t="shared" si="1040"/>
        <v>1039419</v>
      </c>
      <c r="BU432" s="11">
        <f>BU433+BU437+BU440+BU444+BU447</f>
        <v>0</v>
      </c>
      <c r="BV432" s="21"/>
      <c r="BW432" s="21"/>
      <c r="BX432" s="1" t="str">
        <f t="shared" si="1120"/>
        <v/>
      </c>
    </row>
    <row r="433" spans="1:76" ht="46.8" customHeight="1" x14ac:dyDescent="0.3">
      <c r="A433" s="62" t="s">
        <v>339</v>
      </c>
      <c r="B433" s="63"/>
      <c r="C433" s="62"/>
      <c r="D433" s="62"/>
      <c r="E433" s="64" t="s">
        <v>166</v>
      </c>
      <c r="F433" s="11">
        <f t="shared" ref="F433:K433" si="1122">F434</f>
        <v>906535.6</v>
      </c>
      <c r="G433" s="11">
        <f t="shared" si="1122"/>
        <v>935758</v>
      </c>
      <c r="H433" s="11">
        <f t="shared" si="1122"/>
        <v>935758</v>
      </c>
      <c r="I433" s="11">
        <f t="shared" si="1122"/>
        <v>44562.7</v>
      </c>
      <c r="J433" s="11">
        <f t="shared" si="1122"/>
        <v>45210.7</v>
      </c>
      <c r="K433" s="11">
        <f t="shared" si="1122"/>
        <v>45210.7</v>
      </c>
      <c r="L433" s="11">
        <f t="shared" si="1080"/>
        <v>951098.29999999993</v>
      </c>
      <c r="M433" s="11">
        <f t="shared" si="1081"/>
        <v>980968.7</v>
      </c>
      <c r="N433" s="11">
        <f t="shared" si="1082"/>
        <v>980968.7</v>
      </c>
      <c r="O433" s="11">
        <f>O434</f>
        <v>0</v>
      </c>
      <c r="P433" s="11">
        <f>P434</f>
        <v>0</v>
      </c>
      <c r="Q433" s="11">
        <f>Q434</f>
        <v>0</v>
      </c>
      <c r="R433" s="11">
        <f t="shared" si="997"/>
        <v>951098.29999999993</v>
      </c>
      <c r="S433" s="11">
        <f t="shared" si="998"/>
        <v>980968.7</v>
      </c>
      <c r="T433" s="11">
        <f t="shared" si="999"/>
        <v>980968.7</v>
      </c>
      <c r="U433" s="11">
        <f>U434</f>
        <v>0</v>
      </c>
      <c r="V433" s="11">
        <f>V434</f>
        <v>0</v>
      </c>
      <c r="W433" s="11">
        <f>W434</f>
        <v>0</v>
      </c>
      <c r="X433" s="11">
        <f t="shared" si="1000"/>
        <v>951098.29999999993</v>
      </c>
      <c r="Y433" s="11">
        <f t="shared" si="1001"/>
        <v>980968.7</v>
      </c>
      <c r="Z433" s="11">
        <f t="shared" si="1002"/>
        <v>980968.7</v>
      </c>
      <c r="AA433" s="11">
        <f>AA434</f>
        <v>0</v>
      </c>
      <c r="AB433" s="11">
        <f>AB434</f>
        <v>0</v>
      </c>
      <c r="AC433" s="11">
        <f>AC434</f>
        <v>0</v>
      </c>
      <c r="AD433" s="11">
        <f t="shared" si="1003"/>
        <v>951098.29999999993</v>
      </c>
      <c r="AE433" s="11">
        <f t="shared" si="1004"/>
        <v>980968.7</v>
      </c>
      <c r="AF433" s="11">
        <f t="shared" si="1005"/>
        <v>980968.7</v>
      </c>
      <c r="AG433" s="11">
        <f>AG434</f>
        <v>0</v>
      </c>
      <c r="AH433" s="11">
        <f t="shared" si="1006"/>
        <v>951098.29999999993</v>
      </c>
      <c r="AI433" s="11">
        <f t="shared" si="1007"/>
        <v>980968.7</v>
      </c>
      <c r="AJ433" s="11">
        <f t="shared" si="1008"/>
        <v>980968.7</v>
      </c>
      <c r="AK433" s="11">
        <f>AK434</f>
        <v>0</v>
      </c>
      <c r="AL433" s="11">
        <f>AL434</f>
        <v>0</v>
      </c>
      <c r="AM433" s="11">
        <f>AM434</f>
        <v>0</v>
      </c>
      <c r="AN433" s="11">
        <f t="shared" si="1009"/>
        <v>951098.29999999993</v>
      </c>
      <c r="AO433" s="11">
        <f t="shared" si="1010"/>
        <v>980968.7</v>
      </c>
      <c r="AP433" s="11">
        <f t="shared" si="1011"/>
        <v>980968.7</v>
      </c>
      <c r="AQ433" s="11">
        <f>AQ434</f>
        <v>0</v>
      </c>
      <c r="AR433" s="11">
        <f>AR434</f>
        <v>0</v>
      </c>
      <c r="AS433" s="11">
        <f>AS434</f>
        <v>0</v>
      </c>
      <c r="AT433" s="11">
        <f t="shared" si="1012"/>
        <v>951098.29999999993</v>
      </c>
      <c r="AU433" s="11">
        <f t="shared" si="1013"/>
        <v>980968.7</v>
      </c>
      <c r="AV433" s="11">
        <f t="shared" si="1014"/>
        <v>980968.7</v>
      </c>
      <c r="AW433" s="11">
        <f>AW434</f>
        <v>5958.06</v>
      </c>
      <c r="AX433" s="11">
        <f>AX434</f>
        <v>0</v>
      </c>
      <c r="AY433" s="11">
        <f>AY434</f>
        <v>0</v>
      </c>
      <c r="AZ433" s="11">
        <f t="shared" si="1015"/>
        <v>957056.36</v>
      </c>
      <c r="BA433" s="11">
        <f t="shared" si="1016"/>
        <v>980968.7</v>
      </c>
      <c r="BB433" s="11">
        <f t="shared" si="1017"/>
        <v>980968.7</v>
      </c>
      <c r="BC433" s="11">
        <f>BC434</f>
        <v>0</v>
      </c>
      <c r="BD433" s="11">
        <f>BD434</f>
        <v>0</v>
      </c>
      <c r="BE433" s="11">
        <f>BE434</f>
        <v>0</v>
      </c>
      <c r="BF433" s="11">
        <f t="shared" si="1018"/>
        <v>957056.36</v>
      </c>
      <c r="BG433" s="11">
        <f t="shared" si="1019"/>
        <v>980968.7</v>
      </c>
      <c r="BH433" s="11">
        <f t="shared" si="1020"/>
        <v>980968.7</v>
      </c>
      <c r="BI433" s="11">
        <f>BI434</f>
        <v>5303.6490000000003</v>
      </c>
      <c r="BJ433" s="11">
        <f>BJ434</f>
        <v>0</v>
      </c>
      <c r="BK433" s="11">
        <f>BK434</f>
        <v>0</v>
      </c>
      <c r="BL433" s="11">
        <f t="shared" si="1119"/>
        <v>962360.00899999996</v>
      </c>
      <c r="BM433" s="11">
        <f>BM434</f>
        <v>0</v>
      </c>
      <c r="BN433" s="43">
        <f t="shared" si="1038"/>
        <v>962360.00899999996</v>
      </c>
      <c r="BO433" s="11">
        <f t="shared" si="1073"/>
        <v>980968.7</v>
      </c>
      <c r="BP433" s="11">
        <f>BP434</f>
        <v>0</v>
      </c>
      <c r="BQ433" s="43">
        <f t="shared" si="1039"/>
        <v>980968.7</v>
      </c>
      <c r="BR433" s="11">
        <f t="shared" si="1075"/>
        <v>980968.7</v>
      </c>
      <c r="BS433" s="11">
        <f>BS434</f>
        <v>0</v>
      </c>
      <c r="BT433" s="43">
        <f t="shared" si="1040"/>
        <v>980968.7</v>
      </c>
      <c r="BU433" s="11">
        <f>BU434</f>
        <v>0</v>
      </c>
      <c r="BV433" s="21"/>
      <c r="BW433" s="21"/>
      <c r="BX433" s="1" t="str">
        <f t="shared" si="1120"/>
        <v/>
      </c>
    </row>
    <row r="434" spans="1:76" ht="46.8" customHeight="1" x14ac:dyDescent="0.3">
      <c r="A434" s="62" t="s">
        <v>339</v>
      </c>
      <c r="B434" s="63" t="s">
        <v>82</v>
      </c>
      <c r="C434" s="62"/>
      <c r="D434" s="62"/>
      <c r="E434" s="64" t="s">
        <v>83</v>
      </c>
      <c r="F434" s="11">
        <f t="shared" ref="F434:K434" si="1123">F435+F436</f>
        <v>906535.6</v>
      </c>
      <c r="G434" s="11">
        <f t="shared" si="1123"/>
        <v>935758</v>
      </c>
      <c r="H434" s="11">
        <f t="shared" si="1123"/>
        <v>935758</v>
      </c>
      <c r="I434" s="11">
        <f t="shared" si="1123"/>
        <v>44562.7</v>
      </c>
      <c r="J434" s="11">
        <f t="shared" si="1123"/>
        <v>45210.7</v>
      </c>
      <c r="K434" s="11">
        <f t="shared" si="1123"/>
        <v>45210.7</v>
      </c>
      <c r="L434" s="11">
        <f t="shared" si="1080"/>
        <v>951098.29999999993</v>
      </c>
      <c r="M434" s="11">
        <f t="shared" si="1081"/>
        <v>980968.7</v>
      </c>
      <c r="N434" s="11">
        <f t="shared" si="1082"/>
        <v>980968.7</v>
      </c>
      <c r="O434" s="11">
        <f>O435+O436</f>
        <v>0</v>
      </c>
      <c r="P434" s="11">
        <f>P435+P436</f>
        <v>0</v>
      </c>
      <c r="Q434" s="11">
        <f>Q435+Q436</f>
        <v>0</v>
      </c>
      <c r="R434" s="11">
        <f t="shared" si="997"/>
        <v>951098.29999999993</v>
      </c>
      <c r="S434" s="11">
        <f t="shared" si="998"/>
        <v>980968.7</v>
      </c>
      <c r="T434" s="11">
        <f t="shared" si="999"/>
        <v>980968.7</v>
      </c>
      <c r="U434" s="11">
        <f>U435+U436</f>
        <v>0</v>
      </c>
      <c r="V434" s="11">
        <f>V435+V436</f>
        <v>0</v>
      </c>
      <c r="W434" s="11">
        <f>W435+W436</f>
        <v>0</v>
      </c>
      <c r="X434" s="11">
        <f t="shared" si="1000"/>
        <v>951098.29999999993</v>
      </c>
      <c r="Y434" s="11">
        <f t="shared" si="1001"/>
        <v>980968.7</v>
      </c>
      <c r="Z434" s="11">
        <f t="shared" si="1002"/>
        <v>980968.7</v>
      </c>
      <c r="AA434" s="11">
        <f>AA435+AA436</f>
        <v>0</v>
      </c>
      <c r="AB434" s="11">
        <f>AB435+AB436</f>
        <v>0</v>
      </c>
      <c r="AC434" s="11">
        <f>AC435+AC436</f>
        <v>0</v>
      </c>
      <c r="AD434" s="11">
        <f t="shared" si="1003"/>
        <v>951098.29999999993</v>
      </c>
      <c r="AE434" s="11">
        <f t="shared" si="1004"/>
        <v>980968.7</v>
      </c>
      <c r="AF434" s="11">
        <f t="shared" si="1005"/>
        <v>980968.7</v>
      </c>
      <c r="AG434" s="11">
        <f>AG435+AG436</f>
        <v>0</v>
      </c>
      <c r="AH434" s="11">
        <f t="shared" si="1006"/>
        <v>951098.29999999993</v>
      </c>
      <c r="AI434" s="11">
        <f t="shared" si="1007"/>
        <v>980968.7</v>
      </c>
      <c r="AJ434" s="11">
        <f t="shared" si="1008"/>
        <v>980968.7</v>
      </c>
      <c r="AK434" s="11">
        <f>AK435+AK436</f>
        <v>0</v>
      </c>
      <c r="AL434" s="11">
        <f>AL435+AL436</f>
        <v>0</v>
      </c>
      <c r="AM434" s="11">
        <f>AM435+AM436</f>
        <v>0</v>
      </c>
      <c r="AN434" s="11">
        <f t="shared" si="1009"/>
        <v>951098.29999999993</v>
      </c>
      <c r="AO434" s="11">
        <f t="shared" si="1010"/>
        <v>980968.7</v>
      </c>
      <c r="AP434" s="11">
        <f t="shared" si="1011"/>
        <v>980968.7</v>
      </c>
      <c r="AQ434" s="11">
        <f>AQ435+AQ436</f>
        <v>0</v>
      </c>
      <c r="AR434" s="11">
        <f>AR435+AR436</f>
        <v>0</v>
      </c>
      <c r="AS434" s="11">
        <f>AS435+AS436</f>
        <v>0</v>
      </c>
      <c r="AT434" s="11">
        <f t="shared" si="1012"/>
        <v>951098.29999999993</v>
      </c>
      <c r="AU434" s="11">
        <f t="shared" si="1013"/>
        <v>980968.7</v>
      </c>
      <c r="AV434" s="11">
        <f t="shared" si="1014"/>
        <v>980968.7</v>
      </c>
      <c r="AW434" s="11">
        <f>AW435+AW436</f>
        <v>5958.06</v>
      </c>
      <c r="AX434" s="11">
        <f>AX435+AX436</f>
        <v>0</v>
      </c>
      <c r="AY434" s="11">
        <f>AY435+AY436</f>
        <v>0</v>
      </c>
      <c r="AZ434" s="11">
        <f t="shared" si="1015"/>
        <v>957056.36</v>
      </c>
      <c r="BA434" s="11">
        <f t="shared" si="1016"/>
        <v>980968.7</v>
      </c>
      <c r="BB434" s="11">
        <f t="shared" si="1017"/>
        <v>980968.7</v>
      </c>
      <c r="BC434" s="11">
        <f>BC435+BC436</f>
        <v>0</v>
      </c>
      <c r="BD434" s="11">
        <f>BD435+BD436</f>
        <v>0</v>
      </c>
      <c r="BE434" s="11">
        <f>BE435+BE436</f>
        <v>0</v>
      </c>
      <c r="BF434" s="11">
        <f t="shared" si="1018"/>
        <v>957056.36</v>
      </c>
      <c r="BG434" s="11">
        <f t="shared" si="1019"/>
        <v>980968.7</v>
      </c>
      <c r="BH434" s="11">
        <f t="shared" si="1020"/>
        <v>980968.7</v>
      </c>
      <c r="BI434" s="11">
        <f>BI435+BI436</f>
        <v>5303.6490000000003</v>
      </c>
      <c r="BJ434" s="11">
        <f>BJ435+BJ436</f>
        <v>0</v>
      </c>
      <c r="BK434" s="11">
        <f>BK435+BK436</f>
        <v>0</v>
      </c>
      <c r="BL434" s="11">
        <f t="shared" si="1119"/>
        <v>962360.00899999996</v>
      </c>
      <c r="BM434" s="11">
        <f>BM435+BM436</f>
        <v>0</v>
      </c>
      <c r="BN434" s="43">
        <f t="shared" si="1038"/>
        <v>962360.00899999996</v>
      </c>
      <c r="BO434" s="11">
        <f t="shared" si="1073"/>
        <v>980968.7</v>
      </c>
      <c r="BP434" s="11">
        <f>BP435+BP436</f>
        <v>0</v>
      </c>
      <c r="BQ434" s="43">
        <f t="shared" si="1039"/>
        <v>980968.7</v>
      </c>
      <c r="BR434" s="11">
        <f t="shared" si="1075"/>
        <v>980968.7</v>
      </c>
      <c r="BS434" s="11">
        <f>BS435+BS436</f>
        <v>0</v>
      </c>
      <c r="BT434" s="43">
        <f t="shared" si="1040"/>
        <v>980968.7</v>
      </c>
      <c r="BU434" s="11">
        <f>BU435+BU436</f>
        <v>0</v>
      </c>
      <c r="BV434" s="21"/>
      <c r="BW434" s="21"/>
      <c r="BX434" s="1" t="str">
        <f t="shared" si="1120"/>
        <v/>
      </c>
    </row>
    <row r="435" spans="1:76" ht="15.6" customHeight="1" x14ac:dyDescent="0.3">
      <c r="A435" s="62" t="s">
        <v>339</v>
      </c>
      <c r="B435" s="63">
        <v>600</v>
      </c>
      <c r="C435" s="62" t="s">
        <v>286</v>
      </c>
      <c r="D435" s="62" t="s">
        <v>43</v>
      </c>
      <c r="E435" s="64" t="s">
        <v>308</v>
      </c>
      <c r="F435" s="11">
        <f>4627.4-13.4+0.3</f>
        <v>4614.3</v>
      </c>
      <c r="G435" s="11">
        <f>4736.8+0.1</f>
        <v>4736.9000000000005</v>
      </c>
      <c r="H435" s="11">
        <f>4736.8+0.1</f>
        <v>4736.9000000000005</v>
      </c>
      <c r="I435" s="11"/>
      <c r="J435" s="11"/>
      <c r="K435" s="11"/>
      <c r="L435" s="11">
        <f t="shared" si="1080"/>
        <v>4614.3</v>
      </c>
      <c r="M435" s="11">
        <f t="shared" si="1081"/>
        <v>4736.9000000000005</v>
      </c>
      <c r="N435" s="11">
        <f t="shared" si="1082"/>
        <v>4736.9000000000005</v>
      </c>
      <c r="O435" s="11"/>
      <c r="P435" s="11"/>
      <c r="Q435" s="11"/>
      <c r="R435" s="11">
        <f t="shared" si="997"/>
        <v>4614.3</v>
      </c>
      <c r="S435" s="11">
        <f t="shared" si="998"/>
        <v>4736.9000000000005</v>
      </c>
      <c r="T435" s="11">
        <f t="shared" si="999"/>
        <v>4736.9000000000005</v>
      </c>
      <c r="U435" s="11"/>
      <c r="V435" s="11"/>
      <c r="W435" s="11"/>
      <c r="X435" s="11">
        <f t="shared" si="1000"/>
        <v>4614.3</v>
      </c>
      <c r="Y435" s="11">
        <f t="shared" si="1001"/>
        <v>4736.9000000000005</v>
      </c>
      <c r="Z435" s="11">
        <f t="shared" si="1002"/>
        <v>4736.9000000000005</v>
      </c>
      <c r="AA435" s="11"/>
      <c r="AB435" s="11"/>
      <c r="AC435" s="11"/>
      <c r="AD435" s="11">
        <f t="shared" si="1003"/>
        <v>4614.3</v>
      </c>
      <c r="AE435" s="11">
        <f t="shared" si="1004"/>
        <v>4736.9000000000005</v>
      </c>
      <c r="AF435" s="11">
        <f t="shared" si="1005"/>
        <v>4736.9000000000005</v>
      </c>
      <c r="AG435" s="11"/>
      <c r="AH435" s="11">
        <f t="shared" si="1006"/>
        <v>4614.3</v>
      </c>
      <c r="AI435" s="11">
        <f t="shared" si="1007"/>
        <v>4736.9000000000005</v>
      </c>
      <c r="AJ435" s="11">
        <f t="shared" si="1008"/>
        <v>4736.9000000000005</v>
      </c>
      <c r="AK435" s="11"/>
      <c r="AL435" s="11"/>
      <c r="AM435" s="11"/>
      <c r="AN435" s="11">
        <f t="shared" si="1009"/>
        <v>4614.3</v>
      </c>
      <c r="AO435" s="11">
        <f t="shared" si="1010"/>
        <v>4736.9000000000005</v>
      </c>
      <c r="AP435" s="11">
        <f t="shared" si="1011"/>
        <v>4736.9000000000005</v>
      </c>
      <c r="AQ435" s="11"/>
      <c r="AR435" s="11"/>
      <c r="AS435" s="11"/>
      <c r="AT435" s="11">
        <f t="shared" si="1012"/>
        <v>4614.3</v>
      </c>
      <c r="AU435" s="11">
        <f t="shared" si="1013"/>
        <v>4736.9000000000005</v>
      </c>
      <c r="AV435" s="11">
        <f t="shared" si="1014"/>
        <v>4736.9000000000005</v>
      </c>
      <c r="AW435" s="11"/>
      <c r="AX435" s="11"/>
      <c r="AY435" s="11"/>
      <c r="AZ435" s="11">
        <f t="shared" si="1015"/>
        <v>4614.3</v>
      </c>
      <c r="BA435" s="11">
        <f t="shared" si="1016"/>
        <v>4736.9000000000005</v>
      </c>
      <c r="BB435" s="11">
        <f t="shared" si="1017"/>
        <v>4736.9000000000005</v>
      </c>
      <c r="BC435" s="11"/>
      <c r="BD435" s="11"/>
      <c r="BE435" s="11"/>
      <c r="BF435" s="11">
        <f t="shared" si="1018"/>
        <v>4614.3</v>
      </c>
      <c r="BG435" s="11">
        <f t="shared" si="1019"/>
        <v>4736.9000000000005</v>
      </c>
      <c r="BH435" s="11">
        <f t="shared" si="1020"/>
        <v>4736.9000000000005</v>
      </c>
      <c r="BI435" s="11"/>
      <c r="BJ435" s="11"/>
      <c r="BK435" s="11"/>
      <c r="BL435" s="11">
        <f t="shared" si="1119"/>
        <v>4614.3</v>
      </c>
      <c r="BM435" s="11"/>
      <c r="BN435" s="43">
        <f t="shared" si="1038"/>
        <v>4614.3</v>
      </c>
      <c r="BO435" s="11">
        <f t="shared" si="1073"/>
        <v>4736.9000000000005</v>
      </c>
      <c r="BP435" s="11"/>
      <c r="BQ435" s="43">
        <f t="shared" si="1039"/>
        <v>4736.9000000000005</v>
      </c>
      <c r="BR435" s="11">
        <f t="shared" si="1075"/>
        <v>4736.9000000000005</v>
      </c>
      <c r="BS435" s="11"/>
      <c r="BT435" s="43">
        <f t="shared" si="1040"/>
        <v>4736.9000000000005</v>
      </c>
      <c r="BU435" s="11"/>
      <c r="BV435" s="21"/>
      <c r="BW435" s="21"/>
      <c r="BX435" s="1" t="str">
        <f t="shared" si="1120"/>
        <v>1101</v>
      </c>
    </row>
    <row r="436" spans="1:76" ht="15.6" customHeight="1" x14ac:dyDescent="0.3">
      <c r="A436" s="62" t="s">
        <v>339</v>
      </c>
      <c r="B436" s="63">
        <v>600</v>
      </c>
      <c r="C436" s="62" t="s">
        <v>286</v>
      </c>
      <c r="D436" s="62" t="s">
        <v>67</v>
      </c>
      <c r="E436" s="64" t="s">
        <v>287</v>
      </c>
      <c r="F436" s="11">
        <f>901921.6-0.3</f>
        <v>901921.29999999993</v>
      </c>
      <c r="G436" s="11">
        <f>931021.2-0.1</f>
        <v>931021.1</v>
      </c>
      <c r="H436" s="11">
        <f>931021.2-0.1</f>
        <v>931021.1</v>
      </c>
      <c r="I436" s="11">
        <v>44562.7</v>
      </c>
      <c r="J436" s="11">
        <v>45210.7</v>
      </c>
      <c r="K436" s="11">
        <v>45210.7</v>
      </c>
      <c r="L436" s="11">
        <f t="shared" si="1080"/>
        <v>946483.99999999988</v>
      </c>
      <c r="M436" s="11">
        <f t="shared" si="1081"/>
        <v>976231.79999999993</v>
      </c>
      <c r="N436" s="11">
        <f t="shared" si="1082"/>
        <v>976231.79999999993</v>
      </c>
      <c r="O436" s="11"/>
      <c r="P436" s="11"/>
      <c r="Q436" s="11"/>
      <c r="R436" s="11">
        <f t="shared" si="997"/>
        <v>946483.99999999988</v>
      </c>
      <c r="S436" s="11">
        <f t="shared" si="998"/>
        <v>976231.79999999993</v>
      </c>
      <c r="T436" s="11">
        <f t="shared" si="999"/>
        <v>976231.79999999993</v>
      </c>
      <c r="U436" s="11"/>
      <c r="V436" s="11"/>
      <c r="W436" s="11"/>
      <c r="X436" s="11">
        <f t="shared" si="1000"/>
        <v>946483.99999999988</v>
      </c>
      <c r="Y436" s="11">
        <f t="shared" si="1001"/>
        <v>976231.79999999993</v>
      </c>
      <c r="Z436" s="11">
        <f t="shared" si="1002"/>
        <v>976231.79999999993</v>
      </c>
      <c r="AA436" s="11"/>
      <c r="AB436" s="11"/>
      <c r="AC436" s="11"/>
      <c r="AD436" s="11">
        <f t="shared" si="1003"/>
        <v>946483.99999999988</v>
      </c>
      <c r="AE436" s="11">
        <f t="shared" si="1004"/>
        <v>976231.79999999993</v>
      </c>
      <c r="AF436" s="11">
        <f t="shared" si="1005"/>
        <v>976231.79999999993</v>
      </c>
      <c r="AG436" s="11"/>
      <c r="AH436" s="11">
        <f t="shared" si="1006"/>
        <v>946483.99999999988</v>
      </c>
      <c r="AI436" s="11">
        <f t="shared" si="1007"/>
        <v>976231.79999999993</v>
      </c>
      <c r="AJ436" s="11">
        <f t="shared" si="1008"/>
        <v>976231.79999999993</v>
      </c>
      <c r="AK436" s="11"/>
      <c r="AL436" s="11"/>
      <c r="AM436" s="11"/>
      <c r="AN436" s="11">
        <f t="shared" si="1009"/>
        <v>946483.99999999988</v>
      </c>
      <c r="AO436" s="11">
        <f t="shared" si="1010"/>
        <v>976231.79999999993</v>
      </c>
      <c r="AP436" s="11">
        <f t="shared" si="1011"/>
        <v>976231.79999999993</v>
      </c>
      <c r="AQ436" s="11"/>
      <c r="AR436" s="11"/>
      <c r="AS436" s="11"/>
      <c r="AT436" s="11">
        <f t="shared" si="1012"/>
        <v>946483.99999999988</v>
      </c>
      <c r="AU436" s="11">
        <f t="shared" si="1013"/>
        <v>976231.79999999993</v>
      </c>
      <c r="AV436" s="11">
        <f t="shared" si="1014"/>
        <v>976231.79999999993</v>
      </c>
      <c r="AW436" s="11">
        <v>5958.06</v>
      </c>
      <c r="AX436" s="11"/>
      <c r="AY436" s="11"/>
      <c r="AZ436" s="11">
        <f t="shared" si="1015"/>
        <v>952442.05999999994</v>
      </c>
      <c r="BA436" s="11">
        <f t="shared" si="1016"/>
        <v>976231.79999999993</v>
      </c>
      <c r="BB436" s="11">
        <f t="shared" si="1017"/>
        <v>976231.79999999993</v>
      </c>
      <c r="BC436" s="11"/>
      <c r="BD436" s="11"/>
      <c r="BE436" s="11"/>
      <c r="BF436" s="11">
        <f t="shared" si="1018"/>
        <v>952442.05999999994</v>
      </c>
      <c r="BG436" s="11">
        <f t="shared" si="1019"/>
        <v>976231.79999999993</v>
      </c>
      <c r="BH436" s="11">
        <f t="shared" si="1020"/>
        <v>976231.79999999993</v>
      </c>
      <c r="BI436" s="11">
        <v>5303.6490000000003</v>
      </c>
      <c r="BJ436" s="11"/>
      <c r="BK436" s="11"/>
      <c r="BL436" s="11">
        <f t="shared" si="1119"/>
        <v>957745.70899999992</v>
      </c>
      <c r="BM436" s="11"/>
      <c r="BN436" s="43">
        <f t="shared" si="1038"/>
        <v>957745.70899999992</v>
      </c>
      <c r="BO436" s="11">
        <f t="shared" si="1073"/>
        <v>976231.79999999993</v>
      </c>
      <c r="BP436" s="11"/>
      <c r="BQ436" s="43">
        <f t="shared" si="1039"/>
        <v>976231.79999999993</v>
      </c>
      <c r="BR436" s="11">
        <f t="shared" si="1075"/>
        <v>976231.79999999993</v>
      </c>
      <c r="BS436" s="11"/>
      <c r="BT436" s="43">
        <f t="shared" si="1040"/>
        <v>976231.79999999993</v>
      </c>
      <c r="BU436" s="11"/>
      <c r="BV436" s="21"/>
      <c r="BW436" s="21">
        <v>70</v>
      </c>
      <c r="BX436" s="1" t="str">
        <f t="shared" si="1120"/>
        <v>1103</v>
      </c>
    </row>
    <row r="437" spans="1:76" ht="78" customHeight="1" x14ac:dyDescent="0.3">
      <c r="A437" s="62" t="s">
        <v>340</v>
      </c>
      <c r="B437" s="63"/>
      <c r="C437" s="62"/>
      <c r="D437" s="62"/>
      <c r="E437" s="64" t="s">
        <v>341</v>
      </c>
      <c r="F437" s="11">
        <f t="shared" ref="F437:F440" si="1124">F438</f>
        <v>38855.699999999997</v>
      </c>
      <c r="G437" s="11">
        <f t="shared" ref="G437:G440" si="1125">G438</f>
        <v>38855.699999999997</v>
      </c>
      <c r="H437" s="11">
        <f t="shared" ref="H437:H440" si="1126">H438</f>
        <v>38855.699999999997</v>
      </c>
      <c r="I437" s="11">
        <f t="shared" ref="I437:I440" si="1127">I438</f>
        <v>0</v>
      </c>
      <c r="J437" s="11">
        <f t="shared" ref="J437:J440" si="1128">J438</f>
        <v>0</v>
      </c>
      <c r="K437" s="11">
        <f t="shared" ref="K437:K440" si="1129">K438</f>
        <v>0</v>
      </c>
      <c r="L437" s="11">
        <f t="shared" si="1080"/>
        <v>38855.699999999997</v>
      </c>
      <c r="M437" s="11">
        <f t="shared" si="1081"/>
        <v>38855.699999999997</v>
      </c>
      <c r="N437" s="11">
        <f t="shared" si="1082"/>
        <v>38855.699999999997</v>
      </c>
      <c r="O437" s="11">
        <f t="shared" ref="O437:O440" si="1130">O438</f>
        <v>0</v>
      </c>
      <c r="P437" s="11">
        <f t="shared" ref="P437:P440" si="1131">P438</f>
        <v>0</v>
      </c>
      <c r="Q437" s="11">
        <f t="shared" ref="Q437:Q440" si="1132">Q438</f>
        <v>0</v>
      </c>
      <c r="R437" s="11">
        <f t="shared" si="997"/>
        <v>38855.699999999997</v>
      </c>
      <c r="S437" s="11">
        <f t="shared" si="998"/>
        <v>38855.699999999997</v>
      </c>
      <c r="T437" s="11">
        <f t="shared" si="999"/>
        <v>38855.699999999997</v>
      </c>
      <c r="U437" s="11">
        <f t="shared" ref="U437:U440" si="1133">U438</f>
        <v>0</v>
      </c>
      <c r="V437" s="11">
        <f t="shared" ref="V437:V440" si="1134">V438</f>
        <v>0</v>
      </c>
      <c r="W437" s="11">
        <f t="shared" ref="W437:W440" si="1135">W438</f>
        <v>0</v>
      </c>
      <c r="X437" s="11">
        <f t="shared" si="1000"/>
        <v>38855.699999999997</v>
      </c>
      <c r="Y437" s="11">
        <f t="shared" si="1001"/>
        <v>38855.699999999997</v>
      </c>
      <c r="Z437" s="11">
        <f t="shared" si="1002"/>
        <v>38855.699999999997</v>
      </c>
      <c r="AA437" s="11">
        <f t="shared" ref="AA437:AA440" si="1136">AA438</f>
        <v>0</v>
      </c>
      <c r="AB437" s="11">
        <f t="shared" ref="AB437:AB440" si="1137">AB438</f>
        <v>0</v>
      </c>
      <c r="AC437" s="11">
        <f t="shared" ref="AC437:AC440" si="1138">AC438</f>
        <v>0</v>
      </c>
      <c r="AD437" s="11">
        <f t="shared" si="1003"/>
        <v>38855.699999999997</v>
      </c>
      <c r="AE437" s="11">
        <f t="shared" si="1004"/>
        <v>38855.699999999997</v>
      </c>
      <c r="AF437" s="11">
        <f t="shared" si="1005"/>
        <v>38855.699999999997</v>
      </c>
      <c r="AG437" s="11">
        <f t="shared" ref="AG437:AG440" si="1139">AG438</f>
        <v>0</v>
      </c>
      <c r="AH437" s="11">
        <f t="shared" si="1006"/>
        <v>38855.699999999997</v>
      </c>
      <c r="AI437" s="11">
        <f t="shared" si="1007"/>
        <v>38855.699999999997</v>
      </c>
      <c r="AJ437" s="11">
        <f t="shared" si="1008"/>
        <v>38855.699999999997</v>
      </c>
      <c r="AK437" s="11">
        <f t="shared" ref="AK437:AK440" si="1140">AK438</f>
        <v>4487.5910000000003</v>
      </c>
      <c r="AL437" s="11">
        <f t="shared" ref="AL437:AL440" si="1141">AL438</f>
        <v>0</v>
      </c>
      <c r="AM437" s="11">
        <f t="shared" ref="AM437:AM440" si="1142">AM438</f>
        <v>0</v>
      </c>
      <c r="AN437" s="11">
        <f t="shared" si="1009"/>
        <v>43343.290999999997</v>
      </c>
      <c r="AO437" s="11">
        <f t="shared" si="1010"/>
        <v>38855.699999999997</v>
      </c>
      <c r="AP437" s="11">
        <f t="shared" si="1011"/>
        <v>38855.699999999997</v>
      </c>
      <c r="AQ437" s="11">
        <f t="shared" ref="AQ437:AQ440" si="1143">AQ438</f>
        <v>0</v>
      </c>
      <c r="AR437" s="11">
        <f t="shared" ref="AR437:AR440" si="1144">AR438</f>
        <v>0</v>
      </c>
      <c r="AS437" s="11">
        <f t="shared" ref="AS437:AS440" si="1145">AS438</f>
        <v>0</v>
      </c>
      <c r="AT437" s="11">
        <f t="shared" si="1012"/>
        <v>43343.290999999997</v>
      </c>
      <c r="AU437" s="11">
        <f t="shared" si="1013"/>
        <v>38855.699999999997</v>
      </c>
      <c r="AV437" s="11">
        <f t="shared" si="1014"/>
        <v>38855.699999999997</v>
      </c>
      <c r="AW437" s="11">
        <f t="shared" ref="AW437:AW440" si="1146">AW438</f>
        <v>0</v>
      </c>
      <c r="AX437" s="11">
        <f t="shared" ref="AX437:AX440" si="1147">AX438</f>
        <v>0</v>
      </c>
      <c r="AY437" s="11">
        <f t="shared" ref="AY437:AY440" si="1148">AY438</f>
        <v>0</v>
      </c>
      <c r="AZ437" s="11">
        <f t="shared" si="1015"/>
        <v>43343.290999999997</v>
      </c>
      <c r="BA437" s="11">
        <f t="shared" si="1016"/>
        <v>38855.699999999997</v>
      </c>
      <c r="BB437" s="11">
        <f t="shared" si="1017"/>
        <v>38855.699999999997</v>
      </c>
      <c r="BC437" s="11">
        <f t="shared" ref="BC437:BC440" si="1149">BC438</f>
        <v>0</v>
      </c>
      <c r="BD437" s="11">
        <f t="shared" ref="BD437:BD440" si="1150">BD438</f>
        <v>0</v>
      </c>
      <c r="BE437" s="11">
        <f t="shared" ref="BE437:BE440" si="1151">BE438</f>
        <v>0</v>
      </c>
      <c r="BF437" s="11">
        <f t="shared" si="1018"/>
        <v>43343.290999999997</v>
      </c>
      <c r="BG437" s="11">
        <f t="shared" si="1019"/>
        <v>38855.699999999997</v>
      </c>
      <c r="BH437" s="11">
        <f t="shared" si="1020"/>
        <v>38855.699999999997</v>
      </c>
      <c r="BI437" s="11">
        <f t="shared" ref="BI437:BI440" si="1152">BI438</f>
        <v>0</v>
      </c>
      <c r="BJ437" s="11">
        <f t="shared" ref="BJ437:BJ440" si="1153">BJ438</f>
        <v>0</v>
      </c>
      <c r="BK437" s="11">
        <f t="shared" ref="BK437:BK440" si="1154">BK438</f>
        <v>0</v>
      </c>
      <c r="BL437" s="11">
        <f t="shared" si="1119"/>
        <v>43343.290999999997</v>
      </c>
      <c r="BM437" s="11">
        <f t="shared" ref="BM437:BM440" si="1155">BM438</f>
        <v>0</v>
      </c>
      <c r="BN437" s="43">
        <f t="shared" si="1038"/>
        <v>43343.290999999997</v>
      </c>
      <c r="BO437" s="11">
        <f t="shared" si="1073"/>
        <v>38855.699999999997</v>
      </c>
      <c r="BP437" s="11">
        <f t="shared" ref="BP437:BU440" si="1156">BP438</f>
        <v>0</v>
      </c>
      <c r="BQ437" s="43">
        <f t="shared" si="1039"/>
        <v>38855.699999999997</v>
      </c>
      <c r="BR437" s="11">
        <f t="shared" si="1075"/>
        <v>38855.699999999997</v>
      </c>
      <c r="BS437" s="11">
        <f t="shared" si="1156"/>
        <v>0</v>
      </c>
      <c r="BT437" s="43">
        <f t="shared" si="1040"/>
        <v>38855.699999999997</v>
      </c>
      <c r="BU437" s="11">
        <f t="shared" si="1156"/>
        <v>0</v>
      </c>
      <c r="BV437" s="21"/>
      <c r="BW437" s="21"/>
      <c r="BX437" s="1" t="str">
        <f t="shared" si="1120"/>
        <v/>
      </c>
    </row>
    <row r="438" spans="1:76" ht="46.8" customHeight="1" x14ac:dyDescent="0.3">
      <c r="A438" s="62" t="s">
        <v>340</v>
      </c>
      <c r="B438" s="63" t="s">
        <v>82</v>
      </c>
      <c r="C438" s="62"/>
      <c r="D438" s="62"/>
      <c r="E438" s="64" t="s">
        <v>83</v>
      </c>
      <c r="F438" s="11">
        <f t="shared" si="1124"/>
        <v>38855.699999999997</v>
      </c>
      <c r="G438" s="11">
        <f t="shared" si="1125"/>
        <v>38855.699999999997</v>
      </c>
      <c r="H438" s="11">
        <f t="shared" si="1126"/>
        <v>38855.699999999997</v>
      </c>
      <c r="I438" s="11">
        <f t="shared" si="1127"/>
        <v>0</v>
      </c>
      <c r="J438" s="11">
        <f t="shared" si="1128"/>
        <v>0</v>
      </c>
      <c r="K438" s="11">
        <f t="shared" si="1129"/>
        <v>0</v>
      </c>
      <c r="L438" s="11">
        <f t="shared" si="1080"/>
        <v>38855.699999999997</v>
      </c>
      <c r="M438" s="11">
        <f t="shared" si="1081"/>
        <v>38855.699999999997</v>
      </c>
      <c r="N438" s="11">
        <f t="shared" si="1082"/>
        <v>38855.699999999997</v>
      </c>
      <c r="O438" s="11">
        <f t="shared" si="1130"/>
        <v>0</v>
      </c>
      <c r="P438" s="11">
        <f t="shared" si="1131"/>
        <v>0</v>
      </c>
      <c r="Q438" s="11">
        <f t="shared" si="1132"/>
        <v>0</v>
      </c>
      <c r="R438" s="11">
        <f t="shared" si="997"/>
        <v>38855.699999999997</v>
      </c>
      <c r="S438" s="11">
        <f t="shared" si="998"/>
        <v>38855.699999999997</v>
      </c>
      <c r="T438" s="11">
        <f t="shared" si="999"/>
        <v>38855.699999999997</v>
      </c>
      <c r="U438" s="11">
        <f t="shared" si="1133"/>
        <v>0</v>
      </c>
      <c r="V438" s="11">
        <f t="shared" si="1134"/>
        <v>0</v>
      </c>
      <c r="W438" s="11">
        <f t="shared" si="1135"/>
        <v>0</v>
      </c>
      <c r="X438" s="11">
        <f t="shared" si="1000"/>
        <v>38855.699999999997</v>
      </c>
      <c r="Y438" s="11">
        <f t="shared" si="1001"/>
        <v>38855.699999999997</v>
      </c>
      <c r="Z438" s="11">
        <f t="shared" si="1002"/>
        <v>38855.699999999997</v>
      </c>
      <c r="AA438" s="11">
        <f t="shared" si="1136"/>
        <v>0</v>
      </c>
      <c r="AB438" s="11">
        <f t="shared" si="1137"/>
        <v>0</v>
      </c>
      <c r="AC438" s="11">
        <f t="shared" si="1138"/>
        <v>0</v>
      </c>
      <c r="AD438" s="11">
        <f t="shared" si="1003"/>
        <v>38855.699999999997</v>
      </c>
      <c r="AE438" s="11">
        <f t="shared" si="1004"/>
        <v>38855.699999999997</v>
      </c>
      <c r="AF438" s="11">
        <f t="shared" si="1005"/>
        <v>38855.699999999997</v>
      </c>
      <c r="AG438" s="11">
        <f t="shared" si="1139"/>
        <v>0</v>
      </c>
      <c r="AH438" s="11">
        <f t="shared" si="1006"/>
        <v>38855.699999999997</v>
      </c>
      <c r="AI438" s="11">
        <f t="shared" si="1007"/>
        <v>38855.699999999997</v>
      </c>
      <c r="AJ438" s="11">
        <f t="shared" si="1008"/>
        <v>38855.699999999997</v>
      </c>
      <c r="AK438" s="11">
        <f t="shared" si="1140"/>
        <v>4487.5910000000003</v>
      </c>
      <c r="AL438" s="11">
        <f t="shared" si="1141"/>
        <v>0</v>
      </c>
      <c r="AM438" s="11">
        <f t="shared" si="1142"/>
        <v>0</v>
      </c>
      <c r="AN438" s="11">
        <f t="shared" si="1009"/>
        <v>43343.290999999997</v>
      </c>
      <c r="AO438" s="11">
        <f t="shared" si="1010"/>
        <v>38855.699999999997</v>
      </c>
      <c r="AP438" s="11">
        <f t="shared" si="1011"/>
        <v>38855.699999999997</v>
      </c>
      <c r="AQ438" s="11">
        <f t="shared" si="1143"/>
        <v>0</v>
      </c>
      <c r="AR438" s="11">
        <f t="shared" si="1144"/>
        <v>0</v>
      </c>
      <c r="AS438" s="11">
        <f t="shared" si="1145"/>
        <v>0</v>
      </c>
      <c r="AT438" s="11">
        <f t="shared" si="1012"/>
        <v>43343.290999999997</v>
      </c>
      <c r="AU438" s="11">
        <f t="shared" si="1013"/>
        <v>38855.699999999997</v>
      </c>
      <c r="AV438" s="11">
        <f t="shared" si="1014"/>
        <v>38855.699999999997</v>
      </c>
      <c r="AW438" s="11">
        <f t="shared" si="1146"/>
        <v>0</v>
      </c>
      <c r="AX438" s="11">
        <f t="shared" si="1147"/>
        <v>0</v>
      </c>
      <c r="AY438" s="11">
        <f t="shared" si="1148"/>
        <v>0</v>
      </c>
      <c r="AZ438" s="11">
        <f t="shared" si="1015"/>
        <v>43343.290999999997</v>
      </c>
      <c r="BA438" s="11">
        <f t="shared" si="1016"/>
        <v>38855.699999999997</v>
      </c>
      <c r="BB438" s="11">
        <f t="shared" si="1017"/>
        <v>38855.699999999997</v>
      </c>
      <c r="BC438" s="11">
        <f t="shared" si="1149"/>
        <v>0</v>
      </c>
      <c r="BD438" s="11">
        <f t="shared" si="1150"/>
        <v>0</v>
      </c>
      <c r="BE438" s="11">
        <f t="shared" si="1151"/>
        <v>0</v>
      </c>
      <c r="BF438" s="11">
        <f t="shared" si="1018"/>
        <v>43343.290999999997</v>
      </c>
      <c r="BG438" s="11">
        <f t="shared" si="1019"/>
        <v>38855.699999999997</v>
      </c>
      <c r="BH438" s="11">
        <f t="shared" si="1020"/>
        <v>38855.699999999997</v>
      </c>
      <c r="BI438" s="11">
        <f t="shared" si="1152"/>
        <v>0</v>
      </c>
      <c r="BJ438" s="11">
        <f t="shared" si="1153"/>
        <v>0</v>
      </c>
      <c r="BK438" s="11">
        <f t="shared" si="1154"/>
        <v>0</v>
      </c>
      <c r="BL438" s="11">
        <f t="shared" si="1119"/>
        <v>43343.290999999997</v>
      </c>
      <c r="BM438" s="11">
        <f t="shared" si="1155"/>
        <v>0</v>
      </c>
      <c r="BN438" s="43">
        <f t="shared" si="1038"/>
        <v>43343.290999999997</v>
      </c>
      <c r="BO438" s="11">
        <f t="shared" si="1073"/>
        <v>38855.699999999997</v>
      </c>
      <c r="BP438" s="11">
        <f t="shared" si="1156"/>
        <v>0</v>
      </c>
      <c r="BQ438" s="43">
        <f t="shared" si="1039"/>
        <v>38855.699999999997</v>
      </c>
      <c r="BR438" s="11">
        <f t="shared" si="1075"/>
        <v>38855.699999999997</v>
      </c>
      <c r="BS438" s="11">
        <f t="shared" si="1156"/>
        <v>0</v>
      </c>
      <c r="BT438" s="43">
        <f t="shared" si="1040"/>
        <v>38855.699999999997</v>
      </c>
      <c r="BU438" s="11">
        <f t="shared" si="1156"/>
        <v>0</v>
      </c>
      <c r="BV438" s="21"/>
      <c r="BW438" s="21"/>
      <c r="BX438" s="1" t="str">
        <f t="shared" si="1120"/>
        <v/>
      </c>
    </row>
    <row r="439" spans="1:76" ht="15.6" customHeight="1" x14ac:dyDescent="0.3">
      <c r="A439" s="62" t="s">
        <v>340</v>
      </c>
      <c r="B439" s="63">
        <v>600</v>
      </c>
      <c r="C439" s="62" t="s">
        <v>286</v>
      </c>
      <c r="D439" s="62" t="s">
        <v>67</v>
      </c>
      <c r="E439" s="64" t="s">
        <v>287</v>
      </c>
      <c r="F439" s="11">
        <v>38855.699999999997</v>
      </c>
      <c r="G439" s="11">
        <v>38855.699999999997</v>
      </c>
      <c r="H439" s="11">
        <v>38855.699999999997</v>
      </c>
      <c r="I439" s="11"/>
      <c r="J439" s="11"/>
      <c r="K439" s="11"/>
      <c r="L439" s="11">
        <f t="shared" si="1080"/>
        <v>38855.699999999997</v>
      </c>
      <c r="M439" s="11">
        <f t="shared" si="1081"/>
        <v>38855.699999999997</v>
      </c>
      <c r="N439" s="11">
        <f t="shared" si="1082"/>
        <v>38855.699999999997</v>
      </c>
      <c r="O439" s="11"/>
      <c r="P439" s="11"/>
      <c r="Q439" s="11"/>
      <c r="R439" s="11">
        <f t="shared" ref="R439:R502" si="1157">L439+O439</f>
        <v>38855.699999999997</v>
      </c>
      <c r="S439" s="11">
        <f t="shared" ref="S439:S502" si="1158">M439+P439</f>
        <v>38855.699999999997</v>
      </c>
      <c r="T439" s="11">
        <f t="shared" ref="T439:T502" si="1159">N439+Q439</f>
        <v>38855.699999999997</v>
      </c>
      <c r="U439" s="11"/>
      <c r="V439" s="11"/>
      <c r="W439" s="11"/>
      <c r="X439" s="11">
        <f t="shared" ref="X439:X502" si="1160">R439+U439</f>
        <v>38855.699999999997</v>
      </c>
      <c r="Y439" s="11">
        <f t="shared" ref="Y439:Y502" si="1161">S439+V439</f>
        <v>38855.699999999997</v>
      </c>
      <c r="Z439" s="11">
        <f t="shared" ref="Z439:Z502" si="1162">T439+W439</f>
        <v>38855.699999999997</v>
      </c>
      <c r="AA439" s="11"/>
      <c r="AB439" s="11"/>
      <c r="AC439" s="11"/>
      <c r="AD439" s="11">
        <f t="shared" ref="AD439:AD502" si="1163">X439+AA439</f>
        <v>38855.699999999997</v>
      </c>
      <c r="AE439" s="11">
        <f t="shared" ref="AE439:AE502" si="1164">Y439+AB439</f>
        <v>38855.699999999997</v>
      </c>
      <c r="AF439" s="11">
        <f t="shared" ref="AF439:AF502" si="1165">Z439+AC439</f>
        <v>38855.699999999997</v>
      </c>
      <c r="AG439" s="11"/>
      <c r="AH439" s="11">
        <f t="shared" ref="AH439:AH502" si="1166">AD439+AG439</f>
        <v>38855.699999999997</v>
      </c>
      <c r="AI439" s="11">
        <f t="shared" ref="AI439:AI502" si="1167">AE439</f>
        <v>38855.699999999997</v>
      </c>
      <c r="AJ439" s="11">
        <f t="shared" ref="AJ439:AJ502" si="1168">AF439</f>
        <v>38855.699999999997</v>
      </c>
      <c r="AK439" s="11">
        <v>4487.5910000000003</v>
      </c>
      <c r="AL439" s="11"/>
      <c r="AM439" s="11"/>
      <c r="AN439" s="11">
        <f t="shared" ref="AN439:AN502" si="1169">AH439+AK439</f>
        <v>43343.290999999997</v>
      </c>
      <c r="AO439" s="11">
        <f t="shared" ref="AO439:AO502" si="1170">AI439+AL439</f>
        <v>38855.699999999997</v>
      </c>
      <c r="AP439" s="11">
        <f t="shared" ref="AP439:AP502" si="1171">AJ439+AM439</f>
        <v>38855.699999999997</v>
      </c>
      <c r="AQ439" s="11"/>
      <c r="AR439" s="11"/>
      <c r="AS439" s="11"/>
      <c r="AT439" s="11">
        <f t="shared" ref="AT439:AT502" si="1172">AN439+AQ439</f>
        <v>43343.290999999997</v>
      </c>
      <c r="AU439" s="11">
        <f t="shared" ref="AU439:AU502" si="1173">AO439+AR439</f>
        <v>38855.699999999997</v>
      </c>
      <c r="AV439" s="11">
        <f t="shared" ref="AV439:AV502" si="1174">AP439+AS439</f>
        <v>38855.699999999997</v>
      </c>
      <c r="AW439" s="11"/>
      <c r="AX439" s="11"/>
      <c r="AY439" s="11"/>
      <c r="AZ439" s="11">
        <f t="shared" ref="AZ439:AZ502" si="1175">AT439+AW439</f>
        <v>43343.290999999997</v>
      </c>
      <c r="BA439" s="11">
        <f t="shared" ref="BA439:BA502" si="1176">AU439+AX439</f>
        <v>38855.699999999997</v>
      </c>
      <c r="BB439" s="11">
        <f t="shared" ref="BB439:BB502" si="1177">AV439+AY439</f>
        <v>38855.699999999997</v>
      </c>
      <c r="BC439" s="11"/>
      <c r="BD439" s="11"/>
      <c r="BE439" s="11"/>
      <c r="BF439" s="11">
        <f t="shared" ref="BF439:BF502" si="1178">AZ439+BC439</f>
        <v>43343.290999999997</v>
      </c>
      <c r="BG439" s="11">
        <f t="shared" ref="BG439:BG502" si="1179">BA439+BD439</f>
        <v>38855.699999999997</v>
      </c>
      <c r="BH439" s="11">
        <f t="shared" ref="BH439:BH502" si="1180">BB439+BE439</f>
        <v>38855.699999999997</v>
      </c>
      <c r="BI439" s="11"/>
      <c r="BJ439" s="11"/>
      <c r="BK439" s="11"/>
      <c r="BL439" s="11">
        <f t="shared" si="1119"/>
        <v>43343.290999999997</v>
      </c>
      <c r="BM439" s="11"/>
      <c r="BN439" s="43">
        <f t="shared" si="1038"/>
        <v>43343.290999999997</v>
      </c>
      <c r="BO439" s="11">
        <f t="shared" si="1073"/>
        <v>38855.699999999997</v>
      </c>
      <c r="BP439" s="11"/>
      <c r="BQ439" s="43">
        <f t="shared" si="1039"/>
        <v>38855.699999999997</v>
      </c>
      <c r="BR439" s="11">
        <f t="shared" si="1075"/>
        <v>38855.699999999997</v>
      </c>
      <c r="BS439" s="11"/>
      <c r="BT439" s="43">
        <f t="shared" si="1040"/>
        <v>38855.699999999997</v>
      </c>
      <c r="BU439" s="11"/>
      <c r="BV439" s="21"/>
      <c r="BW439" s="21"/>
      <c r="BX439" s="1" t="str">
        <f t="shared" si="1120"/>
        <v>1103</v>
      </c>
    </row>
    <row r="440" spans="1:76" ht="15.6" customHeight="1" x14ac:dyDescent="0.3">
      <c r="A440" s="62" t="s">
        <v>342</v>
      </c>
      <c r="B440" s="63"/>
      <c r="C440" s="62"/>
      <c r="D440" s="62"/>
      <c r="E440" s="64" t="s">
        <v>221</v>
      </c>
      <c r="F440" s="11">
        <f t="shared" si="1124"/>
        <v>7448</v>
      </c>
      <c r="G440" s="11">
        <f t="shared" si="1125"/>
        <v>0</v>
      </c>
      <c r="H440" s="11">
        <f t="shared" si="1126"/>
        <v>0</v>
      </c>
      <c r="I440" s="11">
        <f t="shared" si="1127"/>
        <v>371.5</v>
      </c>
      <c r="J440" s="11">
        <f t="shared" si="1128"/>
        <v>0</v>
      </c>
      <c r="K440" s="11">
        <f t="shared" si="1129"/>
        <v>0</v>
      </c>
      <c r="L440" s="11">
        <f t="shared" si="1080"/>
        <v>7819.5</v>
      </c>
      <c r="M440" s="11">
        <f t="shared" si="1081"/>
        <v>0</v>
      </c>
      <c r="N440" s="11">
        <f t="shared" si="1082"/>
        <v>0</v>
      </c>
      <c r="O440" s="11">
        <f t="shared" si="1130"/>
        <v>5112.4000000000005</v>
      </c>
      <c r="P440" s="11">
        <f t="shared" si="1131"/>
        <v>0</v>
      </c>
      <c r="Q440" s="11">
        <f t="shared" si="1132"/>
        <v>0</v>
      </c>
      <c r="R440" s="11">
        <f t="shared" si="1157"/>
        <v>12931.900000000001</v>
      </c>
      <c r="S440" s="11">
        <f t="shared" si="1158"/>
        <v>0</v>
      </c>
      <c r="T440" s="11">
        <f t="shared" si="1159"/>
        <v>0</v>
      </c>
      <c r="U440" s="11">
        <f t="shared" si="1133"/>
        <v>0</v>
      </c>
      <c r="V440" s="11">
        <f t="shared" si="1134"/>
        <v>0</v>
      </c>
      <c r="W440" s="11">
        <f t="shared" si="1135"/>
        <v>0</v>
      </c>
      <c r="X440" s="11">
        <f t="shared" si="1160"/>
        <v>12931.900000000001</v>
      </c>
      <c r="Y440" s="11">
        <f t="shared" si="1161"/>
        <v>0</v>
      </c>
      <c r="Z440" s="11">
        <f t="shared" si="1162"/>
        <v>0</v>
      </c>
      <c r="AA440" s="11">
        <f t="shared" si="1136"/>
        <v>0</v>
      </c>
      <c r="AB440" s="11">
        <f t="shared" si="1137"/>
        <v>0</v>
      </c>
      <c r="AC440" s="11">
        <f t="shared" si="1138"/>
        <v>0</v>
      </c>
      <c r="AD440" s="11">
        <f t="shared" si="1163"/>
        <v>12931.900000000001</v>
      </c>
      <c r="AE440" s="11">
        <f t="shared" si="1164"/>
        <v>0</v>
      </c>
      <c r="AF440" s="11">
        <f t="shared" si="1165"/>
        <v>0</v>
      </c>
      <c r="AG440" s="11">
        <f t="shared" si="1139"/>
        <v>0</v>
      </c>
      <c r="AH440" s="11">
        <f t="shared" si="1166"/>
        <v>12931.900000000001</v>
      </c>
      <c r="AI440" s="11">
        <f t="shared" si="1167"/>
        <v>0</v>
      </c>
      <c r="AJ440" s="11">
        <f t="shared" si="1168"/>
        <v>0</v>
      </c>
      <c r="AK440" s="11">
        <f t="shared" si="1140"/>
        <v>0</v>
      </c>
      <c r="AL440" s="11">
        <f t="shared" si="1141"/>
        <v>0</v>
      </c>
      <c r="AM440" s="11">
        <f t="shared" si="1142"/>
        <v>0</v>
      </c>
      <c r="AN440" s="11">
        <f t="shared" si="1169"/>
        <v>12931.900000000001</v>
      </c>
      <c r="AO440" s="11">
        <f t="shared" si="1170"/>
        <v>0</v>
      </c>
      <c r="AP440" s="11">
        <f t="shared" si="1171"/>
        <v>0</v>
      </c>
      <c r="AQ440" s="11">
        <f t="shared" si="1143"/>
        <v>0</v>
      </c>
      <c r="AR440" s="11">
        <f t="shared" si="1144"/>
        <v>0</v>
      </c>
      <c r="AS440" s="11">
        <f t="shared" si="1145"/>
        <v>0</v>
      </c>
      <c r="AT440" s="11">
        <f t="shared" si="1172"/>
        <v>12931.900000000001</v>
      </c>
      <c r="AU440" s="11">
        <f t="shared" si="1173"/>
        <v>0</v>
      </c>
      <c r="AV440" s="11">
        <f t="shared" si="1174"/>
        <v>0</v>
      </c>
      <c r="AW440" s="11">
        <f t="shared" si="1146"/>
        <v>0</v>
      </c>
      <c r="AX440" s="11">
        <f t="shared" si="1147"/>
        <v>0</v>
      </c>
      <c r="AY440" s="11">
        <f t="shared" si="1148"/>
        <v>0</v>
      </c>
      <c r="AZ440" s="11">
        <f t="shared" si="1175"/>
        <v>12931.900000000001</v>
      </c>
      <c r="BA440" s="11">
        <f t="shared" si="1176"/>
        <v>0</v>
      </c>
      <c r="BB440" s="11">
        <f t="shared" si="1177"/>
        <v>0</v>
      </c>
      <c r="BC440" s="11">
        <f t="shared" si="1149"/>
        <v>0</v>
      </c>
      <c r="BD440" s="11">
        <f t="shared" si="1150"/>
        <v>0</v>
      </c>
      <c r="BE440" s="11">
        <f t="shared" si="1151"/>
        <v>0</v>
      </c>
      <c r="BF440" s="11">
        <f t="shared" si="1178"/>
        <v>12931.900000000001</v>
      </c>
      <c r="BG440" s="11">
        <f t="shared" si="1179"/>
        <v>0</v>
      </c>
      <c r="BH440" s="11">
        <f t="shared" si="1180"/>
        <v>0</v>
      </c>
      <c r="BI440" s="11">
        <f t="shared" si="1152"/>
        <v>28035.173999999999</v>
      </c>
      <c r="BJ440" s="11">
        <f t="shared" si="1153"/>
        <v>0</v>
      </c>
      <c r="BK440" s="11">
        <f t="shared" si="1154"/>
        <v>0</v>
      </c>
      <c r="BL440" s="11">
        <f t="shared" si="1119"/>
        <v>40967.074000000001</v>
      </c>
      <c r="BM440" s="11">
        <f t="shared" si="1155"/>
        <v>0</v>
      </c>
      <c r="BN440" s="43">
        <f t="shared" si="1038"/>
        <v>40967.074000000001</v>
      </c>
      <c r="BO440" s="11">
        <f t="shared" si="1073"/>
        <v>0</v>
      </c>
      <c r="BP440" s="11">
        <f t="shared" si="1156"/>
        <v>0</v>
      </c>
      <c r="BQ440" s="43">
        <f t="shared" si="1039"/>
        <v>0</v>
      </c>
      <c r="BR440" s="11">
        <f t="shared" si="1075"/>
        <v>0</v>
      </c>
      <c r="BS440" s="11">
        <f t="shared" si="1156"/>
        <v>0</v>
      </c>
      <c r="BT440" s="43">
        <f t="shared" si="1040"/>
        <v>0</v>
      </c>
      <c r="BU440" s="11">
        <f t="shared" si="1156"/>
        <v>0</v>
      </c>
      <c r="BV440" s="21"/>
      <c r="BW440" s="21"/>
      <c r="BX440" s="1" t="str">
        <f t="shared" si="1120"/>
        <v/>
      </c>
    </row>
    <row r="441" spans="1:76" ht="46.8" customHeight="1" x14ac:dyDescent="0.3">
      <c r="A441" s="62" t="s">
        <v>342</v>
      </c>
      <c r="B441" s="63" t="s">
        <v>82</v>
      </c>
      <c r="C441" s="62"/>
      <c r="D441" s="62"/>
      <c r="E441" s="64" t="s">
        <v>83</v>
      </c>
      <c r="F441" s="11">
        <f t="shared" ref="F441:K441" si="1181">F442+F443</f>
        <v>7448</v>
      </c>
      <c r="G441" s="11">
        <f t="shared" si="1181"/>
        <v>0</v>
      </c>
      <c r="H441" s="11">
        <f t="shared" si="1181"/>
        <v>0</v>
      </c>
      <c r="I441" s="11">
        <f t="shared" si="1181"/>
        <v>371.5</v>
      </c>
      <c r="J441" s="11">
        <f t="shared" si="1181"/>
        <v>0</v>
      </c>
      <c r="K441" s="11">
        <f t="shared" si="1181"/>
        <v>0</v>
      </c>
      <c r="L441" s="11">
        <f t="shared" si="1080"/>
        <v>7819.5</v>
      </c>
      <c r="M441" s="11">
        <f t="shared" si="1081"/>
        <v>0</v>
      </c>
      <c r="N441" s="11">
        <f t="shared" si="1082"/>
        <v>0</v>
      </c>
      <c r="O441" s="11">
        <f>O442+O443</f>
        <v>5112.4000000000005</v>
      </c>
      <c r="P441" s="11">
        <f>P442+P443</f>
        <v>0</v>
      </c>
      <c r="Q441" s="11">
        <f>Q442+Q443</f>
        <v>0</v>
      </c>
      <c r="R441" s="11">
        <f t="shared" si="1157"/>
        <v>12931.900000000001</v>
      </c>
      <c r="S441" s="11">
        <f t="shared" si="1158"/>
        <v>0</v>
      </c>
      <c r="T441" s="11">
        <f t="shared" si="1159"/>
        <v>0</v>
      </c>
      <c r="U441" s="11">
        <f>U442+U443</f>
        <v>0</v>
      </c>
      <c r="V441" s="11">
        <f>V442+V443</f>
        <v>0</v>
      </c>
      <c r="W441" s="11">
        <f>W442+W443</f>
        <v>0</v>
      </c>
      <c r="X441" s="11">
        <f t="shared" si="1160"/>
        <v>12931.900000000001</v>
      </c>
      <c r="Y441" s="11">
        <f t="shared" si="1161"/>
        <v>0</v>
      </c>
      <c r="Z441" s="11">
        <f t="shared" si="1162"/>
        <v>0</v>
      </c>
      <c r="AA441" s="11">
        <f>AA442+AA443</f>
        <v>0</v>
      </c>
      <c r="AB441" s="11">
        <f>AB442+AB443</f>
        <v>0</v>
      </c>
      <c r="AC441" s="11">
        <f>AC442+AC443</f>
        <v>0</v>
      </c>
      <c r="AD441" s="11">
        <f t="shared" si="1163"/>
        <v>12931.900000000001</v>
      </c>
      <c r="AE441" s="11">
        <f t="shared" si="1164"/>
        <v>0</v>
      </c>
      <c r="AF441" s="11">
        <f t="shared" si="1165"/>
        <v>0</v>
      </c>
      <c r="AG441" s="11">
        <f>AG442+AG443</f>
        <v>0</v>
      </c>
      <c r="AH441" s="11">
        <f t="shared" si="1166"/>
        <v>12931.900000000001</v>
      </c>
      <c r="AI441" s="11">
        <f t="shared" si="1167"/>
        <v>0</v>
      </c>
      <c r="AJ441" s="11">
        <f t="shared" si="1168"/>
        <v>0</v>
      </c>
      <c r="AK441" s="11">
        <f>AK442+AK443</f>
        <v>0</v>
      </c>
      <c r="AL441" s="11">
        <f>AL442+AL443</f>
        <v>0</v>
      </c>
      <c r="AM441" s="11">
        <f>AM442+AM443</f>
        <v>0</v>
      </c>
      <c r="AN441" s="11">
        <f t="shared" si="1169"/>
        <v>12931.900000000001</v>
      </c>
      <c r="AO441" s="11">
        <f t="shared" si="1170"/>
        <v>0</v>
      </c>
      <c r="AP441" s="11">
        <f t="shared" si="1171"/>
        <v>0</v>
      </c>
      <c r="AQ441" s="11">
        <f>AQ442+AQ443</f>
        <v>0</v>
      </c>
      <c r="AR441" s="11">
        <f>AR442+AR443</f>
        <v>0</v>
      </c>
      <c r="AS441" s="11">
        <f>AS442+AS443</f>
        <v>0</v>
      </c>
      <c r="AT441" s="11">
        <f t="shared" si="1172"/>
        <v>12931.900000000001</v>
      </c>
      <c r="AU441" s="11">
        <f t="shared" si="1173"/>
        <v>0</v>
      </c>
      <c r="AV441" s="11">
        <f t="shared" si="1174"/>
        <v>0</v>
      </c>
      <c r="AW441" s="11">
        <f>AW442+AW443</f>
        <v>0</v>
      </c>
      <c r="AX441" s="11">
        <f>AX442+AX443</f>
        <v>0</v>
      </c>
      <c r="AY441" s="11">
        <f>AY442+AY443</f>
        <v>0</v>
      </c>
      <c r="AZ441" s="11">
        <f t="shared" si="1175"/>
        <v>12931.900000000001</v>
      </c>
      <c r="BA441" s="11">
        <f t="shared" si="1176"/>
        <v>0</v>
      </c>
      <c r="BB441" s="11">
        <f t="shared" si="1177"/>
        <v>0</v>
      </c>
      <c r="BC441" s="11">
        <f>BC442+BC443</f>
        <v>0</v>
      </c>
      <c r="BD441" s="11">
        <f>BD442+BD443</f>
        <v>0</v>
      </c>
      <c r="BE441" s="11">
        <f>BE442+BE443</f>
        <v>0</v>
      </c>
      <c r="BF441" s="11">
        <f t="shared" si="1178"/>
        <v>12931.900000000001</v>
      </c>
      <c r="BG441" s="11">
        <f t="shared" si="1179"/>
        <v>0</v>
      </c>
      <c r="BH441" s="11">
        <f t="shared" si="1180"/>
        <v>0</v>
      </c>
      <c r="BI441" s="11">
        <f>BI442+BI443</f>
        <v>28035.173999999999</v>
      </c>
      <c r="BJ441" s="11">
        <f>BJ442+BJ443</f>
        <v>0</v>
      </c>
      <c r="BK441" s="11">
        <f>BK442+BK443</f>
        <v>0</v>
      </c>
      <c r="BL441" s="11">
        <f t="shared" si="1119"/>
        <v>40967.074000000001</v>
      </c>
      <c r="BM441" s="11">
        <f>BM442+BM443</f>
        <v>0</v>
      </c>
      <c r="BN441" s="43">
        <f t="shared" si="1038"/>
        <v>40967.074000000001</v>
      </c>
      <c r="BO441" s="11">
        <f t="shared" si="1073"/>
        <v>0</v>
      </c>
      <c r="BP441" s="11">
        <f>BP442+BP443</f>
        <v>0</v>
      </c>
      <c r="BQ441" s="43">
        <f t="shared" si="1039"/>
        <v>0</v>
      </c>
      <c r="BR441" s="11">
        <f t="shared" si="1075"/>
        <v>0</v>
      </c>
      <c r="BS441" s="11">
        <f>BS442+BS443</f>
        <v>0</v>
      </c>
      <c r="BT441" s="43">
        <f t="shared" si="1040"/>
        <v>0</v>
      </c>
      <c r="BU441" s="11">
        <f>BU442+BU443</f>
        <v>0</v>
      </c>
      <c r="BV441" s="21"/>
      <c r="BW441" s="21"/>
      <c r="BX441" s="1" t="str">
        <f t="shared" si="1120"/>
        <v/>
      </c>
    </row>
    <row r="442" spans="1:76" ht="15.6" customHeight="1" x14ac:dyDescent="0.3">
      <c r="A442" s="62" t="s">
        <v>342</v>
      </c>
      <c r="B442" s="63">
        <v>600</v>
      </c>
      <c r="C442" s="62" t="s">
        <v>286</v>
      </c>
      <c r="D442" s="62" t="s">
        <v>43</v>
      </c>
      <c r="E442" s="75" t="s">
        <v>308</v>
      </c>
      <c r="F442" s="11">
        <f>62.7+7.7</f>
        <v>70.400000000000006</v>
      </c>
      <c r="G442" s="11">
        <v>0</v>
      </c>
      <c r="H442" s="11">
        <v>0</v>
      </c>
      <c r="I442" s="11"/>
      <c r="J442" s="11"/>
      <c r="K442" s="11"/>
      <c r="L442" s="11">
        <f t="shared" si="1080"/>
        <v>70.400000000000006</v>
      </c>
      <c r="M442" s="11">
        <f t="shared" si="1081"/>
        <v>0</v>
      </c>
      <c r="N442" s="11">
        <f t="shared" si="1082"/>
        <v>0</v>
      </c>
      <c r="O442" s="11">
        <v>46.1</v>
      </c>
      <c r="P442" s="11"/>
      <c r="Q442" s="11"/>
      <c r="R442" s="11">
        <f t="shared" si="1157"/>
        <v>116.5</v>
      </c>
      <c r="S442" s="11">
        <f t="shared" si="1158"/>
        <v>0</v>
      </c>
      <c r="T442" s="11">
        <f t="shared" si="1159"/>
        <v>0</v>
      </c>
      <c r="U442" s="11"/>
      <c r="V442" s="11"/>
      <c r="W442" s="11"/>
      <c r="X442" s="11">
        <f t="shared" si="1160"/>
        <v>116.5</v>
      </c>
      <c r="Y442" s="11">
        <f t="shared" si="1161"/>
        <v>0</v>
      </c>
      <c r="Z442" s="11">
        <f t="shared" si="1162"/>
        <v>0</v>
      </c>
      <c r="AA442" s="11"/>
      <c r="AB442" s="11"/>
      <c r="AC442" s="11"/>
      <c r="AD442" s="11">
        <f t="shared" si="1163"/>
        <v>116.5</v>
      </c>
      <c r="AE442" s="11">
        <f t="shared" si="1164"/>
        <v>0</v>
      </c>
      <c r="AF442" s="11">
        <f t="shared" si="1165"/>
        <v>0</v>
      </c>
      <c r="AG442" s="11"/>
      <c r="AH442" s="11">
        <f t="shared" si="1166"/>
        <v>116.5</v>
      </c>
      <c r="AI442" s="11">
        <f t="shared" si="1167"/>
        <v>0</v>
      </c>
      <c r="AJ442" s="11">
        <f t="shared" si="1168"/>
        <v>0</v>
      </c>
      <c r="AK442" s="11"/>
      <c r="AL442" s="11"/>
      <c r="AM442" s="11"/>
      <c r="AN442" s="11">
        <f t="shared" si="1169"/>
        <v>116.5</v>
      </c>
      <c r="AO442" s="11">
        <f t="shared" si="1170"/>
        <v>0</v>
      </c>
      <c r="AP442" s="11">
        <f t="shared" si="1171"/>
        <v>0</v>
      </c>
      <c r="AQ442" s="11"/>
      <c r="AR442" s="11"/>
      <c r="AS442" s="11"/>
      <c r="AT442" s="11">
        <f t="shared" si="1172"/>
        <v>116.5</v>
      </c>
      <c r="AU442" s="11">
        <f t="shared" si="1173"/>
        <v>0</v>
      </c>
      <c r="AV442" s="11">
        <f t="shared" si="1174"/>
        <v>0</v>
      </c>
      <c r="AW442" s="11"/>
      <c r="AX442" s="11"/>
      <c r="AY442" s="11"/>
      <c r="AZ442" s="11">
        <f t="shared" si="1175"/>
        <v>116.5</v>
      </c>
      <c r="BA442" s="11">
        <f t="shared" si="1176"/>
        <v>0</v>
      </c>
      <c r="BB442" s="11">
        <f t="shared" si="1177"/>
        <v>0</v>
      </c>
      <c r="BC442" s="11"/>
      <c r="BD442" s="11"/>
      <c r="BE442" s="11"/>
      <c r="BF442" s="11">
        <f t="shared" si="1178"/>
        <v>116.5</v>
      </c>
      <c r="BG442" s="11">
        <f t="shared" si="1179"/>
        <v>0</v>
      </c>
      <c r="BH442" s="11">
        <f t="shared" si="1180"/>
        <v>0</v>
      </c>
      <c r="BI442" s="11"/>
      <c r="BJ442" s="11"/>
      <c r="BK442" s="11"/>
      <c r="BL442" s="11">
        <f t="shared" si="1119"/>
        <v>116.5</v>
      </c>
      <c r="BM442" s="11"/>
      <c r="BN442" s="43">
        <f t="shared" si="1038"/>
        <v>116.5</v>
      </c>
      <c r="BO442" s="11">
        <f t="shared" si="1073"/>
        <v>0</v>
      </c>
      <c r="BP442" s="11"/>
      <c r="BQ442" s="43">
        <f t="shared" si="1039"/>
        <v>0</v>
      </c>
      <c r="BR442" s="11">
        <f t="shared" si="1075"/>
        <v>0</v>
      </c>
      <c r="BS442" s="11"/>
      <c r="BT442" s="43">
        <f t="shared" si="1040"/>
        <v>0</v>
      </c>
      <c r="BU442" s="11"/>
      <c r="BV442" s="21"/>
      <c r="BW442" s="21"/>
      <c r="BX442" s="1" t="str">
        <f t="shared" si="1120"/>
        <v>1101</v>
      </c>
    </row>
    <row r="443" spans="1:76" ht="15.6" customHeight="1" x14ac:dyDescent="0.3">
      <c r="A443" s="62" t="s">
        <v>342</v>
      </c>
      <c r="B443" s="63">
        <v>600</v>
      </c>
      <c r="C443" s="62" t="s">
        <v>286</v>
      </c>
      <c r="D443" s="62" t="s">
        <v>67</v>
      </c>
      <c r="E443" s="64" t="s">
        <v>287</v>
      </c>
      <c r="F443" s="11">
        <v>7377.6</v>
      </c>
      <c r="G443" s="11">
        <v>0</v>
      </c>
      <c r="H443" s="11">
        <v>0</v>
      </c>
      <c r="I443" s="11">
        <v>371.5</v>
      </c>
      <c r="J443" s="11"/>
      <c r="K443" s="11"/>
      <c r="L443" s="11">
        <f t="shared" si="1080"/>
        <v>7749.1</v>
      </c>
      <c r="M443" s="11">
        <f t="shared" si="1081"/>
        <v>0</v>
      </c>
      <c r="N443" s="11">
        <f t="shared" si="1082"/>
        <v>0</v>
      </c>
      <c r="O443" s="11">
        <v>5066.3</v>
      </c>
      <c r="P443" s="11"/>
      <c r="Q443" s="11"/>
      <c r="R443" s="11">
        <f t="shared" si="1157"/>
        <v>12815.400000000001</v>
      </c>
      <c r="S443" s="11">
        <f t="shared" si="1158"/>
        <v>0</v>
      </c>
      <c r="T443" s="11">
        <f t="shared" si="1159"/>
        <v>0</v>
      </c>
      <c r="U443" s="11"/>
      <c r="V443" s="11"/>
      <c r="W443" s="11"/>
      <c r="X443" s="11">
        <f t="shared" si="1160"/>
        <v>12815.400000000001</v>
      </c>
      <c r="Y443" s="11">
        <f t="shared" si="1161"/>
        <v>0</v>
      </c>
      <c r="Z443" s="11">
        <f t="shared" si="1162"/>
        <v>0</v>
      </c>
      <c r="AA443" s="11"/>
      <c r="AB443" s="11"/>
      <c r="AC443" s="11"/>
      <c r="AD443" s="11">
        <f t="shared" si="1163"/>
        <v>12815.400000000001</v>
      </c>
      <c r="AE443" s="11">
        <f t="shared" si="1164"/>
        <v>0</v>
      </c>
      <c r="AF443" s="11">
        <f t="shared" si="1165"/>
        <v>0</v>
      </c>
      <c r="AG443" s="11"/>
      <c r="AH443" s="11">
        <f t="shared" si="1166"/>
        <v>12815.400000000001</v>
      </c>
      <c r="AI443" s="11">
        <f t="shared" si="1167"/>
        <v>0</v>
      </c>
      <c r="AJ443" s="11">
        <f t="shared" si="1168"/>
        <v>0</v>
      </c>
      <c r="AK443" s="11"/>
      <c r="AL443" s="11"/>
      <c r="AM443" s="11"/>
      <c r="AN443" s="11">
        <f t="shared" si="1169"/>
        <v>12815.400000000001</v>
      </c>
      <c r="AO443" s="11">
        <f t="shared" si="1170"/>
        <v>0</v>
      </c>
      <c r="AP443" s="11">
        <f t="shared" si="1171"/>
        <v>0</v>
      </c>
      <c r="AQ443" s="11"/>
      <c r="AR443" s="11"/>
      <c r="AS443" s="11"/>
      <c r="AT443" s="11">
        <f t="shared" si="1172"/>
        <v>12815.400000000001</v>
      </c>
      <c r="AU443" s="11">
        <f t="shared" si="1173"/>
        <v>0</v>
      </c>
      <c r="AV443" s="11">
        <f t="shared" si="1174"/>
        <v>0</v>
      </c>
      <c r="AW443" s="11"/>
      <c r="AX443" s="11"/>
      <c r="AY443" s="11"/>
      <c r="AZ443" s="11">
        <f t="shared" si="1175"/>
        <v>12815.400000000001</v>
      </c>
      <c r="BA443" s="11">
        <f t="shared" si="1176"/>
        <v>0</v>
      </c>
      <c r="BB443" s="11">
        <f t="shared" si="1177"/>
        <v>0</v>
      </c>
      <c r="BC443" s="11"/>
      <c r="BD443" s="11"/>
      <c r="BE443" s="11"/>
      <c r="BF443" s="11">
        <f t="shared" si="1178"/>
        <v>12815.400000000001</v>
      </c>
      <c r="BG443" s="11">
        <f t="shared" si="1179"/>
        <v>0</v>
      </c>
      <c r="BH443" s="11">
        <f t="shared" si="1180"/>
        <v>0</v>
      </c>
      <c r="BI443" s="11">
        <v>28035.173999999999</v>
      </c>
      <c r="BJ443" s="11"/>
      <c r="BK443" s="11"/>
      <c r="BL443" s="11">
        <f t="shared" si="1119"/>
        <v>40850.574000000001</v>
      </c>
      <c r="BM443" s="11"/>
      <c r="BN443" s="43">
        <f t="shared" si="1038"/>
        <v>40850.574000000001</v>
      </c>
      <c r="BO443" s="11">
        <f t="shared" si="1073"/>
        <v>0</v>
      </c>
      <c r="BP443" s="11"/>
      <c r="BQ443" s="43">
        <f t="shared" si="1039"/>
        <v>0</v>
      </c>
      <c r="BR443" s="11">
        <f t="shared" si="1075"/>
        <v>0</v>
      </c>
      <c r="BS443" s="11"/>
      <c r="BT443" s="43">
        <f t="shared" si="1040"/>
        <v>0</v>
      </c>
      <c r="BU443" s="11"/>
      <c r="BV443" s="21"/>
      <c r="BW443" s="21">
        <v>71</v>
      </c>
      <c r="BX443" s="1" t="str">
        <f t="shared" si="1120"/>
        <v>1103</v>
      </c>
    </row>
    <row r="444" spans="1:76" ht="46.8" customHeight="1" x14ac:dyDescent="0.3">
      <c r="A444" s="62" t="s">
        <v>343</v>
      </c>
      <c r="B444" s="63"/>
      <c r="C444" s="62"/>
      <c r="D444" s="62"/>
      <c r="E444" s="64" t="s">
        <v>344</v>
      </c>
      <c r="F444" s="11">
        <f t="shared" ref="F444:F447" si="1182">F445</f>
        <v>2850</v>
      </c>
      <c r="G444" s="11">
        <f t="shared" ref="G444:G447" si="1183">G445</f>
        <v>2850</v>
      </c>
      <c r="H444" s="11">
        <f t="shared" ref="H444:H447" si="1184">H445</f>
        <v>2850</v>
      </c>
      <c r="I444" s="11">
        <f t="shared" ref="I444:I447" si="1185">I445</f>
        <v>0</v>
      </c>
      <c r="J444" s="11">
        <f t="shared" ref="J444:J447" si="1186">J445</f>
        <v>0</v>
      </c>
      <c r="K444" s="11">
        <f t="shared" ref="K444:K447" si="1187">K445</f>
        <v>0</v>
      </c>
      <c r="L444" s="11">
        <f t="shared" si="1080"/>
        <v>2850</v>
      </c>
      <c r="M444" s="11">
        <f t="shared" si="1081"/>
        <v>2850</v>
      </c>
      <c r="N444" s="11">
        <f t="shared" si="1082"/>
        <v>2850</v>
      </c>
      <c r="O444" s="11">
        <f t="shared" ref="O444:O447" si="1188">O445</f>
        <v>0</v>
      </c>
      <c r="P444" s="11">
        <f t="shared" ref="P444:P447" si="1189">P445</f>
        <v>0</v>
      </c>
      <c r="Q444" s="11">
        <f t="shared" ref="Q444:Q447" si="1190">Q445</f>
        <v>0</v>
      </c>
      <c r="R444" s="11">
        <f t="shared" si="1157"/>
        <v>2850</v>
      </c>
      <c r="S444" s="11">
        <f t="shared" si="1158"/>
        <v>2850</v>
      </c>
      <c r="T444" s="11">
        <f t="shared" si="1159"/>
        <v>2850</v>
      </c>
      <c r="U444" s="11">
        <f t="shared" ref="U444:U447" si="1191">U445</f>
        <v>0</v>
      </c>
      <c r="V444" s="11">
        <f t="shared" ref="V444:V447" si="1192">V445</f>
        <v>0</v>
      </c>
      <c r="W444" s="11">
        <f t="shared" ref="W444:W447" si="1193">W445</f>
        <v>0</v>
      </c>
      <c r="X444" s="11">
        <f t="shared" si="1160"/>
        <v>2850</v>
      </c>
      <c r="Y444" s="11">
        <f t="shared" si="1161"/>
        <v>2850</v>
      </c>
      <c r="Z444" s="11">
        <f t="shared" si="1162"/>
        <v>2850</v>
      </c>
      <c r="AA444" s="11">
        <f t="shared" ref="AA444:AA447" si="1194">AA445</f>
        <v>0</v>
      </c>
      <c r="AB444" s="11">
        <f t="shared" ref="AB444:AB447" si="1195">AB445</f>
        <v>0</v>
      </c>
      <c r="AC444" s="11">
        <f t="shared" ref="AC444:AC447" si="1196">AC445</f>
        <v>0</v>
      </c>
      <c r="AD444" s="11">
        <f t="shared" si="1163"/>
        <v>2850</v>
      </c>
      <c r="AE444" s="11">
        <f t="shared" si="1164"/>
        <v>2850</v>
      </c>
      <c r="AF444" s="11">
        <f t="shared" si="1165"/>
        <v>2850</v>
      </c>
      <c r="AG444" s="11">
        <f t="shared" ref="AG444:AG447" si="1197">AG445</f>
        <v>0</v>
      </c>
      <c r="AH444" s="11">
        <f t="shared" si="1166"/>
        <v>2850</v>
      </c>
      <c r="AI444" s="11">
        <f t="shared" si="1167"/>
        <v>2850</v>
      </c>
      <c r="AJ444" s="11">
        <f t="shared" si="1168"/>
        <v>2850</v>
      </c>
      <c r="AK444" s="11">
        <f t="shared" ref="AK444:AK447" si="1198">AK445</f>
        <v>0</v>
      </c>
      <c r="AL444" s="11">
        <f t="shared" ref="AL444:AL447" si="1199">AL445</f>
        <v>0</v>
      </c>
      <c r="AM444" s="11">
        <f t="shared" ref="AM444:AM447" si="1200">AM445</f>
        <v>0</v>
      </c>
      <c r="AN444" s="11">
        <f t="shared" si="1169"/>
        <v>2850</v>
      </c>
      <c r="AO444" s="11">
        <f t="shared" si="1170"/>
        <v>2850</v>
      </c>
      <c r="AP444" s="11">
        <f t="shared" si="1171"/>
        <v>2850</v>
      </c>
      <c r="AQ444" s="11">
        <f t="shared" ref="AQ444:AQ447" si="1201">AQ445</f>
        <v>0</v>
      </c>
      <c r="AR444" s="11">
        <f t="shared" ref="AR444:AR447" si="1202">AR445</f>
        <v>0</v>
      </c>
      <c r="AS444" s="11">
        <f t="shared" ref="AS444:AS447" si="1203">AS445</f>
        <v>0</v>
      </c>
      <c r="AT444" s="11">
        <f t="shared" si="1172"/>
        <v>2850</v>
      </c>
      <c r="AU444" s="11">
        <f t="shared" si="1173"/>
        <v>2850</v>
      </c>
      <c r="AV444" s="11">
        <f t="shared" si="1174"/>
        <v>2850</v>
      </c>
      <c r="AW444" s="11">
        <f t="shared" ref="AW444:AW447" si="1204">AW445</f>
        <v>0</v>
      </c>
      <c r="AX444" s="11">
        <f t="shared" ref="AX444:AX447" si="1205">AX445</f>
        <v>0</v>
      </c>
      <c r="AY444" s="11">
        <f t="shared" ref="AY444:AY447" si="1206">AY445</f>
        <v>0</v>
      </c>
      <c r="AZ444" s="11">
        <f t="shared" si="1175"/>
        <v>2850</v>
      </c>
      <c r="BA444" s="11">
        <f t="shared" si="1176"/>
        <v>2850</v>
      </c>
      <c r="BB444" s="11">
        <f t="shared" si="1177"/>
        <v>2850</v>
      </c>
      <c r="BC444" s="11">
        <f t="shared" ref="BC444:BC447" si="1207">BC445</f>
        <v>0</v>
      </c>
      <c r="BD444" s="11">
        <f t="shared" ref="BD444:BD447" si="1208">BD445</f>
        <v>0</v>
      </c>
      <c r="BE444" s="11">
        <f t="shared" ref="BE444:BE447" si="1209">BE445</f>
        <v>0</v>
      </c>
      <c r="BF444" s="11">
        <f t="shared" si="1178"/>
        <v>2850</v>
      </c>
      <c r="BG444" s="11">
        <f t="shared" si="1179"/>
        <v>2850</v>
      </c>
      <c r="BH444" s="11">
        <f t="shared" si="1180"/>
        <v>2850</v>
      </c>
      <c r="BI444" s="11">
        <f t="shared" ref="BI444:BI447" si="1210">BI445</f>
        <v>0</v>
      </c>
      <c r="BJ444" s="11">
        <f t="shared" ref="BJ444:BJ447" si="1211">BJ445</f>
        <v>0</v>
      </c>
      <c r="BK444" s="11">
        <f t="shared" ref="BK444:BK447" si="1212">BK445</f>
        <v>0</v>
      </c>
      <c r="BL444" s="11">
        <f t="shared" si="1119"/>
        <v>2850</v>
      </c>
      <c r="BM444" s="11">
        <f t="shared" ref="BM444:BM447" si="1213">BM445</f>
        <v>0</v>
      </c>
      <c r="BN444" s="43">
        <f t="shared" si="1038"/>
        <v>2850</v>
      </c>
      <c r="BO444" s="11">
        <f t="shared" si="1073"/>
        <v>2850</v>
      </c>
      <c r="BP444" s="11">
        <f t="shared" ref="BP444:BU447" si="1214">BP445</f>
        <v>0</v>
      </c>
      <c r="BQ444" s="43">
        <f t="shared" si="1039"/>
        <v>2850</v>
      </c>
      <c r="BR444" s="11">
        <f t="shared" si="1075"/>
        <v>2850</v>
      </c>
      <c r="BS444" s="11">
        <f t="shared" si="1214"/>
        <v>0</v>
      </c>
      <c r="BT444" s="43">
        <f t="shared" si="1040"/>
        <v>2850</v>
      </c>
      <c r="BU444" s="11">
        <f t="shared" si="1214"/>
        <v>0</v>
      </c>
      <c r="BV444" s="21"/>
      <c r="BW444" s="21"/>
      <c r="BX444" s="1" t="str">
        <f t="shared" si="1120"/>
        <v/>
      </c>
    </row>
    <row r="445" spans="1:76" ht="31.2" customHeight="1" x14ac:dyDescent="0.3">
      <c r="A445" s="62" t="s">
        <v>343</v>
      </c>
      <c r="B445" s="63" t="s">
        <v>211</v>
      </c>
      <c r="C445" s="62"/>
      <c r="D445" s="62"/>
      <c r="E445" s="64" t="s">
        <v>212</v>
      </c>
      <c r="F445" s="11">
        <f t="shared" si="1182"/>
        <v>2850</v>
      </c>
      <c r="G445" s="11">
        <f t="shared" si="1183"/>
        <v>2850</v>
      </c>
      <c r="H445" s="11">
        <f t="shared" si="1184"/>
        <v>2850</v>
      </c>
      <c r="I445" s="11">
        <f t="shared" si="1185"/>
        <v>0</v>
      </c>
      <c r="J445" s="11">
        <f t="shared" si="1186"/>
        <v>0</v>
      </c>
      <c r="K445" s="11">
        <f t="shared" si="1187"/>
        <v>0</v>
      </c>
      <c r="L445" s="11">
        <f t="shared" si="1080"/>
        <v>2850</v>
      </c>
      <c r="M445" s="11">
        <f t="shared" si="1081"/>
        <v>2850</v>
      </c>
      <c r="N445" s="11">
        <f t="shared" si="1082"/>
        <v>2850</v>
      </c>
      <c r="O445" s="11">
        <f t="shared" si="1188"/>
        <v>0</v>
      </c>
      <c r="P445" s="11">
        <f t="shared" si="1189"/>
        <v>0</v>
      </c>
      <c r="Q445" s="11">
        <f t="shared" si="1190"/>
        <v>0</v>
      </c>
      <c r="R445" s="11">
        <f t="shared" si="1157"/>
        <v>2850</v>
      </c>
      <c r="S445" s="11">
        <f t="shared" si="1158"/>
        <v>2850</v>
      </c>
      <c r="T445" s="11">
        <f t="shared" si="1159"/>
        <v>2850</v>
      </c>
      <c r="U445" s="11">
        <f t="shared" si="1191"/>
        <v>0</v>
      </c>
      <c r="V445" s="11">
        <f t="shared" si="1192"/>
        <v>0</v>
      </c>
      <c r="W445" s="11">
        <f t="shared" si="1193"/>
        <v>0</v>
      </c>
      <c r="X445" s="11">
        <f t="shared" si="1160"/>
        <v>2850</v>
      </c>
      <c r="Y445" s="11">
        <f t="shared" si="1161"/>
        <v>2850</v>
      </c>
      <c r="Z445" s="11">
        <f t="shared" si="1162"/>
        <v>2850</v>
      </c>
      <c r="AA445" s="11">
        <f t="shared" si="1194"/>
        <v>0</v>
      </c>
      <c r="AB445" s="11">
        <f t="shared" si="1195"/>
        <v>0</v>
      </c>
      <c r="AC445" s="11">
        <f t="shared" si="1196"/>
        <v>0</v>
      </c>
      <c r="AD445" s="11">
        <f t="shared" si="1163"/>
        <v>2850</v>
      </c>
      <c r="AE445" s="11">
        <f t="shared" si="1164"/>
        <v>2850</v>
      </c>
      <c r="AF445" s="11">
        <f t="shared" si="1165"/>
        <v>2850</v>
      </c>
      <c r="AG445" s="11">
        <f t="shared" si="1197"/>
        <v>0</v>
      </c>
      <c r="AH445" s="11">
        <f t="shared" si="1166"/>
        <v>2850</v>
      </c>
      <c r="AI445" s="11">
        <f t="shared" si="1167"/>
        <v>2850</v>
      </c>
      <c r="AJ445" s="11">
        <f t="shared" si="1168"/>
        <v>2850</v>
      </c>
      <c r="AK445" s="11">
        <f t="shared" si="1198"/>
        <v>0</v>
      </c>
      <c r="AL445" s="11">
        <f t="shared" si="1199"/>
        <v>0</v>
      </c>
      <c r="AM445" s="11">
        <f t="shared" si="1200"/>
        <v>0</v>
      </c>
      <c r="AN445" s="11">
        <f t="shared" si="1169"/>
        <v>2850</v>
      </c>
      <c r="AO445" s="11">
        <f t="shared" si="1170"/>
        <v>2850</v>
      </c>
      <c r="AP445" s="11">
        <f t="shared" si="1171"/>
        <v>2850</v>
      </c>
      <c r="AQ445" s="11">
        <f t="shared" si="1201"/>
        <v>0</v>
      </c>
      <c r="AR445" s="11">
        <f t="shared" si="1202"/>
        <v>0</v>
      </c>
      <c r="AS445" s="11">
        <f t="shared" si="1203"/>
        <v>0</v>
      </c>
      <c r="AT445" s="11">
        <f t="shared" si="1172"/>
        <v>2850</v>
      </c>
      <c r="AU445" s="11">
        <f t="shared" si="1173"/>
        <v>2850</v>
      </c>
      <c r="AV445" s="11">
        <f t="shared" si="1174"/>
        <v>2850</v>
      </c>
      <c r="AW445" s="11">
        <f t="shared" si="1204"/>
        <v>0</v>
      </c>
      <c r="AX445" s="11">
        <f t="shared" si="1205"/>
        <v>0</v>
      </c>
      <c r="AY445" s="11">
        <f t="shared" si="1206"/>
        <v>0</v>
      </c>
      <c r="AZ445" s="11">
        <f t="shared" si="1175"/>
        <v>2850</v>
      </c>
      <c r="BA445" s="11">
        <f t="shared" si="1176"/>
        <v>2850</v>
      </c>
      <c r="BB445" s="11">
        <f t="shared" si="1177"/>
        <v>2850</v>
      </c>
      <c r="BC445" s="11">
        <f t="shared" si="1207"/>
        <v>0</v>
      </c>
      <c r="BD445" s="11">
        <f t="shared" si="1208"/>
        <v>0</v>
      </c>
      <c r="BE445" s="11">
        <f t="shared" si="1209"/>
        <v>0</v>
      </c>
      <c r="BF445" s="11">
        <f t="shared" si="1178"/>
        <v>2850</v>
      </c>
      <c r="BG445" s="11">
        <f t="shared" si="1179"/>
        <v>2850</v>
      </c>
      <c r="BH445" s="11">
        <f t="shared" si="1180"/>
        <v>2850</v>
      </c>
      <c r="BI445" s="11">
        <f t="shared" si="1210"/>
        <v>0</v>
      </c>
      <c r="BJ445" s="11">
        <f t="shared" si="1211"/>
        <v>0</v>
      </c>
      <c r="BK445" s="11">
        <f t="shared" si="1212"/>
        <v>0</v>
      </c>
      <c r="BL445" s="11">
        <f t="shared" si="1119"/>
        <v>2850</v>
      </c>
      <c r="BM445" s="11">
        <f t="shared" si="1213"/>
        <v>0</v>
      </c>
      <c r="BN445" s="43">
        <f t="shared" si="1038"/>
        <v>2850</v>
      </c>
      <c r="BO445" s="11">
        <f t="shared" si="1073"/>
        <v>2850</v>
      </c>
      <c r="BP445" s="11">
        <f t="shared" si="1214"/>
        <v>0</v>
      </c>
      <c r="BQ445" s="43">
        <f t="shared" si="1039"/>
        <v>2850</v>
      </c>
      <c r="BR445" s="11">
        <f t="shared" si="1075"/>
        <v>2850</v>
      </c>
      <c r="BS445" s="11">
        <f t="shared" si="1214"/>
        <v>0</v>
      </c>
      <c r="BT445" s="43">
        <f t="shared" si="1040"/>
        <v>2850</v>
      </c>
      <c r="BU445" s="11">
        <f t="shared" si="1214"/>
        <v>0</v>
      </c>
      <c r="BV445" s="21"/>
      <c r="BW445" s="21"/>
      <c r="BX445" s="1" t="str">
        <f t="shared" si="1120"/>
        <v/>
      </c>
    </row>
    <row r="446" spans="1:76" ht="15.6" customHeight="1" x14ac:dyDescent="0.3">
      <c r="A446" s="62" t="s">
        <v>343</v>
      </c>
      <c r="B446" s="63">
        <v>300</v>
      </c>
      <c r="C446" s="62" t="s">
        <v>286</v>
      </c>
      <c r="D446" s="62" t="s">
        <v>67</v>
      </c>
      <c r="E446" s="64" t="s">
        <v>287</v>
      </c>
      <c r="F446" s="11">
        <v>2850</v>
      </c>
      <c r="G446" s="11">
        <v>2850</v>
      </c>
      <c r="H446" s="11">
        <v>2850</v>
      </c>
      <c r="I446" s="11"/>
      <c r="J446" s="11"/>
      <c r="K446" s="11"/>
      <c r="L446" s="11">
        <f t="shared" si="1080"/>
        <v>2850</v>
      </c>
      <c r="M446" s="11">
        <f t="shared" si="1081"/>
        <v>2850</v>
      </c>
      <c r="N446" s="11">
        <f t="shared" si="1082"/>
        <v>2850</v>
      </c>
      <c r="O446" s="11"/>
      <c r="P446" s="11"/>
      <c r="Q446" s="11"/>
      <c r="R446" s="11">
        <f t="shared" si="1157"/>
        <v>2850</v>
      </c>
      <c r="S446" s="11">
        <f t="shared" si="1158"/>
        <v>2850</v>
      </c>
      <c r="T446" s="11">
        <f t="shared" si="1159"/>
        <v>2850</v>
      </c>
      <c r="U446" s="11"/>
      <c r="V446" s="11"/>
      <c r="W446" s="11"/>
      <c r="X446" s="11">
        <f t="shared" si="1160"/>
        <v>2850</v>
      </c>
      <c r="Y446" s="11">
        <f t="shared" si="1161"/>
        <v>2850</v>
      </c>
      <c r="Z446" s="11">
        <f t="shared" si="1162"/>
        <v>2850</v>
      </c>
      <c r="AA446" s="11"/>
      <c r="AB446" s="11"/>
      <c r="AC446" s="11"/>
      <c r="AD446" s="11">
        <f t="shared" si="1163"/>
        <v>2850</v>
      </c>
      <c r="AE446" s="11">
        <f t="shared" si="1164"/>
        <v>2850</v>
      </c>
      <c r="AF446" s="11">
        <f t="shared" si="1165"/>
        <v>2850</v>
      </c>
      <c r="AG446" s="11"/>
      <c r="AH446" s="11">
        <f t="shared" si="1166"/>
        <v>2850</v>
      </c>
      <c r="AI446" s="11">
        <f t="shared" si="1167"/>
        <v>2850</v>
      </c>
      <c r="AJ446" s="11">
        <f t="shared" si="1168"/>
        <v>2850</v>
      </c>
      <c r="AK446" s="11"/>
      <c r="AL446" s="11"/>
      <c r="AM446" s="11"/>
      <c r="AN446" s="11">
        <f t="shared" si="1169"/>
        <v>2850</v>
      </c>
      <c r="AO446" s="11">
        <f t="shared" si="1170"/>
        <v>2850</v>
      </c>
      <c r="AP446" s="11">
        <f t="shared" si="1171"/>
        <v>2850</v>
      </c>
      <c r="AQ446" s="11"/>
      <c r="AR446" s="11"/>
      <c r="AS446" s="11"/>
      <c r="AT446" s="11">
        <f t="shared" si="1172"/>
        <v>2850</v>
      </c>
      <c r="AU446" s="11">
        <f t="shared" si="1173"/>
        <v>2850</v>
      </c>
      <c r="AV446" s="11">
        <f t="shared" si="1174"/>
        <v>2850</v>
      </c>
      <c r="AW446" s="11"/>
      <c r="AX446" s="11"/>
      <c r="AY446" s="11"/>
      <c r="AZ446" s="11">
        <f t="shared" si="1175"/>
        <v>2850</v>
      </c>
      <c r="BA446" s="11">
        <f t="shared" si="1176"/>
        <v>2850</v>
      </c>
      <c r="BB446" s="11">
        <f t="shared" si="1177"/>
        <v>2850</v>
      </c>
      <c r="BC446" s="11"/>
      <c r="BD446" s="11"/>
      <c r="BE446" s="11"/>
      <c r="BF446" s="11">
        <f t="shared" si="1178"/>
        <v>2850</v>
      </c>
      <c r="BG446" s="11">
        <f t="shared" si="1179"/>
        <v>2850</v>
      </c>
      <c r="BH446" s="11">
        <f t="shared" si="1180"/>
        <v>2850</v>
      </c>
      <c r="BI446" s="11"/>
      <c r="BJ446" s="11"/>
      <c r="BK446" s="11"/>
      <c r="BL446" s="11">
        <f t="shared" si="1119"/>
        <v>2850</v>
      </c>
      <c r="BM446" s="11"/>
      <c r="BN446" s="43">
        <f t="shared" si="1038"/>
        <v>2850</v>
      </c>
      <c r="BO446" s="11">
        <f t="shared" si="1073"/>
        <v>2850</v>
      </c>
      <c r="BP446" s="11"/>
      <c r="BQ446" s="43">
        <f t="shared" si="1039"/>
        <v>2850</v>
      </c>
      <c r="BR446" s="11">
        <f t="shared" si="1075"/>
        <v>2850</v>
      </c>
      <c r="BS446" s="11"/>
      <c r="BT446" s="43">
        <f t="shared" si="1040"/>
        <v>2850</v>
      </c>
      <c r="BU446" s="11"/>
      <c r="BV446" s="21"/>
      <c r="BW446" s="21"/>
      <c r="BX446" s="1" t="str">
        <f t="shared" si="1120"/>
        <v>1103</v>
      </c>
    </row>
    <row r="447" spans="1:76" ht="62.4" customHeight="1" x14ac:dyDescent="0.3">
      <c r="A447" s="62" t="s">
        <v>345</v>
      </c>
      <c r="B447" s="63"/>
      <c r="C447" s="62"/>
      <c r="D447" s="62"/>
      <c r="E447" s="64" t="s">
        <v>242</v>
      </c>
      <c r="F447" s="11">
        <f t="shared" si="1182"/>
        <v>16222.800000000001</v>
      </c>
      <c r="G447" s="11">
        <f t="shared" si="1183"/>
        <v>16222.800000000001</v>
      </c>
      <c r="H447" s="11">
        <f t="shared" si="1184"/>
        <v>16222.800000000001</v>
      </c>
      <c r="I447" s="11">
        <f t="shared" si="1185"/>
        <v>521.79999999999995</v>
      </c>
      <c r="J447" s="11">
        <f t="shared" si="1186"/>
        <v>521.79999999999995</v>
      </c>
      <c r="K447" s="11">
        <f t="shared" si="1187"/>
        <v>521.79999999999995</v>
      </c>
      <c r="L447" s="11">
        <f t="shared" si="1080"/>
        <v>16744.600000000002</v>
      </c>
      <c r="M447" s="11">
        <f t="shared" si="1081"/>
        <v>16744.600000000002</v>
      </c>
      <c r="N447" s="11">
        <f t="shared" si="1082"/>
        <v>16744.600000000002</v>
      </c>
      <c r="O447" s="11">
        <f t="shared" si="1188"/>
        <v>680.3</v>
      </c>
      <c r="P447" s="11">
        <f t="shared" si="1189"/>
        <v>0</v>
      </c>
      <c r="Q447" s="11">
        <f t="shared" si="1190"/>
        <v>0</v>
      </c>
      <c r="R447" s="11">
        <f t="shared" si="1157"/>
        <v>17424.900000000001</v>
      </c>
      <c r="S447" s="11">
        <f t="shared" si="1158"/>
        <v>16744.600000000002</v>
      </c>
      <c r="T447" s="11">
        <f t="shared" si="1159"/>
        <v>16744.600000000002</v>
      </c>
      <c r="U447" s="11">
        <f t="shared" si="1191"/>
        <v>0</v>
      </c>
      <c r="V447" s="11">
        <f t="shared" si="1192"/>
        <v>0</v>
      </c>
      <c r="W447" s="11">
        <f t="shared" si="1193"/>
        <v>0</v>
      </c>
      <c r="X447" s="11">
        <f t="shared" si="1160"/>
        <v>17424.900000000001</v>
      </c>
      <c r="Y447" s="11">
        <f t="shared" si="1161"/>
        <v>16744.600000000002</v>
      </c>
      <c r="Z447" s="11">
        <f t="shared" si="1162"/>
        <v>16744.600000000002</v>
      </c>
      <c r="AA447" s="11">
        <f t="shared" si="1194"/>
        <v>0</v>
      </c>
      <c r="AB447" s="11">
        <f t="shared" si="1195"/>
        <v>0</v>
      </c>
      <c r="AC447" s="11">
        <f t="shared" si="1196"/>
        <v>0</v>
      </c>
      <c r="AD447" s="11">
        <f t="shared" si="1163"/>
        <v>17424.900000000001</v>
      </c>
      <c r="AE447" s="11">
        <f t="shared" si="1164"/>
        <v>16744.600000000002</v>
      </c>
      <c r="AF447" s="11">
        <f t="shared" si="1165"/>
        <v>16744.600000000002</v>
      </c>
      <c r="AG447" s="11">
        <f t="shared" si="1197"/>
        <v>0</v>
      </c>
      <c r="AH447" s="11">
        <f t="shared" si="1166"/>
        <v>17424.900000000001</v>
      </c>
      <c r="AI447" s="11">
        <f t="shared" si="1167"/>
        <v>16744.600000000002</v>
      </c>
      <c r="AJ447" s="11">
        <f t="shared" si="1168"/>
        <v>16744.600000000002</v>
      </c>
      <c r="AK447" s="11">
        <f t="shared" si="1198"/>
        <v>0</v>
      </c>
      <c r="AL447" s="11">
        <f t="shared" si="1199"/>
        <v>0</v>
      </c>
      <c r="AM447" s="11">
        <f t="shared" si="1200"/>
        <v>0</v>
      </c>
      <c r="AN447" s="11">
        <f t="shared" si="1169"/>
        <v>17424.900000000001</v>
      </c>
      <c r="AO447" s="11">
        <f t="shared" si="1170"/>
        <v>16744.600000000002</v>
      </c>
      <c r="AP447" s="11">
        <f t="shared" si="1171"/>
        <v>16744.600000000002</v>
      </c>
      <c r="AQ447" s="11">
        <f t="shared" si="1201"/>
        <v>0</v>
      </c>
      <c r="AR447" s="11">
        <f t="shared" si="1202"/>
        <v>0</v>
      </c>
      <c r="AS447" s="11">
        <f t="shared" si="1203"/>
        <v>0</v>
      </c>
      <c r="AT447" s="11">
        <f t="shared" si="1172"/>
        <v>17424.900000000001</v>
      </c>
      <c r="AU447" s="11">
        <f t="shared" si="1173"/>
        <v>16744.600000000002</v>
      </c>
      <c r="AV447" s="11">
        <f t="shared" si="1174"/>
        <v>16744.600000000002</v>
      </c>
      <c r="AW447" s="11">
        <f t="shared" si="1204"/>
        <v>0</v>
      </c>
      <c r="AX447" s="11">
        <f t="shared" si="1205"/>
        <v>0</v>
      </c>
      <c r="AY447" s="11">
        <f t="shared" si="1206"/>
        <v>0</v>
      </c>
      <c r="AZ447" s="11">
        <f t="shared" si="1175"/>
        <v>17424.900000000001</v>
      </c>
      <c r="BA447" s="11">
        <f t="shared" si="1176"/>
        <v>16744.600000000002</v>
      </c>
      <c r="BB447" s="11">
        <f t="shared" si="1177"/>
        <v>16744.600000000002</v>
      </c>
      <c r="BC447" s="11">
        <f t="shared" si="1207"/>
        <v>0</v>
      </c>
      <c r="BD447" s="11">
        <f t="shared" si="1208"/>
        <v>0</v>
      </c>
      <c r="BE447" s="11">
        <f t="shared" si="1209"/>
        <v>0</v>
      </c>
      <c r="BF447" s="11">
        <f t="shared" si="1178"/>
        <v>17424.900000000001</v>
      </c>
      <c r="BG447" s="11">
        <f t="shared" si="1179"/>
        <v>16744.600000000002</v>
      </c>
      <c r="BH447" s="11">
        <f t="shared" si="1180"/>
        <v>16744.600000000002</v>
      </c>
      <c r="BI447" s="11">
        <f t="shared" si="1210"/>
        <v>0</v>
      </c>
      <c r="BJ447" s="11">
        <f t="shared" si="1211"/>
        <v>0</v>
      </c>
      <c r="BK447" s="11">
        <f t="shared" si="1212"/>
        <v>0</v>
      </c>
      <c r="BL447" s="11">
        <f t="shared" si="1119"/>
        <v>17424.900000000001</v>
      </c>
      <c r="BM447" s="11">
        <f t="shared" si="1213"/>
        <v>0</v>
      </c>
      <c r="BN447" s="43">
        <f t="shared" si="1038"/>
        <v>17424.900000000001</v>
      </c>
      <c r="BO447" s="11">
        <f t="shared" si="1073"/>
        <v>16744.600000000002</v>
      </c>
      <c r="BP447" s="11">
        <f t="shared" si="1214"/>
        <v>0</v>
      </c>
      <c r="BQ447" s="43">
        <f t="shared" si="1039"/>
        <v>16744.600000000002</v>
      </c>
      <c r="BR447" s="11">
        <f t="shared" si="1075"/>
        <v>16744.600000000002</v>
      </c>
      <c r="BS447" s="11">
        <f t="shared" si="1214"/>
        <v>0</v>
      </c>
      <c r="BT447" s="43">
        <f t="shared" si="1040"/>
        <v>16744.600000000002</v>
      </c>
      <c r="BU447" s="11">
        <f t="shared" si="1214"/>
        <v>0</v>
      </c>
      <c r="BV447" s="21"/>
      <c r="BW447" s="21"/>
      <c r="BX447" s="1" t="str">
        <f t="shared" si="1120"/>
        <v/>
      </c>
    </row>
    <row r="448" spans="1:76" ht="46.8" customHeight="1" x14ac:dyDescent="0.3">
      <c r="A448" s="62" t="s">
        <v>345</v>
      </c>
      <c r="B448" s="63" t="s">
        <v>82</v>
      </c>
      <c r="C448" s="62"/>
      <c r="D448" s="62"/>
      <c r="E448" s="64" t="s">
        <v>83</v>
      </c>
      <c r="F448" s="11">
        <f t="shared" ref="F448:K448" si="1215">F450</f>
        <v>16222.800000000001</v>
      </c>
      <c r="G448" s="11">
        <f t="shared" si="1215"/>
        <v>16222.800000000001</v>
      </c>
      <c r="H448" s="11">
        <f t="shared" si="1215"/>
        <v>16222.800000000001</v>
      </c>
      <c r="I448" s="11">
        <f t="shared" si="1215"/>
        <v>521.79999999999995</v>
      </c>
      <c r="J448" s="11">
        <f t="shared" si="1215"/>
        <v>521.79999999999995</v>
      </c>
      <c r="K448" s="11">
        <f t="shared" si="1215"/>
        <v>521.79999999999995</v>
      </c>
      <c r="L448" s="11">
        <f t="shared" si="1080"/>
        <v>16744.600000000002</v>
      </c>
      <c r="M448" s="11">
        <f t="shared" si="1081"/>
        <v>16744.600000000002</v>
      </c>
      <c r="N448" s="11">
        <f t="shared" si="1082"/>
        <v>16744.600000000002</v>
      </c>
      <c r="O448" s="11">
        <f>O450</f>
        <v>680.3</v>
      </c>
      <c r="P448" s="11">
        <f>P450</f>
        <v>0</v>
      </c>
      <c r="Q448" s="11">
        <f>Q450</f>
        <v>0</v>
      </c>
      <c r="R448" s="11">
        <f t="shared" si="1157"/>
        <v>17424.900000000001</v>
      </c>
      <c r="S448" s="11">
        <f t="shared" si="1158"/>
        <v>16744.600000000002</v>
      </c>
      <c r="T448" s="11">
        <f t="shared" si="1159"/>
        <v>16744.600000000002</v>
      </c>
      <c r="U448" s="11">
        <f>U450</f>
        <v>0</v>
      </c>
      <c r="V448" s="11">
        <f>V450</f>
        <v>0</v>
      </c>
      <c r="W448" s="11">
        <f>W450</f>
        <v>0</v>
      </c>
      <c r="X448" s="11">
        <f t="shared" si="1160"/>
        <v>17424.900000000001</v>
      </c>
      <c r="Y448" s="11">
        <f t="shared" si="1161"/>
        <v>16744.600000000002</v>
      </c>
      <c r="Z448" s="11">
        <f t="shared" si="1162"/>
        <v>16744.600000000002</v>
      </c>
      <c r="AA448" s="11">
        <f>AA450</f>
        <v>0</v>
      </c>
      <c r="AB448" s="11">
        <f>AB450</f>
        <v>0</v>
      </c>
      <c r="AC448" s="11">
        <f>AC450</f>
        <v>0</v>
      </c>
      <c r="AD448" s="11">
        <f t="shared" si="1163"/>
        <v>17424.900000000001</v>
      </c>
      <c r="AE448" s="11">
        <f t="shared" si="1164"/>
        <v>16744.600000000002</v>
      </c>
      <c r="AF448" s="11">
        <f t="shared" si="1165"/>
        <v>16744.600000000002</v>
      </c>
      <c r="AG448" s="11">
        <f>AG450</f>
        <v>0</v>
      </c>
      <c r="AH448" s="11">
        <f t="shared" si="1166"/>
        <v>17424.900000000001</v>
      </c>
      <c r="AI448" s="11">
        <f t="shared" si="1167"/>
        <v>16744.600000000002</v>
      </c>
      <c r="AJ448" s="11">
        <f t="shared" si="1168"/>
        <v>16744.600000000002</v>
      </c>
      <c r="AK448" s="11">
        <f>AK450</f>
        <v>0</v>
      </c>
      <c r="AL448" s="11">
        <f>AL450</f>
        <v>0</v>
      </c>
      <c r="AM448" s="11">
        <f>AM450</f>
        <v>0</v>
      </c>
      <c r="AN448" s="11">
        <f t="shared" si="1169"/>
        <v>17424.900000000001</v>
      </c>
      <c r="AO448" s="11">
        <f t="shared" si="1170"/>
        <v>16744.600000000002</v>
      </c>
      <c r="AP448" s="11">
        <f t="shared" si="1171"/>
        <v>16744.600000000002</v>
      </c>
      <c r="AQ448" s="11">
        <f>AQ450</f>
        <v>0</v>
      </c>
      <c r="AR448" s="11">
        <f>AR450</f>
        <v>0</v>
      </c>
      <c r="AS448" s="11">
        <f>AS450</f>
        <v>0</v>
      </c>
      <c r="AT448" s="11">
        <f t="shared" si="1172"/>
        <v>17424.900000000001</v>
      </c>
      <c r="AU448" s="11">
        <f t="shared" si="1173"/>
        <v>16744.600000000002</v>
      </c>
      <c r="AV448" s="11">
        <f t="shared" si="1174"/>
        <v>16744.600000000002</v>
      </c>
      <c r="AW448" s="11">
        <f>AW450+AW449</f>
        <v>0</v>
      </c>
      <c r="AX448" s="11">
        <f>AX450+AX449</f>
        <v>0</v>
      </c>
      <c r="AY448" s="11">
        <f>AY450+AY449</f>
        <v>0</v>
      </c>
      <c r="AZ448" s="11">
        <f t="shared" si="1175"/>
        <v>17424.900000000001</v>
      </c>
      <c r="BA448" s="11">
        <f t="shared" si="1176"/>
        <v>16744.600000000002</v>
      </c>
      <c r="BB448" s="11">
        <f t="shared" si="1177"/>
        <v>16744.600000000002</v>
      </c>
      <c r="BC448" s="11">
        <f>BC450+BC449</f>
        <v>0</v>
      </c>
      <c r="BD448" s="11">
        <f>BD450+BD449</f>
        <v>0</v>
      </c>
      <c r="BE448" s="11">
        <f>BE450+BE449</f>
        <v>0</v>
      </c>
      <c r="BF448" s="11">
        <f t="shared" si="1178"/>
        <v>17424.900000000001</v>
      </c>
      <c r="BG448" s="11">
        <f t="shared" si="1179"/>
        <v>16744.600000000002</v>
      </c>
      <c r="BH448" s="11">
        <f t="shared" si="1180"/>
        <v>16744.600000000002</v>
      </c>
      <c r="BI448" s="11">
        <f>BI450+BI449</f>
        <v>0</v>
      </c>
      <c r="BJ448" s="11">
        <f>BJ450+BJ449</f>
        <v>0</v>
      </c>
      <c r="BK448" s="11">
        <f>BK450+BK449</f>
        <v>0</v>
      </c>
      <c r="BL448" s="11">
        <f t="shared" si="1119"/>
        <v>17424.900000000001</v>
      </c>
      <c r="BM448" s="11">
        <f>BM450+BM449</f>
        <v>0</v>
      </c>
      <c r="BN448" s="43">
        <f t="shared" si="1038"/>
        <v>17424.900000000001</v>
      </c>
      <c r="BO448" s="11">
        <f t="shared" si="1073"/>
        <v>16744.600000000002</v>
      </c>
      <c r="BP448" s="11">
        <f>BP450+BP449</f>
        <v>0</v>
      </c>
      <c r="BQ448" s="43">
        <f t="shared" si="1039"/>
        <v>16744.600000000002</v>
      </c>
      <c r="BR448" s="11">
        <f t="shared" si="1075"/>
        <v>16744.600000000002</v>
      </c>
      <c r="BS448" s="11">
        <f>BS450+BS449</f>
        <v>0</v>
      </c>
      <c r="BT448" s="43">
        <f t="shared" si="1040"/>
        <v>16744.600000000002</v>
      </c>
      <c r="BU448" s="11">
        <f>BU450+BU449</f>
        <v>0</v>
      </c>
      <c r="BV448" s="21"/>
      <c r="BW448" s="21"/>
      <c r="BX448" s="1" t="str">
        <f t="shared" si="1120"/>
        <v/>
      </c>
    </row>
    <row r="449" spans="1:77" s="1" customFormat="1" ht="15.6" hidden="1" customHeight="1" x14ac:dyDescent="0.3">
      <c r="A449" s="8" t="s">
        <v>345</v>
      </c>
      <c r="B449" s="9">
        <v>600</v>
      </c>
      <c r="C449" s="23" t="s">
        <v>126</v>
      </c>
      <c r="D449" s="8" t="s">
        <v>67</v>
      </c>
      <c r="E449" s="24" t="s">
        <v>243</v>
      </c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>
        <f t="shared" si="1175"/>
        <v>0</v>
      </c>
      <c r="BA449" s="11">
        <f t="shared" si="1176"/>
        <v>0</v>
      </c>
      <c r="BB449" s="11">
        <f t="shared" si="1177"/>
        <v>0</v>
      </c>
      <c r="BC449" s="11"/>
      <c r="BD449" s="11"/>
      <c r="BE449" s="11"/>
      <c r="BF449" s="11">
        <f t="shared" si="1178"/>
        <v>0</v>
      </c>
      <c r="BG449" s="11">
        <f t="shared" si="1179"/>
        <v>0</v>
      </c>
      <c r="BH449" s="11">
        <f t="shared" si="1180"/>
        <v>0</v>
      </c>
      <c r="BI449" s="11"/>
      <c r="BJ449" s="11"/>
      <c r="BK449" s="11"/>
      <c r="BL449" s="11">
        <f t="shared" si="1119"/>
        <v>0</v>
      </c>
      <c r="BM449" s="11"/>
      <c r="BN449" s="11"/>
      <c r="BO449" s="11">
        <f t="shared" si="1073"/>
        <v>0</v>
      </c>
      <c r="BP449" s="11"/>
      <c r="BQ449" s="11"/>
      <c r="BR449" s="11">
        <f t="shared" si="1075"/>
        <v>0</v>
      </c>
      <c r="BS449" s="11"/>
      <c r="BT449" s="11"/>
      <c r="BU449" s="11"/>
      <c r="BV449" s="21">
        <v>0</v>
      </c>
      <c r="BW449" s="21"/>
      <c r="BX449" s="1" t="str">
        <f t="shared" si="1120"/>
        <v>1003</v>
      </c>
    </row>
    <row r="450" spans="1:77" ht="15.6" customHeight="1" x14ac:dyDescent="0.3">
      <c r="A450" s="62" t="s">
        <v>345</v>
      </c>
      <c r="B450" s="63">
        <v>600</v>
      </c>
      <c r="C450" s="62" t="s">
        <v>286</v>
      </c>
      <c r="D450" s="62" t="s">
        <v>67</v>
      </c>
      <c r="E450" s="64" t="s">
        <v>287</v>
      </c>
      <c r="F450" s="11">
        <v>16222.800000000001</v>
      </c>
      <c r="G450" s="11">
        <v>16222.800000000001</v>
      </c>
      <c r="H450" s="11">
        <v>16222.800000000001</v>
      </c>
      <c r="I450" s="11">
        <v>521.79999999999995</v>
      </c>
      <c r="J450" s="11">
        <v>521.79999999999995</v>
      </c>
      <c r="K450" s="11">
        <v>521.79999999999995</v>
      </c>
      <c r="L450" s="11">
        <f t="shared" si="1080"/>
        <v>16744.600000000002</v>
      </c>
      <c r="M450" s="11">
        <f t="shared" si="1081"/>
        <v>16744.600000000002</v>
      </c>
      <c r="N450" s="11">
        <f t="shared" si="1082"/>
        <v>16744.600000000002</v>
      </c>
      <c r="O450" s="11">
        <v>680.3</v>
      </c>
      <c r="P450" s="11"/>
      <c r="Q450" s="11"/>
      <c r="R450" s="11">
        <f t="shared" si="1157"/>
        <v>17424.900000000001</v>
      </c>
      <c r="S450" s="11">
        <f t="shared" si="1158"/>
        <v>16744.600000000002</v>
      </c>
      <c r="T450" s="11">
        <f t="shared" si="1159"/>
        <v>16744.600000000002</v>
      </c>
      <c r="U450" s="11"/>
      <c r="V450" s="11"/>
      <c r="W450" s="11"/>
      <c r="X450" s="11">
        <f t="shared" si="1160"/>
        <v>17424.900000000001</v>
      </c>
      <c r="Y450" s="11">
        <f t="shared" si="1161"/>
        <v>16744.600000000002</v>
      </c>
      <c r="Z450" s="11">
        <f t="shared" si="1162"/>
        <v>16744.600000000002</v>
      </c>
      <c r="AA450" s="11"/>
      <c r="AB450" s="11"/>
      <c r="AC450" s="11"/>
      <c r="AD450" s="11">
        <f t="shared" si="1163"/>
        <v>17424.900000000001</v>
      </c>
      <c r="AE450" s="11">
        <f t="shared" si="1164"/>
        <v>16744.600000000002</v>
      </c>
      <c r="AF450" s="11">
        <f t="shared" si="1165"/>
        <v>16744.600000000002</v>
      </c>
      <c r="AG450" s="11"/>
      <c r="AH450" s="11">
        <f t="shared" si="1166"/>
        <v>17424.900000000001</v>
      </c>
      <c r="AI450" s="11">
        <f t="shared" si="1167"/>
        <v>16744.600000000002</v>
      </c>
      <c r="AJ450" s="11">
        <f t="shared" si="1168"/>
        <v>16744.600000000002</v>
      </c>
      <c r="AK450" s="11"/>
      <c r="AL450" s="11"/>
      <c r="AM450" s="11"/>
      <c r="AN450" s="11">
        <f t="shared" si="1169"/>
        <v>17424.900000000001</v>
      </c>
      <c r="AO450" s="11">
        <f t="shared" si="1170"/>
        <v>16744.600000000002</v>
      </c>
      <c r="AP450" s="11">
        <f t="shared" si="1171"/>
        <v>16744.600000000002</v>
      </c>
      <c r="AQ450" s="11"/>
      <c r="AR450" s="11"/>
      <c r="AS450" s="11"/>
      <c r="AT450" s="11">
        <f t="shared" si="1172"/>
        <v>17424.900000000001</v>
      </c>
      <c r="AU450" s="11">
        <f t="shared" si="1173"/>
        <v>16744.600000000002</v>
      </c>
      <c r="AV450" s="11">
        <f t="shared" si="1174"/>
        <v>16744.600000000002</v>
      </c>
      <c r="AW450" s="11"/>
      <c r="AX450" s="11"/>
      <c r="AY450" s="11"/>
      <c r="AZ450" s="11">
        <f t="shared" si="1175"/>
        <v>17424.900000000001</v>
      </c>
      <c r="BA450" s="11">
        <f t="shared" si="1176"/>
        <v>16744.600000000002</v>
      </c>
      <c r="BB450" s="11">
        <f t="shared" si="1177"/>
        <v>16744.600000000002</v>
      </c>
      <c r="BC450" s="11"/>
      <c r="BD450" s="11"/>
      <c r="BE450" s="11"/>
      <c r="BF450" s="11">
        <f t="shared" si="1178"/>
        <v>17424.900000000001</v>
      </c>
      <c r="BG450" s="11">
        <f t="shared" si="1179"/>
        <v>16744.600000000002</v>
      </c>
      <c r="BH450" s="11">
        <f t="shared" si="1180"/>
        <v>16744.600000000002</v>
      </c>
      <c r="BI450" s="11"/>
      <c r="BJ450" s="11"/>
      <c r="BK450" s="11"/>
      <c r="BL450" s="11">
        <f t="shared" si="1119"/>
        <v>17424.900000000001</v>
      </c>
      <c r="BM450" s="11"/>
      <c r="BN450" s="43">
        <f t="shared" ref="BN450:BN511" si="1216">BL450+BM450</f>
        <v>17424.900000000001</v>
      </c>
      <c r="BO450" s="11">
        <f t="shared" si="1073"/>
        <v>16744.600000000002</v>
      </c>
      <c r="BP450" s="11"/>
      <c r="BQ450" s="43">
        <f t="shared" ref="BQ450:BQ511" si="1217">BO450+BP450</f>
        <v>16744.600000000002</v>
      </c>
      <c r="BR450" s="11">
        <f t="shared" si="1075"/>
        <v>16744.600000000002</v>
      </c>
      <c r="BS450" s="11"/>
      <c r="BT450" s="43">
        <f t="shared" ref="BT450:BT511" si="1218">BR450+BS450</f>
        <v>16744.600000000002</v>
      </c>
      <c r="BU450" s="11"/>
      <c r="BV450" s="21"/>
      <c r="BW450" s="21">
        <v>72</v>
      </c>
      <c r="BX450" s="1" t="str">
        <f t="shared" si="1120"/>
        <v>1103</v>
      </c>
    </row>
    <row r="451" spans="1:77" ht="62.4" customHeight="1" x14ac:dyDescent="0.3">
      <c r="A451" s="62" t="s">
        <v>346</v>
      </c>
      <c r="B451" s="63"/>
      <c r="C451" s="62"/>
      <c r="D451" s="62"/>
      <c r="E451" s="64" t="s">
        <v>347</v>
      </c>
      <c r="F451" s="11">
        <f t="shared" ref="F451:K451" si="1219">F452+F457</f>
        <v>79877</v>
      </c>
      <c r="G451" s="11">
        <f t="shared" si="1219"/>
        <v>82108.800000000003</v>
      </c>
      <c r="H451" s="11">
        <f t="shared" si="1219"/>
        <v>82108.800000000003</v>
      </c>
      <c r="I451" s="11">
        <f t="shared" si="1219"/>
        <v>0</v>
      </c>
      <c r="J451" s="11">
        <f t="shared" si="1219"/>
        <v>0</v>
      </c>
      <c r="K451" s="11">
        <f t="shared" si="1219"/>
        <v>0</v>
      </c>
      <c r="L451" s="11">
        <f t="shared" si="1080"/>
        <v>79877</v>
      </c>
      <c r="M451" s="11">
        <f t="shared" si="1081"/>
        <v>82108.800000000003</v>
      </c>
      <c r="N451" s="11">
        <f t="shared" si="1082"/>
        <v>82108.800000000003</v>
      </c>
      <c r="O451" s="11">
        <f>O452+O457</f>
        <v>7993.5</v>
      </c>
      <c r="P451" s="11">
        <f>P452+P457</f>
        <v>9425.2999999999993</v>
      </c>
      <c r="Q451" s="11">
        <f>Q452+Q457</f>
        <v>9425.2999999999993</v>
      </c>
      <c r="R451" s="11">
        <f t="shared" si="1157"/>
        <v>87870.5</v>
      </c>
      <c r="S451" s="11">
        <f t="shared" si="1158"/>
        <v>91534.1</v>
      </c>
      <c r="T451" s="11">
        <f t="shared" si="1159"/>
        <v>91534.1</v>
      </c>
      <c r="U451" s="11">
        <f>U452+U457</f>
        <v>0</v>
      </c>
      <c r="V451" s="11">
        <f>V452+V457</f>
        <v>0</v>
      </c>
      <c r="W451" s="11">
        <f>W452+W457</f>
        <v>0</v>
      </c>
      <c r="X451" s="11">
        <f t="shared" si="1160"/>
        <v>87870.5</v>
      </c>
      <c r="Y451" s="11">
        <f t="shared" si="1161"/>
        <v>91534.1</v>
      </c>
      <c r="Z451" s="11">
        <f t="shared" si="1162"/>
        <v>91534.1</v>
      </c>
      <c r="AA451" s="11">
        <f>AA452+AA457</f>
        <v>0</v>
      </c>
      <c r="AB451" s="11">
        <f>AB452+AB457</f>
        <v>0</v>
      </c>
      <c r="AC451" s="11">
        <f>AC452+AC457</f>
        <v>0</v>
      </c>
      <c r="AD451" s="11">
        <f t="shared" si="1163"/>
        <v>87870.5</v>
      </c>
      <c r="AE451" s="11">
        <f t="shared" si="1164"/>
        <v>91534.1</v>
      </c>
      <c r="AF451" s="11">
        <f t="shared" si="1165"/>
        <v>91534.1</v>
      </c>
      <c r="AG451" s="11">
        <f>AG452+AG457</f>
        <v>0</v>
      </c>
      <c r="AH451" s="11">
        <f t="shared" si="1166"/>
        <v>87870.5</v>
      </c>
      <c r="AI451" s="11">
        <f t="shared" si="1167"/>
        <v>91534.1</v>
      </c>
      <c r="AJ451" s="11">
        <f t="shared" si="1168"/>
        <v>91534.1</v>
      </c>
      <c r="AK451" s="11">
        <f>AK452+AK457</f>
        <v>0</v>
      </c>
      <c r="AL451" s="11">
        <f>AL452+AL457</f>
        <v>0</v>
      </c>
      <c r="AM451" s="11">
        <f>AM452+AM457</f>
        <v>0</v>
      </c>
      <c r="AN451" s="11">
        <f t="shared" si="1169"/>
        <v>87870.5</v>
      </c>
      <c r="AO451" s="11">
        <f t="shared" si="1170"/>
        <v>91534.1</v>
      </c>
      <c r="AP451" s="11">
        <f t="shared" si="1171"/>
        <v>91534.1</v>
      </c>
      <c r="AQ451" s="11">
        <f>AQ452+AQ457</f>
        <v>0</v>
      </c>
      <c r="AR451" s="11">
        <f>AR452+AR457</f>
        <v>0</v>
      </c>
      <c r="AS451" s="11">
        <f>AS452+AS457</f>
        <v>0</v>
      </c>
      <c r="AT451" s="11">
        <f t="shared" si="1172"/>
        <v>87870.5</v>
      </c>
      <c r="AU451" s="11">
        <f t="shared" si="1173"/>
        <v>91534.1</v>
      </c>
      <c r="AV451" s="11">
        <f t="shared" si="1174"/>
        <v>91534.1</v>
      </c>
      <c r="AW451" s="11">
        <f>AW452+AW457</f>
        <v>0</v>
      </c>
      <c r="AX451" s="11">
        <f>AX452+AX457</f>
        <v>0</v>
      </c>
      <c r="AY451" s="11">
        <f>AY452+AY457</f>
        <v>0</v>
      </c>
      <c r="AZ451" s="11">
        <f t="shared" si="1175"/>
        <v>87870.5</v>
      </c>
      <c r="BA451" s="11">
        <f t="shared" si="1176"/>
        <v>91534.1</v>
      </c>
      <c r="BB451" s="11">
        <f t="shared" si="1177"/>
        <v>91534.1</v>
      </c>
      <c r="BC451" s="11">
        <f>BC452+BC457</f>
        <v>0</v>
      </c>
      <c r="BD451" s="11">
        <f>BD452+BD457</f>
        <v>0</v>
      </c>
      <c r="BE451" s="11">
        <f>BE452+BE457</f>
        <v>0</v>
      </c>
      <c r="BF451" s="11">
        <f t="shared" si="1178"/>
        <v>87870.5</v>
      </c>
      <c r="BG451" s="11">
        <f t="shared" si="1179"/>
        <v>91534.1</v>
      </c>
      <c r="BH451" s="11">
        <f t="shared" si="1180"/>
        <v>91534.1</v>
      </c>
      <c r="BI451" s="11">
        <f>BI452+BI457</f>
        <v>0</v>
      </c>
      <c r="BJ451" s="11">
        <f>BJ452+BJ457</f>
        <v>0</v>
      </c>
      <c r="BK451" s="11">
        <f>BK452+BK457</f>
        <v>0</v>
      </c>
      <c r="BL451" s="11">
        <f t="shared" si="1119"/>
        <v>87870.5</v>
      </c>
      <c r="BM451" s="11">
        <f>BM452+BM457</f>
        <v>0</v>
      </c>
      <c r="BN451" s="43">
        <f t="shared" si="1216"/>
        <v>87870.5</v>
      </c>
      <c r="BO451" s="11">
        <f t="shared" si="1073"/>
        <v>91534.1</v>
      </c>
      <c r="BP451" s="11">
        <f>BP452+BP457</f>
        <v>0</v>
      </c>
      <c r="BQ451" s="43">
        <f t="shared" si="1217"/>
        <v>91534.1</v>
      </c>
      <c r="BR451" s="11">
        <f t="shared" si="1075"/>
        <v>91534.1</v>
      </c>
      <c r="BS451" s="11">
        <f>BS452+BS457</f>
        <v>0</v>
      </c>
      <c r="BT451" s="43">
        <f t="shared" si="1218"/>
        <v>91534.1</v>
      </c>
      <c r="BU451" s="11">
        <f>BU452+BU457</f>
        <v>0</v>
      </c>
      <c r="BV451" s="21"/>
      <c r="BW451" s="21"/>
      <c r="BX451" s="1" t="str">
        <f t="shared" si="1120"/>
        <v/>
      </c>
    </row>
    <row r="452" spans="1:77" ht="31.2" customHeight="1" x14ac:dyDescent="0.3">
      <c r="A452" s="62" t="s">
        <v>348</v>
      </c>
      <c r="B452" s="63"/>
      <c r="C452" s="62"/>
      <c r="D452" s="62"/>
      <c r="E452" s="64" t="s">
        <v>195</v>
      </c>
      <c r="F452" s="11">
        <f t="shared" ref="F452:K452" si="1220">F453+F455</f>
        <v>18373.400000000001</v>
      </c>
      <c r="G452" s="11">
        <f t="shared" si="1220"/>
        <v>18895.600000000002</v>
      </c>
      <c r="H452" s="11">
        <f t="shared" si="1220"/>
        <v>18895.600000000002</v>
      </c>
      <c r="I452" s="11">
        <f t="shared" si="1220"/>
        <v>0</v>
      </c>
      <c r="J452" s="11">
        <f t="shared" si="1220"/>
        <v>0</v>
      </c>
      <c r="K452" s="11">
        <f t="shared" si="1220"/>
        <v>0</v>
      </c>
      <c r="L452" s="11">
        <f t="shared" si="1080"/>
        <v>18373.400000000001</v>
      </c>
      <c r="M452" s="11">
        <f t="shared" si="1081"/>
        <v>18895.600000000002</v>
      </c>
      <c r="N452" s="11">
        <f t="shared" si="1082"/>
        <v>18895.600000000002</v>
      </c>
      <c r="O452" s="11">
        <f>O453+O455</f>
        <v>2696.7</v>
      </c>
      <c r="P452" s="11">
        <f>P453+P455</f>
        <v>3307.2</v>
      </c>
      <c r="Q452" s="11">
        <f>Q453+Q455</f>
        <v>3307.2</v>
      </c>
      <c r="R452" s="11">
        <f t="shared" si="1157"/>
        <v>21070.100000000002</v>
      </c>
      <c r="S452" s="11">
        <f t="shared" si="1158"/>
        <v>22202.800000000003</v>
      </c>
      <c r="T452" s="11">
        <f t="shared" si="1159"/>
        <v>22202.800000000003</v>
      </c>
      <c r="U452" s="11">
        <f>U453+U455</f>
        <v>0</v>
      </c>
      <c r="V452" s="11">
        <f>V453+V455</f>
        <v>0</v>
      </c>
      <c r="W452" s="11">
        <f>W453+W455</f>
        <v>0</v>
      </c>
      <c r="X452" s="11">
        <f t="shared" si="1160"/>
        <v>21070.100000000002</v>
      </c>
      <c r="Y452" s="11">
        <f t="shared" si="1161"/>
        <v>22202.800000000003</v>
      </c>
      <c r="Z452" s="11">
        <f t="shared" si="1162"/>
        <v>22202.800000000003</v>
      </c>
      <c r="AA452" s="11">
        <f>AA453+AA455</f>
        <v>0</v>
      </c>
      <c r="AB452" s="11">
        <f>AB453+AB455</f>
        <v>0</v>
      </c>
      <c r="AC452" s="11">
        <f>AC453+AC455</f>
        <v>0</v>
      </c>
      <c r="AD452" s="11">
        <f t="shared" si="1163"/>
        <v>21070.100000000002</v>
      </c>
      <c r="AE452" s="11">
        <f t="shared" si="1164"/>
        <v>22202.800000000003</v>
      </c>
      <c r="AF452" s="11">
        <f t="shared" si="1165"/>
        <v>22202.800000000003</v>
      </c>
      <c r="AG452" s="11">
        <f>AG453+AG455</f>
        <v>0</v>
      </c>
      <c r="AH452" s="11">
        <f t="shared" si="1166"/>
        <v>21070.100000000002</v>
      </c>
      <c r="AI452" s="11">
        <f t="shared" si="1167"/>
        <v>22202.800000000003</v>
      </c>
      <c r="AJ452" s="11">
        <f t="shared" si="1168"/>
        <v>22202.800000000003</v>
      </c>
      <c r="AK452" s="11">
        <f>AK453+AK455</f>
        <v>0</v>
      </c>
      <c r="AL452" s="11">
        <f>AL453+AL455</f>
        <v>0</v>
      </c>
      <c r="AM452" s="11">
        <f>AM453+AM455</f>
        <v>0</v>
      </c>
      <c r="AN452" s="11">
        <f t="shared" si="1169"/>
        <v>21070.100000000002</v>
      </c>
      <c r="AO452" s="11">
        <f t="shared" si="1170"/>
        <v>22202.800000000003</v>
      </c>
      <c r="AP452" s="11">
        <f t="shared" si="1171"/>
        <v>22202.800000000003</v>
      </c>
      <c r="AQ452" s="11">
        <f>AQ453+AQ455</f>
        <v>0</v>
      </c>
      <c r="AR452" s="11">
        <f>AR453+AR455</f>
        <v>0</v>
      </c>
      <c r="AS452" s="11">
        <f>AS453+AS455</f>
        <v>0</v>
      </c>
      <c r="AT452" s="11">
        <f t="shared" si="1172"/>
        <v>21070.100000000002</v>
      </c>
      <c r="AU452" s="11">
        <f t="shared" si="1173"/>
        <v>22202.800000000003</v>
      </c>
      <c r="AV452" s="11">
        <f t="shared" si="1174"/>
        <v>22202.800000000003</v>
      </c>
      <c r="AW452" s="11">
        <f>AW453+AW455</f>
        <v>0</v>
      </c>
      <c r="AX452" s="11">
        <f>AX453+AX455</f>
        <v>0</v>
      </c>
      <c r="AY452" s="11">
        <f>AY453+AY455</f>
        <v>0</v>
      </c>
      <c r="AZ452" s="11">
        <f t="shared" si="1175"/>
        <v>21070.100000000002</v>
      </c>
      <c r="BA452" s="11">
        <f t="shared" si="1176"/>
        <v>22202.800000000003</v>
      </c>
      <c r="BB452" s="11">
        <f t="shared" si="1177"/>
        <v>22202.800000000003</v>
      </c>
      <c r="BC452" s="11">
        <f>BC453+BC455</f>
        <v>0</v>
      </c>
      <c r="BD452" s="11">
        <f>BD453+BD455</f>
        <v>0</v>
      </c>
      <c r="BE452" s="11">
        <f>BE453+BE455</f>
        <v>0</v>
      </c>
      <c r="BF452" s="11">
        <f t="shared" si="1178"/>
        <v>21070.100000000002</v>
      </c>
      <c r="BG452" s="11">
        <f t="shared" si="1179"/>
        <v>22202.800000000003</v>
      </c>
      <c r="BH452" s="11">
        <f t="shared" si="1180"/>
        <v>22202.800000000003</v>
      </c>
      <c r="BI452" s="11">
        <f>BI453+BI455</f>
        <v>0</v>
      </c>
      <c r="BJ452" s="11">
        <f>BJ453+BJ455</f>
        <v>0</v>
      </c>
      <c r="BK452" s="11">
        <f>BK453+BK455</f>
        <v>0</v>
      </c>
      <c r="BL452" s="11">
        <f t="shared" si="1119"/>
        <v>21070.100000000002</v>
      </c>
      <c r="BM452" s="11">
        <f>BM453+BM455</f>
        <v>0</v>
      </c>
      <c r="BN452" s="43">
        <f t="shared" si="1216"/>
        <v>21070.100000000002</v>
      </c>
      <c r="BO452" s="11">
        <f t="shared" si="1073"/>
        <v>22202.800000000003</v>
      </c>
      <c r="BP452" s="11">
        <f>BP453+BP455</f>
        <v>0</v>
      </c>
      <c r="BQ452" s="43">
        <f t="shared" si="1217"/>
        <v>22202.800000000003</v>
      </c>
      <c r="BR452" s="11">
        <f t="shared" si="1075"/>
        <v>22202.800000000003</v>
      </c>
      <c r="BS452" s="11">
        <f>BS453+BS455</f>
        <v>0</v>
      </c>
      <c r="BT452" s="43">
        <f t="shared" si="1218"/>
        <v>22202.800000000003</v>
      </c>
      <c r="BU452" s="11">
        <f>BU453+BU455</f>
        <v>0</v>
      </c>
      <c r="BV452" s="21"/>
      <c r="BW452" s="21"/>
      <c r="BX452" s="1" t="str">
        <f t="shared" si="1120"/>
        <v/>
      </c>
    </row>
    <row r="453" spans="1:77" ht="78" customHeight="1" x14ac:dyDescent="0.3">
      <c r="A453" s="62" t="s">
        <v>348</v>
      </c>
      <c r="B453" s="63" t="s">
        <v>167</v>
      </c>
      <c r="C453" s="62"/>
      <c r="D453" s="62"/>
      <c r="E453" s="64" t="s">
        <v>168</v>
      </c>
      <c r="F453" s="11">
        <f t="shared" ref="F453:K453" si="1221">F454</f>
        <v>17178.400000000001</v>
      </c>
      <c r="G453" s="11">
        <f t="shared" si="1221"/>
        <v>17700.600000000002</v>
      </c>
      <c r="H453" s="11">
        <f t="shared" si="1221"/>
        <v>17700.600000000002</v>
      </c>
      <c r="I453" s="11">
        <f t="shared" si="1221"/>
        <v>0</v>
      </c>
      <c r="J453" s="11">
        <f t="shared" si="1221"/>
        <v>0</v>
      </c>
      <c r="K453" s="11">
        <f t="shared" si="1221"/>
        <v>0</v>
      </c>
      <c r="L453" s="11">
        <f t="shared" si="1080"/>
        <v>17178.400000000001</v>
      </c>
      <c r="M453" s="11">
        <f t="shared" si="1081"/>
        <v>17700.600000000002</v>
      </c>
      <c r="N453" s="11">
        <f t="shared" si="1082"/>
        <v>17700.600000000002</v>
      </c>
      <c r="O453" s="11">
        <f>O454</f>
        <v>2696.7</v>
      </c>
      <c r="P453" s="11">
        <f>P454</f>
        <v>3307.2</v>
      </c>
      <c r="Q453" s="11">
        <f>Q454</f>
        <v>3307.2</v>
      </c>
      <c r="R453" s="11">
        <f t="shared" si="1157"/>
        <v>19875.100000000002</v>
      </c>
      <c r="S453" s="11">
        <f t="shared" si="1158"/>
        <v>21007.800000000003</v>
      </c>
      <c r="T453" s="11">
        <f t="shared" si="1159"/>
        <v>21007.800000000003</v>
      </c>
      <c r="U453" s="11">
        <f>U454</f>
        <v>0</v>
      </c>
      <c r="V453" s="11">
        <f>V454</f>
        <v>0</v>
      </c>
      <c r="W453" s="11">
        <f>W454</f>
        <v>0</v>
      </c>
      <c r="X453" s="11">
        <f t="shared" si="1160"/>
        <v>19875.100000000002</v>
      </c>
      <c r="Y453" s="11">
        <f t="shared" si="1161"/>
        <v>21007.800000000003</v>
      </c>
      <c r="Z453" s="11">
        <f t="shared" si="1162"/>
        <v>21007.800000000003</v>
      </c>
      <c r="AA453" s="11">
        <f>AA454</f>
        <v>0</v>
      </c>
      <c r="AB453" s="11">
        <f>AB454</f>
        <v>0</v>
      </c>
      <c r="AC453" s="11">
        <f>AC454</f>
        <v>0</v>
      </c>
      <c r="AD453" s="11">
        <f t="shared" si="1163"/>
        <v>19875.100000000002</v>
      </c>
      <c r="AE453" s="11">
        <f t="shared" si="1164"/>
        <v>21007.800000000003</v>
      </c>
      <c r="AF453" s="11">
        <f t="shared" si="1165"/>
        <v>21007.800000000003</v>
      </c>
      <c r="AG453" s="11">
        <f>AG454</f>
        <v>0</v>
      </c>
      <c r="AH453" s="11">
        <f t="shared" si="1166"/>
        <v>19875.100000000002</v>
      </c>
      <c r="AI453" s="11">
        <f t="shared" si="1167"/>
        <v>21007.800000000003</v>
      </c>
      <c r="AJ453" s="11">
        <f t="shared" si="1168"/>
        <v>21007.800000000003</v>
      </c>
      <c r="AK453" s="11">
        <f>AK454</f>
        <v>0</v>
      </c>
      <c r="AL453" s="11">
        <f>AL454</f>
        <v>0</v>
      </c>
      <c r="AM453" s="11">
        <f>AM454</f>
        <v>0</v>
      </c>
      <c r="AN453" s="11">
        <f t="shared" si="1169"/>
        <v>19875.100000000002</v>
      </c>
      <c r="AO453" s="11">
        <f t="shared" si="1170"/>
        <v>21007.800000000003</v>
      </c>
      <c r="AP453" s="11">
        <f t="shared" si="1171"/>
        <v>21007.800000000003</v>
      </c>
      <c r="AQ453" s="11">
        <f>AQ454</f>
        <v>0</v>
      </c>
      <c r="AR453" s="11">
        <f>AR454</f>
        <v>0</v>
      </c>
      <c r="AS453" s="11">
        <f>AS454</f>
        <v>0</v>
      </c>
      <c r="AT453" s="11">
        <f t="shared" si="1172"/>
        <v>19875.100000000002</v>
      </c>
      <c r="AU453" s="11">
        <f t="shared" si="1173"/>
        <v>21007.800000000003</v>
      </c>
      <c r="AV453" s="11">
        <f t="shared" si="1174"/>
        <v>21007.800000000003</v>
      </c>
      <c r="AW453" s="11">
        <f>AW454</f>
        <v>0</v>
      </c>
      <c r="AX453" s="11">
        <f>AX454</f>
        <v>0</v>
      </c>
      <c r="AY453" s="11">
        <f>AY454</f>
        <v>0</v>
      </c>
      <c r="AZ453" s="11">
        <f t="shared" si="1175"/>
        <v>19875.100000000002</v>
      </c>
      <c r="BA453" s="11">
        <f t="shared" si="1176"/>
        <v>21007.800000000003</v>
      </c>
      <c r="BB453" s="11">
        <f t="shared" si="1177"/>
        <v>21007.800000000003</v>
      </c>
      <c r="BC453" s="11">
        <f>BC454</f>
        <v>0</v>
      </c>
      <c r="BD453" s="11">
        <f>BD454</f>
        <v>0</v>
      </c>
      <c r="BE453" s="11">
        <f>BE454</f>
        <v>0</v>
      </c>
      <c r="BF453" s="11">
        <f t="shared" si="1178"/>
        <v>19875.100000000002</v>
      </c>
      <c r="BG453" s="11">
        <f t="shared" si="1179"/>
        <v>21007.800000000003</v>
      </c>
      <c r="BH453" s="11">
        <f t="shared" si="1180"/>
        <v>21007.800000000003</v>
      </c>
      <c r="BI453" s="11">
        <f>BI454</f>
        <v>0</v>
      </c>
      <c r="BJ453" s="11">
        <f>BJ454</f>
        <v>0</v>
      </c>
      <c r="BK453" s="11">
        <f>BK454</f>
        <v>0</v>
      </c>
      <c r="BL453" s="11">
        <f t="shared" si="1119"/>
        <v>19875.100000000002</v>
      </c>
      <c r="BM453" s="11">
        <f>BM454</f>
        <v>0</v>
      </c>
      <c r="BN453" s="43">
        <f t="shared" si="1216"/>
        <v>19875.100000000002</v>
      </c>
      <c r="BO453" s="11">
        <f t="shared" si="1073"/>
        <v>21007.800000000003</v>
      </c>
      <c r="BP453" s="11">
        <f>BP454</f>
        <v>0</v>
      </c>
      <c r="BQ453" s="43">
        <f t="shared" si="1217"/>
        <v>21007.800000000003</v>
      </c>
      <c r="BR453" s="11">
        <f t="shared" si="1075"/>
        <v>21007.800000000003</v>
      </c>
      <c r="BS453" s="11">
        <f>BS454</f>
        <v>0</v>
      </c>
      <c r="BT453" s="43">
        <f t="shared" si="1218"/>
        <v>21007.800000000003</v>
      </c>
      <c r="BU453" s="11">
        <f>BU454</f>
        <v>0</v>
      </c>
      <c r="BV453" s="21"/>
      <c r="BW453" s="21"/>
      <c r="BX453" s="1" t="str">
        <f t="shared" si="1120"/>
        <v/>
      </c>
    </row>
    <row r="454" spans="1:77" ht="31.2" customHeight="1" x14ac:dyDescent="0.3">
      <c r="A454" s="62" t="s">
        <v>348</v>
      </c>
      <c r="B454" s="63">
        <v>100</v>
      </c>
      <c r="C454" s="62" t="s">
        <v>286</v>
      </c>
      <c r="D454" s="62" t="s">
        <v>66</v>
      </c>
      <c r="E454" s="64" t="s">
        <v>349</v>
      </c>
      <c r="F454" s="11">
        <v>17178.400000000001</v>
      </c>
      <c r="G454" s="11">
        <v>17700.600000000002</v>
      </c>
      <c r="H454" s="11">
        <v>17700.600000000002</v>
      </c>
      <c r="I454" s="11"/>
      <c r="J454" s="11"/>
      <c r="K454" s="11"/>
      <c r="L454" s="11">
        <f t="shared" si="1080"/>
        <v>17178.400000000001</v>
      </c>
      <c r="M454" s="11">
        <f t="shared" si="1081"/>
        <v>17700.600000000002</v>
      </c>
      <c r="N454" s="11">
        <f t="shared" si="1082"/>
        <v>17700.600000000002</v>
      </c>
      <c r="O454" s="11">
        <v>2696.7</v>
      </c>
      <c r="P454" s="11">
        <v>3307.2</v>
      </c>
      <c r="Q454" s="11">
        <v>3307.2</v>
      </c>
      <c r="R454" s="11">
        <f t="shared" si="1157"/>
        <v>19875.100000000002</v>
      </c>
      <c r="S454" s="11">
        <f t="shared" si="1158"/>
        <v>21007.800000000003</v>
      </c>
      <c r="T454" s="11">
        <f t="shared" si="1159"/>
        <v>21007.800000000003</v>
      </c>
      <c r="U454" s="11"/>
      <c r="V454" s="11"/>
      <c r="W454" s="11"/>
      <c r="X454" s="11">
        <f t="shared" si="1160"/>
        <v>19875.100000000002</v>
      </c>
      <c r="Y454" s="11">
        <f t="shared" si="1161"/>
        <v>21007.800000000003</v>
      </c>
      <c r="Z454" s="11">
        <f t="shared" si="1162"/>
        <v>21007.800000000003</v>
      </c>
      <c r="AA454" s="11"/>
      <c r="AB454" s="11"/>
      <c r="AC454" s="11"/>
      <c r="AD454" s="11">
        <f t="shared" si="1163"/>
        <v>19875.100000000002</v>
      </c>
      <c r="AE454" s="11">
        <f t="shared" si="1164"/>
        <v>21007.800000000003</v>
      </c>
      <c r="AF454" s="11">
        <f t="shared" si="1165"/>
        <v>21007.800000000003</v>
      </c>
      <c r="AG454" s="11"/>
      <c r="AH454" s="11">
        <f t="shared" si="1166"/>
        <v>19875.100000000002</v>
      </c>
      <c r="AI454" s="11">
        <f t="shared" si="1167"/>
        <v>21007.800000000003</v>
      </c>
      <c r="AJ454" s="11">
        <f t="shared" si="1168"/>
        <v>21007.800000000003</v>
      </c>
      <c r="AK454" s="11"/>
      <c r="AL454" s="11"/>
      <c r="AM454" s="11"/>
      <c r="AN454" s="11">
        <f t="shared" si="1169"/>
        <v>19875.100000000002</v>
      </c>
      <c r="AO454" s="11">
        <f t="shared" si="1170"/>
        <v>21007.800000000003</v>
      </c>
      <c r="AP454" s="11">
        <f t="shared" si="1171"/>
        <v>21007.800000000003</v>
      </c>
      <c r="AQ454" s="11"/>
      <c r="AR454" s="11"/>
      <c r="AS454" s="11"/>
      <c r="AT454" s="11">
        <f t="shared" si="1172"/>
        <v>19875.100000000002</v>
      </c>
      <c r="AU454" s="11">
        <f t="shared" si="1173"/>
        <v>21007.800000000003</v>
      </c>
      <c r="AV454" s="11">
        <f t="shared" si="1174"/>
        <v>21007.800000000003</v>
      </c>
      <c r="AW454" s="11"/>
      <c r="AX454" s="11"/>
      <c r="AY454" s="11"/>
      <c r="AZ454" s="11">
        <f t="shared" si="1175"/>
        <v>19875.100000000002</v>
      </c>
      <c r="BA454" s="11">
        <f t="shared" si="1176"/>
        <v>21007.800000000003</v>
      </c>
      <c r="BB454" s="11">
        <f t="shared" si="1177"/>
        <v>21007.800000000003</v>
      </c>
      <c r="BC454" s="11"/>
      <c r="BD454" s="11"/>
      <c r="BE454" s="11"/>
      <c r="BF454" s="11">
        <f t="shared" si="1178"/>
        <v>19875.100000000002</v>
      </c>
      <c r="BG454" s="11">
        <f t="shared" si="1179"/>
        <v>21007.800000000003</v>
      </c>
      <c r="BH454" s="11">
        <f t="shared" si="1180"/>
        <v>21007.800000000003</v>
      </c>
      <c r="BI454" s="11"/>
      <c r="BJ454" s="11"/>
      <c r="BK454" s="11"/>
      <c r="BL454" s="11">
        <f t="shared" si="1119"/>
        <v>19875.100000000002</v>
      </c>
      <c r="BM454" s="11"/>
      <c r="BN454" s="43">
        <f t="shared" si="1216"/>
        <v>19875.100000000002</v>
      </c>
      <c r="BO454" s="11">
        <f t="shared" si="1073"/>
        <v>21007.800000000003</v>
      </c>
      <c r="BP454" s="11"/>
      <c r="BQ454" s="43">
        <f t="shared" si="1217"/>
        <v>21007.800000000003</v>
      </c>
      <c r="BR454" s="11">
        <f t="shared" si="1075"/>
        <v>21007.800000000003</v>
      </c>
      <c r="BS454" s="11"/>
      <c r="BT454" s="43">
        <f t="shared" si="1218"/>
        <v>21007.800000000003</v>
      </c>
      <c r="BU454" s="11"/>
      <c r="BV454" s="21"/>
      <c r="BW454" s="21"/>
      <c r="BX454" s="1" t="str">
        <f t="shared" si="1120"/>
        <v>1105</v>
      </c>
    </row>
    <row r="455" spans="1:77" ht="31.2" customHeight="1" x14ac:dyDescent="0.3">
      <c r="A455" s="62" t="s">
        <v>348</v>
      </c>
      <c r="B455" s="63" t="s">
        <v>64</v>
      </c>
      <c r="C455" s="62"/>
      <c r="D455" s="62"/>
      <c r="E455" s="64" t="s">
        <v>65</v>
      </c>
      <c r="F455" s="11">
        <f t="shared" ref="F455:K455" si="1222">F456</f>
        <v>1195</v>
      </c>
      <c r="G455" s="11">
        <f t="shared" si="1222"/>
        <v>1195</v>
      </c>
      <c r="H455" s="11">
        <f t="shared" si="1222"/>
        <v>1195</v>
      </c>
      <c r="I455" s="11">
        <f t="shared" si="1222"/>
        <v>0</v>
      </c>
      <c r="J455" s="11">
        <f t="shared" si="1222"/>
        <v>0</v>
      </c>
      <c r="K455" s="11">
        <f t="shared" si="1222"/>
        <v>0</v>
      </c>
      <c r="L455" s="11">
        <f t="shared" si="1080"/>
        <v>1195</v>
      </c>
      <c r="M455" s="11">
        <f t="shared" si="1081"/>
        <v>1195</v>
      </c>
      <c r="N455" s="11">
        <f t="shared" si="1082"/>
        <v>1195</v>
      </c>
      <c r="O455" s="11">
        <f>O456</f>
        <v>0</v>
      </c>
      <c r="P455" s="11">
        <f>P456</f>
        <v>0</v>
      </c>
      <c r="Q455" s="11">
        <f>Q456</f>
        <v>0</v>
      </c>
      <c r="R455" s="11">
        <f t="shared" si="1157"/>
        <v>1195</v>
      </c>
      <c r="S455" s="11">
        <f t="shared" si="1158"/>
        <v>1195</v>
      </c>
      <c r="T455" s="11">
        <f t="shared" si="1159"/>
        <v>1195</v>
      </c>
      <c r="U455" s="11">
        <f>U456</f>
        <v>0</v>
      </c>
      <c r="V455" s="11">
        <f>V456</f>
        <v>0</v>
      </c>
      <c r="W455" s="11">
        <f>W456</f>
        <v>0</v>
      </c>
      <c r="X455" s="11">
        <f t="shared" si="1160"/>
        <v>1195</v>
      </c>
      <c r="Y455" s="11">
        <f t="shared" si="1161"/>
        <v>1195</v>
      </c>
      <c r="Z455" s="11">
        <f t="shared" si="1162"/>
        <v>1195</v>
      </c>
      <c r="AA455" s="11">
        <f>AA456</f>
        <v>0</v>
      </c>
      <c r="AB455" s="11">
        <f>AB456</f>
        <v>0</v>
      </c>
      <c r="AC455" s="11">
        <f>AC456</f>
        <v>0</v>
      </c>
      <c r="AD455" s="11">
        <f t="shared" si="1163"/>
        <v>1195</v>
      </c>
      <c r="AE455" s="11">
        <f t="shared" si="1164"/>
        <v>1195</v>
      </c>
      <c r="AF455" s="11">
        <f t="shared" si="1165"/>
        <v>1195</v>
      </c>
      <c r="AG455" s="11">
        <f>AG456</f>
        <v>0</v>
      </c>
      <c r="AH455" s="11">
        <f t="shared" si="1166"/>
        <v>1195</v>
      </c>
      <c r="AI455" s="11">
        <f t="shared" si="1167"/>
        <v>1195</v>
      </c>
      <c r="AJ455" s="11">
        <f t="shared" si="1168"/>
        <v>1195</v>
      </c>
      <c r="AK455" s="11">
        <f>AK456</f>
        <v>0</v>
      </c>
      <c r="AL455" s="11">
        <f>AL456</f>
        <v>0</v>
      </c>
      <c r="AM455" s="11">
        <f>AM456</f>
        <v>0</v>
      </c>
      <c r="AN455" s="11">
        <f t="shared" si="1169"/>
        <v>1195</v>
      </c>
      <c r="AO455" s="11">
        <f t="shared" si="1170"/>
        <v>1195</v>
      </c>
      <c r="AP455" s="11">
        <f t="shared" si="1171"/>
        <v>1195</v>
      </c>
      <c r="AQ455" s="11">
        <f>AQ456</f>
        <v>0</v>
      </c>
      <c r="AR455" s="11">
        <f>AR456</f>
        <v>0</v>
      </c>
      <c r="AS455" s="11">
        <f>AS456</f>
        <v>0</v>
      </c>
      <c r="AT455" s="11">
        <f t="shared" si="1172"/>
        <v>1195</v>
      </c>
      <c r="AU455" s="11">
        <f t="shared" si="1173"/>
        <v>1195</v>
      </c>
      <c r="AV455" s="11">
        <f t="shared" si="1174"/>
        <v>1195</v>
      </c>
      <c r="AW455" s="11">
        <f>AW456</f>
        <v>0</v>
      </c>
      <c r="AX455" s="11">
        <f>AX456</f>
        <v>0</v>
      </c>
      <c r="AY455" s="11">
        <f>AY456</f>
        <v>0</v>
      </c>
      <c r="AZ455" s="11">
        <f t="shared" si="1175"/>
        <v>1195</v>
      </c>
      <c r="BA455" s="11">
        <f t="shared" si="1176"/>
        <v>1195</v>
      </c>
      <c r="BB455" s="11">
        <f t="shared" si="1177"/>
        <v>1195</v>
      </c>
      <c r="BC455" s="11">
        <f>BC456</f>
        <v>0</v>
      </c>
      <c r="BD455" s="11">
        <f>BD456</f>
        <v>0</v>
      </c>
      <c r="BE455" s="11">
        <f>BE456</f>
        <v>0</v>
      </c>
      <c r="BF455" s="11">
        <f t="shared" si="1178"/>
        <v>1195</v>
      </c>
      <c r="BG455" s="11">
        <f t="shared" si="1179"/>
        <v>1195</v>
      </c>
      <c r="BH455" s="11">
        <f t="shared" si="1180"/>
        <v>1195</v>
      </c>
      <c r="BI455" s="11">
        <f>BI456</f>
        <v>0</v>
      </c>
      <c r="BJ455" s="11">
        <f>BJ456</f>
        <v>0</v>
      </c>
      <c r="BK455" s="11">
        <f>BK456</f>
        <v>0</v>
      </c>
      <c r="BL455" s="11">
        <f t="shared" si="1119"/>
        <v>1195</v>
      </c>
      <c r="BM455" s="11">
        <f>BM456</f>
        <v>0</v>
      </c>
      <c r="BN455" s="43">
        <f t="shared" si="1216"/>
        <v>1195</v>
      </c>
      <c r="BO455" s="11">
        <f t="shared" si="1073"/>
        <v>1195</v>
      </c>
      <c r="BP455" s="11">
        <f>BP456</f>
        <v>0</v>
      </c>
      <c r="BQ455" s="43">
        <f t="shared" si="1217"/>
        <v>1195</v>
      </c>
      <c r="BR455" s="11">
        <f t="shared" si="1075"/>
        <v>1195</v>
      </c>
      <c r="BS455" s="11">
        <f>BS456</f>
        <v>0</v>
      </c>
      <c r="BT455" s="43">
        <f t="shared" si="1218"/>
        <v>1195</v>
      </c>
      <c r="BU455" s="11">
        <f>BU456</f>
        <v>0</v>
      </c>
      <c r="BV455" s="21"/>
      <c r="BW455" s="21"/>
      <c r="BX455" s="1" t="str">
        <f t="shared" si="1120"/>
        <v/>
      </c>
    </row>
    <row r="456" spans="1:77" ht="31.2" customHeight="1" x14ac:dyDescent="0.3">
      <c r="A456" s="62" t="s">
        <v>348</v>
      </c>
      <c r="B456" s="63">
        <v>200</v>
      </c>
      <c r="C456" s="62" t="s">
        <v>286</v>
      </c>
      <c r="D456" s="62" t="s">
        <v>66</v>
      </c>
      <c r="E456" s="64" t="s">
        <v>349</v>
      </c>
      <c r="F456" s="11">
        <v>1195</v>
      </c>
      <c r="G456" s="11">
        <v>1195</v>
      </c>
      <c r="H456" s="11">
        <v>1195</v>
      </c>
      <c r="I456" s="11"/>
      <c r="J456" s="11"/>
      <c r="K456" s="11"/>
      <c r="L456" s="11">
        <f t="shared" si="1080"/>
        <v>1195</v>
      </c>
      <c r="M456" s="11">
        <f t="shared" si="1081"/>
        <v>1195</v>
      </c>
      <c r="N456" s="11">
        <f t="shared" si="1082"/>
        <v>1195</v>
      </c>
      <c r="O456" s="11"/>
      <c r="P456" s="11"/>
      <c r="Q456" s="11"/>
      <c r="R456" s="11">
        <f t="shared" si="1157"/>
        <v>1195</v>
      </c>
      <c r="S456" s="11">
        <f t="shared" si="1158"/>
        <v>1195</v>
      </c>
      <c r="T456" s="11">
        <f t="shared" si="1159"/>
        <v>1195</v>
      </c>
      <c r="U456" s="11"/>
      <c r="V456" s="11"/>
      <c r="W456" s="11"/>
      <c r="X456" s="11">
        <f t="shared" si="1160"/>
        <v>1195</v>
      </c>
      <c r="Y456" s="11">
        <f t="shared" si="1161"/>
        <v>1195</v>
      </c>
      <c r="Z456" s="11">
        <f t="shared" si="1162"/>
        <v>1195</v>
      </c>
      <c r="AA456" s="11"/>
      <c r="AB456" s="11"/>
      <c r="AC456" s="11"/>
      <c r="AD456" s="11">
        <f t="shared" si="1163"/>
        <v>1195</v>
      </c>
      <c r="AE456" s="11">
        <f t="shared" si="1164"/>
        <v>1195</v>
      </c>
      <c r="AF456" s="11">
        <f t="shared" si="1165"/>
        <v>1195</v>
      </c>
      <c r="AG456" s="11"/>
      <c r="AH456" s="11">
        <f t="shared" si="1166"/>
        <v>1195</v>
      </c>
      <c r="AI456" s="11">
        <f t="shared" si="1167"/>
        <v>1195</v>
      </c>
      <c r="AJ456" s="11">
        <f t="shared" si="1168"/>
        <v>1195</v>
      </c>
      <c r="AK456" s="11"/>
      <c r="AL456" s="11"/>
      <c r="AM456" s="11"/>
      <c r="AN456" s="11">
        <f t="shared" si="1169"/>
        <v>1195</v>
      </c>
      <c r="AO456" s="11">
        <f t="shared" si="1170"/>
        <v>1195</v>
      </c>
      <c r="AP456" s="11">
        <f t="shared" si="1171"/>
        <v>1195</v>
      </c>
      <c r="AQ456" s="11"/>
      <c r="AR456" s="11"/>
      <c r="AS456" s="11"/>
      <c r="AT456" s="11">
        <f t="shared" si="1172"/>
        <v>1195</v>
      </c>
      <c r="AU456" s="11">
        <f t="shared" si="1173"/>
        <v>1195</v>
      </c>
      <c r="AV456" s="11">
        <f t="shared" si="1174"/>
        <v>1195</v>
      </c>
      <c r="AW456" s="11"/>
      <c r="AX456" s="11"/>
      <c r="AY456" s="11"/>
      <c r="AZ456" s="11">
        <f t="shared" si="1175"/>
        <v>1195</v>
      </c>
      <c r="BA456" s="11">
        <f t="shared" si="1176"/>
        <v>1195</v>
      </c>
      <c r="BB456" s="11">
        <f t="shared" si="1177"/>
        <v>1195</v>
      </c>
      <c r="BC456" s="11"/>
      <c r="BD456" s="11"/>
      <c r="BE456" s="11"/>
      <c r="BF456" s="11">
        <f t="shared" si="1178"/>
        <v>1195</v>
      </c>
      <c r="BG456" s="11">
        <f t="shared" si="1179"/>
        <v>1195</v>
      </c>
      <c r="BH456" s="11">
        <f t="shared" si="1180"/>
        <v>1195</v>
      </c>
      <c r="BI456" s="11"/>
      <c r="BJ456" s="11"/>
      <c r="BK456" s="11"/>
      <c r="BL456" s="11">
        <f t="shared" si="1119"/>
        <v>1195</v>
      </c>
      <c r="BM456" s="11"/>
      <c r="BN456" s="43">
        <f t="shared" si="1216"/>
        <v>1195</v>
      </c>
      <c r="BO456" s="11">
        <f t="shared" si="1073"/>
        <v>1195</v>
      </c>
      <c r="BP456" s="11"/>
      <c r="BQ456" s="43">
        <f t="shared" si="1217"/>
        <v>1195</v>
      </c>
      <c r="BR456" s="11">
        <f t="shared" si="1075"/>
        <v>1195</v>
      </c>
      <c r="BS456" s="11"/>
      <c r="BT456" s="43">
        <f t="shared" si="1218"/>
        <v>1195</v>
      </c>
      <c r="BU456" s="11"/>
      <c r="BV456" s="21"/>
      <c r="BW456" s="21"/>
      <c r="BX456" s="1" t="str">
        <f t="shared" si="1120"/>
        <v>1105</v>
      </c>
    </row>
    <row r="457" spans="1:77" ht="46.8" customHeight="1" x14ac:dyDescent="0.3">
      <c r="A457" s="62" t="s">
        <v>350</v>
      </c>
      <c r="B457" s="63"/>
      <c r="C457" s="62"/>
      <c r="D457" s="62"/>
      <c r="E457" s="64" t="s">
        <v>166</v>
      </c>
      <c r="F457" s="11">
        <f t="shared" ref="F457:K457" si="1223">F458+F460</f>
        <v>61503.600000000006</v>
      </c>
      <c r="G457" s="11">
        <f t="shared" si="1223"/>
        <v>63213.2</v>
      </c>
      <c r="H457" s="11">
        <f t="shared" si="1223"/>
        <v>63213.2</v>
      </c>
      <c r="I457" s="11">
        <f t="shared" si="1223"/>
        <v>0</v>
      </c>
      <c r="J457" s="11">
        <f t="shared" si="1223"/>
        <v>0</v>
      </c>
      <c r="K457" s="11">
        <f t="shared" si="1223"/>
        <v>0</v>
      </c>
      <c r="L457" s="11">
        <f t="shared" si="1080"/>
        <v>61503.600000000006</v>
      </c>
      <c r="M457" s="11">
        <f t="shared" si="1081"/>
        <v>63213.2</v>
      </c>
      <c r="N457" s="11">
        <f t="shared" si="1082"/>
        <v>63213.2</v>
      </c>
      <c r="O457" s="11">
        <f>O458+O460</f>
        <v>5296.8</v>
      </c>
      <c r="P457" s="11">
        <f>P458+P460</f>
        <v>6118.1</v>
      </c>
      <c r="Q457" s="11">
        <f>Q458+Q460</f>
        <v>6118.1</v>
      </c>
      <c r="R457" s="11">
        <f t="shared" si="1157"/>
        <v>66800.400000000009</v>
      </c>
      <c r="S457" s="11">
        <f t="shared" si="1158"/>
        <v>69331.3</v>
      </c>
      <c r="T457" s="11">
        <f t="shared" si="1159"/>
        <v>69331.3</v>
      </c>
      <c r="U457" s="11">
        <f>U458+U460</f>
        <v>0</v>
      </c>
      <c r="V457" s="11">
        <f>V458+V460</f>
        <v>0</v>
      </c>
      <c r="W457" s="11">
        <f>W458+W460</f>
        <v>0</v>
      </c>
      <c r="X457" s="11">
        <f t="shared" si="1160"/>
        <v>66800.400000000009</v>
      </c>
      <c r="Y457" s="11">
        <f t="shared" si="1161"/>
        <v>69331.3</v>
      </c>
      <c r="Z457" s="11">
        <f t="shared" si="1162"/>
        <v>69331.3</v>
      </c>
      <c r="AA457" s="11">
        <f>AA458+AA460</f>
        <v>0</v>
      </c>
      <c r="AB457" s="11">
        <f>AB458+AB460</f>
        <v>0</v>
      </c>
      <c r="AC457" s="11">
        <f>AC458+AC460</f>
        <v>0</v>
      </c>
      <c r="AD457" s="11">
        <f t="shared" si="1163"/>
        <v>66800.400000000009</v>
      </c>
      <c r="AE457" s="11">
        <f t="shared" si="1164"/>
        <v>69331.3</v>
      </c>
      <c r="AF457" s="11">
        <f t="shared" si="1165"/>
        <v>69331.3</v>
      </c>
      <c r="AG457" s="11">
        <f>AG458+AG460</f>
        <v>0</v>
      </c>
      <c r="AH457" s="11">
        <f t="shared" si="1166"/>
        <v>66800.400000000009</v>
      </c>
      <c r="AI457" s="11">
        <f t="shared" si="1167"/>
        <v>69331.3</v>
      </c>
      <c r="AJ457" s="11">
        <f t="shared" si="1168"/>
        <v>69331.3</v>
      </c>
      <c r="AK457" s="11">
        <f>AK458+AK460</f>
        <v>0</v>
      </c>
      <c r="AL457" s="11">
        <f>AL458+AL460</f>
        <v>0</v>
      </c>
      <c r="AM457" s="11">
        <f>AM458+AM460</f>
        <v>0</v>
      </c>
      <c r="AN457" s="11">
        <f t="shared" si="1169"/>
        <v>66800.400000000009</v>
      </c>
      <c r="AO457" s="11">
        <f t="shared" si="1170"/>
        <v>69331.3</v>
      </c>
      <c r="AP457" s="11">
        <f t="shared" si="1171"/>
        <v>69331.3</v>
      </c>
      <c r="AQ457" s="11">
        <f>AQ458+AQ460</f>
        <v>0</v>
      </c>
      <c r="AR457" s="11">
        <f>AR458+AR460</f>
        <v>0</v>
      </c>
      <c r="AS457" s="11">
        <f>AS458+AS460</f>
        <v>0</v>
      </c>
      <c r="AT457" s="11">
        <f t="shared" si="1172"/>
        <v>66800.400000000009</v>
      </c>
      <c r="AU457" s="11">
        <f t="shared" si="1173"/>
        <v>69331.3</v>
      </c>
      <c r="AV457" s="11">
        <f t="shared" si="1174"/>
        <v>69331.3</v>
      </c>
      <c r="AW457" s="11">
        <f>AW458+AW460</f>
        <v>0</v>
      </c>
      <c r="AX457" s="11">
        <f>AX458+AX460</f>
        <v>0</v>
      </c>
      <c r="AY457" s="11">
        <f>AY458+AY460</f>
        <v>0</v>
      </c>
      <c r="AZ457" s="11">
        <f t="shared" si="1175"/>
        <v>66800.400000000009</v>
      </c>
      <c r="BA457" s="11">
        <f t="shared" si="1176"/>
        <v>69331.3</v>
      </c>
      <c r="BB457" s="11">
        <f t="shared" si="1177"/>
        <v>69331.3</v>
      </c>
      <c r="BC457" s="11">
        <f>BC458+BC460</f>
        <v>0</v>
      </c>
      <c r="BD457" s="11">
        <f>BD458+BD460</f>
        <v>0</v>
      </c>
      <c r="BE457" s="11">
        <f>BE458+BE460</f>
        <v>0</v>
      </c>
      <c r="BF457" s="11">
        <f t="shared" si="1178"/>
        <v>66800.400000000009</v>
      </c>
      <c r="BG457" s="11">
        <f t="shared" si="1179"/>
        <v>69331.3</v>
      </c>
      <c r="BH457" s="11">
        <f t="shared" si="1180"/>
        <v>69331.3</v>
      </c>
      <c r="BI457" s="11">
        <f>BI458+BI460</f>
        <v>0</v>
      </c>
      <c r="BJ457" s="11">
        <f>BJ458+BJ460</f>
        <v>0</v>
      </c>
      <c r="BK457" s="11">
        <f>BK458+BK460</f>
        <v>0</v>
      </c>
      <c r="BL457" s="11">
        <f t="shared" si="1119"/>
        <v>66800.400000000009</v>
      </c>
      <c r="BM457" s="11">
        <f>BM458+BM460</f>
        <v>0</v>
      </c>
      <c r="BN457" s="43">
        <f t="shared" si="1216"/>
        <v>66800.400000000009</v>
      </c>
      <c r="BO457" s="11">
        <f t="shared" si="1073"/>
        <v>69331.3</v>
      </c>
      <c r="BP457" s="11">
        <f>BP458+BP460</f>
        <v>0</v>
      </c>
      <c r="BQ457" s="43">
        <f t="shared" si="1217"/>
        <v>69331.3</v>
      </c>
      <c r="BR457" s="11">
        <f t="shared" si="1075"/>
        <v>69331.3</v>
      </c>
      <c r="BS457" s="11">
        <f>BS458+BS460</f>
        <v>0</v>
      </c>
      <c r="BT457" s="43">
        <f t="shared" si="1218"/>
        <v>69331.3</v>
      </c>
      <c r="BU457" s="11">
        <f>BU458+BU460</f>
        <v>0</v>
      </c>
      <c r="BV457" s="21"/>
      <c r="BW457" s="21"/>
      <c r="BX457" s="1" t="str">
        <f t="shared" si="1120"/>
        <v/>
      </c>
    </row>
    <row r="458" spans="1:77" ht="78" customHeight="1" x14ac:dyDescent="0.3">
      <c r="A458" s="62" t="s">
        <v>350</v>
      </c>
      <c r="B458" s="63" t="s">
        <v>167</v>
      </c>
      <c r="C458" s="62"/>
      <c r="D458" s="62"/>
      <c r="E458" s="64" t="s">
        <v>168</v>
      </c>
      <c r="F458" s="11">
        <f t="shared" ref="F458:K458" si="1224">F459</f>
        <v>55596.600000000006</v>
      </c>
      <c r="G458" s="11">
        <f t="shared" si="1224"/>
        <v>57306.2</v>
      </c>
      <c r="H458" s="11">
        <f t="shared" si="1224"/>
        <v>57306.2</v>
      </c>
      <c r="I458" s="11">
        <f t="shared" si="1224"/>
        <v>0</v>
      </c>
      <c r="J458" s="11">
        <f t="shared" si="1224"/>
        <v>0</v>
      </c>
      <c r="K458" s="11">
        <f t="shared" si="1224"/>
        <v>0</v>
      </c>
      <c r="L458" s="11">
        <f t="shared" si="1080"/>
        <v>55596.600000000006</v>
      </c>
      <c r="M458" s="11">
        <f t="shared" si="1081"/>
        <v>57306.2</v>
      </c>
      <c r="N458" s="11">
        <f t="shared" si="1082"/>
        <v>57306.2</v>
      </c>
      <c r="O458" s="11">
        <f>O459</f>
        <v>5296.8</v>
      </c>
      <c r="P458" s="11">
        <f>P459</f>
        <v>6118.1</v>
      </c>
      <c r="Q458" s="11">
        <f>Q459</f>
        <v>6118.1</v>
      </c>
      <c r="R458" s="11">
        <f t="shared" si="1157"/>
        <v>60893.400000000009</v>
      </c>
      <c r="S458" s="11">
        <f t="shared" si="1158"/>
        <v>63424.299999999996</v>
      </c>
      <c r="T458" s="11">
        <f t="shared" si="1159"/>
        <v>63424.299999999996</v>
      </c>
      <c r="U458" s="11">
        <f>U459</f>
        <v>0</v>
      </c>
      <c r="V458" s="11">
        <f>V459</f>
        <v>0</v>
      </c>
      <c r="W458" s="11">
        <f>W459</f>
        <v>0</v>
      </c>
      <c r="X458" s="11">
        <f t="shared" si="1160"/>
        <v>60893.400000000009</v>
      </c>
      <c r="Y458" s="11">
        <f t="shared" si="1161"/>
        <v>63424.299999999996</v>
      </c>
      <c r="Z458" s="11">
        <f t="shared" si="1162"/>
        <v>63424.299999999996</v>
      </c>
      <c r="AA458" s="11">
        <f>AA459</f>
        <v>0</v>
      </c>
      <c r="AB458" s="11">
        <f>AB459</f>
        <v>0</v>
      </c>
      <c r="AC458" s="11">
        <f>AC459</f>
        <v>0</v>
      </c>
      <c r="AD458" s="11">
        <f t="shared" si="1163"/>
        <v>60893.400000000009</v>
      </c>
      <c r="AE458" s="11">
        <f t="shared" si="1164"/>
        <v>63424.299999999996</v>
      </c>
      <c r="AF458" s="11">
        <f t="shared" si="1165"/>
        <v>63424.299999999996</v>
      </c>
      <c r="AG458" s="11">
        <f>AG459</f>
        <v>0</v>
      </c>
      <c r="AH458" s="11">
        <f t="shared" si="1166"/>
        <v>60893.400000000009</v>
      </c>
      <c r="AI458" s="11">
        <f t="shared" si="1167"/>
        <v>63424.299999999996</v>
      </c>
      <c r="AJ458" s="11">
        <f t="shared" si="1168"/>
        <v>63424.299999999996</v>
      </c>
      <c r="AK458" s="11">
        <f>AK459</f>
        <v>0</v>
      </c>
      <c r="AL458" s="11">
        <f>AL459</f>
        <v>0</v>
      </c>
      <c r="AM458" s="11">
        <f>AM459</f>
        <v>0</v>
      </c>
      <c r="AN458" s="11">
        <f t="shared" si="1169"/>
        <v>60893.400000000009</v>
      </c>
      <c r="AO458" s="11">
        <f t="shared" si="1170"/>
        <v>63424.299999999996</v>
      </c>
      <c r="AP458" s="11">
        <f t="shared" si="1171"/>
        <v>63424.299999999996</v>
      </c>
      <c r="AQ458" s="11">
        <f>AQ459</f>
        <v>0</v>
      </c>
      <c r="AR458" s="11">
        <f>AR459</f>
        <v>0</v>
      </c>
      <c r="AS458" s="11">
        <f>AS459</f>
        <v>0</v>
      </c>
      <c r="AT458" s="11">
        <f t="shared" si="1172"/>
        <v>60893.400000000009</v>
      </c>
      <c r="AU458" s="11">
        <f t="shared" si="1173"/>
        <v>63424.299999999996</v>
      </c>
      <c r="AV458" s="11">
        <f t="shared" si="1174"/>
        <v>63424.299999999996</v>
      </c>
      <c r="AW458" s="11">
        <f>AW459</f>
        <v>0</v>
      </c>
      <c r="AX458" s="11">
        <f>AX459</f>
        <v>0</v>
      </c>
      <c r="AY458" s="11">
        <f>AY459</f>
        <v>0</v>
      </c>
      <c r="AZ458" s="11">
        <f t="shared" si="1175"/>
        <v>60893.400000000009</v>
      </c>
      <c r="BA458" s="11">
        <f t="shared" si="1176"/>
        <v>63424.299999999996</v>
      </c>
      <c r="BB458" s="11">
        <f t="shared" si="1177"/>
        <v>63424.299999999996</v>
      </c>
      <c r="BC458" s="11">
        <f>BC459</f>
        <v>0</v>
      </c>
      <c r="BD458" s="11">
        <f>BD459</f>
        <v>0</v>
      </c>
      <c r="BE458" s="11">
        <f>BE459</f>
        <v>0</v>
      </c>
      <c r="BF458" s="11">
        <f t="shared" si="1178"/>
        <v>60893.400000000009</v>
      </c>
      <c r="BG458" s="11">
        <f t="shared" si="1179"/>
        <v>63424.299999999996</v>
      </c>
      <c r="BH458" s="11">
        <f t="shared" si="1180"/>
        <v>63424.299999999996</v>
      </c>
      <c r="BI458" s="11">
        <f>BI459</f>
        <v>0</v>
      </c>
      <c r="BJ458" s="11">
        <f>BJ459</f>
        <v>0</v>
      </c>
      <c r="BK458" s="11">
        <f>BK459</f>
        <v>0</v>
      </c>
      <c r="BL458" s="11">
        <f t="shared" si="1119"/>
        <v>60893.400000000009</v>
      </c>
      <c r="BM458" s="11">
        <f>BM459</f>
        <v>0</v>
      </c>
      <c r="BN458" s="43">
        <f t="shared" si="1216"/>
        <v>60893.400000000009</v>
      </c>
      <c r="BO458" s="11">
        <f t="shared" si="1073"/>
        <v>63424.299999999996</v>
      </c>
      <c r="BP458" s="11">
        <f>BP459</f>
        <v>0</v>
      </c>
      <c r="BQ458" s="43">
        <f t="shared" si="1217"/>
        <v>63424.299999999996</v>
      </c>
      <c r="BR458" s="11">
        <f t="shared" si="1075"/>
        <v>63424.299999999996</v>
      </c>
      <c r="BS458" s="11">
        <f>BS459</f>
        <v>0</v>
      </c>
      <c r="BT458" s="43">
        <f t="shared" si="1218"/>
        <v>63424.299999999996</v>
      </c>
      <c r="BU458" s="11">
        <f>BU459</f>
        <v>0</v>
      </c>
      <c r="BV458" s="21"/>
      <c r="BW458" s="21"/>
      <c r="BX458" s="1" t="str">
        <f t="shared" si="1120"/>
        <v/>
      </c>
    </row>
    <row r="459" spans="1:77" ht="31.2" customHeight="1" x14ac:dyDescent="0.3">
      <c r="A459" s="62" t="s">
        <v>350</v>
      </c>
      <c r="B459" s="63">
        <v>100</v>
      </c>
      <c r="C459" s="62" t="s">
        <v>286</v>
      </c>
      <c r="D459" s="62" t="s">
        <v>66</v>
      </c>
      <c r="E459" s="64" t="s">
        <v>349</v>
      </c>
      <c r="F459" s="11">
        <v>55596.600000000006</v>
      </c>
      <c r="G459" s="11">
        <v>57306.2</v>
      </c>
      <c r="H459" s="11">
        <v>57306.2</v>
      </c>
      <c r="I459" s="11"/>
      <c r="J459" s="11"/>
      <c r="K459" s="11"/>
      <c r="L459" s="11">
        <f t="shared" si="1080"/>
        <v>55596.600000000006</v>
      </c>
      <c r="M459" s="11">
        <f t="shared" si="1081"/>
        <v>57306.2</v>
      </c>
      <c r="N459" s="11">
        <f t="shared" si="1082"/>
        <v>57306.2</v>
      </c>
      <c r="O459" s="11">
        <v>5296.8</v>
      </c>
      <c r="P459" s="11">
        <v>6118.1</v>
      </c>
      <c r="Q459" s="11">
        <v>6118.1</v>
      </c>
      <c r="R459" s="11">
        <f t="shared" si="1157"/>
        <v>60893.400000000009</v>
      </c>
      <c r="S459" s="11">
        <f t="shared" si="1158"/>
        <v>63424.299999999996</v>
      </c>
      <c r="T459" s="11">
        <f t="shared" si="1159"/>
        <v>63424.299999999996</v>
      </c>
      <c r="U459" s="11"/>
      <c r="V459" s="11"/>
      <c r="W459" s="11"/>
      <c r="X459" s="11">
        <f t="shared" si="1160"/>
        <v>60893.400000000009</v>
      </c>
      <c r="Y459" s="11">
        <f t="shared" si="1161"/>
        <v>63424.299999999996</v>
      </c>
      <c r="Z459" s="11">
        <f t="shared" si="1162"/>
        <v>63424.299999999996</v>
      </c>
      <c r="AA459" s="11"/>
      <c r="AB459" s="11"/>
      <c r="AC459" s="11"/>
      <c r="AD459" s="11">
        <f t="shared" si="1163"/>
        <v>60893.400000000009</v>
      </c>
      <c r="AE459" s="11">
        <f t="shared" si="1164"/>
        <v>63424.299999999996</v>
      </c>
      <c r="AF459" s="11">
        <f t="shared" si="1165"/>
        <v>63424.299999999996</v>
      </c>
      <c r="AG459" s="11"/>
      <c r="AH459" s="11">
        <f t="shared" si="1166"/>
        <v>60893.400000000009</v>
      </c>
      <c r="AI459" s="11">
        <f t="shared" si="1167"/>
        <v>63424.299999999996</v>
      </c>
      <c r="AJ459" s="11">
        <f t="shared" si="1168"/>
        <v>63424.299999999996</v>
      </c>
      <c r="AK459" s="11"/>
      <c r="AL459" s="11"/>
      <c r="AM459" s="11"/>
      <c r="AN459" s="11">
        <f t="shared" si="1169"/>
        <v>60893.400000000009</v>
      </c>
      <c r="AO459" s="11">
        <f t="shared" si="1170"/>
        <v>63424.299999999996</v>
      </c>
      <c r="AP459" s="11">
        <f t="shared" si="1171"/>
        <v>63424.299999999996</v>
      </c>
      <c r="AQ459" s="11"/>
      <c r="AR459" s="11"/>
      <c r="AS459" s="11"/>
      <c r="AT459" s="11">
        <f t="shared" si="1172"/>
        <v>60893.400000000009</v>
      </c>
      <c r="AU459" s="11">
        <f t="shared" si="1173"/>
        <v>63424.299999999996</v>
      </c>
      <c r="AV459" s="11">
        <f t="shared" si="1174"/>
        <v>63424.299999999996</v>
      </c>
      <c r="AW459" s="11"/>
      <c r="AX459" s="11"/>
      <c r="AY459" s="11"/>
      <c r="AZ459" s="11">
        <f t="shared" si="1175"/>
        <v>60893.400000000009</v>
      </c>
      <c r="BA459" s="11">
        <f t="shared" si="1176"/>
        <v>63424.299999999996</v>
      </c>
      <c r="BB459" s="11">
        <f t="shared" si="1177"/>
        <v>63424.299999999996</v>
      </c>
      <c r="BC459" s="11"/>
      <c r="BD459" s="11"/>
      <c r="BE459" s="11"/>
      <c r="BF459" s="11">
        <f t="shared" si="1178"/>
        <v>60893.400000000009</v>
      </c>
      <c r="BG459" s="11">
        <f t="shared" si="1179"/>
        <v>63424.299999999996</v>
      </c>
      <c r="BH459" s="11">
        <f t="shared" si="1180"/>
        <v>63424.299999999996</v>
      </c>
      <c r="BI459" s="11"/>
      <c r="BJ459" s="11"/>
      <c r="BK459" s="11"/>
      <c r="BL459" s="11">
        <f t="shared" si="1119"/>
        <v>60893.400000000009</v>
      </c>
      <c r="BM459" s="11"/>
      <c r="BN459" s="43">
        <f t="shared" si="1216"/>
        <v>60893.400000000009</v>
      </c>
      <c r="BO459" s="11">
        <f t="shared" si="1073"/>
        <v>63424.299999999996</v>
      </c>
      <c r="BP459" s="11"/>
      <c r="BQ459" s="43">
        <f t="shared" si="1217"/>
        <v>63424.299999999996</v>
      </c>
      <c r="BR459" s="11">
        <f t="shared" si="1075"/>
        <v>63424.299999999996</v>
      </c>
      <c r="BS459" s="11"/>
      <c r="BT459" s="43">
        <f t="shared" si="1218"/>
        <v>63424.299999999996</v>
      </c>
      <c r="BU459" s="11"/>
      <c r="BV459" s="21"/>
      <c r="BW459" s="21"/>
      <c r="BX459" s="1" t="str">
        <f t="shared" si="1120"/>
        <v>1105</v>
      </c>
    </row>
    <row r="460" spans="1:77" ht="31.2" customHeight="1" x14ac:dyDescent="0.3">
      <c r="A460" s="62" t="s">
        <v>350</v>
      </c>
      <c r="B460" s="63" t="s">
        <v>64</v>
      </c>
      <c r="C460" s="62"/>
      <c r="D460" s="62"/>
      <c r="E460" s="64" t="s">
        <v>65</v>
      </c>
      <c r="F460" s="11">
        <f t="shared" ref="F460:K460" si="1225">F461</f>
        <v>5907</v>
      </c>
      <c r="G460" s="11">
        <f t="shared" si="1225"/>
        <v>5907</v>
      </c>
      <c r="H460" s="11">
        <f t="shared" si="1225"/>
        <v>5907</v>
      </c>
      <c r="I460" s="11">
        <f t="shared" si="1225"/>
        <v>0</v>
      </c>
      <c r="J460" s="11">
        <f t="shared" si="1225"/>
        <v>0</v>
      </c>
      <c r="K460" s="11">
        <f t="shared" si="1225"/>
        <v>0</v>
      </c>
      <c r="L460" s="11">
        <f t="shared" si="1080"/>
        <v>5907</v>
      </c>
      <c r="M460" s="11">
        <f t="shared" si="1081"/>
        <v>5907</v>
      </c>
      <c r="N460" s="11">
        <f t="shared" si="1082"/>
        <v>5907</v>
      </c>
      <c r="O460" s="11">
        <f>O461</f>
        <v>0</v>
      </c>
      <c r="P460" s="11">
        <f>P461</f>
        <v>0</v>
      </c>
      <c r="Q460" s="11">
        <f>Q461</f>
        <v>0</v>
      </c>
      <c r="R460" s="11">
        <f t="shared" si="1157"/>
        <v>5907</v>
      </c>
      <c r="S460" s="11">
        <f t="shared" si="1158"/>
        <v>5907</v>
      </c>
      <c r="T460" s="11">
        <f t="shared" si="1159"/>
        <v>5907</v>
      </c>
      <c r="U460" s="11">
        <f>U461</f>
        <v>0</v>
      </c>
      <c r="V460" s="11">
        <f>V461</f>
        <v>0</v>
      </c>
      <c r="W460" s="11">
        <f>W461</f>
        <v>0</v>
      </c>
      <c r="X460" s="11">
        <f t="shared" si="1160"/>
        <v>5907</v>
      </c>
      <c r="Y460" s="11">
        <f t="shared" si="1161"/>
        <v>5907</v>
      </c>
      <c r="Z460" s="11">
        <f t="shared" si="1162"/>
        <v>5907</v>
      </c>
      <c r="AA460" s="11">
        <f>AA461</f>
        <v>0</v>
      </c>
      <c r="AB460" s="11">
        <f>AB461</f>
        <v>0</v>
      </c>
      <c r="AC460" s="11">
        <f>AC461</f>
        <v>0</v>
      </c>
      <c r="AD460" s="11">
        <f t="shared" si="1163"/>
        <v>5907</v>
      </c>
      <c r="AE460" s="11">
        <f t="shared" si="1164"/>
        <v>5907</v>
      </c>
      <c r="AF460" s="11">
        <f t="shared" si="1165"/>
        <v>5907</v>
      </c>
      <c r="AG460" s="11">
        <f>AG461</f>
        <v>0</v>
      </c>
      <c r="AH460" s="11">
        <f t="shared" si="1166"/>
        <v>5907</v>
      </c>
      <c r="AI460" s="11">
        <f t="shared" si="1167"/>
        <v>5907</v>
      </c>
      <c r="AJ460" s="11">
        <f t="shared" si="1168"/>
        <v>5907</v>
      </c>
      <c r="AK460" s="11">
        <f>AK461</f>
        <v>0</v>
      </c>
      <c r="AL460" s="11">
        <f>AL461</f>
        <v>0</v>
      </c>
      <c r="AM460" s="11">
        <f>AM461</f>
        <v>0</v>
      </c>
      <c r="AN460" s="11">
        <f t="shared" si="1169"/>
        <v>5907</v>
      </c>
      <c r="AO460" s="11">
        <f t="shared" si="1170"/>
        <v>5907</v>
      </c>
      <c r="AP460" s="11">
        <f t="shared" si="1171"/>
        <v>5907</v>
      </c>
      <c r="AQ460" s="11">
        <f>AQ461</f>
        <v>0</v>
      </c>
      <c r="AR460" s="11">
        <f>AR461</f>
        <v>0</v>
      </c>
      <c r="AS460" s="11">
        <f>AS461</f>
        <v>0</v>
      </c>
      <c r="AT460" s="11">
        <f t="shared" si="1172"/>
        <v>5907</v>
      </c>
      <c r="AU460" s="11">
        <f t="shared" si="1173"/>
        <v>5907</v>
      </c>
      <c r="AV460" s="11">
        <f t="shared" si="1174"/>
        <v>5907</v>
      </c>
      <c r="AW460" s="11">
        <f>AW461</f>
        <v>0</v>
      </c>
      <c r="AX460" s="11">
        <f>AX461</f>
        <v>0</v>
      </c>
      <c r="AY460" s="11">
        <f>AY461</f>
        <v>0</v>
      </c>
      <c r="AZ460" s="11">
        <f t="shared" si="1175"/>
        <v>5907</v>
      </c>
      <c r="BA460" s="11">
        <f t="shared" si="1176"/>
        <v>5907</v>
      </c>
      <c r="BB460" s="11">
        <f t="shared" si="1177"/>
        <v>5907</v>
      </c>
      <c r="BC460" s="11">
        <f>BC461</f>
        <v>0</v>
      </c>
      <c r="BD460" s="11">
        <f>BD461</f>
        <v>0</v>
      </c>
      <c r="BE460" s="11">
        <f>BE461</f>
        <v>0</v>
      </c>
      <c r="BF460" s="11">
        <f t="shared" si="1178"/>
        <v>5907</v>
      </c>
      <c r="BG460" s="11">
        <f t="shared" si="1179"/>
        <v>5907</v>
      </c>
      <c r="BH460" s="11">
        <f t="shared" si="1180"/>
        <v>5907</v>
      </c>
      <c r="BI460" s="11">
        <f>BI461</f>
        <v>0</v>
      </c>
      <c r="BJ460" s="11">
        <f>BJ461</f>
        <v>0</v>
      </c>
      <c r="BK460" s="11">
        <f>BK461</f>
        <v>0</v>
      </c>
      <c r="BL460" s="11">
        <f t="shared" si="1119"/>
        <v>5907</v>
      </c>
      <c r="BM460" s="11">
        <f>BM461</f>
        <v>0</v>
      </c>
      <c r="BN460" s="43">
        <f t="shared" si="1216"/>
        <v>5907</v>
      </c>
      <c r="BO460" s="11">
        <f t="shared" si="1073"/>
        <v>5907</v>
      </c>
      <c r="BP460" s="11">
        <f>BP461</f>
        <v>0</v>
      </c>
      <c r="BQ460" s="43">
        <f t="shared" si="1217"/>
        <v>5907</v>
      </c>
      <c r="BR460" s="11">
        <f t="shared" si="1075"/>
        <v>5907</v>
      </c>
      <c r="BS460" s="11">
        <f>BS461</f>
        <v>0</v>
      </c>
      <c r="BT460" s="43">
        <f t="shared" si="1218"/>
        <v>5907</v>
      </c>
      <c r="BU460" s="11">
        <f>BU461</f>
        <v>0</v>
      </c>
      <c r="BV460" s="21"/>
      <c r="BW460" s="21"/>
      <c r="BX460" s="1" t="str">
        <f t="shared" si="1120"/>
        <v/>
      </c>
    </row>
    <row r="461" spans="1:77" ht="31.2" customHeight="1" x14ac:dyDescent="0.3">
      <c r="A461" s="62" t="s">
        <v>350</v>
      </c>
      <c r="B461" s="63">
        <v>200</v>
      </c>
      <c r="C461" s="62" t="s">
        <v>286</v>
      </c>
      <c r="D461" s="62" t="s">
        <v>66</v>
      </c>
      <c r="E461" s="64" t="s">
        <v>349</v>
      </c>
      <c r="F461" s="11">
        <v>5907</v>
      </c>
      <c r="G461" s="11">
        <v>5907</v>
      </c>
      <c r="H461" s="11">
        <v>5907</v>
      </c>
      <c r="I461" s="11"/>
      <c r="J461" s="11"/>
      <c r="K461" s="11"/>
      <c r="L461" s="11">
        <f t="shared" si="1080"/>
        <v>5907</v>
      </c>
      <c r="M461" s="11">
        <f t="shared" si="1081"/>
        <v>5907</v>
      </c>
      <c r="N461" s="11">
        <f t="shared" si="1082"/>
        <v>5907</v>
      </c>
      <c r="O461" s="11"/>
      <c r="P461" s="11"/>
      <c r="Q461" s="11"/>
      <c r="R461" s="11">
        <f t="shared" si="1157"/>
        <v>5907</v>
      </c>
      <c r="S461" s="11">
        <f t="shared" si="1158"/>
        <v>5907</v>
      </c>
      <c r="T461" s="11">
        <f t="shared" si="1159"/>
        <v>5907</v>
      </c>
      <c r="U461" s="11"/>
      <c r="V461" s="11"/>
      <c r="W461" s="11"/>
      <c r="X461" s="11">
        <f t="shared" si="1160"/>
        <v>5907</v>
      </c>
      <c r="Y461" s="11">
        <f t="shared" si="1161"/>
        <v>5907</v>
      </c>
      <c r="Z461" s="11">
        <f t="shared" si="1162"/>
        <v>5907</v>
      </c>
      <c r="AA461" s="11"/>
      <c r="AB461" s="11"/>
      <c r="AC461" s="11"/>
      <c r="AD461" s="11">
        <f t="shared" si="1163"/>
        <v>5907</v>
      </c>
      <c r="AE461" s="11">
        <f t="shared" si="1164"/>
        <v>5907</v>
      </c>
      <c r="AF461" s="11">
        <f t="shared" si="1165"/>
        <v>5907</v>
      </c>
      <c r="AG461" s="11"/>
      <c r="AH461" s="11">
        <f t="shared" si="1166"/>
        <v>5907</v>
      </c>
      <c r="AI461" s="11">
        <f t="shared" si="1167"/>
        <v>5907</v>
      </c>
      <c r="AJ461" s="11">
        <f t="shared" si="1168"/>
        <v>5907</v>
      </c>
      <c r="AK461" s="11"/>
      <c r="AL461" s="11"/>
      <c r="AM461" s="11"/>
      <c r="AN461" s="11">
        <f t="shared" si="1169"/>
        <v>5907</v>
      </c>
      <c r="AO461" s="11">
        <f t="shared" si="1170"/>
        <v>5907</v>
      </c>
      <c r="AP461" s="11">
        <f t="shared" si="1171"/>
        <v>5907</v>
      </c>
      <c r="AQ461" s="11"/>
      <c r="AR461" s="11"/>
      <c r="AS461" s="11"/>
      <c r="AT461" s="11">
        <f t="shared" si="1172"/>
        <v>5907</v>
      </c>
      <c r="AU461" s="11">
        <f t="shared" si="1173"/>
        <v>5907</v>
      </c>
      <c r="AV461" s="11">
        <f t="shared" si="1174"/>
        <v>5907</v>
      </c>
      <c r="AW461" s="11"/>
      <c r="AX461" s="11"/>
      <c r="AY461" s="11"/>
      <c r="AZ461" s="11">
        <f t="shared" si="1175"/>
        <v>5907</v>
      </c>
      <c r="BA461" s="11">
        <f t="shared" si="1176"/>
        <v>5907</v>
      </c>
      <c r="BB461" s="11">
        <f t="shared" si="1177"/>
        <v>5907</v>
      </c>
      <c r="BC461" s="11"/>
      <c r="BD461" s="11"/>
      <c r="BE461" s="11"/>
      <c r="BF461" s="11">
        <f t="shared" si="1178"/>
        <v>5907</v>
      </c>
      <c r="BG461" s="11">
        <f t="shared" si="1179"/>
        <v>5907</v>
      </c>
      <c r="BH461" s="11">
        <f t="shared" si="1180"/>
        <v>5907</v>
      </c>
      <c r="BI461" s="11"/>
      <c r="BJ461" s="11"/>
      <c r="BK461" s="11"/>
      <c r="BL461" s="11">
        <f t="shared" si="1119"/>
        <v>5907</v>
      </c>
      <c r="BM461" s="11"/>
      <c r="BN461" s="43">
        <f t="shared" si="1216"/>
        <v>5907</v>
      </c>
      <c r="BO461" s="11">
        <f t="shared" si="1073"/>
        <v>5907</v>
      </c>
      <c r="BP461" s="11"/>
      <c r="BQ461" s="43">
        <f t="shared" si="1217"/>
        <v>5907</v>
      </c>
      <c r="BR461" s="11">
        <f t="shared" si="1075"/>
        <v>5907</v>
      </c>
      <c r="BS461" s="11"/>
      <c r="BT461" s="43">
        <f t="shared" si="1218"/>
        <v>5907</v>
      </c>
      <c r="BU461" s="11"/>
      <c r="BV461" s="21"/>
      <c r="BW461" s="21"/>
      <c r="BX461" s="1" t="str">
        <f t="shared" si="1120"/>
        <v>1105</v>
      </c>
    </row>
    <row r="462" spans="1:77" s="69" customFormat="1" ht="46.8" customHeight="1" x14ac:dyDescent="0.3">
      <c r="A462" s="56" t="s">
        <v>351</v>
      </c>
      <c r="B462" s="57"/>
      <c r="C462" s="56"/>
      <c r="D462" s="56"/>
      <c r="E462" s="58" t="s">
        <v>352</v>
      </c>
      <c r="F462" s="15">
        <f t="shared" ref="F462:K462" si="1226">F463</f>
        <v>733620</v>
      </c>
      <c r="G462" s="15">
        <f t="shared" si="1226"/>
        <v>700160</v>
      </c>
      <c r="H462" s="15">
        <f t="shared" si="1226"/>
        <v>750160</v>
      </c>
      <c r="I462" s="15">
        <f t="shared" si="1226"/>
        <v>0</v>
      </c>
      <c r="J462" s="15">
        <f t="shared" si="1226"/>
        <v>0</v>
      </c>
      <c r="K462" s="15">
        <f t="shared" si="1226"/>
        <v>0</v>
      </c>
      <c r="L462" s="15">
        <f t="shared" si="1080"/>
        <v>733620</v>
      </c>
      <c r="M462" s="15">
        <f t="shared" si="1081"/>
        <v>700160</v>
      </c>
      <c r="N462" s="15">
        <f t="shared" si="1082"/>
        <v>750160</v>
      </c>
      <c r="O462" s="15">
        <f>O463</f>
        <v>8704</v>
      </c>
      <c r="P462" s="15">
        <f>P463</f>
        <v>7183</v>
      </c>
      <c r="Q462" s="15">
        <f>Q463</f>
        <v>7183</v>
      </c>
      <c r="R462" s="15">
        <f t="shared" si="1157"/>
        <v>742324</v>
      </c>
      <c r="S462" s="15">
        <f t="shared" si="1158"/>
        <v>707343</v>
      </c>
      <c r="T462" s="15">
        <f t="shared" si="1159"/>
        <v>757343</v>
      </c>
      <c r="U462" s="15">
        <f>U463</f>
        <v>0</v>
      </c>
      <c r="V462" s="15">
        <f>V463</f>
        <v>0</v>
      </c>
      <c r="W462" s="15">
        <f>W463</f>
        <v>0</v>
      </c>
      <c r="X462" s="15">
        <f t="shared" si="1160"/>
        <v>742324</v>
      </c>
      <c r="Y462" s="15">
        <f t="shared" si="1161"/>
        <v>707343</v>
      </c>
      <c r="Z462" s="15">
        <f t="shared" si="1162"/>
        <v>757343</v>
      </c>
      <c r="AA462" s="15">
        <f>AA463</f>
        <v>-4.5474735088646412E-13</v>
      </c>
      <c r="AB462" s="15">
        <f>AB463</f>
        <v>0</v>
      </c>
      <c r="AC462" s="15">
        <f>AC463</f>
        <v>0</v>
      </c>
      <c r="AD462" s="15">
        <f t="shared" si="1163"/>
        <v>742324</v>
      </c>
      <c r="AE462" s="15">
        <f t="shared" si="1164"/>
        <v>707343</v>
      </c>
      <c r="AF462" s="15">
        <f t="shared" si="1165"/>
        <v>757343</v>
      </c>
      <c r="AG462" s="15">
        <f>AG463</f>
        <v>0</v>
      </c>
      <c r="AH462" s="15">
        <f t="shared" si="1166"/>
        <v>742324</v>
      </c>
      <c r="AI462" s="15">
        <f t="shared" si="1167"/>
        <v>707343</v>
      </c>
      <c r="AJ462" s="15">
        <f t="shared" si="1168"/>
        <v>757343</v>
      </c>
      <c r="AK462" s="15">
        <f>AK463</f>
        <v>0</v>
      </c>
      <c r="AL462" s="15">
        <f>AL463</f>
        <v>0</v>
      </c>
      <c r="AM462" s="15">
        <f>AM463</f>
        <v>0</v>
      </c>
      <c r="AN462" s="15">
        <f t="shared" si="1169"/>
        <v>742324</v>
      </c>
      <c r="AO462" s="15">
        <f t="shared" si="1170"/>
        <v>707343</v>
      </c>
      <c r="AP462" s="15">
        <f t="shared" si="1171"/>
        <v>757343</v>
      </c>
      <c r="AQ462" s="15">
        <f>AQ463</f>
        <v>0</v>
      </c>
      <c r="AR462" s="15">
        <f>AR463</f>
        <v>0</v>
      </c>
      <c r="AS462" s="15">
        <f>AS463</f>
        <v>0</v>
      </c>
      <c r="AT462" s="15">
        <f t="shared" si="1172"/>
        <v>742324</v>
      </c>
      <c r="AU462" s="15">
        <f t="shared" si="1173"/>
        <v>707343</v>
      </c>
      <c r="AV462" s="15">
        <f t="shared" si="1174"/>
        <v>757343</v>
      </c>
      <c r="AW462" s="15">
        <f>AW463</f>
        <v>-2.4839999999999236</v>
      </c>
      <c r="AX462" s="15">
        <f>AX463</f>
        <v>0</v>
      </c>
      <c r="AY462" s="15">
        <f>AY463</f>
        <v>0</v>
      </c>
      <c r="AZ462" s="15">
        <f t="shared" si="1175"/>
        <v>742321.51599999995</v>
      </c>
      <c r="BA462" s="15">
        <f t="shared" si="1176"/>
        <v>707343</v>
      </c>
      <c r="BB462" s="15">
        <f t="shared" si="1177"/>
        <v>757343</v>
      </c>
      <c r="BC462" s="15">
        <f>BC463</f>
        <v>0</v>
      </c>
      <c r="BD462" s="15">
        <f>BD463</f>
        <v>0</v>
      </c>
      <c r="BE462" s="15">
        <f>BE463</f>
        <v>0</v>
      </c>
      <c r="BF462" s="15">
        <f t="shared" si="1178"/>
        <v>742321.51599999995</v>
      </c>
      <c r="BG462" s="15">
        <f t="shared" si="1179"/>
        <v>707343</v>
      </c>
      <c r="BH462" s="15">
        <f t="shared" si="1180"/>
        <v>757343</v>
      </c>
      <c r="BI462" s="15">
        <f>BI463</f>
        <v>-4232.5250000000005</v>
      </c>
      <c r="BJ462" s="15">
        <f>BJ463</f>
        <v>0</v>
      </c>
      <c r="BK462" s="15">
        <f>BK463</f>
        <v>0</v>
      </c>
      <c r="BL462" s="15">
        <f t="shared" si="1119"/>
        <v>738088.99099999992</v>
      </c>
      <c r="BM462" s="15">
        <f>BM463</f>
        <v>0</v>
      </c>
      <c r="BN462" s="67">
        <f t="shared" si="1216"/>
        <v>738088.99099999992</v>
      </c>
      <c r="BO462" s="15">
        <f t="shared" si="1073"/>
        <v>707343</v>
      </c>
      <c r="BP462" s="15">
        <f>BP463</f>
        <v>0</v>
      </c>
      <c r="BQ462" s="67">
        <f t="shared" si="1217"/>
        <v>707343</v>
      </c>
      <c r="BR462" s="15">
        <f t="shared" si="1075"/>
        <v>757343</v>
      </c>
      <c r="BS462" s="15">
        <f>BS463</f>
        <v>0</v>
      </c>
      <c r="BT462" s="67">
        <f t="shared" si="1218"/>
        <v>757343</v>
      </c>
      <c r="BU462" s="15">
        <f>BU463</f>
        <v>0</v>
      </c>
      <c r="BV462" s="16"/>
      <c r="BW462" s="16"/>
      <c r="BX462" s="12" t="str">
        <f t="shared" si="1120"/>
        <v/>
      </c>
      <c r="BY462" s="12"/>
    </row>
    <row r="463" spans="1:77" s="70" customFormat="1" ht="15.6" customHeight="1" x14ac:dyDescent="0.3">
      <c r="A463" s="59" t="s">
        <v>353</v>
      </c>
      <c r="B463" s="60"/>
      <c r="C463" s="59"/>
      <c r="D463" s="59"/>
      <c r="E463" s="61" t="s">
        <v>85</v>
      </c>
      <c r="F463" s="18">
        <f t="shared" ref="F463:K463" si="1227">F464+F487+F508+F542</f>
        <v>733620</v>
      </c>
      <c r="G463" s="18">
        <f t="shared" si="1227"/>
        <v>700160</v>
      </c>
      <c r="H463" s="18">
        <f t="shared" si="1227"/>
        <v>750160</v>
      </c>
      <c r="I463" s="18">
        <f t="shared" si="1227"/>
        <v>0</v>
      </c>
      <c r="J463" s="18">
        <f t="shared" si="1227"/>
        <v>0</v>
      </c>
      <c r="K463" s="18">
        <f t="shared" si="1227"/>
        <v>0</v>
      </c>
      <c r="L463" s="18">
        <f t="shared" si="1080"/>
        <v>733620</v>
      </c>
      <c r="M463" s="18">
        <f t="shared" si="1081"/>
        <v>700160</v>
      </c>
      <c r="N463" s="18">
        <f t="shared" si="1082"/>
        <v>750160</v>
      </c>
      <c r="O463" s="18">
        <f>O464+O487+O508+O542</f>
        <v>8704</v>
      </c>
      <c r="P463" s="18">
        <f>P464+P487+P508+P542</f>
        <v>7183</v>
      </c>
      <c r="Q463" s="18">
        <f>Q464+Q487+Q508+Q542</f>
        <v>7183</v>
      </c>
      <c r="R463" s="18">
        <f t="shared" si="1157"/>
        <v>742324</v>
      </c>
      <c r="S463" s="18">
        <f t="shared" si="1158"/>
        <v>707343</v>
      </c>
      <c r="T463" s="18">
        <f t="shared" si="1159"/>
        <v>757343</v>
      </c>
      <c r="U463" s="18">
        <f>U464+U487+U508+U542</f>
        <v>0</v>
      </c>
      <c r="V463" s="18">
        <f>V464+V487+V508+V542</f>
        <v>0</v>
      </c>
      <c r="W463" s="18">
        <f>W464+W487+W508+W542</f>
        <v>0</v>
      </c>
      <c r="X463" s="18">
        <f t="shared" si="1160"/>
        <v>742324</v>
      </c>
      <c r="Y463" s="18">
        <f t="shared" si="1161"/>
        <v>707343</v>
      </c>
      <c r="Z463" s="18">
        <f t="shared" si="1162"/>
        <v>757343</v>
      </c>
      <c r="AA463" s="18">
        <f>AA464+AA487+AA508+AA542</f>
        <v>-4.5474735088646412E-13</v>
      </c>
      <c r="AB463" s="18">
        <f>AB464+AB487+AB508+AB542</f>
        <v>0</v>
      </c>
      <c r="AC463" s="18">
        <f>AC464+AC487+AC508+AC542</f>
        <v>0</v>
      </c>
      <c r="AD463" s="18">
        <f t="shared" si="1163"/>
        <v>742324</v>
      </c>
      <c r="AE463" s="18">
        <f t="shared" si="1164"/>
        <v>707343</v>
      </c>
      <c r="AF463" s="18">
        <f t="shared" si="1165"/>
        <v>757343</v>
      </c>
      <c r="AG463" s="18">
        <f>AG464+AG487+AG508+AG542</f>
        <v>0</v>
      </c>
      <c r="AH463" s="18">
        <f t="shared" si="1166"/>
        <v>742324</v>
      </c>
      <c r="AI463" s="18">
        <f t="shared" si="1167"/>
        <v>707343</v>
      </c>
      <c r="AJ463" s="18">
        <f t="shared" si="1168"/>
        <v>757343</v>
      </c>
      <c r="AK463" s="18">
        <f>AK464+AK487+AK508+AK542</f>
        <v>0</v>
      </c>
      <c r="AL463" s="18">
        <f>AL464+AL487+AL508+AL542</f>
        <v>0</v>
      </c>
      <c r="AM463" s="18">
        <f>AM464+AM487+AM508+AM542</f>
        <v>0</v>
      </c>
      <c r="AN463" s="18">
        <f t="shared" si="1169"/>
        <v>742324</v>
      </c>
      <c r="AO463" s="18">
        <f t="shared" si="1170"/>
        <v>707343</v>
      </c>
      <c r="AP463" s="18">
        <f t="shared" si="1171"/>
        <v>757343</v>
      </c>
      <c r="AQ463" s="18">
        <f>AQ464+AQ487+AQ508+AQ542</f>
        <v>0</v>
      </c>
      <c r="AR463" s="18">
        <f>AR464+AR487+AR508+AR542</f>
        <v>0</v>
      </c>
      <c r="AS463" s="18">
        <f>AS464+AS487+AS508+AS542</f>
        <v>0</v>
      </c>
      <c r="AT463" s="18">
        <f t="shared" si="1172"/>
        <v>742324</v>
      </c>
      <c r="AU463" s="18">
        <f t="shared" si="1173"/>
        <v>707343</v>
      </c>
      <c r="AV463" s="18">
        <f t="shared" si="1174"/>
        <v>757343</v>
      </c>
      <c r="AW463" s="18">
        <f>AW464+AW487+AW508+AW542</f>
        <v>-2.4839999999999236</v>
      </c>
      <c r="AX463" s="18">
        <f>AX464+AX487+AX508+AX542</f>
        <v>0</v>
      </c>
      <c r="AY463" s="18">
        <f>AY464+AY487+AY508+AY542</f>
        <v>0</v>
      </c>
      <c r="AZ463" s="18">
        <f t="shared" si="1175"/>
        <v>742321.51599999995</v>
      </c>
      <c r="BA463" s="18">
        <f t="shared" si="1176"/>
        <v>707343</v>
      </c>
      <c r="BB463" s="18">
        <f t="shared" si="1177"/>
        <v>757343</v>
      </c>
      <c r="BC463" s="18">
        <f>BC464+BC487+BC508+BC542</f>
        <v>0</v>
      </c>
      <c r="BD463" s="18">
        <f>BD464+BD487+BD508+BD542</f>
        <v>0</v>
      </c>
      <c r="BE463" s="18">
        <f>BE464+BE487+BE508+BE542</f>
        <v>0</v>
      </c>
      <c r="BF463" s="18">
        <f t="shared" si="1178"/>
        <v>742321.51599999995</v>
      </c>
      <c r="BG463" s="18">
        <f t="shared" si="1179"/>
        <v>707343</v>
      </c>
      <c r="BH463" s="18">
        <f t="shared" si="1180"/>
        <v>757343</v>
      </c>
      <c r="BI463" s="18">
        <f>BI464+BI487+BI508+BI542</f>
        <v>-4232.5250000000005</v>
      </c>
      <c r="BJ463" s="18">
        <f>BJ464+BJ487+BJ508+BJ542</f>
        <v>0</v>
      </c>
      <c r="BK463" s="18">
        <f>BK464+BK487+BK508+BK542</f>
        <v>0</v>
      </c>
      <c r="BL463" s="18">
        <f t="shared" si="1119"/>
        <v>738088.99099999992</v>
      </c>
      <c r="BM463" s="18">
        <f>BM464+BM487+BM508+BM542</f>
        <v>0</v>
      </c>
      <c r="BN463" s="68">
        <f t="shared" si="1216"/>
        <v>738088.99099999992</v>
      </c>
      <c r="BO463" s="18">
        <f t="shared" si="1073"/>
        <v>707343</v>
      </c>
      <c r="BP463" s="18">
        <f>BP464+BP487+BP508+BP542</f>
        <v>0</v>
      </c>
      <c r="BQ463" s="68">
        <f t="shared" si="1217"/>
        <v>707343</v>
      </c>
      <c r="BR463" s="18">
        <f t="shared" si="1075"/>
        <v>757343</v>
      </c>
      <c r="BS463" s="18">
        <f>BS464+BS487+BS508+BS542</f>
        <v>0</v>
      </c>
      <c r="BT463" s="68">
        <f t="shared" si="1218"/>
        <v>757343</v>
      </c>
      <c r="BU463" s="18">
        <f>BU464+BU487+BU508+BU542</f>
        <v>0</v>
      </c>
      <c r="BV463" s="19"/>
      <c r="BW463" s="19"/>
      <c r="BX463" s="17" t="str">
        <f t="shared" si="1120"/>
        <v/>
      </c>
      <c r="BY463" s="17"/>
    </row>
    <row r="464" spans="1:77" ht="62.4" customHeight="1" x14ac:dyDescent="0.3">
      <c r="A464" s="62" t="s">
        <v>354</v>
      </c>
      <c r="B464" s="63"/>
      <c r="C464" s="62"/>
      <c r="D464" s="62"/>
      <c r="E464" s="64" t="s">
        <v>355</v>
      </c>
      <c r="F464" s="11">
        <f t="shared" ref="F464:K464" si="1228">F465+F470+F475+F478+F481+F484</f>
        <v>179044</v>
      </c>
      <c r="G464" s="11">
        <f t="shared" si="1228"/>
        <v>179044</v>
      </c>
      <c r="H464" s="11">
        <f t="shared" si="1228"/>
        <v>229044</v>
      </c>
      <c r="I464" s="11">
        <f t="shared" si="1228"/>
        <v>0</v>
      </c>
      <c r="J464" s="11">
        <f t="shared" si="1228"/>
        <v>0</v>
      </c>
      <c r="K464" s="11">
        <f t="shared" si="1228"/>
        <v>0</v>
      </c>
      <c r="L464" s="11">
        <f t="shared" si="1080"/>
        <v>179044</v>
      </c>
      <c r="M464" s="11">
        <f t="shared" si="1081"/>
        <v>179044</v>
      </c>
      <c r="N464" s="11">
        <f t="shared" si="1082"/>
        <v>229044</v>
      </c>
      <c r="O464" s="11">
        <f>O465+O470+O475+O478+O481+O484</f>
        <v>912.09999999999991</v>
      </c>
      <c r="P464" s="11">
        <f>P465+P470+P475+P478+P481+P484</f>
        <v>0</v>
      </c>
      <c r="Q464" s="11">
        <f>Q465+Q470+Q475+Q478+Q481+Q484</f>
        <v>0</v>
      </c>
      <c r="R464" s="11">
        <f t="shared" si="1157"/>
        <v>179956.1</v>
      </c>
      <c r="S464" s="11">
        <f t="shared" si="1158"/>
        <v>179044</v>
      </c>
      <c r="T464" s="11">
        <f t="shared" si="1159"/>
        <v>229044</v>
      </c>
      <c r="U464" s="11">
        <f>U465+U470+U475+U478+U481+U484</f>
        <v>0</v>
      </c>
      <c r="V464" s="11">
        <f>V465+V470+V475+V478+V481+V484</f>
        <v>0</v>
      </c>
      <c r="W464" s="11">
        <f>W465+W470+W475+W478+W481+W484</f>
        <v>0</v>
      </c>
      <c r="X464" s="11">
        <f t="shared" si="1160"/>
        <v>179956.1</v>
      </c>
      <c r="Y464" s="11">
        <f t="shared" si="1161"/>
        <v>179044</v>
      </c>
      <c r="Z464" s="11">
        <f t="shared" si="1162"/>
        <v>229044</v>
      </c>
      <c r="AA464" s="11">
        <f>AA465+AA470+AA475+AA478+AA481+AA484</f>
        <v>0</v>
      </c>
      <c r="AB464" s="11">
        <f>AB465+AB470+AB475+AB478+AB481+AB484</f>
        <v>0</v>
      </c>
      <c r="AC464" s="11">
        <f>AC465+AC470+AC475+AC478+AC481+AC484</f>
        <v>0</v>
      </c>
      <c r="AD464" s="11">
        <f t="shared" si="1163"/>
        <v>179956.1</v>
      </c>
      <c r="AE464" s="11">
        <f t="shared" si="1164"/>
        <v>179044</v>
      </c>
      <c r="AF464" s="11">
        <f t="shared" si="1165"/>
        <v>229044</v>
      </c>
      <c r="AG464" s="11">
        <f>AG465+AG470+AG475+AG478+AG481+AG484</f>
        <v>0</v>
      </c>
      <c r="AH464" s="11">
        <f t="shared" si="1166"/>
        <v>179956.1</v>
      </c>
      <c r="AI464" s="11">
        <f t="shared" si="1167"/>
        <v>179044</v>
      </c>
      <c r="AJ464" s="11">
        <f t="shared" si="1168"/>
        <v>229044</v>
      </c>
      <c r="AK464" s="11">
        <f>AK465+AK470+AK475+AK478+AK481+AK484</f>
        <v>0</v>
      </c>
      <c r="AL464" s="11">
        <f>AL465+AL470+AL475+AL478+AL481+AL484</f>
        <v>0</v>
      </c>
      <c r="AM464" s="11">
        <f>AM465+AM470+AM475+AM478+AM481+AM484</f>
        <v>0</v>
      </c>
      <c r="AN464" s="11">
        <f t="shared" si="1169"/>
        <v>179956.1</v>
      </c>
      <c r="AO464" s="11">
        <f t="shared" si="1170"/>
        <v>179044</v>
      </c>
      <c r="AP464" s="11">
        <f t="shared" si="1171"/>
        <v>229044</v>
      </c>
      <c r="AQ464" s="11">
        <f>AQ465+AQ470+AQ475+AQ478+AQ481+AQ484</f>
        <v>0</v>
      </c>
      <c r="AR464" s="11">
        <f>AR465+AR470+AR475+AR478+AR481+AR484</f>
        <v>0</v>
      </c>
      <c r="AS464" s="11">
        <f>AS465+AS470+AS475+AS478+AS481+AS484</f>
        <v>0</v>
      </c>
      <c r="AT464" s="11">
        <f t="shared" si="1172"/>
        <v>179956.1</v>
      </c>
      <c r="AU464" s="11">
        <f t="shared" si="1173"/>
        <v>179044</v>
      </c>
      <c r="AV464" s="11">
        <f t="shared" si="1174"/>
        <v>229044</v>
      </c>
      <c r="AW464" s="11">
        <f>AW465+AW470+AW475+AW478+AW481+AW484</f>
        <v>0</v>
      </c>
      <c r="AX464" s="11">
        <f>AX465+AX470+AX475+AX478+AX481+AX484</f>
        <v>0</v>
      </c>
      <c r="AY464" s="11">
        <f>AY465+AY470+AY475+AY478+AY481+AY484</f>
        <v>0</v>
      </c>
      <c r="AZ464" s="11">
        <f t="shared" si="1175"/>
        <v>179956.1</v>
      </c>
      <c r="BA464" s="11">
        <f t="shared" si="1176"/>
        <v>179044</v>
      </c>
      <c r="BB464" s="11">
        <f t="shared" si="1177"/>
        <v>229044</v>
      </c>
      <c r="BC464" s="11">
        <f>BC465+BC470+BC475+BC478+BC481+BC484</f>
        <v>0</v>
      </c>
      <c r="BD464" s="11">
        <f>BD465+BD470+BD475+BD478+BD481+BD484</f>
        <v>0</v>
      </c>
      <c r="BE464" s="11">
        <f>BE465+BE470+BE475+BE478+BE481+BE484</f>
        <v>0</v>
      </c>
      <c r="BF464" s="11">
        <f t="shared" si="1178"/>
        <v>179956.1</v>
      </c>
      <c r="BG464" s="11">
        <f t="shared" si="1179"/>
        <v>179044</v>
      </c>
      <c r="BH464" s="11">
        <f t="shared" si="1180"/>
        <v>229044</v>
      </c>
      <c r="BI464" s="11">
        <f>BI465+BI470+BI475+BI478+BI481+BI484</f>
        <v>-34.050000000000182</v>
      </c>
      <c r="BJ464" s="11">
        <f>BJ465+BJ470+BJ475+BJ478+BJ481+BJ484</f>
        <v>0</v>
      </c>
      <c r="BK464" s="11">
        <f>BK465+BK470+BK475+BK478+BK481+BK484</f>
        <v>0</v>
      </c>
      <c r="BL464" s="11">
        <f t="shared" si="1119"/>
        <v>179922.05000000002</v>
      </c>
      <c r="BM464" s="11">
        <f>BM465+BM470+BM475+BM478+BM481+BM484</f>
        <v>0</v>
      </c>
      <c r="BN464" s="43">
        <f t="shared" si="1216"/>
        <v>179922.05000000002</v>
      </c>
      <c r="BO464" s="11">
        <f t="shared" ref="BO464:BO527" si="1229">BG464+BJ464</f>
        <v>179044</v>
      </c>
      <c r="BP464" s="11">
        <f>BP465+BP470+BP475+BP478+BP481+BP484</f>
        <v>0</v>
      </c>
      <c r="BQ464" s="43">
        <f t="shared" si="1217"/>
        <v>179044</v>
      </c>
      <c r="BR464" s="11">
        <f t="shared" ref="BR464:BR527" si="1230">BH464+BK464</f>
        <v>229044</v>
      </c>
      <c r="BS464" s="11">
        <f>BS465+BS470+BS475+BS478+BS481+BS484</f>
        <v>0</v>
      </c>
      <c r="BT464" s="43">
        <f t="shared" si="1218"/>
        <v>229044</v>
      </c>
      <c r="BU464" s="11">
        <f>BU465+BU470+BU475+BU478+BU481+BU484</f>
        <v>0</v>
      </c>
      <c r="BV464" s="21"/>
      <c r="BW464" s="21"/>
      <c r="BX464" s="1" t="str">
        <f t="shared" si="1120"/>
        <v/>
      </c>
    </row>
    <row r="465" spans="1:76" ht="124.8" customHeight="1" x14ac:dyDescent="0.3">
      <c r="A465" s="62" t="s">
        <v>356</v>
      </c>
      <c r="B465" s="63"/>
      <c r="C465" s="62"/>
      <c r="D465" s="62"/>
      <c r="E465" s="64" t="s">
        <v>357</v>
      </c>
      <c r="F465" s="11">
        <f t="shared" ref="F465:K465" si="1231">F466+F468</f>
        <v>13129.7</v>
      </c>
      <c r="G465" s="11">
        <f t="shared" si="1231"/>
        <v>13129.7</v>
      </c>
      <c r="H465" s="11">
        <f t="shared" si="1231"/>
        <v>13129.7</v>
      </c>
      <c r="I465" s="11">
        <f t="shared" si="1231"/>
        <v>0</v>
      </c>
      <c r="J465" s="11">
        <f t="shared" si="1231"/>
        <v>0</v>
      </c>
      <c r="K465" s="11">
        <f t="shared" si="1231"/>
        <v>0</v>
      </c>
      <c r="L465" s="11">
        <f t="shared" si="1080"/>
        <v>13129.7</v>
      </c>
      <c r="M465" s="11">
        <f t="shared" si="1081"/>
        <v>13129.7</v>
      </c>
      <c r="N465" s="11">
        <f t="shared" si="1082"/>
        <v>13129.7</v>
      </c>
      <c r="O465" s="11">
        <f>O466+O468</f>
        <v>536.69999999999993</v>
      </c>
      <c r="P465" s="11">
        <f>P466+P468</f>
        <v>0</v>
      </c>
      <c r="Q465" s="11">
        <f>Q466+Q468</f>
        <v>0</v>
      </c>
      <c r="R465" s="11">
        <f t="shared" si="1157"/>
        <v>13666.400000000001</v>
      </c>
      <c r="S465" s="11">
        <f t="shared" si="1158"/>
        <v>13129.7</v>
      </c>
      <c r="T465" s="11">
        <f t="shared" si="1159"/>
        <v>13129.7</v>
      </c>
      <c r="U465" s="11">
        <f>U466+U468</f>
        <v>0</v>
      </c>
      <c r="V465" s="11">
        <f>V466+V468</f>
        <v>0</v>
      </c>
      <c r="W465" s="11">
        <f>W466+W468</f>
        <v>0</v>
      </c>
      <c r="X465" s="11">
        <f t="shared" si="1160"/>
        <v>13666.400000000001</v>
      </c>
      <c r="Y465" s="11">
        <f t="shared" si="1161"/>
        <v>13129.7</v>
      </c>
      <c r="Z465" s="11">
        <f t="shared" si="1162"/>
        <v>13129.7</v>
      </c>
      <c r="AA465" s="11">
        <f>AA466+AA468</f>
        <v>0</v>
      </c>
      <c r="AB465" s="11">
        <f>AB466+AB468</f>
        <v>0</v>
      </c>
      <c r="AC465" s="11">
        <f>AC466+AC468</f>
        <v>0</v>
      </c>
      <c r="AD465" s="11">
        <f t="shared" si="1163"/>
        <v>13666.400000000001</v>
      </c>
      <c r="AE465" s="11">
        <f t="shared" si="1164"/>
        <v>13129.7</v>
      </c>
      <c r="AF465" s="11">
        <f t="shared" si="1165"/>
        <v>13129.7</v>
      </c>
      <c r="AG465" s="11">
        <f>AG466+AG468</f>
        <v>0</v>
      </c>
      <c r="AH465" s="11">
        <f t="shared" si="1166"/>
        <v>13666.400000000001</v>
      </c>
      <c r="AI465" s="11">
        <f t="shared" si="1167"/>
        <v>13129.7</v>
      </c>
      <c r="AJ465" s="11">
        <f t="shared" si="1168"/>
        <v>13129.7</v>
      </c>
      <c r="AK465" s="11">
        <f>AK466+AK468</f>
        <v>0</v>
      </c>
      <c r="AL465" s="11">
        <f>AL466+AL468</f>
        <v>0</v>
      </c>
      <c r="AM465" s="11">
        <f>AM466+AM468</f>
        <v>0</v>
      </c>
      <c r="AN465" s="11">
        <f t="shared" si="1169"/>
        <v>13666.400000000001</v>
      </c>
      <c r="AO465" s="11">
        <f t="shared" si="1170"/>
        <v>13129.7</v>
      </c>
      <c r="AP465" s="11">
        <f t="shared" si="1171"/>
        <v>13129.7</v>
      </c>
      <c r="AQ465" s="11">
        <f>AQ466+AQ468</f>
        <v>0</v>
      </c>
      <c r="AR465" s="11">
        <f>AR466+AR468</f>
        <v>0</v>
      </c>
      <c r="AS465" s="11">
        <f>AS466+AS468</f>
        <v>0</v>
      </c>
      <c r="AT465" s="11">
        <f t="shared" si="1172"/>
        <v>13666.400000000001</v>
      </c>
      <c r="AU465" s="11">
        <f t="shared" si="1173"/>
        <v>13129.7</v>
      </c>
      <c r="AV465" s="11">
        <f t="shared" si="1174"/>
        <v>13129.7</v>
      </c>
      <c r="AW465" s="11">
        <f>AW466+AW468</f>
        <v>0</v>
      </c>
      <c r="AX465" s="11">
        <f>AX466+AX468</f>
        <v>0</v>
      </c>
      <c r="AY465" s="11">
        <f>AY466+AY468</f>
        <v>0</v>
      </c>
      <c r="AZ465" s="11">
        <f t="shared" si="1175"/>
        <v>13666.400000000001</v>
      </c>
      <c r="BA465" s="11">
        <f t="shared" si="1176"/>
        <v>13129.7</v>
      </c>
      <c r="BB465" s="11">
        <f t="shared" si="1177"/>
        <v>13129.7</v>
      </c>
      <c r="BC465" s="11">
        <f>BC466+BC468</f>
        <v>0</v>
      </c>
      <c r="BD465" s="11">
        <f>BD466+BD468</f>
        <v>0</v>
      </c>
      <c r="BE465" s="11">
        <f>BE466+BE468</f>
        <v>0</v>
      </c>
      <c r="BF465" s="11">
        <f t="shared" si="1178"/>
        <v>13666.400000000001</v>
      </c>
      <c r="BG465" s="11">
        <f t="shared" si="1179"/>
        <v>13129.7</v>
      </c>
      <c r="BH465" s="11">
        <f t="shared" si="1180"/>
        <v>13129.7</v>
      </c>
      <c r="BI465" s="11">
        <f>BI466+BI468</f>
        <v>0</v>
      </c>
      <c r="BJ465" s="11">
        <f>BJ466+BJ468</f>
        <v>0</v>
      </c>
      <c r="BK465" s="11">
        <f>BK466+BK468</f>
        <v>0</v>
      </c>
      <c r="BL465" s="11">
        <f t="shared" si="1119"/>
        <v>13666.400000000001</v>
      </c>
      <c r="BM465" s="11">
        <f>BM466+BM468</f>
        <v>0</v>
      </c>
      <c r="BN465" s="43">
        <f t="shared" si="1216"/>
        <v>13666.400000000001</v>
      </c>
      <c r="BO465" s="11">
        <f t="shared" si="1229"/>
        <v>13129.7</v>
      </c>
      <c r="BP465" s="11">
        <f>BP466+BP468</f>
        <v>0</v>
      </c>
      <c r="BQ465" s="43">
        <f t="shared" si="1217"/>
        <v>13129.7</v>
      </c>
      <c r="BR465" s="11">
        <f t="shared" si="1230"/>
        <v>13129.7</v>
      </c>
      <c r="BS465" s="11">
        <f>BS466+BS468</f>
        <v>0</v>
      </c>
      <c r="BT465" s="43">
        <f t="shared" si="1218"/>
        <v>13129.7</v>
      </c>
      <c r="BU465" s="11">
        <f>BU466+BU468</f>
        <v>0</v>
      </c>
      <c r="BV465" s="21"/>
      <c r="BW465" s="21"/>
      <c r="BX465" s="1" t="str">
        <f t="shared" si="1120"/>
        <v/>
      </c>
    </row>
    <row r="466" spans="1:76" ht="31.2" customHeight="1" x14ac:dyDescent="0.3">
      <c r="A466" s="62" t="s">
        <v>356</v>
      </c>
      <c r="B466" s="63" t="s">
        <v>64</v>
      </c>
      <c r="C466" s="62"/>
      <c r="D466" s="62"/>
      <c r="E466" s="64" t="s">
        <v>65</v>
      </c>
      <c r="F466" s="11">
        <f t="shared" ref="F466:K466" si="1232">F467</f>
        <v>34.200000000000003</v>
      </c>
      <c r="G466" s="11">
        <f t="shared" si="1232"/>
        <v>34.200000000000003</v>
      </c>
      <c r="H466" s="11">
        <f t="shared" si="1232"/>
        <v>34.200000000000003</v>
      </c>
      <c r="I466" s="11">
        <f t="shared" si="1232"/>
        <v>0</v>
      </c>
      <c r="J466" s="11">
        <f t="shared" si="1232"/>
        <v>0</v>
      </c>
      <c r="K466" s="11">
        <f t="shared" si="1232"/>
        <v>0</v>
      </c>
      <c r="L466" s="11">
        <f t="shared" si="1080"/>
        <v>34.200000000000003</v>
      </c>
      <c r="M466" s="11">
        <f t="shared" si="1081"/>
        <v>34.200000000000003</v>
      </c>
      <c r="N466" s="11">
        <f t="shared" si="1082"/>
        <v>34.200000000000003</v>
      </c>
      <c r="O466" s="11">
        <f>O467</f>
        <v>1.4</v>
      </c>
      <c r="P466" s="11">
        <f>P467</f>
        <v>0</v>
      </c>
      <c r="Q466" s="11">
        <f>Q467</f>
        <v>0</v>
      </c>
      <c r="R466" s="11">
        <f t="shared" si="1157"/>
        <v>35.6</v>
      </c>
      <c r="S466" s="11">
        <f t="shared" si="1158"/>
        <v>34.200000000000003</v>
      </c>
      <c r="T466" s="11">
        <f t="shared" si="1159"/>
        <v>34.200000000000003</v>
      </c>
      <c r="U466" s="11">
        <f>U467</f>
        <v>0</v>
      </c>
      <c r="V466" s="11">
        <f>V467</f>
        <v>0</v>
      </c>
      <c r="W466" s="11">
        <f>W467</f>
        <v>0</v>
      </c>
      <c r="X466" s="11">
        <f t="shared" si="1160"/>
        <v>35.6</v>
      </c>
      <c r="Y466" s="11">
        <f t="shared" si="1161"/>
        <v>34.200000000000003</v>
      </c>
      <c r="Z466" s="11">
        <f t="shared" si="1162"/>
        <v>34.200000000000003</v>
      </c>
      <c r="AA466" s="11">
        <f>AA467</f>
        <v>0</v>
      </c>
      <c r="AB466" s="11">
        <f>AB467</f>
        <v>0</v>
      </c>
      <c r="AC466" s="11">
        <f>AC467</f>
        <v>0</v>
      </c>
      <c r="AD466" s="11">
        <f t="shared" si="1163"/>
        <v>35.6</v>
      </c>
      <c r="AE466" s="11">
        <f t="shared" si="1164"/>
        <v>34.200000000000003</v>
      </c>
      <c r="AF466" s="11">
        <f t="shared" si="1165"/>
        <v>34.200000000000003</v>
      </c>
      <c r="AG466" s="11">
        <f>AG467</f>
        <v>0</v>
      </c>
      <c r="AH466" s="11">
        <f t="shared" si="1166"/>
        <v>35.6</v>
      </c>
      <c r="AI466" s="11">
        <f t="shared" si="1167"/>
        <v>34.200000000000003</v>
      </c>
      <c r="AJ466" s="11">
        <f t="shared" si="1168"/>
        <v>34.200000000000003</v>
      </c>
      <c r="AK466" s="11">
        <f>AK467</f>
        <v>0</v>
      </c>
      <c r="AL466" s="11">
        <f>AL467</f>
        <v>0</v>
      </c>
      <c r="AM466" s="11">
        <f>AM467</f>
        <v>0</v>
      </c>
      <c r="AN466" s="11">
        <f t="shared" si="1169"/>
        <v>35.6</v>
      </c>
      <c r="AO466" s="11">
        <f t="shared" si="1170"/>
        <v>34.200000000000003</v>
      </c>
      <c r="AP466" s="11">
        <f t="shared" si="1171"/>
        <v>34.200000000000003</v>
      </c>
      <c r="AQ466" s="11">
        <f>AQ467</f>
        <v>0</v>
      </c>
      <c r="AR466" s="11">
        <f>AR467</f>
        <v>0</v>
      </c>
      <c r="AS466" s="11">
        <f>AS467</f>
        <v>0</v>
      </c>
      <c r="AT466" s="11">
        <f t="shared" si="1172"/>
        <v>35.6</v>
      </c>
      <c r="AU466" s="11">
        <f t="shared" si="1173"/>
        <v>34.200000000000003</v>
      </c>
      <c r="AV466" s="11">
        <f t="shared" si="1174"/>
        <v>34.200000000000003</v>
      </c>
      <c r="AW466" s="11">
        <f>AW467</f>
        <v>0</v>
      </c>
      <c r="AX466" s="11">
        <f>AX467</f>
        <v>0</v>
      </c>
      <c r="AY466" s="11">
        <f>AY467</f>
        <v>0</v>
      </c>
      <c r="AZ466" s="11">
        <f t="shared" si="1175"/>
        <v>35.6</v>
      </c>
      <c r="BA466" s="11">
        <f t="shared" si="1176"/>
        <v>34.200000000000003</v>
      </c>
      <c r="BB466" s="11">
        <f t="shared" si="1177"/>
        <v>34.200000000000003</v>
      </c>
      <c r="BC466" s="11">
        <f>BC467</f>
        <v>0</v>
      </c>
      <c r="BD466" s="11">
        <f>BD467</f>
        <v>0</v>
      </c>
      <c r="BE466" s="11">
        <f>BE467</f>
        <v>0</v>
      </c>
      <c r="BF466" s="11">
        <f t="shared" si="1178"/>
        <v>35.6</v>
      </c>
      <c r="BG466" s="11">
        <f t="shared" si="1179"/>
        <v>34.200000000000003</v>
      </c>
      <c r="BH466" s="11">
        <f t="shared" si="1180"/>
        <v>34.200000000000003</v>
      </c>
      <c r="BI466" s="11">
        <f>BI467</f>
        <v>0</v>
      </c>
      <c r="BJ466" s="11">
        <f>BJ467</f>
        <v>0</v>
      </c>
      <c r="BK466" s="11">
        <f>BK467</f>
        <v>0</v>
      </c>
      <c r="BL466" s="11">
        <f t="shared" si="1119"/>
        <v>35.6</v>
      </c>
      <c r="BM466" s="11">
        <f>BM467</f>
        <v>0</v>
      </c>
      <c r="BN466" s="43">
        <f t="shared" si="1216"/>
        <v>35.6</v>
      </c>
      <c r="BO466" s="11">
        <f t="shared" si="1229"/>
        <v>34.200000000000003</v>
      </c>
      <c r="BP466" s="11">
        <f>BP467</f>
        <v>0</v>
      </c>
      <c r="BQ466" s="43">
        <f t="shared" si="1217"/>
        <v>34.200000000000003</v>
      </c>
      <c r="BR466" s="11">
        <f t="shared" si="1230"/>
        <v>34.200000000000003</v>
      </c>
      <c r="BS466" s="11">
        <f>BS467</f>
        <v>0</v>
      </c>
      <c r="BT466" s="43">
        <f t="shared" si="1218"/>
        <v>34.200000000000003</v>
      </c>
      <c r="BU466" s="11">
        <f>BU467</f>
        <v>0</v>
      </c>
      <c r="BV466" s="21"/>
      <c r="BW466" s="21"/>
      <c r="BX466" s="1" t="str">
        <f t="shared" si="1120"/>
        <v/>
      </c>
    </row>
    <row r="467" spans="1:76" ht="15.6" customHeight="1" x14ac:dyDescent="0.3">
      <c r="A467" s="62" t="s">
        <v>356</v>
      </c>
      <c r="B467" s="63">
        <v>200</v>
      </c>
      <c r="C467" s="62" t="s">
        <v>126</v>
      </c>
      <c r="D467" s="62" t="s">
        <v>358</v>
      </c>
      <c r="E467" s="64" t="s">
        <v>359</v>
      </c>
      <c r="F467" s="11">
        <v>34.200000000000003</v>
      </c>
      <c r="G467" s="11">
        <v>34.200000000000003</v>
      </c>
      <c r="H467" s="11">
        <v>34.200000000000003</v>
      </c>
      <c r="I467" s="11"/>
      <c r="J467" s="11"/>
      <c r="K467" s="11"/>
      <c r="L467" s="11">
        <f t="shared" si="1080"/>
        <v>34.200000000000003</v>
      </c>
      <c r="M467" s="11">
        <f t="shared" si="1081"/>
        <v>34.200000000000003</v>
      </c>
      <c r="N467" s="11">
        <f t="shared" si="1082"/>
        <v>34.200000000000003</v>
      </c>
      <c r="O467" s="11">
        <v>1.4</v>
      </c>
      <c r="P467" s="11"/>
      <c r="Q467" s="11"/>
      <c r="R467" s="11">
        <f t="shared" si="1157"/>
        <v>35.6</v>
      </c>
      <c r="S467" s="11">
        <f t="shared" si="1158"/>
        <v>34.200000000000003</v>
      </c>
      <c r="T467" s="11">
        <f t="shared" si="1159"/>
        <v>34.200000000000003</v>
      </c>
      <c r="U467" s="11"/>
      <c r="V467" s="11"/>
      <c r="W467" s="11"/>
      <c r="X467" s="11">
        <f t="shared" si="1160"/>
        <v>35.6</v>
      </c>
      <c r="Y467" s="11">
        <f t="shared" si="1161"/>
        <v>34.200000000000003</v>
      </c>
      <c r="Z467" s="11">
        <f t="shared" si="1162"/>
        <v>34.200000000000003</v>
      </c>
      <c r="AA467" s="11"/>
      <c r="AB467" s="11"/>
      <c r="AC467" s="11"/>
      <c r="AD467" s="11">
        <f t="shared" si="1163"/>
        <v>35.6</v>
      </c>
      <c r="AE467" s="11">
        <f t="shared" si="1164"/>
        <v>34.200000000000003</v>
      </c>
      <c r="AF467" s="11">
        <f t="shared" si="1165"/>
        <v>34.200000000000003</v>
      </c>
      <c r="AG467" s="11"/>
      <c r="AH467" s="11">
        <f t="shared" si="1166"/>
        <v>35.6</v>
      </c>
      <c r="AI467" s="11">
        <f t="shared" si="1167"/>
        <v>34.200000000000003</v>
      </c>
      <c r="AJ467" s="11">
        <f t="shared" si="1168"/>
        <v>34.200000000000003</v>
      </c>
      <c r="AK467" s="11"/>
      <c r="AL467" s="11"/>
      <c r="AM467" s="11"/>
      <c r="AN467" s="11">
        <f t="shared" si="1169"/>
        <v>35.6</v>
      </c>
      <c r="AO467" s="11">
        <f t="shared" si="1170"/>
        <v>34.200000000000003</v>
      </c>
      <c r="AP467" s="11">
        <f t="shared" si="1171"/>
        <v>34.200000000000003</v>
      </c>
      <c r="AQ467" s="11"/>
      <c r="AR467" s="11"/>
      <c r="AS467" s="11"/>
      <c r="AT467" s="11">
        <f t="shared" si="1172"/>
        <v>35.6</v>
      </c>
      <c r="AU467" s="11">
        <f t="shared" si="1173"/>
        <v>34.200000000000003</v>
      </c>
      <c r="AV467" s="11">
        <f t="shared" si="1174"/>
        <v>34.200000000000003</v>
      </c>
      <c r="AW467" s="11"/>
      <c r="AX467" s="11"/>
      <c r="AY467" s="11"/>
      <c r="AZ467" s="11">
        <f t="shared" si="1175"/>
        <v>35.6</v>
      </c>
      <c r="BA467" s="11">
        <f t="shared" si="1176"/>
        <v>34.200000000000003</v>
      </c>
      <c r="BB467" s="11">
        <f t="shared" si="1177"/>
        <v>34.200000000000003</v>
      </c>
      <c r="BC467" s="11"/>
      <c r="BD467" s="11"/>
      <c r="BE467" s="11"/>
      <c r="BF467" s="11">
        <f t="shared" si="1178"/>
        <v>35.6</v>
      </c>
      <c r="BG467" s="11">
        <f t="shared" si="1179"/>
        <v>34.200000000000003</v>
      </c>
      <c r="BH467" s="11">
        <f t="shared" si="1180"/>
        <v>34.200000000000003</v>
      </c>
      <c r="BI467" s="11"/>
      <c r="BJ467" s="11"/>
      <c r="BK467" s="11"/>
      <c r="BL467" s="11">
        <f t="shared" si="1119"/>
        <v>35.6</v>
      </c>
      <c r="BM467" s="11"/>
      <c r="BN467" s="43">
        <f t="shared" si="1216"/>
        <v>35.6</v>
      </c>
      <c r="BO467" s="11">
        <f t="shared" si="1229"/>
        <v>34.200000000000003</v>
      </c>
      <c r="BP467" s="11"/>
      <c r="BQ467" s="43">
        <f t="shared" si="1217"/>
        <v>34.200000000000003</v>
      </c>
      <c r="BR467" s="11">
        <f t="shared" si="1230"/>
        <v>34.200000000000003</v>
      </c>
      <c r="BS467" s="11"/>
      <c r="BT467" s="43">
        <f t="shared" si="1218"/>
        <v>34.200000000000003</v>
      </c>
      <c r="BU467" s="11"/>
      <c r="BV467" s="21"/>
      <c r="BW467" s="21"/>
      <c r="BX467" s="1" t="str">
        <f t="shared" si="1120"/>
        <v>1006</v>
      </c>
    </row>
    <row r="468" spans="1:76" ht="31.2" customHeight="1" x14ac:dyDescent="0.3">
      <c r="A468" s="62" t="s">
        <v>356</v>
      </c>
      <c r="B468" s="63" t="s">
        <v>211</v>
      </c>
      <c r="C468" s="62"/>
      <c r="D468" s="62"/>
      <c r="E468" s="64" t="s">
        <v>212</v>
      </c>
      <c r="F468" s="11">
        <f t="shared" ref="F468:K468" si="1233">F469</f>
        <v>13095.5</v>
      </c>
      <c r="G468" s="11">
        <f t="shared" si="1233"/>
        <v>13095.5</v>
      </c>
      <c r="H468" s="11">
        <f t="shared" si="1233"/>
        <v>13095.5</v>
      </c>
      <c r="I468" s="11">
        <f t="shared" si="1233"/>
        <v>0</v>
      </c>
      <c r="J468" s="11">
        <f t="shared" si="1233"/>
        <v>0</v>
      </c>
      <c r="K468" s="11">
        <f t="shared" si="1233"/>
        <v>0</v>
      </c>
      <c r="L468" s="11">
        <f t="shared" si="1080"/>
        <v>13095.5</v>
      </c>
      <c r="M468" s="11">
        <f t="shared" si="1081"/>
        <v>13095.5</v>
      </c>
      <c r="N468" s="11">
        <f t="shared" si="1082"/>
        <v>13095.5</v>
      </c>
      <c r="O468" s="11">
        <f>O469</f>
        <v>535.29999999999995</v>
      </c>
      <c r="P468" s="11">
        <f>P469</f>
        <v>0</v>
      </c>
      <c r="Q468" s="11">
        <f>Q469</f>
        <v>0</v>
      </c>
      <c r="R468" s="11">
        <f t="shared" si="1157"/>
        <v>13630.8</v>
      </c>
      <c r="S468" s="11">
        <f t="shared" si="1158"/>
        <v>13095.5</v>
      </c>
      <c r="T468" s="11">
        <f t="shared" si="1159"/>
        <v>13095.5</v>
      </c>
      <c r="U468" s="11">
        <f>U469</f>
        <v>0</v>
      </c>
      <c r="V468" s="11">
        <f>V469</f>
        <v>0</v>
      </c>
      <c r="W468" s="11">
        <f>W469</f>
        <v>0</v>
      </c>
      <c r="X468" s="11">
        <f t="shared" si="1160"/>
        <v>13630.8</v>
      </c>
      <c r="Y468" s="11">
        <f t="shared" si="1161"/>
        <v>13095.5</v>
      </c>
      <c r="Z468" s="11">
        <f t="shared" si="1162"/>
        <v>13095.5</v>
      </c>
      <c r="AA468" s="11">
        <f>AA469</f>
        <v>0</v>
      </c>
      <c r="AB468" s="11">
        <f>AB469</f>
        <v>0</v>
      </c>
      <c r="AC468" s="11">
        <f>AC469</f>
        <v>0</v>
      </c>
      <c r="AD468" s="11">
        <f t="shared" si="1163"/>
        <v>13630.8</v>
      </c>
      <c r="AE468" s="11">
        <f t="shared" si="1164"/>
        <v>13095.5</v>
      </c>
      <c r="AF468" s="11">
        <f t="shared" si="1165"/>
        <v>13095.5</v>
      </c>
      <c r="AG468" s="11">
        <f>AG469</f>
        <v>0</v>
      </c>
      <c r="AH468" s="11">
        <f t="shared" si="1166"/>
        <v>13630.8</v>
      </c>
      <c r="AI468" s="11">
        <f t="shared" si="1167"/>
        <v>13095.5</v>
      </c>
      <c r="AJ468" s="11">
        <f t="shared" si="1168"/>
        <v>13095.5</v>
      </c>
      <c r="AK468" s="11">
        <f>AK469</f>
        <v>0</v>
      </c>
      <c r="AL468" s="11">
        <f>AL469</f>
        <v>0</v>
      </c>
      <c r="AM468" s="11">
        <f>AM469</f>
        <v>0</v>
      </c>
      <c r="AN468" s="11">
        <f t="shared" si="1169"/>
        <v>13630.8</v>
      </c>
      <c r="AO468" s="11">
        <f t="shared" si="1170"/>
        <v>13095.5</v>
      </c>
      <c r="AP468" s="11">
        <f t="shared" si="1171"/>
        <v>13095.5</v>
      </c>
      <c r="AQ468" s="11">
        <f>AQ469</f>
        <v>0</v>
      </c>
      <c r="AR468" s="11">
        <f>AR469</f>
        <v>0</v>
      </c>
      <c r="AS468" s="11">
        <f>AS469</f>
        <v>0</v>
      </c>
      <c r="AT468" s="11">
        <f t="shared" si="1172"/>
        <v>13630.8</v>
      </c>
      <c r="AU468" s="11">
        <f t="shared" si="1173"/>
        <v>13095.5</v>
      </c>
      <c r="AV468" s="11">
        <f t="shared" si="1174"/>
        <v>13095.5</v>
      </c>
      <c r="AW468" s="11">
        <f>AW469</f>
        <v>0</v>
      </c>
      <c r="AX468" s="11">
        <f>AX469</f>
        <v>0</v>
      </c>
      <c r="AY468" s="11">
        <f>AY469</f>
        <v>0</v>
      </c>
      <c r="AZ468" s="11">
        <f t="shared" si="1175"/>
        <v>13630.8</v>
      </c>
      <c r="BA468" s="11">
        <f t="shared" si="1176"/>
        <v>13095.5</v>
      </c>
      <c r="BB468" s="11">
        <f t="shared" si="1177"/>
        <v>13095.5</v>
      </c>
      <c r="BC468" s="11">
        <f>BC469</f>
        <v>0</v>
      </c>
      <c r="BD468" s="11">
        <f>BD469</f>
        <v>0</v>
      </c>
      <c r="BE468" s="11">
        <f>BE469</f>
        <v>0</v>
      </c>
      <c r="BF468" s="11">
        <f t="shared" si="1178"/>
        <v>13630.8</v>
      </c>
      <c r="BG468" s="11">
        <f t="shared" si="1179"/>
        <v>13095.5</v>
      </c>
      <c r="BH468" s="11">
        <f t="shared" si="1180"/>
        <v>13095.5</v>
      </c>
      <c r="BI468" s="11">
        <f>BI469</f>
        <v>0</v>
      </c>
      <c r="BJ468" s="11">
        <f>BJ469</f>
        <v>0</v>
      </c>
      <c r="BK468" s="11">
        <f>BK469</f>
        <v>0</v>
      </c>
      <c r="BL468" s="11">
        <f t="shared" si="1119"/>
        <v>13630.8</v>
      </c>
      <c r="BM468" s="11">
        <f>BM469</f>
        <v>0</v>
      </c>
      <c r="BN468" s="43">
        <f t="shared" si="1216"/>
        <v>13630.8</v>
      </c>
      <c r="BO468" s="11">
        <f t="shared" si="1229"/>
        <v>13095.5</v>
      </c>
      <c r="BP468" s="11">
        <f>BP469</f>
        <v>0</v>
      </c>
      <c r="BQ468" s="43">
        <f t="shared" si="1217"/>
        <v>13095.5</v>
      </c>
      <c r="BR468" s="11">
        <f t="shared" si="1230"/>
        <v>13095.5</v>
      </c>
      <c r="BS468" s="11">
        <f>BS469</f>
        <v>0</v>
      </c>
      <c r="BT468" s="43">
        <f t="shared" si="1218"/>
        <v>13095.5</v>
      </c>
      <c r="BU468" s="11">
        <f>BU469</f>
        <v>0</v>
      </c>
      <c r="BV468" s="21"/>
      <c r="BW468" s="21"/>
      <c r="BX468" s="1" t="str">
        <f t="shared" si="1120"/>
        <v/>
      </c>
    </row>
    <row r="469" spans="1:76" ht="15.6" customHeight="1" x14ac:dyDescent="0.3">
      <c r="A469" s="62" t="s">
        <v>356</v>
      </c>
      <c r="B469" s="63">
        <v>300</v>
      </c>
      <c r="C469" s="62" t="s">
        <v>126</v>
      </c>
      <c r="D469" s="62" t="s">
        <v>67</v>
      </c>
      <c r="E469" s="64" t="s">
        <v>243</v>
      </c>
      <c r="F469" s="11">
        <v>13095.5</v>
      </c>
      <c r="G469" s="11">
        <v>13095.5</v>
      </c>
      <c r="H469" s="11">
        <v>13095.5</v>
      </c>
      <c r="I469" s="11"/>
      <c r="J469" s="11"/>
      <c r="K469" s="11"/>
      <c r="L469" s="11">
        <f t="shared" si="1080"/>
        <v>13095.5</v>
      </c>
      <c r="M469" s="11">
        <f t="shared" si="1081"/>
        <v>13095.5</v>
      </c>
      <c r="N469" s="11">
        <f t="shared" si="1082"/>
        <v>13095.5</v>
      </c>
      <c r="O469" s="11">
        <v>535.29999999999995</v>
      </c>
      <c r="P469" s="11"/>
      <c r="Q469" s="11"/>
      <c r="R469" s="11">
        <f t="shared" si="1157"/>
        <v>13630.8</v>
      </c>
      <c r="S469" s="11">
        <f t="shared" si="1158"/>
        <v>13095.5</v>
      </c>
      <c r="T469" s="11">
        <f t="shared" si="1159"/>
        <v>13095.5</v>
      </c>
      <c r="U469" s="11"/>
      <c r="V469" s="11"/>
      <c r="W469" s="11"/>
      <c r="X469" s="11">
        <f t="shared" si="1160"/>
        <v>13630.8</v>
      </c>
      <c r="Y469" s="11">
        <f t="shared" si="1161"/>
        <v>13095.5</v>
      </c>
      <c r="Z469" s="11">
        <f t="shared" si="1162"/>
        <v>13095.5</v>
      </c>
      <c r="AA469" s="11"/>
      <c r="AB469" s="11"/>
      <c r="AC469" s="11"/>
      <c r="AD469" s="11">
        <f t="shared" si="1163"/>
        <v>13630.8</v>
      </c>
      <c r="AE469" s="11">
        <f t="shared" si="1164"/>
        <v>13095.5</v>
      </c>
      <c r="AF469" s="11">
        <f t="shared" si="1165"/>
        <v>13095.5</v>
      </c>
      <c r="AG469" s="11"/>
      <c r="AH469" s="11">
        <f t="shared" si="1166"/>
        <v>13630.8</v>
      </c>
      <c r="AI469" s="11">
        <f t="shared" si="1167"/>
        <v>13095.5</v>
      </c>
      <c r="AJ469" s="11">
        <f t="shared" si="1168"/>
        <v>13095.5</v>
      </c>
      <c r="AK469" s="11"/>
      <c r="AL469" s="11"/>
      <c r="AM469" s="11"/>
      <c r="AN469" s="11">
        <f t="shared" si="1169"/>
        <v>13630.8</v>
      </c>
      <c r="AO469" s="11">
        <f t="shared" si="1170"/>
        <v>13095.5</v>
      </c>
      <c r="AP469" s="11">
        <f t="shared" si="1171"/>
        <v>13095.5</v>
      </c>
      <c r="AQ469" s="11"/>
      <c r="AR469" s="11"/>
      <c r="AS469" s="11"/>
      <c r="AT469" s="11">
        <f t="shared" si="1172"/>
        <v>13630.8</v>
      </c>
      <c r="AU469" s="11">
        <f t="shared" si="1173"/>
        <v>13095.5</v>
      </c>
      <c r="AV469" s="11">
        <f t="shared" si="1174"/>
        <v>13095.5</v>
      </c>
      <c r="AW469" s="11"/>
      <c r="AX469" s="11"/>
      <c r="AY469" s="11"/>
      <c r="AZ469" s="11">
        <f t="shared" si="1175"/>
        <v>13630.8</v>
      </c>
      <c r="BA469" s="11">
        <f t="shared" si="1176"/>
        <v>13095.5</v>
      </c>
      <c r="BB469" s="11">
        <f t="shared" si="1177"/>
        <v>13095.5</v>
      </c>
      <c r="BC469" s="11"/>
      <c r="BD469" s="11"/>
      <c r="BE469" s="11"/>
      <c r="BF469" s="11">
        <f t="shared" si="1178"/>
        <v>13630.8</v>
      </c>
      <c r="BG469" s="11">
        <f t="shared" si="1179"/>
        <v>13095.5</v>
      </c>
      <c r="BH469" s="11">
        <f t="shared" si="1180"/>
        <v>13095.5</v>
      </c>
      <c r="BI469" s="11"/>
      <c r="BJ469" s="11"/>
      <c r="BK469" s="11"/>
      <c r="BL469" s="11">
        <f t="shared" si="1119"/>
        <v>13630.8</v>
      </c>
      <c r="BM469" s="11"/>
      <c r="BN469" s="43">
        <f t="shared" si="1216"/>
        <v>13630.8</v>
      </c>
      <c r="BO469" s="11">
        <f t="shared" si="1229"/>
        <v>13095.5</v>
      </c>
      <c r="BP469" s="11"/>
      <c r="BQ469" s="43">
        <f t="shared" si="1217"/>
        <v>13095.5</v>
      </c>
      <c r="BR469" s="11">
        <f t="shared" si="1230"/>
        <v>13095.5</v>
      </c>
      <c r="BS469" s="11"/>
      <c r="BT469" s="43">
        <f t="shared" si="1218"/>
        <v>13095.5</v>
      </c>
      <c r="BU469" s="11"/>
      <c r="BV469" s="21"/>
      <c r="BW469" s="21"/>
      <c r="BX469" s="1" t="str">
        <f t="shared" si="1120"/>
        <v>1003</v>
      </c>
    </row>
    <row r="470" spans="1:76" ht="62.4" customHeight="1" x14ac:dyDescent="0.3">
      <c r="A470" s="62" t="s">
        <v>360</v>
      </c>
      <c r="B470" s="63"/>
      <c r="C470" s="62"/>
      <c r="D470" s="62"/>
      <c r="E470" s="64" t="s">
        <v>361</v>
      </c>
      <c r="F470" s="11">
        <f t="shared" ref="F470:K470" si="1234">F471+F473</f>
        <v>3068.3</v>
      </c>
      <c r="G470" s="11">
        <f t="shared" si="1234"/>
        <v>3068.3</v>
      </c>
      <c r="H470" s="11">
        <f t="shared" si="1234"/>
        <v>3068.3</v>
      </c>
      <c r="I470" s="11">
        <f t="shared" si="1234"/>
        <v>0</v>
      </c>
      <c r="J470" s="11">
        <f t="shared" si="1234"/>
        <v>0</v>
      </c>
      <c r="K470" s="11">
        <f t="shared" si="1234"/>
        <v>0</v>
      </c>
      <c r="L470" s="11">
        <f t="shared" si="1080"/>
        <v>3068.3</v>
      </c>
      <c r="M470" s="11">
        <f t="shared" si="1081"/>
        <v>3068.3</v>
      </c>
      <c r="N470" s="11">
        <f t="shared" si="1082"/>
        <v>3068.3</v>
      </c>
      <c r="O470" s="11">
        <f>O471+O473</f>
        <v>125.39999999999999</v>
      </c>
      <c r="P470" s="11">
        <f>P471+P473</f>
        <v>0</v>
      </c>
      <c r="Q470" s="11">
        <f>Q471+Q473</f>
        <v>0</v>
      </c>
      <c r="R470" s="11">
        <f t="shared" si="1157"/>
        <v>3193.7000000000003</v>
      </c>
      <c r="S470" s="11">
        <f t="shared" si="1158"/>
        <v>3068.3</v>
      </c>
      <c r="T470" s="11">
        <f t="shared" si="1159"/>
        <v>3068.3</v>
      </c>
      <c r="U470" s="11">
        <f>U471+U473</f>
        <v>0</v>
      </c>
      <c r="V470" s="11">
        <f>V471+V473</f>
        <v>0</v>
      </c>
      <c r="W470" s="11">
        <f>W471+W473</f>
        <v>0</v>
      </c>
      <c r="X470" s="11">
        <f t="shared" si="1160"/>
        <v>3193.7000000000003</v>
      </c>
      <c r="Y470" s="11">
        <f t="shared" si="1161"/>
        <v>3068.3</v>
      </c>
      <c r="Z470" s="11">
        <f t="shared" si="1162"/>
        <v>3068.3</v>
      </c>
      <c r="AA470" s="11">
        <f>AA471+AA473</f>
        <v>0</v>
      </c>
      <c r="AB470" s="11">
        <f>AB471+AB473</f>
        <v>0</v>
      </c>
      <c r="AC470" s="11">
        <f>AC471+AC473</f>
        <v>0</v>
      </c>
      <c r="AD470" s="11">
        <f t="shared" si="1163"/>
        <v>3193.7000000000003</v>
      </c>
      <c r="AE470" s="11">
        <f t="shared" si="1164"/>
        <v>3068.3</v>
      </c>
      <c r="AF470" s="11">
        <f t="shared" si="1165"/>
        <v>3068.3</v>
      </c>
      <c r="AG470" s="11">
        <f>AG471+AG473</f>
        <v>0</v>
      </c>
      <c r="AH470" s="11">
        <f t="shared" si="1166"/>
        <v>3193.7000000000003</v>
      </c>
      <c r="AI470" s="11">
        <f t="shared" si="1167"/>
        <v>3068.3</v>
      </c>
      <c r="AJ470" s="11">
        <f t="shared" si="1168"/>
        <v>3068.3</v>
      </c>
      <c r="AK470" s="11">
        <f>AK471+AK473</f>
        <v>0</v>
      </c>
      <c r="AL470" s="11">
        <f>AL471+AL473</f>
        <v>0</v>
      </c>
      <c r="AM470" s="11">
        <f>AM471+AM473</f>
        <v>0</v>
      </c>
      <c r="AN470" s="11">
        <f t="shared" si="1169"/>
        <v>3193.7000000000003</v>
      </c>
      <c r="AO470" s="11">
        <f t="shared" si="1170"/>
        <v>3068.3</v>
      </c>
      <c r="AP470" s="11">
        <f t="shared" si="1171"/>
        <v>3068.3</v>
      </c>
      <c r="AQ470" s="11">
        <f>AQ471+AQ473</f>
        <v>0</v>
      </c>
      <c r="AR470" s="11">
        <f>AR471+AR473</f>
        <v>0</v>
      </c>
      <c r="AS470" s="11">
        <f>AS471+AS473</f>
        <v>0</v>
      </c>
      <c r="AT470" s="11">
        <f t="shared" si="1172"/>
        <v>3193.7000000000003</v>
      </c>
      <c r="AU470" s="11">
        <f t="shared" si="1173"/>
        <v>3068.3</v>
      </c>
      <c r="AV470" s="11">
        <f t="shared" si="1174"/>
        <v>3068.3</v>
      </c>
      <c r="AW470" s="11">
        <f>AW471+AW473</f>
        <v>0</v>
      </c>
      <c r="AX470" s="11">
        <f>AX471+AX473</f>
        <v>0</v>
      </c>
      <c r="AY470" s="11">
        <f>AY471+AY473</f>
        <v>0</v>
      </c>
      <c r="AZ470" s="11">
        <f t="shared" si="1175"/>
        <v>3193.7000000000003</v>
      </c>
      <c r="BA470" s="11">
        <f t="shared" si="1176"/>
        <v>3068.3</v>
      </c>
      <c r="BB470" s="11">
        <f t="shared" si="1177"/>
        <v>3068.3</v>
      </c>
      <c r="BC470" s="11">
        <f>BC471+BC473</f>
        <v>0</v>
      </c>
      <c r="BD470" s="11">
        <f>BD471+BD473</f>
        <v>0</v>
      </c>
      <c r="BE470" s="11">
        <f>BE471+BE473</f>
        <v>0</v>
      </c>
      <c r="BF470" s="11">
        <f t="shared" si="1178"/>
        <v>3193.7000000000003</v>
      </c>
      <c r="BG470" s="11">
        <f t="shared" si="1179"/>
        <v>3068.3</v>
      </c>
      <c r="BH470" s="11">
        <f t="shared" si="1180"/>
        <v>3068.3</v>
      </c>
      <c r="BI470" s="11">
        <f>BI471+BI473</f>
        <v>0</v>
      </c>
      <c r="BJ470" s="11">
        <f>BJ471+BJ473</f>
        <v>0</v>
      </c>
      <c r="BK470" s="11">
        <f>BK471+BK473</f>
        <v>0</v>
      </c>
      <c r="BL470" s="11">
        <f t="shared" si="1119"/>
        <v>3193.7000000000003</v>
      </c>
      <c r="BM470" s="11">
        <f>BM471+BM473</f>
        <v>0</v>
      </c>
      <c r="BN470" s="43">
        <f t="shared" si="1216"/>
        <v>3193.7000000000003</v>
      </c>
      <c r="BO470" s="11">
        <f t="shared" si="1229"/>
        <v>3068.3</v>
      </c>
      <c r="BP470" s="11">
        <f>BP471+BP473</f>
        <v>0</v>
      </c>
      <c r="BQ470" s="43">
        <f t="shared" si="1217"/>
        <v>3068.3</v>
      </c>
      <c r="BR470" s="11">
        <f t="shared" si="1230"/>
        <v>3068.3</v>
      </c>
      <c r="BS470" s="11">
        <f>BS471+BS473</f>
        <v>0</v>
      </c>
      <c r="BT470" s="43">
        <f t="shared" si="1218"/>
        <v>3068.3</v>
      </c>
      <c r="BU470" s="11">
        <f>BU471+BU473</f>
        <v>0</v>
      </c>
      <c r="BV470" s="21"/>
      <c r="BW470" s="21"/>
      <c r="BX470" s="1" t="str">
        <f t="shared" si="1120"/>
        <v/>
      </c>
    </row>
    <row r="471" spans="1:76" ht="31.2" customHeight="1" x14ac:dyDescent="0.3">
      <c r="A471" s="62" t="s">
        <v>360</v>
      </c>
      <c r="B471" s="63" t="s">
        <v>64</v>
      </c>
      <c r="C471" s="62"/>
      <c r="D471" s="62"/>
      <c r="E471" s="64" t="s">
        <v>65</v>
      </c>
      <c r="F471" s="11">
        <f t="shared" ref="F471:K471" si="1235">F472</f>
        <v>8</v>
      </c>
      <c r="G471" s="11">
        <f t="shared" si="1235"/>
        <v>8</v>
      </c>
      <c r="H471" s="11">
        <f t="shared" si="1235"/>
        <v>8</v>
      </c>
      <c r="I471" s="11">
        <f t="shared" si="1235"/>
        <v>0</v>
      </c>
      <c r="J471" s="11">
        <f t="shared" si="1235"/>
        <v>0</v>
      </c>
      <c r="K471" s="11">
        <f t="shared" si="1235"/>
        <v>0</v>
      </c>
      <c r="L471" s="11">
        <f t="shared" si="1080"/>
        <v>8</v>
      </c>
      <c r="M471" s="11">
        <f t="shared" si="1081"/>
        <v>8</v>
      </c>
      <c r="N471" s="11">
        <f t="shared" si="1082"/>
        <v>8</v>
      </c>
      <c r="O471" s="11">
        <f>O472</f>
        <v>0.3</v>
      </c>
      <c r="P471" s="11">
        <f>P472</f>
        <v>0</v>
      </c>
      <c r="Q471" s="11">
        <f>Q472</f>
        <v>0</v>
      </c>
      <c r="R471" s="11">
        <f t="shared" si="1157"/>
        <v>8.3000000000000007</v>
      </c>
      <c r="S471" s="11">
        <f t="shared" si="1158"/>
        <v>8</v>
      </c>
      <c r="T471" s="11">
        <f t="shared" si="1159"/>
        <v>8</v>
      </c>
      <c r="U471" s="11">
        <f>U472</f>
        <v>0</v>
      </c>
      <c r="V471" s="11">
        <f>V472</f>
        <v>0</v>
      </c>
      <c r="W471" s="11">
        <f>W472</f>
        <v>0</v>
      </c>
      <c r="X471" s="11">
        <f t="shared" si="1160"/>
        <v>8.3000000000000007</v>
      </c>
      <c r="Y471" s="11">
        <f t="shared" si="1161"/>
        <v>8</v>
      </c>
      <c r="Z471" s="11">
        <f t="shared" si="1162"/>
        <v>8</v>
      </c>
      <c r="AA471" s="11">
        <f>AA472</f>
        <v>0</v>
      </c>
      <c r="AB471" s="11">
        <f>AB472</f>
        <v>0</v>
      </c>
      <c r="AC471" s="11">
        <f>AC472</f>
        <v>0</v>
      </c>
      <c r="AD471" s="11">
        <f t="shared" si="1163"/>
        <v>8.3000000000000007</v>
      </c>
      <c r="AE471" s="11">
        <f t="shared" si="1164"/>
        <v>8</v>
      </c>
      <c r="AF471" s="11">
        <f t="shared" si="1165"/>
        <v>8</v>
      </c>
      <c r="AG471" s="11">
        <f>AG472</f>
        <v>0</v>
      </c>
      <c r="AH471" s="11">
        <f t="shared" si="1166"/>
        <v>8.3000000000000007</v>
      </c>
      <c r="AI471" s="11">
        <f t="shared" si="1167"/>
        <v>8</v>
      </c>
      <c r="AJ471" s="11">
        <f t="shared" si="1168"/>
        <v>8</v>
      </c>
      <c r="AK471" s="11">
        <f>AK472</f>
        <v>0</v>
      </c>
      <c r="AL471" s="11">
        <f>AL472</f>
        <v>0</v>
      </c>
      <c r="AM471" s="11">
        <f>AM472</f>
        <v>0</v>
      </c>
      <c r="AN471" s="11">
        <f t="shared" si="1169"/>
        <v>8.3000000000000007</v>
      </c>
      <c r="AO471" s="11">
        <f t="shared" si="1170"/>
        <v>8</v>
      </c>
      <c r="AP471" s="11">
        <f t="shared" si="1171"/>
        <v>8</v>
      </c>
      <c r="AQ471" s="11">
        <f>AQ472</f>
        <v>0</v>
      </c>
      <c r="AR471" s="11">
        <f>AR472</f>
        <v>0</v>
      </c>
      <c r="AS471" s="11">
        <f>AS472</f>
        <v>0</v>
      </c>
      <c r="AT471" s="11">
        <f t="shared" si="1172"/>
        <v>8.3000000000000007</v>
      </c>
      <c r="AU471" s="11">
        <f t="shared" si="1173"/>
        <v>8</v>
      </c>
      <c r="AV471" s="11">
        <f t="shared" si="1174"/>
        <v>8</v>
      </c>
      <c r="AW471" s="11">
        <f>AW472</f>
        <v>0</v>
      </c>
      <c r="AX471" s="11">
        <f>AX472</f>
        <v>0</v>
      </c>
      <c r="AY471" s="11">
        <f>AY472</f>
        <v>0</v>
      </c>
      <c r="AZ471" s="11">
        <f t="shared" si="1175"/>
        <v>8.3000000000000007</v>
      </c>
      <c r="BA471" s="11">
        <f t="shared" si="1176"/>
        <v>8</v>
      </c>
      <c r="BB471" s="11">
        <f t="shared" si="1177"/>
        <v>8</v>
      </c>
      <c r="BC471" s="11">
        <f>BC472</f>
        <v>0</v>
      </c>
      <c r="BD471" s="11">
        <f>BD472</f>
        <v>0</v>
      </c>
      <c r="BE471" s="11">
        <f>BE472</f>
        <v>0</v>
      </c>
      <c r="BF471" s="11">
        <f t="shared" si="1178"/>
        <v>8.3000000000000007</v>
      </c>
      <c r="BG471" s="11">
        <f t="shared" si="1179"/>
        <v>8</v>
      </c>
      <c r="BH471" s="11">
        <f t="shared" si="1180"/>
        <v>8</v>
      </c>
      <c r="BI471" s="11">
        <f>BI472</f>
        <v>0</v>
      </c>
      <c r="BJ471" s="11">
        <f>BJ472</f>
        <v>0</v>
      </c>
      <c r="BK471" s="11">
        <f>BK472</f>
        <v>0</v>
      </c>
      <c r="BL471" s="11">
        <f t="shared" si="1119"/>
        <v>8.3000000000000007</v>
      </c>
      <c r="BM471" s="11">
        <f>BM472</f>
        <v>0</v>
      </c>
      <c r="BN471" s="43">
        <f t="shared" si="1216"/>
        <v>8.3000000000000007</v>
      </c>
      <c r="BO471" s="11">
        <f t="shared" si="1229"/>
        <v>8</v>
      </c>
      <c r="BP471" s="11">
        <f>BP472</f>
        <v>0</v>
      </c>
      <c r="BQ471" s="43">
        <f t="shared" si="1217"/>
        <v>8</v>
      </c>
      <c r="BR471" s="11">
        <f t="shared" si="1230"/>
        <v>8</v>
      </c>
      <c r="BS471" s="11">
        <f>BS472</f>
        <v>0</v>
      </c>
      <c r="BT471" s="43">
        <f t="shared" si="1218"/>
        <v>8</v>
      </c>
      <c r="BU471" s="11">
        <f>BU472</f>
        <v>0</v>
      </c>
      <c r="BV471" s="21"/>
      <c r="BW471" s="21"/>
      <c r="BX471" s="1" t="str">
        <f t="shared" si="1120"/>
        <v/>
      </c>
    </row>
    <row r="472" spans="1:76" ht="15.6" customHeight="1" x14ac:dyDescent="0.3">
      <c r="A472" s="62" t="s">
        <v>360</v>
      </c>
      <c r="B472" s="63">
        <v>200</v>
      </c>
      <c r="C472" s="62" t="s">
        <v>126</v>
      </c>
      <c r="D472" s="62" t="s">
        <v>358</v>
      </c>
      <c r="E472" s="64" t="s">
        <v>359</v>
      </c>
      <c r="F472" s="11">
        <v>8</v>
      </c>
      <c r="G472" s="11">
        <v>8</v>
      </c>
      <c r="H472" s="11">
        <v>8</v>
      </c>
      <c r="I472" s="11"/>
      <c r="J472" s="11"/>
      <c r="K472" s="11"/>
      <c r="L472" s="11">
        <f t="shared" si="1080"/>
        <v>8</v>
      </c>
      <c r="M472" s="11">
        <f t="shared" si="1081"/>
        <v>8</v>
      </c>
      <c r="N472" s="11">
        <f t="shared" si="1082"/>
        <v>8</v>
      </c>
      <c r="O472" s="11">
        <v>0.3</v>
      </c>
      <c r="P472" s="11"/>
      <c r="Q472" s="11"/>
      <c r="R472" s="11">
        <f t="shared" si="1157"/>
        <v>8.3000000000000007</v>
      </c>
      <c r="S472" s="11">
        <f t="shared" si="1158"/>
        <v>8</v>
      </c>
      <c r="T472" s="11">
        <f t="shared" si="1159"/>
        <v>8</v>
      </c>
      <c r="U472" s="11"/>
      <c r="V472" s="11"/>
      <c r="W472" s="11"/>
      <c r="X472" s="11">
        <f t="shared" si="1160"/>
        <v>8.3000000000000007</v>
      </c>
      <c r="Y472" s="11">
        <f t="shared" si="1161"/>
        <v>8</v>
      </c>
      <c r="Z472" s="11">
        <f t="shared" si="1162"/>
        <v>8</v>
      </c>
      <c r="AA472" s="11"/>
      <c r="AB472" s="11"/>
      <c r="AC472" s="11"/>
      <c r="AD472" s="11">
        <f t="shared" si="1163"/>
        <v>8.3000000000000007</v>
      </c>
      <c r="AE472" s="11">
        <f t="shared" si="1164"/>
        <v>8</v>
      </c>
      <c r="AF472" s="11">
        <f t="shared" si="1165"/>
        <v>8</v>
      </c>
      <c r="AG472" s="11"/>
      <c r="AH472" s="11">
        <f t="shared" si="1166"/>
        <v>8.3000000000000007</v>
      </c>
      <c r="AI472" s="11">
        <f t="shared" si="1167"/>
        <v>8</v>
      </c>
      <c r="AJ472" s="11">
        <f t="shared" si="1168"/>
        <v>8</v>
      </c>
      <c r="AK472" s="11"/>
      <c r="AL472" s="11"/>
      <c r="AM472" s="11"/>
      <c r="AN472" s="11">
        <f t="shared" si="1169"/>
        <v>8.3000000000000007</v>
      </c>
      <c r="AO472" s="11">
        <f t="shared" si="1170"/>
        <v>8</v>
      </c>
      <c r="AP472" s="11">
        <f t="shared" si="1171"/>
        <v>8</v>
      </c>
      <c r="AQ472" s="11"/>
      <c r="AR472" s="11"/>
      <c r="AS472" s="11"/>
      <c r="AT472" s="11">
        <f t="shared" si="1172"/>
        <v>8.3000000000000007</v>
      </c>
      <c r="AU472" s="11">
        <f t="shared" si="1173"/>
        <v>8</v>
      </c>
      <c r="AV472" s="11">
        <f t="shared" si="1174"/>
        <v>8</v>
      </c>
      <c r="AW472" s="11"/>
      <c r="AX472" s="11"/>
      <c r="AY472" s="11"/>
      <c r="AZ472" s="11">
        <f t="shared" si="1175"/>
        <v>8.3000000000000007</v>
      </c>
      <c r="BA472" s="11">
        <f t="shared" si="1176"/>
        <v>8</v>
      </c>
      <c r="BB472" s="11">
        <f t="shared" si="1177"/>
        <v>8</v>
      </c>
      <c r="BC472" s="11"/>
      <c r="BD472" s="11"/>
      <c r="BE472" s="11"/>
      <c r="BF472" s="11">
        <f t="shared" si="1178"/>
        <v>8.3000000000000007</v>
      </c>
      <c r="BG472" s="11">
        <f t="shared" si="1179"/>
        <v>8</v>
      </c>
      <c r="BH472" s="11">
        <f t="shared" si="1180"/>
        <v>8</v>
      </c>
      <c r="BI472" s="11"/>
      <c r="BJ472" s="11"/>
      <c r="BK472" s="11"/>
      <c r="BL472" s="11">
        <f t="shared" si="1119"/>
        <v>8.3000000000000007</v>
      </c>
      <c r="BM472" s="11"/>
      <c r="BN472" s="43">
        <f t="shared" si="1216"/>
        <v>8.3000000000000007</v>
      </c>
      <c r="BO472" s="11">
        <f t="shared" si="1229"/>
        <v>8</v>
      </c>
      <c r="BP472" s="11"/>
      <c r="BQ472" s="43">
        <f t="shared" si="1217"/>
        <v>8</v>
      </c>
      <c r="BR472" s="11">
        <f t="shared" si="1230"/>
        <v>8</v>
      </c>
      <c r="BS472" s="11"/>
      <c r="BT472" s="43">
        <f t="shared" si="1218"/>
        <v>8</v>
      </c>
      <c r="BU472" s="11"/>
      <c r="BV472" s="21"/>
      <c r="BW472" s="21"/>
      <c r="BX472" s="1" t="str">
        <f t="shared" si="1120"/>
        <v>1006</v>
      </c>
    </row>
    <row r="473" spans="1:76" ht="31.2" customHeight="1" x14ac:dyDescent="0.3">
      <c r="A473" s="62" t="s">
        <v>360</v>
      </c>
      <c r="B473" s="63" t="s">
        <v>211</v>
      </c>
      <c r="C473" s="62"/>
      <c r="D473" s="62"/>
      <c r="E473" s="64" t="s">
        <v>212</v>
      </c>
      <c r="F473" s="11">
        <f t="shared" ref="F473:K473" si="1236">F474</f>
        <v>3060.3</v>
      </c>
      <c r="G473" s="11">
        <f t="shared" si="1236"/>
        <v>3060.3</v>
      </c>
      <c r="H473" s="11">
        <f t="shared" si="1236"/>
        <v>3060.3</v>
      </c>
      <c r="I473" s="11">
        <f t="shared" si="1236"/>
        <v>0</v>
      </c>
      <c r="J473" s="11">
        <f t="shared" si="1236"/>
        <v>0</v>
      </c>
      <c r="K473" s="11">
        <f t="shared" si="1236"/>
        <v>0</v>
      </c>
      <c r="L473" s="11">
        <f t="shared" si="1080"/>
        <v>3060.3</v>
      </c>
      <c r="M473" s="11">
        <f t="shared" si="1081"/>
        <v>3060.3</v>
      </c>
      <c r="N473" s="11">
        <f t="shared" si="1082"/>
        <v>3060.3</v>
      </c>
      <c r="O473" s="11">
        <f>O474</f>
        <v>125.1</v>
      </c>
      <c r="P473" s="11">
        <f>P474</f>
        <v>0</v>
      </c>
      <c r="Q473" s="11">
        <f>Q474</f>
        <v>0</v>
      </c>
      <c r="R473" s="11">
        <f t="shared" si="1157"/>
        <v>3185.4</v>
      </c>
      <c r="S473" s="11">
        <f t="shared" si="1158"/>
        <v>3060.3</v>
      </c>
      <c r="T473" s="11">
        <f t="shared" si="1159"/>
        <v>3060.3</v>
      </c>
      <c r="U473" s="11">
        <f>U474</f>
        <v>0</v>
      </c>
      <c r="V473" s="11">
        <f>V474</f>
        <v>0</v>
      </c>
      <c r="W473" s="11">
        <f>W474</f>
        <v>0</v>
      </c>
      <c r="X473" s="11">
        <f t="shared" si="1160"/>
        <v>3185.4</v>
      </c>
      <c r="Y473" s="11">
        <f t="shared" si="1161"/>
        <v>3060.3</v>
      </c>
      <c r="Z473" s="11">
        <f t="shared" si="1162"/>
        <v>3060.3</v>
      </c>
      <c r="AA473" s="11">
        <f>AA474</f>
        <v>0</v>
      </c>
      <c r="AB473" s="11">
        <f>AB474</f>
        <v>0</v>
      </c>
      <c r="AC473" s="11">
        <f>AC474</f>
        <v>0</v>
      </c>
      <c r="AD473" s="11">
        <f t="shared" si="1163"/>
        <v>3185.4</v>
      </c>
      <c r="AE473" s="11">
        <f t="shared" si="1164"/>
        <v>3060.3</v>
      </c>
      <c r="AF473" s="11">
        <f t="shared" si="1165"/>
        <v>3060.3</v>
      </c>
      <c r="AG473" s="11">
        <f>AG474</f>
        <v>0</v>
      </c>
      <c r="AH473" s="11">
        <f t="shared" si="1166"/>
        <v>3185.4</v>
      </c>
      <c r="AI473" s="11">
        <f t="shared" si="1167"/>
        <v>3060.3</v>
      </c>
      <c r="AJ473" s="11">
        <f t="shared" si="1168"/>
        <v>3060.3</v>
      </c>
      <c r="AK473" s="11">
        <f>AK474</f>
        <v>0</v>
      </c>
      <c r="AL473" s="11">
        <f>AL474</f>
        <v>0</v>
      </c>
      <c r="AM473" s="11">
        <f>AM474</f>
        <v>0</v>
      </c>
      <c r="AN473" s="11">
        <f t="shared" si="1169"/>
        <v>3185.4</v>
      </c>
      <c r="AO473" s="11">
        <f t="shared" si="1170"/>
        <v>3060.3</v>
      </c>
      <c r="AP473" s="11">
        <f t="shared" si="1171"/>
        <v>3060.3</v>
      </c>
      <c r="AQ473" s="11">
        <f>AQ474</f>
        <v>0</v>
      </c>
      <c r="AR473" s="11">
        <f>AR474</f>
        <v>0</v>
      </c>
      <c r="AS473" s="11">
        <f>AS474</f>
        <v>0</v>
      </c>
      <c r="AT473" s="11">
        <f t="shared" si="1172"/>
        <v>3185.4</v>
      </c>
      <c r="AU473" s="11">
        <f t="shared" si="1173"/>
        <v>3060.3</v>
      </c>
      <c r="AV473" s="11">
        <f t="shared" si="1174"/>
        <v>3060.3</v>
      </c>
      <c r="AW473" s="11">
        <f>AW474</f>
        <v>0</v>
      </c>
      <c r="AX473" s="11">
        <f>AX474</f>
        <v>0</v>
      </c>
      <c r="AY473" s="11">
        <f>AY474</f>
        <v>0</v>
      </c>
      <c r="AZ473" s="11">
        <f t="shared" si="1175"/>
        <v>3185.4</v>
      </c>
      <c r="BA473" s="11">
        <f t="shared" si="1176"/>
        <v>3060.3</v>
      </c>
      <c r="BB473" s="11">
        <f t="shared" si="1177"/>
        <v>3060.3</v>
      </c>
      <c r="BC473" s="11">
        <f>BC474</f>
        <v>0</v>
      </c>
      <c r="BD473" s="11">
        <f>BD474</f>
        <v>0</v>
      </c>
      <c r="BE473" s="11">
        <f>BE474</f>
        <v>0</v>
      </c>
      <c r="BF473" s="11">
        <f t="shared" si="1178"/>
        <v>3185.4</v>
      </c>
      <c r="BG473" s="11">
        <f t="shared" si="1179"/>
        <v>3060.3</v>
      </c>
      <c r="BH473" s="11">
        <f t="shared" si="1180"/>
        <v>3060.3</v>
      </c>
      <c r="BI473" s="11">
        <f>BI474</f>
        <v>0</v>
      </c>
      <c r="BJ473" s="11">
        <f>BJ474</f>
        <v>0</v>
      </c>
      <c r="BK473" s="11">
        <f>BK474</f>
        <v>0</v>
      </c>
      <c r="BL473" s="11">
        <f t="shared" si="1119"/>
        <v>3185.4</v>
      </c>
      <c r="BM473" s="11">
        <f>BM474</f>
        <v>0</v>
      </c>
      <c r="BN473" s="43">
        <f t="shared" si="1216"/>
        <v>3185.4</v>
      </c>
      <c r="BO473" s="11">
        <f t="shared" si="1229"/>
        <v>3060.3</v>
      </c>
      <c r="BP473" s="11">
        <f>BP474</f>
        <v>0</v>
      </c>
      <c r="BQ473" s="43">
        <f t="shared" si="1217"/>
        <v>3060.3</v>
      </c>
      <c r="BR473" s="11">
        <f t="shared" si="1230"/>
        <v>3060.3</v>
      </c>
      <c r="BS473" s="11">
        <f>BS474</f>
        <v>0</v>
      </c>
      <c r="BT473" s="43">
        <f t="shared" si="1218"/>
        <v>3060.3</v>
      </c>
      <c r="BU473" s="11">
        <f>BU474</f>
        <v>0</v>
      </c>
      <c r="BV473" s="21"/>
      <c r="BW473" s="21"/>
      <c r="BX473" s="1" t="str">
        <f t="shared" si="1120"/>
        <v/>
      </c>
    </row>
    <row r="474" spans="1:76" ht="15.6" customHeight="1" x14ac:dyDescent="0.3">
      <c r="A474" s="62" t="s">
        <v>360</v>
      </c>
      <c r="B474" s="63">
        <v>300</v>
      </c>
      <c r="C474" s="62" t="s">
        <v>126</v>
      </c>
      <c r="D474" s="62" t="s">
        <v>67</v>
      </c>
      <c r="E474" s="64" t="s">
        <v>243</v>
      </c>
      <c r="F474" s="11">
        <v>3060.3</v>
      </c>
      <c r="G474" s="11">
        <v>3060.3</v>
      </c>
      <c r="H474" s="11">
        <v>3060.3</v>
      </c>
      <c r="I474" s="11"/>
      <c r="J474" s="11"/>
      <c r="K474" s="11"/>
      <c r="L474" s="11">
        <f t="shared" si="1080"/>
        <v>3060.3</v>
      </c>
      <c r="M474" s="11">
        <f t="shared" si="1081"/>
        <v>3060.3</v>
      </c>
      <c r="N474" s="11">
        <f t="shared" si="1082"/>
        <v>3060.3</v>
      </c>
      <c r="O474" s="11">
        <v>125.1</v>
      </c>
      <c r="P474" s="11"/>
      <c r="Q474" s="11"/>
      <c r="R474" s="11">
        <f t="shared" si="1157"/>
        <v>3185.4</v>
      </c>
      <c r="S474" s="11">
        <f t="shared" si="1158"/>
        <v>3060.3</v>
      </c>
      <c r="T474" s="11">
        <f t="shared" si="1159"/>
        <v>3060.3</v>
      </c>
      <c r="U474" s="11"/>
      <c r="V474" s="11"/>
      <c r="W474" s="11"/>
      <c r="X474" s="11">
        <f t="shared" si="1160"/>
        <v>3185.4</v>
      </c>
      <c r="Y474" s="11">
        <f t="shared" si="1161"/>
        <v>3060.3</v>
      </c>
      <c r="Z474" s="11">
        <f t="shared" si="1162"/>
        <v>3060.3</v>
      </c>
      <c r="AA474" s="11"/>
      <c r="AB474" s="11"/>
      <c r="AC474" s="11"/>
      <c r="AD474" s="11">
        <f t="shared" si="1163"/>
        <v>3185.4</v>
      </c>
      <c r="AE474" s="11">
        <f t="shared" si="1164"/>
        <v>3060.3</v>
      </c>
      <c r="AF474" s="11">
        <f t="shared" si="1165"/>
        <v>3060.3</v>
      </c>
      <c r="AG474" s="11"/>
      <c r="AH474" s="11">
        <f t="shared" si="1166"/>
        <v>3185.4</v>
      </c>
      <c r="AI474" s="11">
        <f t="shared" si="1167"/>
        <v>3060.3</v>
      </c>
      <c r="AJ474" s="11">
        <f t="shared" si="1168"/>
        <v>3060.3</v>
      </c>
      <c r="AK474" s="11"/>
      <c r="AL474" s="11"/>
      <c r="AM474" s="11"/>
      <c r="AN474" s="11">
        <f t="shared" si="1169"/>
        <v>3185.4</v>
      </c>
      <c r="AO474" s="11">
        <f t="shared" si="1170"/>
        <v>3060.3</v>
      </c>
      <c r="AP474" s="11">
        <f t="shared" si="1171"/>
        <v>3060.3</v>
      </c>
      <c r="AQ474" s="11"/>
      <c r="AR474" s="11"/>
      <c r="AS474" s="11"/>
      <c r="AT474" s="11">
        <f t="shared" si="1172"/>
        <v>3185.4</v>
      </c>
      <c r="AU474" s="11">
        <f t="shared" si="1173"/>
        <v>3060.3</v>
      </c>
      <c r="AV474" s="11">
        <f t="shared" si="1174"/>
        <v>3060.3</v>
      </c>
      <c r="AW474" s="11"/>
      <c r="AX474" s="11"/>
      <c r="AY474" s="11"/>
      <c r="AZ474" s="11">
        <f t="shared" si="1175"/>
        <v>3185.4</v>
      </c>
      <c r="BA474" s="11">
        <f t="shared" si="1176"/>
        <v>3060.3</v>
      </c>
      <c r="BB474" s="11">
        <f t="shared" si="1177"/>
        <v>3060.3</v>
      </c>
      <c r="BC474" s="11"/>
      <c r="BD474" s="11"/>
      <c r="BE474" s="11"/>
      <c r="BF474" s="11">
        <f t="shared" si="1178"/>
        <v>3185.4</v>
      </c>
      <c r="BG474" s="11">
        <f t="shared" si="1179"/>
        <v>3060.3</v>
      </c>
      <c r="BH474" s="11">
        <f t="shared" si="1180"/>
        <v>3060.3</v>
      </c>
      <c r="BI474" s="11"/>
      <c r="BJ474" s="11"/>
      <c r="BK474" s="11"/>
      <c r="BL474" s="11">
        <f t="shared" si="1119"/>
        <v>3185.4</v>
      </c>
      <c r="BM474" s="11"/>
      <c r="BN474" s="43">
        <f t="shared" si="1216"/>
        <v>3185.4</v>
      </c>
      <c r="BO474" s="11">
        <f t="shared" si="1229"/>
        <v>3060.3</v>
      </c>
      <c r="BP474" s="11"/>
      <c r="BQ474" s="43">
        <f t="shared" si="1217"/>
        <v>3060.3</v>
      </c>
      <c r="BR474" s="11">
        <f t="shared" si="1230"/>
        <v>3060.3</v>
      </c>
      <c r="BS474" s="11"/>
      <c r="BT474" s="43">
        <f t="shared" si="1218"/>
        <v>3060.3</v>
      </c>
      <c r="BU474" s="11"/>
      <c r="BV474" s="21"/>
      <c r="BW474" s="21"/>
      <c r="BX474" s="1" t="str">
        <f t="shared" si="1120"/>
        <v>1003</v>
      </c>
    </row>
    <row r="475" spans="1:76" ht="31.2" customHeight="1" x14ac:dyDescent="0.3">
      <c r="A475" s="62" t="s">
        <v>362</v>
      </c>
      <c r="B475" s="63"/>
      <c r="C475" s="62"/>
      <c r="D475" s="62"/>
      <c r="E475" s="64" t="s">
        <v>363</v>
      </c>
      <c r="F475" s="11">
        <f t="shared" ref="F475:F485" si="1237">F476</f>
        <v>8995.4000000000015</v>
      </c>
      <c r="G475" s="11">
        <f t="shared" ref="G475:G485" si="1238">G476</f>
        <v>8995.4000000000015</v>
      </c>
      <c r="H475" s="11">
        <f t="shared" ref="H475:H485" si="1239">H476</f>
        <v>8995.4000000000015</v>
      </c>
      <c r="I475" s="11">
        <f t="shared" ref="I475:I485" si="1240">I476</f>
        <v>0</v>
      </c>
      <c r="J475" s="11">
        <f t="shared" ref="J475:J485" si="1241">J476</f>
        <v>0</v>
      </c>
      <c r="K475" s="11">
        <f t="shared" ref="K475:K485" si="1242">K476</f>
        <v>0</v>
      </c>
      <c r="L475" s="11">
        <f t="shared" si="1080"/>
        <v>8995.4000000000015</v>
      </c>
      <c r="M475" s="11">
        <f t="shared" si="1081"/>
        <v>8995.4000000000015</v>
      </c>
      <c r="N475" s="11">
        <f t="shared" si="1082"/>
        <v>8995.4000000000015</v>
      </c>
      <c r="O475" s="11">
        <f t="shared" ref="O475:O485" si="1243">O476</f>
        <v>0</v>
      </c>
      <c r="P475" s="11">
        <f t="shared" ref="P475:P485" si="1244">P476</f>
        <v>0</v>
      </c>
      <c r="Q475" s="11">
        <f t="shared" ref="Q475:Q485" si="1245">Q476</f>
        <v>0</v>
      </c>
      <c r="R475" s="11">
        <f t="shared" si="1157"/>
        <v>8995.4000000000015</v>
      </c>
      <c r="S475" s="11">
        <f t="shared" si="1158"/>
        <v>8995.4000000000015</v>
      </c>
      <c r="T475" s="11">
        <f t="shared" si="1159"/>
        <v>8995.4000000000015</v>
      </c>
      <c r="U475" s="11">
        <f t="shared" ref="U475:U485" si="1246">U476</f>
        <v>0</v>
      </c>
      <c r="V475" s="11">
        <f t="shared" ref="V475:V485" si="1247">V476</f>
        <v>0</v>
      </c>
      <c r="W475" s="11">
        <f t="shared" ref="W475:W485" si="1248">W476</f>
        <v>0</v>
      </c>
      <c r="X475" s="11">
        <f t="shared" si="1160"/>
        <v>8995.4000000000015</v>
      </c>
      <c r="Y475" s="11">
        <f t="shared" si="1161"/>
        <v>8995.4000000000015</v>
      </c>
      <c r="Z475" s="11">
        <f t="shared" si="1162"/>
        <v>8995.4000000000015</v>
      </c>
      <c r="AA475" s="11">
        <f t="shared" ref="AA475:AA485" si="1249">AA476</f>
        <v>0</v>
      </c>
      <c r="AB475" s="11">
        <f t="shared" ref="AB475:AB485" si="1250">AB476</f>
        <v>0</v>
      </c>
      <c r="AC475" s="11">
        <f t="shared" ref="AC475:AC485" si="1251">AC476</f>
        <v>0</v>
      </c>
      <c r="AD475" s="11">
        <f t="shared" si="1163"/>
        <v>8995.4000000000015</v>
      </c>
      <c r="AE475" s="11">
        <f t="shared" si="1164"/>
        <v>8995.4000000000015</v>
      </c>
      <c r="AF475" s="11">
        <f t="shared" si="1165"/>
        <v>8995.4000000000015</v>
      </c>
      <c r="AG475" s="11">
        <f t="shared" ref="AG475:AG485" si="1252">AG476</f>
        <v>0</v>
      </c>
      <c r="AH475" s="11">
        <f t="shared" si="1166"/>
        <v>8995.4000000000015</v>
      </c>
      <c r="AI475" s="11">
        <f t="shared" si="1167"/>
        <v>8995.4000000000015</v>
      </c>
      <c r="AJ475" s="11">
        <f t="shared" si="1168"/>
        <v>8995.4000000000015</v>
      </c>
      <c r="AK475" s="11">
        <f t="shared" ref="AK475:AK485" si="1253">AK476</f>
        <v>0</v>
      </c>
      <c r="AL475" s="11">
        <f t="shared" ref="AL475:AL485" si="1254">AL476</f>
        <v>0</v>
      </c>
      <c r="AM475" s="11">
        <f t="shared" ref="AM475:AM485" si="1255">AM476</f>
        <v>0</v>
      </c>
      <c r="AN475" s="11">
        <f t="shared" si="1169"/>
        <v>8995.4000000000015</v>
      </c>
      <c r="AO475" s="11">
        <f t="shared" si="1170"/>
        <v>8995.4000000000015</v>
      </c>
      <c r="AP475" s="11">
        <f t="shared" si="1171"/>
        <v>8995.4000000000015</v>
      </c>
      <c r="AQ475" s="11">
        <f t="shared" ref="AQ475:AQ485" si="1256">AQ476</f>
        <v>0</v>
      </c>
      <c r="AR475" s="11">
        <f t="shared" ref="AR475:AR485" si="1257">AR476</f>
        <v>0</v>
      </c>
      <c r="AS475" s="11">
        <f t="shared" ref="AS475:AS485" si="1258">AS476</f>
        <v>0</v>
      </c>
      <c r="AT475" s="11">
        <f t="shared" si="1172"/>
        <v>8995.4000000000015</v>
      </c>
      <c r="AU475" s="11">
        <f t="shared" si="1173"/>
        <v>8995.4000000000015</v>
      </c>
      <c r="AV475" s="11">
        <f t="shared" si="1174"/>
        <v>8995.4000000000015</v>
      </c>
      <c r="AW475" s="11">
        <f t="shared" ref="AW475:AW485" si="1259">AW476</f>
        <v>0</v>
      </c>
      <c r="AX475" s="11">
        <f t="shared" ref="AX475:AX485" si="1260">AX476</f>
        <v>0</v>
      </c>
      <c r="AY475" s="11">
        <f t="shared" ref="AY475:AY485" si="1261">AY476</f>
        <v>0</v>
      </c>
      <c r="AZ475" s="11">
        <f t="shared" si="1175"/>
        <v>8995.4000000000015</v>
      </c>
      <c r="BA475" s="11">
        <f t="shared" si="1176"/>
        <v>8995.4000000000015</v>
      </c>
      <c r="BB475" s="11">
        <f t="shared" si="1177"/>
        <v>8995.4000000000015</v>
      </c>
      <c r="BC475" s="11">
        <f t="shared" ref="BC475:BC485" si="1262">BC476</f>
        <v>0</v>
      </c>
      <c r="BD475" s="11">
        <f t="shared" ref="BD475:BD485" si="1263">BD476</f>
        <v>0</v>
      </c>
      <c r="BE475" s="11">
        <f t="shared" ref="BE475:BE485" si="1264">BE476</f>
        <v>0</v>
      </c>
      <c r="BF475" s="11">
        <f t="shared" si="1178"/>
        <v>8995.4000000000015</v>
      </c>
      <c r="BG475" s="11">
        <f t="shared" si="1179"/>
        <v>8995.4000000000015</v>
      </c>
      <c r="BH475" s="11">
        <f t="shared" si="1180"/>
        <v>8995.4000000000015</v>
      </c>
      <c r="BI475" s="11">
        <f t="shared" ref="BI475:BI485" si="1265">BI476</f>
        <v>-214.7</v>
      </c>
      <c r="BJ475" s="11">
        <f t="shared" ref="BJ475:BJ485" si="1266">BJ476</f>
        <v>0</v>
      </c>
      <c r="BK475" s="11">
        <f t="shared" ref="BK475:BK485" si="1267">BK476</f>
        <v>0</v>
      </c>
      <c r="BL475" s="11">
        <f t="shared" si="1119"/>
        <v>8780.7000000000007</v>
      </c>
      <c r="BM475" s="11">
        <f t="shared" ref="BM475:BM485" si="1268">BM476</f>
        <v>0</v>
      </c>
      <c r="BN475" s="43">
        <f t="shared" si="1216"/>
        <v>8780.7000000000007</v>
      </c>
      <c r="BO475" s="11">
        <f t="shared" si="1229"/>
        <v>8995.4000000000015</v>
      </c>
      <c r="BP475" s="11">
        <f t="shared" ref="BP475:BU485" si="1269">BP476</f>
        <v>0</v>
      </c>
      <c r="BQ475" s="43">
        <f t="shared" si="1217"/>
        <v>8995.4000000000015</v>
      </c>
      <c r="BR475" s="11">
        <f t="shared" si="1230"/>
        <v>8995.4000000000015</v>
      </c>
      <c r="BS475" s="11">
        <f t="shared" si="1269"/>
        <v>0</v>
      </c>
      <c r="BT475" s="43">
        <f t="shared" si="1218"/>
        <v>8995.4000000000015</v>
      </c>
      <c r="BU475" s="11">
        <f t="shared" si="1269"/>
        <v>0</v>
      </c>
      <c r="BV475" s="21"/>
      <c r="BW475" s="21"/>
      <c r="BX475" s="1" t="str">
        <f t="shared" si="1120"/>
        <v/>
      </c>
    </row>
    <row r="476" spans="1:76" ht="31.2" customHeight="1" x14ac:dyDescent="0.3">
      <c r="A476" s="62" t="s">
        <v>362</v>
      </c>
      <c r="B476" s="63" t="s">
        <v>211</v>
      </c>
      <c r="C476" s="62"/>
      <c r="D476" s="62"/>
      <c r="E476" s="64" t="s">
        <v>212</v>
      </c>
      <c r="F476" s="11">
        <f t="shared" si="1237"/>
        <v>8995.4000000000015</v>
      </c>
      <c r="G476" s="11">
        <f t="shared" si="1238"/>
        <v>8995.4000000000015</v>
      </c>
      <c r="H476" s="11">
        <f t="shared" si="1239"/>
        <v>8995.4000000000015</v>
      </c>
      <c r="I476" s="11">
        <f t="shared" si="1240"/>
        <v>0</v>
      </c>
      <c r="J476" s="11">
        <f t="shared" si="1241"/>
        <v>0</v>
      </c>
      <c r="K476" s="11">
        <f t="shared" si="1242"/>
        <v>0</v>
      </c>
      <c r="L476" s="11">
        <f t="shared" ref="L476:L539" si="1270">F476+I476</f>
        <v>8995.4000000000015</v>
      </c>
      <c r="M476" s="11">
        <f t="shared" ref="M476:M539" si="1271">G476+J476</f>
        <v>8995.4000000000015</v>
      </c>
      <c r="N476" s="11">
        <f t="shared" ref="N476:N539" si="1272">H476+K476</f>
        <v>8995.4000000000015</v>
      </c>
      <c r="O476" s="11">
        <f t="shared" si="1243"/>
        <v>0</v>
      </c>
      <c r="P476" s="11">
        <f t="shared" si="1244"/>
        <v>0</v>
      </c>
      <c r="Q476" s="11">
        <f t="shared" si="1245"/>
        <v>0</v>
      </c>
      <c r="R476" s="11">
        <f t="shared" si="1157"/>
        <v>8995.4000000000015</v>
      </c>
      <c r="S476" s="11">
        <f t="shared" si="1158"/>
        <v>8995.4000000000015</v>
      </c>
      <c r="T476" s="11">
        <f t="shared" si="1159"/>
        <v>8995.4000000000015</v>
      </c>
      <c r="U476" s="11">
        <f t="shared" si="1246"/>
        <v>0</v>
      </c>
      <c r="V476" s="11">
        <f t="shared" si="1247"/>
        <v>0</v>
      </c>
      <c r="W476" s="11">
        <f t="shared" si="1248"/>
        <v>0</v>
      </c>
      <c r="X476" s="11">
        <f t="shared" si="1160"/>
        <v>8995.4000000000015</v>
      </c>
      <c r="Y476" s="11">
        <f t="shared" si="1161"/>
        <v>8995.4000000000015</v>
      </c>
      <c r="Z476" s="11">
        <f t="shared" si="1162"/>
        <v>8995.4000000000015</v>
      </c>
      <c r="AA476" s="11">
        <f t="shared" si="1249"/>
        <v>0</v>
      </c>
      <c r="AB476" s="11">
        <f t="shared" si="1250"/>
        <v>0</v>
      </c>
      <c r="AC476" s="11">
        <f t="shared" si="1251"/>
        <v>0</v>
      </c>
      <c r="AD476" s="11">
        <f t="shared" si="1163"/>
        <v>8995.4000000000015</v>
      </c>
      <c r="AE476" s="11">
        <f t="shared" si="1164"/>
        <v>8995.4000000000015</v>
      </c>
      <c r="AF476" s="11">
        <f t="shared" si="1165"/>
        <v>8995.4000000000015</v>
      </c>
      <c r="AG476" s="11">
        <f t="shared" si="1252"/>
        <v>0</v>
      </c>
      <c r="AH476" s="11">
        <f t="shared" si="1166"/>
        <v>8995.4000000000015</v>
      </c>
      <c r="AI476" s="11">
        <f t="shared" si="1167"/>
        <v>8995.4000000000015</v>
      </c>
      <c r="AJ476" s="11">
        <f t="shared" si="1168"/>
        <v>8995.4000000000015</v>
      </c>
      <c r="AK476" s="11">
        <f t="shared" si="1253"/>
        <v>0</v>
      </c>
      <c r="AL476" s="11">
        <f t="shared" si="1254"/>
        <v>0</v>
      </c>
      <c r="AM476" s="11">
        <f t="shared" si="1255"/>
        <v>0</v>
      </c>
      <c r="AN476" s="11">
        <f t="shared" si="1169"/>
        <v>8995.4000000000015</v>
      </c>
      <c r="AO476" s="11">
        <f t="shared" si="1170"/>
        <v>8995.4000000000015</v>
      </c>
      <c r="AP476" s="11">
        <f t="shared" si="1171"/>
        <v>8995.4000000000015</v>
      </c>
      <c r="AQ476" s="11">
        <f t="shared" si="1256"/>
        <v>0</v>
      </c>
      <c r="AR476" s="11">
        <f t="shared" si="1257"/>
        <v>0</v>
      </c>
      <c r="AS476" s="11">
        <f t="shared" si="1258"/>
        <v>0</v>
      </c>
      <c r="AT476" s="11">
        <f t="shared" si="1172"/>
        <v>8995.4000000000015</v>
      </c>
      <c r="AU476" s="11">
        <f t="shared" si="1173"/>
        <v>8995.4000000000015</v>
      </c>
      <c r="AV476" s="11">
        <f t="shared" si="1174"/>
        <v>8995.4000000000015</v>
      </c>
      <c r="AW476" s="11">
        <f t="shared" si="1259"/>
        <v>0</v>
      </c>
      <c r="AX476" s="11">
        <f t="shared" si="1260"/>
        <v>0</v>
      </c>
      <c r="AY476" s="11">
        <f t="shared" si="1261"/>
        <v>0</v>
      </c>
      <c r="AZ476" s="11">
        <f t="shared" si="1175"/>
        <v>8995.4000000000015</v>
      </c>
      <c r="BA476" s="11">
        <f t="shared" si="1176"/>
        <v>8995.4000000000015</v>
      </c>
      <c r="BB476" s="11">
        <f t="shared" si="1177"/>
        <v>8995.4000000000015</v>
      </c>
      <c r="BC476" s="11">
        <f t="shared" si="1262"/>
        <v>0</v>
      </c>
      <c r="BD476" s="11">
        <f t="shared" si="1263"/>
        <v>0</v>
      </c>
      <c r="BE476" s="11">
        <f t="shared" si="1264"/>
        <v>0</v>
      </c>
      <c r="BF476" s="11">
        <f t="shared" si="1178"/>
        <v>8995.4000000000015</v>
      </c>
      <c r="BG476" s="11">
        <f t="shared" si="1179"/>
        <v>8995.4000000000015</v>
      </c>
      <c r="BH476" s="11">
        <f t="shared" si="1180"/>
        <v>8995.4000000000015</v>
      </c>
      <c r="BI476" s="11">
        <f t="shared" si="1265"/>
        <v>-214.7</v>
      </c>
      <c r="BJ476" s="11">
        <f t="shared" si="1266"/>
        <v>0</v>
      </c>
      <c r="BK476" s="11">
        <f t="shared" si="1267"/>
        <v>0</v>
      </c>
      <c r="BL476" s="11">
        <f t="shared" si="1119"/>
        <v>8780.7000000000007</v>
      </c>
      <c r="BM476" s="11">
        <f t="shared" si="1268"/>
        <v>0</v>
      </c>
      <c r="BN476" s="43">
        <f t="shared" si="1216"/>
        <v>8780.7000000000007</v>
      </c>
      <c r="BO476" s="11">
        <f t="shared" si="1229"/>
        <v>8995.4000000000015</v>
      </c>
      <c r="BP476" s="11">
        <f t="shared" si="1269"/>
        <v>0</v>
      </c>
      <c r="BQ476" s="43">
        <f t="shared" si="1217"/>
        <v>8995.4000000000015</v>
      </c>
      <c r="BR476" s="11">
        <f t="shared" si="1230"/>
        <v>8995.4000000000015</v>
      </c>
      <c r="BS476" s="11">
        <f t="shared" si="1269"/>
        <v>0</v>
      </c>
      <c r="BT476" s="43">
        <f t="shared" si="1218"/>
        <v>8995.4000000000015</v>
      </c>
      <c r="BU476" s="11">
        <f t="shared" si="1269"/>
        <v>0</v>
      </c>
      <c r="BV476" s="21"/>
      <c r="BW476" s="21"/>
      <c r="BX476" s="1" t="str">
        <f t="shared" si="1120"/>
        <v/>
      </c>
    </row>
    <row r="477" spans="1:76" ht="15.6" customHeight="1" x14ac:dyDescent="0.3">
      <c r="A477" s="62" t="s">
        <v>362</v>
      </c>
      <c r="B477" s="63">
        <v>300</v>
      </c>
      <c r="C477" s="62" t="s">
        <v>126</v>
      </c>
      <c r="D477" s="62" t="s">
        <v>358</v>
      </c>
      <c r="E477" s="64" t="s">
        <v>359</v>
      </c>
      <c r="F477" s="11">
        <v>8995.4000000000015</v>
      </c>
      <c r="G477" s="11">
        <v>8995.4000000000015</v>
      </c>
      <c r="H477" s="11">
        <v>8995.4000000000015</v>
      </c>
      <c r="I477" s="11"/>
      <c r="J477" s="11"/>
      <c r="K477" s="11"/>
      <c r="L477" s="11">
        <f t="shared" si="1270"/>
        <v>8995.4000000000015</v>
      </c>
      <c r="M477" s="11">
        <f t="shared" si="1271"/>
        <v>8995.4000000000015</v>
      </c>
      <c r="N477" s="11">
        <f t="shared" si="1272"/>
        <v>8995.4000000000015</v>
      </c>
      <c r="O477" s="11"/>
      <c r="P477" s="11"/>
      <c r="Q477" s="11"/>
      <c r="R477" s="11">
        <f t="shared" si="1157"/>
        <v>8995.4000000000015</v>
      </c>
      <c r="S477" s="11">
        <f t="shared" si="1158"/>
        <v>8995.4000000000015</v>
      </c>
      <c r="T477" s="11">
        <f t="shared" si="1159"/>
        <v>8995.4000000000015</v>
      </c>
      <c r="U477" s="11"/>
      <c r="V477" s="11"/>
      <c r="W477" s="11"/>
      <c r="X477" s="11">
        <f t="shared" si="1160"/>
        <v>8995.4000000000015</v>
      </c>
      <c r="Y477" s="11">
        <f t="shared" si="1161"/>
        <v>8995.4000000000015</v>
      </c>
      <c r="Z477" s="11">
        <f t="shared" si="1162"/>
        <v>8995.4000000000015</v>
      </c>
      <c r="AA477" s="11"/>
      <c r="AB477" s="11"/>
      <c r="AC477" s="11"/>
      <c r="AD477" s="11">
        <f t="shared" si="1163"/>
        <v>8995.4000000000015</v>
      </c>
      <c r="AE477" s="11">
        <f t="shared" si="1164"/>
        <v>8995.4000000000015</v>
      </c>
      <c r="AF477" s="11">
        <f t="shared" si="1165"/>
        <v>8995.4000000000015</v>
      </c>
      <c r="AG477" s="11"/>
      <c r="AH477" s="11">
        <f t="shared" si="1166"/>
        <v>8995.4000000000015</v>
      </c>
      <c r="AI477" s="11">
        <f t="shared" si="1167"/>
        <v>8995.4000000000015</v>
      </c>
      <c r="AJ477" s="11">
        <f t="shared" si="1168"/>
        <v>8995.4000000000015</v>
      </c>
      <c r="AK477" s="11"/>
      <c r="AL477" s="11"/>
      <c r="AM477" s="11"/>
      <c r="AN477" s="11">
        <f t="shared" si="1169"/>
        <v>8995.4000000000015</v>
      </c>
      <c r="AO477" s="11">
        <f t="shared" si="1170"/>
        <v>8995.4000000000015</v>
      </c>
      <c r="AP477" s="11">
        <f t="shared" si="1171"/>
        <v>8995.4000000000015</v>
      </c>
      <c r="AQ477" s="11"/>
      <c r="AR477" s="11"/>
      <c r="AS477" s="11"/>
      <c r="AT477" s="11">
        <f t="shared" si="1172"/>
        <v>8995.4000000000015</v>
      </c>
      <c r="AU477" s="11">
        <f t="shared" si="1173"/>
        <v>8995.4000000000015</v>
      </c>
      <c r="AV477" s="11">
        <f t="shared" si="1174"/>
        <v>8995.4000000000015</v>
      </c>
      <c r="AW477" s="11"/>
      <c r="AX477" s="11"/>
      <c r="AY477" s="11"/>
      <c r="AZ477" s="11">
        <f t="shared" si="1175"/>
        <v>8995.4000000000015</v>
      </c>
      <c r="BA477" s="11">
        <f t="shared" si="1176"/>
        <v>8995.4000000000015</v>
      </c>
      <c r="BB477" s="11">
        <f t="shared" si="1177"/>
        <v>8995.4000000000015</v>
      </c>
      <c r="BC477" s="11"/>
      <c r="BD477" s="11"/>
      <c r="BE477" s="11"/>
      <c r="BF477" s="11">
        <f t="shared" si="1178"/>
        <v>8995.4000000000015</v>
      </c>
      <c r="BG477" s="11">
        <f t="shared" si="1179"/>
        <v>8995.4000000000015</v>
      </c>
      <c r="BH477" s="11">
        <f t="shared" si="1180"/>
        <v>8995.4000000000015</v>
      </c>
      <c r="BI477" s="11">
        <v>-214.7</v>
      </c>
      <c r="BJ477" s="11"/>
      <c r="BK477" s="11"/>
      <c r="BL477" s="11">
        <f t="shared" si="1119"/>
        <v>8780.7000000000007</v>
      </c>
      <c r="BM477" s="11"/>
      <c r="BN477" s="43">
        <f t="shared" si="1216"/>
        <v>8780.7000000000007</v>
      </c>
      <c r="BO477" s="11">
        <f t="shared" si="1229"/>
        <v>8995.4000000000015</v>
      </c>
      <c r="BP477" s="11"/>
      <c r="BQ477" s="43">
        <f t="shared" si="1217"/>
        <v>8995.4000000000015</v>
      </c>
      <c r="BR477" s="11">
        <f t="shared" si="1230"/>
        <v>8995.4000000000015</v>
      </c>
      <c r="BS477" s="11"/>
      <c r="BT477" s="43">
        <f t="shared" si="1218"/>
        <v>8995.4000000000015</v>
      </c>
      <c r="BU477" s="11"/>
      <c r="BV477" s="21"/>
      <c r="BW477" s="21"/>
      <c r="BX477" s="1" t="str">
        <f t="shared" si="1120"/>
        <v>1006</v>
      </c>
    </row>
    <row r="478" spans="1:76" ht="15.6" customHeight="1" x14ac:dyDescent="0.3">
      <c r="A478" s="62" t="s">
        <v>364</v>
      </c>
      <c r="B478" s="63"/>
      <c r="C478" s="62"/>
      <c r="D478" s="62"/>
      <c r="E478" s="64" t="s">
        <v>365</v>
      </c>
      <c r="F478" s="11">
        <f t="shared" si="1237"/>
        <v>402.3</v>
      </c>
      <c r="G478" s="11">
        <f t="shared" si="1238"/>
        <v>402.3</v>
      </c>
      <c r="H478" s="11">
        <f t="shared" si="1239"/>
        <v>402.3</v>
      </c>
      <c r="I478" s="11">
        <f t="shared" si="1240"/>
        <v>0</v>
      </c>
      <c r="J478" s="11">
        <f t="shared" si="1241"/>
        <v>0</v>
      </c>
      <c r="K478" s="11">
        <f t="shared" si="1242"/>
        <v>0</v>
      </c>
      <c r="L478" s="11">
        <f t="shared" si="1270"/>
        <v>402.3</v>
      </c>
      <c r="M478" s="11">
        <f t="shared" si="1271"/>
        <v>402.3</v>
      </c>
      <c r="N478" s="11">
        <f t="shared" si="1272"/>
        <v>402.3</v>
      </c>
      <c r="O478" s="11">
        <f t="shared" si="1243"/>
        <v>0</v>
      </c>
      <c r="P478" s="11">
        <f t="shared" si="1244"/>
        <v>0</v>
      </c>
      <c r="Q478" s="11">
        <f t="shared" si="1245"/>
        <v>0</v>
      </c>
      <c r="R478" s="11">
        <f t="shared" si="1157"/>
        <v>402.3</v>
      </c>
      <c r="S478" s="11">
        <f t="shared" si="1158"/>
        <v>402.3</v>
      </c>
      <c r="T478" s="11">
        <f t="shared" si="1159"/>
        <v>402.3</v>
      </c>
      <c r="U478" s="11">
        <f t="shared" si="1246"/>
        <v>0</v>
      </c>
      <c r="V478" s="11">
        <f t="shared" si="1247"/>
        <v>0</v>
      </c>
      <c r="W478" s="11">
        <f t="shared" si="1248"/>
        <v>0</v>
      </c>
      <c r="X478" s="11">
        <f t="shared" si="1160"/>
        <v>402.3</v>
      </c>
      <c r="Y478" s="11">
        <f t="shared" si="1161"/>
        <v>402.3</v>
      </c>
      <c r="Z478" s="11">
        <f t="shared" si="1162"/>
        <v>402.3</v>
      </c>
      <c r="AA478" s="11">
        <f t="shared" si="1249"/>
        <v>0</v>
      </c>
      <c r="AB478" s="11">
        <f t="shared" si="1250"/>
        <v>0</v>
      </c>
      <c r="AC478" s="11">
        <f t="shared" si="1251"/>
        <v>0</v>
      </c>
      <c r="AD478" s="11">
        <f t="shared" si="1163"/>
        <v>402.3</v>
      </c>
      <c r="AE478" s="11">
        <f t="shared" si="1164"/>
        <v>402.3</v>
      </c>
      <c r="AF478" s="11">
        <f t="shared" si="1165"/>
        <v>402.3</v>
      </c>
      <c r="AG478" s="11">
        <f t="shared" si="1252"/>
        <v>0</v>
      </c>
      <c r="AH478" s="11">
        <f t="shared" si="1166"/>
        <v>402.3</v>
      </c>
      <c r="AI478" s="11">
        <f t="shared" si="1167"/>
        <v>402.3</v>
      </c>
      <c r="AJ478" s="11">
        <f t="shared" si="1168"/>
        <v>402.3</v>
      </c>
      <c r="AK478" s="11">
        <f t="shared" si="1253"/>
        <v>0</v>
      </c>
      <c r="AL478" s="11">
        <f t="shared" si="1254"/>
        <v>0</v>
      </c>
      <c r="AM478" s="11">
        <f t="shared" si="1255"/>
        <v>0</v>
      </c>
      <c r="AN478" s="11">
        <f t="shared" si="1169"/>
        <v>402.3</v>
      </c>
      <c r="AO478" s="11">
        <f t="shared" si="1170"/>
        <v>402.3</v>
      </c>
      <c r="AP478" s="11">
        <f t="shared" si="1171"/>
        <v>402.3</v>
      </c>
      <c r="AQ478" s="11">
        <f t="shared" si="1256"/>
        <v>0</v>
      </c>
      <c r="AR478" s="11">
        <f t="shared" si="1257"/>
        <v>0</v>
      </c>
      <c r="AS478" s="11">
        <f t="shared" si="1258"/>
        <v>0</v>
      </c>
      <c r="AT478" s="11">
        <f t="shared" si="1172"/>
        <v>402.3</v>
      </c>
      <c r="AU478" s="11">
        <f t="shared" si="1173"/>
        <v>402.3</v>
      </c>
      <c r="AV478" s="11">
        <f t="shared" si="1174"/>
        <v>402.3</v>
      </c>
      <c r="AW478" s="11">
        <f t="shared" si="1259"/>
        <v>0</v>
      </c>
      <c r="AX478" s="11">
        <f t="shared" si="1260"/>
        <v>0</v>
      </c>
      <c r="AY478" s="11">
        <f t="shared" si="1261"/>
        <v>0</v>
      </c>
      <c r="AZ478" s="11">
        <f t="shared" si="1175"/>
        <v>402.3</v>
      </c>
      <c r="BA478" s="11">
        <f t="shared" si="1176"/>
        <v>402.3</v>
      </c>
      <c r="BB478" s="11">
        <f t="shared" si="1177"/>
        <v>402.3</v>
      </c>
      <c r="BC478" s="11">
        <f t="shared" si="1262"/>
        <v>0</v>
      </c>
      <c r="BD478" s="11">
        <f t="shared" si="1263"/>
        <v>0</v>
      </c>
      <c r="BE478" s="11">
        <f t="shared" si="1264"/>
        <v>0</v>
      </c>
      <c r="BF478" s="11">
        <f t="shared" si="1178"/>
        <v>402.3</v>
      </c>
      <c r="BG478" s="11">
        <f t="shared" si="1179"/>
        <v>402.3</v>
      </c>
      <c r="BH478" s="11">
        <f t="shared" si="1180"/>
        <v>402.3</v>
      </c>
      <c r="BI478" s="11">
        <f t="shared" si="1265"/>
        <v>0</v>
      </c>
      <c r="BJ478" s="11">
        <f t="shared" si="1266"/>
        <v>0</v>
      </c>
      <c r="BK478" s="11">
        <f t="shared" si="1267"/>
        <v>0</v>
      </c>
      <c r="BL478" s="11">
        <f t="shared" si="1119"/>
        <v>402.3</v>
      </c>
      <c r="BM478" s="11">
        <f t="shared" si="1268"/>
        <v>0</v>
      </c>
      <c r="BN478" s="43">
        <f t="shared" si="1216"/>
        <v>402.3</v>
      </c>
      <c r="BO478" s="11">
        <f t="shared" si="1229"/>
        <v>402.3</v>
      </c>
      <c r="BP478" s="11">
        <f t="shared" si="1269"/>
        <v>0</v>
      </c>
      <c r="BQ478" s="43">
        <f t="shared" si="1217"/>
        <v>402.3</v>
      </c>
      <c r="BR478" s="11">
        <f t="shared" si="1230"/>
        <v>402.3</v>
      </c>
      <c r="BS478" s="11">
        <f t="shared" si="1269"/>
        <v>0</v>
      </c>
      <c r="BT478" s="43">
        <f t="shared" si="1218"/>
        <v>402.3</v>
      </c>
      <c r="BU478" s="11">
        <f t="shared" si="1269"/>
        <v>0</v>
      </c>
      <c r="BV478" s="21"/>
      <c r="BW478" s="21"/>
      <c r="BX478" s="1" t="str">
        <f t="shared" si="1120"/>
        <v/>
      </c>
    </row>
    <row r="479" spans="1:76" ht="31.2" customHeight="1" x14ac:dyDescent="0.3">
      <c r="A479" s="62" t="s">
        <v>364</v>
      </c>
      <c r="B479" s="63" t="s">
        <v>211</v>
      </c>
      <c r="C479" s="62"/>
      <c r="D479" s="62"/>
      <c r="E479" s="64" t="s">
        <v>212</v>
      </c>
      <c r="F479" s="11">
        <f t="shared" si="1237"/>
        <v>402.3</v>
      </c>
      <c r="G479" s="11">
        <f t="shared" si="1238"/>
        <v>402.3</v>
      </c>
      <c r="H479" s="11">
        <f t="shared" si="1239"/>
        <v>402.3</v>
      </c>
      <c r="I479" s="11">
        <f t="shared" si="1240"/>
        <v>0</v>
      </c>
      <c r="J479" s="11">
        <f t="shared" si="1241"/>
        <v>0</v>
      </c>
      <c r="K479" s="11">
        <f t="shared" si="1242"/>
        <v>0</v>
      </c>
      <c r="L479" s="11">
        <f t="shared" si="1270"/>
        <v>402.3</v>
      </c>
      <c r="M479" s="11">
        <f t="shared" si="1271"/>
        <v>402.3</v>
      </c>
      <c r="N479" s="11">
        <f t="shared" si="1272"/>
        <v>402.3</v>
      </c>
      <c r="O479" s="11">
        <f t="shared" si="1243"/>
        <v>0</v>
      </c>
      <c r="P479" s="11">
        <f t="shared" si="1244"/>
        <v>0</v>
      </c>
      <c r="Q479" s="11">
        <f t="shared" si="1245"/>
        <v>0</v>
      </c>
      <c r="R479" s="11">
        <f t="shared" si="1157"/>
        <v>402.3</v>
      </c>
      <c r="S479" s="11">
        <f t="shared" si="1158"/>
        <v>402.3</v>
      </c>
      <c r="T479" s="11">
        <f t="shared" si="1159"/>
        <v>402.3</v>
      </c>
      <c r="U479" s="11">
        <f t="shared" si="1246"/>
        <v>0</v>
      </c>
      <c r="V479" s="11">
        <f t="shared" si="1247"/>
        <v>0</v>
      </c>
      <c r="W479" s="11">
        <f t="shared" si="1248"/>
        <v>0</v>
      </c>
      <c r="X479" s="11">
        <f t="shared" si="1160"/>
        <v>402.3</v>
      </c>
      <c r="Y479" s="11">
        <f t="shared" si="1161"/>
        <v>402.3</v>
      </c>
      <c r="Z479" s="11">
        <f t="shared" si="1162"/>
        <v>402.3</v>
      </c>
      <c r="AA479" s="11">
        <f t="shared" si="1249"/>
        <v>0</v>
      </c>
      <c r="AB479" s="11">
        <f t="shared" si="1250"/>
        <v>0</v>
      </c>
      <c r="AC479" s="11">
        <f t="shared" si="1251"/>
        <v>0</v>
      </c>
      <c r="AD479" s="11">
        <f t="shared" si="1163"/>
        <v>402.3</v>
      </c>
      <c r="AE479" s="11">
        <f t="shared" si="1164"/>
        <v>402.3</v>
      </c>
      <c r="AF479" s="11">
        <f t="shared" si="1165"/>
        <v>402.3</v>
      </c>
      <c r="AG479" s="11">
        <f t="shared" si="1252"/>
        <v>0</v>
      </c>
      <c r="AH479" s="11">
        <f t="shared" si="1166"/>
        <v>402.3</v>
      </c>
      <c r="AI479" s="11">
        <f t="shared" si="1167"/>
        <v>402.3</v>
      </c>
      <c r="AJ479" s="11">
        <f t="shared" si="1168"/>
        <v>402.3</v>
      </c>
      <c r="AK479" s="11">
        <f t="shared" si="1253"/>
        <v>0</v>
      </c>
      <c r="AL479" s="11">
        <f t="shared" si="1254"/>
        <v>0</v>
      </c>
      <c r="AM479" s="11">
        <f t="shared" si="1255"/>
        <v>0</v>
      </c>
      <c r="AN479" s="11">
        <f t="shared" si="1169"/>
        <v>402.3</v>
      </c>
      <c r="AO479" s="11">
        <f t="shared" si="1170"/>
        <v>402.3</v>
      </c>
      <c r="AP479" s="11">
        <f t="shared" si="1171"/>
        <v>402.3</v>
      </c>
      <c r="AQ479" s="11">
        <f t="shared" si="1256"/>
        <v>0</v>
      </c>
      <c r="AR479" s="11">
        <f t="shared" si="1257"/>
        <v>0</v>
      </c>
      <c r="AS479" s="11">
        <f t="shared" si="1258"/>
        <v>0</v>
      </c>
      <c r="AT479" s="11">
        <f t="shared" si="1172"/>
        <v>402.3</v>
      </c>
      <c r="AU479" s="11">
        <f t="shared" si="1173"/>
        <v>402.3</v>
      </c>
      <c r="AV479" s="11">
        <f t="shared" si="1174"/>
        <v>402.3</v>
      </c>
      <c r="AW479" s="11">
        <f t="shared" si="1259"/>
        <v>0</v>
      </c>
      <c r="AX479" s="11">
        <f t="shared" si="1260"/>
        <v>0</v>
      </c>
      <c r="AY479" s="11">
        <f t="shared" si="1261"/>
        <v>0</v>
      </c>
      <c r="AZ479" s="11">
        <f t="shared" si="1175"/>
        <v>402.3</v>
      </c>
      <c r="BA479" s="11">
        <f t="shared" si="1176"/>
        <v>402.3</v>
      </c>
      <c r="BB479" s="11">
        <f t="shared" si="1177"/>
        <v>402.3</v>
      </c>
      <c r="BC479" s="11">
        <f t="shared" si="1262"/>
        <v>0</v>
      </c>
      <c r="BD479" s="11">
        <f t="shared" si="1263"/>
        <v>0</v>
      </c>
      <c r="BE479" s="11">
        <f t="shared" si="1264"/>
        <v>0</v>
      </c>
      <c r="BF479" s="11">
        <f t="shared" si="1178"/>
        <v>402.3</v>
      </c>
      <c r="BG479" s="11">
        <f t="shared" si="1179"/>
        <v>402.3</v>
      </c>
      <c r="BH479" s="11">
        <f t="shared" si="1180"/>
        <v>402.3</v>
      </c>
      <c r="BI479" s="11">
        <f t="shared" si="1265"/>
        <v>0</v>
      </c>
      <c r="BJ479" s="11">
        <f t="shared" si="1266"/>
        <v>0</v>
      </c>
      <c r="BK479" s="11">
        <f t="shared" si="1267"/>
        <v>0</v>
      </c>
      <c r="BL479" s="11">
        <f t="shared" si="1119"/>
        <v>402.3</v>
      </c>
      <c r="BM479" s="11">
        <f t="shared" si="1268"/>
        <v>0</v>
      </c>
      <c r="BN479" s="43">
        <f t="shared" si="1216"/>
        <v>402.3</v>
      </c>
      <c r="BO479" s="11">
        <f t="shared" si="1229"/>
        <v>402.3</v>
      </c>
      <c r="BP479" s="11">
        <f t="shared" si="1269"/>
        <v>0</v>
      </c>
      <c r="BQ479" s="43">
        <f t="shared" si="1217"/>
        <v>402.3</v>
      </c>
      <c r="BR479" s="11">
        <f t="shared" si="1230"/>
        <v>402.3</v>
      </c>
      <c r="BS479" s="11">
        <f t="shared" si="1269"/>
        <v>0</v>
      </c>
      <c r="BT479" s="43">
        <f t="shared" si="1218"/>
        <v>402.3</v>
      </c>
      <c r="BU479" s="11">
        <f t="shared" si="1269"/>
        <v>0</v>
      </c>
      <c r="BV479" s="21"/>
      <c r="BW479" s="21"/>
      <c r="BX479" s="1" t="str">
        <f t="shared" si="1120"/>
        <v/>
      </c>
    </row>
    <row r="480" spans="1:76" ht="15.6" customHeight="1" x14ac:dyDescent="0.3">
      <c r="A480" s="62" t="s">
        <v>364</v>
      </c>
      <c r="B480" s="63">
        <v>300</v>
      </c>
      <c r="C480" s="62" t="s">
        <v>126</v>
      </c>
      <c r="D480" s="62" t="s">
        <v>67</v>
      </c>
      <c r="E480" s="64" t="s">
        <v>243</v>
      </c>
      <c r="F480" s="11">
        <v>402.3</v>
      </c>
      <c r="G480" s="11">
        <v>402.3</v>
      </c>
      <c r="H480" s="11">
        <v>402.3</v>
      </c>
      <c r="I480" s="11"/>
      <c r="J480" s="11"/>
      <c r="K480" s="11"/>
      <c r="L480" s="11">
        <f t="shared" si="1270"/>
        <v>402.3</v>
      </c>
      <c r="M480" s="11">
        <f t="shared" si="1271"/>
        <v>402.3</v>
      </c>
      <c r="N480" s="11">
        <f t="shared" si="1272"/>
        <v>402.3</v>
      </c>
      <c r="O480" s="11"/>
      <c r="P480" s="11"/>
      <c r="Q480" s="11"/>
      <c r="R480" s="11">
        <f t="shared" si="1157"/>
        <v>402.3</v>
      </c>
      <c r="S480" s="11">
        <f t="shared" si="1158"/>
        <v>402.3</v>
      </c>
      <c r="T480" s="11">
        <f t="shared" si="1159"/>
        <v>402.3</v>
      </c>
      <c r="U480" s="11"/>
      <c r="V480" s="11"/>
      <c r="W480" s="11"/>
      <c r="X480" s="11">
        <f t="shared" si="1160"/>
        <v>402.3</v>
      </c>
      <c r="Y480" s="11">
        <f t="shared" si="1161"/>
        <v>402.3</v>
      </c>
      <c r="Z480" s="11">
        <f t="shared" si="1162"/>
        <v>402.3</v>
      </c>
      <c r="AA480" s="11"/>
      <c r="AB480" s="11"/>
      <c r="AC480" s="11"/>
      <c r="AD480" s="11">
        <f t="shared" si="1163"/>
        <v>402.3</v>
      </c>
      <c r="AE480" s="11">
        <f t="shared" si="1164"/>
        <v>402.3</v>
      </c>
      <c r="AF480" s="11">
        <f t="shared" si="1165"/>
        <v>402.3</v>
      </c>
      <c r="AG480" s="11"/>
      <c r="AH480" s="11">
        <f t="shared" si="1166"/>
        <v>402.3</v>
      </c>
      <c r="AI480" s="11">
        <f t="shared" si="1167"/>
        <v>402.3</v>
      </c>
      <c r="AJ480" s="11">
        <f t="shared" si="1168"/>
        <v>402.3</v>
      </c>
      <c r="AK480" s="11"/>
      <c r="AL480" s="11"/>
      <c r="AM480" s="11"/>
      <c r="AN480" s="11">
        <f t="shared" si="1169"/>
        <v>402.3</v>
      </c>
      <c r="AO480" s="11">
        <f t="shared" si="1170"/>
        <v>402.3</v>
      </c>
      <c r="AP480" s="11">
        <f t="shared" si="1171"/>
        <v>402.3</v>
      </c>
      <c r="AQ480" s="11"/>
      <c r="AR480" s="11"/>
      <c r="AS480" s="11"/>
      <c r="AT480" s="11">
        <f t="shared" si="1172"/>
        <v>402.3</v>
      </c>
      <c r="AU480" s="11">
        <f t="shared" si="1173"/>
        <v>402.3</v>
      </c>
      <c r="AV480" s="11">
        <f t="shared" si="1174"/>
        <v>402.3</v>
      </c>
      <c r="AW480" s="11"/>
      <c r="AX480" s="11"/>
      <c r="AY480" s="11"/>
      <c r="AZ480" s="11">
        <f t="shared" si="1175"/>
        <v>402.3</v>
      </c>
      <c r="BA480" s="11">
        <f t="shared" si="1176"/>
        <v>402.3</v>
      </c>
      <c r="BB480" s="11">
        <f t="shared" si="1177"/>
        <v>402.3</v>
      </c>
      <c r="BC480" s="11"/>
      <c r="BD480" s="11"/>
      <c r="BE480" s="11"/>
      <c r="BF480" s="11">
        <f t="shared" si="1178"/>
        <v>402.3</v>
      </c>
      <c r="BG480" s="11">
        <f t="shared" si="1179"/>
        <v>402.3</v>
      </c>
      <c r="BH480" s="11">
        <f t="shared" si="1180"/>
        <v>402.3</v>
      </c>
      <c r="BI480" s="11"/>
      <c r="BJ480" s="11"/>
      <c r="BK480" s="11"/>
      <c r="BL480" s="11">
        <f t="shared" si="1119"/>
        <v>402.3</v>
      </c>
      <c r="BM480" s="11"/>
      <c r="BN480" s="43">
        <f t="shared" si="1216"/>
        <v>402.3</v>
      </c>
      <c r="BO480" s="11">
        <f t="shared" si="1229"/>
        <v>402.3</v>
      </c>
      <c r="BP480" s="11"/>
      <c r="BQ480" s="43">
        <f t="shared" si="1217"/>
        <v>402.3</v>
      </c>
      <c r="BR480" s="11">
        <f t="shared" si="1230"/>
        <v>402.3</v>
      </c>
      <c r="BS480" s="11"/>
      <c r="BT480" s="43">
        <f t="shared" si="1218"/>
        <v>402.3</v>
      </c>
      <c r="BU480" s="11"/>
      <c r="BV480" s="21"/>
      <c r="BW480" s="21"/>
      <c r="BX480" s="1" t="str">
        <f t="shared" si="1120"/>
        <v>1003</v>
      </c>
    </row>
    <row r="481" spans="1:76" ht="62.4" customHeight="1" x14ac:dyDescent="0.3">
      <c r="A481" s="62" t="s">
        <v>366</v>
      </c>
      <c r="B481" s="63"/>
      <c r="C481" s="62"/>
      <c r="D481" s="62"/>
      <c r="E481" s="64" t="s">
        <v>367</v>
      </c>
      <c r="F481" s="11">
        <f t="shared" si="1237"/>
        <v>150000</v>
      </c>
      <c r="G481" s="11">
        <f t="shared" si="1238"/>
        <v>150000</v>
      </c>
      <c r="H481" s="11">
        <f t="shared" si="1239"/>
        <v>200000</v>
      </c>
      <c r="I481" s="11">
        <f t="shared" si="1240"/>
        <v>0</v>
      </c>
      <c r="J481" s="11">
        <f t="shared" si="1241"/>
        <v>0</v>
      </c>
      <c r="K481" s="11">
        <f t="shared" si="1242"/>
        <v>0</v>
      </c>
      <c r="L481" s="11">
        <f t="shared" si="1270"/>
        <v>150000</v>
      </c>
      <c r="M481" s="11">
        <f t="shared" si="1271"/>
        <v>150000</v>
      </c>
      <c r="N481" s="11">
        <f t="shared" si="1272"/>
        <v>200000</v>
      </c>
      <c r="O481" s="11">
        <f t="shared" si="1243"/>
        <v>250</v>
      </c>
      <c r="P481" s="11">
        <f t="shared" si="1244"/>
        <v>0</v>
      </c>
      <c r="Q481" s="11">
        <f t="shared" si="1245"/>
        <v>0</v>
      </c>
      <c r="R481" s="11">
        <f t="shared" si="1157"/>
        <v>150250</v>
      </c>
      <c r="S481" s="11">
        <f t="shared" si="1158"/>
        <v>150000</v>
      </c>
      <c r="T481" s="11">
        <f t="shared" si="1159"/>
        <v>200000</v>
      </c>
      <c r="U481" s="11">
        <f t="shared" si="1246"/>
        <v>0</v>
      </c>
      <c r="V481" s="11">
        <f t="shared" si="1247"/>
        <v>0</v>
      </c>
      <c r="W481" s="11">
        <f t="shared" si="1248"/>
        <v>0</v>
      </c>
      <c r="X481" s="11">
        <f t="shared" si="1160"/>
        <v>150250</v>
      </c>
      <c r="Y481" s="11">
        <f t="shared" si="1161"/>
        <v>150000</v>
      </c>
      <c r="Z481" s="11">
        <f t="shared" si="1162"/>
        <v>200000</v>
      </c>
      <c r="AA481" s="11">
        <f t="shared" si="1249"/>
        <v>0</v>
      </c>
      <c r="AB481" s="11">
        <f t="shared" si="1250"/>
        <v>0</v>
      </c>
      <c r="AC481" s="11">
        <f t="shared" si="1251"/>
        <v>0</v>
      </c>
      <c r="AD481" s="11">
        <f t="shared" si="1163"/>
        <v>150250</v>
      </c>
      <c r="AE481" s="11">
        <f t="shared" si="1164"/>
        <v>150000</v>
      </c>
      <c r="AF481" s="11">
        <f t="shared" si="1165"/>
        <v>200000</v>
      </c>
      <c r="AG481" s="11">
        <f t="shared" si="1252"/>
        <v>0</v>
      </c>
      <c r="AH481" s="11">
        <f t="shared" si="1166"/>
        <v>150250</v>
      </c>
      <c r="AI481" s="11">
        <f t="shared" si="1167"/>
        <v>150000</v>
      </c>
      <c r="AJ481" s="11">
        <f t="shared" si="1168"/>
        <v>200000</v>
      </c>
      <c r="AK481" s="11">
        <f t="shared" si="1253"/>
        <v>0</v>
      </c>
      <c r="AL481" s="11">
        <f t="shared" si="1254"/>
        <v>0</v>
      </c>
      <c r="AM481" s="11">
        <f t="shared" si="1255"/>
        <v>0</v>
      </c>
      <c r="AN481" s="11">
        <f t="shared" si="1169"/>
        <v>150250</v>
      </c>
      <c r="AO481" s="11">
        <f t="shared" si="1170"/>
        <v>150000</v>
      </c>
      <c r="AP481" s="11">
        <f t="shared" si="1171"/>
        <v>200000</v>
      </c>
      <c r="AQ481" s="11">
        <f t="shared" si="1256"/>
        <v>0</v>
      </c>
      <c r="AR481" s="11">
        <f t="shared" si="1257"/>
        <v>0</v>
      </c>
      <c r="AS481" s="11">
        <f t="shared" si="1258"/>
        <v>0</v>
      </c>
      <c r="AT481" s="11">
        <f t="shared" si="1172"/>
        <v>150250</v>
      </c>
      <c r="AU481" s="11">
        <f t="shared" si="1173"/>
        <v>150000</v>
      </c>
      <c r="AV481" s="11">
        <f t="shared" si="1174"/>
        <v>200000</v>
      </c>
      <c r="AW481" s="11">
        <f t="shared" si="1259"/>
        <v>0</v>
      </c>
      <c r="AX481" s="11">
        <f t="shared" si="1260"/>
        <v>0</v>
      </c>
      <c r="AY481" s="11">
        <f t="shared" si="1261"/>
        <v>0</v>
      </c>
      <c r="AZ481" s="11">
        <f t="shared" si="1175"/>
        <v>150250</v>
      </c>
      <c r="BA481" s="11">
        <f t="shared" si="1176"/>
        <v>150000</v>
      </c>
      <c r="BB481" s="11">
        <f t="shared" si="1177"/>
        <v>200000</v>
      </c>
      <c r="BC481" s="11">
        <f t="shared" si="1262"/>
        <v>0</v>
      </c>
      <c r="BD481" s="11">
        <f t="shared" si="1263"/>
        <v>0</v>
      </c>
      <c r="BE481" s="11">
        <f t="shared" si="1264"/>
        <v>0</v>
      </c>
      <c r="BF481" s="11">
        <f t="shared" si="1178"/>
        <v>150250</v>
      </c>
      <c r="BG481" s="11">
        <f t="shared" si="1179"/>
        <v>150000</v>
      </c>
      <c r="BH481" s="11">
        <f t="shared" si="1180"/>
        <v>200000</v>
      </c>
      <c r="BI481" s="11">
        <f t="shared" si="1265"/>
        <v>1330.1</v>
      </c>
      <c r="BJ481" s="11">
        <f t="shared" si="1266"/>
        <v>0</v>
      </c>
      <c r="BK481" s="11">
        <f t="shared" si="1267"/>
        <v>0</v>
      </c>
      <c r="BL481" s="11">
        <f t="shared" si="1119"/>
        <v>151580.1</v>
      </c>
      <c r="BM481" s="11">
        <f t="shared" si="1268"/>
        <v>0</v>
      </c>
      <c r="BN481" s="43">
        <f t="shared" si="1216"/>
        <v>151580.1</v>
      </c>
      <c r="BO481" s="11">
        <f t="shared" si="1229"/>
        <v>150000</v>
      </c>
      <c r="BP481" s="11">
        <f t="shared" si="1269"/>
        <v>0</v>
      </c>
      <c r="BQ481" s="43">
        <f t="shared" si="1217"/>
        <v>150000</v>
      </c>
      <c r="BR481" s="11">
        <f t="shared" si="1230"/>
        <v>200000</v>
      </c>
      <c r="BS481" s="11">
        <f t="shared" si="1269"/>
        <v>0</v>
      </c>
      <c r="BT481" s="43">
        <f t="shared" si="1218"/>
        <v>200000</v>
      </c>
      <c r="BU481" s="11">
        <f t="shared" si="1269"/>
        <v>0</v>
      </c>
      <c r="BV481" s="21"/>
      <c r="BW481" s="21"/>
      <c r="BX481" s="1" t="str">
        <f t="shared" si="1120"/>
        <v/>
      </c>
    </row>
    <row r="482" spans="1:76" ht="31.2" customHeight="1" x14ac:dyDescent="0.3">
      <c r="A482" s="62" t="s">
        <v>366</v>
      </c>
      <c r="B482" s="63" t="s">
        <v>211</v>
      </c>
      <c r="C482" s="62"/>
      <c r="D482" s="62"/>
      <c r="E482" s="64" t="s">
        <v>212</v>
      </c>
      <c r="F482" s="11">
        <f t="shared" si="1237"/>
        <v>150000</v>
      </c>
      <c r="G482" s="11">
        <f t="shared" si="1238"/>
        <v>150000</v>
      </c>
      <c r="H482" s="11">
        <f t="shared" si="1239"/>
        <v>200000</v>
      </c>
      <c r="I482" s="11">
        <f t="shared" si="1240"/>
        <v>0</v>
      </c>
      <c r="J482" s="11">
        <f t="shared" si="1241"/>
        <v>0</v>
      </c>
      <c r="K482" s="11">
        <f t="shared" si="1242"/>
        <v>0</v>
      </c>
      <c r="L482" s="11">
        <f t="shared" si="1270"/>
        <v>150000</v>
      </c>
      <c r="M482" s="11">
        <f t="shared" si="1271"/>
        <v>150000</v>
      </c>
      <c r="N482" s="11">
        <f t="shared" si="1272"/>
        <v>200000</v>
      </c>
      <c r="O482" s="11">
        <f t="shared" si="1243"/>
        <v>250</v>
      </c>
      <c r="P482" s="11">
        <f t="shared" si="1244"/>
        <v>0</v>
      </c>
      <c r="Q482" s="11">
        <f t="shared" si="1245"/>
        <v>0</v>
      </c>
      <c r="R482" s="11">
        <f t="shared" si="1157"/>
        <v>150250</v>
      </c>
      <c r="S482" s="11">
        <f t="shared" si="1158"/>
        <v>150000</v>
      </c>
      <c r="T482" s="11">
        <f t="shared" si="1159"/>
        <v>200000</v>
      </c>
      <c r="U482" s="11">
        <f t="shared" si="1246"/>
        <v>0</v>
      </c>
      <c r="V482" s="11">
        <f t="shared" si="1247"/>
        <v>0</v>
      </c>
      <c r="W482" s="11">
        <f t="shared" si="1248"/>
        <v>0</v>
      </c>
      <c r="X482" s="11">
        <f t="shared" si="1160"/>
        <v>150250</v>
      </c>
      <c r="Y482" s="11">
        <f t="shared" si="1161"/>
        <v>150000</v>
      </c>
      <c r="Z482" s="11">
        <f t="shared" si="1162"/>
        <v>200000</v>
      </c>
      <c r="AA482" s="11">
        <f t="shared" si="1249"/>
        <v>0</v>
      </c>
      <c r="AB482" s="11">
        <f t="shared" si="1250"/>
        <v>0</v>
      </c>
      <c r="AC482" s="11">
        <f t="shared" si="1251"/>
        <v>0</v>
      </c>
      <c r="AD482" s="11">
        <f t="shared" si="1163"/>
        <v>150250</v>
      </c>
      <c r="AE482" s="11">
        <f t="shared" si="1164"/>
        <v>150000</v>
      </c>
      <c r="AF482" s="11">
        <f t="shared" si="1165"/>
        <v>200000</v>
      </c>
      <c r="AG482" s="11">
        <f t="shared" si="1252"/>
        <v>0</v>
      </c>
      <c r="AH482" s="11">
        <f t="shared" si="1166"/>
        <v>150250</v>
      </c>
      <c r="AI482" s="11">
        <f t="shared" si="1167"/>
        <v>150000</v>
      </c>
      <c r="AJ482" s="11">
        <f t="shared" si="1168"/>
        <v>200000</v>
      </c>
      <c r="AK482" s="11">
        <f t="shared" si="1253"/>
        <v>0</v>
      </c>
      <c r="AL482" s="11">
        <f t="shared" si="1254"/>
        <v>0</v>
      </c>
      <c r="AM482" s="11">
        <f t="shared" si="1255"/>
        <v>0</v>
      </c>
      <c r="AN482" s="11">
        <f t="shared" si="1169"/>
        <v>150250</v>
      </c>
      <c r="AO482" s="11">
        <f t="shared" si="1170"/>
        <v>150000</v>
      </c>
      <c r="AP482" s="11">
        <f t="shared" si="1171"/>
        <v>200000</v>
      </c>
      <c r="AQ482" s="11">
        <f t="shared" si="1256"/>
        <v>0</v>
      </c>
      <c r="AR482" s="11">
        <f t="shared" si="1257"/>
        <v>0</v>
      </c>
      <c r="AS482" s="11">
        <f t="shared" si="1258"/>
        <v>0</v>
      </c>
      <c r="AT482" s="11">
        <f t="shared" si="1172"/>
        <v>150250</v>
      </c>
      <c r="AU482" s="11">
        <f t="shared" si="1173"/>
        <v>150000</v>
      </c>
      <c r="AV482" s="11">
        <f t="shared" si="1174"/>
        <v>200000</v>
      </c>
      <c r="AW482" s="11">
        <f t="shared" si="1259"/>
        <v>0</v>
      </c>
      <c r="AX482" s="11">
        <f t="shared" si="1260"/>
        <v>0</v>
      </c>
      <c r="AY482" s="11">
        <f t="shared" si="1261"/>
        <v>0</v>
      </c>
      <c r="AZ482" s="11">
        <f t="shared" si="1175"/>
        <v>150250</v>
      </c>
      <c r="BA482" s="11">
        <f t="shared" si="1176"/>
        <v>150000</v>
      </c>
      <c r="BB482" s="11">
        <f t="shared" si="1177"/>
        <v>200000</v>
      </c>
      <c r="BC482" s="11">
        <f t="shared" si="1262"/>
        <v>0</v>
      </c>
      <c r="BD482" s="11">
        <f t="shared" si="1263"/>
        <v>0</v>
      </c>
      <c r="BE482" s="11">
        <f t="shared" si="1264"/>
        <v>0</v>
      </c>
      <c r="BF482" s="11">
        <f t="shared" si="1178"/>
        <v>150250</v>
      </c>
      <c r="BG482" s="11">
        <f t="shared" si="1179"/>
        <v>150000</v>
      </c>
      <c r="BH482" s="11">
        <f t="shared" si="1180"/>
        <v>200000</v>
      </c>
      <c r="BI482" s="11">
        <f t="shared" si="1265"/>
        <v>1330.1</v>
      </c>
      <c r="BJ482" s="11">
        <f t="shared" si="1266"/>
        <v>0</v>
      </c>
      <c r="BK482" s="11">
        <f t="shared" si="1267"/>
        <v>0</v>
      </c>
      <c r="BL482" s="11">
        <f t="shared" si="1119"/>
        <v>151580.1</v>
      </c>
      <c r="BM482" s="11">
        <f t="shared" si="1268"/>
        <v>0</v>
      </c>
      <c r="BN482" s="43">
        <f t="shared" si="1216"/>
        <v>151580.1</v>
      </c>
      <c r="BO482" s="11">
        <f t="shared" si="1229"/>
        <v>150000</v>
      </c>
      <c r="BP482" s="11">
        <f t="shared" si="1269"/>
        <v>0</v>
      </c>
      <c r="BQ482" s="43">
        <f t="shared" si="1217"/>
        <v>150000</v>
      </c>
      <c r="BR482" s="11">
        <f t="shared" si="1230"/>
        <v>200000</v>
      </c>
      <c r="BS482" s="11">
        <f t="shared" si="1269"/>
        <v>0</v>
      </c>
      <c r="BT482" s="43">
        <f t="shared" si="1218"/>
        <v>200000</v>
      </c>
      <c r="BU482" s="11">
        <f t="shared" si="1269"/>
        <v>0</v>
      </c>
      <c r="BV482" s="21"/>
      <c r="BW482" s="21"/>
      <c r="BX482" s="1" t="str">
        <f t="shared" si="1120"/>
        <v/>
      </c>
    </row>
    <row r="483" spans="1:76" ht="15.6" customHeight="1" x14ac:dyDescent="0.3">
      <c r="A483" s="62" t="s">
        <v>366</v>
      </c>
      <c r="B483" s="63">
        <v>300</v>
      </c>
      <c r="C483" s="62" t="s">
        <v>126</v>
      </c>
      <c r="D483" s="62" t="s">
        <v>67</v>
      </c>
      <c r="E483" s="64" t="s">
        <v>243</v>
      </c>
      <c r="F483" s="11">
        <v>150000</v>
      </c>
      <c r="G483" s="11">
        <v>150000</v>
      </c>
      <c r="H483" s="11">
        <v>200000</v>
      </c>
      <c r="I483" s="11"/>
      <c r="J483" s="11"/>
      <c r="K483" s="11"/>
      <c r="L483" s="11">
        <f t="shared" si="1270"/>
        <v>150000</v>
      </c>
      <c r="M483" s="11">
        <f t="shared" si="1271"/>
        <v>150000</v>
      </c>
      <c r="N483" s="11">
        <f t="shared" si="1272"/>
        <v>200000</v>
      </c>
      <c r="O483" s="11">
        <v>250</v>
      </c>
      <c r="P483" s="11"/>
      <c r="Q483" s="11"/>
      <c r="R483" s="11">
        <f t="shared" si="1157"/>
        <v>150250</v>
      </c>
      <c r="S483" s="11">
        <f t="shared" si="1158"/>
        <v>150000</v>
      </c>
      <c r="T483" s="11">
        <f t="shared" si="1159"/>
        <v>200000</v>
      </c>
      <c r="U483" s="11"/>
      <c r="V483" s="11"/>
      <c r="W483" s="11"/>
      <c r="X483" s="11">
        <f t="shared" si="1160"/>
        <v>150250</v>
      </c>
      <c r="Y483" s="11">
        <f t="shared" si="1161"/>
        <v>150000</v>
      </c>
      <c r="Z483" s="11">
        <f t="shared" si="1162"/>
        <v>200000</v>
      </c>
      <c r="AA483" s="11"/>
      <c r="AB483" s="11"/>
      <c r="AC483" s="11"/>
      <c r="AD483" s="11">
        <f t="shared" si="1163"/>
        <v>150250</v>
      </c>
      <c r="AE483" s="11">
        <f t="shared" si="1164"/>
        <v>150000</v>
      </c>
      <c r="AF483" s="11">
        <f t="shared" si="1165"/>
        <v>200000</v>
      </c>
      <c r="AG483" s="11"/>
      <c r="AH483" s="11">
        <f t="shared" si="1166"/>
        <v>150250</v>
      </c>
      <c r="AI483" s="11">
        <f t="shared" si="1167"/>
        <v>150000</v>
      </c>
      <c r="AJ483" s="11">
        <f t="shared" si="1168"/>
        <v>200000</v>
      </c>
      <c r="AK483" s="11"/>
      <c r="AL483" s="11"/>
      <c r="AM483" s="11"/>
      <c r="AN483" s="11">
        <f t="shared" si="1169"/>
        <v>150250</v>
      </c>
      <c r="AO483" s="11">
        <f t="shared" si="1170"/>
        <v>150000</v>
      </c>
      <c r="AP483" s="11">
        <f t="shared" si="1171"/>
        <v>200000</v>
      </c>
      <c r="AQ483" s="11"/>
      <c r="AR483" s="11"/>
      <c r="AS483" s="11"/>
      <c r="AT483" s="11">
        <f t="shared" si="1172"/>
        <v>150250</v>
      </c>
      <c r="AU483" s="11">
        <f t="shared" si="1173"/>
        <v>150000</v>
      </c>
      <c r="AV483" s="11">
        <f t="shared" si="1174"/>
        <v>200000</v>
      </c>
      <c r="AW483" s="11"/>
      <c r="AX483" s="11"/>
      <c r="AY483" s="11"/>
      <c r="AZ483" s="11">
        <f t="shared" si="1175"/>
        <v>150250</v>
      </c>
      <c r="BA483" s="11">
        <f t="shared" si="1176"/>
        <v>150000</v>
      </c>
      <c r="BB483" s="11">
        <f t="shared" si="1177"/>
        <v>200000</v>
      </c>
      <c r="BC483" s="11"/>
      <c r="BD483" s="11"/>
      <c r="BE483" s="11"/>
      <c r="BF483" s="11">
        <f t="shared" si="1178"/>
        <v>150250</v>
      </c>
      <c r="BG483" s="11">
        <f t="shared" si="1179"/>
        <v>150000</v>
      </c>
      <c r="BH483" s="11">
        <f t="shared" si="1180"/>
        <v>200000</v>
      </c>
      <c r="BI483" s="11">
        <v>1330.1</v>
      </c>
      <c r="BJ483" s="11"/>
      <c r="BK483" s="11"/>
      <c r="BL483" s="11">
        <f t="shared" si="1119"/>
        <v>151580.1</v>
      </c>
      <c r="BM483" s="11"/>
      <c r="BN483" s="43">
        <f t="shared" si="1216"/>
        <v>151580.1</v>
      </c>
      <c r="BO483" s="11">
        <f t="shared" si="1229"/>
        <v>150000</v>
      </c>
      <c r="BP483" s="11"/>
      <c r="BQ483" s="43">
        <f t="shared" si="1217"/>
        <v>150000</v>
      </c>
      <c r="BR483" s="11">
        <f t="shared" si="1230"/>
        <v>200000</v>
      </c>
      <c r="BS483" s="11"/>
      <c r="BT483" s="43">
        <f t="shared" si="1218"/>
        <v>200000</v>
      </c>
      <c r="BU483" s="11"/>
      <c r="BV483" s="21"/>
      <c r="BW483" s="21"/>
      <c r="BX483" s="1" t="str">
        <f t="shared" si="1120"/>
        <v>1003</v>
      </c>
    </row>
    <row r="484" spans="1:76" ht="46.8" customHeight="1" x14ac:dyDescent="0.3">
      <c r="A484" s="62" t="s">
        <v>368</v>
      </c>
      <c r="B484" s="63"/>
      <c r="C484" s="62"/>
      <c r="D484" s="62"/>
      <c r="E484" s="64" t="s">
        <v>369</v>
      </c>
      <c r="F484" s="11">
        <f t="shared" si="1237"/>
        <v>3448.3</v>
      </c>
      <c r="G484" s="11">
        <f t="shared" si="1238"/>
        <v>3448.3</v>
      </c>
      <c r="H484" s="11">
        <f t="shared" si="1239"/>
        <v>3448.3</v>
      </c>
      <c r="I484" s="11">
        <f t="shared" si="1240"/>
        <v>0</v>
      </c>
      <c r="J484" s="11">
        <f t="shared" si="1241"/>
        <v>0</v>
      </c>
      <c r="K484" s="11">
        <f t="shared" si="1242"/>
        <v>0</v>
      </c>
      <c r="L484" s="11">
        <f t="shared" si="1270"/>
        <v>3448.3</v>
      </c>
      <c r="M484" s="11">
        <f t="shared" si="1271"/>
        <v>3448.3</v>
      </c>
      <c r="N484" s="11">
        <f t="shared" si="1272"/>
        <v>3448.3</v>
      </c>
      <c r="O484" s="11">
        <f t="shared" si="1243"/>
        <v>0</v>
      </c>
      <c r="P484" s="11">
        <f t="shared" si="1244"/>
        <v>0</v>
      </c>
      <c r="Q484" s="11">
        <f t="shared" si="1245"/>
        <v>0</v>
      </c>
      <c r="R484" s="11">
        <f t="shared" si="1157"/>
        <v>3448.3</v>
      </c>
      <c r="S484" s="11">
        <f t="shared" si="1158"/>
        <v>3448.3</v>
      </c>
      <c r="T484" s="11">
        <f t="shared" si="1159"/>
        <v>3448.3</v>
      </c>
      <c r="U484" s="11">
        <f t="shared" si="1246"/>
        <v>0</v>
      </c>
      <c r="V484" s="11">
        <f t="shared" si="1247"/>
        <v>0</v>
      </c>
      <c r="W484" s="11">
        <f t="shared" si="1248"/>
        <v>0</v>
      </c>
      <c r="X484" s="11">
        <f t="shared" si="1160"/>
        <v>3448.3</v>
      </c>
      <c r="Y484" s="11">
        <f t="shared" si="1161"/>
        <v>3448.3</v>
      </c>
      <c r="Z484" s="11">
        <f t="shared" si="1162"/>
        <v>3448.3</v>
      </c>
      <c r="AA484" s="11">
        <f t="shared" si="1249"/>
        <v>0</v>
      </c>
      <c r="AB484" s="11">
        <f t="shared" si="1250"/>
        <v>0</v>
      </c>
      <c r="AC484" s="11">
        <f t="shared" si="1251"/>
        <v>0</v>
      </c>
      <c r="AD484" s="11">
        <f t="shared" si="1163"/>
        <v>3448.3</v>
      </c>
      <c r="AE484" s="11">
        <f t="shared" si="1164"/>
        <v>3448.3</v>
      </c>
      <c r="AF484" s="11">
        <f t="shared" si="1165"/>
        <v>3448.3</v>
      </c>
      <c r="AG484" s="11">
        <f t="shared" si="1252"/>
        <v>0</v>
      </c>
      <c r="AH484" s="11">
        <f t="shared" si="1166"/>
        <v>3448.3</v>
      </c>
      <c r="AI484" s="11">
        <f t="shared" si="1167"/>
        <v>3448.3</v>
      </c>
      <c r="AJ484" s="11">
        <f t="shared" si="1168"/>
        <v>3448.3</v>
      </c>
      <c r="AK484" s="11">
        <f t="shared" si="1253"/>
        <v>0</v>
      </c>
      <c r="AL484" s="11">
        <f t="shared" si="1254"/>
        <v>0</v>
      </c>
      <c r="AM484" s="11">
        <f t="shared" si="1255"/>
        <v>0</v>
      </c>
      <c r="AN484" s="11">
        <f t="shared" si="1169"/>
        <v>3448.3</v>
      </c>
      <c r="AO484" s="11">
        <f t="shared" si="1170"/>
        <v>3448.3</v>
      </c>
      <c r="AP484" s="11">
        <f t="shared" si="1171"/>
        <v>3448.3</v>
      </c>
      <c r="AQ484" s="11">
        <f t="shared" si="1256"/>
        <v>0</v>
      </c>
      <c r="AR484" s="11">
        <f t="shared" si="1257"/>
        <v>0</v>
      </c>
      <c r="AS484" s="11">
        <f t="shared" si="1258"/>
        <v>0</v>
      </c>
      <c r="AT484" s="11">
        <f t="shared" si="1172"/>
        <v>3448.3</v>
      </c>
      <c r="AU484" s="11">
        <f t="shared" si="1173"/>
        <v>3448.3</v>
      </c>
      <c r="AV484" s="11">
        <f t="shared" si="1174"/>
        <v>3448.3</v>
      </c>
      <c r="AW484" s="11">
        <f t="shared" si="1259"/>
        <v>0</v>
      </c>
      <c r="AX484" s="11">
        <f t="shared" si="1260"/>
        <v>0</v>
      </c>
      <c r="AY484" s="11">
        <f t="shared" si="1261"/>
        <v>0</v>
      </c>
      <c r="AZ484" s="11">
        <f t="shared" si="1175"/>
        <v>3448.3</v>
      </c>
      <c r="BA484" s="11">
        <f t="shared" si="1176"/>
        <v>3448.3</v>
      </c>
      <c r="BB484" s="11">
        <f t="shared" si="1177"/>
        <v>3448.3</v>
      </c>
      <c r="BC484" s="11">
        <f t="shared" si="1262"/>
        <v>0</v>
      </c>
      <c r="BD484" s="11">
        <f t="shared" si="1263"/>
        <v>0</v>
      </c>
      <c r="BE484" s="11">
        <f t="shared" si="1264"/>
        <v>0</v>
      </c>
      <c r="BF484" s="11">
        <f t="shared" si="1178"/>
        <v>3448.3</v>
      </c>
      <c r="BG484" s="11">
        <f t="shared" si="1179"/>
        <v>3448.3</v>
      </c>
      <c r="BH484" s="11">
        <f t="shared" si="1180"/>
        <v>3448.3</v>
      </c>
      <c r="BI484" s="11">
        <f t="shared" si="1265"/>
        <v>-1149.45</v>
      </c>
      <c r="BJ484" s="11">
        <f t="shared" si="1266"/>
        <v>0</v>
      </c>
      <c r="BK484" s="11">
        <f t="shared" si="1267"/>
        <v>0</v>
      </c>
      <c r="BL484" s="11">
        <f t="shared" si="1119"/>
        <v>2298.8500000000004</v>
      </c>
      <c r="BM484" s="11">
        <f t="shared" si="1268"/>
        <v>0</v>
      </c>
      <c r="BN484" s="43">
        <f t="shared" si="1216"/>
        <v>2298.8500000000004</v>
      </c>
      <c r="BO484" s="11">
        <f t="shared" si="1229"/>
        <v>3448.3</v>
      </c>
      <c r="BP484" s="11">
        <f t="shared" si="1269"/>
        <v>0</v>
      </c>
      <c r="BQ484" s="43">
        <f t="shared" si="1217"/>
        <v>3448.3</v>
      </c>
      <c r="BR484" s="11">
        <f t="shared" si="1230"/>
        <v>3448.3</v>
      </c>
      <c r="BS484" s="11">
        <f t="shared" si="1269"/>
        <v>0</v>
      </c>
      <c r="BT484" s="43">
        <f t="shared" si="1218"/>
        <v>3448.3</v>
      </c>
      <c r="BU484" s="11">
        <f t="shared" si="1269"/>
        <v>0</v>
      </c>
      <c r="BV484" s="21"/>
      <c r="BW484" s="21"/>
      <c r="BX484" s="1" t="str">
        <f t="shared" si="1120"/>
        <v/>
      </c>
    </row>
    <row r="485" spans="1:76" ht="31.2" customHeight="1" x14ac:dyDescent="0.3">
      <c r="A485" s="62" t="s">
        <v>368</v>
      </c>
      <c r="B485" s="63" t="s">
        <v>211</v>
      </c>
      <c r="C485" s="62"/>
      <c r="D485" s="62"/>
      <c r="E485" s="64" t="s">
        <v>212</v>
      </c>
      <c r="F485" s="11">
        <f t="shared" si="1237"/>
        <v>3448.3</v>
      </c>
      <c r="G485" s="11">
        <f t="shared" si="1238"/>
        <v>3448.3</v>
      </c>
      <c r="H485" s="11">
        <f t="shared" si="1239"/>
        <v>3448.3</v>
      </c>
      <c r="I485" s="11">
        <f t="shared" si="1240"/>
        <v>0</v>
      </c>
      <c r="J485" s="11">
        <f t="shared" si="1241"/>
        <v>0</v>
      </c>
      <c r="K485" s="11">
        <f t="shared" si="1242"/>
        <v>0</v>
      </c>
      <c r="L485" s="11">
        <f t="shared" si="1270"/>
        <v>3448.3</v>
      </c>
      <c r="M485" s="11">
        <f t="shared" si="1271"/>
        <v>3448.3</v>
      </c>
      <c r="N485" s="11">
        <f t="shared" si="1272"/>
        <v>3448.3</v>
      </c>
      <c r="O485" s="11">
        <f t="shared" si="1243"/>
        <v>0</v>
      </c>
      <c r="P485" s="11">
        <f t="shared" si="1244"/>
        <v>0</v>
      </c>
      <c r="Q485" s="11">
        <f t="shared" si="1245"/>
        <v>0</v>
      </c>
      <c r="R485" s="11">
        <f t="shared" si="1157"/>
        <v>3448.3</v>
      </c>
      <c r="S485" s="11">
        <f t="shared" si="1158"/>
        <v>3448.3</v>
      </c>
      <c r="T485" s="11">
        <f t="shared" si="1159"/>
        <v>3448.3</v>
      </c>
      <c r="U485" s="11">
        <f t="shared" si="1246"/>
        <v>0</v>
      </c>
      <c r="V485" s="11">
        <f t="shared" si="1247"/>
        <v>0</v>
      </c>
      <c r="W485" s="11">
        <f t="shared" si="1248"/>
        <v>0</v>
      </c>
      <c r="X485" s="11">
        <f t="shared" si="1160"/>
        <v>3448.3</v>
      </c>
      <c r="Y485" s="11">
        <f t="shared" si="1161"/>
        <v>3448.3</v>
      </c>
      <c r="Z485" s="11">
        <f t="shared" si="1162"/>
        <v>3448.3</v>
      </c>
      <c r="AA485" s="11">
        <f t="shared" si="1249"/>
        <v>0</v>
      </c>
      <c r="AB485" s="11">
        <f t="shared" si="1250"/>
        <v>0</v>
      </c>
      <c r="AC485" s="11">
        <f t="shared" si="1251"/>
        <v>0</v>
      </c>
      <c r="AD485" s="11">
        <f t="shared" si="1163"/>
        <v>3448.3</v>
      </c>
      <c r="AE485" s="11">
        <f t="shared" si="1164"/>
        <v>3448.3</v>
      </c>
      <c r="AF485" s="11">
        <f t="shared" si="1165"/>
        <v>3448.3</v>
      </c>
      <c r="AG485" s="11">
        <f t="shared" si="1252"/>
        <v>0</v>
      </c>
      <c r="AH485" s="11">
        <f t="shared" si="1166"/>
        <v>3448.3</v>
      </c>
      <c r="AI485" s="11">
        <f t="shared" si="1167"/>
        <v>3448.3</v>
      </c>
      <c r="AJ485" s="11">
        <f t="shared" si="1168"/>
        <v>3448.3</v>
      </c>
      <c r="AK485" s="11">
        <f t="shared" si="1253"/>
        <v>0</v>
      </c>
      <c r="AL485" s="11">
        <f t="shared" si="1254"/>
        <v>0</v>
      </c>
      <c r="AM485" s="11">
        <f t="shared" si="1255"/>
        <v>0</v>
      </c>
      <c r="AN485" s="11">
        <f t="shared" si="1169"/>
        <v>3448.3</v>
      </c>
      <c r="AO485" s="11">
        <f t="shared" si="1170"/>
        <v>3448.3</v>
      </c>
      <c r="AP485" s="11">
        <f t="shared" si="1171"/>
        <v>3448.3</v>
      </c>
      <c r="AQ485" s="11">
        <f t="shared" si="1256"/>
        <v>0</v>
      </c>
      <c r="AR485" s="11">
        <f t="shared" si="1257"/>
        <v>0</v>
      </c>
      <c r="AS485" s="11">
        <f t="shared" si="1258"/>
        <v>0</v>
      </c>
      <c r="AT485" s="11">
        <f t="shared" si="1172"/>
        <v>3448.3</v>
      </c>
      <c r="AU485" s="11">
        <f t="shared" si="1173"/>
        <v>3448.3</v>
      </c>
      <c r="AV485" s="11">
        <f t="shared" si="1174"/>
        <v>3448.3</v>
      </c>
      <c r="AW485" s="11">
        <f t="shared" si="1259"/>
        <v>0</v>
      </c>
      <c r="AX485" s="11">
        <f t="shared" si="1260"/>
        <v>0</v>
      </c>
      <c r="AY485" s="11">
        <f t="shared" si="1261"/>
        <v>0</v>
      </c>
      <c r="AZ485" s="11">
        <f t="shared" si="1175"/>
        <v>3448.3</v>
      </c>
      <c r="BA485" s="11">
        <f t="shared" si="1176"/>
        <v>3448.3</v>
      </c>
      <c r="BB485" s="11">
        <f t="shared" si="1177"/>
        <v>3448.3</v>
      </c>
      <c r="BC485" s="11">
        <f t="shared" si="1262"/>
        <v>0</v>
      </c>
      <c r="BD485" s="11">
        <f t="shared" si="1263"/>
        <v>0</v>
      </c>
      <c r="BE485" s="11">
        <f t="shared" si="1264"/>
        <v>0</v>
      </c>
      <c r="BF485" s="11">
        <f t="shared" si="1178"/>
        <v>3448.3</v>
      </c>
      <c r="BG485" s="11">
        <f t="shared" si="1179"/>
        <v>3448.3</v>
      </c>
      <c r="BH485" s="11">
        <f t="shared" si="1180"/>
        <v>3448.3</v>
      </c>
      <c r="BI485" s="11">
        <f t="shared" si="1265"/>
        <v>-1149.45</v>
      </c>
      <c r="BJ485" s="11">
        <f t="shared" si="1266"/>
        <v>0</v>
      </c>
      <c r="BK485" s="11">
        <f t="shared" si="1267"/>
        <v>0</v>
      </c>
      <c r="BL485" s="11">
        <f t="shared" si="1119"/>
        <v>2298.8500000000004</v>
      </c>
      <c r="BM485" s="11">
        <f t="shared" si="1268"/>
        <v>0</v>
      </c>
      <c r="BN485" s="43">
        <f t="shared" si="1216"/>
        <v>2298.8500000000004</v>
      </c>
      <c r="BO485" s="11">
        <f t="shared" si="1229"/>
        <v>3448.3</v>
      </c>
      <c r="BP485" s="11">
        <f t="shared" si="1269"/>
        <v>0</v>
      </c>
      <c r="BQ485" s="43">
        <f t="shared" si="1217"/>
        <v>3448.3</v>
      </c>
      <c r="BR485" s="11">
        <f t="shared" si="1230"/>
        <v>3448.3</v>
      </c>
      <c r="BS485" s="11">
        <f t="shared" si="1269"/>
        <v>0</v>
      </c>
      <c r="BT485" s="43">
        <f t="shared" si="1218"/>
        <v>3448.3</v>
      </c>
      <c r="BU485" s="11">
        <f t="shared" si="1269"/>
        <v>0</v>
      </c>
      <c r="BV485" s="21"/>
      <c r="BW485" s="21"/>
      <c r="BX485" s="1" t="str">
        <f t="shared" si="1120"/>
        <v/>
      </c>
    </row>
    <row r="486" spans="1:76" ht="15.6" customHeight="1" x14ac:dyDescent="0.3">
      <c r="A486" s="62" t="s">
        <v>368</v>
      </c>
      <c r="B486" s="63">
        <v>300</v>
      </c>
      <c r="C486" s="62" t="s">
        <v>126</v>
      </c>
      <c r="D486" s="62" t="s">
        <v>67</v>
      </c>
      <c r="E486" s="64" t="s">
        <v>243</v>
      </c>
      <c r="F486" s="11">
        <v>3448.3</v>
      </c>
      <c r="G486" s="11">
        <v>3448.3</v>
      </c>
      <c r="H486" s="11">
        <v>3448.3</v>
      </c>
      <c r="I486" s="11"/>
      <c r="J486" s="11"/>
      <c r="K486" s="11"/>
      <c r="L486" s="11">
        <f t="shared" si="1270"/>
        <v>3448.3</v>
      </c>
      <c r="M486" s="11">
        <f t="shared" si="1271"/>
        <v>3448.3</v>
      </c>
      <c r="N486" s="11">
        <f t="shared" si="1272"/>
        <v>3448.3</v>
      </c>
      <c r="O486" s="11"/>
      <c r="P486" s="11"/>
      <c r="Q486" s="11"/>
      <c r="R486" s="11">
        <f t="shared" si="1157"/>
        <v>3448.3</v>
      </c>
      <c r="S486" s="11">
        <f t="shared" si="1158"/>
        <v>3448.3</v>
      </c>
      <c r="T486" s="11">
        <f t="shared" si="1159"/>
        <v>3448.3</v>
      </c>
      <c r="U486" s="11"/>
      <c r="V486" s="11"/>
      <c r="W486" s="11"/>
      <c r="X486" s="11">
        <f t="shared" si="1160"/>
        <v>3448.3</v>
      </c>
      <c r="Y486" s="11">
        <f t="shared" si="1161"/>
        <v>3448.3</v>
      </c>
      <c r="Z486" s="11">
        <f t="shared" si="1162"/>
        <v>3448.3</v>
      </c>
      <c r="AA486" s="11"/>
      <c r="AB486" s="11"/>
      <c r="AC486" s="11"/>
      <c r="AD486" s="11">
        <f t="shared" si="1163"/>
        <v>3448.3</v>
      </c>
      <c r="AE486" s="11">
        <f t="shared" si="1164"/>
        <v>3448.3</v>
      </c>
      <c r="AF486" s="11">
        <f t="shared" si="1165"/>
        <v>3448.3</v>
      </c>
      <c r="AG486" s="11"/>
      <c r="AH486" s="11">
        <f t="shared" si="1166"/>
        <v>3448.3</v>
      </c>
      <c r="AI486" s="11">
        <f t="shared" si="1167"/>
        <v>3448.3</v>
      </c>
      <c r="AJ486" s="11">
        <f t="shared" si="1168"/>
        <v>3448.3</v>
      </c>
      <c r="AK486" s="11"/>
      <c r="AL486" s="11"/>
      <c r="AM486" s="11"/>
      <c r="AN486" s="11">
        <f t="shared" si="1169"/>
        <v>3448.3</v>
      </c>
      <c r="AO486" s="11">
        <f t="shared" si="1170"/>
        <v>3448.3</v>
      </c>
      <c r="AP486" s="11">
        <f t="shared" si="1171"/>
        <v>3448.3</v>
      </c>
      <c r="AQ486" s="11"/>
      <c r="AR486" s="11"/>
      <c r="AS486" s="11"/>
      <c r="AT486" s="11">
        <f t="shared" si="1172"/>
        <v>3448.3</v>
      </c>
      <c r="AU486" s="11">
        <f t="shared" si="1173"/>
        <v>3448.3</v>
      </c>
      <c r="AV486" s="11">
        <f t="shared" si="1174"/>
        <v>3448.3</v>
      </c>
      <c r="AW486" s="11"/>
      <c r="AX486" s="11"/>
      <c r="AY486" s="11"/>
      <c r="AZ486" s="11">
        <f t="shared" si="1175"/>
        <v>3448.3</v>
      </c>
      <c r="BA486" s="11">
        <f t="shared" si="1176"/>
        <v>3448.3</v>
      </c>
      <c r="BB486" s="11">
        <f t="shared" si="1177"/>
        <v>3448.3</v>
      </c>
      <c r="BC486" s="11"/>
      <c r="BD486" s="11"/>
      <c r="BE486" s="11"/>
      <c r="BF486" s="11">
        <f t="shared" si="1178"/>
        <v>3448.3</v>
      </c>
      <c r="BG486" s="11">
        <f t="shared" si="1179"/>
        <v>3448.3</v>
      </c>
      <c r="BH486" s="11">
        <f t="shared" si="1180"/>
        <v>3448.3</v>
      </c>
      <c r="BI486" s="11">
        <v>-1149.45</v>
      </c>
      <c r="BJ486" s="11"/>
      <c r="BK486" s="11"/>
      <c r="BL486" s="11">
        <f t="shared" si="1119"/>
        <v>2298.8500000000004</v>
      </c>
      <c r="BM486" s="11"/>
      <c r="BN486" s="43">
        <f t="shared" si="1216"/>
        <v>2298.8500000000004</v>
      </c>
      <c r="BO486" s="11">
        <f t="shared" si="1229"/>
        <v>3448.3</v>
      </c>
      <c r="BP486" s="11"/>
      <c r="BQ486" s="43">
        <f t="shared" si="1217"/>
        <v>3448.3</v>
      </c>
      <c r="BR486" s="11">
        <f t="shared" si="1230"/>
        <v>3448.3</v>
      </c>
      <c r="BS486" s="11"/>
      <c r="BT486" s="43">
        <f t="shared" si="1218"/>
        <v>3448.3</v>
      </c>
      <c r="BU486" s="11"/>
      <c r="BV486" s="21"/>
      <c r="BW486" s="21"/>
      <c r="BX486" s="1" t="str">
        <f t="shared" si="1120"/>
        <v>1003</v>
      </c>
    </row>
    <row r="487" spans="1:76" ht="46.8" customHeight="1" x14ac:dyDescent="0.3">
      <c r="A487" s="62" t="s">
        <v>370</v>
      </c>
      <c r="B487" s="63"/>
      <c r="C487" s="62"/>
      <c r="D487" s="62"/>
      <c r="E487" s="64" t="s">
        <v>371</v>
      </c>
      <c r="F487" s="11">
        <f t="shared" ref="F487:K487" si="1273">F488+F493+F501</f>
        <v>68563.199999999997</v>
      </c>
      <c r="G487" s="11">
        <f t="shared" si="1273"/>
        <v>31064</v>
      </c>
      <c r="H487" s="11">
        <f t="shared" si="1273"/>
        <v>31064</v>
      </c>
      <c r="I487" s="11">
        <f t="shared" si="1273"/>
        <v>0</v>
      </c>
      <c r="J487" s="11">
        <f t="shared" si="1273"/>
        <v>0</v>
      </c>
      <c r="K487" s="11">
        <f t="shared" si="1273"/>
        <v>0</v>
      </c>
      <c r="L487" s="11">
        <f t="shared" si="1270"/>
        <v>68563.199999999997</v>
      </c>
      <c r="M487" s="11">
        <f t="shared" si="1271"/>
        <v>31064</v>
      </c>
      <c r="N487" s="11">
        <f t="shared" si="1272"/>
        <v>31064</v>
      </c>
      <c r="O487" s="11">
        <f>O488+O493+O501</f>
        <v>925</v>
      </c>
      <c r="P487" s="11">
        <f>P488+P493+P501</f>
        <v>0</v>
      </c>
      <c r="Q487" s="11">
        <f>Q488+Q493+Q501</f>
        <v>0</v>
      </c>
      <c r="R487" s="11">
        <f t="shared" si="1157"/>
        <v>69488.2</v>
      </c>
      <c r="S487" s="11">
        <f t="shared" si="1158"/>
        <v>31064</v>
      </c>
      <c r="T487" s="11">
        <f t="shared" si="1159"/>
        <v>31064</v>
      </c>
      <c r="U487" s="11">
        <f>U488+U493+U501</f>
        <v>0</v>
      </c>
      <c r="V487" s="11">
        <f>V488+V493+V501</f>
        <v>0</v>
      </c>
      <c r="W487" s="11">
        <f>W488+W493+W501</f>
        <v>0</v>
      </c>
      <c r="X487" s="11">
        <f t="shared" si="1160"/>
        <v>69488.2</v>
      </c>
      <c r="Y487" s="11">
        <f t="shared" si="1161"/>
        <v>31064</v>
      </c>
      <c r="Z487" s="11">
        <f t="shared" si="1162"/>
        <v>31064</v>
      </c>
      <c r="AA487" s="11">
        <f>AA488+AA493+AA501</f>
        <v>0</v>
      </c>
      <c r="AB487" s="11">
        <f>AB488+AB493+AB501</f>
        <v>0</v>
      </c>
      <c r="AC487" s="11">
        <f>AC488+AC493+AC501</f>
        <v>0</v>
      </c>
      <c r="AD487" s="11">
        <f t="shared" si="1163"/>
        <v>69488.2</v>
      </c>
      <c r="AE487" s="11">
        <f t="shared" si="1164"/>
        <v>31064</v>
      </c>
      <c r="AF487" s="11">
        <f t="shared" si="1165"/>
        <v>31064</v>
      </c>
      <c r="AG487" s="11">
        <f>AG488+AG493+AG501</f>
        <v>0</v>
      </c>
      <c r="AH487" s="11">
        <f t="shared" si="1166"/>
        <v>69488.2</v>
      </c>
      <c r="AI487" s="11">
        <f t="shared" si="1167"/>
        <v>31064</v>
      </c>
      <c r="AJ487" s="11">
        <f t="shared" si="1168"/>
        <v>31064</v>
      </c>
      <c r="AK487" s="11">
        <f>AK488+AK493+AK501</f>
        <v>0</v>
      </c>
      <c r="AL487" s="11">
        <f>AL488+AL493+AL501</f>
        <v>0</v>
      </c>
      <c r="AM487" s="11">
        <f>AM488+AM493+AM501</f>
        <v>0</v>
      </c>
      <c r="AN487" s="11">
        <f t="shared" si="1169"/>
        <v>69488.2</v>
      </c>
      <c r="AO487" s="11">
        <f t="shared" si="1170"/>
        <v>31064</v>
      </c>
      <c r="AP487" s="11">
        <f t="shared" si="1171"/>
        <v>31064</v>
      </c>
      <c r="AQ487" s="11">
        <f>AQ488+AQ493+AQ501</f>
        <v>0</v>
      </c>
      <c r="AR487" s="11">
        <f>AR488+AR493+AR501</f>
        <v>0</v>
      </c>
      <c r="AS487" s="11">
        <f>AS488+AS493+AS501</f>
        <v>0</v>
      </c>
      <c r="AT487" s="11">
        <f t="shared" si="1172"/>
        <v>69488.2</v>
      </c>
      <c r="AU487" s="11">
        <f t="shared" si="1173"/>
        <v>31064</v>
      </c>
      <c r="AV487" s="11">
        <f t="shared" si="1174"/>
        <v>31064</v>
      </c>
      <c r="AW487" s="11">
        <f>AW488+AW493+AW501</f>
        <v>0</v>
      </c>
      <c r="AX487" s="11">
        <f>AX488+AX493+AX501</f>
        <v>0</v>
      </c>
      <c r="AY487" s="11">
        <f>AY488+AY493+AY501</f>
        <v>0</v>
      </c>
      <c r="AZ487" s="11">
        <f t="shared" si="1175"/>
        <v>69488.2</v>
      </c>
      <c r="BA487" s="11">
        <f t="shared" si="1176"/>
        <v>31064</v>
      </c>
      <c r="BB487" s="11">
        <f t="shared" si="1177"/>
        <v>31064</v>
      </c>
      <c r="BC487" s="11">
        <f>BC488+BC493+BC501</f>
        <v>0</v>
      </c>
      <c r="BD487" s="11">
        <f>BD488+BD493+BD501</f>
        <v>0</v>
      </c>
      <c r="BE487" s="11">
        <f>BE488+BE493+BE501</f>
        <v>0</v>
      </c>
      <c r="BF487" s="11">
        <f t="shared" si="1178"/>
        <v>69488.2</v>
      </c>
      <c r="BG487" s="11">
        <f t="shared" si="1179"/>
        <v>31064</v>
      </c>
      <c r="BH487" s="11">
        <f t="shared" si="1180"/>
        <v>31064</v>
      </c>
      <c r="BI487" s="11">
        <f>BI488+BI493+BI501</f>
        <v>-856.82500000000005</v>
      </c>
      <c r="BJ487" s="11">
        <f>BJ488+BJ493+BJ501</f>
        <v>0</v>
      </c>
      <c r="BK487" s="11">
        <f>BK488+BK493+BK501</f>
        <v>0</v>
      </c>
      <c r="BL487" s="11">
        <f t="shared" si="1119"/>
        <v>68631.375</v>
      </c>
      <c r="BM487" s="11">
        <f>BM488+BM493+BM501</f>
        <v>0</v>
      </c>
      <c r="BN487" s="43">
        <f t="shared" si="1216"/>
        <v>68631.375</v>
      </c>
      <c r="BO487" s="11">
        <f t="shared" si="1229"/>
        <v>31064</v>
      </c>
      <c r="BP487" s="11">
        <f>BP488+BP493+BP501</f>
        <v>0</v>
      </c>
      <c r="BQ487" s="43">
        <f t="shared" si="1217"/>
        <v>31064</v>
      </c>
      <c r="BR487" s="11">
        <f t="shared" si="1230"/>
        <v>31064</v>
      </c>
      <c r="BS487" s="11">
        <f>BS488+BS493+BS501</f>
        <v>0</v>
      </c>
      <c r="BT487" s="43">
        <f t="shared" si="1218"/>
        <v>31064</v>
      </c>
      <c r="BU487" s="11">
        <f>BU488+BU493+BU501</f>
        <v>0</v>
      </c>
      <c r="BV487" s="21"/>
      <c r="BW487" s="21"/>
      <c r="BX487" s="1" t="str">
        <f t="shared" si="1120"/>
        <v/>
      </c>
    </row>
    <row r="488" spans="1:76" ht="31.2" customHeight="1" x14ac:dyDescent="0.3">
      <c r="A488" s="62" t="s">
        <v>372</v>
      </c>
      <c r="B488" s="63"/>
      <c r="C488" s="62"/>
      <c r="D488" s="62"/>
      <c r="E488" s="64" t="s">
        <v>373</v>
      </c>
      <c r="F488" s="11">
        <f t="shared" ref="F488:K488" si="1274">F489+F491</f>
        <v>41766.9</v>
      </c>
      <c r="G488" s="11">
        <f t="shared" si="1274"/>
        <v>5766.9</v>
      </c>
      <c r="H488" s="11">
        <f t="shared" si="1274"/>
        <v>5766.9</v>
      </c>
      <c r="I488" s="11">
        <f t="shared" si="1274"/>
        <v>0</v>
      </c>
      <c r="J488" s="11">
        <f t="shared" si="1274"/>
        <v>0</v>
      </c>
      <c r="K488" s="11">
        <f t="shared" si="1274"/>
        <v>0</v>
      </c>
      <c r="L488" s="11">
        <f t="shared" si="1270"/>
        <v>41766.9</v>
      </c>
      <c r="M488" s="11">
        <f t="shared" si="1271"/>
        <v>5766.9</v>
      </c>
      <c r="N488" s="11">
        <f t="shared" si="1272"/>
        <v>5766.9</v>
      </c>
      <c r="O488" s="11">
        <f>O489+O491</f>
        <v>925</v>
      </c>
      <c r="P488" s="11">
        <f>P489+P491</f>
        <v>0</v>
      </c>
      <c r="Q488" s="11">
        <f>Q489+Q491</f>
        <v>0</v>
      </c>
      <c r="R488" s="11">
        <f t="shared" si="1157"/>
        <v>42691.9</v>
      </c>
      <c r="S488" s="11">
        <f t="shared" si="1158"/>
        <v>5766.9</v>
      </c>
      <c r="T488" s="11">
        <f t="shared" si="1159"/>
        <v>5766.9</v>
      </c>
      <c r="U488" s="11">
        <f>U489+U491</f>
        <v>0</v>
      </c>
      <c r="V488" s="11">
        <f>V489+V491</f>
        <v>0</v>
      </c>
      <c r="W488" s="11">
        <f>W489+W491</f>
        <v>0</v>
      </c>
      <c r="X488" s="11">
        <f t="shared" si="1160"/>
        <v>42691.9</v>
      </c>
      <c r="Y488" s="11">
        <f t="shared" si="1161"/>
        <v>5766.9</v>
      </c>
      <c r="Z488" s="11">
        <f t="shared" si="1162"/>
        <v>5766.9</v>
      </c>
      <c r="AA488" s="11">
        <f>AA489+AA491</f>
        <v>0</v>
      </c>
      <c r="AB488" s="11">
        <f>AB489+AB491</f>
        <v>0</v>
      </c>
      <c r="AC488" s="11">
        <f>AC489+AC491</f>
        <v>0</v>
      </c>
      <c r="AD488" s="11">
        <f t="shared" si="1163"/>
        <v>42691.9</v>
      </c>
      <c r="AE488" s="11">
        <f t="shared" si="1164"/>
        <v>5766.9</v>
      </c>
      <c r="AF488" s="11">
        <f t="shared" si="1165"/>
        <v>5766.9</v>
      </c>
      <c r="AG488" s="11">
        <f>AG489+AG491</f>
        <v>0</v>
      </c>
      <c r="AH488" s="11">
        <f t="shared" si="1166"/>
        <v>42691.9</v>
      </c>
      <c r="AI488" s="11">
        <f t="shared" si="1167"/>
        <v>5766.9</v>
      </c>
      <c r="AJ488" s="11">
        <f t="shared" si="1168"/>
        <v>5766.9</v>
      </c>
      <c r="AK488" s="11">
        <f>AK489+AK491</f>
        <v>0</v>
      </c>
      <c r="AL488" s="11">
        <f>AL489+AL491</f>
        <v>0</v>
      </c>
      <c r="AM488" s="11">
        <f>AM489+AM491</f>
        <v>0</v>
      </c>
      <c r="AN488" s="11">
        <f t="shared" si="1169"/>
        <v>42691.9</v>
      </c>
      <c r="AO488" s="11">
        <f t="shared" si="1170"/>
        <v>5766.9</v>
      </c>
      <c r="AP488" s="11">
        <f t="shared" si="1171"/>
        <v>5766.9</v>
      </c>
      <c r="AQ488" s="11">
        <f>AQ489+AQ491</f>
        <v>0</v>
      </c>
      <c r="AR488" s="11">
        <f>AR489+AR491</f>
        <v>0</v>
      </c>
      <c r="AS488" s="11">
        <f>AS489+AS491</f>
        <v>0</v>
      </c>
      <c r="AT488" s="11">
        <f t="shared" si="1172"/>
        <v>42691.9</v>
      </c>
      <c r="AU488" s="11">
        <f t="shared" si="1173"/>
        <v>5766.9</v>
      </c>
      <c r="AV488" s="11">
        <f t="shared" si="1174"/>
        <v>5766.9</v>
      </c>
      <c r="AW488" s="11">
        <f>AW489+AW491</f>
        <v>0</v>
      </c>
      <c r="AX488" s="11">
        <f>AX489+AX491</f>
        <v>0</v>
      </c>
      <c r="AY488" s="11">
        <f>AY489+AY491</f>
        <v>0</v>
      </c>
      <c r="AZ488" s="11">
        <f t="shared" si="1175"/>
        <v>42691.9</v>
      </c>
      <c r="BA488" s="11">
        <f t="shared" si="1176"/>
        <v>5766.9</v>
      </c>
      <c r="BB488" s="11">
        <f t="shared" si="1177"/>
        <v>5766.9</v>
      </c>
      <c r="BC488" s="11">
        <f>BC489+BC491</f>
        <v>0</v>
      </c>
      <c r="BD488" s="11">
        <f>BD489+BD491</f>
        <v>0</v>
      </c>
      <c r="BE488" s="11">
        <f>BE489+BE491</f>
        <v>0</v>
      </c>
      <c r="BF488" s="11">
        <f t="shared" si="1178"/>
        <v>42691.9</v>
      </c>
      <c r="BG488" s="11">
        <f t="shared" si="1179"/>
        <v>5766.9</v>
      </c>
      <c r="BH488" s="11">
        <f t="shared" si="1180"/>
        <v>5766.9</v>
      </c>
      <c r="BI488" s="11">
        <f>BI489+BI491</f>
        <v>-792.7</v>
      </c>
      <c r="BJ488" s="11">
        <f>BJ489+BJ491</f>
        <v>0</v>
      </c>
      <c r="BK488" s="11">
        <f>BK489+BK491</f>
        <v>0</v>
      </c>
      <c r="BL488" s="11">
        <f t="shared" si="1119"/>
        <v>41899.200000000004</v>
      </c>
      <c r="BM488" s="11">
        <f>BM489+BM491</f>
        <v>0</v>
      </c>
      <c r="BN488" s="43">
        <f t="shared" si="1216"/>
        <v>41899.200000000004</v>
      </c>
      <c r="BO488" s="11">
        <f t="shared" si="1229"/>
        <v>5766.9</v>
      </c>
      <c r="BP488" s="11">
        <f>BP489+BP491</f>
        <v>0</v>
      </c>
      <c r="BQ488" s="43">
        <f t="shared" si="1217"/>
        <v>5766.9</v>
      </c>
      <c r="BR488" s="11">
        <f t="shared" si="1230"/>
        <v>5766.9</v>
      </c>
      <c r="BS488" s="11">
        <f>BS489+BS491</f>
        <v>0</v>
      </c>
      <c r="BT488" s="43">
        <f t="shared" si="1218"/>
        <v>5766.9</v>
      </c>
      <c r="BU488" s="11">
        <f>BU489+BU491</f>
        <v>0</v>
      </c>
      <c r="BV488" s="21"/>
      <c r="BW488" s="21"/>
      <c r="BX488" s="1" t="str">
        <f t="shared" si="1120"/>
        <v/>
      </c>
    </row>
    <row r="489" spans="1:76" ht="31.2" customHeight="1" x14ac:dyDescent="0.3">
      <c r="A489" s="62" t="s">
        <v>372</v>
      </c>
      <c r="B489" s="63" t="s">
        <v>64</v>
      </c>
      <c r="C489" s="62"/>
      <c r="D489" s="62"/>
      <c r="E489" s="64" t="s">
        <v>65</v>
      </c>
      <c r="F489" s="11">
        <f t="shared" ref="F489:K489" si="1275">F490</f>
        <v>40506.400000000001</v>
      </c>
      <c r="G489" s="11">
        <f t="shared" si="1275"/>
        <v>4506.3999999999996</v>
      </c>
      <c r="H489" s="11">
        <f t="shared" si="1275"/>
        <v>4506.3999999999996</v>
      </c>
      <c r="I489" s="11">
        <f t="shared" si="1275"/>
        <v>0</v>
      </c>
      <c r="J489" s="11">
        <f t="shared" si="1275"/>
        <v>0</v>
      </c>
      <c r="K489" s="11">
        <f t="shared" si="1275"/>
        <v>0</v>
      </c>
      <c r="L489" s="11">
        <f t="shared" si="1270"/>
        <v>40506.400000000001</v>
      </c>
      <c r="M489" s="11">
        <f t="shared" si="1271"/>
        <v>4506.3999999999996</v>
      </c>
      <c r="N489" s="11">
        <f t="shared" si="1272"/>
        <v>4506.3999999999996</v>
      </c>
      <c r="O489" s="11">
        <f>O490</f>
        <v>925</v>
      </c>
      <c r="P489" s="11">
        <f>P490</f>
        <v>0</v>
      </c>
      <c r="Q489" s="11">
        <f>Q490</f>
        <v>0</v>
      </c>
      <c r="R489" s="11">
        <f t="shared" si="1157"/>
        <v>41431.4</v>
      </c>
      <c r="S489" s="11">
        <f t="shared" si="1158"/>
        <v>4506.3999999999996</v>
      </c>
      <c r="T489" s="11">
        <f t="shared" si="1159"/>
        <v>4506.3999999999996</v>
      </c>
      <c r="U489" s="11">
        <f>U490</f>
        <v>0</v>
      </c>
      <c r="V489" s="11">
        <f>V490</f>
        <v>0</v>
      </c>
      <c r="W489" s="11">
        <f>W490</f>
        <v>0</v>
      </c>
      <c r="X489" s="11">
        <f t="shared" si="1160"/>
        <v>41431.4</v>
      </c>
      <c r="Y489" s="11">
        <f t="shared" si="1161"/>
        <v>4506.3999999999996</v>
      </c>
      <c r="Z489" s="11">
        <f t="shared" si="1162"/>
        <v>4506.3999999999996</v>
      </c>
      <c r="AA489" s="11">
        <f>AA490</f>
        <v>0</v>
      </c>
      <c r="AB489" s="11">
        <f>AB490</f>
        <v>0</v>
      </c>
      <c r="AC489" s="11">
        <f>AC490</f>
        <v>0</v>
      </c>
      <c r="AD489" s="11">
        <f t="shared" si="1163"/>
        <v>41431.4</v>
      </c>
      <c r="AE489" s="11">
        <f t="shared" si="1164"/>
        <v>4506.3999999999996</v>
      </c>
      <c r="AF489" s="11">
        <f t="shared" si="1165"/>
        <v>4506.3999999999996</v>
      </c>
      <c r="AG489" s="11">
        <f>AG490</f>
        <v>0</v>
      </c>
      <c r="AH489" s="11">
        <f t="shared" si="1166"/>
        <v>41431.4</v>
      </c>
      <c r="AI489" s="11">
        <f t="shared" si="1167"/>
        <v>4506.3999999999996</v>
      </c>
      <c r="AJ489" s="11">
        <f t="shared" si="1168"/>
        <v>4506.3999999999996</v>
      </c>
      <c r="AK489" s="11">
        <f>AK490</f>
        <v>0</v>
      </c>
      <c r="AL489" s="11">
        <f>AL490</f>
        <v>0</v>
      </c>
      <c r="AM489" s="11">
        <f>AM490</f>
        <v>0</v>
      </c>
      <c r="AN489" s="11">
        <f t="shared" si="1169"/>
        <v>41431.4</v>
      </c>
      <c r="AO489" s="11">
        <f t="shared" si="1170"/>
        <v>4506.3999999999996</v>
      </c>
      <c r="AP489" s="11">
        <f t="shared" si="1171"/>
        <v>4506.3999999999996</v>
      </c>
      <c r="AQ489" s="11">
        <f>AQ490</f>
        <v>0</v>
      </c>
      <c r="AR489" s="11">
        <f>AR490</f>
        <v>0</v>
      </c>
      <c r="AS489" s="11">
        <f>AS490</f>
        <v>0</v>
      </c>
      <c r="AT489" s="11">
        <f t="shared" si="1172"/>
        <v>41431.4</v>
      </c>
      <c r="AU489" s="11">
        <f t="shared" si="1173"/>
        <v>4506.3999999999996</v>
      </c>
      <c r="AV489" s="11">
        <f t="shared" si="1174"/>
        <v>4506.3999999999996</v>
      </c>
      <c r="AW489" s="11">
        <f>AW490</f>
        <v>0</v>
      </c>
      <c r="AX489" s="11">
        <f>AX490</f>
        <v>0</v>
      </c>
      <c r="AY489" s="11">
        <f>AY490</f>
        <v>0</v>
      </c>
      <c r="AZ489" s="11">
        <f t="shared" si="1175"/>
        <v>41431.4</v>
      </c>
      <c r="BA489" s="11">
        <f t="shared" si="1176"/>
        <v>4506.3999999999996</v>
      </c>
      <c r="BB489" s="11">
        <f t="shared" si="1177"/>
        <v>4506.3999999999996</v>
      </c>
      <c r="BC489" s="11">
        <f>BC490</f>
        <v>0</v>
      </c>
      <c r="BD489" s="11">
        <f>BD490</f>
        <v>0</v>
      </c>
      <c r="BE489" s="11">
        <f>BE490</f>
        <v>0</v>
      </c>
      <c r="BF489" s="11">
        <f t="shared" si="1178"/>
        <v>41431.4</v>
      </c>
      <c r="BG489" s="11">
        <f t="shared" si="1179"/>
        <v>4506.3999999999996</v>
      </c>
      <c r="BH489" s="11">
        <f t="shared" si="1180"/>
        <v>4506.3999999999996</v>
      </c>
      <c r="BI489" s="11">
        <f>BI490</f>
        <v>-1142.7</v>
      </c>
      <c r="BJ489" s="11">
        <f>BJ490</f>
        <v>0</v>
      </c>
      <c r="BK489" s="11">
        <f>BK490</f>
        <v>0</v>
      </c>
      <c r="BL489" s="11">
        <f t="shared" si="1119"/>
        <v>40288.700000000004</v>
      </c>
      <c r="BM489" s="11">
        <f>BM490</f>
        <v>0</v>
      </c>
      <c r="BN489" s="43">
        <f t="shared" si="1216"/>
        <v>40288.700000000004</v>
      </c>
      <c r="BO489" s="11">
        <f t="shared" si="1229"/>
        <v>4506.3999999999996</v>
      </c>
      <c r="BP489" s="11">
        <f>BP490</f>
        <v>0</v>
      </c>
      <c r="BQ489" s="43">
        <f t="shared" si="1217"/>
        <v>4506.3999999999996</v>
      </c>
      <c r="BR489" s="11">
        <f t="shared" si="1230"/>
        <v>4506.3999999999996</v>
      </c>
      <c r="BS489" s="11">
        <f>BS490</f>
        <v>0</v>
      </c>
      <c r="BT489" s="43">
        <f t="shared" si="1218"/>
        <v>4506.3999999999996</v>
      </c>
      <c r="BU489" s="11">
        <f>BU490</f>
        <v>0</v>
      </c>
      <c r="BV489" s="21"/>
      <c r="BW489" s="21"/>
      <c r="BX489" s="1" t="str">
        <f t="shared" si="1120"/>
        <v/>
      </c>
    </row>
    <row r="490" spans="1:76" ht="15.6" customHeight="1" x14ac:dyDescent="0.3">
      <c r="A490" s="62" t="s">
        <v>372</v>
      </c>
      <c r="B490" s="63">
        <v>200</v>
      </c>
      <c r="C490" s="62" t="s">
        <v>126</v>
      </c>
      <c r="D490" s="62" t="s">
        <v>358</v>
      </c>
      <c r="E490" s="64" t="s">
        <v>359</v>
      </c>
      <c r="F490" s="11">
        <v>40506.400000000001</v>
      </c>
      <c r="G490" s="11">
        <v>4506.3999999999996</v>
      </c>
      <c r="H490" s="11">
        <v>4506.3999999999996</v>
      </c>
      <c r="I490" s="11"/>
      <c r="J490" s="11"/>
      <c r="K490" s="11"/>
      <c r="L490" s="11">
        <f t="shared" si="1270"/>
        <v>40506.400000000001</v>
      </c>
      <c r="M490" s="11">
        <f t="shared" si="1271"/>
        <v>4506.3999999999996</v>
      </c>
      <c r="N490" s="11">
        <f t="shared" si="1272"/>
        <v>4506.3999999999996</v>
      </c>
      <c r="O490" s="11">
        <v>925</v>
      </c>
      <c r="P490" s="11"/>
      <c r="Q490" s="11"/>
      <c r="R490" s="11">
        <f t="shared" si="1157"/>
        <v>41431.4</v>
      </c>
      <c r="S490" s="11">
        <f t="shared" si="1158"/>
        <v>4506.3999999999996</v>
      </c>
      <c r="T490" s="11">
        <f t="shared" si="1159"/>
        <v>4506.3999999999996</v>
      </c>
      <c r="U490" s="11"/>
      <c r="V490" s="11"/>
      <c r="W490" s="11"/>
      <c r="X490" s="11">
        <f t="shared" si="1160"/>
        <v>41431.4</v>
      </c>
      <c r="Y490" s="11">
        <f t="shared" si="1161"/>
        <v>4506.3999999999996</v>
      </c>
      <c r="Z490" s="11">
        <f t="shared" si="1162"/>
        <v>4506.3999999999996</v>
      </c>
      <c r="AA490" s="11"/>
      <c r="AB490" s="11"/>
      <c r="AC490" s="11"/>
      <c r="AD490" s="11">
        <f t="shared" si="1163"/>
        <v>41431.4</v>
      </c>
      <c r="AE490" s="11">
        <f t="shared" si="1164"/>
        <v>4506.3999999999996</v>
      </c>
      <c r="AF490" s="11">
        <f t="shared" si="1165"/>
        <v>4506.3999999999996</v>
      </c>
      <c r="AG490" s="11"/>
      <c r="AH490" s="11">
        <f t="shared" si="1166"/>
        <v>41431.4</v>
      </c>
      <c r="AI490" s="11">
        <f t="shared" si="1167"/>
        <v>4506.3999999999996</v>
      </c>
      <c r="AJ490" s="11">
        <f t="shared" si="1168"/>
        <v>4506.3999999999996</v>
      </c>
      <c r="AK490" s="11"/>
      <c r="AL490" s="11"/>
      <c r="AM490" s="11"/>
      <c r="AN490" s="11">
        <f t="shared" si="1169"/>
        <v>41431.4</v>
      </c>
      <c r="AO490" s="11">
        <f t="shared" si="1170"/>
        <v>4506.3999999999996</v>
      </c>
      <c r="AP490" s="11">
        <f t="shared" si="1171"/>
        <v>4506.3999999999996</v>
      </c>
      <c r="AQ490" s="11"/>
      <c r="AR490" s="11"/>
      <c r="AS490" s="11"/>
      <c r="AT490" s="11">
        <f t="shared" si="1172"/>
        <v>41431.4</v>
      </c>
      <c r="AU490" s="11">
        <f t="shared" si="1173"/>
        <v>4506.3999999999996</v>
      </c>
      <c r="AV490" s="11">
        <f t="shared" si="1174"/>
        <v>4506.3999999999996</v>
      </c>
      <c r="AW490" s="11"/>
      <c r="AX490" s="11"/>
      <c r="AY490" s="11"/>
      <c r="AZ490" s="11">
        <f t="shared" si="1175"/>
        <v>41431.4</v>
      </c>
      <c r="BA490" s="11">
        <f t="shared" si="1176"/>
        <v>4506.3999999999996</v>
      </c>
      <c r="BB490" s="11">
        <f t="shared" si="1177"/>
        <v>4506.3999999999996</v>
      </c>
      <c r="BC490" s="11"/>
      <c r="BD490" s="11"/>
      <c r="BE490" s="11"/>
      <c r="BF490" s="11">
        <f t="shared" si="1178"/>
        <v>41431.4</v>
      </c>
      <c r="BG490" s="11">
        <f t="shared" si="1179"/>
        <v>4506.3999999999996</v>
      </c>
      <c r="BH490" s="11">
        <f t="shared" si="1180"/>
        <v>4506.3999999999996</v>
      </c>
      <c r="BI490" s="11">
        <v>-1142.7</v>
      </c>
      <c r="BJ490" s="11"/>
      <c r="BK490" s="11"/>
      <c r="BL490" s="11">
        <f t="shared" si="1119"/>
        <v>40288.700000000004</v>
      </c>
      <c r="BM490" s="11"/>
      <c r="BN490" s="43">
        <f t="shared" si="1216"/>
        <v>40288.700000000004</v>
      </c>
      <c r="BO490" s="11">
        <f t="shared" si="1229"/>
        <v>4506.3999999999996</v>
      </c>
      <c r="BP490" s="11"/>
      <c r="BQ490" s="43">
        <f t="shared" si="1217"/>
        <v>4506.3999999999996</v>
      </c>
      <c r="BR490" s="11">
        <f t="shared" si="1230"/>
        <v>4506.3999999999996</v>
      </c>
      <c r="BS490" s="11"/>
      <c r="BT490" s="43">
        <f t="shared" si="1218"/>
        <v>4506.3999999999996</v>
      </c>
      <c r="BU490" s="11"/>
      <c r="BV490" s="21"/>
      <c r="BW490" s="21"/>
      <c r="BX490" s="1" t="str">
        <f t="shared" si="1120"/>
        <v>1006</v>
      </c>
    </row>
    <row r="491" spans="1:76" ht="46.8" customHeight="1" x14ac:dyDescent="0.3">
      <c r="A491" s="62" t="s">
        <v>372</v>
      </c>
      <c r="B491" s="63" t="s">
        <v>82</v>
      </c>
      <c r="C491" s="62"/>
      <c r="D491" s="62"/>
      <c r="E491" s="64" t="s">
        <v>83</v>
      </c>
      <c r="F491" s="11">
        <f t="shared" ref="F491:K491" si="1276">F492</f>
        <v>1260.5</v>
      </c>
      <c r="G491" s="11">
        <f t="shared" si="1276"/>
        <v>1260.5</v>
      </c>
      <c r="H491" s="11">
        <f t="shared" si="1276"/>
        <v>1260.5</v>
      </c>
      <c r="I491" s="11">
        <f t="shared" si="1276"/>
        <v>0</v>
      </c>
      <c r="J491" s="11">
        <f t="shared" si="1276"/>
        <v>0</v>
      </c>
      <c r="K491" s="11">
        <f t="shared" si="1276"/>
        <v>0</v>
      </c>
      <c r="L491" s="11">
        <f t="shared" si="1270"/>
        <v>1260.5</v>
      </c>
      <c r="M491" s="11">
        <f t="shared" si="1271"/>
        <v>1260.5</v>
      </c>
      <c r="N491" s="11">
        <f t="shared" si="1272"/>
        <v>1260.5</v>
      </c>
      <c r="O491" s="11">
        <f>O492</f>
        <v>0</v>
      </c>
      <c r="P491" s="11">
        <f>P492</f>
        <v>0</v>
      </c>
      <c r="Q491" s="11">
        <f>Q492</f>
        <v>0</v>
      </c>
      <c r="R491" s="11">
        <f t="shared" si="1157"/>
        <v>1260.5</v>
      </c>
      <c r="S491" s="11">
        <f t="shared" si="1158"/>
        <v>1260.5</v>
      </c>
      <c r="T491" s="11">
        <f t="shared" si="1159"/>
        <v>1260.5</v>
      </c>
      <c r="U491" s="11">
        <f>U492</f>
        <v>0</v>
      </c>
      <c r="V491" s="11">
        <f>V492</f>
        <v>0</v>
      </c>
      <c r="W491" s="11">
        <f>W492</f>
        <v>0</v>
      </c>
      <c r="X491" s="11">
        <f t="shared" si="1160"/>
        <v>1260.5</v>
      </c>
      <c r="Y491" s="11">
        <f t="shared" si="1161"/>
        <v>1260.5</v>
      </c>
      <c r="Z491" s="11">
        <f t="shared" si="1162"/>
        <v>1260.5</v>
      </c>
      <c r="AA491" s="11">
        <f>AA492</f>
        <v>0</v>
      </c>
      <c r="AB491" s="11">
        <f>AB492</f>
        <v>0</v>
      </c>
      <c r="AC491" s="11">
        <f>AC492</f>
        <v>0</v>
      </c>
      <c r="AD491" s="11">
        <f t="shared" si="1163"/>
        <v>1260.5</v>
      </c>
      <c r="AE491" s="11">
        <f t="shared" si="1164"/>
        <v>1260.5</v>
      </c>
      <c r="AF491" s="11">
        <f t="shared" si="1165"/>
        <v>1260.5</v>
      </c>
      <c r="AG491" s="11">
        <f>AG492</f>
        <v>0</v>
      </c>
      <c r="AH491" s="11">
        <f t="shared" si="1166"/>
        <v>1260.5</v>
      </c>
      <c r="AI491" s="11">
        <f t="shared" si="1167"/>
        <v>1260.5</v>
      </c>
      <c r="AJ491" s="11">
        <f t="shared" si="1168"/>
        <v>1260.5</v>
      </c>
      <c r="AK491" s="11">
        <f>AK492</f>
        <v>0</v>
      </c>
      <c r="AL491" s="11">
        <f>AL492</f>
        <v>0</v>
      </c>
      <c r="AM491" s="11">
        <f>AM492</f>
        <v>0</v>
      </c>
      <c r="AN491" s="11">
        <f t="shared" si="1169"/>
        <v>1260.5</v>
      </c>
      <c r="AO491" s="11">
        <f t="shared" si="1170"/>
        <v>1260.5</v>
      </c>
      <c r="AP491" s="11">
        <f t="shared" si="1171"/>
        <v>1260.5</v>
      </c>
      <c r="AQ491" s="11">
        <f>AQ492</f>
        <v>0</v>
      </c>
      <c r="AR491" s="11">
        <f>AR492</f>
        <v>0</v>
      </c>
      <c r="AS491" s="11">
        <f>AS492</f>
        <v>0</v>
      </c>
      <c r="AT491" s="11">
        <f t="shared" si="1172"/>
        <v>1260.5</v>
      </c>
      <c r="AU491" s="11">
        <f t="shared" si="1173"/>
        <v>1260.5</v>
      </c>
      <c r="AV491" s="11">
        <f t="shared" si="1174"/>
        <v>1260.5</v>
      </c>
      <c r="AW491" s="11">
        <f>AW492</f>
        <v>0</v>
      </c>
      <c r="AX491" s="11">
        <f>AX492</f>
        <v>0</v>
      </c>
      <c r="AY491" s="11">
        <f>AY492</f>
        <v>0</v>
      </c>
      <c r="AZ491" s="11">
        <f t="shared" si="1175"/>
        <v>1260.5</v>
      </c>
      <c r="BA491" s="11">
        <f t="shared" si="1176"/>
        <v>1260.5</v>
      </c>
      <c r="BB491" s="11">
        <f t="shared" si="1177"/>
        <v>1260.5</v>
      </c>
      <c r="BC491" s="11">
        <f>BC492</f>
        <v>0</v>
      </c>
      <c r="BD491" s="11">
        <f>BD492</f>
        <v>0</v>
      </c>
      <c r="BE491" s="11">
        <f>BE492</f>
        <v>0</v>
      </c>
      <c r="BF491" s="11">
        <f t="shared" si="1178"/>
        <v>1260.5</v>
      </c>
      <c r="BG491" s="11">
        <f t="shared" si="1179"/>
        <v>1260.5</v>
      </c>
      <c r="BH491" s="11">
        <f t="shared" si="1180"/>
        <v>1260.5</v>
      </c>
      <c r="BI491" s="11">
        <f>BI492</f>
        <v>350</v>
      </c>
      <c r="BJ491" s="11">
        <f>BJ492</f>
        <v>0</v>
      </c>
      <c r="BK491" s="11">
        <f>BK492</f>
        <v>0</v>
      </c>
      <c r="BL491" s="11">
        <f t="shared" ref="BL491:BL554" si="1277">BF491+BI491</f>
        <v>1610.5</v>
      </c>
      <c r="BM491" s="11">
        <f>BM492</f>
        <v>0</v>
      </c>
      <c r="BN491" s="43">
        <f t="shared" si="1216"/>
        <v>1610.5</v>
      </c>
      <c r="BO491" s="11">
        <f t="shared" si="1229"/>
        <v>1260.5</v>
      </c>
      <c r="BP491" s="11">
        <f>BP492</f>
        <v>0</v>
      </c>
      <c r="BQ491" s="43">
        <f t="shared" si="1217"/>
        <v>1260.5</v>
      </c>
      <c r="BR491" s="11">
        <f t="shared" si="1230"/>
        <v>1260.5</v>
      </c>
      <c r="BS491" s="11">
        <f>BS492</f>
        <v>0</v>
      </c>
      <c r="BT491" s="43">
        <f t="shared" si="1218"/>
        <v>1260.5</v>
      </c>
      <c r="BU491" s="11">
        <f>BU492</f>
        <v>0</v>
      </c>
      <c r="BV491" s="21"/>
      <c r="BW491" s="21"/>
      <c r="BX491" s="1" t="str">
        <f t="shared" si="1120"/>
        <v/>
      </c>
    </row>
    <row r="492" spans="1:76" ht="15.6" customHeight="1" x14ac:dyDescent="0.3">
      <c r="A492" s="62" t="s">
        <v>372</v>
      </c>
      <c r="B492" s="63" t="s">
        <v>82</v>
      </c>
      <c r="C492" s="62" t="s">
        <v>92</v>
      </c>
      <c r="D492" s="62" t="s">
        <v>43</v>
      </c>
      <c r="E492" s="64" t="s">
        <v>93</v>
      </c>
      <c r="F492" s="11">
        <v>1260.5</v>
      </c>
      <c r="G492" s="11">
        <v>1260.5</v>
      </c>
      <c r="H492" s="11">
        <v>1260.5</v>
      </c>
      <c r="I492" s="11"/>
      <c r="J492" s="11"/>
      <c r="K492" s="11"/>
      <c r="L492" s="11">
        <f t="shared" si="1270"/>
        <v>1260.5</v>
      </c>
      <c r="M492" s="11">
        <f t="shared" si="1271"/>
        <v>1260.5</v>
      </c>
      <c r="N492" s="11">
        <f t="shared" si="1272"/>
        <v>1260.5</v>
      </c>
      <c r="O492" s="11"/>
      <c r="P492" s="11"/>
      <c r="Q492" s="11"/>
      <c r="R492" s="11">
        <f t="shared" si="1157"/>
        <v>1260.5</v>
      </c>
      <c r="S492" s="11">
        <f t="shared" si="1158"/>
        <v>1260.5</v>
      </c>
      <c r="T492" s="11">
        <f t="shared" si="1159"/>
        <v>1260.5</v>
      </c>
      <c r="U492" s="11"/>
      <c r="V492" s="11"/>
      <c r="W492" s="11"/>
      <c r="X492" s="11">
        <f t="shared" si="1160"/>
        <v>1260.5</v>
      </c>
      <c r="Y492" s="11">
        <f t="shared" si="1161"/>
        <v>1260.5</v>
      </c>
      <c r="Z492" s="11">
        <f t="shared" si="1162"/>
        <v>1260.5</v>
      </c>
      <c r="AA492" s="11"/>
      <c r="AB492" s="11"/>
      <c r="AC492" s="11"/>
      <c r="AD492" s="11">
        <f t="shared" si="1163"/>
        <v>1260.5</v>
      </c>
      <c r="AE492" s="11">
        <f t="shared" si="1164"/>
        <v>1260.5</v>
      </c>
      <c r="AF492" s="11">
        <f t="shared" si="1165"/>
        <v>1260.5</v>
      </c>
      <c r="AG492" s="11"/>
      <c r="AH492" s="11">
        <f t="shared" si="1166"/>
        <v>1260.5</v>
      </c>
      <c r="AI492" s="11">
        <f t="shared" si="1167"/>
        <v>1260.5</v>
      </c>
      <c r="AJ492" s="11">
        <f t="shared" si="1168"/>
        <v>1260.5</v>
      </c>
      <c r="AK492" s="11"/>
      <c r="AL492" s="11"/>
      <c r="AM492" s="11"/>
      <c r="AN492" s="11">
        <f t="shared" si="1169"/>
        <v>1260.5</v>
      </c>
      <c r="AO492" s="11">
        <f t="shared" si="1170"/>
        <v>1260.5</v>
      </c>
      <c r="AP492" s="11">
        <f t="shared" si="1171"/>
        <v>1260.5</v>
      </c>
      <c r="AQ492" s="11"/>
      <c r="AR492" s="11"/>
      <c r="AS492" s="11"/>
      <c r="AT492" s="11">
        <f t="shared" si="1172"/>
        <v>1260.5</v>
      </c>
      <c r="AU492" s="11">
        <f t="shared" si="1173"/>
        <v>1260.5</v>
      </c>
      <c r="AV492" s="11">
        <f t="shared" si="1174"/>
        <v>1260.5</v>
      </c>
      <c r="AW492" s="11"/>
      <c r="AX492" s="11"/>
      <c r="AY492" s="11"/>
      <c r="AZ492" s="11">
        <f t="shared" si="1175"/>
        <v>1260.5</v>
      </c>
      <c r="BA492" s="11">
        <f t="shared" si="1176"/>
        <v>1260.5</v>
      </c>
      <c r="BB492" s="11">
        <f t="shared" si="1177"/>
        <v>1260.5</v>
      </c>
      <c r="BC492" s="11"/>
      <c r="BD492" s="11"/>
      <c r="BE492" s="11"/>
      <c r="BF492" s="11">
        <f t="shared" si="1178"/>
        <v>1260.5</v>
      </c>
      <c r="BG492" s="11">
        <f t="shared" si="1179"/>
        <v>1260.5</v>
      </c>
      <c r="BH492" s="11">
        <f t="shared" si="1180"/>
        <v>1260.5</v>
      </c>
      <c r="BI492" s="11">
        <v>350</v>
      </c>
      <c r="BJ492" s="11"/>
      <c r="BK492" s="11"/>
      <c r="BL492" s="11">
        <f t="shared" si="1277"/>
        <v>1610.5</v>
      </c>
      <c r="BM492" s="11"/>
      <c r="BN492" s="43">
        <f t="shared" si="1216"/>
        <v>1610.5</v>
      </c>
      <c r="BO492" s="11">
        <f t="shared" si="1229"/>
        <v>1260.5</v>
      </c>
      <c r="BP492" s="11"/>
      <c r="BQ492" s="43">
        <f t="shared" si="1217"/>
        <v>1260.5</v>
      </c>
      <c r="BR492" s="11">
        <f t="shared" si="1230"/>
        <v>1260.5</v>
      </c>
      <c r="BS492" s="11"/>
      <c r="BT492" s="43">
        <f t="shared" si="1218"/>
        <v>1260.5</v>
      </c>
      <c r="BU492" s="11"/>
      <c r="BV492" s="21"/>
      <c r="BW492" s="21"/>
      <c r="BX492" s="1" t="str">
        <f t="shared" si="1120"/>
        <v>0801</v>
      </c>
    </row>
    <row r="493" spans="1:76" ht="31.2" customHeight="1" x14ac:dyDescent="0.3">
      <c r="A493" s="62" t="s">
        <v>374</v>
      </c>
      <c r="B493" s="63"/>
      <c r="C493" s="62"/>
      <c r="D493" s="62"/>
      <c r="E493" s="64" t="s">
        <v>375</v>
      </c>
      <c r="F493" s="11">
        <f t="shared" ref="F493:K493" si="1278">F494+F497</f>
        <v>4194.3999999999996</v>
      </c>
      <c r="G493" s="11">
        <f t="shared" si="1278"/>
        <v>4194.3999999999996</v>
      </c>
      <c r="H493" s="11">
        <f t="shared" si="1278"/>
        <v>4194.3999999999996</v>
      </c>
      <c r="I493" s="11">
        <f t="shared" si="1278"/>
        <v>0</v>
      </c>
      <c r="J493" s="11">
        <f t="shared" si="1278"/>
        <v>0</v>
      </c>
      <c r="K493" s="11">
        <f t="shared" si="1278"/>
        <v>0</v>
      </c>
      <c r="L493" s="11">
        <f t="shared" si="1270"/>
        <v>4194.3999999999996</v>
      </c>
      <c r="M493" s="11">
        <f t="shared" si="1271"/>
        <v>4194.3999999999996</v>
      </c>
      <c r="N493" s="11">
        <f t="shared" si="1272"/>
        <v>4194.3999999999996</v>
      </c>
      <c r="O493" s="11">
        <f>O494+O497</f>
        <v>0</v>
      </c>
      <c r="P493" s="11">
        <f>P494+P497</f>
        <v>0</v>
      </c>
      <c r="Q493" s="11">
        <f>Q494+Q497</f>
        <v>0</v>
      </c>
      <c r="R493" s="11">
        <f t="shared" si="1157"/>
        <v>4194.3999999999996</v>
      </c>
      <c r="S493" s="11">
        <f t="shared" si="1158"/>
        <v>4194.3999999999996</v>
      </c>
      <c r="T493" s="11">
        <f t="shared" si="1159"/>
        <v>4194.3999999999996</v>
      </c>
      <c r="U493" s="11">
        <f>U494+U497</f>
        <v>0</v>
      </c>
      <c r="V493" s="11">
        <f>V494+V497</f>
        <v>0</v>
      </c>
      <c r="W493" s="11">
        <f>W494+W497</f>
        <v>0</v>
      </c>
      <c r="X493" s="11">
        <f t="shared" si="1160"/>
        <v>4194.3999999999996</v>
      </c>
      <c r="Y493" s="11">
        <f t="shared" si="1161"/>
        <v>4194.3999999999996</v>
      </c>
      <c r="Z493" s="11">
        <f t="shared" si="1162"/>
        <v>4194.3999999999996</v>
      </c>
      <c r="AA493" s="11">
        <f>AA494+AA497</f>
        <v>0</v>
      </c>
      <c r="AB493" s="11">
        <f>AB494+AB497</f>
        <v>0</v>
      </c>
      <c r="AC493" s="11">
        <f>AC494+AC497</f>
        <v>0</v>
      </c>
      <c r="AD493" s="11">
        <f t="shared" si="1163"/>
        <v>4194.3999999999996</v>
      </c>
      <c r="AE493" s="11">
        <f t="shared" si="1164"/>
        <v>4194.3999999999996</v>
      </c>
      <c r="AF493" s="11">
        <f t="shared" si="1165"/>
        <v>4194.3999999999996</v>
      </c>
      <c r="AG493" s="11">
        <f>AG494+AG497</f>
        <v>0</v>
      </c>
      <c r="AH493" s="11">
        <f t="shared" si="1166"/>
        <v>4194.3999999999996</v>
      </c>
      <c r="AI493" s="11">
        <f t="shared" si="1167"/>
        <v>4194.3999999999996</v>
      </c>
      <c r="AJ493" s="11">
        <f t="shared" si="1168"/>
        <v>4194.3999999999996</v>
      </c>
      <c r="AK493" s="11">
        <f>AK494+AK497</f>
        <v>0</v>
      </c>
      <c r="AL493" s="11">
        <f>AL494+AL497</f>
        <v>0</v>
      </c>
      <c r="AM493" s="11">
        <f>AM494+AM497</f>
        <v>0</v>
      </c>
      <c r="AN493" s="11">
        <f t="shared" si="1169"/>
        <v>4194.3999999999996</v>
      </c>
      <c r="AO493" s="11">
        <f t="shared" si="1170"/>
        <v>4194.3999999999996</v>
      </c>
      <c r="AP493" s="11">
        <f t="shared" si="1171"/>
        <v>4194.3999999999996</v>
      </c>
      <c r="AQ493" s="11">
        <f>AQ494+AQ497</f>
        <v>0</v>
      </c>
      <c r="AR493" s="11">
        <f>AR494+AR497</f>
        <v>0</v>
      </c>
      <c r="AS493" s="11">
        <f>AS494+AS497</f>
        <v>0</v>
      </c>
      <c r="AT493" s="11">
        <f t="shared" si="1172"/>
        <v>4194.3999999999996</v>
      </c>
      <c r="AU493" s="11">
        <f t="shared" si="1173"/>
        <v>4194.3999999999996</v>
      </c>
      <c r="AV493" s="11">
        <f t="shared" si="1174"/>
        <v>4194.3999999999996</v>
      </c>
      <c r="AW493" s="11">
        <f>AW494+AW497</f>
        <v>0</v>
      </c>
      <c r="AX493" s="11">
        <f>AX494+AX497</f>
        <v>0</v>
      </c>
      <c r="AY493" s="11">
        <f>AY494+AY497</f>
        <v>0</v>
      </c>
      <c r="AZ493" s="11">
        <f t="shared" si="1175"/>
        <v>4194.3999999999996</v>
      </c>
      <c r="BA493" s="11">
        <f t="shared" si="1176"/>
        <v>4194.3999999999996</v>
      </c>
      <c r="BB493" s="11">
        <f t="shared" si="1177"/>
        <v>4194.3999999999996</v>
      </c>
      <c r="BC493" s="11">
        <f>BC494+BC497</f>
        <v>0</v>
      </c>
      <c r="BD493" s="11">
        <f>BD494+BD497</f>
        <v>0</v>
      </c>
      <c r="BE493" s="11">
        <f>BE494+BE497</f>
        <v>0</v>
      </c>
      <c r="BF493" s="11">
        <f t="shared" si="1178"/>
        <v>4194.3999999999996</v>
      </c>
      <c r="BG493" s="11">
        <f t="shared" si="1179"/>
        <v>4194.3999999999996</v>
      </c>
      <c r="BH493" s="11">
        <f t="shared" si="1180"/>
        <v>4194.3999999999996</v>
      </c>
      <c r="BI493" s="11">
        <f>BI494+BI497</f>
        <v>-64.125</v>
      </c>
      <c r="BJ493" s="11">
        <f>BJ494+BJ497</f>
        <v>0</v>
      </c>
      <c r="BK493" s="11">
        <f>BK494+BK497</f>
        <v>0</v>
      </c>
      <c r="BL493" s="11">
        <f t="shared" si="1277"/>
        <v>4130.2749999999996</v>
      </c>
      <c r="BM493" s="11">
        <f>BM494+BM497</f>
        <v>0</v>
      </c>
      <c r="BN493" s="43">
        <f t="shared" si="1216"/>
        <v>4130.2749999999996</v>
      </c>
      <c r="BO493" s="11">
        <f t="shared" si="1229"/>
        <v>4194.3999999999996</v>
      </c>
      <c r="BP493" s="11">
        <f>BP494+BP497</f>
        <v>0</v>
      </c>
      <c r="BQ493" s="43">
        <f t="shared" si="1217"/>
        <v>4194.3999999999996</v>
      </c>
      <c r="BR493" s="11">
        <f t="shared" si="1230"/>
        <v>4194.3999999999996</v>
      </c>
      <c r="BS493" s="11">
        <f>BS494+BS497</f>
        <v>0</v>
      </c>
      <c r="BT493" s="43">
        <f t="shared" si="1218"/>
        <v>4194.3999999999996</v>
      </c>
      <c r="BU493" s="11">
        <f>BU494+BU497</f>
        <v>0</v>
      </c>
      <c r="BV493" s="21"/>
      <c r="BW493" s="21"/>
      <c r="BX493" s="1" t="str">
        <f t="shared" si="1120"/>
        <v/>
      </c>
    </row>
    <row r="494" spans="1:76" ht="31.2" customHeight="1" x14ac:dyDescent="0.3">
      <c r="A494" s="62" t="s">
        <v>374</v>
      </c>
      <c r="B494" s="63" t="s">
        <v>64</v>
      </c>
      <c r="C494" s="62"/>
      <c r="D494" s="62"/>
      <c r="E494" s="64" t="s">
        <v>65</v>
      </c>
      <c r="F494" s="11">
        <f t="shared" ref="F494:K494" si="1279">F495+F496</f>
        <v>755</v>
      </c>
      <c r="G494" s="11">
        <f t="shared" si="1279"/>
        <v>755</v>
      </c>
      <c r="H494" s="11">
        <f t="shared" si="1279"/>
        <v>755</v>
      </c>
      <c r="I494" s="11">
        <f t="shared" si="1279"/>
        <v>0</v>
      </c>
      <c r="J494" s="11">
        <f t="shared" si="1279"/>
        <v>0</v>
      </c>
      <c r="K494" s="11">
        <f t="shared" si="1279"/>
        <v>0</v>
      </c>
      <c r="L494" s="11">
        <f t="shared" si="1270"/>
        <v>755</v>
      </c>
      <c r="M494" s="11">
        <f t="shared" si="1271"/>
        <v>755</v>
      </c>
      <c r="N494" s="11">
        <f t="shared" si="1272"/>
        <v>755</v>
      </c>
      <c r="O494" s="11">
        <f>O495+O496</f>
        <v>0</v>
      </c>
      <c r="P494" s="11">
        <f>P495+P496</f>
        <v>0</v>
      </c>
      <c r="Q494" s="11">
        <f>Q495+Q496</f>
        <v>0</v>
      </c>
      <c r="R494" s="11">
        <f t="shared" si="1157"/>
        <v>755</v>
      </c>
      <c r="S494" s="11">
        <f t="shared" si="1158"/>
        <v>755</v>
      </c>
      <c r="T494" s="11">
        <f t="shared" si="1159"/>
        <v>755</v>
      </c>
      <c r="U494" s="11">
        <f>U495+U496</f>
        <v>0</v>
      </c>
      <c r="V494" s="11">
        <f>V495+V496</f>
        <v>0</v>
      </c>
      <c r="W494" s="11">
        <f>W495+W496</f>
        <v>0</v>
      </c>
      <c r="X494" s="11">
        <f t="shared" si="1160"/>
        <v>755</v>
      </c>
      <c r="Y494" s="11">
        <f t="shared" si="1161"/>
        <v>755</v>
      </c>
      <c r="Z494" s="11">
        <f t="shared" si="1162"/>
        <v>755</v>
      </c>
      <c r="AA494" s="11">
        <f>AA495+AA496</f>
        <v>0</v>
      </c>
      <c r="AB494" s="11">
        <f>AB495+AB496</f>
        <v>0</v>
      </c>
      <c r="AC494" s="11">
        <f>AC495+AC496</f>
        <v>0</v>
      </c>
      <c r="AD494" s="11">
        <f t="shared" si="1163"/>
        <v>755</v>
      </c>
      <c r="AE494" s="11">
        <f t="shared" si="1164"/>
        <v>755</v>
      </c>
      <c r="AF494" s="11">
        <f t="shared" si="1165"/>
        <v>755</v>
      </c>
      <c r="AG494" s="11">
        <f>AG495+AG496</f>
        <v>0</v>
      </c>
      <c r="AH494" s="11">
        <f t="shared" si="1166"/>
        <v>755</v>
      </c>
      <c r="AI494" s="11">
        <f t="shared" si="1167"/>
        <v>755</v>
      </c>
      <c r="AJ494" s="11">
        <f t="shared" si="1168"/>
        <v>755</v>
      </c>
      <c r="AK494" s="11">
        <f>AK495+AK496</f>
        <v>0</v>
      </c>
      <c r="AL494" s="11">
        <f>AL495+AL496</f>
        <v>0</v>
      </c>
      <c r="AM494" s="11">
        <f>AM495+AM496</f>
        <v>0</v>
      </c>
      <c r="AN494" s="11">
        <f t="shared" si="1169"/>
        <v>755</v>
      </c>
      <c r="AO494" s="11">
        <f t="shared" si="1170"/>
        <v>755</v>
      </c>
      <c r="AP494" s="11">
        <f t="shared" si="1171"/>
        <v>755</v>
      </c>
      <c r="AQ494" s="11">
        <f>AQ495+AQ496</f>
        <v>0</v>
      </c>
      <c r="AR494" s="11">
        <f>AR495+AR496</f>
        <v>0</v>
      </c>
      <c r="AS494" s="11">
        <f>AS495+AS496</f>
        <v>0</v>
      </c>
      <c r="AT494" s="11">
        <f t="shared" si="1172"/>
        <v>755</v>
      </c>
      <c r="AU494" s="11">
        <f t="shared" si="1173"/>
        <v>755</v>
      </c>
      <c r="AV494" s="11">
        <f t="shared" si="1174"/>
        <v>755</v>
      </c>
      <c r="AW494" s="11">
        <f>AW495+AW496</f>
        <v>0</v>
      </c>
      <c r="AX494" s="11">
        <f>AX495+AX496</f>
        <v>0</v>
      </c>
      <c r="AY494" s="11">
        <f>AY495+AY496</f>
        <v>0</v>
      </c>
      <c r="AZ494" s="11">
        <f t="shared" si="1175"/>
        <v>755</v>
      </c>
      <c r="BA494" s="11">
        <f t="shared" si="1176"/>
        <v>755</v>
      </c>
      <c r="BB494" s="11">
        <f t="shared" si="1177"/>
        <v>755</v>
      </c>
      <c r="BC494" s="11">
        <f>BC495+BC496</f>
        <v>0</v>
      </c>
      <c r="BD494" s="11">
        <f>BD495+BD496</f>
        <v>0</v>
      </c>
      <c r="BE494" s="11">
        <f>BE495+BE496</f>
        <v>0</v>
      </c>
      <c r="BF494" s="11">
        <f t="shared" si="1178"/>
        <v>755</v>
      </c>
      <c r="BG494" s="11">
        <f t="shared" si="1179"/>
        <v>755</v>
      </c>
      <c r="BH494" s="11">
        <f t="shared" si="1180"/>
        <v>755</v>
      </c>
      <c r="BI494" s="11">
        <f>BI495+BI496</f>
        <v>-64.125</v>
      </c>
      <c r="BJ494" s="11">
        <f>BJ495+BJ496</f>
        <v>0</v>
      </c>
      <c r="BK494" s="11">
        <f>BK495+BK496</f>
        <v>0</v>
      </c>
      <c r="BL494" s="11">
        <f t="shared" si="1277"/>
        <v>690.875</v>
      </c>
      <c r="BM494" s="11">
        <f>BM495+BM496</f>
        <v>0</v>
      </c>
      <c r="BN494" s="43">
        <f t="shared" si="1216"/>
        <v>690.875</v>
      </c>
      <c r="BO494" s="11">
        <f t="shared" si="1229"/>
        <v>755</v>
      </c>
      <c r="BP494" s="11">
        <f>BP495+BP496</f>
        <v>0</v>
      </c>
      <c r="BQ494" s="43">
        <f t="shared" si="1217"/>
        <v>755</v>
      </c>
      <c r="BR494" s="11">
        <f t="shared" si="1230"/>
        <v>755</v>
      </c>
      <c r="BS494" s="11">
        <f>BS495+BS496</f>
        <v>0</v>
      </c>
      <c r="BT494" s="43">
        <f t="shared" si="1218"/>
        <v>755</v>
      </c>
      <c r="BU494" s="11">
        <f>BU495+BU496</f>
        <v>0</v>
      </c>
      <c r="BV494" s="21"/>
      <c r="BW494" s="21"/>
      <c r="BX494" s="1" t="str">
        <f t="shared" ref="BX494:BX557" si="1280">CONCATENATE(C494,D494)</f>
        <v/>
      </c>
    </row>
    <row r="495" spans="1:76" ht="15.6" customHeight="1" x14ac:dyDescent="0.3">
      <c r="A495" s="62" t="s">
        <v>374</v>
      </c>
      <c r="B495" s="63">
        <v>200</v>
      </c>
      <c r="C495" s="62" t="s">
        <v>126</v>
      </c>
      <c r="D495" s="62" t="s">
        <v>358</v>
      </c>
      <c r="E495" s="64" t="s">
        <v>359</v>
      </c>
      <c r="F495" s="11">
        <v>142.5</v>
      </c>
      <c r="G495" s="11">
        <v>142.5</v>
      </c>
      <c r="H495" s="11">
        <v>142.5</v>
      </c>
      <c r="I495" s="11"/>
      <c r="J495" s="11"/>
      <c r="K495" s="11"/>
      <c r="L495" s="11">
        <f t="shared" si="1270"/>
        <v>142.5</v>
      </c>
      <c r="M495" s="11">
        <f t="shared" si="1271"/>
        <v>142.5</v>
      </c>
      <c r="N495" s="11">
        <f t="shared" si="1272"/>
        <v>142.5</v>
      </c>
      <c r="O495" s="11"/>
      <c r="P495" s="11"/>
      <c r="Q495" s="11"/>
      <c r="R495" s="11">
        <f t="shared" si="1157"/>
        <v>142.5</v>
      </c>
      <c r="S495" s="11">
        <f t="shared" si="1158"/>
        <v>142.5</v>
      </c>
      <c r="T495" s="11">
        <f t="shared" si="1159"/>
        <v>142.5</v>
      </c>
      <c r="U495" s="11"/>
      <c r="V495" s="11"/>
      <c r="W495" s="11"/>
      <c r="X495" s="11">
        <f t="shared" si="1160"/>
        <v>142.5</v>
      </c>
      <c r="Y495" s="11">
        <f t="shared" si="1161"/>
        <v>142.5</v>
      </c>
      <c r="Z495" s="11">
        <f t="shared" si="1162"/>
        <v>142.5</v>
      </c>
      <c r="AA495" s="11"/>
      <c r="AB495" s="11"/>
      <c r="AC495" s="11"/>
      <c r="AD495" s="11">
        <f t="shared" si="1163"/>
        <v>142.5</v>
      </c>
      <c r="AE495" s="11">
        <f t="shared" si="1164"/>
        <v>142.5</v>
      </c>
      <c r="AF495" s="11">
        <f t="shared" si="1165"/>
        <v>142.5</v>
      </c>
      <c r="AG495" s="11"/>
      <c r="AH495" s="11">
        <f t="shared" si="1166"/>
        <v>142.5</v>
      </c>
      <c r="AI495" s="11">
        <f t="shared" si="1167"/>
        <v>142.5</v>
      </c>
      <c r="AJ495" s="11">
        <f t="shared" si="1168"/>
        <v>142.5</v>
      </c>
      <c r="AK495" s="11"/>
      <c r="AL495" s="11"/>
      <c r="AM495" s="11"/>
      <c r="AN495" s="11">
        <f t="shared" si="1169"/>
        <v>142.5</v>
      </c>
      <c r="AO495" s="11">
        <f t="shared" si="1170"/>
        <v>142.5</v>
      </c>
      <c r="AP495" s="11">
        <f t="shared" si="1171"/>
        <v>142.5</v>
      </c>
      <c r="AQ495" s="11"/>
      <c r="AR495" s="11"/>
      <c r="AS495" s="11"/>
      <c r="AT495" s="11">
        <f t="shared" si="1172"/>
        <v>142.5</v>
      </c>
      <c r="AU495" s="11">
        <f t="shared" si="1173"/>
        <v>142.5</v>
      </c>
      <c r="AV495" s="11">
        <f t="shared" si="1174"/>
        <v>142.5</v>
      </c>
      <c r="AW495" s="11"/>
      <c r="AX495" s="11"/>
      <c r="AY495" s="11"/>
      <c r="AZ495" s="11">
        <f t="shared" si="1175"/>
        <v>142.5</v>
      </c>
      <c r="BA495" s="11">
        <f t="shared" si="1176"/>
        <v>142.5</v>
      </c>
      <c r="BB495" s="11">
        <f t="shared" si="1177"/>
        <v>142.5</v>
      </c>
      <c r="BC495" s="11"/>
      <c r="BD495" s="11"/>
      <c r="BE495" s="11"/>
      <c r="BF495" s="11">
        <f t="shared" si="1178"/>
        <v>142.5</v>
      </c>
      <c r="BG495" s="11">
        <f t="shared" si="1179"/>
        <v>142.5</v>
      </c>
      <c r="BH495" s="11">
        <f t="shared" si="1180"/>
        <v>142.5</v>
      </c>
      <c r="BI495" s="11">
        <v>-64.125</v>
      </c>
      <c r="BJ495" s="11"/>
      <c r="BK495" s="11"/>
      <c r="BL495" s="11">
        <f t="shared" si="1277"/>
        <v>78.375</v>
      </c>
      <c r="BM495" s="11"/>
      <c r="BN495" s="43">
        <f t="shared" si="1216"/>
        <v>78.375</v>
      </c>
      <c r="BO495" s="11">
        <f t="shared" si="1229"/>
        <v>142.5</v>
      </c>
      <c r="BP495" s="11"/>
      <c r="BQ495" s="43">
        <f t="shared" si="1217"/>
        <v>142.5</v>
      </c>
      <c r="BR495" s="11">
        <f t="shared" si="1230"/>
        <v>142.5</v>
      </c>
      <c r="BS495" s="11"/>
      <c r="BT495" s="43">
        <f t="shared" si="1218"/>
        <v>142.5</v>
      </c>
      <c r="BU495" s="11"/>
      <c r="BV495" s="21"/>
      <c r="BW495" s="21"/>
      <c r="BX495" s="1" t="str">
        <f t="shared" si="1280"/>
        <v>1006</v>
      </c>
    </row>
    <row r="496" spans="1:76" ht="15.6" customHeight="1" x14ac:dyDescent="0.3">
      <c r="A496" s="62" t="s">
        <v>374</v>
      </c>
      <c r="B496" s="63">
        <v>200</v>
      </c>
      <c r="C496" s="62" t="s">
        <v>286</v>
      </c>
      <c r="D496" s="62" t="s">
        <v>323</v>
      </c>
      <c r="E496" s="64" t="s">
        <v>324</v>
      </c>
      <c r="F496" s="11">
        <v>612.5</v>
      </c>
      <c r="G496" s="11">
        <v>612.5</v>
      </c>
      <c r="H496" s="11">
        <v>612.5</v>
      </c>
      <c r="I496" s="11"/>
      <c r="J496" s="11"/>
      <c r="K496" s="11"/>
      <c r="L496" s="11">
        <f t="shared" si="1270"/>
        <v>612.5</v>
      </c>
      <c r="M496" s="11">
        <f t="shared" si="1271"/>
        <v>612.5</v>
      </c>
      <c r="N496" s="11">
        <f t="shared" si="1272"/>
        <v>612.5</v>
      </c>
      <c r="O496" s="11"/>
      <c r="P496" s="11"/>
      <c r="Q496" s="11"/>
      <c r="R496" s="11">
        <f t="shared" si="1157"/>
        <v>612.5</v>
      </c>
      <c r="S496" s="11">
        <f t="shared" si="1158"/>
        <v>612.5</v>
      </c>
      <c r="T496" s="11">
        <f t="shared" si="1159"/>
        <v>612.5</v>
      </c>
      <c r="U496" s="11"/>
      <c r="V496" s="11"/>
      <c r="W496" s="11"/>
      <c r="X496" s="11">
        <f t="shared" si="1160"/>
        <v>612.5</v>
      </c>
      <c r="Y496" s="11">
        <f t="shared" si="1161"/>
        <v>612.5</v>
      </c>
      <c r="Z496" s="11">
        <f t="shared" si="1162"/>
        <v>612.5</v>
      </c>
      <c r="AA496" s="11"/>
      <c r="AB496" s="11"/>
      <c r="AC496" s="11"/>
      <c r="AD496" s="11">
        <f t="shared" si="1163"/>
        <v>612.5</v>
      </c>
      <c r="AE496" s="11">
        <f t="shared" si="1164"/>
        <v>612.5</v>
      </c>
      <c r="AF496" s="11">
        <f t="shared" si="1165"/>
        <v>612.5</v>
      </c>
      <c r="AG496" s="11"/>
      <c r="AH496" s="11">
        <f t="shared" si="1166"/>
        <v>612.5</v>
      </c>
      <c r="AI496" s="11">
        <f t="shared" si="1167"/>
        <v>612.5</v>
      </c>
      <c r="AJ496" s="11">
        <f t="shared" si="1168"/>
        <v>612.5</v>
      </c>
      <c r="AK496" s="11"/>
      <c r="AL496" s="11"/>
      <c r="AM496" s="11"/>
      <c r="AN496" s="11">
        <f t="shared" si="1169"/>
        <v>612.5</v>
      </c>
      <c r="AO496" s="11">
        <f t="shared" si="1170"/>
        <v>612.5</v>
      </c>
      <c r="AP496" s="11">
        <f t="shared" si="1171"/>
        <v>612.5</v>
      </c>
      <c r="AQ496" s="11"/>
      <c r="AR496" s="11"/>
      <c r="AS496" s="11"/>
      <c r="AT496" s="11">
        <f t="shared" si="1172"/>
        <v>612.5</v>
      </c>
      <c r="AU496" s="11">
        <f t="shared" si="1173"/>
        <v>612.5</v>
      </c>
      <c r="AV496" s="11">
        <f t="shared" si="1174"/>
        <v>612.5</v>
      </c>
      <c r="AW496" s="11"/>
      <c r="AX496" s="11"/>
      <c r="AY496" s="11"/>
      <c r="AZ496" s="11">
        <f t="shared" si="1175"/>
        <v>612.5</v>
      </c>
      <c r="BA496" s="11">
        <f t="shared" si="1176"/>
        <v>612.5</v>
      </c>
      <c r="BB496" s="11">
        <f t="shared" si="1177"/>
        <v>612.5</v>
      </c>
      <c r="BC496" s="11"/>
      <c r="BD496" s="11"/>
      <c r="BE496" s="11"/>
      <c r="BF496" s="11">
        <f t="shared" si="1178"/>
        <v>612.5</v>
      </c>
      <c r="BG496" s="11">
        <f t="shared" si="1179"/>
        <v>612.5</v>
      </c>
      <c r="BH496" s="11">
        <f t="shared" si="1180"/>
        <v>612.5</v>
      </c>
      <c r="BI496" s="11"/>
      <c r="BJ496" s="11"/>
      <c r="BK496" s="11"/>
      <c r="BL496" s="11">
        <f t="shared" si="1277"/>
        <v>612.5</v>
      </c>
      <c r="BM496" s="11"/>
      <c r="BN496" s="43">
        <f t="shared" si="1216"/>
        <v>612.5</v>
      </c>
      <c r="BO496" s="11">
        <f t="shared" si="1229"/>
        <v>612.5</v>
      </c>
      <c r="BP496" s="11"/>
      <c r="BQ496" s="43">
        <f t="shared" si="1217"/>
        <v>612.5</v>
      </c>
      <c r="BR496" s="11">
        <f t="shared" si="1230"/>
        <v>612.5</v>
      </c>
      <c r="BS496" s="11"/>
      <c r="BT496" s="43">
        <f t="shared" si="1218"/>
        <v>612.5</v>
      </c>
      <c r="BU496" s="11"/>
      <c r="BV496" s="21"/>
      <c r="BW496" s="21"/>
      <c r="BX496" s="1" t="str">
        <f t="shared" si="1280"/>
        <v>1102</v>
      </c>
    </row>
    <row r="497" spans="1:76" ht="46.8" customHeight="1" x14ac:dyDescent="0.3">
      <c r="A497" s="62" t="s">
        <v>374</v>
      </c>
      <c r="B497" s="63" t="s">
        <v>82</v>
      </c>
      <c r="C497" s="62"/>
      <c r="D497" s="62"/>
      <c r="E497" s="64" t="s">
        <v>83</v>
      </c>
      <c r="F497" s="11">
        <f t="shared" ref="F497:K497" si="1281">F498+F499+F500</f>
        <v>3439.4</v>
      </c>
      <c r="G497" s="11">
        <f t="shared" si="1281"/>
        <v>3439.4</v>
      </c>
      <c r="H497" s="11">
        <f t="shared" si="1281"/>
        <v>3439.4</v>
      </c>
      <c r="I497" s="11">
        <f t="shared" si="1281"/>
        <v>0</v>
      </c>
      <c r="J497" s="11">
        <f t="shared" si="1281"/>
        <v>0</v>
      </c>
      <c r="K497" s="11">
        <f t="shared" si="1281"/>
        <v>0</v>
      </c>
      <c r="L497" s="11">
        <f t="shared" si="1270"/>
        <v>3439.4</v>
      </c>
      <c r="M497" s="11">
        <f t="shared" si="1271"/>
        <v>3439.4</v>
      </c>
      <c r="N497" s="11">
        <f t="shared" si="1272"/>
        <v>3439.4</v>
      </c>
      <c r="O497" s="11">
        <f>O498+O499+O500</f>
        <v>0</v>
      </c>
      <c r="P497" s="11">
        <f>P498+P499+P500</f>
        <v>0</v>
      </c>
      <c r="Q497" s="11">
        <f>Q498+Q499+Q500</f>
        <v>0</v>
      </c>
      <c r="R497" s="11">
        <f t="shared" si="1157"/>
        <v>3439.4</v>
      </c>
      <c r="S497" s="11">
        <f t="shared" si="1158"/>
        <v>3439.4</v>
      </c>
      <c r="T497" s="11">
        <f t="shared" si="1159"/>
        <v>3439.4</v>
      </c>
      <c r="U497" s="11">
        <f>U498+U499+U500</f>
        <v>0</v>
      </c>
      <c r="V497" s="11">
        <f>V498+V499+V500</f>
        <v>0</v>
      </c>
      <c r="W497" s="11">
        <f>W498+W499+W500</f>
        <v>0</v>
      </c>
      <c r="X497" s="11">
        <f t="shared" si="1160"/>
        <v>3439.4</v>
      </c>
      <c r="Y497" s="11">
        <f t="shared" si="1161"/>
        <v>3439.4</v>
      </c>
      <c r="Z497" s="11">
        <f t="shared" si="1162"/>
        <v>3439.4</v>
      </c>
      <c r="AA497" s="11">
        <f>AA498+AA499+AA500</f>
        <v>0</v>
      </c>
      <c r="AB497" s="11">
        <f>AB498+AB499+AB500</f>
        <v>0</v>
      </c>
      <c r="AC497" s="11">
        <f>AC498+AC499+AC500</f>
        <v>0</v>
      </c>
      <c r="AD497" s="11">
        <f t="shared" si="1163"/>
        <v>3439.4</v>
      </c>
      <c r="AE497" s="11">
        <f t="shared" si="1164"/>
        <v>3439.4</v>
      </c>
      <c r="AF497" s="11">
        <f t="shared" si="1165"/>
        <v>3439.4</v>
      </c>
      <c r="AG497" s="11">
        <f>AG498+AG499+AG500</f>
        <v>0</v>
      </c>
      <c r="AH497" s="11">
        <f t="shared" si="1166"/>
        <v>3439.4</v>
      </c>
      <c r="AI497" s="11">
        <f t="shared" si="1167"/>
        <v>3439.4</v>
      </c>
      <c r="AJ497" s="11">
        <f t="shared" si="1168"/>
        <v>3439.4</v>
      </c>
      <c r="AK497" s="11">
        <f>AK498+AK499+AK500</f>
        <v>0</v>
      </c>
      <c r="AL497" s="11">
        <f>AL498+AL499+AL500</f>
        <v>0</v>
      </c>
      <c r="AM497" s="11">
        <f>AM498+AM499+AM500</f>
        <v>0</v>
      </c>
      <c r="AN497" s="11">
        <f t="shared" si="1169"/>
        <v>3439.4</v>
      </c>
      <c r="AO497" s="11">
        <f t="shared" si="1170"/>
        <v>3439.4</v>
      </c>
      <c r="AP497" s="11">
        <f t="shared" si="1171"/>
        <v>3439.4</v>
      </c>
      <c r="AQ497" s="11">
        <f>AQ498+AQ499+AQ500</f>
        <v>0</v>
      </c>
      <c r="AR497" s="11">
        <f>AR498+AR499+AR500</f>
        <v>0</v>
      </c>
      <c r="AS497" s="11">
        <f>AS498+AS499+AS500</f>
        <v>0</v>
      </c>
      <c r="AT497" s="11">
        <f t="shared" si="1172"/>
        <v>3439.4</v>
      </c>
      <c r="AU497" s="11">
        <f t="shared" si="1173"/>
        <v>3439.4</v>
      </c>
      <c r="AV497" s="11">
        <f t="shared" si="1174"/>
        <v>3439.4</v>
      </c>
      <c r="AW497" s="11">
        <f>AW498+AW499+AW500</f>
        <v>0</v>
      </c>
      <c r="AX497" s="11">
        <f>AX498+AX499+AX500</f>
        <v>0</v>
      </c>
      <c r="AY497" s="11">
        <f>AY498+AY499+AY500</f>
        <v>0</v>
      </c>
      <c r="AZ497" s="11">
        <f t="shared" si="1175"/>
        <v>3439.4</v>
      </c>
      <c r="BA497" s="11">
        <f t="shared" si="1176"/>
        <v>3439.4</v>
      </c>
      <c r="BB497" s="11">
        <f t="shared" si="1177"/>
        <v>3439.4</v>
      </c>
      <c r="BC497" s="11">
        <f>BC498+BC499+BC500</f>
        <v>0</v>
      </c>
      <c r="BD497" s="11">
        <f>BD498+BD499+BD500</f>
        <v>0</v>
      </c>
      <c r="BE497" s="11">
        <f>BE498+BE499+BE500</f>
        <v>0</v>
      </c>
      <c r="BF497" s="11">
        <f t="shared" si="1178"/>
        <v>3439.4</v>
      </c>
      <c r="BG497" s="11">
        <f t="shared" si="1179"/>
        <v>3439.4</v>
      </c>
      <c r="BH497" s="11">
        <f t="shared" si="1180"/>
        <v>3439.4</v>
      </c>
      <c r="BI497" s="11">
        <f>BI498+BI499+BI500</f>
        <v>0</v>
      </c>
      <c r="BJ497" s="11">
        <f>BJ498+BJ499+BJ500</f>
        <v>0</v>
      </c>
      <c r="BK497" s="11">
        <f>BK498+BK499+BK500</f>
        <v>0</v>
      </c>
      <c r="BL497" s="11">
        <f t="shared" si="1277"/>
        <v>3439.4</v>
      </c>
      <c r="BM497" s="11">
        <f>BM498+BM499+BM500</f>
        <v>0</v>
      </c>
      <c r="BN497" s="43">
        <f t="shared" si="1216"/>
        <v>3439.4</v>
      </c>
      <c r="BO497" s="11">
        <f t="shared" si="1229"/>
        <v>3439.4</v>
      </c>
      <c r="BP497" s="11">
        <f>BP498+BP499+BP500</f>
        <v>0</v>
      </c>
      <c r="BQ497" s="43">
        <f t="shared" si="1217"/>
        <v>3439.4</v>
      </c>
      <c r="BR497" s="11">
        <f t="shared" si="1230"/>
        <v>3439.4</v>
      </c>
      <c r="BS497" s="11">
        <f>BS498+BS499+BS500</f>
        <v>0</v>
      </c>
      <c r="BT497" s="43">
        <f t="shared" si="1218"/>
        <v>3439.4</v>
      </c>
      <c r="BU497" s="11">
        <f>BU498+BU499+BU500</f>
        <v>0</v>
      </c>
      <c r="BV497" s="21"/>
      <c r="BW497" s="21"/>
      <c r="BX497" s="1" t="str">
        <f t="shared" si="1280"/>
        <v/>
      </c>
    </row>
    <row r="498" spans="1:76" ht="15.6" customHeight="1" x14ac:dyDescent="0.3">
      <c r="A498" s="62" t="s">
        <v>374</v>
      </c>
      <c r="B498" s="63" t="s">
        <v>82</v>
      </c>
      <c r="C498" s="62" t="s">
        <v>78</v>
      </c>
      <c r="D498" s="62" t="s">
        <v>78</v>
      </c>
      <c r="E498" s="64" t="s">
        <v>94</v>
      </c>
      <c r="F498" s="11">
        <v>2500</v>
      </c>
      <c r="G498" s="11">
        <v>2500</v>
      </c>
      <c r="H498" s="11">
        <v>2500</v>
      </c>
      <c r="I498" s="11"/>
      <c r="J498" s="11"/>
      <c r="K498" s="11"/>
      <c r="L498" s="11">
        <f t="shared" si="1270"/>
        <v>2500</v>
      </c>
      <c r="M498" s="11">
        <f t="shared" si="1271"/>
        <v>2500</v>
      </c>
      <c r="N498" s="11">
        <f t="shared" si="1272"/>
        <v>2500</v>
      </c>
      <c r="O498" s="11"/>
      <c r="P498" s="11"/>
      <c r="Q498" s="11"/>
      <c r="R498" s="11">
        <f t="shared" si="1157"/>
        <v>2500</v>
      </c>
      <c r="S498" s="11">
        <f t="shared" si="1158"/>
        <v>2500</v>
      </c>
      <c r="T498" s="11">
        <f t="shared" si="1159"/>
        <v>2500</v>
      </c>
      <c r="U498" s="11"/>
      <c r="V498" s="11"/>
      <c r="W498" s="11"/>
      <c r="X498" s="11">
        <f t="shared" si="1160"/>
        <v>2500</v>
      </c>
      <c r="Y498" s="11">
        <f t="shared" si="1161"/>
        <v>2500</v>
      </c>
      <c r="Z498" s="11">
        <f t="shared" si="1162"/>
        <v>2500</v>
      </c>
      <c r="AA498" s="11"/>
      <c r="AB498" s="11"/>
      <c r="AC498" s="11"/>
      <c r="AD498" s="11">
        <f t="shared" si="1163"/>
        <v>2500</v>
      </c>
      <c r="AE498" s="11">
        <f t="shared" si="1164"/>
        <v>2500</v>
      </c>
      <c r="AF498" s="11">
        <f t="shared" si="1165"/>
        <v>2500</v>
      </c>
      <c r="AG498" s="11"/>
      <c r="AH498" s="11">
        <f t="shared" si="1166"/>
        <v>2500</v>
      </c>
      <c r="AI498" s="11">
        <f t="shared" si="1167"/>
        <v>2500</v>
      </c>
      <c r="AJ498" s="11">
        <f t="shared" si="1168"/>
        <v>2500</v>
      </c>
      <c r="AK498" s="11"/>
      <c r="AL498" s="11"/>
      <c r="AM498" s="11"/>
      <c r="AN498" s="11">
        <f t="shared" si="1169"/>
        <v>2500</v>
      </c>
      <c r="AO498" s="11">
        <f t="shared" si="1170"/>
        <v>2500</v>
      </c>
      <c r="AP498" s="11">
        <f t="shared" si="1171"/>
        <v>2500</v>
      </c>
      <c r="AQ498" s="11"/>
      <c r="AR498" s="11"/>
      <c r="AS498" s="11"/>
      <c r="AT498" s="11">
        <f t="shared" si="1172"/>
        <v>2500</v>
      </c>
      <c r="AU498" s="11">
        <f t="shared" si="1173"/>
        <v>2500</v>
      </c>
      <c r="AV498" s="11">
        <f t="shared" si="1174"/>
        <v>2500</v>
      </c>
      <c r="AW498" s="11"/>
      <c r="AX498" s="11"/>
      <c r="AY498" s="11"/>
      <c r="AZ498" s="11">
        <f t="shared" si="1175"/>
        <v>2500</v>
      </c>
      <c r="BA498" s="11">
        <f t="shared" si="1176"/>
        <v>2500</v>
      </c>
      <c r="BB498" s="11">
        <f t="shared" si="1177"/>
        <v>2500</v>
      </c>
      <c r="BC498" s="11"/>
      <c r="BD498" s="11"/>
      <c r="BE498" s="11"/>
      <c r="BF498" s="11">
        <f t="shared" si="1178"/>
        <v>2500</v>
      </c>
      <c r="BG498" s="11">
        <f t="shared" si="1179"/>
        <v>2500</v>
      </c>
      <c r="BH498" s="11">
        <f t="shared" si="1180"/>
        <v>2500</v>
      </c>
      <c r="BI498" s="11"/>
      <c r="BJ498" s="11"/>
      <c r="BK498" s="11"/>
      <c r="BL498" s="11">
        <f t="shared" si="1277"/>
        <v>2500</v>
      </c>
      <c r="BM498" s="11"/>
      <c r="BN498" s="43">
        <f t="shared" si="1216"/>
        <v>2500</v>
      </c>
      <c r="BO498" s="11">
        <f t="shared" si="1229"/>
        <v>2500</v>
      </c>
      <c r="BP498" s="11"/>
      <c r="BQ498" s="43">
        <f t="shared" si="1217"/>
        <v>2500</v>
      </c>
      <c r="BR498" s="11">
        <f t="shared" si="1230"/>
        <v>2500</v>
      </c>
      <c r="BS498" s="11"/>
      <c r="BT498" s="43">
        <f t="shared" si="1218"/>
        <v>2500</v>
      </c>
      <c r="BU498" s="11"/>
      <c r="BV498" s="21"/>
      <c r="BW498" s="21"/>
      <c r="BX498" s="1" t="str">
        <f t="shared" si="1280"/>
        <v>0707</v>
      </c>
    </row>
    <row r="499" spans="1:76" ht="15.6" customHeight="1" x14ac:dyDescent="0.3">
      <c r="A499" s="62" t="s">
        <v>374</v>
      </c>
      <c r="B499" s="63" t="s">
        <v>82</v>
      </c>
      <c r="C499" s="62" t="s">
        <v>78</v>
      </c>
      <c r="D499" s="62" t="s">
        <v>72</v>
      </c>
      <c r="E499" s="64" t="s">
        <v>95</v>
      </c>
      <c r="F499" s="11">
        <v>489.4</v>
      </c>
      <c r="G499" s="11">
        <v>489.4</v>
      </c>
      <c r="H499" s="11">
        <v>489.4</v>
      </c>
      <c r="I499" s="11"/>
      <c r="J499" s="11"/>
      <c r="K499" s="11"/>
      <c r="L499" s="11">
        <f t="shared" si="1270"/>
        <v>489.4</v>
      </c>
      <c r="M499" s="11">
        <f t="shared" si="1271"/>
        <v>489.4</v>
      </c>
      <c r="N499" s="11">
        <f t="shared" si="1272"/>
        <v>489.4</v>
      </c>
      <c r="O499" s="11"/>
      <c r="P499" s="11"/>
      <c r="Q499" s="11"/>
      <c r="R499" s="11">
        <f t="shared" si="1157"/>
        <v>489.4</v>
      </c>
      <c r="S499" s="11">
        <f t="shared" si="1158"/>
        <v>489.4</v>
      </c>
      <c r="T499" s="11">
        <f t="shared" si="1159"/>
        <v>489.4</v>
      </c>
      <c r="U499" s="11"/>
      <c r="V499" s="11"/>
      <c r="W499" s="11"/>
      <c r="X499" s="11">
        <f t="shared" si="1160"/>
        <v>489.4</v>
      </c>
      <c r="Y499" s="11">
        <f t="shared" si="1161"/>
        <v>489.4</v>
      </c>
      <c r="Z499" s="11">
        <f t="shared" si="1162"/>
        <v>489.4</v>
      </c>
      <c r="AA499" s="11"/>
      <c r="AB499" s="11"/>
      <c r="AC499" s="11"/>
      <c r="AD499" s="11">
        <f t="shared" si="1163"/>
        <v>489.4</v>
      </c>
      <c r="AE499" s="11">
        <f t="shared" si="1164"/>
        <v>489.4</v>
      </c>
      <c r="AF499" s="11">
        <f t="shared" si="1165"/>
        <v>489.4</v>
      </c>
      <c r="AG499" s="11"/>
      <c r="AH499" s="11">
        <f t="shared" si="1166"/>
        <v>489.4</v>
      </c>
      <c r="AI499" s="11">
        <f t="shared" si="1167"/>
        <v>489.4</v>
      </c>
      <c r="AJ499" s="11">
        <f t="shared" si="1168"/>
        <v>489.4</v>
      </c>
      <c r="AK499" s="11"/>
      <c r="AL499" s="11"/>
      <c r="AM499" s="11"/>
      <c r="AN499" s="11">
        <f t="shared" si="1169"/>
        <v>489.4</v>
      </c>
      <c r="AO499" s="11">
        <f t="shared" si="1170"/>
        <v>489.4</v>
      </c>
      <c r="AP499" s="11">
        <f t="shared" si="1171"/>
        <v>489.4</v>
      </c>
      <c r="AQ499" s="11"/>
      <c r="AR499" s="11"/>
      <c r="AS499" s="11"/>
      <c r="AT499" s="11">
        <f t="shared" si="1172"/>
        <v>489.4</v>
      </c>
      <c r="AU499" s="11">
        <f t="shared" si="1173"/>
        <v>489.4</v>
      </c>
      <c r="AV499" s="11">
        <f t="shared" si="1174"/>
        <v>489.4</v>
      </c>
      <c r="AW499" s="11"/>
      <c r="AX499" s="11"/>
      <c r="AY499" s="11"/>
      <c r="AZ499" s="11">
        <f t="shared" si="1175"/>
        <v>489.4</v>
      </c>
      <c r="BA499" s="11">
        <f t="shared" si="1176"/>
        <v>489.4</v>
      </c>
      <c r="BB499" s="11">
        <f t="shared" si="1177"/>
        <v>489.4</v>
      </c>
      <c r="BC499" s="11"/>
      <c r="BD499" s="11"/>
      <c r="BE499" s="11"/>
      <c r="BF499" s="11">
        <f t="shared" si="1178"/>
        <v>489.4</v>
      </c>
      <c r="BG499" s="11">
        <f t="shared" si="1179"/>
        <v>489.4</v>
      </c>
      <c r="BH499" s="11">
        <f t="shared" si="1180"/>
        <v>489.4</v>
      </c>
      <c r="BI499" s="11"/>
      <c r="BJ499" s="11"/>
      <c r="BK499" s="11"/>
      <c r="BL499" s="11">
        <f t="shared" si="1277"/>
        <v>489.4</v>
      </c>
      <c r="BM499" s="11"/>
      <c r="BN499" s="43">
        <f t="shared" si="1216"/>
        <v>489.4</v>
      </c>
      <c r="BO499" s="11">
        <f t="shared" si="1229"/>
        <v>489.4</v>
      </c>
      <c r="BP499" s="11"/>
      <c r="BQ499" s="43">
        <f t="shared" si="1217"/>
        <v>489.4</v>
      </c>
      <c r="BR499" s="11">
        <f t="shared" si="1230"/>
        <v>489.4</v>
      </c>
      <c r="BS499" s="11"/>
      <c r="BT499" s="43">
        <f t="shared" si="1218"/>
        <v>489.4</v>
      </c>
      <c r="BU499" s="11"/>
      <c r="BV499" s="21"/>
      <c r="BW499" s="21"/>
      <c r="BX499" s="1" t="str">
        <f t="shared" si="1280"/>
        <v>0709</v>
      </c>
    </row>
    <row r="500" spans="1:76" ht="15.6" customHeight="1" x14ac:dyDescent="0.3">
      <c r="A500" s="62" t="s">
        <v>374</v>
      </c>
      <c r="B500" s="63" t="s">
        <v>82</v>
      </c>
      <c r="C500" s="62" t="s">
        <v>126</v>
      </c>
      <c r="D500" s="62" t="s">
        <v>358</v>
      </c>
      <c r="E500" s="64" t="s">
        <v>359</v>
      </c>
      <c r="F500" s="11">
        <v>450</v>
      </c>
      <c r="G500" s="11">
        <v>450</v>
      </c>
      <c r="H500" s="11">
        <v>450</v>
      </c>
      <c r="I500" s="11"/>
      <c r="J500" s="11"/>
      <c r="K500" s="11"/>
      <c r="L500" s="11">
        <f t="shared" si="1270"/>
        <v>450</v>
      </c>
      <c r="M500" s="11">
        <f t="shared" si="1271"/>
        <v>450</v>
      </c>
      <c r="N500" s="11">
        <f t="shared" si="1272"/>
        <v>450</v>
      </c>
      <c r="O500" s="11"/>
      <c r="P500" s="11"/>
      <c r="Q500" s="11"/>
      <c r="R500" s="11">
        <f t="shared" si="1157"/>
        <v>450</v>
      </c>
      <c r="S500" s="11">
        <f t="shared" si="1158"/>
        <v>450</v>
      </c>
      <c r="T500" s="11">
        <f t="shared" si="1159"/>
        <v>450</v>
      </c>
      <c r="U500" s="11"/>
      <c r="V500" s="11"/>
      <c r="W500" s="11"/>
      <c r="X500" s="11">
        <f t="shared" si="1160"/>
        <v>450</v>
      </c>
      <c r="Y500" s="11">
        <f t="shared" si="1161"/>
        <v>450</v>
      </c>
      <c r="Z500" s="11">
        <f t="shared" si="1162"/>
        <v>450</v>
      </c>
      <c r="AA500" s="11"/>
      <c r="AB500" s="11"/>
      <c r="AC500" s="11"/>
      <c r="AD500" s="11">
        <f t="shared" si="1163"/>
        <v>450</v>
      </c>
      <c r="AE500" s="11">
        <f t="shared" si="1164"/>
        <v>450</v>
      </c>
      <c r="AF500" s="11">
        <f t="shared" si="1165"/>
        <v>450</v>
      </c>
      <c r="AG500" s="11"/>
      <c r="AH500" s="11">
        <f t="shared" si="1166"/>
        <v>450</v>
      </c>
      <c r="AI500" s="11">
        <f t="shared" si="1167"/>
        <v>450</v>
      </c>
      <c r="AJ500" s="11">
        <f t="shared" si="1168"/>
        <v>450</v>
      </c>
      <c r="AK500" s="11"/>
      <c r="AL500" s="11"/>
      <c r="AM500" s="11"/>
      <c r="AN500" s="11">
        <f t="shared" si="1169"/>
        <v>450</v>
      </c>
      <c r="AO500" s="11">
        <f t="shared" si="1170"/>
        <v>450</v>
      </c>
      <c r="AP500" s="11">
        <f t="shared" si="1171"/>
        <v>450</v>
      </c>
      <c r="AQ500" s="11"/>
      <c r="AR500" s="11"/>
      <c r="AS500" s="11"/>
      <c r="AT500" s="11">
        <f t="shared" si="1172"/>
        <v>450</v>
      </c>
      <c r="AU500" s="11">
        <f t="shared" si="1173"/>
        <v>450</v>
      </c>
      <c r="AV500" s="11">
        <f t="shared" si="1174"/>
        <v>450</v>
      </c>
      <c r="AW500" s="11"/>
      <c r="AX500" s="11"/>
      <c r="AY500" s="11"/>
      <c r="AZ500" s="11">
        <f t="shared" si="1175"/>
        <v>450</v>
      </c>
      <c r="BA500" s="11">
        <f t="shared" si="1176"/>
        <v>450</v>
      </c>
      <c r="BB500" s="11">
        <f t="shared" si="1177"/>
        <v>450</v>
      </c>
      <c r="BC500" s="11"/>
      <c r="BD500" s="11"/>
      <c r="BE500" s="11"/>
      <c r="BF500" s="11">
        <f t="shared" si="1178"/>
        <v>450</v>
      </c>
      <c r="BG500" s="11">
        <f t="shared" si="1179"/>
        <v>450</v>
      </c>
      <c r="BH500" s="11">
        <f t="shared" si="1180"/>
        <v>450</v>
      </c>
      <c r="BI500" s="11"/>
      <c r="BJ500" s="11"/>
      <c r="BK500" s="11"/>
      <c r="BL500" s="11">
        <f t="shared" si="1277"/>
        <v>450</v>
      </c>
      <c r="BM500" s="11"/>
      <c r="BN500" s="43">
        <f t="shared" si="1216"/>
        <v>450</v>
      </c>
      <c r="BO500" s="11">
        <f t="shared" si="1229"/>
        <v>450</v>
      </c>
      <c r="BP500" s="11"/>
      <c r="BQ500" s="43">
        <f t="shared" si="1217"/>
        <v>450</v>
      </c>
      <c r="BR500" s="11">
        <f t="shared" si="1230"/>
        <v>450</v>
      </c>
      <c r="BS500" s="11"/>
      <c r="BT500" s="43">
        <f t="shared" si="1218"/>
        <v>450</v>
      </c>
      <c r="BU500" s="11"/>
      <c r="BV500" s="21"/>
      <c r="BW500" s="21"/>
      <c r="BX500" s="1" t="str">
        <f t="shared" si="1280"/>
        <v>1006</v>
      </c>
    </row>
    <row r="501" spans="1:76" ht="46.8" customHeight="1" x14ac:dyDescent="0.3">
      <c r="A501" s="62" t="s">
        <v>376</v>
      </c>
      <c r="B501" s="63"/>
      <c r="C501" s="62"/>
      <c r="D501" s="62"/>
      <c r="E501" s="64" t="s">
        <v>377</v>
      </c>
      <c r="F501" s="11">
        <f t="shared" ref="F501:K501" si="1282">F502+F504</f>
        <v>22601.899999999998</v>
      </c>
      <c r="G501" s="11">
        <f t="shared" si="1282"/>
        <v>21102.7</v>
      </c>
      <c r="H501" s="11">
        <f t="shared" si="1282"/>
        <v>21102.7</v>
      </c>
      <c r="I501" s="11">
        <f t="shared" si="1282"/>
        <v>0</v>
      </c>
      <c r="J501" s="11">
        <f t="shared" si="1282"/>
        <v>0</v>
      </c>
      <c r="K501" s="11">
        <f t="shared" si="1282"/>
        <v>0</v>
      </c>
      <c r="L501" s="11">
        <f t="shared" si="1270"/>
        <v>22601.899999999998</v>
      </c>
      <c r="M501" s="11">
        <f t="shared" si="1271"/>
        <v>21102.7</v>
      </c>
      <c r="N501" s="11">
        <f t="shared" si="1272"/>
        <v>21102.7</v>
      </c>
      <c r="O501" s="11">
        <f>O502+O504</f>
        <v>0</v>
      </c>
      <c r="P501" s="11">
        <f>P502+P504</f>
        <v>0</v>
      </c>
      <c r="Q501" s="11">
        <f>Q502+Q504</f>
        <v>0</v>
      </c>
      <c r="R501" s="11">
        <f t="shared" si="1157"/>
        <v>22601.899999999998</v>
      </c>
      <c r="S501" s="11">
        <f t="shared" si="1158"/>
        <v>21102.7</v>
      </c>
      <c r="T501" s="11">
        <f t="shared" si="1159"/>
        <v>21102.7</v>
      </c>
      <c r="U501" s="11">
        <f>U502+U504</f>
        <v>0</v>
      </c>
      <c r="V501" s="11">
        <f>V502+V504</f>
        <v>0</v>
      </c>
      <c r="W501" s="11">
        <f>W502+W504</f>
        <v>0</v>
      </c>
      <c r="X501" s="11">
        <f t="shared" si="1160"/>
        <v>22601.899999999998</v>
      </c>
      <c r="Y501" s="11">
        <f t="shared" si="1161"/>
        <v>21102.7</v>
      </c>
      <c r="Z501" s="11">
        <f t="shared" si="1162"/>
        <v>21102.7</v>
      </c>
      <c r="AA501" s="11">
        <f>AA502+AA504</f>
        <v>0</v>
      </c>
      <c r="AB501" s="11">
        <f>AB502+AB504</f>
        <v>0</v>
      </c>
      <c r="AC501" s="11">
        <f>AC502+AC504</f>
        <v>0</v>
      </c>
      <c r="AD501" s="11">
        <f t="shared" si="1163"/>
        <v>22601.899999999998</v>
      </c>
      <c r="AE501" s="11">
        <f t="shared" si="1164"/>
        <v>21102.7</v>
      </c>
      <c r="AF501" s="11">
        <f t="shared" si="1165"/>
        <v>21102.7</v>
      </c>
      <c r="AG501" s="11">
        <f>AG502+AG504</f>
        <v>0</v>
      </c>
      <c r="AH501" s="11">
        <f t="shared" si="1166"/>
        <v>22601.899999999998</v>
      </c>
      <c r="AI501" s="11">
        <f t="shared" si="1167"/>
        <v>21102.7</v>
      </c>
      <c r="AJ501" s="11">
        <f t="shared" si="1168"/>
        <v>21102.7</v>
      </c>
      <c r="AK501" s="11">
        <f>AK502+AK504</f>
        <v>0</v>
      </c>
      <c r="AL501" s="11">
        <f>AL502+AL504</f>
        <v>0</v>
      </c>
      <c r="AM501" s="11">
        <f>AM502+AM504</f>
        <v>0</v>
      </c>
      <c r="AN501" s="11">
        <f t="shared" si="1169"/>
        <v>22601.899999999998</v>
      </c>
      <c r="AO501" s="11">
        <f t="shared" si="1170"/>
        <v>21102.7</v>
      </c>
      <c r="AP501" s="11">
        <f t="shared" si="1171"/>
        <v>21102.7</v>
      </c>
      <c r="AQ501" s="11">
        <f>AQ502+AQ504</f>
        <v>0</v>
      </c>
      <c r="AR501" s="11">
        <f>AR502+AR504</f>
        <v>0</v>
      </c>
      <c r="AS501" s="11">
        <f>AS502+AS504</f>
        <v>0</v>
      </c>
      <c r="AT501" s="11">
        <f t="shared" si="1172"/>
        <v>22601.899999999998</v>
      </c>
      <c r="AU501" s="11">
        <f t="shared" si="1173"/>
        <v>21102.7</v>
      </c>
      <c r="AV501" s="11">
        <f t="shared" si="1174"/>
        <v>21102.7</v>
      </c>
      <c r="AW501" s="11">
        <f>AW502+AW504</f>
        <v>0</v>
      </c>
      <c r="AX501" s="11">
        <f>AX502+AX504</f>
        <v>0</v>
      </c>
      <c r="AY501" s="11">
        <f>AY502+AY504</f>
        <v>0</v>
      </c>
      <c r="AZ501" s="11">
        <f t="shared" si="1175"/>
        <v>22601.899999999998</v>
      </c>
      <c r="BA501" s="11">
        <f t="shared" si="1176"/>
        <v>21102.7</v>
      </c>
      <c r="BB501" s="11">
        <f t="shared" si="1177"/>
        <v>21102.7</v>
      </c>
      <c r="BC501" s="11">
        <f>BC502+BC504</f>
        <v>0</v>
      </c>
      <c r="BD501" s="11">
        <f>BD502+BD504</f>
        <v>0</v>
      </c>
      <c r="BE501" s="11">
        <f>BE502+BE504</f>
        <v>0</v>
      </c>
      <c r="BF501" s="11">
        <f t="shared" si="1178"/>
        <v>22601.899999999998</v>
      </c>
      <c r="BG501" s="11">
        <f t="shared" si="1179"/>
        <v>21102.7</v>
      </c>
      <c r="BH501" s="11">
        <f t="shared" si="1180"/>
        <v>21102.7</v>
      </c>
      <c r="BI501" s="11">
        <f>BI502+BI504</f>
        <v>0</v>
      </c>
      <c r="BJ501" s="11">
        <f>BJ502+BJ504</f>
        <v>0</v>
      </c>
      <c r="BK501" s="11">
        <f>BK502+BK504</f>
        <v>0</v>
      </c>
      <c r="BL501" s="11">
        <f t="shared" si="1277"/>
        <v>22601.899999999998</v>
      </c>
      <c r="BM501" s="11">
        <f>BM502+BM504</f>
        <v>0</v>
      </c>
      <c r="BN501" s="43">
        <f t="shared" si="1216"/>
        <v>22601.899999999998</v>
      </c>
      <c r="BO501" s="11">
        <f t="shared" si="1229"/>
        <v>21102.7</v>
      </c>
      <c r="BP501" s="11">
        <f>BP502+BP504</f>
        <v>0</v>
      </c>
      <c r="BQ501" s="43">
        <f t="shared" si="1217"/>
        <v>21102.7</v>
      </c>
      <c r="BR501" s="11">
        <f t="shared" si="1230"/>
        <v>21102.7</v>
      </c>
      <c r="BS501" s="11">
        <f>BS502+BS504</f>
        <v>0</v>
      </c>
      <c r="BT501" s="43">
        <f t="shared" si="1218"/>
        <v>21102.7</v>
      </c>
      <c r="BU501" s="11">
        <f>BU502+BU504</f>
        <v>0</v>
      </c>
      <c r="BV501" s="21"/>
      <c r="BW501" s="21"/>
      <c r="BX501" s="1" t="str">
        <f t="shared" si="1280"/>
        <v/>
      </c>
    </row>
    <row r="502" spans="1:76" ht="31.2" customHeight="1" x14ac:dyDescent="0.3">
      <c r="A502" s="62" t="s">
        <v>376</v>
      </c>
      <c r="B502" s="63" t="s">
        <v>64</v>
      </c>
      <c r="C502" s="62"/>
      <c r="D502" s="62"/>
      <c r="E502" s="64" t="s">
        <v>65</v>
      </c>
      <c r="F502" s="11">
        <f t="shared" ref="F502:K502" si="1283">F503</f>
        <v>1500</v>
      </c>
      <c r="G502" s="11">
        <f t="shared" si="1283"/>
        <v>0</v>
      </c>
      <c r="H502" s="11">
        <f t="shared" si="1283"/>
        <v>0</v>
      </c>
      <c r="I502" s="11">
        <f t="shared" si="1283"/>
        <v>0</v>
      </c>
      <c r="J502" s="11">
        <f t="shared" si="1283"/>
        <v>0</v>
      </c>
      <c r="K502" s="11">
        <f t="shared" si="1283"/>
        <v>0</v>
      </c>
      <c r="L502" s="11">
        <f t="shared" si="1270"/>
        <v>1500</v>
      </c>
      <c r="M502" s="11">
        <f t="shared" si="1271"/>
        <v>0</v>
      </c>
      <c r="N502" s="11">
        <f t="shared" si="1272"/>
        <v>0</v>
      </c>
      <c r="O502" s="11">
        <f>O503</f>
        <v>0</v>
      </c>
      <c r="P502" s="11">
        <f>P503</f>
        <v>0</v>
      </c>
      <c r="Q502" s="11">
        <f>Q503</f>
        <v>0</v>
      </c>
      <c r="R502" s="11">
        <f t="shared" si="1157"/>
        <v>1500</v>
      </c>
      <c r="S502" s="11">
        <f t="shared" si="1158"/>
        <v>0</v>
      </c>
      <c r="T502" s="11">
        <f t="shared" si="1159"/>
        <v>0</v>
      </c>
      <c r="U502" s="11">
        <f>U503</f>
        <v>0</v>
      </c>
      <c r="V502" s="11">
        <f>V503</f>
        <v>0</v>
      </c>
      <c r="W502" s="11">
        <f>W503</f>
        <v>0</v>
      </c>
      <c r="X502" s="11">
        <f t="shared" si="1160"/>
        <v>1500</v>
      </c>
      <c r="Y502" s="11">
        <f t="shared" si="1161"/>
        <v>0</v>
      </c>
      <c r="Z502" s="11">
        <f t="shared" si="1162"/>
        <v>0</v>
      </c>
      <c r="AA502" s="11">
        <f>AA503</f>
        <v>0</v>
      </c>
      <c r="AB502" s="11">
        <f>AB503</f>
        <v>0</v>
      </c>
      <c r="AC502" s="11">
        <f>AC503</f>
        <v>0</v>
      </c>
      <c r="AD502" s="11">
        <f t="shared" si="1163"/>
        <v>1500</v>
      </c>
      <c r="AE502" s="11">
        <f t="shared" si="1164"/>
        <v>0</v>
      </c>
      <c r="AF502" s="11">
        <f t="shared" si="1165"/>
        <v>0</v>
      </c>
      <c r="AG502" s="11">
        <f>AG503</f>
        <v>0</v>
      </c>
      <c r="AH502" s="11">
        <f t="shared" si="1166"/>
        <v>1500</v>
      </c>
      <c r="AI502" s="11">
        <f t="shared" si="1167"/>
        <v>0</v>
      </c>
      <c r="AJ502" s="11">
        <f t="shared" si="1168"/>
        <v>0</v>
      </c>
      <c r="AK502" s="11">
        <f>AK503</f>
        <v>0</v>
      </c>
      <c r="AL502" s="11">
        <f>AL503</f>
        <v>0</v>
      </c>
      <c r="AM502" s="11">
        <f>AM503</f>
        <v>0</v>
      </c>
      <c r="AN502" s="11">
        <f t="shared" si="1169"/>
        <v>1500</v>
      </c>
      <c r="AO502" s="11">
        <f t="shared" si="1170"/>
        <v>0</v>
      </c>
      <c r="AP502" s="11">
        <f t="shared" si="1171"/>
        <v>0</v>
      </c>
      <c r="AQ502" s="11">
        <f>AQ503</f>
        <v>0</v>
      </c>
      <c r="AR502" s="11">
        <f>AR503</f>
        <v>0</v>
      </c>
      <c r="AS502" s="11">
        <f>AS503</f>
        <v>0</v>
      </c>
      <c r="AT502" s="11">
        <f t="shared" si="1172"/>
        <v>1500</v>
      </c>
      <c r="AU502" s="11">
        <f t="shared" si="1173"/>
        <v>0</v>
      </c>
      <c r="AV502" s="11">
        <f t="shared" si="1174"/>
        <v>0</v>
      </c>
      <c r="AW502" s="11">
        <f>AW503</f>
        <v>0</v>
      </c>
      <c r="AX502" s="11">
        <f>AX503</f>
        <v>0</v>
      </c>
      <c r="AY502" s="11">
        <f>AY503</f>
        <v>0</v>
      </c>
      <c r="AZ502" s="11">
        <f t="shared" si="1175"/>
        <v>1500</v>
      </c>
      <c r="BA502" s="11">
        <f t="shared" si="1176"/>
        <v>0</v>
      </c>
      <c r="BB502" s="11">
        <f t="shared" si="1177"/>
        <v>0</v>
      </c>
      <c r="BC502" s="11">
        <f>BC503</f>
        <v>0</v>
      </c>
      <c r="BD502" s="11">
        <f>BD503</f>
        <v>0</v>
      </c>
      <c r="BE502" s="11">
        <f>BE503</f>
        <v>0</v>
      </c>
      <c r="BF502" s="11">
        <f t="shared" si="1178"/>
        <v>1500</v>
      </c>
      <c r="BG502" s="11">
        <f t="shared" si="1179"/>
        <v>0</v>
      </c>
      <c r="BH502" s="11">
        <f t="shared" si="1180"/>
        <v>0</v>
      </c>
      <c r="BI502" s="11">
        <f>BI503</f>
        <v>0</v>
      </c>
      <c r="BJ502" s="11">
        <f>BJ503</f>
        <v>0</v>
      </c>
      <c r="BK502" s="11">
        <f>BK503</f>
        <v>0</v>
      </c>
      <c r="BL502" s="11">
        <f t="shared" si="1277"/>
        <v>1500</v>
      </c>
      <c r="BM502" s="11">
        <f>BM503</f>
        <v>0</v>
      </c>
      <c r="BN502" s="43">
        <f t="shared" si="1216"/>
        <v>1500</v>
      </c>
      <c r="BO502" s="11">
        <f t="shared" si="1229"/>
        <v>0</v>
      </c>
      <c r="BP502" s="11">
        <f>BP503</f>
        <v>0</v>
      </c>
      <c r="BQ502" s="43">
        <f t="shared" si="1217"/>
        <v>0</v>
      </c>
      <c r="BR502" s="11">
        <f t="shared" si="1230"/>
        <v>0</v>
      </c>
      <c r="BS502" s="11">
        <f>BS503</f>
        <v>0</v>
      </c>
      <c r="BT502" s="43">
        <f t="shared" si="1218"/>
        <v>0</v>
      </c>
      <c r="BU502" s="11">
        <f>BU503</f>
        <v>0</v>
      </c>
      <c r="BV502" s="21"/>
      <c r="BW502" s="21"/>
      <c r="BX502" s="1" t="str">
        <f t="shared" si="1280"/>
        <v/>
      </c>
    </row>
    <row r="503" spans="1:76" ht="15.6" customHeight="1" x14ac:dyDescent="0.3">
      <c r="A503" s="62" t="s">
        <v>376</v>
      </c>
      <c r="B503" s="63">
        <v>200</v>
      </c>
      <c r="C503" s="62" t="s">
        <v>126</v>
      </c>
      <c r="D503" s="62" t="s">
        <v>358</v>
      </c>
      <c r="E503" s="64" t="s">
        <v>359</v>
      </c>
      <c r="F503" s="11">
        <v>1500</v>
      </c>
      <c r="G503" s="11">
        <v>0</v>
      </c>
      <c r="H503" s="11">
        <v>0</v>
      </c>
      <c r="I503" s="11"/>
      <c r="J503" s="11"/>
      <c r="K503" s="11"/>
      <c r="L503" s="11">
        <f t="shared" si="1270"/>
        <v>1500</v>
      </c>
      <c r="M503" s="11">
        <f t="shared" si="1271"/>
        <v>0</v>
      </c>
      <c r="N503" s="11">
        <f t="shared" si="1272"/>
        <v>0</v>
      </c>
      <c r="O503" s="11"/>
      <c r="P503" s="11"/>
      <c r="Q503" s="11"/>
      <c r="R503" s="11">
        <f t="shared" ref="R503:R566" si="1284">L503+O503</f>
        <v>1500</v>
      </c>
      <c r="S503" s="11">
        <f t="shared" ref="S503:S566" si="1285">M503+P503</f>
        <v>0</v>
      </c>
      <c r="T503" s="11">
        <f t="shared" ref="T503:T566" si="1286">N503+Q503</f>
        <v>0</v>
      </c>
      <c r="U503" s="11"/>
      <c r="V503" s="11"/>
      <c r="W503" s="11"/>
      <c r="X503" s="11">
        <f t="shared" ref="X503:X566" si="1287">R503+U503</f>
        <v>1500</v>
      </c>
      <c r="Y503" s="11">
        <f t="shared" ref="Y503:Y566" si="1288">S503+V503</f>
        <v>0</v>
      </c>
      <c r="Z503" s="11">
        <f t="shared" ref="Z503:Z566" si="1289">T503+W503</f>
        <v>0</v>
      </c>
      <c r="AA503" s="11"/>
      <c r="AB503" s="11"/>
      <c r="AC503" s="11"/>
      <c r="AD503" s="11">
        <f t="shared" ref="AD503:AD566" si="1290">X503+AA503</f>
        <v>1500</v>
      </c>
      <c r="AE503" s="11">
        <f t="shared" ref="AE503:AE566" si="1291">Y503+AB503</f>
        <v>0</v>
      </c>
      <c r="AF503" s="11">
        <f t="shared" ref="AF503:AF566" si="1292">Z503+AC503</f>
        <v>0</v>
      </c>
      <c r="AG503" s="11"/>
      <c r="AH503" s="11">
        <f t="shared" ref="AH503:AH566" si="1293">AD503+AG503</f>
        <v>1500</v>
      </c>
      <c r="AI503" s="11">
        <f t="shared" ref="AI503:AI566" si="1294">AE503</f>
        <v>0</v>
      </c>
      <c r="AJ503" s="11">
        <f t="shared" ref="AJ503:AJ566" si="1295">AF503</f>
        <v>0</v>
      </c>
      <c r="AK503" s="11"/>
      <c r="AL503" s="11"/>
      <c r="AM503" s="11"/>
      <c r="AN503" s="11">
        <f t="shared" ref="AN503:AN566" si="1296">AH503+AK503</f>
        <v>1500</v>
      </c>
      <c r="AO503" s="11">
        <f t="shared" ref="AO503:AO566" si="1297">AI503+AL503</f>
        <v>0</v>
      </c>
      <c r="AP503" s="11">
        <f t="shared" ref="AP503:AP566" si="1298">AJ503+AM503</f>
        <v>0</v>
      </c>
      <c r="AQ503" s="11"/>
      <c r="AR503" s="11"/>
      <c r="AS503" s="11"/>
      <c r="AT503" s="11">
        <f t="shared" ref="AT503:AT566" si="1299">AN503+AQ503</f>
        <v>1500</v>
      </c>
      <c r="AU503" s="11">
        <f t="shared" ref="AU503:AU566" si="1300">AO503+AR503</f>
        <v>0</v>
      </c>
      <c r="AV503" s="11">
        <f t="shared" ref="AV503:AV566" si="1301">AP503+AS503</f>
        <v>0</v>
      </c>
      <c r="AW503" s="11"/>
      <c r="AX503" s="11"/>
      <c r="AY503" s="11"/>
      <c r="AZ503" s="11">
        <f t="shared" ref="AZ503:AZ566" si="1302">AT503+AW503</f>
        <v>1500</v>
      </c>
      <c r="BA503" s="11">
        <f t="shared" ref="BA503:BA566" si="1303">AU503+AX503</f>
        <v>0</v>
      </c>
      <c r="BB503" s="11">
        <f t="shared" ref="BB503:BB566" si="1304">AV503+AY503</f>
        <v>0</v>
      </c>
      <c r="BC503" s="11"/>
      <c r="BD503" s="11"/>
      <c r="BE503" s="11"/>
      <c r="BF503" s="11">
        <f t="shared" ref="BF503:BF566" si="1305">AZ503+BC503</f>
        <v>1500</v>
      </c>
      <c r="BG503" s="11">
        <f t="shared" ref="BG503:BG566" si="1306">BA503+BD503</f>
        <v>0</v>
      </c>
      <c r="BH503" s="11">
        <f t="shared" ref="BH503:BH566" si="1307">BB503+BE503</f>
        <v>0</v>
      </c>
      <c r="BI503" s="11"/>
      <c r="BJ503" s="11"/>
      <c r="BK503" s="11"/>
      <c r="BL503" s="11">
        <f t="shared" si="1277"/>
        <v>1500</v>
      </c>
      <c r="BM503" s="11"/>
      <c r="BN503" s="43">
        <f t="shared" si="1216"/>
        <v>1500</v>
      </c>
      <c r="BO503" s="11">
        <f t="shared" si="1229"/>
        <v>0</v>
      </c>
      <c r="BP503" s="11"/>
      <c r="BQ503" s="43">
        <f t="shared" si="1217"/>
        <v>0</v>
      </c>
      <c r="BR503" s="11">
        <f t="shared" si="1230"/>
        <v>0</v>
      </c>
      <c r="BS503" s="11"/>
      <c r="BT503" s="43">
        <f t="shared" si="1218"/>
        <v>0</v>
      </c>
      <c r="BU503" s="11"/>
      <c r="BV503" s="21"/>
      <c r="BW503" s="21"/>
      <c r="BX503" s="1" t="str">
        <f t="shared" si="1280"/>
        <v>1006</v>
      </c>
    </row>
    <row r="504" spans="1:76" ht="46.8" customHeight="1" x14ac:dyDescent="0.3">
      <c r="A504" s="62" t="s">
        <v>376</v>
      </c>
      <c r="B504" s="63" t="s">
        <v>82</v>
      </c>
      <c r="C504" s="62"/>
      <c r="D504" s="62"/>
      <c r="E504" s="64" t="s">
        <v>83</v>
      </c>
      <c r="F504" s="11">
        <f t="shared" ref="F504:K504" si="1308">F505+F506+F507</f>
        <v>21101.899999999998</v>
      </c>
      <c r="G504" s="11">
        <f t="shared" si="1308"/>
        <v>21102.7</v>
      </c>
      <c r="H504" s="11">
        <f t="shared" si="1308"/>
        <v>21102.7</v>
      </c>
      <c r="I504" s="11">
        <f t="shared" si="1308"/>
        <v>0</v>
      </c>
      <c r="J504" s="11">
        <f t="shared" si="1308"/>
        <v>0</v>
      </c>
      <c r="K504" s="11">
        <f t="shared" si="1308"/>
        <v>0</v>
      </c>
      <c r="L504" s="11">
        <f t="shared" si="1270"/>
        <v>21101.899999999998</v>
      </c>
      <c r="M504" s="11">
        <f t="shared" si="1271"/>
        <v>21102.7</v>
      </c>
      <c r="N504" s="11">
        <f t="shared" si="1272"/>
        <v>21102.7</v>
      </c>
      <c r="O504" s="11">
        <f>O505+O506+O507</f>
        <v>0</v>
      </c>
      <c r="P504" s="11">
        <f>P505+P506+P507</f>
        <v>0</v>
      </c>
      <c r="Q504" s="11">
        <f>Q505+Q506+Q507</f>
        <v>0</v>
      </c>
      <c r="R504" s="11">
        <f t="shared" si="1284"/>
        <v>21101.899999999998</v>
      </c>
      <c r="S504" s="11">
        <f t="shared" si="1285"/>
        <v>21102.7</v>
      </c>
      <c r="T504" s="11">
        <f t="shared" si="1286"/>
        <v>21102.7</v>
      </c>
      <c r="U504" s="11">
        <f>U505+U506+U507</f>
        <v>0</v>
      </c>
      <c r="V504" s="11">
        <f>V505+V506+V507</f>
        <v>0</v>
      </c>
      <c r="W504" s="11">
        <f>W505+W506+W507</f>
        <v>0</v>
      </c>
      <c r="X504" s="11">
        <f t="shared" si="1287"/>
        <v>21101.899999999998</v>
      </c>
      <c r="Y504" s="11">
        <f t="shared" si="1288"/>
        <v>21102.7</v>
      </c>
      <c r="Z504" s="11">
        <f t="shared" si="1289"/>
        <v>21102.7</v>
      </c>
      <c r="AA504" s="11">
        <f>AA505+AA506+AA507</f>
        <v>0</v>
      </c>
      <c r="AB504" s="11">
        <f>AB505+AB506+AB507</f>
        <v>0</v>
      </c>
      <c r="AC504" s="11">
        <f>AC505+AC506+AC507</f>
        <v>0</v>
      </c>
      <c r="AD504" s="11">
        <f t="shared" si="1290"/>
        <v>21101.899999999998</v>
      </c>
      <c r="AE504" s="11">
        <f t="shared" si="1291"/>
        <v>21102.7</v>
      </c>
      <c r="AF504" s="11">
        <f t="shared" si="1292"/>
        <v>21102.7</v>
      </c>
      <c r="AG504" s="11">
        <f>AG505+AG506+AG507</f>
        <v>0</v>
      </c>
      <c r="AH504" s="11">
        <f t="shared" si="1293"/>
        <v>21101.899999999998</v>
      </c>
      <c r="AI504" s="11">
        <f t="shared" si="1294"/>
        <v>21102.7</v>
      </c>
      <c r="AJ504" s="11">
        <f t="shared" si="1295"/>
        <v>21102.7</v>
      </c>
      <c r="AK504" s="11">
        <f>AK505+AK506+AK507</f>
        <v>0</v>
      </c>
      <c r="AL504" s="11">
        <f>AL505+AL506+AL507</f>
        <v>0</v>
      </c>
      <c r="AM504" s="11">
        <f>AM505+AM506+AM507</f>
        <v>0</v>
      </c>
      <c r="AN504" s="11">
        <f t="shared" si="1296"/>
        <v>21101.899999999998</v>
      </c>
      <c r="AO504" s="11">
        <f t="shared" si="1297"/>
        <v>21102.7</v>
      </c>
      <c r="AP504" s="11">
        <f t="shared" si="1298"/>
        <v>21102.7</v>
      </c>
      <c r="AQ504" s="11">
        <f>AQ505+AQ506+AQ507</f>
        <v>0</v>
      </c>
      <c r="AR504" s="11">
        <f>AR505+AR506+AR507</f>
        <v>0</v>
      </c>
      <c r="AS504" s="11">
        <f>AS505+AS506+AS507</f>
        <v>0</v>
      </c>
      <c r="AT504" s="11">
        <f t="shared" si="1299"/>
        <v>21101.899999999998</v>
      </c>
      <c r="AU504" s="11">
        <f t="shared" si="1300"/>
        <v>21102.7</v>
      </c>
      <c r="AV504" s="11">
        <f t="shared" si="1301"/>
        <v>21102.7</v>
      </c>
      <c r="AW504" s="11">
        <f>AW505+AW506+AW507</f>
        <v>0</v>
      </c>
      <c r="AX504" s="11">
        <f>AX505+AX506+AX507</f>
        <v>0</v>
      </c>
      <c r="AY504" s="11">
        <f>AY505+AY506+AY507</f>
        <v>0</v>
      </c>
      <c r="AZ504" s="11">
        <f t="shared" si="1302"/>
        <v>21101.899999999998</v>
      </c>
      <c r="BA504" s="11">
        <f t="shared" si="1303"/>
        <v>21102.7</v>
      </c>
      <c r="BB504" s="11">
        <f t="shared" si="1304"/>
        <v>21102.7</v>
      </c>
      <c r="BC504" s="11">
        <f>BC505+BC506+BC507</f>
        <v>0</v>
      </c>
      <c r="BD504" s="11">
        <f>BD505+BD506+BD507</f>
        <v>0</v>
      </c>
      <c r="BE504" s="11">
        <f>BE505+BE506+BE507</f>
        <v>0</v>
      </c>
      <c r="BF504" s="11">
        <f t="shared" si="1305"/>
        <v>21101.899999999998</v>
      </c>
      <c r="BG504" s="11">
        <f t="shared" si="1306"/>
        <v>21102.7</v>
      </c>
      <c r="BH504" s="11">
        <f t="shared" si="1307"/>
        <v>21102.7</v>
      </c>
      <c r="BI504" s="11">
        <f>BI505+BI506+BI507</f>
        <v>0</v>
      </c>
      <c r="BJ504" s="11">
        <f>BJ505+BJ506+BJ507</f>
        <v>0</v>
      </c>
      <c r="BK504" s="11">
        <f>BK505+BK506+BK507</f>
        <v>0</v>
      </c>
      <c r="BL504" s="11">
        <f t="shared" si="1277"/>
        <v>21101.899999999998</v>
      </c>
      <c r="BM504" s="11">
        <f>BM505+BM506+BM507</f>
        <v>0</v>
      </c>
      <c r="BN504" s="43">
        <f t="shared" si="1216"/>
        <v>21101.899999999998</v>
      </c>
      <c r="BO504" s="11">
        <f t="shared" si="1229"/>
        <v>21102.7</v>
      </c>
      <c r="BP504" s="11">
        <f>BP505+BP506+BP507</f>
        <v>0</v>
      </c>
      <c r="BQ504" s="43">
        <f t="shared" si="1217"/>
        <v>21102.7</v>
      </c>
      <c r="BR504" s="11">
        <f t="shared" si="1230"/>
        <v>21102.7</v>
      </c>
      <c r="BS504" s="11">
        <f>BS505+BS506+BS507</f>
        <v>0</v>
      </c>
      <c r="BT504" s="43">
        <f t="shared" si="1218"/>
        <v>21102.7</v>
      </c>
      <c r="BU504" s="11">
        <f>BU505+BU506+BU507</f>
        <v>0</v>
      </c>
      <c r="BV504" s="21"/>
      <c r="BW504" s="21"/>
      <c r="BX504" s="1" t="str">
        <f t="shared" si="1280"/>
        <v/>
      </c>
    </row>
    <row r="505" spans="1:76" ht="15.6" customHeight="1" x14ac:dyDescent="0.3">
      <c r="A505" s="62" t="s">
        <v>376</v>
      </c>
      <c r="B505" s="63" t="s">
        <v>82</v>
      </c>
      <c r="C505" s="62" t="s">
        <v>78</v>
      </c>
      <c r="D505" s="62" t="s">
        <v>323</v>
      </c>
      <c r="E505" s="64" t="s">
        <v>378</v>
      </c>
      <c r="F505" s="11">
        <v>15359.8</v>
      </c>
      <c r="G505" s="11">
        <v>20575</v>
      </c>
      <c r="H505" s="11">
        <v>19554.5</v>
      </c>
      <c r="I505" s="11"/>
      <c r="J505" s="11"/>
      <c r="K505" s="11"/>
      <c r="L505" s="11">
        <f t="shared" si="1270"/>
        <v>15359.8</v>
      </c>
      <c r="M505" s="11">
        <f t="shared" si="1271"/>
        <v>20575</v>
      </c>
      <c r="N505" s="11">
        <f t="shared" si="1272"/>
        <v>19554.5</v>
      </c>
      <c r="O505" s="11"/>
      <c r="P505" s="11"/>
      <c r="Q505" s="11"/>
      <c r="R505" s="11">
        <f t="shared" si="1284"/>
        <v>15359.8</v>
      </c>
      <c r="S505" s="11">
        <f t="shared" si="1285"/>
        <v>20575</v>
      </c>
      <c r="T505" s="11">
        <f t="shared" si="1286"/>
        <v>19554.5</v>
      </c>
      <c r="U505" s="11"/>
      <c r="V505" s="11"/>
      <c r="W505" s="11"/>
      <c r="X505" s="11">
        <f t="shared" si="1287"/>
        <v>15359.8</v>
      </c>
      <c r="Y505" s="11">
        <f t="shared" si="1288"/>
        <v>20575</v>
      </c>
      <c r="Z505" s="11">
        <f t="shared" si="1289"/>
        <v>19554.5</v>
      </c>
      <c r="AA505" s="11"/>
      <c r="AB505" s="11"/>
      <c r="AC505" s="11"/>
      <c r="AD505" s="11">
        <f t="shared" si="1290"/>
        <v>15359.8</v>
      </c>
      <c r="AE505" s="11">
        <f t="shared" si="1291"/>
        <v>20575</v>
      </c>
      <c r="AF505" s="11">
        <f t="shared" si="1292"/>
        <v>19554.5</v>
      </c>
      <c r="AG505" s="11"/>
      <c r="AH505" s="11">
        <f t="shared" si="1293"/>
        <v>15359.8</v>
      </c>
      <c r="AI505" s="11">
        <f t="shared" si="1294"/>
        <v>20575</v>
      </c>
      <c r="AJ505" s="11">
        <f t="shared" si="1295"/>
        <v>19554.5</v>
      </c>
      <c r="AK505" s="11"/>
      <c r="AL505" s="11"/>
      <c r="AM505" s="11"/>
      <c r="AN505" s="11">
        <f t="shared" si="1296"/>
        <v>15359.8</v>
      </c>
      <c r="AO505" s="11">
        <f t="shared" si="1297"/>
        <v>20575</v>
      </c>
      <c r="AP505" s="11">
        <f t="shared" si="1298"/>
        <v>19554.5</v>
      </c>
      <c r="AQ505" s="11"/>
      <c r="AR505" s="11"/>
      <c r="AS505" s="11"/>
      <c r="AT505" s="11">
        <f t="shared" si="1299"/>
        <v>15359.8</v>
      </c>
      <c r="AU505" s="11">
        <f t="shared" si="1300"/>
        <v>20575</v>
      </c>
      <c r="AV505" s="11">
        <f t="shared" si="1301"/>
        <v>19554.5</v>
      </c>
      <c r="AW505" s="11"/>
      <c r="AX505" s="11"/>
      <c r="AY505" s="11"/>
      <c r="AZ505" s="11">
        <f t="shared" si="1302"/>
        <v>15359.8</v>
      </c>
      <c r="BA505" s="11">
        <f t="shared" si="1303"/>
        <v>20575</v>
      </c>
      <c r="BB505" s="11">
        <f t="shared" si="1304"/>
        <v>19554.5</v>
      </c>
      <c r="BC505" s="11"/>
      <c r="BD505" s="11"/>
      <c r="BE505" s="11"/>
      <c r="BF505" s="11">
        <f t="shared" si="1305"/>
        <v>15359.8</v>
      </c>
      <c r="BG505" s="11">
        <f t="shared" si="1306"/>
        <v>20575</v>
      </c>
      <c r="BH505" s="11">
        <f t="shared" si="1307"/>
        <v>19554.5</v>
      </c>
      <c r="BI505" s="11"/>
      <c r="BJ505" s="11"/>
      <c r="BK505" s="11"/>
      <c r="BL505" s="11">
        <f t="shared" si="1277"/>
        <v>15359.8</v>
      </c>
      <c r="BM505" s="11"/>
      <c r="BN505" s="43">
        <f t="shared" si="1216"/>
        <v>15359.8</v>
      </c>
      <c r="BO505" s="11">
        <f t="shared" si="1229"/>
        <v>20575</v>
      </c>
      <c r="BP505" s="11"/>
      <c r="BQ505" s="43">
        <f t="shared" si="1217"/>
        <v>20575</v>
      </c>
      <c r="BR505" s="11">
        <f t="shared" si="1230"/>
        <v>19554.5</v>
      </c>
      <c r="BS505" s="11"/>
      <c r="BT505" s="43">
        <f t="shared" si="1218"/>
        <v>19554.5</v>
      </c>
      <c r="BU505" s="11"/>
      <c r="BV505" s="21"/>
      <c r="BW505" s="21"/>
      <c r="BX505" s="1" t="str">
        <f t="shared" si="1280"/>
        <v>0702</v>
      </c>
    </row>
    <row r="506" spans="1:76" ht="15.6" customHeight="1" x14ac:dyDescent="0.3">
      <c r="A506" s="62" t="s">
        <v>376</v>
      </c>
      <c r="B506" s="63" t="s">
        <v>82</v>
      </c>
      <c r="C506" s="62" t="s">
        <v>78</v>
      </c>
      <c r="D506" s="62" t="s">
        <v>67</v>
      </c>
      <c r="E506" s="64" t="s">
        <v>232</v>
      </c>
      <c r="F506" s="11">
        <v>3438.1</v>
      </c>
      <c r="G506" s="11">
        <v>0</v>
      </c>
      <c r="H506" s="11">
        <v>0</v>
      </c>
      <c r="I506" s="11"/>
      <c r="J506" s="11"/>
      <c r="K506" s="11"/>
      <c r="L506" s="11">
        <f t="shared" si="1270"/>
        <v>3438.1</v>
      </c>
      <c r="M506" s="11">
        <f t="shared" si="1271"/>
        <v>0</v>
      </c>
      <c r="N506" s="11">
        <f t="shared" si="1272"/>
        <v>0</v>
      </c>
      <c r="O506" s="11"/>
      <c r="P506" s="11"/>
      <c r="Q506" s="11"/>
      <c r="R506" s="11">
        <f t="shared" si="1284"/>
        <v>3438.1</v>
      </c>
      <c r="S506" s="11">
        <f t="shared" si="1285"/>
        <v>0</v>
      </c>
      <c r="T506" s="11">
        <f t="shared" si="1286"/>
        <v>0</v>
      </c>
      <c r="U506" s="11"/>
      <c r="V506" s="11"/>
      <c r="W506" s="11"/>
      <c r="X506" s="11">
        <f t="shared" si="1287"/>
        <v>3438.1</v>
      </c>
      <c r="Y506" s="11">
        <f t="shared" si="1288"/>
        <v>0</v>
      </c>
      <c r="Z506" s="11">
        <f t="shared" si="1289"/>
        <v>0</v>
      </c>
      <c r="AA506" s="11"/>
      <c r="AB506" s="11"/>
      <c r="AC506" s="11"/>
      <c r="AD506" s="11">
        <f t="shared" si="1290"/>
        <v>3438.1</v>
      </c>
      <c r="AE506" s="11">
        <f t="shared" si="1291"/>
        <v>0</v>
      </c>
      <c r="AF506" s="11">
        <f t="shared" si="1292"/>
        <v>0</v>
      </c>
      <c r="AG506" s="11"/>
      <c r="AH506" s="11">
        <f t="shared" si="1293"/>
        <v>3438.1</v>
      </c>
      <c r="AI506" s="11">
        <f t="shared" si="1294"/>
        <v>0</v>
      </c>
      <c r="AJ506" s="11">
        <f t="shared" si="1295"/>
        <v>0</v>
      </c>
      <c r="AK506" s="11"/>
      <c r="AL506" s="11"/>
      <c r="AM506" s="11"/>
      <c r="AN506" s="11">
        <f t="shared" si="1296"/>
        <v>3438.1</v>
      </c>
      <c r="AO506" s="11">
        <f t="shared" si="1297"/>
        <v>0</v>
      </c>
      <c r="AP506" s="11">
        <f t="shared" si="1298"/>
        <v>0</v>
      </c>
      <c r="AQ506" s="11"/>
      <c r="AR506" s="11"/>
      <c r="AS506" s="11"/>
      <c r="AT506" s="11">
        <f t="shared" si="1299"/>
        <v>3438.1</v>
      </c>
      <c r="AU506" s="11">
        <f t="shared" si="1300"/>
        <v>0</v>
      </c>
      <c r="AV506" s="11">
        <f t="shared" si="1301"/>
        <v>0</v>
      </c>
      <c r="AW506" s="11"/>
      <c r="AX506" s="11"/>
      <c r="AY506" s="11"/>
      <c r="AZ506" s="11">
        <f t="shared" si="1302"/>
        <v>3438.1</v>
      </c>
      <c r="BA506" s="11">
        <f t="shared" si="1303"/>
        <v>0</v>
      </c>
      <c r="BB506" s="11">
        <f t="shared" si="1304"/>
        <v>0</v>
      </c>
      <c r="BC506" s="11"/>
      <c r="BD506" s="11"/>
      <c r="BE506" s="11"/>
      <c r="BF506" s="11">
        <f t="shared" si="1305"/>
        <v>3438.1</v>
      </c>
      <c r="BG506" s="11">
        <f t="shared" si="1306"/>
        <v>0</v>
      </c>
      <c r="BH506" s="11">
        <f t="shared" si="1307"/>
        <v>0</v>
      </c>
      <c r="BI506" s="11"/>
      <c r="BJ506" s="11"/>
      <c r="BK506" s="11"/>
      <c r="BL506" s="11">
        <f t="shared" si="1277"/>
        <v>3438.1</v>
      </c>
      <c r="BM506" s="11"/>
      <c r="BN506" s="43">
        <f t="shared" si="1216"/>
        <v>3438.1</v>
      </c>
      <c r="BO506" s="11">
        <f t="shared" si="1229"/>
        <v>0</v>
      </c>
      <c r="BP506" s="11"/>
      <c r="BQ506" s="43">
        <f t="shared" si="1217"/>
        <v>0</v>
      </c>
      <c r="BR506" s="11">
        <f t="shared" si="1230"/>
        <v>0</v>
      </c>
      <c r="BS506" s="11"/>
      <c r="BT506" s="43">
        <f t="shared" si="1218"/>
        <v>0</v>
      </c>
      <c r="BU506" s="11"/>
      <c r="BV506" s="21"/>
      <c r="BW506" s="21"/>
      <c r="BX506" s="1" t="str">
        <f t="shared" si="1280"/>
        <v>0703</v>
      </c>
    </row>
    <row r="507" spans="1:76" ht="15.6" customHeight="1" x14ac:dyDescent="0.3">
      <c r="A507" s="62" t="s">
        <v>376</v>
      </c>
      <c r="B507" s="63" t="s">
        <v>82</v>
      </c>
      <c r="C507" s="62" t="s">
        <v>92</v>
      </c>
      <c r="D507" s="62" t="s">
        <v>43</v>
      </c>
      <c r="E507" s="64" t="s">
        <v>93</v>
      </c>
      <c r="F507" s="11">
        <v>2304</v>
      </c>
      <c r="G507" s="11">
        <v>527.70000000000005</v>
      </c>
      <c r="H507" s="11">
        <v>1548.2</v>
      </c>
      <c r="I507" s="11"/>
      <c r="J507" s="11"/>
      <c r="K507" s="11"/>
      <c r="L507" s="11">
        <f t="shared" si="1270"/>
        <v>2304</v>
      </c>
      <c r="M507" s="11">
        <f t="shared" si="1271"/>
        <v>527.70000000000005</v>
      </c>
      <c r="N507" s="11">
        <f t="shared" si="1272"/>
        <v>1548.2</v>
      </c>
      <c r="O507" s="11"/>
      <c r="P507" s="11"/>
      <c r="Q507" s="11"/>
      <c r="R507" s="11">
        <f t="shared" si="1284"/>
        <v>2304</v>
      </c>
      <c r="S507" s="11">
        <f t="shared" si="1285"/>
        <v>527.70000000000005</v>
      </c>
      <c r="T507" s="11">
        <f t="shared" si="1286"/>
        <v>1548.2</v>
      </c>
      <c r="U507" s="11"/>
      <c r="V507" s="11"/>
      <c r="W507" s="11"/>
      <c r="X507" s="11">
        <f t="shared" si="1287"/>
        <v>2304</v>
      </c>
      <c r="Y507" s="11">
        <f t="shared" si="1288"/>
        <v>527.70000000000005</v>
      </c>
      <c r="Z507" s="11">
        <f t="shared" si="1289"/>
        <v>1548.2</v>
      </c>
      <c r="AA507" s="11"/>
      <c r="AB507" s="11"/>
      <c r="AC507" s="11"/>
      <c r="AD507" s="11">
        <f t="shared" si="1290"/>
        <v>2304</v>
      </c>
      <c r="AE507" s="11">
        <f t="shared" si="1291"/>
        <v>527.70000000000005</v>
      </c>
      <c r="AF507" s="11">
        <f t="shared" si="1292"/>
        <v>1548.2</v>
      </c>
      <c r="AG507" s="11"/>
      <c r="AH507" s="11">
        <f t="shared" si="1293"/>
        <v>2304</v>
      </c>
      <c r="AI507" s="11">
        <f t="shared" si="1294"/>
        <v>527.70000000000005</v>
      </c>
      <c r="AJ507" s="11">
        <f t="shared" si="1295"/>
        <v>1548.2</v>
      </c>
      <c r="AK507" s="11"/>
      <c r="AL507" s="11"/>
      <c r="AM507" s="11"/>
      <c r="AN507" s="11">
        <f t="shared" si="1296"/>
        <v>2304</v>
      </c>
      <c r="AO507" s="11">
        <f t="shared" si="1297"/>
        <v>527.70000000000005</v>
      </c>
      <c r="AP507" s="11">
        <f t="shared" si="1298"/>
        <v>1548.2</v>
      </c>
      <c r="AQ507" s="11"/>
      <c r="AR507" s="11"/>
      <c r="AS507" s="11"/>
      <c r="AT507" s="11">
        <f t="shared" si="1299"/>
        <v>2304</v>
      </c>
      <c r="AU507" s="11">
        <f t="shared" si="1300"/>
        <v>527.70000000000005</v>
      </c>
      <c r="AV507" s="11">
        <f t="shared" si="1301"/>
        <v>1548.2</v>
      </c>
      <c r="AW507" s="11"/>
      <c r="AX507" s="11"/>
      <c r="AY507" s="11"/>
      <c r="AZ507" s="11">
        <f t="shared" si="1302"/>
        <v>2304</v>
      </c>
      <c r="BA507" s="11">
        <f t="shared" si="1303"/>
        <v>527.70000000000005</v>
      </c>
      <c r="BB507" s="11">
        <f t="shared" si="1304"/>
        <v>1548.2</v>
      </c>
      <c r="BC507" s="11"/>
      <c r="BD507" s="11"/>
      <c r="BE507" s="11"/>
      <c r="BF507" s="11">
        <f t="shared" si="1305"/>
        <v>2304</v>
      </c>
      <c r="BG507" s="11">
        <f t="shared" si="1306"/>
        <v>527.70000000000005</v>
      </c>
      <c r="BH507" s="11">
        <f t="shared" si="1307"/>
        <v>1548.2</v>
      </c>
      <c r="BI507" s="11"/>
      <c r="BJ507" s="11"/>
      <c r="BK507" s="11"/>
      <c r="BL507" s="11">
        <f t="shared" si="1277"/>
        <v>2304</v>
      </c>
      <c r="BM507" s="11"/>
      <c r="BN507" s="43">
        <f t="shared" si="1216"/>
        <v>2304</v>
      </c>
      <c r="BO507" s="11">
        <f t="shared" si="1229"/>
        <v>527.70000000000005</v>
      </c>
      <c r="BP507" s="11"/>
      <c r="BQ507" s="43">
        <f t="shared" si="1217"/>
        <v>527.70000000000005</v>
      </c>
      <c r="BR507" s="11">
        <f t="shared" si="1230"/>
        <v>1548.2</v>
      </c>
      <c r="BS507" s="11"/>
      <c r="BT507" s="43">
        <f t="shared" si="1218"/>
        <v>1548.2</v>
      </c>
      <c r="BU507" s="11"/>
      <c r="BV507" s="21"/>
      <c r="BW507" s="21"/>
      <c r="BX507" s="1" t="str">
        <f t="shared" si="1280"/>
        <v>0801</v>
      </c>
    </row>
    <row r="508" spans="1:76" ht="46.8" customHeight="1" x14ac:dyDescent="0.3">
      <c r="A508" s="62" t="s">
        <v>379</v>
      </c>
      <c r="B508" s="63"/>
      <c r="C508" s="62"/>
      <c r="D508" s="62"/>
      <c r="E508" s="64" t="s">
        <v>380</v>
      </c>
      <c r="F508" s="11">
        <f t="shared" ref="F508:K508" si="1309">F509+F512+F515+F518+F521+F532+F537</f>
        <v>373717.8</v>
      </c>
      <c r="G508" s="11">
        <f t="shared" si="1309"/>
        <v>374448.4</v>
      </c>
      <c r="H508" s="11">
        <f t="shared" si="1309"/>
        <v>374448.4</v>
      </c>
      <c r="I508" s="11">
        <f t="shared" si="1309"/>
        <v>0</v>
      </c>
      <c r="J508" s="11">
        <f t="shared" si="1309"/>
        <v>0</v>
      </c>
      <c r="K508" s="11">
        <f t="shared" si="1309"/>
        <v>0</v>
      </c>
      <c r="L508" s="11">
        <f t="shared" si="1270"/>
        <v>373717.8</v>
      </c>
      <c r="M508" s="11">
        <f t="shared" si="1271"/>
        <v>374448.4</v>
      </c>
      <c r="N508" s="11">
        <f t="shared" si="1272"/>
        <v>374448.4</v>
      </c>
      <c r="O508" s="11">
        <f>O509+O512+O515+O518+O521+O532+O537</f>
        <v>971.19999999999993</v>
      </c>
      <c r="P508" s="11">
        <f>P509+P512+P515+P518+P521+P532+P537</f>
        <v>0</v>
      </c>
      <c r="Q508" s="11">
        <f>Q509+Q512+Q515+Q518+Q521+Q532+Q537</f>
        <v>0</v>
      </c>
      <c r="R508" s="11">
        <f t="shared" si="1284"/>
        <v>374689</v>
      </c>
      <c r="S508" s="11">
        <f t="shared" si="1285"/>
        <v>374448.4</v>
      </c>
      <c r="T508" s="11">
        <f t="shared" si="1286"/>
        <v>374448.4</v>
      </c>
      <c r="U508" s="11">
        <f>U509+U512+U515+U518+U521+U532+U537</f>
        <v>0</v>
      </c>
      <c r="V508" s="11">
        <f>V509+V512+V515+V518+V521+V532+V537</f>
        <v>0</v>
      </c>
      <c r="W508" s="11">
        <f>W509+W512+W515+W518+W521+W532+W537</f>
        <v>0</v>
      </c>
      <c r="X508" s="11">
        <f t="shared" si="1287"/>
        <v>374689</v>
      </c>
      <c r="Y508" s="11">
        <f t="shared" si="1288"/>
        <v>374448.4</v>
      </c>
      <c r="Z508" s="11">
        <f t="shared" si="1289"/>
        <v>374448.4</v>
      </c>
      <c r="AA508" s="11">
        <f>AA509+AA512+AA515+AA518+AA521+AA532+AA537</f>
        <v>-4.5474735088646412E-13</v>
      </c>
      <c r="AB508" s="11">
        <f>AB509+AB512+AB515+AB518+AB521+AB532+AB537</f>
        <v>0</v>
      </c>
      <c r="AC508" s="11">
        <f>AC509+AC512+AC515+AC518+AC521+AC532+AC537</f>
        <v>0</v>
      </c>
      <c r="AD508" s="11">
        <f t="shared" si="1290"/>
        <v>374689</v>
      </c>
      <c r="AE508" s="11">
        <f t="shared" si="1291"/>
        <v>374448.4</v>
      </c>
      <c r="AF508" s="11">
        <f t="shared" si="1292"/>
        <v>374448.4</v>
      </c>
      <c r="AG508" s="11">
        <f>AG509+AG512+AG515+AG518+AG521+AG532+AG537</f>
        <v>0</v>
      </c>
      <c r="AH508" s="11">
        <f t="shared" si="1293"/>
        <v>374689</v>
      </c>
      <c r="AI508" s="11">
        <f t="shared" si="1294"/>
        <v>374448.4</v>
      </c>
      <c r="AJ508" s="11">
        <f t="shared" si="1295"/>
        <v>374448.4</v>
      </c>
      <c r="AK508" s="11">
        <f>AK509+AK512+AK515+AK518+AK521+AK532+AK537</f>
        <v>0</v>
      </c>
      <c r="AL508" s="11">
        <f>AL509+AL512+AL515+AL518+AL521+AL532+AL537</f>
        <v>0</v>
      </c>
      <c r="AM508" s="11">
        <f>AM509+AM512+AM515+AM518+AM521+AM532+AM537</f>
        <v>0</v>
      </c>
      <c r="AN508" s="11">
        <f t="shared" si="1296"/>
        <v>374689</v>
      </c>
      <c r="AO508" s="11">
        <f t="shared" si="1297"/>
        <v>374448.4</v>
      </c>
      <c r="AP508" s="11">
        <f t="shared" si="1298"/>
        <v>374448.4</v>
      </c>
      <c r="AQ508" s="11">
        <f>AQ509+AQ512+AQ515+AQ518+AQ521+AQ532+AQ537</f>
        <v>0</v>
      </c>
      <c r="AR508" s="11">
        <f>AR509+AR512+AR515+AR518+AR521+AR532+AR537</f>
        <v>0</v>
      </c>
      <c r="AS508" s="11">
        <f>AS509+AS512+AS515+AS518+AS521+AS532+AS537</f>
        <v>0</v>
      </c>
      <c r="AT508" s="11">
        <f t="shared" si="1299"/>
        <v>374689</v>
      </c>
      <c r="AU508" s="11">
        <f t="shared" si="1300"/>
        <v>374448.4</v>
      </c>
      <c r="AV508" s="11">
        <f t="shared" si="1301"/>
        <v>374448.4</v>
      </c>
      <c r="AW508" s="11">
        <f>AW509+AW512+AW515+AW518+AW521+AW532+AW537</f>
        <v>-2.4839999999999236</v>
      </c>
      <c r="AX508" s="11">
        <f>AX509+AX512+AX515+AX518+AX521+AX532+AX537</f>
        <v>0</v>
      </c>
      <c r="AY508" s="11">
        <f>AY509+AY512+AY515+AY518+AY521+AY532+AY537</f>
        <v>0</v>
      </c>
      <c r="AZ508" s="11">
        <f t="shared" si="1302"/>
        <v>374686.516</v>
      </c>
      <c r="BA508" s="11">
        <f t="shared" si="1303"/>
        <v>374448.4</v>
      </c>
      <c r="BB508" s="11">
        <f t="shared" si="1304"/>
        <v>374448.4</v>
      </c>
      <c r="BC508" s="11">
        <f>BC509+BC512+BC515+BC518+BC521+BC532+BC537</f>
        <v>0</v>
      </c>
      <c r="BD508" s="11">
        <f>BD509+BD512+BD515+BD518+BD521+BD532+BD537</f>
        <v>0</v>
      </c>
      <c r="BE508" s="11">
        <f>BE509+BE512+BE515+BE518+BE521+BE532+BE537</f>
        <v>0</v>
      </c>
      <c r="BF508" s="11">
        <f t="shared" si="1305"/>
        <v>374686.516</v>
      </c>
      <c r="BG508" s="11">
        <f t="shared" si="1306"/>
        <v>374448.4</v>
      </c>
      <c r="BH508" s="11">
        <f t="shared" si="1307"/>
        <v>374448.4</v>
      </c>
      <c r="BI508" s="11">
        <f>BI509+BI512+BI515+BI518+BI521+BI532+BI537</f>
        <v>-3341.65</v>
      </c>
      <c r="BJ508" s="11">
        <f>BJ509+BJ512+BJ515+BJ518+BJ521+BJ532+BJ537</f>
        <v>0</v>
      </c>
      <c r="BK508" s="11">
        <f>BK509+BK512+BK515+BK518+BK521+BK532+BK537</f>
        <v>0</v>
      </c>
      <c r="BL508" s="11">
        <f t="shared" si="1277"/>
        <v>371344.86599999998</v>
      </c>
      <c r="BM508" s="11">
        <f>BM509+BM512+BM515+BM518+BM521+BM532+BM537</f>
        <v>0</v>
      </c>
      <c r="BN508" s="43">
        <f t="shared" si="1216"/>
        <v>371344.86599999998</v>
      </c>
      <c r="BO508" s="11">
        <f t="shared" si="1229"/>
        <v>374448.4</v>
      </c>
      <c r="BP508" s="11">
        <f>BP509+BP512+BP515+BP518+BP521+BP532+BP537</f>
        <v>0</v>
      </c>
      <c r="BQ508" s="43">
        <f t="shared" si="1217"/>
        <v>374448.4</v>
      </c>
      <c r="BR508" s="11">
        <f t="shared" si="1230"/>
        <v>374448.4</v>
      </c>
      <c r="BS508" s="11">
        <f>BS509+BS512+BS515+BS518+BS521+BS532+BS537</f>
        <v>0</v>
      </c>
      <c r="BT508" s="43">
        <f t="shared" si="1218"/>
        <v>374448.4</v>
      </c>
      <c r="BU508" s="11">
        <f>BU509+BU512+BU515+BU518+BU521+BU532+BU537</f>
        <v>0</v>
      </c>
      <c r="BV508" s="21"/>
      <c r="BW508" s="21"/>
      <c r="BX508" s="1" t="str">
        <f t="shared" si="1280"/>
        <v/>
      </c>
    </row>
    <row r="509" spans="1:76" ht="46.8" customHeight="1" x14ac:dyDescent="0.3">
      <c r="A509" s="62" t="s">
        <v>381</v>
      </c>
      <c r="B509" s="63"/>
      <c r="C509" s="62"/>
      <c r="D509" s="62"/>
      <c r="E509" s="64" t="s">
        <v>166</v>
      </c>
      <c r="F509" s="11">
        <f t="shared" ref="F509:F519" si="1310">F510</f>
        <v>57155</v>
      </c>
      <c r="G509" s="11">
        <f t="shared" ref="G509:G519" si="1311">G510</f>
        <v>58154</v>
      </c>
      <c r="H509" s="11">
        <f t="shared" ref="H509:H519" si="1312">H510</f>
        <v>58154</v>
      </c>
      <c r="I509" s="11">
        <f t="shared" ref="I509:I519" si="1313">I510</f>
        <v>0</v>
      </c>
      <c r="J509" s="11">
        <f t="shared" ref="J509:J519" si="1314">J510</f>
        <v>0</v>
      </c>
      <c r="K509" s="11">
        <f t="shared" ref="K509:K519" si="1315">K510</f>
        <v>0</v>
      </c>
      <c r="L509" s="11">
        <f t="shared" si="1270"/>
        <v>57155</v>
      </c>
      <c r="M509" s="11">
        <f t="shared" si="1271"/>
        <v>58154</v>
      </c>
      <c r="N509" s="11">
        <f t="shared" si="1272"/>
        <v>58154</v>
      </c>
      <c r="O509" s="11">
        <f t="shared" ref="O509:O519" si="1316">O510</f>
        <v>0</v>
      </c>
      <c r="P509" s="11">
        <f t="shared" ref="P509:P519" si="1317">P510</f>
        <v>0</v>
      </c>
      <c r="Q509" s="11">
        <f t="shared" ref="Q509:Q519" si="1318">Q510</f>
        <v>0</v>
      </c>
      <c r="R509" s="11">
        <f t="shared" si="1284"/>
        <v>57155</v>
      </c>
      <c r="S509" s="11">
        <f t="shared" si="1285"/>
        <v>58154</v>
      </c>
      <c r="T509" s="11">
        <f t="shared" si="1286"/>
        <v>58154</v>
      </c>
      <c r="U509" s="11">
        <f t="shared" ref="U509:U519" si="1319">U510</f>
        <v>0</v>
      </c>
      <c r="V509" s="11">
        <f t="shared" ref="V509:V519" si="1320">V510</f>
        <v>0</v>
      </c>
      <c r="W509" s="11">
        <f t="shared" ref="W509:W519" si="1321">W510</f>
        <v>0</v>
      </c>
      <c r="X509" s="11">
        <f t="shared" si="1287"/>
        <v>57155</v>
      </c>
      <c r="Y509" s="11">
        <f t="shared" si="1288"/>
        <v>58154</v>
      </c>
      <c r="Z509" s="11">
        <f t="shared" si="1289"/>
        <v>58154</v>
      </c>
      <c r="AA509" s="11">
        <f t="shared" ref="AA509:AA519" si="1322">AA510</f>
        <v>2293.6</v>
      </c>
      <c r="AB509" s="11">
        <f t="shared" ref="AB509:AB519" si="1323">AB510</f>
        <v>0</v>
      </c>
      <c r="AC509" s="11">
        <f t="shared" ref="AC509:AC519" si="1324">AC510</f>
        <v>0</v>
      </c>
      <c r="AD509" s="11">
        <f t="shared" si="1290"/>
        <v>59448.6</v>
      </c>
      <c r="AE509" s="11">
        <f t="shared" si="1291"/>
        <v>58154</v>
      </c>
      <c r="AF509" s="11">
        <f t="shared" si="1292"/>
        <v>58154</v>
      </c>
      <c r="AG509" s="11">
        <f t="shared" ref="AG509:AG519" si="1325">AG510</f>
        <v>0</v>
      </c>
      <c r="AH509" s="11">
        <f t="shared" si="1293"/>
        <v>59448.6</v>
      </c>
      <c r="AI509" s="11">
        <f t="shared" si="1294"/>
        <v>58154</v>
      </c>
      <c r="AJ509" s="11">
        <f t="shared" si="1295"/>
        <v>58154</v>
      </c>
      <c r="AK509" s="11">
        <f t="shared" ref="AK509:AK519" si="1326">AK510</f>
        <v>0</v>
      </c>
      <c r="AL509" s="11">
        <f t="shared" ref="AL509:AL519" si="1327">AL510</f>
        <v>0</v>
      </c>
      <c r="AM509" s="11">
        <f t="shared" ref="AM509:AM519" si="1328">AM510</f>
        <v>0</v>
      </c>
      <c r="AN509" s="11">
        <f t="shared" si="1296"/>
        <v>59448.6</v>
      </c>
      <c r="AO509" s="11">
        <f t="shared" si="1297"/>
        <v>58154</v>
      </c>
      <c r="AP509" s="11">
        <f t="shared" si="1298"/>
        <v>58154</v>
      </c>
      <c r="AQ509" s="11">
        <f t="shared" ref="AQ509:AQ519" si="1329">AQ510</f>
        <v>0</v>
      </c>
      <c r="AR509" s="11">
        <f t="shared" ref="AR509:AR519" si="1330">AR510</f>
        <v>0</v>
      </c>
      <c r="AS509" s="11">
        <f t="shared" ref="AS509:AS519" si="1331">AS510</f>
        <v>0</v>
      </c>
      <c r="AT509" s="11">
        <f t="shared" si="1299"/>
        <v>59448.6</v>
      </c>
      <c r="AU509" s="11">
        <f t="shared" si="1300"/>
        <v>58154</v>
      </c>
      <c r="AV509" s="11">
        <f t="shared" si="1301"/>
        <v>58154</v>
      </c>
      <c r="AW509" s="11">
        <f t="shared" ref="AW509:AW519" si="1332">AW510</f>
        <v>1309.816</v>
      </c>
      <c r="AX509" s="11">
        <f t="shared" ref="AX509:AX519" si="1333">AX510</f>
        <v>0</v>
      </c>
      <c r="AY509" s="11">
        <f t="shared" ref="AY509:AY519" si="1334">AY510</f>
        <v>0</v>
      </c>
      <c r="AZ509" s="11">
        <f t="shared" si="1302"/>
        <v>60758.415999999997</v>
      </c>
      <c r="BA509" s="11">
        <f t="shared" si="1303"/>
        <v>58154</v>
      </c>
      <c r="BB509" s="11">
        <f t="shared" si="1304"/>
        <v>58154</v>
      </c>
      <c r="BC509" s="11">
        <f t="shared" ref="BC509:BC519" si="1335">BC510</f>
        <v>0</v>
      </c>
      <c r="BD509" s="11">
        <f t="shared" ref="BD509:BD519" si="1336">BD510</f>
        <v>0</v>
      </c>
      <c r="BE509" s="11">
        <f t="shared" ref="BE509:BE519" si="1337">BE510</f>
        <v>0</v>
      </c>
      <c r="BF509" s="11">
        <f t="shared" si="1305"/>
        <v>60758.415999999997</v>
      </c>
      <c r="BG509" s="11">
        <f t="shared" si="1306"/>
        <v>58154</v>
      </c>
      <c r="BH509" s="11">
        <f t="shared" si="1307"/>
        <v>58154</v>
      </c>
      <c r="BI509" s="11">
        <f t="shared" ref="BI509:BI510" si="1338">BI510</f>
        <v>531.9</v>
      </c>
      <c r="BJ509" s="11">
        <f t="shared" ref="BJ509:BJ519" si="1339">BJ510</f>
        <v>0</v>
      </c>
      <c r="BK509" s="11">
        <f t="shared" ref="BK509:BK519" si="1340">BK510</f>
        <v>0</v>
      </c>
      <c r="BL509" s="11">
        <f t="shared" si="1277"/>
        <v>61290.315999999999</v>
      </c>
      <c r="BM509" s="11">
        <f t="shared" ref="BM509:BM519" si="1341">BM510</f>
        <v>0</v>
      </c>
      <c r="BN509" s="43">
        <f t="shared" si="1216"/>
        <v>61290.315999999999</v>
      </c>
      <c r="BO509" s="11">
        <f t="shared" si="1229"/>
        <v>58154</v>
      </c>
      <c r="BP509" s="11">
        <f t="shared" ref="BP509:BU519" si="1342">BP510</f>
        <v>0</v>
      </c>
      <c r="BQ509" s="43">
        <f t="shared" si="1217"/>
        <v>58154</v>
      </c>
      <c r="BR509" s="11">
        <f t="shared" si="1230"/>
        <v>58154</v>
      </c>
      <c r="BS509" s="11">
        <f t="shared" si="1342"/>
        <v>0</v>
      </c>
      <c r="BT509" s="43">
        <f t="shared" si="1218"/>
        <v>58154</v>
      </c>
      <c r="BU509" s="11">
        <f t="shared" si="1342"/>
        <v>0</v>
      </c>
      <c r="BV509" s="21"/>
      <c r="BW509" s="21"/>
      <c r="BX509" s="1" t="str">
        <f t="shared" si="1280"/>
        <v/>
      </c>
    </row>
    <row r="510" spans="1:76" ht="46.8" customHeight="1" x14ac:dyDescent="0.3">
      <c r="A510" s="62" t="s">
        <v>381</v>
      </c>
      <c r="B510" s="63" t="s">
        <v>82</v>
      </c>
      <c r="C510" s="62"/>
      <c r="D510" s="62"/>
      <c r="E510" s="64" t="s">
        <v>83</v>
      </c>
      <c r="F510" s="11">
        <f t="shared" si="1310"/>
        <v>57155</v>
      </c>
      <c r="G510" s="11">
        <f t="shared" si="1311"/>
        <v>58154</v>
      </c>
      <c r="H510" s="11">
        <f t="shared" si="1312"/>
        <v>58154</v>
      </c>
      <c r="I510" s="11">
        <f t="shared" si="1313"/>
        <v>0</v>
      </c>
      <c r="J510" s="11">
        <f t="shared" si="1314"/>
        <v>0</v>
      </c>
      <c r="K510" s="11">
        <f t="shared" si="1315"/>
        <v>0</v>
      </c>
      <c r="L510" s="11">
        <f t="shared" si="1270"/>
        <v>57155</v>
      </c>
      <c r="M510" s="11">
        <f t="shared" si="1271"/>
        <v>58154</v>
      </c>
      <c r="N510" s="11">
        <f t="shared" si="1272"/>
        <v>58154</v>
      </c>
      <c r="O510" s="11">
        <f t="shared" si="1316"/>
        <v>0</v>
      </c>
      <c r="P510" s="11">
        <f t="shared" si="1317"/>
        <v>0</v>
      </c>
      <c r="Q510" s="11">
        <f t="shared" si="1318"/>
        <v>0</v>
      </c>
      <c r="R510" s="11">
        <f t="shared" si="1284"/>
        <v>57155</v>
      </c>
      <c r="S510" s="11">
        <f t="shared" si="1285"/>
        <v>58154</v>
      </c>
      <c r="T510" s="11">
        <f t="shared" si="1286"/>
        <v>58154</v>
      </c>
      <c r="U510" s="11">
        <f t="shared" si="1319"/>
        <v>0</v>
      </c>
      <c r="V510" s="11">
        <f t="shared" si="1320"/>
        <v>0</v>
      </c>
      <c r="W510" s="11">
        <f t="shared" si="1321"/>
        <v>0</v>
      </c>
      <c r="X510" s="11">
        <f t="shared" si="1287"/>
        <v>57155</v>
      </c>
      <c r="Y510" s="11">
        <f t="shared" si="1288"/>
        <v>58154</v>
      </c>
      <c r="Z510" s="11">
        <f t="shared" si="1289"/>
        <v>58154</v>
      </c>
      <c r="AA510" s="11">
        <f t="shared" si="1322"/>
        <v>2293.6</v>
      </c>
      <c r="AB510" s="11">
        <f t="shared" si="1323"/>
        <v>0</v>
      </c>
      <c r="AC510" s="11">
        <f t="shared" si="1324"/>
        <v>0</v>
      </c>
      <c r="AD510" s="11">
        <f t="shared" si="1290"/>
        <v>59448.6</v>
      </c>
      <c r="AE510" s="11">
        <f t="shared" si="1291"/>
        <v>58154</v>
      </c>
      <c r="AF510" s="11">
        <f t="shared" si="1292"/>
        <v>58154</v>
      </c>
      <c r="AG510" s="11">
        <f t="shared" si="1325"/>
        <v>0</v>
      </c>
      <c r="AH510" s="11">
        <f t="shared" si="1293"/>
        <v>59448.6</v>
      </c>
      <c r="AI510" s="11">
        <f t="shared" si="1294"/>
        <v>58154</v>
      </c>
      <c r="AJ510" s="11">
        <f t="shared" si="1295"/>
        <v>58154</v>
      </c>
      <c r="AK510" s="11">
        <f t="shared" si="1326"/>
        <v>0</v>
      </c>
      <c r="AL510" s="11">
        <f t="shared" si="1327"/>
        <v>0</v>
      </c>
      <c r="AM510" s="11">
        <f t="shared" si="1328"/>
        <v>0</v>
      </c>
      <c r="AN510" s="11">
        <f t="shared" si="1296"/>
        <v>59448.6</v>
      </c>
      <c r="AO510" s="11">
        <f t="shared" si="1297"/>
        <v>58154</v>
      </c>
      <c r="AP510" s="11">
        <f t="shared" si="1298"/>
        <v>58154</v>
      </c>
      <c r="AQ510" s="11">
        <f t="shared" si="1329"/>
        <v>0</v>
      </c>
      <c r="AR510" s="11">
        <f t="shared" si="1330"/>
        <v>0</v>
      </c>
      <c r="AS510" s="11">
        <f t="shared" si="1331"/>
        <v>0</v>
      </c>
      <c r="AT510" s="11">
        <f t="shared" si="1299"/>
        <v>59448.6</v>
      </c>
      <c r="AU510" s="11">
        <f t="shared" si="1300"/>
        <v>58154</v>
      </c>
      <c r="AV510" s="11">
        <f t="shared" si="1301"/>
        <v>58154</v>
      </c>
      <c r="AW510" s="11">
        <f t="shared" si="1332"/>
        <v>1309.816</v>
      </c>
      <c r="AX510" s="11">
        <f t="shared" si="1333"/>
        <v>0</v>
      </c>
      <c r="AY510" s="11">
        <f t="shared" si="1334"/>
        <v>0</v>
      </c>
      <c r="AZ510" s="11">
        <f t="shared" si="1302"/>
        <v>60758.415999999997</v>
      </c>
      <c r="BA510" s="11">
        <f t="shared" si="1303"/>
        <v>58154</v>
      </c>
      <c r="BB510" s="11">
        <f t="shared" si="1304"/>
        <v>58154</v>
      </c>
      <c r="BC510" s="11">
        <f t="shared" si="1335"/>
        <v>0</v>
      </c>
      <c r="BD510" s="11">
        <f t="shared" si="1336"/>
        <v>0</v>
      </c>
      <c r="BE510" s="11">
        <f t="shared" si="1337"/>
        <v>0</v>
      </c>
      <c r="BF510" s="11">
        <f t="shared" si="1305"/>
        <v>60758.415999999997</v>
      </c>
      <c r="BG510" s="11">
        <f t="shared" si="1306"/>
        <v>58154</v>
      </c>
      <c r="BH510" s="11">
        <f t="shared" si="1307"/>
        <v>58154</v>
      </c>
      <c r="BI510" s="11">
        <f t="shared" si="1338"/>
        <v>531.9</v>
      </c>
      <c r="BJ510" s="11">
        <f t="shared" si="1339"/>
        <v>0</v>
      </c>
      <c r="BK510" s="11">
        <f t="shared" si="1340"/>
        <v>0</v>
      </c>
      <c r="BL510" s="11">
        <f t="shared" si="1277"/>
        <v>61290.315999999999</v>
      </c>
      <c r="BM510" s="11">
        <f t="shared" si="1341"/>
        <v>0</v>
      </c>
      <c r="BN510" s="43">
        <f t="shared" si="1216"/>
        <v>61290.315999999999</v>
      </c>
      <c r="BO510" s="11">
        <f t="shared" si="1229"/>
        <v>58154</v>
      </c>
      <c r="BP510" s="11">
        <f t="shared" si="1342"/>
        <v>0</v>
      </c>
      <c r="BQ510" s="43">
        <f t="shared" si="1217"/>
        <v>58154</v>
      </c>
      <c r="BR510" s="11">
        <f t="shared" si="1230"/>
        <v>58154</v>
      </c>
      <c r="BS510" s="11">
        <f t="shared" si="1342"/>
        <v>0</v>
      </c>
      <c r="BT510" s="43">
        <f t="shared" si="1218"/>
        <v>58154</v>
      </c>
      <c r="BU510" s="11">
        <f t="shared" si="1342"/>
        <v>0</v>
      </c>
      <c r="BV510" s="21"/>
      <c r="BW510" s="21"/>
      <c r="BX510" s="1" t="str">
        <f t="shared" si="1280"/>
        <v/>
      </c>
    </row>
    <row r="511" spans="1:76" ht="15.6" customHeight="1" x14ac:dyDescent="0.3">
      <c r="A511" s="62" t="s">
        <v>381</v>
      </c>
      <c r="B511" s="63" t="s">
        <v>82</v>
      </c>
      <c r="C511" s="62" t="s">
        <v>78</v>
      </c>
      <c r="D511" s="62" t="s">
        <v>72</v>
      </c>
      <c r="E511" s="64" t="s">
        <v>95</v>
      </c>
      <c r="F511" s="11">
        <v>57155</v>
      </c>
      <c r="G511" s="11">
        <v>58154</v>
      </c>
      <c r="H511" s="11">
        <v>58154</v>
      </c>
      <c r="I511" s="11"/>
      <c r="J511" s="11"/>
      <c r="K511" s="11"/>
      <c r="L511" s="11">
        <f t="shared" si="1270"/>
        <v>57155</v>
      </c>
      <c r="M511" s="11">
        <f t="shared" si="1271"/>
        <v>58154</v>
      </c>
      <c r="N511" s="11">
        <f t="shared" si="1272"/>
        <v>58154</v>
      </c>
      <c r="O511" s="11"/>
      <c r="P511" s="11"/>
      <c r="Q511" s="11"/>
      <c r="R511" s="11">
        <f t="shared" si="1284"/>
        <v>57155</v>
      </c>
      <c r="S511" s="11">
        <f t="shared" si="1285"/>
        <v>58154</v>
      </c>
      <c r="T511" s="11">
        <f t="shared" si="1286"/>
        <v>58154</v>
      </c>
      <c r="U511" s="11"/>
      <c r="V511" s="11"/>
      <c r="W511" s="11"/>
      <c r="X511" s="11">
        <f t="shared" si="1287"/>
        <v>57155</v>
      </c>
      <c r="Y511" s="11">
        <f t="shared" si="1288"/>
        <v>58154</v>
      </c>
      <c r="Z511" s="11">
        <f t="shared" si="1289"/>
        <v>58154</v>
      </c>
      <c r="AA511" s="11">
        <v>2293.6</v>
      </c>
      <c r="AB511" s="11"/>
      <c r="AC511" s="11"/>
      <c r="AD511" s="11">
        <f t="shared" si="1290"/>
        <v>59448.6</v>
      </c>
      <c r="AE511" s="11">
        <f t="shared" si="1291"/>
        <v>58154</v>
      </c>
      <c r="AF511" s="11">
        <f t="shared" si="1292"/>
        <v>58154</v>
      </c>
      <c r="AG511" s="11"/>
      <c r="AH511" s="11">
        <f t="shared" si="1293"/>
        <v>59448.6</v>
      </c>
      <c r="AI511" s="11">
        <f t="shared" si="1294"/>
        <v>58154</v>
      </c>
      <c r="AJ511" s="11">
        <f t="shared" si="1295"/>
        <v>58154</v>
      </c>
      <c r="AK511" s="11"/>
      <c r="AL511" s="11"/>
      <c r="AM511" s="11"/>
      <c r="AN511" s="11">
        <f t="shared" si="1296"/>
        <v>59448.6</v>
      </c>
      <c r="AO511" s="11">
        <f t="shared" si="1297"/>
        <v>58154</v>
      </c>
      <c r="AP511" s="11">
        <f t="shared" si="1298"/>
        <v>58154</v>
      </c>
      <c r="AQ511" s="11"/>
      <c r="AR511" s="11"/>
      <c r="AS511" s="11"/>
      <c r="AT511" s="11">
        <f t="shared" si="1299"/>
        <v>59448.6</v>
      </c>
      <c r="AU511" s="11">
        <f t="shared" si="1300"/>
        <v>58154</v>
      </c>
      <c r="AV511" s="11">
        <f t="shared" si="1301"/>
        <v>58154</v>
      </c>
      <c r="AW511" s="11">
        <v>1309.816</v>
      </c>
      <c r="AX511" s="11"/>
      <c r="AY511" s="11"/>
      <c r="AZ511" s="11">
        <f t="shared" si="1302"/>
        <v>60758.415999999997</v>
      </c>
      <c r="BA511" s="11">
        <f t="shared" si="1303"/>
        <v>58154</v>
      </c>
      <c r="BB511" s="11">
        <f t="shared" si="1304"/>
        <v>58154</v>
      </c>
      <c r="BC511" s="11"/>
      <c r="BD511" s="11"/>
      <c r="BE511" s="11"/>
      <c r="BF511" s="11">
        <f t="shared" si="1305"/>
        <v>60758.415999999997</v>
      </c>
      <c r="BG511" s="11">
        <f t="shared" si="1306"/>
        <v>58154</v>
      </c>
      <c r="BH511" s="11">
        <f t="shared" si="1307"/>
        <v>58154</v>
      </c>
      <c r="BI511" s="11">
        <f>335+196.9</f>
        <v>531.9</v>
      </c>
      <c r="BJ511" s="11"/>
      <c r="BK511" s="11"/>
      <c r="BL511" s="11">
        <f t="shared" si="1277"/>
        <v>61290.315999999999</v>
      </c>
      <c r="BM511" s="11"/>
      <c r="BN511" s="43">
        <f t="shared" si="1216"/>
        <v>61290.315999999999</v>
      </c>
      <c r="BO511" s="11">
        <f t="shared" si="1229"/>
        <v>58154</v>
      </c>
      <c r="BP511" s="11"/>
      <c r="BQ511" s="43">
        <f t="shared" si="1217"/>
        <v>58154</v>
      </c>
      <c r="BR511" s="11">
        <f t="shared" si="1230"/>
        <v>58154</v>
      </c>
      <c r="BS511" s="11"/>
      <c r="BT511" s="43">
        <f t="shared" si="1218"/>
        <v>58154</v>
      </c>
      <c r="BU511" s="11"/>
      <c r="BV511" s="21"/>
      <c r="BW511" s="21"/>
      <c r="BX511" s="1" t="str">
        <f t="shared" si="1280"/>
        <v>0709</v>
      </c>
    </row>
    <row r="512" spans="1:76" s="1" customFormat="1" ht="15.6" hidden="1" customHeight="1" x14ac:dyDescent="0.3">
      <c r="A512" s="8" t="s">
        <v>382</v>
      </c>
      <c r="B512" s="9"/>
      <c r="C512" s="8"/>
      <c r="D512" s="8"/>
      <c r="E512" s="20" t="s">
        <v>221</v>
      </c>
      <c r="F512" s="11">
        <f t="shared" si="1310"/>
        <v>292.39999999999998</v>
      </c>
      <c r="G512" s="11">
        <f t="shared" si="1311"/>
        <v>0</v>
      </c>
      <c r="H512" s="11">
        <f t="shared" si="1312"/>
        <v>0</v>
      </c>
      <c r="I512" s="11">
        <f t="shared" si="1313"/>
        <v>0</v>
      </c>
      <c r="J512" s="11">
        <f t="shared" si="1314"/>
        <v>0</v>
      </c>
      <c r="K512" s="11">
        <f t="shared" si="1315"/>
        <v>0</v>
      </c>
      <c r="L512" s="11">
        <f t="shared" si="1270"/>
        <v>292.39999999999998</v>
      </c>
      <c r="M512" s="11">
        <f t="shared" si="1271"/>
        <v>0</v>
      </c>
      <c r="N512" s="11">
        <f t="shared" si="1272"/>
        <v>0</v>
      </c>
      <c r="O512" s="11">
        <f t="shared" si="1316"/>
        <v>971.19999999999993</v>
      </c>
      <c r="P512" s="11">
        <f t="shared" si="1317"/>
        <v>0</v>
      </c>
      <c r="Q512" s="11">
        <f t="shared" si="1318"/>
        <v>0</v>
      </c>
      <c r="R512" s="11">
        <f t="shared" si="1284"/>
        <v>1263.5999999999999</v>
      </c>
      <c r="S512" s="11">
        <f t="shared" si="1285"/>
        <v>0</v>
      </c>
      <c r="T512" s="11">
        <f t="shared" si="1286"/>
        <v>0</v>
      </c>
      <c r="U512" s="11">
        <f t="shared" si="1319"/>
        <v>0</v>
      </c>
      <c r="V512" s="11">
        <f t="shared" si="1320"/>
        <v>0</v>
      </c>
      <c r="W512" s="11">
        <f t="shared" si="1321"/>
        <v>0</v>
      </c>
      <c r="X512" s="11">
        <f t="shared" si="1287"/>
        <v>1263.5999999999999</v>
      </c>
      <c r="Y512" s="11">
        <f t="shared" si="1288"/>
        <v>0</v>
      </c>
      <c r="Z512" s="11">
        <f t="shared" si="1289"/>
        <v>0</v>
      </c>
      <c r="AA512" s="11">
        <f t="shared" si="1322"/>
        <v>48.7</v>
      </c>
      <c r="AB512" s="11">
        <f t="shared" si="1323"/>
        <v>0</v>
      </c>
      <c r="AC512" s="11">
        <f t="shared" si="1324"/>
        <v>0</v>
      </c>
      <c r="AD512" s="11">
        <f t="shared" si="1290"/>
        <v>1312.3</v>
      </c>
      <c r="AE512" s="11">
        <f t="shared" si="1291"/>
        <v>0</v>
      </c>
      <c r="AF512" s="11">
        <f t="shared" si="1292"/>
        <v>0</v>
      </c>
      <c r="AG512" s="11">
        <f t="shared" si="1325"/>
        <v>0</v>
      </c>
      <c r="AH512" s="11">
        <f t="shared" si="1293"/>
        <v>1312.3</v>
      </c>
      <c r="AI512" s="11">
        <f t="shared" si="1294"/>
        <v>0</v>
      </c>
      <c r="AJ512" s="11">
        <f t="shared" si="1295"/>
        <v>0</v>
      </c>
      <c r="AK512" s="11">
        <f t="shared" si="1326"/>
        <v>0</v>
      </c>
      <c r="AL512" s="11">
        <f t="shared" si="1327"/>
        <v>0</v>
      </c>
      <c r="AM512" s="11">
        <f t="shared" si="1328"/>
        <v>0</v>
      </c>
      <c r="AN512" s="11">
        <f t="shared" si="1296"/>
        <v>1312.3</v>
      </c>
      <c r="AO512" s="11">
        <f t="shared" si="1297"/>
        <v>0</v>
      </c>
      <c r="AP512" s="11">
        <f t="shared" si="1298"/>
        <v>0</v>
      </c>
      <c r="AQ512" s="11">
        <f t="shared" si="1329"/>
        <v>0</v>
      </c>
      <c r="AR512" s="11">
        <f t="shared" si="1330"/>
        <v>0</v>
      </c>
      <c r="AS512" s="11">
        <f t="shared" si="1331"/>
        <v>0</v>
      </c>
      <c r="AT512" s="11">
        <f t="shared" si="1299"/>
        <v>1312.3</v>
      </c>
      <c r="AU512" s="11">
        <f t="shared" si="1300"/>
        <v>0</v>
      </c>
      <c r="AV512" s="11">
        <f t="shared" si="1301"/>
        <v>0</v>
      </c>
      <c r="AW512" s="11">
        <f t="shared" si="1332"/>
        <v>-1312.3</v>
      </c>
      <c r="AX512" s="11">
        <f t="shared" si="1333"/>
        <v>0</v>
      </c>
      <c r="AY512" s="11">
        <f t="shared" si="1334"/>
        <v>0</v>
      </c>
      <c r="AZ512" s="11">
        <f t="shared" si="1302"/>
        <v>0</v>
      </c>
      <c r="BA512" s="11">
        <f t="shared" si="1303"/>
        <v>0</v>
      </c>
      <c r="BB512" s="11">
        <f t="shared" si="1304"/>
        <v>0</v>
      </c>
      <c r="BC512" s="11">
        <f t="shared" si="1335"/>
        <v>0</v>
      </c>
      <c r="BD512" s="11">
        <f t="shared" si="1336"/>
        <v>0</v>
      </c>
      <c r="BE512" s="11">
        <f t="shared" si="1337"/>
        <v>0</v>
      </c>
      <c r="BF512" s="11">
        <f t="shared" si="1305"/>
        <v>0</v>
      </c>
      <c r="BG512" s="11">
        <f t="shared" si="1306"/>
        <v>0</v>
      </c>
      <c r="BH512" s="11">
        <f t="shared" si="1307"/>
        <v>0</v>
      </c>
      <c r="BI512" s="11">
        <f t="shared" ref="BI512:BI519" si="1343">BI513</f>
        <v>0</v>
      </c>
      <c r="BJ512" s="11">
        <f t="shared" si="1339"/>
        <v>0</v>
      </c>
      <c r="BK512" s="11">
        <f t="shared" si="1340"/>
        <v>0</v>
      </c>
      <c r="BL512" s="11">
        <f t="shared" si="1277"/>
        <v>0</v>
      </c>
      <c r="BM512" s="11">
        <f t="shared" si="1341"/>
        <v>0</v>
      </c>
      <c r="BN512" s="11"/>
      <c r="BO512" s="11">
        <f t="shared" si="1229"/>
        <v>0</v>
      </c>
      <c r="BP512" s="11">
        <f t="shared" si="1342"/>
        <v>0</v>
      </c>
      <c r="BQ512" s="11"/>
      <c r="BR512" s="11">
        <f t="shared" si="1230"/>
        <v>0</v>
      </c>
      <c r="BS512" s="11">
        <f t="shared" si="1342"/>
        <v>0</v>
      </c>
      <c r="BT512" s="11"/>
      <c r="BU512" s="11">
        <f t="shared" si="1342"/>
        <v>0</v>
      </c>
      <c r="BV512" s="21">
        <v>0</v>
      </c>
      <c r="BW512" s="21"/>
      <c r="BX512" s="1" t="str">
        <f t="shared" si="1280"/>
        <v/>
      </c>
    </row>
    <row r="513" spans="1:76" s="1" customFormat="1" ht="46.8" hidden="1" customHeight="1" x14ac:dyDescent="0.3">
      <c r="A513" s="8" t="s">
        <v>382</v>
      </c>
      <c r="B513" s="9" t="s">
        <v>82</v>
      </c>
      <c r="C513" s="8"/>
      <c r="D513" s="8"/>
      <c r="E513" s="20" t="s">
        <v>83</v>
      </c>
      <c r="F513" s="11">
        <f t="shared" si="1310"/>
        <v>292.39999999999998</v>
      </c>
      <c r="G513" s="11">
        <f t="shared" si="1311"/>
        <v>0</v>
      </c>
      <c r="H513" s="11">
        <f t="shared" si="1312"/>
        <v>0</v>
      </c>
      <c r="I513" s="11">
        <f t="shared" si="1313"/>
        <v>0</v>
      </c>
      <c r="J513" s="11">
        <f t="shared" si="1314"/>
        <v>0</v>
      </c>
      <c r="K513" s="11">
        <f t="shared" si="1315"/>
        <v>0</v>
      </c>
      <c r="L513" s="11">
        <f t="shared" si="1270"/>
        <v>292.39999999999998</v>
      </c>
      <c r="M513" s="11">
        <f t="shared" si="1271"/>
        <v>0</v>
      </c>
      <c r="N513" s="11">
        <f t="shared" si="1272"/>
        <v>0</v>
      </c>
      <c r="O513" s="11">
        <f t="shared" si="1316"/>
        <v>971.19999999999993</v>
      </c>
      <c r="P513" s="11">
        <f t="shared" si="1317"/>
        <v>0</v>
      </c>
      <c r="Q513" s="11">
        <f t="shared" si="1318"/>
        <v>0</v>
      </c>
      <c r="R513" s="11">
        <f t="shared" si="1284"/>
        <v>1263.5999999999999</v>
      </c>
      <c r="S513" s="11">
        <f t="shared" si="1285"/>
        <v>0</v>
      </c>
      <c r="T513" s="11">
        <f t="shared" si="1286"/>
        <v>0</v>
      </c>
      <c r="U513" s="11">
        <f t="shared" si="1319"/>
        <v>0</v>
      </c>
      <c r="V513" s="11">
        <f t="shared" si="1320"/>
        <v>0</v>
      </c>
      <c r="W513" s="11">
        <f t="shared" si="1321"/>
        <v>0</v>
      </c>
      <c r="X513" s="11">
        <f t="shared" si="1287"/>
        <v>1263.5999999999999</v>
      </c>
      <c r="Y513" s="11">
        <f t="shared" si="1288"/>
        <v>0</v>
      </c>
      <c r="Z513" s="11">
        <f t="shared" si="1289"/>
        <v>0</v>
      </c>
      <c r="AA513" s="11">
        <f t="shared" si="1322"/>
        <v>48.7</v>
      </c>
      <c r="AB513" s="11">
        <f t="shared" si="1323"/>
        <v>0</v>
      </c>
      <c r="AC513" s="11">
        <f t="shared" si="1324"/>
        <v>0</v>
      </c>
      <c r="AD513" s="11">
        <f t="shared" si="1290"/>
        <v>1312.3</v>
      </c>
      <c r="AE513" s="11">
        <f t="shared" si="1291"/>
        <v>0</v>
      </c>
      <c r="AF513" s="11">
        <f t="shared" si="1292"/>
        <v>0</v>
      </c>
      <c r="AG513" s="11">
        <f t="shared" si="1325"/>
        <v>0</v>
      </c>
      <c r="AH513" s="11">
        <f t="shared" si="1293"/>
        <v>1312.3</v>
      </c>
      <c r="AI513" s="11">
        <f t="shared" si="1294"/>
        <v>0</v>
      </c>
      <c r="AJ513" s="11">
        <f t="shared" si="1295"/>
        <v>0</v>
      </c>
      <c r="AK513" s="11">
        <f t="shared" si="1326"/>
        <v>0</v>
      </c>
      <c r="AL513" s="11">
        <f t="shared" si="1327"/>
        <v>0</v>
      </c>
      <c r="AM513" s="11">
        <f t="shared" si="1328"/>
        <v>0</v>
      </c>
      <c r="AN513" s="11">
        <f t="shared" si="1296"/>
        <v>1312.3</v>
      </c>
      <c r="AO513" s="11">
        <f t="shared" si="1297"/>
        <v>0</v>
      </c>
      <c r="AP513" s="11">
        <f t="shared" si="1298"/>
        <v>0</v>
      </c>
      <c r="AQ513" s="11">
        <f t="shared" si="1329"/>
        <v>0</v>
      </c>
      <c r="AR513" s="11">
        <f t="shared" si="1330"/>
        <v>0</v>
      </c>
      <c r="AS513" s="11">
        <f t="shared" si="1331"/>
        <v>0</v>
      </c>
      <c r="AT513" s="11">
        <f t="shared" si="1299"/>
        <v>1312.3</v>
      </c>
      <c r="AU513" s="11">
        <f t="shared" si="1300"/>
        <v>0</v>
      </c>
      <c r="AV513" s="11">
        <f t="shared" si="1301"/>
        <v>0</v>
      </c>
      <c r="AW513" s="11">
        <f t="shared" si="1332"/>
        <v>-1312.3</v>
      </c>
      <c r="AX513" s="11">
        <f t="shared" si="1333"/>
        <v>0</v>
      </c>
      <c r="AY513" s="11">
        <f t="shared" si="1334"/>
        <v>0</v>
      </c>
      <c r="AZ513" s="11">
        <f t="shared" si="1302"/>
        <v>0</v>
      </c>
      <c r="BA513" s="11">
        <f t="shared" si="1303"/>
        <v>0</v>
      </c>
      <c r="BB513" s="11">
        <f t="shared" si="1304"/>
        <v>0</v>
      </c>
      <c r="BC513" s="11">
        <f t="shared" si="1335"/>
        <v>0</v>
      </c>
      <c r="BD513" s="11">
        <f t="shared" si="1336"/>
        <v>0</v>
      </c>
      <c r="BE513" s="11">
        <f t="shared" si="1337"/>
        <v>0</v>
      </c>
      <c r="BF513" s="11">
        <f t="shared" si="1305"/>
        <v>0</v>
      </c>
      <c r="BG513" s="11">
        <f t="shared" si="1306"/>
        <v>0</v>
      </c>
      <c r="BH513" s="11">
        <f t="shared" si="1307"/>
        <v>0</v>
      </c>
      <c r="BI513" s="11">
        <f t="shared" si="1343"/>
        <v>0</v>
      </c>
      <c r="BJ513" s="11">
        <f t="shared" si="1339"/>
        <v>0</v>
      </c>
      <c r="BK513" s="11">
        <f t="shared" si="1340"/>
        <v>0</v>
      </c>
      <c r="BL513" s="11">
        <f t="shared" si="1277"/>
        <v>0</v>
      </c>
      <c r="BM513" s="11">
        <f t="shared" si="1341"/>
        <v>0</v>
      </c>
      <c r="BN513" s="11"/>
      <c r="BO513" s="11">
        <f t="shared" si="1229"/>
        <v>0</v>
      </c>
      <c r="BP513" s="11">
        <f t="shared" si="1342"/>
        <v>0</v>
      </c>
      <c r="BQ513" s="11"/>
      <c r="BR513" s="11">
        <f t="shared" si="1230"/>
        <v>0</v>
      </c>
      <c r="BS513" s="11">
        <f t="shared" si="1342"/>
        <v>0</v>
      </c>
      <c r="BT513" s="11"/>
      <c r="BU513" s="11">
        <f t="shared" si="1342"/>
        <v>0</v>
      </c>
      <c r="BV513" s="21">
        <v>0</v>
      </c>
      <c r="BW513" s="21"/>
      <c r="BX513" s="1" t="str">
        <f t="shared" si="1280"/>
        <v/>
      </c>
    </row>
    <row r="514" spans="1:76" s="1" customFormat="1" ht="15.6" hidden="1" customHeight="1" x14ac:dyDescent="0.3">
      <c r="A514" s="8" t="s">
        <v>382</v>
      </c>
      <c r="B514" s="9" t="s">
        <v>82</v>
      </c>
      <c r="C514" s="8" t="s">
        <v>78</v>
      </c>
      <c r="D514" s="8" t="s">
        <v>72</v>
      </c>
      <c r="E514" s="20" t="s">
        <v>95</v>
      </c>
      <c r="F514" s="11">
        <v>292.39999999999998</v>
      </c>
      <c r="G514" s="11">
        <v>0</v>
      </c>
      <c r="H514" s="11">
        <v>0</v>
      </c>
      <c r="I514" s="11"/>
      <c r="J514" s="11"/>
      <c r="K514" s="11"/>
      <c r="L514" s="11">
        <f t="shared" si="1270"/>
        <v>292.39999999999998</v>
      </c>
      <c r="M514" s="11">
        <f t="shared" si="1271"/>
        <v>0</v>
      </c>
      <c r="N514" s="11">
        <f t="shared" si="1272"/>
        <v>0</v>
      </c>
      <c r="O514" s="11">
        <f>21.9+894+55.3</f>
        <v>971.19999999999993</v>
      </c>
      <c r="P514" s="11"/>
      <c r="Q514" s="11"/>
      <c r="R514" s="11">
        <f t="shared" si="1284"/>
        <v>1263.5999999999999</v>
      </c>
      <c r="S514" s="11">
        <f t="shared" si="1285"/>
        <v>0</v>
      </c>
      <c r="T514" s="11">
        <f t="shared" si="1286"/>
        <v>0</v>
      </c>
      <c r="U514" s="11"/>
      <c r="V514" s="11"/>
      <c r="W514" s="11"/>
      <c r="X514" s="11">
        <f t="shared" si="1287"/>
        <v>1263.5999999999999</v>
      </c>
      <c r="Y514" s="11">
        <f t="shared" si="1288"/>
        <v>0</v>
      </c>
      <c r="Z514" s="11">
        <f t="shared" si="1289"/>
        <v>0</v>
      </c>
      <c r="AA514" s="11">
        <v>48.7</v>
      </c>
      <c r="AB514" s="11"/>
      <c r="AC514" s="11"/>
      <c r="AD514" s="11">
        <f t="shared" si="1290"/>
        <v>1312.3</v>
      </c>
      <c r="AE514" s="11">
        <f t="shared" si="1291"/>
        <v>0</v>
      </c>
      <c r="AF514" s="11">
        <f t="shared" si="1292"/>
        <v>0</v>
      </c>
      <c r="AG514" s="11"/>
      <c r="AH514" s="11">
        <f t="shared" si="1293"/>
        <v>1312.3</v>
      </c>
      <c r="AI514" s="11">
        <f t="shared" si="1294"/>
        <v>0</v>
      </c>
      <c r="AJ514" s="11">
        <f t="shared" si="1295"/>
        <v>0</v>
      </c>
      <c r="AK514" s="11"/>
      <c r="AL514" s="11"/>
      <c r="AM514" s="11"/>
      <c r="AN514" s="11">
        <f t="shared" si="1296"/>
        <v>1312.3</v>
      </c>
      <c r="AO514" s="11">
        <f t="shared" si="1297"/>
        <v>0</v>
      </c>
      <c r="AP514" s="11">
        <f t="shared" si="1298"/>
        <v>0</v>
      </c>
      <c r="AQ514" s="11"/>
      <c r="AR514" s="11"/>
      <c r="AS514" s="11"/>
      <c r="AT514" s="11">
        <f t="shared" si="1299"/>
        <v>1312.3</v>
      </c>
      <c r="AU514" s="11">
        <f t="shared" si="1300"/>
        <v>0</v>
      </c>
      <c r="AV514" s="11">
        <f t="shared" si="1301"/>
        <v>0</v>
      </c>
      <c r="AW514" s="11">
        <f>-28.5-1160.516-120.8-2.484</f>
        <v>-1312.3</v>
      </c>
      <c r="AX514" s="11"/>
      <c r="AY514" s="11"/>
      <c r="AZ514" s="11">
        <f t="shared" si="1302"/>
        <v>0</v>
      </c>
      <c r="BA514" s="11">
        <f t="shared" si="1303"/>
        <v>0</v>
      </c>
      <c r="BB514" s="11">
        <f t="shared" si="1304"/>
        <v>0</v>
      </c>
      <c r="BC514" s="11"/>
      <c r="BD514" s="11"/>
      <c r="BE514" s="11"/>
      <c r="BF514" s="11">
        <f t="shared" si="1305"/>
        <v>0</v>
      </c>
      <c r="BG514" s="11">
        <f t="shared" si="1306"/>
        <v>0</v>
      </c>
      <c r="BH514" s="11">
        <f t="shared" si="1307"/>
        <v>0</v>
      </c>
      <c r="BI514" s="11"/>
      <c r="BJ514" s="11"/>
      <c r="BK514" s="11"/>
      <c r="BL514" s="11">
        <f t="shared" si="1277"/>
        <v>0</v>
      </c>
      <c r="BM514" s="11"/>
      <c r="BN514" s="11"/>
      <c r="BO514" s="11">
        <f t="shared" si="1229"/>
        <v>0</v>
      </c>
      <c r="BP514" s="11"/>
      <c r="BQ514" s="11"/>
      <c r="BR514" s="11">
        <f t="shared" si="1230"/>
        <v>0</v>
      </c>
      <c r="BS514" s="11"/>
      <c r="BT514" s="11"/>
      <c r="BU514" s="11"/>
      <c r="BV514" s="21">
        <v>0</v>
      </c>
      <c r="BW514" s="21"/>
      <c r="BX514" s="1" t="str">
        <f t="shared" si="1280"/>
        <v>0709</v>
      </c>
    </row>
    <row r="515" spans="1:76" ht="46.8" customHeight="1" x14ac:dyDescent="0.3">
      <c r="A515" s="62" t="s">
        <v>383</v>
      </c>
      <c r="B515" s="63"/>
      <c r="C515" s="62"/>
      <c r="D515" s="62"/>
      <c r="E515" s="64" t="s">
        <v>384</v>
      </c>
      <c r="F515" s="11">
        <f t="shared" si="1310"/>
        <v>3500</v>
      </c>
      <c r="G515" s="11">
        <f t="shared" si="1311"/>
        <v>3500</v>
      </c>
      <c r="H515" s="11">
        <f t="shared" si="1312"/>
        <v>3500</v>
      </c>
      <c r="I515" s="11">
        <f t="shared" si="1313"/>
        <v>0</v>
      </c>
      <c r="J515" s="11">
        <f t="shared" si="1314"/>
        <v>0</v>
      </c>
      <c r="K515" s="11">
        <f t="shared" si="1315"/>
        <v>0</v>
      </c>
      <c r="L515" s="11">
        <f t="shared" si="1270"/>
        <v>3500</v>
      </c>
      <c r="M515" s="11">
        <f t="shared" si="1271"/>
        <v>3500</v>
      </c>
      <c r="N515" s="11">
        <f t="shared" si="1272"/>
        <v>3500</v>
      </c>
      <c r="O515" s="11">
        <f t="shared" si="1316"/>
        <v>0</v>
      </c>
      <c r="P515" s="11">
        <f t="shared" si="1317"/>
        <v>0</v>
      </c>
      <c r="Q515" s="11">
        <f t="shared" si="1318"/>
        <v>0</v>
      </c>
      <c r="R515" s="11">
        <f t="shared" si="1284"/>
        <v>3500</v>
      </c>
      <c r="S515" s="11">
        <f t="shared" si="1285"/>
        <v>3500</v>
      </c>
      <c r="T515" s="11">
        <f t="shared" si="1286"/>
        <v>3500</v>
      </c>
      <c r="U515" s="11">
        <f t="shared" si="1319"/>
        <v>0</v>
      </c>
      <c r="V515" s="11">
        <f t="shared" si="1320"/>
        <v>0</v>
      </c>
      <c r="W515" s="11">
        <f t="shared" si="1321"/>
        <v>0</v>
      </c>
      <c r="X515" s="11">
        <f t="shared" si="1287"/>
        <v>3500</v>
      </c>
      <c r="Y515" s="11">
        <f t="shared" si="1288"/>
        <v>3500</v>
      </c>
      <c r="Z515" s="11">
        <f t="shared" si="1289"/>
        <v>3500</v>
      </c>
      <c r="AA515" s="11">
        <f t="shared" si="1322"/>
        <v>0</v>
      </c>
      <c r="AB515" s="11">
        <f t="shared" si="1323"/>
        <v>0</v>
      </c>
      <c r="AC515" s="11">
        <f t="shared" si="1324"/>
        <v>0</v>
      </c>
      <c r="AD515" s="11">
        <f t="shared" si="1290"/>
        <v>3500</v>
      </c>
      <c r="AE515" s="11">
        <f t="shared" si="1291"/>
        <v>3500</v>
      </c>
      <c r="AF515" s="11">
        <f t="shared" si="1292"/>
        <v>3500</v>
      </c>
      <c r="AG515" s="11">
        <f t="shared" si="1325"/>
        <v>0</v>
      </c>
      <c r="AH515" s="11">
        <f t="shared" si="1293"/>
        <v>3500</v>
      </c>
      <c r="AI515" s="11">
        <f t="shared" si="1294"/>
        <v>3500</v>
      </c>
      <c r="AJ515" s="11">
        <f t="shared" si="1295"/>
        <v>3500</v>
      </c>
      <c r="AK515" s="11">
        <f t="shared" si="1326"/>
        <v>0</v>
      </c>
      <c r="AL515" s="11">
        <f t="shared" si="1327"/>
        <v>0</v>
      </c>
      <c r="AM515" s="11">
        <f t="shared" si="1328"/>
        <v>0</v>
      </c>
      <c r="AN515" s="11">
        <f t="shared" si="1296"/>
        <v>3500</v>
      </c>
      <c r="AO515" s="11">
        <f t="shared" si="1297"/>
        <v>3500</v>
      </c>
      <c r="AP515" s="11">
        <f t="shared" si="1298"/>
        <v>3500</v>
      </c>
      <c r="AQ515" s="11">
        <f t="shared" si="1329"/>
        <v>0</v>
      </c>
      <c r="AR515" s="11">
        <f t="shared" si="1330"/>
        <v>0</v>
      </c>
      <c r="AS515" s="11">
        <f t="shared" si="1331"/>
        <v>0</v>
      </c>
      <c r="AT515" s="11">
        <f t="shared" si="1299"/>
        <v>3500</v>
      </c>
      <c r="AU515" s="11">
        <f t="shared" si="1300"/>
        <v>3500</v>
      </c>
      <c r="AV515" s="11">
        <f t="shared" si="1301"/>
        <v>3500</v>
      </c>
      <c r="AW515" s="11">
        <f t="shared" si="1332"/>
        <v>0</v>
      </c>
      <c r="AX515" s="11">
        <f t="shared" si="1333"/>
        <v>0</v>
      </c>
      <c r="AY515" s="11">
        <f t="shared" si="1334"/>
        <v>0</v>
      </c>
      <c r="AZ515" s="11">
        <f t="shared" si="1302"/>
        <v>3500</v>
      </c>
      <c r="BA515" s="11">
        <f t="shared" si="1303"/>
        <v>3500</v>
      </c>
      <c r="BB515" s="11">
        <f t="shared" si="1304"/>
        <v>3500</v>
      </c>
      <c r="BC515" s="11">
        <f t="shared" si="1335"/>
        <v>0</v>
      </c>
      <c r="BD515" s="11">
        <f t="shared" si="1336"/>
        <v>0</v>
      </c>
      <c r="BE515" s="11">
        <f t="shared" si="1337"/>
        <v>0</v>
      </c>
      <c r="BF515" s="11">
        <f t="shared" si="1305"/>
        <v>3500</v>
      </c>
      <c r="BG515" s="11">
        <f t="shared" si="1306"/>
        <v>3500</v>
      </c>
      <c r="BH515" s="11">
        <f t="shared" si="1307"/>
        <v>3500</v>
      </c>
      <c r="BI515" s="11">
        <f t="shared" si="1343"/>
        <v>0</v>
      </c>
      <c r="BJ515" s="11">
        <f t="shared" si="1339"/>
        <v>0</v>
      </c>
      <c r="BK515" s="11">
        <f t="shared" si="1340"/>
        <v>0</v>
      </c>
      <c r="BL515" s="11">
        <f t="shared" si="1277"/>
        <v>3500</v>
      </c>
      <c r="BM515" s="11">
        <f t="shared" si="1341"/>
        <v>0</v>
      </c>
      <c r="BN515" s="43">
        <f t="shared" ref="BN515:BN559" si="1344">BL515+BM515</f>
        <v>3500</v>
      </c>
      <c r="BO515" s="11">
        <f t="shared" si="1229"/>
        <v>3500</v>
      </c>
      <c r="BP515" s="11">
        <f t="shared" si="1342"/>
        <v>0</v>
      </c>
      <c r="BQ515" s="43">
        <f t="shared" ref="BQ515:BQ559" si="1345">BO515+BP515</f>
        <v>3500</v>
      </c>
      <c r="BR515" s="11">
        <f t="shared" si="1230"/>
        <v>3500</v>
      </c>
      <c r="BS515" s="11">
        <f t="shared" si="1342"/>
        <v>0</v>
      </c>
      <c r="BT515" s="43">
        <f t="shared" ref="BT515:BT559" si="1346">BR515+BS515</f>
        <v>3500</v>
      </c>
      <c r="BU515" s="11">
        <f t="shared" si="1342"/>
        <v>0</v>
      </c>
      <c r="BV515" s="21"/>
      <c r="BW515" s="21"/>
      <c r="BX515" s="1" t="str">
        <f t="shared" si="1280"/>
        <v/>
      </c>
    </row>
    <row r="516" spans="1:76" ht="31.2" customHeight="1" x14ac:dyDescent="0.3">
      <c r="A516" s="62" t="s">
        <v>383</v>
      </c>
      <c r="B516" s="63" t="s">
        <v>64</v>
      </c>
      <c r="C516" s="62"/>
      <c r="D516" s="62"/>
      <c r="E516" s="64" t="s">
        <v>65</v>
      </c>
      <c r="F516" s="11">
        <f t="shared" si="1310"/>
        <v>3500</v>
      </c>
      <c r="G516" s="11">
        <f t="shared" si="1311"/>
        <v>3500</v>
      </c>
      <c r="H516" s="11">
        <f t="shared" si="1312"/>
        <v>3500</v>
      </c>
      <c r="I516" s="11">
        <f t="shared" si="1313"/>
        <v>0</v>
      </c>
      <c r="J516" s="11">
        <f t="shared" si="1314"/>
        <v>0</v>
      </c>
      <c r="K516" s="11">
        <f t="shared" si="1315"/>
        <v>0</v>
      </c>
      <c r="L516" s="11">
        <f t="shared" si="1270"/>
        <v>3500</v>
      </c>
      <c r="M516" s="11">
        <f t="shared" si="1271"/>
        <v>3500</v>
      </c>
      <c r="N516" s="11">
        <f t="shared" si="1272"/>
        <v>3500</v>
      </c>
      <c r="O516" s="11">
        <f t="shared" si="1316"/>
        <v>0</v>
      </c>
      <c r="P516" s="11">
        <f t="shared" si="1317"/>
        <v>0</v>
      </c>
      <c r="Q516" s="11">
        <f t="shared" si="1318"/>
        <v>0</v>
      </c>
      <c r="R516" s="11">
        <f t="shared" si="1284"/>
        <v>3500</v>
      </c>
      <c r="S516" s="11">
        <f t="shared" si="1285"/>
        <v>3500</v>
      </c>
      <c r="T516" s="11">
        <f t="shared" si="1286"/>
        <v>3500</v>
      </c>
      <c r="U516" s="11">
        <f t="shared" si="1319"/>
        <v>0</v>
      </c>
      <c r="V516" s="11">
        <f t="shared" si="1320"/>
        <v>0</v>
      </c>
      <c r="W516" s="11">
        <f t="shared" si="1321"/>
        <v>0</v>
      </c>
      <c r="X516" s="11">
        <f t="shared" si="1287"/>
        <v>3500</v>
      </c>
      <c r="Y516" s="11">
        <f t="shared" si="1288"/>
        <v>3500</v>
      </c>
      <c r="Z516" s="11">
        <f t="shared" si="1289"/>
        <v>3500</v>
      </c>
      <c r="AA516" s="11">
        <f t="shared" si="1322"/>
        <v>0</v>
      </c>
      <c r="AB516" s="11">
        <f t="shared" si="1323"/>
        <v>0</v>
      </c>
      <c r="AC516" s="11">
        <f t="shared" si="1324"/>
        <v>0</v>
      </c>
      <c r="AD516" s="11">
        <f t="shared" si="1290"/>
        <v>3500</v>
      </c>
      <c r="AE516" s="11">
        <f t="shared" si="1291"/>
        <v>3500</v>
      </c>
      <c r="AF516" s="11">
        <f t="shared" si="1292"/>
        <v>3500</v>
      </c>
      <c r="AG516" s="11">
        <f t="shared" si="1325"/>
        <v>0</v>
      </c>
      <c r="AH516" s="11">
        <f t="shared" si="1293"/>
        <v>3500</v>
      </c>
      <c r="AI516" s="11">
        <f t="shared" si="1294"/>
        <v>3500</v>
      </c>
      <c r="AJ516" s="11">
        <f t="shared" si="1295"/>
        <v>3500</v>
      </c>
      <c r="AK516" s="11">
        <f t="shared" si="1326"/>
        <v>0</v>
      </c>
      <c r="AL516" s="11">
        <f t="shared" si="1327"/>
        <v>0</v>
      </c>
      <c r="AM516" s="11">
        <f t="shared" si="1328"/>
        <v>0</v>
      </c>
      <c r="AN516" s="11">
        <f t="shared" si="1296"/>
        <v>3500</v>
      </c>
      <c r="AO516" s="11">
        <f t="shared" si="1297"/>
        <v>3500</v>
      </c>
      <c r="AP516" s="11">
        <f t="shared" si="1298"/>
        <v>3500</v>
      </c>
      <c r="AQ516" s="11">
        <f t="shared" si="1329"/>
        <v>0</v>
      </c>
      <c r="AR516" s="11">
        <f t="shared" si="1330"/>
        <v>0</v>
      </c>
      <c r="AS516" s="11">
        <f t="shared" si="1331"/>
        <v>0</v>
      </c>
      <c r="AT516" s="11">
        <f t="shared" si="1299"/>
        <v>3500</v>
      </c>
      <c r="AU516" s="11">
        <f t="shared" si="1300"/>
        <v>3500</v>
      </c>
      <c r="AV516" s="11">
        <f t="shared" si="1301"/>
        <v>3500</v>
      </c>
      <c r="AW516" s="11">
        <f t="shared" si="1332"/>
        <v>0</v>
      </c>
      <c r="AX516" s="11">
        <f t="shared" si="1333"/>
        <v>0</v>
      </c>
      <c r="AY516" s="11">
        <f t="shared" si="1334"/>
        <v>0</v>
      </c>
      <c r="AZ516" s="11">
        <f t="shared" si="1302"/>
        <v>3500</v>
      </c>
      <c r="BA516" s="11">
        <f t="shared" si="1303"/>
        <v>3500</v>
      </c>
      <c r="BB516" s="11">
        <f t="shared" si="1304"/>
        <v>3500</v>
      </c>
      <c r="BC516" s="11">
        <f t="shared" si="1335"/>
        <v>0</v>
      </c>
      <c r="BD516" s="11">
        <f t="shared" si="1336"/>
        <v>0</v>
      </c>
      <c r="BE516" s="11">
        <f t="shared" si="1337"/>
        <v>0</v>
      </c>
      <c r="BF516" s="11">
        <f t="shared" si="1305"/>
        <v>3500</v>
      </c>
      <c r="BG516" s="11">
        <f t="shared" si="1306"/>
        <v>3500</v>
      </c>
      <c r="BH516" s="11">
        <f t="shared" si="1307"/>
        <v>3500</v>
      </c>
      <c r="BI516" s="11">
        <f t="shared" si="1343"/>
        <v>0</v>
      </c>
      <c r="BJ516" s="11">
        <f t="shared" si="1339"/>
        <v>0</v>
      </c>
      <c r="BK516" s="11">
        <f t="shared" si="1340"/>
        <v>0</v>
      </c>
      <c r="BL516" s="11">
        <f t="shared" si="1277"/>
        <v>3500</v>
      </c>
      <c r="BM516" s="11">
        <f t="shared" si="1341"/>
        <v>0</v>
      </c>
      <c r="BN516" s="43">
        <f t="shared" si="1344"/>
        <v>3500</v>
      </c>
      <c r="BO516" s="11">
        <f t="shared" si="1229"/>
        <v>3500</v>
      </c>
      <c r="BP516" s="11">
        <f t="shared" si="1342"/>
        <v>0</v>
      </c>
      <c r="BQ516" s="43">
        <f t="shared" si="1345"/>
        <v>3500</v>
      </c>
      <c r="BR516" s="11">
        <f t="shared" si="1230"/>
        <v>3500</v>
      </c>
      <c r="BS516" s="11">
        <f t="shared" si="1342"/>
        <v>0</v>
      </c>
      <c r="BT516" s="43">
        <f t="shared" si="1346"/>
        <v>3500</v>
      </c>
      <c r="BU516" s="11">
        <f t="shared" si="1342"/>
        <v>0</v>
      </c>
      <c r="BV516" s="21"/>
      <c r="BW516" s="21"/>
      <c r="BX516" s="1" t="str">
        <f t="shared" si="1280"/>
        <v/>
      </c>
    </row>
    <row r="517" spans="1:76" ht="15.6" customHeight="1" x14ac:dyDescent="0.3">
      <c r="A517" s="62" t="s">
        <v>383</v>
      </c>
      <c r="B517" s="63">
        <v>200</v>
      </c>
      <c r="C517" s="62" t="s">
        <v>78</v>
      </c>
      <c r="D517" s="62" t="s">
        <v>78</v>
      </c>
      <c r="E517" s="64" t="s">
        <v>94</v>
      </c>
      <c r="F517" s="11">
        <v>3500</v>
      </c>
      <c r="G517" s="11">
        <v>3500</v>
      </c>
      <c r="H517" s="11">
        <v>3500</v>
      </c>
      <c r="I517" s="11"/>
      <c r="J517" s="11"/>
      <c r="K517" s="11"/>
      <c r="L517" s="11">
        <f t="shared" si="1270"/>
        <v>3500</v>
      </c>
      <c r="M517" s="11">
        <f t="shared" si="1271"/>
        <v>3500</v>
      </c>
      <c r="N517" s="11">
        <f t="shared" si="1272"/>
        <v>3500</v>
      </c>
      <c r="O517" s="11"/>
      <c r="P517" s="11"/>
      <c r="Q517" s="11"/>
      <c r="R517" s="11">
        <f t="shared" si="1284"/>
        <v>3500</v>
      </c>
      <c r="S517" s="11">
        <f t="shared" si="1285"/>
        <v>3500</v>
      </c>
      <c r="T517" s="11">
        <f t="shared" si="1286"/>
        <v>3500</v>
      </c>
      <c r="U517" s="11"/>
      <c r="V517" s="11"/>
      <c r="W517" s="11"/>
      <c r="X517" s="11">
        <f t="shared" si="1287"/>
        <v>3500</v>
      </c>
      <c r="Y517" s="11">
        <f t="shared" si="1288"/>
        <v>3500</v>
      </c>
      <c r="Z517" s="11">
        <f t="shared" si="1289"/>
        <v>3500</v>
      </c>
      <c r="AA517" s="11"/>
      <c r="AB517" s="11"/>
      <c r="AC517" s="11"/>
      <c r="AD517" s="11">
        <f t="shared" si="1290"/>
        <v>3500</v>
      </c>
      <c r="AE517" s="11">
        <f t="shared" si="1291"/>
        <v>3500</v>
      </c>
      <c r="AF517" s="11">
        <f t="shared" si="1292"/>
        <v>3500</v>
      </c>
      <c r="AG517" s="11"/>
      <c r="AH517" s="11">
        <f t="shared" si="1293"/>
        <v>3500</v>
      </c>
      <c r="AI517" s="11">
        <f t="shared" si="1294"/>
        <v>3500</v>
      </c>
      <c r="AJ517" s="11">
        <f t="shared" si="1295"/>
        <v>3500</v>
      </c>
      <c r="AK517" s="11"/>
      <c r="AL517" s="11"/>
      <c r="AM517" s="11"/>
      <c r="AN517" s="11">
        <f t="shared" si="1296"/>
        <v>3500</v>
      </c>
      <c r="AO517" s="11">
        <f t="shared" si="1297"/>
        <v>3500</v>
      </c>
      <c r="AP517" s="11">
        <f t="shared" si="1298"/>
        <v>3500</v>
      </c>
      <c r="AQ517" s="11"/>
      <c r="AR517" s="11"/>
      <c r="AS517" s="11"/>
      <c r="AT517" s="11">
        <f t="shared" si="1299"/>
        <v>3500</v>
      </c>
      <c r="AU517" s="11">
        <f t="shared" si="1300"/>
        <v>3500</v>
      </c>
      <c r="AV517" s="11">
        <f t="shared" si="1301"/>
        <v>3500</v>
      </c>
      <c r="AW517" s="11"/>
      <c r="AX517" s="11"/>
      <c r="AY517" s="11"/>
      <c r="AZ517" s="11">
        <f t="shared" si="1302"/>
        <v>3500</v>
      </c>
      <c r="BA517" s="11">
        <f t="shared" si="1303"/>
        <v>3500</v>
      </c>
      <c r="BB517" s="11">
        <f t="shared" si="1304"/>
        <v>3500</v>
      </c>
      <c r="BC517" s="11"/>
      <c r="BD517" s="11"/>
      <c r="BE517" s="11"/>
      <c r="BF517" s="11">
        <f t="shared" si="1305"/>
        <v>3500</v>
      </c>
      <c r="BG517" s="11">
        <f t="shared" si="1306"/>
        <v>3500</v>
      </c>
      <c r="BH517" s="11">
        <f t="shared" si="1307"/>
        <v>3500</v>
      </c>
      <c r="BI517" s="11"/>
      <c r="BJ517" s="11"/>
      <c r="BK517" s="11"/>
      <c r="BL517" s="11">
        <f t="shared" si="1277"/>
        <v>3500</v>
      </c>
      <c r="BM517" s="11"/>
      <c r="BN517" s="43">
        <f t="shared" si="1344"/>
        <v>3500</v>
      </c>
      <c r="BO517" s="11">
        <f t="shared" si="1229"/>
        <v>3500</v>
      </c>
      <c r="BP517" s="11"/>
      <c r="BQ517" s="43">
        <f t="shared" si="1345"/>
        <v>3500</v>
      </c>
      <c r="BR517" s="11">
        <f t="shared" si="1230"/>
        <v>3500</v>
      </c>
      <c r="BS517" s="11"/>
      <c r="BT517" s="43">
        <f t="shared" si="1346"/>
        <v>3500</v>
      </c>
      <c r="BU517" s="11"/>
      <c r="BV517" s="21"/>
      <c r="BW517" s="21"/>
      <c r="BX517" s="1" t="str">
        <f t="shared" si="1280"/>
        <v>0707</v>
      </c>
    </row>
    <row r="518" spans="1:76" ht="31.2" customHeight="1" x14ac:dyDescent="0.3">
      <c r="A518" s="62" t="s">
        <v>385</v>
      </c>
      <c r="B518" s="63"/>
      <c r="C518" s="62"/>
      <c r="D518" s="62"/>
      <c r="E518" s="64" t="s">
        <v>386</v>
      </c>
      <c r="F518" s="11">
        <f t="shared" si="1310"/>
        <v>89.9</v>
      </c>
      <c r="G518" s="11">
        <f t="shared" si="1311"/>
        <v>89.9</v>
      </c>
      <c r="H518" s="11">
        <f t="shared" si="1312"/>
        <v>89.9</v>
      </c>
      <c r="I518" s="11">
        <f t="shared" si="1313"/>
        <v>0</v>
      </c>
      <c r="J518" s="11">
        <f t="shared" si="1314"/>
        <v>0</v>
      </c>
      <c r="K518" s="11">
        <f t="shared" si="1315"/>
        <v>0</v>
      </c>
      <c r="L518" s="11">
        <f t="shared" si="1270"/>
        <v>89.9</v>
      </c>
      <c r="M518" s="11">
        <f t="shared" si="1271"/>
        <v>89.9</v>
      </c>
      <c r="N518" s="11">
        <f t="shared" si="1272"/>
        <v>89.9</v>
      </c>
      <c r="O518" s="11">
        <f t="shared" si="1316"/>
        <v>0</v>
      </c>
      <c r="P518" s="11">
        <f t="shared" si="1317"/>
        <v>0</v>
      </c>
      <c r="Q518" s="11">
        <f t="shared" si="1318"/>
        <v>0</v>
      </c>
      <c r="R518" s="11">
        <f t="shared" si="1284"/>
        <v>89.9</v>
      </c>
      <c r="S518" s="11">
        <f t="shared" si="1285"/>
        <v>89.9</v>
      </c>
      <c r="T518" s="11">
        <f t="shared" si="1286"/>
        <v>89.9</v>
      </c>
      <c r="U518" s="11">
        <f t="shared" si="1319"/>
        <v>0</v>
      </c>
      <c r="V518" s="11">
        <f t="shared" si="1320"/>
        <v>0</v>
      </c>
      <c r="W518" s="11">
        <f t="shared" si="1321"/>
        <v>0</v>
      </c>
      <c r="X518" s="11">
        <f t="shared" si="1287"/>
        <v>89.9</v>
      </c>
      <c r="Y518" s="11">
        <f t="shared" si="1288"/>
        <v>89.9</v>
      </c>
      <c r="Z518" s="11">
        <f t="shared" si="1289"/>
        <v>89.9</v>
      </c>
      <c r="AA518" s="11">
        <f t="shared" si="1322"/>
        <v>0</v>
      </c>
      <c r="AB518" s="11">
        <f t="shared" si="1323"/>
        <v>0</v>
      </c>
      <c r="AC518" s="11">
        <f t="shared" si="1324"/>
        <v>0</v>
      </c>
      <c r="AD518" s="11">
        <f t="shared" si="1290"/>
        <v>89.9</v>
      </c>
      <c r="AE518" s="11">
        <f t="shared" si="1291"/>
        <v>89.9</v>
      </c>
      <c r="AF518" s="11">
        <f t="shared" si="1292"/>
        <v>89.9</v>
      </c>
      <c r="AG518" s="11">
        <f t="shared" si="1325"/>
        <v>0</v>
      </c>
      <c r="AH518" s="11">
        <f t="shared" si="1293"/>
        <v>89.9</v>
      </c>
      <c r="AI518" s="11">
        <f t="shared" si="1294"/>
        <v>89.9</v>
      </c>
      <c r="AJ518" s="11">
        <f t="shared" si="1295"/>
        <v>89.9</v>
      </c>
      <c r="AK518" s="11">
        <f t="shared" si="1326"/>
        <v>0</v>
      </c>
      <c r="AL518" s="11">
        <f t="shared" si="1327"/>
        <v>0</v>
      </c>
      <c r="AM518" s="11">
        <f t="shared" si="1328"/>
        <v>0</v>
      </c>
      <c r="AN518" s="11">
        <f t="shared" si="1296"/>
        <v>89.9</v>
      </c>
      <c r="AO518" s="11">
        <f t="shared" si="1297"/>
        <v>89.9</v>
      </c>
      <c r="AP518" s="11">
        <f t="shared" si="1298"/>
        <v>89.9</v>
      </c>
      <c r="AQ518" s="11">
        <f t="shared" si="1329"/>
        <v>0</v>
      </c>
      <c r="AR518" s="11">
        <f t="shared" si="1330"/>
        <v>0</v>
      </c>
      <c r="AS518" s="11">
        <f t="shared" si="1331"/>
        <v>0</v>
      </c>
      <c r="AT518" s="11">
        <f t="shared" si="1299"/>
        <v>89.9</v>
      </c>
      <c r="AU518" s="11">
        <f t="shared" si="1300"/>
        <v>89.9</v>
      </c>
      <c r="AV518" s="11">
        <f t="shared" si="1301"/>
        <v>89.9</v>
      </c>
      <c r="AW518" s="11">
        <f t="shared" si="1332"/>
        <v>0</v>
      </c>
      <c r="AX518" s="11">
        <f t="shared" si="1333"/>
        <v>0</v>
      </c>
      <c r="AY518" s="11">
        <f t="shared" si="1334"/>
        <v>0</v>
      </c>
      <c r="AZ518" s="11">
        <f t="shared" si="1302"/>
        <v>89.9</v>
      </c>
      <c r="BA518" s="11">
        <f t="shared" si="1303"/>
        <v>89.9</v>
      </c>
      <c r="BB518" s="11">
        <f t="shared" si="1304"/>
        <v>89.9</v>
      </c>
      <c r="BC518" s="11">
        <f t="shared" si="1335"/>
        <v>0</v>
      </c>
      <c r="BD518" s="11">
        <f t="shared" si="1336"/>
        <v>0</v>
      </c>
      <c r="BE518" s="11">
        <f t="shared" si="1337"/>
        <v>0</v>
      </c>
      <c r="BF518" s="11">
        <f t="shared" si="1305"/>
        <v>89.9</v>
      </c>
      <c r="BG518" s="11">
        <f t="shared" si="1306"/>
        <v>89.9</v>
      </c>
      <c r="BH518" s="11">
        <f t="shared" si="1307"/>
        <v>89.9</v>
      </c>
      <c r="BI518" s="11">
        <f t="shared" si="1343"/>
        <v>0</v>
      </c>
      <c r="BJ518" s="11">
        <f t="shared" si="1339"/>
        <v>0</v>
      </c>
      <c r="BK518" s="11">
        <f t="shared" si="1340"/>
        <v>0</v>
      </c>
      <c r="BL518" s="11">
        <f t="shared" si="1277"/>
        <v>89.9</v>
      </c>
      <c r="BM518" s="11">
        <f t="shared" si="1341"/>
        <v>0</v>
      </c>
      <c r="BN518" s="43">
        <f t="shared" si="1344"/>
        <v>89.9</v>
      </c>
      <c r="BO518" s="11">
        <f t="shared" si="1229"/>
        <v>89.9</v>
      </c>
      <c r="BP518" s="11">
        <f t="shared" si="1342"/>
        <v>0</v>
      </c>
      <c r="BQ518" s="43">
        <f t="shared" si="1345"/>
        <v>89.9</v>
      </c>
      <c r="BR518" s="11">
        <f t="shared" si="1230"/>
        <v>89.9</v>
      </c>
      <c r="BS518" s="11">
        <f t="shared" si="1342"/>
        <v>0</v>
      </c>
      <c r="BT518" s="43">
        <f t="shared" si="1346"/>
        <v>89.9</v>
      </c>
      <c r="BU518" s="11">
        <f t="shared" si="1342"/>
        <v>0</v>
      </c>
      <c r="BV518" s="21"/>
      <c r="BW518" s="21"/>
      <c r="BX518" s="1" t="str">
        <f t="shared" si="1280"/>
        <v/>
      </c>
    </row>
    <row r="519" spans="1:76" ht="31.2" customHeight="1" x14ac:dyDescent="0.3">
      <c r="A519" s="62" t="s">
        <v>385</v>
      </c>
      <c r="B519" s="63" t="s">
        <v>64</v>
      </c>
      <c r="C519" s="62"/>
      <c r="D519" s="62"/>
      <c r="E519" s="64" t="s">
        <v>65</v>
      </c>
      <c r="F519" s="11">
        <f t="shared" si="1310"/>
        <v>89.9</v>
      </c>
      <c r="G519" s="11">
        <f t="shared" si="1311"/>
        <v>89.9</v>
      </c>
      <c r="H519" s="11">
        <f t="shared" si="1312"/>
        <v>89.9</v>
      </c>
      <c r="I519" s="11">
        <f t="shared" si="1313"/>
        <v>0</v>
      </c>
      <c r="J519" s="11">
        <f t="shared" si="1314"/>
        <v>0</v>
      </c>
      <c r="K519" s="11">
        <f t="shared" si="1315"/>
        <v>0</v>
      </c>
      <c r="L519" s="11">
        <f t="shared" si="1270"/>
        <v>89.9</v>
      </c>
      <c r="M519" s="11">
        <f t="shared" si="1271"/>
        <v>89.9</v>
      </c>
      <c r="N519" s="11">
        <f t="shared" si="1272"/>
        <v>89.9</v>
      </c>
      <c r="O519" s="11">
        <f t="shared" si="1316"/>
        <v>0</v>
      </c>
      <c r="P519" s="11">
        <f t="shared" si="1317"/>
        <v>0</v>
      </c>
      <c r="Q519" s="11">
        <f t="shared" si="1318"/>
        <v>0</v>
      </c>
      <c r="R519" s="11">
        <f t="shared" si="1284"/>
        <v>89.9</v>
      </c>
      <c r="S519" s="11">
        <f t="shared" si="1285"/>
        <v>89.9</v>
      </c>
      <c r="T519" s="11">
        <f t="shared" si="1286"/>
        <v>89.9</v>
      </c>
      <c r="U519" s="11">
        <f t="shared" si="1319"/>
        <v>0</v>
      </c>
      <c r="V519" s="11">
        <f t="shared" si="1320"/>
        <v>0</v>
      </c>
      <c r="W519" s="11">
        <f t="shared" si="1321"/>
        <v>0</v>
      </c>
      <c r="X519" s="11">
        <f t="shared" si="1287"/>
        <v>89.9</v>
      </c>
      <c r="Y519" s="11">
        <f t="shared" si="1288"/>
        <v>89.9</v>
      </c>
      <c r="Z519" s="11">
        <f t="shared" si="1289"/>
        <v>89.9</v>
      </c>
      <c r="AA519" s="11">
        <f t="shared" si="1322"/>
        <v>0</v>
      </c>
      <c r="AB519" s="11">
        <f t="shared" si="1323"/>
        <v>0</v>
      </c>
      <c r="AC519" s="11">
        <f t="shared" si="1324"/>
        <v>0</v>
      </c>
      <c r="AD519" s="11">
        <f t="shared" si="1290"/>
        <v>89.9</v>
      </c>
      <c r="AE519" s="11">
        <f t="shared" si="1291"/>
        <v>89.9</v>
      </c>
      <c r="AF519" s="11">
        <f t="shared" si="1292"/>
        <v>89.9</v>
      </c>
      <c r="AG519" s="11">
        <f t="shared" si="1325"/>
        <v>0</v>
      </c>
      <c r="AH519" s="11">
        <f t="shared" si="1293"/>
        <v>89.9</v>
      </c>
      <c r="AI519" s="11">
        <f t="shared" si="1294"/>
        <v>89.9</v>
      </c>
      <c r="AJ519" s="11">
        <f t="shared" si="1295"/>
        <v>89.9</v>
      </c>
      <c r="AK519" s="11">
        <f t="shared" si="1326"/>
        <v>0</v>
      </c>
      <c r="AL519" s="11">
        <f t="shared" si="1327"/>
        <v>0</v>
      </c>
      <c r="AM519" s="11">
        <f t="shared" si="1328"/>
        <v>0</v>
      </c>
      <c r="AN519" s="11">
        <f t="shared" si="1296"/>
        <v>89.9</v>
      </c>
      <c r="AO519" s="11">
        <f t="shared" si="1297"/>
        <v>89.9</v>
      </c>
      <c r="AP519" s="11">
        <f t="shared" si="1298"/>
        <v>89.9</v>
      </c>
      <c r="AQ519" s="11">
        <f t="shared" si="1329"/>
        <v>0</v>
      </c>
      <c r="AR519" s="11">
        <f t="shared" si="1330"/>
        <v>0</v>
      </c>
      <c r="AS519" s="11">
        <f t="shared" si="1331"/>
        <v>0</v>
      </c>
      <c r="AT519" s="11">
        <f t="shared" si="1299"/>
        <v>89.9</v>
      </c>
      <c r="AU519" s="11">
        <f t="shared" si="1300"/>
        <v>89.9</v>
      </c>
      <c r="AV519" s="11">
        <f t="shared" si="1301"/>
        <v>89.9</v>
      </c>
      <c r="AW519" s="11">
        <f t="shared" si="1332"/>
        <v>0</v>
      </c>
      <c r="AX519" s="11">
        <f t="shared" si="1333"/>
        <v>0</v>
      </c>
      <c r="AY519" s="11">
        <f t="shared" si="1334"/>
        <v>0</v>
      </c>
      <c r="AZ519" s="11">
        <f t="shared" si="1302"/>
        <v>89.9</v>
      </c>
      <c r="BA519" s="11">
        <f t="shared" si="1303"/>
        <v>89.9</v>
      </c>
      <c r="BB519" s="11">
        <f t="shared" si="1304"/>
        <v>89.9</v>
      </c>
      <c r="BC519" s="11">
        <f t="shared" si="1335"/>
        <v>0</v>
      </c>
      <c r="BD519" s="11">
        <f t="shared" si="1336"/>
        <v>0</v>
      </c>
      <c r="BE519" s="11">
        <f t="shared" si="1337"/>
        <v>0</v>
      </c>
      <c r="BF519" s="11">
        <f t="shared" si="1305"/>
        <v>89.9</v>
      </c>
      <c r="BG519" s="11">
        <f t="shared" si="1306"/>
        <v>89.9</v>
      </c>
      <c r="BH519" s="11">
        <f t="shared" si="1307"/>
        <v>89.9</v>
      </c>
      <c r="BI519" s="11">
        <f t="shared" si="1343"/>
        <v>0</v>
      </c>
      <c r="BJ519" s="11">
        <f t="shared" si="1339"/>
        <v>0</v>
      </c>
      <c r="BK519" s="11">
        <f t="shared" si="1340"/>
        <v>0</v>
      </c>
      <c r="BL519" s="11">
        <f t="shared" si="1277"/>
        <v>89.9</v>
      </c>
      <c r="BM519" s="11">
        <f t="shared" si="1341"/>
        <v>0</v>
      </c>
      <c r="BN519" s="43">
        <f t="shared" si="1344"/>
        <v>89.9</v>
      </c>
      <c r="BO519" s="11">
        <f t="shared" si="1229"/>
        <v>89.9</v>
      </c>
      <c r="BP519" s="11">
        <f t="shared" si="1342"/>
        <v>0</v>
      </c>
      <c r="BQ519" s="43">
        <f t="shared" si="1345"/>
        <v>89.9</v>
      </c>
      <c r="BR519" s="11">
        <f t="shared" si="1230"/>
        <v>89.9</v>
      </c>
      <c r="BS519" s="11">
        <f t="shared" si="1342"/>
        <v>0</v>
      </c>
      <c r="BT519" s="43">
        <f t="shared" si="1346"/>
        <v>89.9</v>
      </c>
      <c r="BU519" s="11">
        <f t="shared" si="1342"/>
        <v>0</v>
      </c>
      <c r="BV519" s="21"/>
      <c r="BW519" s="21"/>
      <c r="BX519" s="1" t="str">
        <f t="shared" si="1280"/>
        <v/>
      </c>
    </row>
    <row r="520" spans="1:76" ht="15.6" customHeight="1" x14ac:dyDescent="0.3">
      <c r="A520" s="62" t="s">
        <v>385</v>
      </c>
      <c r="B520" s="63">
        <v>200</v>
      </c>
      <c r="C520" s="62" t="s">
        <v>78</v>
      </c>
      <c r="D520" s="62" t="s">
        <v>72</v>
      </c>
      <c r="E520" s="64" t="s">
        <v>95</v>
      </c>
      <c r="F520" s="11">
        <v>89.9</v>
      </c>
      <c r="G520" s="11">
        <v>89.9</v>
      </c>
      <c r="H520" s="11">
        <v>89.9</v>
      </c>
      <c r="I520" s="11"/>
      <c r="J520" s="11"/>
      <c r="K520" s="11"/>
      <c r="L520" s="11">
        <f t="shared" si="1270"/>
        <v>89.9</v>
      </c>
      <c r="M520" s="11">
        <f t="shared" si="1271"/>
        <v>89.9</v>
      </c>
      <c r="N520" s="11">
        <f t="shared" si="1272"/>
        <v>89.9</v>
      </c>
      <c r="O520" s="11"/>
      <c r="P520" s="11"/>
      <c r="Q520" s="11"/>
      <c r="R520" s="11">
        <f t="shared" si="1284"/>
        <v>89.9</v>
      </c>
      <c r="S520" s="11">
        <f t="shared" si="1285"/>
        <v>89.9</v>
      </c>
      <c r="T520" s="11">
        <f t="shared" si="1286"/>
        <v>89.9</v>
      </c>
      <c r="U520" s="11"/>
      <c r="V520" s="11"/>
      <c r="W520" s="11"/>
      <c r="X520" s="11">
        <f t="shared" si="1287"/>
        <v>89.9</v>
      </c>
      <c r="Y520" s="11">
        <f t="shared" si="1288"/>
        <v>89.9</v>
      </c>
      <c r="Z520" s="11">
        <f t="shared" si="1289"/>
        <v>89.9</v>
      </c>
      <c r="AA520" s="11"/>
      <c r="AB520" s="11"/>
      <c r="AC520" s="11"/>
      <c r="AD520" s="11">
        <f t="shared" si="1290"/>
        <v>89.9</v>
      </c>
      <c r="AE520" s="11">
        <f t="shared" si="1291"/>
        <v>89.9</v>
      </c>
      <c r="AF520" s="11">
        <f t="shared" si="1292"/>
        <v>89.9</v>
      </c>
      <c r="AG520" s="11"/>
      <c r="AH520" s="11">
        <f t="shared" si="1293"/>
        <v>89.9</v>
      </c>
      <c r="AI520" s="11">
        <f t="shared" si="1294"/>
        <v>89.9</v>
      </c>
      <c r="AJ520" s="11">
        <f t="shared" si="1295"/>
        <v>89.9</v>
      </c>
      <c r="AK520" s="11"/>
      <c r="AL520" s="11"/>
      <c r="AM520" s="11"/>
      <c r="AN520" s="11">
        <f t="shared" si="1296"/>
        <v>89.9</v>
      </c>
      <c r="AO520" s="11">
        <f t="shared" si="1297"/>
        <v>89.9</v>
      </c>
      <c r="AP520" s="11">
        <f t="shared" si="1298"/>
        <v>89.9</v>
      </c>
      <c r="AQ520" s="11"/>
      <c r="AR520" s="11"/>
      <c r="AS520" s="11"/>
      <c r="AT520" s="11">
        <f t="shared" si="1299"/>
        <v>89.9</v>
      </c>
      <c r="AU520" s="11">
        <f t="shared" si="1300"/>
        <v>89.9</v>
      </c>
      <c r="AV520" s="11">
        <f t="shared" si="1301"/>
        <v>89.9</v>
      </c>
      <c r="AW520" s="11"/>
      <c r="AX520" s="11"/>
      <c r="AY520" s="11"/>
      <c r="AZ520" s="11">
        <f t="shared" si="1302"/>
        <v>89.9</v>
      </c>
      <c r="BA520" s="11">
        <f t="shared" si="1303"/>
        <v>89.9</v>
      </c>
      <c r="BB520" s="11">
        <f t="shared" si="1304"/>
        <v>89.9</v>
      </c>
      <c r="BC520" s="11"/>
      <c r="BD520" s="11"/>
      <c r="BE520" s="11"/>
      <c r="BF520" s="11">
        <f t="shared" si="1305"/>
        <v>89.9</v>
      </c>
      <c r="BG520" s="11">
        <f t="shared" si="1306"/>
        <v>89.9</v>
      </c>
      <c r="BH520" s="11">
        <f t="shared" si="1307"/>
        <v>89.9</v>
      </c>
      <c r="BI520" s="11"/>
      <c r="BJ520" s="11"/>
      <c r="BK520" s="11"/>
      <c r="BL520" s="11">
        <f t="shared" si="1277"/>
        <v>89.9</v>
      </c>
      <c r="BM520" s="11"/>
      <c r="BN520" s="43">
        <f t="shared" si="1344"/>
        <v>89.9</v>
      </c>
      <c r="BO520" s="11">
        <f t="shared" si="1229"/>
        <v>89.9</v>
      </c>
      <c r="BP520" s="11"/>
      <c r="BQ520" s="43">
        <f t="shared" si="1345"/>
        <v>89.9</v>
      </c>
      <c r="BR520" s="11">
        <f t="shared" si="1230"/>
        <v>89.9</v>
      </c>
      <c r="BS520" s="11"/>
      <c r="BT520" s="43">
        <f t="shared" si="1346"/>
        <v>89.9</v>
      </c>
      <c r="BU520" s="11"/>
      <c r="BV520" s="21"/>
      <c r="BW520" s="21"/>
      <c r="BX520" s="1" t="str">
        <f t="shared" si="1280"/>
        <v>0709</v>
      </c>
    </row>
    <row r="521" spans="1:76" ht="15.6" customHeight="1" x14ac:dyDescent="0.3">
      <c r="A521" s="62" t="s">
        <v>387</v>
      </c>
      <c r="B521" s="63"/>
      <c r="C521" s="62"/>
      <c r="D521" s="62"/>
      <c r="E521" s="64" t="s">
        <v>388</v>
      </c>
      <c r="F521" s="11">
        <f t="shared" ref="F521:K521" si="1347">F522+F524+F526+F528+F530</f>
        <v>298916.3</v>
      </c>
      <c r="G521" s="11">
        <f t="shared" si="1347"/>
        <v>298916.3</v>
      </c>
      <c r="H521" s="11">
        <f t="shared" si="1347"/>
        <v>298916.3</v>
      </c>
      <c r="I521" s="11">
        <f t="shared" si="1347"/>
        <v>0</v>
      </c>
      <c r="J521" s="11">
        <f t="shared" si="1347"/>
        <v>0</v>
      </c>
      <c r="K521" s="11">
        <f t="shared" si="1347"/>
        <v>0</v>
      </c>
      <c r="L521" s="11">
        <f t="shared" si="1270"/>
        <v>298916.3</v>
      </c>
      <c r="M521" s="11">
        <f t="shared" si="1271"/>
        <v>298916.3</v>
      </c>
      <c r="N521" s="11">
        <f t="shared" si="1272"/>
        <v>298916.3</v>
      </c>
      <c r="O521" s="11">
        <f>O522+O524+O526+O528+O530</f>
        <v>0</v>
      </c>
      <c r="P521" s="11">
        <f>P522+P524+P526+P528+P530</f>
        <v>0</v>
      </c>
      <c r="Q521" s="11">
        <f>Q522+Q524+Q526+Q528+Q530</f>
        <v>0</v>
      </c>
      <c r="R521" s="11">
        <f t="shared" si="1284"/>
        <v>298916.3</v>
      </c>
      <c r="S521" s="11">
        <f t="shared" si="1285"/>
        <v>298916.3</v>
      </c>
      <c r="T521" s="11">
        <f t="shared" si="1286"/>
        <v>298916.3</v>
      </c>
      <c r="U521" s="11">
        <f>U522+U524+U526+U528+U530</f>
        <v>0</v>
      </c>
      <c r="V521" s="11">
        <f>V522+V524+V526+V528+V530</f>
        <v>0</v>
      </c>
      <c r="W521" s="11">
        <f>W522+W524+W526+W528+W530</f>
        <v>0</v>
      </c>
      <c r="X521" s="11">
        <f t="shared" si="1287"/>
        <v>298916.3</v>
      </c>
      <c r="Y521" s="11">
        <f t="shared" si="1288"/>
        <v>298916.3</v>
      </c>
      <c r="Z521" s="11">
        <f t="shared" si="1289"/>
        <v>298916.3</v>
      </c>
      <c r="AA521" s="11">
        <f>AA522+AA524+AA526+AA528+AA530</f>
        <v>0</v>
      </c>
      <c r="AB521" s="11">
        <f>AB522+AB524+AB526+AB528+AB530</f>
        <v>0</v>
      </c>
      <c r="AC521" s="11">
        <f>AC522+AC524+AC526+AC528+AC530</f>
        <v>0</v>
      </c>
      <c r="AD521" s="11">
        <f t="shared" si="1290"/>
        <v>298916.3</v>
      </c>
      <c r="AE521" s="11">
        <f t="shared" si="1291"/>
        <v>298916.3</v>
      </c>
      <c r="AF521" s="11">
        <f t="shared" si="1292"/>
        <v>298916.3</v>
      </c>
      <c r="AG521" s="11">
        <f>AG522+AG524+AG526+AG528+AG530</f>
        <v>0</v>
      </c>
      <c r="AH521" s="11">
        <f t="shared" si="1293"/>
        <v>298916.3</v>
      </c>
      <c r="AI521" s="11">
        <f t="shared" si="1294"/>
        <v>298916.3</v>
      </c>
      <c r="AJ521" s="11">
        <f t="shared" si="1295"/>
        <v>298916.3</v>
      </c>
      <c r="AK521" s="11">
        <f>AK522+AK524+AK526+AK528+AK530</f>
        <v>0</v>
      </c>
      <c r="AL521" s="11">
        <f>AL522+AL524+AL526+AL528+AL530</f>
        <v>0</v>
      </c>
      <c r="AM521" s="11">
        <f>AM522+AM524+AM526+AM528+AM530</f>
        <v>0</v>
      </c>
      <c r="AN521" s="11">
        <f t="shared" si="1296"/>
        <v>298916.3</v>
      </c>
      <c r="AO521" s="11">
        <f t="shared" si="1297"/>
        <v>298916.3</v>
      </c>
      <c r="AP521" s="11">
        <f t="shared" si="1298"/>
        <v>298916.3</v>
      </c>
      <c r="AQ521" s="11">
        <f>AQ522+AQ524+AQ526+AQ528+AQ530</f>
        <v>0</v>
      </c>
      <c r="AR521" s="11">
        <f>AR522+AR524+AR526+AR528+AR530</f>
        <v>0</v>
      </c>
      <c r="AS521" s="11">
        <f>AS522+AS524+AS526+AS528+AS530</f>
        <v>0</v>
      </c>
      <c r="AT521" s="11">
        <f t="shared" si="1299"/>
        <v>298916.3</v>
      </c>
      <c r="AU521" s="11">
        <f t="shared" si="1300"/>
        <v>298916.3</v>
      </c>
      <c r="AV521" s="11">
        <f t="shared" si="1301"/>
        <v>298916.3</v>
      </c>
      <c r="AW521" s="11">
        <f>AW522+AW524+AW526+AW528+AW530</f>
        <v>0</v>
      </c>
      <c r="AX521" s="11">
        <f>AX522+AX524+AX526+AX528+AX530</f>
        <v>0</v>
      </c>
      <c r="AY521" s="11">
        <f>AY522+AY524+AY526+AY528+AY530</f>
        <v>0</v>
      </c>
      <c r="AZ521" s="11">
        <f t="shared" si="1302"/>
        <v>298916.3</v>
      </c>
      <c r="BA521" s="11">
        <f t="shared" si="1303"/>
        <v>298916.3</v>
      </c>
      <c r="BB521" s="11">
        <f t="shared" si="1304"/>
        <v>298916.3</v>
      </c>
      <c r="BC521" s="11">
        <f>BC522+BC524+BC526+BC528+BC530</f>
        <v>0</v>
      </c>
      <c r="BD521" s="11">
        <f>BD522+BD524+BD526+BD528+BD530</f>
        <v>0</v>
      </c>
      <c r="BE521" s="11">
        <f>BE522+BE524+BE526+BE528+BE530</f>
        <v>0</v>
      </c>
      <c r="BF521" s="11">
        <f t="shared" si="1305"/>
        <v>298916.3</v>
      </c>
      <c r="BG521" s="11">
        <f t="shared" si="1306"/>
        <v>298916.3</v>
      </c>
      <c r="BH521" s="11">
        <f t="shared" si="1307"/>
        <v>298916.3</v>
      </c>
      <c r="BI521" s="11">
        <f>BI522+BI524+BI526+BI528+BI530</f>
        <v>0</v>
      </c>
      <c r="BJ521" s="11">
        <f>BJ522+BJ524+BJ526+BJ528+BJ530</f>
        <v>0</v>
      </c>
      <c r="BK521" s="11">
        <f>BK522+BK524+BK526+BK528+BK530</f>
        <v>0</v>
      </c>
      <c r="BL521" s="11">
        <f t="shared" si="1277"/>
        <v>298916.3</v>
      </c>
      <c r="BM521" s="11">
        <f>BM522+BM524+BM526+BM528+BM530</f>
        <v>0</v>
      </c>
      <c r="BN521" s="43">
        <f t="shared" si="1344"/>
        <v>298916.3</v>
      </c>
      <c r="BO521" s="11">
        <f t="shared" si="1229"/>
        <v>298916.3</v>
      </c>
      <c r="BP521" s="11">
        <f>BP522+BP524+BP526+BP528+BP530</f>
        <v>0</v>
      </c>
      <c r="BQ521" s="43">
        <f t="shared" si="1345"/>
        <v>298916.3</v>
      </c>
      <c r="BR521" s="11">
        <f t="shared" si="1230"/>
        <v>298916.3</v>
      </c>
      <c r="BS521" s="11">
        <f>BS522+BS524+BS526+BS528+BS530</f>
        <v>0</v>
      </c>
      <c r="BT521" s="43">
        <f t="shared" si="1346"/>
        <v>298916.3</v>
      </c>
      <c r="BU521" s="11">
        <f>BU522+BU524+BU526+BU528+BU530</f>
        <v>0</v>
      </c>
      <c r="BV521" s="21"/>
      <c r="BW521" s="21"/>
      <c r="BX521" s="1" t="str">
        <f t="shared" si="1280"/>
        <v/>
      </c>
    </row>
    <row r="522" spans="1:76" ht="78" customHeight="1" x14ac:dyDescent="0.3">
      <c r="A522" s="62" t="s">
        <v>387</v>
      </c>
      <c r="B522" s="63" t="s">
        <v>167</v>
      </c>
      <c r="C522" s="62"/>
      <c r="D522" s="62"/>
      <c r="E522" s="64" t="s">
        <v>168</v>
      </c>
      <c r="F522" s="11">
        <f t="shared" ref="F522:K522" si="1348">F523</f>
        <v>4972</v>
      </c>
      <c r="G522" s="11">
        <f t="shared" si="1348"/>
        <v>5124.8999999999996</v>
      </c>
      <c r="H522" s="11">
        <f t="shared" si="1348"/>
        <v>5124.8999999999996</v>
      </c>
      <c r="I522" s="11">
        <f t="shared" si="1348"/>
        <v>0</v>
      </c>
      <c r="J522" s="11">
        <f t="shared" si="1348"/>
        <v>0</v>
      </c>
      <c r="K522" s="11">
        <f t="shared" si="1348"/>
        <v>0</v>
      </c>
      <c r="L522" s="11">
        <f t="shared" si="1270"/>
        <v>4972</v>
      </c>
      <c r="M522" s="11">
        <f t="shared" si="1271"/>
        <v>5124.8999999999996</v>
      </c>
      <c r="N522" s="11">
        <f t="shared" si="1272"/>
        <v>5124.8999999999996</v>
      </c>
      <c r="O522" s="11">
        <f>O523</f>
        <v>0</v>
      </c>
      <c r="P522" s="11">
        <f>P523</f>
        <v>0</v>
      </c>
      <c r="Q522" s="11">
        <f>Q523</f>
        <v>0</v>
      </c>
      <c r="R522" s="11">
        <f t="shared" si="1284"/>
        <v>4972</v>
      </c>
      <c r="S522" s="11">
        <f t="shared" si="1285"/>
        <v>5124.8999999999996</v>
      </c>
      <c r="T522" s="11">
        <f t="shared" si="1286"/>
        <v>5124.8999999999996</v>
      </c>
      <c r="U522" s="11">
        <f>U523</f>
        <v>0</v>
      </c>
      <c r="V522" s="11">
        <f>V523</f>
        <v>0</v>
      </c>
      <c r="W522" s="11">
        <f>W523</f>
        <v>0</v>
      </c>
      <c r="X522" s="11">
        <f t="shared" si="1287"/>
        <v>4972</v>
      </c>
      <c r="Y522" s="11">
        <f t="shared" si="1288"/>
        <v>5124.8999999999996</v>
      </c>
      <c r="Z522" s="11">
        <f t="shared" si="1289"/>
        <v>5124.8999999999996</v>
      </c>
      <c r="AA522" s="11">
        <f>AA523</f>
        <v>0</v>
      </c>
      <c r="AB522" s="11">
        <f>AB523</f>
        <v>0</v>
      </c>
      <c r="AC522" s="11">
        <f>AC523</f>
        <v>0</v>
      </c>
      <c r="AD522" s="11">
        <f t="shared" si="1290"/>
        <v>4972</v>
      </c>
      <c r="AE522" s="11">
        <f t="shared" si="1291"/>
        <v>5124.8999999999996</v>
      </c>
      <c r="AF522" s="11">
        <f t="shared" si="1292"/>
        <v>5124.8999999999996</v>
      </c>
      <c r="AG522" s="11">
        <f>AG523</f>
        <v>0</v>
      </c>
      <c r="AH522" s="11">
        <f t="shared" si="1293"/>
        <v>4972</v>
      </c>
      <c r="AI522" s="11">
        <f t="shared" si="1294"/>
        <v>5124.8999999999996</v>
      </c>
      <c r="AJ522" s="11">
        <f t="shared" si="1295"/>
        <v>5124.8999999999996</v>
      </c>
      <c r="AK522" s="11">
        <f>AK523</f>
        <v>0</v>
      </c>
      <c r="AL522" s="11">
        <f>AL523</f>
        <v>0</v>
      </c>
      <c r="AM522" s="11">
        <f>AM523</f>
        <v>0</v>
      </c>
      <c r="AN522" s="11">
        <f t="shared" si="1296"/>
        <v>4972</v>
      </c>
      <c r="AO522" s="11">
        <f t="shared" si="1297"/>
        <v>5124.8999999999996</v>
      </c>
      <c r="AP522" s="11">
        <f t="shared" si="1298"/>
        <v>5124.8999999999996</v>
      </c>
      <c r="AQ522" s="11">
        <f>AQ523</f>
        <v>0</v>
      </c>
      <c r="AR522" s="11">
        <f>AR523</f>
        <v>0</v>
      </c>
      <c r="AS522" s="11">
        <f>AS523</f>
        <v>0</v>
      </c>
      <c r="AT522" s="11">
        <f t="shared" si="1299"/>
        <v>4972</v>
      </c>
      <c r="AU522" s="11">
        <f t="shared" si="1300"/>
        <v>5124.8999999999996</v>
      </c>
      <c r="AV522" s="11">
        <f t="shared" si="1301"/>
        <v>5124.8999999999996</v>
      </c>
      <c r="AW522" s="11">
        <f>AW523</f>
        <v>0</v>
      </c>
      <c r="AX522" s="11">
        <f>AX523</f>
        <v>0</v>
      </c>
      <c r="AY522" s="11">
        <f>AY523</f>
        <v>0</v>
      </c>
      <c r="AZ522" s="11">
        <f t="shared" si="1302"/>
        <v>4972</v>
      </c>
      <c r="BA522" s="11">
        <f t="shared" si="1303"/>
        <v>5124.8999999999996</v>
      </c>
      <c r="BB522" s="11">
        <f t="shared" si="1304"/>
        <v>5124.8999999999996</v>
      </c>
      <c r="BC522" s="11">
        <f>BC523</f>
        <v>0</v>
      </c>
      <c r="BD522" s="11">
        <f>BD523</f>
        <v>0</v>
      </c>
      <c r="BE522" s="11">
        <f>BE523</f>
        <v>0</v>
      </c>
      <c r="BF522" s="11">
        <f t="shared" si="1305"/>
        <v>4972</v>
      </c>
      <c r="BG522" s="11">
        <f t="shared" si="1306"/>
        <v>5124.8999999999996</v>
      </c>
      <c r="BH522" s="11">
        <f t="shared" si="1307"/>
        <v>5124.8999999999996</v>
      </c>
      <c r="BI522" s="11">
        <f>BI523</f>
        <v>0</v>
      </c>
      <c r="BJ522" s="11">
        <f>BJ523</f>
        <v>0</v>
      </c>
      <c r="BK522" s="11">
        <f>BK523</f>
        <v>0</v>
      </c>
      <c r="BL522" s="11">
        <f t="shared" si="1277"/>
        <v>4972</v>
      </c>
      <c r="BM522" s="11">
        <f>BM523</f>
        <v>0</v>
      </c>
      <c r="BN522" s="43">
        <f t="shared" si="1344"/>
        <v>4972</v>
      </c>
      <c r="BO522" s="11">
        <f t="shared" si="1229"/>
        <v>5124.8999999999996</v>
      </c>
      <c r="BP522" s="11">
        <f>BP523</f>
        <v>0</v>
      </c>
      <c r="BQ522" s="43">
        <f t="shared" si="1345"/>
        <v>5124.8999999999996</v>
      </c>
      <c r="BR522" s="11">
        <f t="shared" si="1230"/>
        <v>5124.8999999999996</v>
      </c>
      <c r="BS522" s="11">
        <f>BS523</f>
        <v>0</v>
      </c>
      <c r="BT522" s="43">
        <f t="shared" si="1346"/>
        <v>5124.8999999999996</v>
      </c>
      <c r="BU522" s="11">
        <f>BU523</f>
        <v>0</v>
      </c>
      <c r="BV522" s="21"/>
      <c r="BW522" s="21"/>
      <c r="BX522" s="1" t="str">
        <f t="shared" si="1280"/>
        <v/>
      </c>
    </row>
    <row r="523" spans="1:76" ht="15.6" customHeight="1" x14ac:dyDescent="0.3">
      <c r="A523" s="62" t="s">
        <v>387</v>
      </c>
      <c r="B523" s="63" t="s">
        <v>167</v>
      </c>
      <c r="C523" s="62" t="s">
        <v>126</v>
      </c>
      <c r="D523" s="62" t="s">
        <v>358</v>
      </c>
      <c r="E523" s="64" t="s">
        <v>359</v>
      </c>
      <c r="F523" s="11">
        <v>4972</v>
      </c>
      <c r="G523" s="11">
        <v>5124.8999999999996</v>
      </c>
      <c r="H523" s="11">
        <v>5124.8999999999996</v>
      </c>
      <c r="I523" s="11"/>
      <c r="J523" s="11"/>
      <c r="K523" s="11"/>
      <c r="L523" s="11">
        <f t="shared" si="1270"/>
        <v>4972</v>
      </c>
      <c r="M523" s="11">
        <f t="shared" si="1271"/>
        <v>5124.8999999999996</v>
      </c>
      <c r="N523" s="11">
        <f t="shared" si="1272"/>
        <v>5124.8999999999996</v>
      </c>
      <c r="O523" s="11"/>
      <c r="P523" s="11"/>
      <c r="Q523" s="11"/>
      <c r="R523" s="11">
        <f t="shared" si="1284"/>
        <v>4972</v>
      </c>
      <c r="S523" s="11">
        <f t="shared" si="1285"/>
        <v>5124.8999999999996</v>
      </c>
      <c r="T523" s="11">
        <f t="shared" si="1286"/>
        <v>5124.8999999999996</v>
      </c>
      <c r="U523" s="11"/>
      <c r="V523" s="11"/>
      <c r="W523" s="11"/>
      <c r="X523" s="11">
        <f t="shared" si="1287"/>
        <v>4972</v>
      </c>
      <c r="Y523" s="11">
        <f t="shared" si="1288"/>
        <v>5124.8999999999996</v>
      </c>
      <c r="Z523" s="11">
        <f t="shared" si="1289"/>
        <v>5124.8999999999996</v>
      </c>
      <c r="AA523" s="11"/>
      <c r="AB523" s="11"/>
      <c r="AC523" s="11"/>
      <c r="AD523" s="11">
        <f t="shared" si="1290"/>
        <v>4972</v>
      </c>
      <c r="AE523" s="11">
        <f t="shared" si="1291"/>
        <v>5124.8999999999996</v>
      </c>
      <c r="AF523" s="11">
        <f t="shared" si="1292"/>
        <v>5124.8999999999996</v>
      </c>
      <c r="AG523" s="11"/>
      <c r="AH523" s="11">
        <f t="shared" si="1293"/>
        <v>4972</v>
      </c>
      <c r="AI523" s="11">
        <f t="shared" si="1294"/>
        <v>5124.8999999999996</v>
      </c>
      <c r="AJ523" s="11">
        <f t="shared" si="1295"/>
        <v>5124.8999999999996</v>
      </c>
      <c r="AK523" s="11"/>
      <c r="AL523" s="11"/>
      <c r="AM523" s="11"/>
      <c r="AN523" s="11">
        <f t="shared" si="1296"/>
        <v>4972</v>
      </c>
      <c r="AO523" s="11">
        <f t="shared" si="1297"/>
        <v>5124.8999999999996</v>
      </c>
      <c r="AP523" s="11">
        <f t="shared" si="1298"/>
        <v>5124.8999999999996</v>
      </c>
      <c r="AQ523" s="11"/>
      <c r="AR523" s="11"/>
      <c r="AS523" s="11"/>
      <c r="AT523" s="11">
        <f t="shared" si="1299"/>
        <v>4972</v>
      </c>
      <c r="AU523" s="11">
        <f t="shared" si="1300"/>
        <v>5124.8999999999996</v>
      </c>
      <c r="AV523" s="11">
        <f t="shared" si="1301"/>
        <v>5124.8999999999996</v>
      </c>
      <c r="AW523" s="11"/>
      <c r="AX523" s="11"/>
      <c r="AY523" s="11"/>
      <c r="AZ523" s="11">
        <f t="shared" si="1302"/>
        <v>4972</v>
      </c>
      <c r="BA523" s="11">
        <f t="shared" si="1303"/>
        <v>5124.8999999999996</v>
      </c>
      <c r="BB523" s="11">
        <f t="shared" si="1304"/>
        <v>5124.8999999999996</v>
      </c>
      <c r="BC523" s="11"/>
      <c r="BD523" s="11"/>
      <c r="BE523" s="11"/>
      <c r="BF523" s="11">
        <f t="shared" si="1305"/>
        <v>4972</v>
      </c>
      <c r="BG523" s="11">
        <f t="shared" si="1306"/>
        <v>5124.8999999999996</v>
      </c>
      <c r="BH523" s="11">
        <f t="shared" si="1307"/>
        <v>5124.8999999999996</v>
      </c>
      <c r="BI523" s="11"/>
      <c r="BJ523" s="11"/>
      <c r="BK523" s="11"/>
      <c r="BL523" s="11">
        <f t="shared" si="1277"/>
        <v>4972</v>
      </c>
      <c r="BM523" s="11"/>
      <c r="BN523" s="43">
        <f t="shared" si="1344"/>
        <v>4972</v>
      </c>
      <c r="BO523" s="11">
        <f t="shared" si="1229"/>
        <v>5124.8999999999996</v>
      </c>
      <c r="BP523" s="11"/>
      <c r="BQ523" s="43">
        <f t="shared" si="1345"/>
        <v>5124.8999999999996</v>
      </c>
      <c r="BR523" s="11">
        <f t="shared" si="1230"/>
        <v>5124.8999999999996</v>
      </c>
      <c r="BS523" s="11"/>
      <c r="BT523" s="43">
        <f t="shared" si="1346"/>
        <v>5124.8999999999996</v>
      </c>
      <c r="BU523" s="11"/>
      <c r="BV523" s="21"/>
      <c r="BW523" s="21"/>
      <c r="BX523" s="1" t="str">
        <f t="shared" si="1280"/>
        <v>1006</v>
      </c>
    </row>
    <row r="524" spans="1:76" ht="31.2" customHeight="1" x14ac:dyDescent="0.3">
      <c r="A524" s="62" t="s">
        <v>387</v>
      </c>
      <c r="B524" s="63" t="s">
        <v>64</v>
      </c>
      <c r="C524" s="62"/>
      <c r="D524" s="62"/>
      <c r="E524" s="64" t="s">
        <v>65</v>
      </c>
      <c r="F524" s="11">
        <f t="shared" ref="F524:K524" si="1349">F525</f>
        <v>1285.2</v>
      </c>
      <c r="G524" s="11">
        <f t="shared" si="1349"/>
        <v>1132.3</v>
      </c>
      <c r="H524" s="11">
        <f t="shared" si="1349"/>
        <v>1132.3</v>
      </c>
      <c r="I524" s="11">
        <f t="shared" si="1349"/>
        <v>0</v>
      </c>
      <c r="J524" s="11">
        <f t="shared" si="1349"/>
        <v>0</v>
      </c>
      <c r="K524" s="11">
        <f t="shared" si="1349"/>
        <v>0</v>
      </c>
      <c r="L524" s="11">
        <f t="shared" si="1270"/>
        <v>1285.2</v>
      </c>
      <c r="M524" s="11">
        <f t="shared" si="1271"/>
        <v>1132.3</v>
      </c>
      <c r="N524" s="11">
        <f t="shared" si="1272"/>
        <v>1132.3</v>
      </c>
      <c r="O524" s="11">
        <f>O525</f>
        <v>0</v>
      </c>
      <c r="P524" s="11">
        <f>P525</f>
        <v>0</v>
      </c>
      <c r="Q524" s="11">
        <f>Q525</f>
        <v>0</v>
      </c>
      <c r="R524" s="11">
        <f t="shared" si="1284"/>
        <v>1285.2</v>
      </c>
      <c r="S524" s="11">
        <f t="shared" si="1285"/>
        <v>1132.3</v>
      </c>
      <c r="T524" s="11">
        <f t="shared" si="1286"/>
        <v>1132.3</v>
      </c>
      <c r="U524" s="11">
        <f>U525</f>
        <v>0</v>
      </c>
      <c r="V524" s="11">
        <f>V525</f>
        <v>0</v>
      </c>
      <c r="W524" s="11">
        <f>W525</f>
        <v>0</v>
      </c>
      <c r="X524" s="11">
        <f t="shared" si="1287"/>
        <v>1285.2</v>
      </c>
      <c r="Y524" s="11">
        <f t="shared" si="1288"/>
        <v>1132.3</v>
      </c>
      <c r="Z524" s="11">
        <f t="shared" si="1289"/>
        <v>1132.3</v>
      </c>
      <c r="AA524" s="11">
        <f>AA525</f>
        <v>0</v>
      </c>
      <c r="AB524" s="11">
        <f>AB525</f>
        <v>0</v>
      </c>
      <c r="AC524" s="11">
        <f>AC525</f>
        <v>0</v>
      </c>
      <c r="AD524" s="11">
        <f t="shared" si="1290"/>
        <v>1285.2</v>
      </c>
      <c r="AE524" s="11">
        <f t="shared" si="1291"/>
        <v>1132.3</v>
      </c>
      <c r="AF524" s="11">
        <f t="shared" si="1292"/>
        <v>1132.3</v>
      </c>
      <c r="AG524" s="11">
        <f>AG525</f>
        <v>0</v>
      </c>
      <c r="AH524" s="11">
        <f t="shared" si="1293"/>
        <v>1285.2</v>
      </c>
      <c r="AI524" s="11">
        <f t="shared" si="1294"/>
        <v>1132.3</v>
      </c>
      <c r="AJ524" s="11">
        <f t="shared" si="1295"/>
        <v>1132.3</v>
      </c>
      <c r="AK524" s="11">
        <f>AK525</f>
        <v>0</v>
      </c>
      <c r="AL524" s="11">
        <f>AL525</f>
        <v>0</v>
      </c>
      <c r="AM524" s="11">
        <f>AM525</f>
        <v>0</v>
      </c>
      <c r="AN524" s="11">
        <f t="shared" si="1296"/>
        <v>1285.2</v>
      </c>
      <c r="AO524" s="11">
        <f t="shared" si="1297"/>
        <v>1132.3</v>
      </c>
      <c r="AP524" s="11">
        <f t="shared" si="1298"/>
        <v>1132.3</v>
      </c>
      <c r="AQ524" s="11">
        <f>AQ525</f>
        <v>0</v>
      </c>
      <c r="AR524" s="11">
        <f>AR525</f>
        <v>0</v>
      </c>
      <c r="AS524" s="11">
        <f>AS525</f>
        <v>0</v>
      </c>
      <c r="AT524" s="11">
        <f t="shared" si="1299"/>
        <v>1285.2</v>
      </c>
      <c r="AU524" s="11">
        <f t="shared" si="1300"/>
        <v>1132.3</v>
      </c>
      <c r="AV524" s="11">
        <f t="shared" si="1301"/>
        <v>1132.3</v>
      </c>
      <c r="AW524" s="11">
        <f>AW525</f>
        <v>0</v>
      </c>
      <c r="AX524" s="11">
        <f>AX525</f>
        <v>0</v>
      </c>
      <c r="AY524" s="11">
        <f>AY525</f>
        <v>0</v>
      </c>
      <c r="AZ524" s="11">
        <f t="shared" si="1302"/>
        <v>1285.2</v>
      </c>
      <c r="BA524" s="11">
        <f t="shared" si="1303"/>
        <v>1132.3</v>
      </c>
      <c r="BB524" s="11">
        <f t="shared" si="1304"/>
        <v>1132.3</v>
      </c>
      <c r="BC524" s="11">
        <f>BC525</f>
        <v>0</v>
      </c>
      <c r="BD524" s="11">
        <f>BD525</f>
        <v>0</v>
      </c>
      <c r="BE524" s="11">
        <f>BE525</f>
        <v>0</v>
      </c>
      <c r="BF524" s="11">
        <f t="shared" si="1305"/>
        <v>1285.2</v>
      </c>
      <c r="BG524" s="11">
        <f t="shared" si="1306"/>
        <v>1132.3</v>
      </c>
      <c r="BH524" s="11">
        <f t="shared" si="1307"/>
        <v>1132.3</v>
      </c>
      <c r="BI524" s="11">
        <f>BI525</f>
        <v>0</v>
      </c>
      <c r="BJ524" s="11">
        <f>BJ525</f>
        <v>0</v>
      </c>
      <c r="BK524" s="11">
        <f>BK525</f>
        <v>0</v>
      </c>
      <c r="BL524" s="11">
        <f t="shared" si="1277"/>
        <v>1285.2</v>
      </c>
      <c r="BM524" s="11">
        <f>BM525</f>
        <v>0</v>
      </c>
      <c r="BN524" s="43">
        <f t="shared" si="1344"/>
        <v>1285.2</v>
      </c>
      <c r="BO524" s="11">
        <f t="shared" si="1229"/>
        <v>1132.3</v>
      </c>
      <c r="BP524" s="11">
        <f>BP525</f>
        <v>0</v>
      </c>
      <c r="BQ524" s="43">
        <f t="shared" si="1345"/>
        <v>1132.3</v>
      </c>
      <c r="BR524" s="11">
        <f t="shared" si="1230"/>
        <v>1132.3</v>
      </c>
      <c r="BS524" s="11">
        <f>BS525</f>
        <v>0</v>
      </c>
      <c r="BT524" s="43">
        <f t="shared" si="1346"/>
        <v>1132.3</v>
      </c>
      <c r="BU524" s="11">
        <f>BU525</f>
        <v>0</v>
      </c>
      <c r="BV524" s="21"/>
      <c r="BW524" s="21"/>
      <c r="BX524" s="1" t="str">
        <f t="shared" si="1280"/>
        <v/>
      </c>
    </row>
    <row r="525" spans="1:76" ht="15.6" customHeight="1" x14ac:dyDescent="0.3">
      <c r="A525" s="62" t="s">
        <v>387</v>
      </c>
      <c r="B525" s="63" t="s">
        <v>64</v>
      </c>
      <c r="C525" s="62" t="s">
        <v>126</v>
      </c>
      <c r="D525" s="62" t="s">
        <v>358</v>
      </c>
      <c r="E525" s="64" t="s">
        <v>359</v>
      </c>
      <c r="F525" s="11">
        <v>1285.2</v>
      </c>
      <c r="G525" s="11">
        <v>1132.3</v>
      </c>
      <c r="H525" s="11">
        <v>1132.3</v>
      </c>
      <c r="I525" s="11"/>
      <c r="J525" s="11"/>
      <c r="K525" s="11"/>
      <c r="L525" s="11">
        <f t="shared" si="1270"/>
        <v>1285.2</v>
      </c>
      <c r="M525" s="11">
        <f t="shared" si="1271"/>
        <v>1132.3</v>
      </c>
      <c r="N525" s="11">
        <f t="shared" si="1272"/>
        <v>1132.3</v>
      </c>
      <c r="O525" s="11"/>
      <c r="P525" s="11"/>
      <c r="Q525" s="11"/>
      <c r="R525" s="11">
        <f t="shared" si="1284"/>
        <v>1285.2</v>
      </c>
      <c r="S525" s="11">
        <f t="shared" si="1285"/>
        <v>1132.3</v>
      </c>
      <c r="T525" s="11">
        <f t="shared" si="1286"/>
        <v>1132.3</v>
      </c>
      <c r="U525" s="11"/>
      <c r="V525" s="11"/>
      <c r="W525" s="11"/>
      <c r="X525" s="11">
        <f t="shared" si="1287"/>
        <v>1285.2</v>
      </c>
      <c r="Y525" s="11">
        <f t="shared" si="1288"/>
        <v>1132.3</v>
      </c>
      <c r="Z525" s="11">
        <f t="shared" si="1289"/>
        <v>1132.3</v>
      </c>
      <c r="AA525" s="11"/>
      <c r="AB525" s="11"/>
      <c r="AC525" s="11"/>
      <c r="AD525" s="11">
        <f t="shared" si="1290"/>
        <v>1285.2</v>
      </c>
      <c r="AE525" s="11">
        <f t="shared" si="1291"/>
        <v>1132.3</v>
      </c>
      <c r="AF525" s="11">
        <f t="shared" si="1292"/>
        <v>1132.3</v>
      </c>
      <c r="AG525" s="11"/>
      <c r="AH525" s="11">
        <f t="shared" si="1293"/>
        <v>1285.2</v>
      </c>
      <c r="AI525" s="11">
        <f t="shared" si="1294"/>
        <v>1132.3</v>
      </c>
      <c r="AJ525" s="11">
        <f t="shared" si="1295"/>
        <v>1132.3</v>
      </c>
      <c r="AK525" s="11"/>
      <c r="AL525" s="11"/>
      <c r="AM525" s="11"/>
      <c r="AN525" s="11">
        <f t="shared" si="1296"/>
        <v>1285.2</v>
      </c>
      <c r="AO525" s="11">
        <f t="shared" si="1297"/>
        <v>1132.3</v>
      </c>
      <c r="AP525" s="11">
        <f t="shared" si="1298"/>
        <v>1132.3</v>
      </c>
      <c r="AQ525" s="11"/>
      <c r="AR525" s="11"/>
      <c r="AS525" s="11"/>
      <c r="AT525" s="11">
        <f t="shared" si="1299"/>
        <v>1285.2</v>
      </c>
      <c r="AU525" s="11">
        <f t="shared" si="1300"/>
        <v>1132.3</v>
      </c>
      <c r="AV525" s="11">
        <f t="shared" si="1301"/>
        <v>1132.3</v>
      </c>
      <c r="AW525" s="11"/>
      <c r="AX525" s="11"/>
      <c r="AY525" s="11"/>
      <c r="AZ525" s="11">
        <f t="shared" si="1302"/>
        <v>1285.2</v>
      </c>
      <c r="BA525" s="11">
        <f t="shared" si="1303"/>
        <v>1132.3</v>
      </c>
      <c r="BB525" s="11">
        <f t="shared" si="1304"/>
        <v>1132.3</v>
      </c>
      <c r="BC525" s="11"/>
      <c r="BD525" s="11"/>
      <c r="BE525" s="11"/>
      <c r="BF525" s="11">
        <f t="shared" si="1305"/>
        <v>1285.2</v>
      </c>
      <c r="BG525" s="11">
        <f t="shared" si="1306"/>
        <v>1132.3</v>
      </c>
      <c r="BH525" s="11">
        <f t="shared" si="1307"/>
        <v>1132.3</v>
      </c>
      <c r="BI525" s="11"/>
      <c r="BJ525" s="11"/>
      <c r="BK525" s="11"/>
      <c r="BL525" s="11">
        <f t="shared" si="1277"/>
        <v>1285.2</v>
      </c>
      <c r="BM525" s="11"/>
      <c r="BN525" s="43">
        <f t="shared" si="1344"/>
        <v>1285.2</v>
      </c>
      <c r="BO525" s="11">
        <f t="shared" si="1229"/>
        <v>1132.3</v>
      </c>
      <c r="BP525" s="11"/>
      <c r="BQ525" s="43">
        <f t="shared" si="1345"/>
        <v>1132.3</v>
      </c>
      <c r="BR525" s="11">
        <f t="shared" si="1230"/>
        <v>1132.3</v>
      </c>
      <c r="BS525" s="11"/>
      <c r="BT525" s="43">
        <f t="shared" si="1346"/>
        <v>1132.3</v>
      </c>
      <c r="BU525" s="11"/>
      <c r="BV525" s="21"/>
      <c r="BW525" s="21"/>
      <c r="BX525" s="1" t="str">
        <f t="shared" si="1280"/>
        <v>1006</v>
      </c>
    </row>
    <row r="526" spans="1:76" ht="31.2" customHeight="1" x14ac:dyDescent="0.3">
      <c r="A526" s="62" t="s">
        <v>387</v>
      </c>
      <c r="B526" s="63" t="s">
        <v>211</v>
      </c>
      <c r="C526" s="62"/>
      <c r="D526" s="62"/>
      <c r="E526" s="64" t="s">
        <v>212</v>
      </c>
      <c r="F526" s="11">
        <f t="shared" ref="F526:K526" si="1350">F527</f>
        <v>14696.7</v>
      </c>
      <c r="G526" s="11">
        <f t="shared" si="1350"/>
        <v>14696.7</v>
      </c>
      <c r="H526" s="11">
        <f t="shared" si="1350"/>
        <v>14696.7</v>
      </c>
      <c r="I526" s="11">
        <f t="shared" si="1350"/>
        <v>0</v>
      </c>
      <c r="J526" s="11">
        <f t="shared" si="1350"/>
        <v>0</v>
      </c>
      <c r="K526" s="11">
        <f t="shared" si="1350"/>
        <v>0</v>
      </c>
      <c r="L526" s="11">
        <f t="shared" si="1270"/>
        <v>14696.7</v>
      </c>
      <c r="M526" s="11">
        <f t="shared" si="1271"/>
        <v>14696.7</v>
      </c>
      <c r="N526" s="11">
        <f t="shared" si="1272"/>
        <v>14696.7</v>
      </c>
      <c r="O526" s="11">
        <f>O527</f>
        <v>0</v>
      </c>
      <c r="P526" s="11">
        <f>P527</f>
        <v>0</v>
      </c>
      <c r="Q526" s="11">
        <f>Q527</f>
        <v>0</v>
      </c>
      <c r="R526" s="11">
        <f t="shared" si="1284"/>
        <v>14696.7</v>
      </c>
      <c r="S526" s="11">
        <f t="shared" si="1285"/>
        <v>14696.7</v>
      </c>
      <c r="T526" s="11">
        <f t="shared" si="1286"/>
        <v>14696.7</v>
      </c>
      <c r="U526" s="11">
        <f>U527</f>
        <v>0</v>
      </c>
      <c r="V526" s="11">
        <f>V527</f>
        <v>0</v>
      </c>
      <c r="W526" s="11">
        <f>W527</f>
        <v>0</v>
      </c>
      <c r="X526" s="11">
        <f t="shared" si="1287"/>
        <v>14696.7</v>
      </c>
      <c r="Y526" s="11">
        <f t="shared" si="1288"/>
        <v>14696.7</v>
      </c>
      <c r="Z526" s="11">
        <f t="shared" si="1289"/>
        <v>14696.7</v>
      </c>
      <c r="AA526" s="11">
        <f>AA527</f>
        <v>0</v>
      </c>
      <c r="AB526" s="11">
        <f>AB527</f>
        <v>0</v>
      </c>
      <c r="AC526" s="11">
        <f>AC527</f>
        <v>0</v>
      </c>
      <c r="AD526" s="11">
        <f t="shared" si="1290"/>
        <v>14696.7</v>
      </c>
      <c r="AE526" s="11">
        <f t="shared" si="1291"/>
        <v>14696.7</v>
      </c>
      <c r="AF526" s="11">
        <f t="shared" si="1292"/>
        <v>14696.7</v>
      </c>
      <c r="AG526" s="11">
        <f>AG527</f>
        <v>0</v>
      </c>
      <c r="AH526" s="11">
        <f t="shared" si="1293"/>
        <v>14696.7</v>
      </c>
      <c r="AI526" s="11">
        <f t="shared" si="1294"/>
        <v>14696.7</v>
      </c>
      <c r="AJ526" s="11">
        <f t="shared" si="1295"/>
        <v>14696.7</v>
      </c>
      <c r="AK526" s="11">
        <f>AK527</f>
        <v>0</v>
      </c>
      <c r="AL526" s="11">
        <f>AL527</f>
        <v>0</v>
      </c>
      <c r="AM526" s="11">
        <f>AM527</f>
        <v>0</v>
      </c>
      <c r="AN526" s="11">
        <f t="shared" si="1296"/>
        <v>14696.7</v>
      </c>
      <c r="AO526" s="11">
        <f t="shared" si="1297"/>
        <v>14696.7</v>
      </c>
      <c r="AP526" s="11">
        <f t="shared" si="1298"/>
        <v>14696.7</v>
      </c>
      <c r="AQ526" s="11">
        <f>AQ527</f>
        <v>0</v>
      </c>
      <c r="AR526" s="11">
        <f>AR527</f>
        <v>0</v>
      </c>
      <c r="AS526" s="11">
        <f>AS527</f>
        <v>0</v>
      </c>
      <c r="AT526" s="11">
        <f t="shared" si="1299"/>
        <v>14696.7</v>
      </c>
      <c r="AU526" s="11">
        <f t="shared" si="1300"/>
        <v>14696.7</v>
      </c>
      <c r="AV526" s="11">
        <f t="shared" si="1301"/>
        <v>14696.7</v>
      </c>
      <c r="AW526" s="11">
        <f>AW527</f>
        <v>0</v>
      </c>
      <c r="AX526" s="11">
        <f>AX527</f>
        <v>0</v>
      </c>
      <c r="AY526" s="11">
        <f>AY527</f>
        <v>0</v>
      </c>
      <c r="AZ526" s="11">
        <f t="shared" si="1302"/>
        <v>14696.7</v>
      </c>
      <c r="BA526" s="11">
        <f t="shared" si="1303"/>
        <v>14696.7</v>
      </c>
      <c r="BB526" s="11">
        <f t="shared" si="1304"/>
        <v>14696.7</v>
      </c>
      <c r="BC526" s="11">
        <f>BC527</f>
        <v>0</v>
      </c>
      <c r="BD526" s="11">
        <f>BD527</f>
        <v>0</v>
      </c>
      <c r="BE526" s="11">
        <f>BE527</f>
        <v>0</v>
      </c>
      <c r="BF526" s="11">
        <f t="shared" si="1305"/>
        <v>14696.7</v>
      </c>
      <c r="BG526" s="11">
        <f t="shared" si="1306"/>
        <v>14696.7</v>
      </c>
      <c r="BH526" s="11">
        <f t="shared" si="1307"/>
        <v>14696.7</v>
      </c>
      <c r="BI526" s="11">
        <f>BI527</f>
        <v>0</v>
      </c>
      <c r="BJ526" s="11">
        <f>BJ527</f>
        <v>0</v>
      </c>
      <c r="BK526" s="11">
        <f>BK527</f>
        <v>0</v>
      </c>
      <c r="BL526" s="11">
        <f t="shared" si="1277"/>
        <v>14696.7</v>
      </c>
      <c r="BM526" s="11">
        <f>BM527</f>
        <v>0</v>
      </c>
      <c r="BN526" s="43">
        <f t="shared" si="1344"/>
        <v>14696.7</v>
      </c>
      <c r="BO526" s="11">
        <f t="shared" si="1229"/>
        <v>14696.7</v>
      </c>
      <c r="BP526" s="11">
        <f>BP527</f>
        <v>0</v>
      </c>
      <c r="BQ526" s="43">
        <f t="shared" si="1345"/>
        <v>14696.7</v>
      </c>
      <c r="BR526" s="11">
        <f t="shared" si="1230"/>
        <v>14696.7</v>
      </c>
      <c r="BS526" s="11">
        <f>BS527</f>
        <v>0</v>
      </c>
      <c r="BT526" s="43">
        <f t="shared" si="1346"/>
        <v>14696.7</v>
      </c>
      <c r="BU526" s="11">
        <f>BU527</f>
        <v>0</v>
      </c>
      <c r="BV526" s="21"/>
      <c r="BW526" s="21"/>
      <c r="BX526" s="1" t="str">
        <f t="shared" si="1280"/>
        <v/>
      </c>
    </row>
    <row r="527" spans="1:76" ht="15.6" customHeight="1" x14ac:dyDescent="0.3">
      <c r="A527" s="62" t="s">
        <v>387</v>
      </c>
      <c r="B527" s="63" t="s">
        <v>211</v>
      </c>
      <c r="C527" s="62" t="s">
        <v>78</v>
      </c>
      <c r="D527" s="62" t="s">
        <v>72</v>
      </c>
      <c r="E527" s="64" t="s">
        <v>95</v>
      </c>
      <c r="F527" s="11">
        <v>14696.7</v>
      </c>
      <c r="G527" s="28">
        <v>14696.7</v>
      </c>
      <c r="H527" s="28">
        <v>14696.7</v>
      </c>
      <c r="I527" s="11"/>
      <c r="J527" s="11"/>
      <c r="K527" s="11"/>
      <c r="L527" s="11">
        <f t="shared" si="1270"/>
        <v>14696.7</v>
      </c>
      <c r="M527" s="11">
        <f t="shared" si="1271"/>
        <v>14696.7</v>
      </c>
      <c r="N527" s="11">
        <f t="shared" si="1272"/>
        <v>14696.7</v>
      </c>
      <c r="O527" s="11"/>
      <c r="P527" s="11"/>
      <c r="Q527" s="11"/>
      <c r="R527" s="11">
        <f t="shared" si="1284"/>
        <v>14696.7</v>
      </c>
      <c r="S527" s="11">
        <f t="shared" si="1285"/>
        <v>14696.7</v>
      </c>
      <c r="T527" s="11">
        <f t="shared" si="1286"/>
        <v>14696.7</v>
      </c>
      <c r="U527" s="11"/>
      <c r="V527" s="11"/>
      <c r="W527" s="11"/>
      <c r="X527" s="11">
        <f t="shared" si="1287"/>
        <v>14696.7</v>
      </c>
      <c r="Y527" s="11">
        <f t="shared" si="1288"/>
        <v>14696.7</v>
      </c>
      <c r="Z527" s="11">
        <f t="shared" si="1289"/>
        <v>14696.7</v>
      </c>
      <c r="AA527" s="11"/>
      <c r="AB527" s="11"/>
      <c r="AC527" s="11"/>
      <c r="AD527" s="11">
        <f t="shared" si="1290"/>
        <v>14696.7</v>
      </c>
      <c r="AE527" s="11">
        <f t="shared" si="1291"/>
        <v>14696.7</v>
      </c>
      <c r="AF527" s="11">
        <f t="shared" si="1292"/>
        <v>14696.7</v>
      </c>
      <c r="AG527" s="11"/>
      <c r="AH527" s="11">
        <f t="shared" si="1293"/>
        <v>14696.7</v>
      </c>
      <c r="AI527" s="11">
        <f t="shared" si="1294"/>
        <v>14696.7</v>
      </c>
      <c r="AJ527" s="11">
        <f t="shared" si="1295"/>
        <v>14696.7</v>
      </c>
      <c r="AK527" s="11"/>
      <c r="AL527" s="11"/>
      <c r="AM527" s="11"/>
      <c r="AN527" s="11">
        <f t="shared" si="1296"/>
        <v>14696.7</v>
      </c>
      <c r="AO527" s="11">
        <f t="shared" si="1297"/>
        <v>14696.7</v>
      </c>
      <c r="AP527" s="11">
        <f t="shared" si="1298"/>
        <v>14696.7</v>
      </c>
      <c r="AQ527" s="11"/>
      <c r="AR527" s="11"/>
      <c r="AS527" s="11"/>
      <c r="AT527" s="11">
        <f t="shared" si="1299"/>
        <v>14696.7</v>
      </c>
      <c r="AU527" s="11">
        <f t="shared" si="1300"/>
        <v>14696.7</v>
      </c>
      <c r="AV527" s="11">
        <f t="shared" si="1301"/>
        <v>14696.7</v>
      </c>
      <c r="AW527" s="11"/>
      <c r="AX527" s="11"/>
      <c r="AY527" s="11"/>
      <c r="AZ527" s="11">
        <f t="shared" si="1302"/>
        <v>14696.7</v>
      </c>
      <c r="BA527" s="11">
        <f t="shared" si="1303"/>
        <v>14696.7</v>
      </c>
      <c r="BB527" s="11">
        <f t="shared" si="1304"/>
        <v>14696.7</v>
      </c>
      <c r="BC527" s="11"/>
      <c r="BD527" s="11"/>
      <c r="BE527" s="11"/>
      <c r="BF527" s="11">
        <f t="shared" si="1305"/>
        <v>14696.7</v>
      </c>
      <c r="BG527" s="11">
        <f t="shared" si="1306"/>
        <v>14696.7</v>
      </c>
      <c r="BH527" s="11">
        <f t="shared" si="1307"/>
        <v>14696.7</v>
      </c>
      <c r="BI527" s="11"/>
      <c r="BJ527" s="11"/>
      <c r="BK527" s="11"/>
      <c r="BL527" s="11">
        <f t="shared" si="1277"/>
        <v>14696.7</v>
      </c>
      <c r="BM527" s="11"/>
      <c r="BN527" s="43">
        <f t="shared" si="1344"/>
        <v>14696.7</v>
      </c>
      <c r="BO527" s="11">
        <f t="shared" si="1229"/>
        <v>14696.7</v>
      </c>
      <c r="BP527" s="11"/>
      <c r="BQ527" s="43">
        <f t="shared" si="1345"/>
        <v>14696.7</v>
      </c>
      <c r="BR527" s="11">
        <f t="shared" si="1230"/>
        <v>14696.7</v>
      </c>
      <c r="BS527" s="11"/>
      <c r="BT527" s="43">
        <f t="shared" si="1346"/>
        <v>14696.7</v>
      </c>
      <c r="BU527" s="11"/>
      <c r="BV527" s="21"/>
      <c r="BW527" s="21"/>
      <c r="BX527" s="1" t="str">
        <f t="shared" si="1280"/>
        <v>0709</v>
      </c>
    </row>
    <row r="528" spans="1:76" ht="46.8" customHeight="1" x14ac:dyDescent="0.3">
      <c r="A528" s="62" t="s">
        <v>387</v>
      </c>
      <c r="B528" s="63" t="s">
        <v>82</v>
      </c>
      <c r="C528" s="62"/>
      <c r="D528" s="62"/>
      <c r="E528" s="64" t="s">
        <v>83</v>
      </c>
      <c r="F528" s="11">
        <f t="shared" ref="F528:K528" si="1351">F529</f>
        <v>16871.5</v>
      </c>
      <c r="G528" s="11">
        <f t="shared" si="1351"/>
        <v>16871.5</v>
      </c>
      <c r="H528" s="11">
        <f t="shared" si="1351"/>
        <v>16871.5</v>
      </c>
      <c r="I528" s="11">
        <f t="shared" si="1351"/>
        <v>0</v>
      </c>
      <c r="J528" s="11">
        <f t="shared" si="1351"/>
        <v>0</v>
      </c>
      <c r="K528" s="11">
        <f t="shared" si="1351"/>
        <v>0</v>
      </c>
      <c r="L528" s="11">
        <f t="shared" si="1270"/>
        <v>16871.5</v>
      </c>
      <c r="M528" s="11">
        <f t="shared" si="1271"/>
        <v>16871.5</v>
      </c>
      <c r="N528" s="11">
        <f t="shared" si="1272"/>
        <v>16871.5</v>
      </c>
      <c r="O528" s="11">
        <f>O529</f>
        <v>0</v>
      </c>
      <c r="P528" s="11">
        <f>P529</f>
        <v>0</v>
      </c>
      <c r="Q528" s="11">
        <f>Q529</f>
        <v>0</v>
      </c>
      <c r="R528" s="11">
        <f t="shared" si="1284"/>
        <v>16871.5</v>
      </c>
      <c r="S528" s="11">
        <f t="shared" si="1285"/>
        <v>16871.5</v>
      </c>
      <c r="T528" s="11">
        <f t="shared" si="1286"/>
        <v>16871.5</v>
      </c>
      <c r="U528" s="11">
        <f>U529</f>
        <v>0</v>
      </c>
      <c r="V528" s="11">
        <f>V529</f>
        <v>0</v>
      </c>
      <c r="W528" s="11">
        <f>W529</f>
        <v>0</v>
      </c>
      <c r="X528" s="11">
        <f t="shared" si="1287"/>
        <v>16871.5</v>
      </c>
      <c r="Y528" s="11">
        <f t="shared" si="1288"/>
        <v>16871.5</v>
      </c>
      <c r="Z528" s="11">
        <f t="shared" si="1289"/>
        <v>16871.5</v>
      </c>
      <c r="AA528" s="11">
        <f>AA529</f>
        <v>0</v>
      </c>
      <c r="AB528" s="11">
        <f>AB529</f>
        <v>0</v>
      </c>
      <c r="AC528" s="11">
        <f>AC529</f>
        <v>0</v>
      </c>
      <c r="AD528" s="11">
        <f t="shared" si="1290"/>
        <v>16871.5</v>
      </c>
      <c r="AE528" s="11">
        <f t="shared" si="1291"/>
        <v>16871.5</v>
      </c>
      <c r="AF528" s="11">
        <f t="shared" si="1292"/>
        <v>16871.5</v>
      </c>
      <c r="AG528" s="11">
        <f>AG529</f>
        <v>0</v>
      </c>
      <c r="AH528" s="11">
        <f t="shared" si="1293"/>
        <v>16871.5</v>
      </c>
      <c r="AI528" s="11">
        <f t="shared" si="1294"/>
        <v>16871.5</v>
      </c>
      <c r="AJ528" s="11">
        <f t="shared" si="1295"/>
        <v>16871.5</v>
      </c>
      <c r="AK528" s="11">
        <f>AK529</f>
        <v>0</v>
      </c>
      <c r="AL528" s="11">
        <f>AL529</f>
        <v>0</v>
      </c>
      <c r="AM528" s="11">
        <f>AM529</f>
        <v>0</v>
      </c>
      <c r="AN528" s="11">
        <f t="shared" si="1296"/>
        <v>16871.5</v>
      </c>
      <c r="AO528" s="11">
        <f t="shared" si="1297"/>
        <v>16871.5</v>
      </c>
      <c r="AP528" s="11">
        <f t="shared" si="1298"/>
        <v>16871.5</v>
      </c>
      <c r="AQ528" s="11">
        <f>AQ529</f>
        <v>0</v>
      </c>
      <c r="AR528" s="11">
        <f>AR529</f>
        <v>0</v>
      </c>
      <c r="AS528" s="11">
        <f>AS529</f>
        <v>0</v>
      </c>
      <c r="AT528" s="11">
        <f t="shared" si="1299"/>
        <v>16871.5</v>
      </c>
      <c r="AU528" s="11">
        <f t="shared" si="1300"/>
        <v>16871.5</v>
      </c>
      <c r="AV528" s="11">
        <f t="shared" si="1301"/>
        <v>16871.5</v>
      </c>
      <c r="AW528" s="11">
        <f>AW529</f>
        <v>0</v>
      </c>
      <c r="AX528" s="11">
        <f>AX529</f>
        <v>0</v>
      </c>
      <c r="AY528" s="11">
        <f>AY529</f>
        <v>0</v>
      </c>
      <c r="AZ528" s="11">
        <f t="shared" si="1302"/>
        <v>16871.5</v>
      </c>
      <c r="BA528" s="11">
        <f t="shared" si="1303"/>
        <v>16871.5</v>
      </c>
      <c r="BB528" s="11">
        <f t="shared" si="1304"/>
        <v>16871.5</v>
      </c>
      <c r="BC528" s="11">
        <f>BC529</f>
        <v>0</v>
      </c>
      <c r="BD528" s="11">
        <f>BD529</f>
        <v>0</v>
      </c>
      <c r="BE528" s="11">
        <f>BE529</f>
        <v>0</v>
      </c>
      <c r="BF528" s="11">
        <f t="shared" si="1305"/>
        <v>16871.5</v>
      </c>
      <c r="BG528" s="11">
        <f t="shared" si="1306"/>
        <v>16871.5</v>
      </c>
      <c r="BH528" s="11">
        <f t="shared" si="1307"/>
        <v>16871.5</v>
      </c>
      <c r="BI528" s="11">
        <f>BI529</f>
        <v>0</v>
      </c>
      <c r="BJ528" s="11">
        <f>BJ529</f>
        <v>0</v>
      </c>
      <c r="BK528" s="11">
        <f>BK529</f>
        <v>0</v>
      </c>
      <c r="BL528" s="11">
        <f t="shared" si="1277"/>
        <v>16871.5</v>
      </c>
      <c r="BM528" s="11">
        <f>BM529</f>
        <v>0</v>
      </c>
      <c r="BN528" s="43">
        <f t="shared" si="1344"/>
        <v>16871.5</v>
      </c>
      <c r="BO528" s="11">
        <f t="shared" ref="BO528:BO591" si="1352">BG528+BJ528</f>
        <v>16871.5</v>
      </c>
      <c r="BP528" s="11">
        <f>BP529</f>
        <v>0</v>
      </c>
      <c r="BQ528" s="43">
        <f t="shared" si="1345"/>
        <v>16871.5</v>
      </c>
      <c r="BR528" s="11">
        <f t="shared" ref="BR528:BR591" si="1353">BH528+BK528</f>
        <v>16871.5</v>
      </c>
      <c r="BS528" s="11">
        <f>BS529</f>
        <v>0</v>
      </c>
      <c r="BT528" s="43">
        <f t="shared" si="1346"/>
        <v>16871.5</v>
      </c>
      <c r="BU528" s="11">
        <f>BU529</f>
        <v>0</v>
      </c>
      <c r="BV528" s="21"/>
      <c r="BW528" s="21"/>
      <c r="BX528" s="1" t="str">
        <f t="shared" si="1280"/>
        <v/>
      </c>
    </row>
    <row r="529" spans="1:76" ht="15.6" customHeight="1" x14ac:dyDescent="0.3">
      <c r="A529" s="62" t="s">
        <v>387</v>
      </c>
      <c r="B529" s="63" t="s">
        <v>82</v>
      </c>
      <c r="C529" s="62" t="s">
        <v>78</v>
      </c>
      <c r="D529" s="62" t="s">
        <v>72</v>
      </c>
      <c r="E529" s="64" t="s">
        <v>95</v>
      </c>
      <c r="F529" s="11">
        <v>16871.5</v>
      </c>
      <c r="G529" s="11">
        <f>10734.3+6137.2</f>
        <v>16871.5</v>
      </c>
      <c r="H529" s="11">
        <f>10734.3+6137.2</f>
        <v>16871.5</v>
      </c>
      <c r="I529" s="11"/>
      <c r="J529" s="11"/>
      <c r="K529" s="11"/>
      <c r="L529" s="11">
        <f t="shared" si="1270"/>
        <v>16871.5</v>
      </c>
      <c r="M529" s="11">
        <f t="shared" si="1271"/>
        <v>16871.5</v>
      </c>
      <c r="N529" s="11">
        <f t="shared" si="1272"/>
        <v>16871.5</v>
      </c>
      <c r="O529" s="11"/>
      <c r="P529" s="11"/>
      <c r="Q529" s="11"/>
      <c r="R529" s="11">
        <f t="shared" si="1284"/>
        <v>16871.5</v>
      </c>
      <c r="S529" s="11">
        <f t="shared" si="1285"/>
        <v>16871.5</v>
      </c>
      <c r="T529" s="11">
        <f t="shared" si="1286"/>
        <v>16871.5</v>
      </c>
      <c r="U529" s="11"/>
      <c r="V529" s="11"/>
      <c r="W529" s="11"/>
      <c r="X529" s="11">
        <f t="shared" si="1287"/>
        <v>16871.5</v>
      </c>
      <c r="Y529" s="11">
        <f t="shared" si="1288"/>
        <v>16871.5</v>
      </c>
      <c r="Z529" s="11">
        <f t="shared" si="1289"/>
        <v>16871.5</v>
      </c>
      <c r="AA529" s="11"/>
      <c r="AB529" s="11"/>
      <c r="AC529" s="11"/>
      <c r="AD529" s="11">
        <f t="shared" si="1290"/>
        <v>16871.5</v>
      </c>
      <c r="AE529" s="11">
        <f t="shared" si="1291"/>
        <v>16871.5</v>
      </c>
      <c r="AF529" s="11">
        <f t="shared" si="1292"/>
        <v>16871.5</v>
      </c>
      <c r="AG529" s="11"/>
      <c r="AH529" s="11">
        <f t="shared" si="1293"/>
        <v>16871.5</v>
      </c>
      <c r="AI529" s="11">
        <f t="shared" si="1294"/>
        <v>16871.5</v>
      </c>
      <c r="AJ529" s="11">
        <f t="shared" si="1295"/>
        <v>16871.5</v>
      </c>
      <c r="AK529" s="11"/>
      <c r="AL529" s="11"/>
      <c r="AM529" s="11"/>
      <c r="AN529" s="11">
        <f t="shared" si="1296"/>
        <v>16871.5</v>
      </c>
      <c r="AO529" s="11">
        <f t="shared" si="1297"/>
        <v>16871.5</v>
      </c>
      <c r="AP529" s="11">
        <f t="shared" si="1298"/>
        <v>16871.5</v>
      </c>
      <c r="AQ529" s="11"/>
      <c r="AR529" s="11"/>
      <c r="AS529" s="11"/>
      <c r="AT529" s="11">
        <f t="shared" si="1299"/>
        <v>16871.5</v>
      </c>
      <c r="AU529" s="11">
        <f t="shared" si="1300"/>
        <v>16871.5</v>
      </c>
      <c r="AV529" s="11">
        <f t="shared" si="1301"/>
        <v>16871.5</v>
      </c>
      <c r="AW529" s="11"/>
      <c r="AX529" s="11"/>
      <c r="AY529" s="11"/>
      <c r="AZ529" s="11">
        <f t="shared" si="1302"/>
        <v>16871.5</v>
      </c>
      <c r="BA529" s="11">
        <f t="shared" si="1303"/>
        <v>16871.5</v>
      </c>
      <c r="BB529" s="11">
        <f t="shared" si="1304"/>
        <v>16871.5</v>
      </c>
      <c r="BC529" s="11"/>
      <c r="BD529" s="11"/>
      <c r="BE529" s="11"/>
      <c r="BF529" s="11">
        <f t="shared" si="1305"/>
        <v>16871.5</v>
      </c>
      <c r="BG529" s="11">
        <f t="shared" si="1306"/>
        <v>16871.5</v>
      </c>
      <c r="BH529" s="11">
        <f t="shared" si="1307"/>
        <v>16871.5</v>
      </c>
      <c r="BI529" s="11"/>
      <c r="BJ529" s="11"/>
      <c r="BK529" s="11"/>
      <c r="BL529" s="11">
        <f t="shared" si="1277"/>
        <v>16871.5</v>
      </c>
      <c r="BM529" s="11"/>
      <c r="BN529" s="43">
        <f t="shared" si="1344"/>
        <v>16871.5</v>
      </c>
      <c r="BO529" s="11">
        <f t="shared" si="1352"/>
        <v>16871.5</v>
      </c>
      <c r="BP529" s="11"/>
      <c r="BQ529" s="43">
        <f t="shared" si="1345"/>
        <v>16871.5</v>
      </c>
      <c r="BR529" s="11">
        <f t="shared" si="1353"/>
        <v>16871.5</v>
      </c>
      <c r="BS529" s="11"/>
      <c r="BT529" s="43">
        <f t="shared" si="1346"/>
        <v>16871.5</v>
      </c>
      <c r="BU529" s="11"/>
      <c r="BV529" s="21"/>
      <c r="BW529" s="21"/>
      <c r="BX529" s="1" t="str">
        <f t="shared" si="1280"/>
        <v>0709</v>
      </c>
    </row>
    <row r="530" spans="1:76" ht="15.6" customHeight="1" x14ac:dyDescent="0.3">
      <c r="A530" s="62" t="s">
        <v>387</v>
      </c>
      <c r="B530" s="63" t="s">
        <v>58</v>
      </c>
      <c r="C530" s="62"/>
      <c r="D530" s="62"/>
      <c r="E530" s="64" t="s">
        <v>59</v>
      </c>
      <c r="F530" s="11">
        <f t="shared" ref="F530:K530" si="1354">F531</f>
        <v>261090.9</v>
      </c>
      <c r="G530" s="11">
        <f t="shared" si="1354"/>
        <v>261090.9</v>
      </c>
      <c r="H530" s="11">
        <f t="shared" si="1354"/>
        <v>261090.9</v>
      </c>
      <c r="I530" s="11">
        <f t="shared" si="1354"/>
        <v>0</v>
      </c>
      <c r="J530" s="11">
        <f t="shared" si="1354"/>
        <v>0</v>
      </c>
      <c r="K530" s="11">
        <f t="shared" si="1354"/>
        <v>0</v>
      </c>
      <c r="L530" s="11">
        <f t="shared" si="1270"/>
        <v>261090.9</v>
      </c>
      <c r="M530" s="11">
        <f t="shared" si="1271"/>
        <v>261090.9</v>
      </c>
      <c r="N530" s="11">
        <f t="shared" si="1272"/>
        <v>261090.9</v>
      </c>
      <c r="O530" s="11">
        <f>O531</f>
        <v>0</v>
      </c>
      <c r="P530" s="11">
        <f>P531</f>
        <v>0</v>
      </c>
      <c r="Q530" s="11">
        <f>Q531</f>
        <v>0</v>
      </c>
      <c r="R530" s="11">
        <f t="shared" si="1284"/>
        <v>261090.9</v>
      </c>
      <c r="S530" s="11">
        <f t="shared" si="1285"/>
        <v>261090.9</v>
      </c>
      <c r="T530" s="11">
        <f t="shared" si="1286"/>
        <v>261090.9</v>
      </c>
      <c r="U530" s="11">
        <f>U531</f>
        <v>0</v>
      </c>
      <c r="V530" s="11">
        <f>V531</f>
        <v>0</v>
      </c>
      <c r="W530" s="11">
        <f>W531</f>
        <v>0</v>
      </c>
      <c r="X530" s="11">
        <f t="shared" si="1287"/>
        <v>261090.9</v>
      </c>
      <c r="Y530" s="11">
        <f t="shared" si="1288"/>
        <v>261090.9</v>
      </c>
      <c r="Z530" s="11">
        <f t="shared" si="1289"/>
        <v>261090.9</v>
      </c>
      <c r="AA530" s="11">
        <f>AA531</f>
        <v>0</v>
      </c>
      <c r="AB530" s="11">
        <f>AB531</f>
        <v>0</v>
      </c>
      <c r="AC530" s="11">
        <f>AC531</f>
        <v>0</v>
      </c>
      <c r="AD530" s="11">
        <f t="shared" si="1290"/>
        <v>261090.9</v>
      </c>
      <c r="AE530" s="11">
        <f t="shared" si="1291"/>
        <v>261090.9</v>
      </c>
      <c r="AF530" s="11">
        <f t="shared" si="1292"/>
        <v>261090.9</v>
      </c>
      <c r="AG530" s="11">
        <f>AG531</f>
        <v>0</v>
      </c>
      <c r="AH530" s="11">
        <f t="shared" si="1293"/>
        <v>261090.9</v>
      </c>
      <c r="AI530" s="11">
        <f t="shared" si="1294"/>
        <v>261090.9</v>
      </c>
      <c r="AJ530" s="11">
        <f t="shared" si="1295"/>
        <v>261090.9</v>
      </c>
      <c r="AK530" s="11">
        <f>AK531</f>
        <v>0</v>
      </c>
      <c r="AL530" s="11">
        <f>AL531</f>
        <v>0</v>
      </c>
      <c r="AM530" s="11">
        <f>AM531</f>
        <v>0</v>
      </c>
      <c r="AN530" s="11">
        <f t="shared" si="1296"/>
        <v>261090.9</v>
      </c>
      <c r="AO530" s="11">
        <f t="shared" si="1297"/>
        <v>261090.9</v>
      </c>
      <c r="AP530" s="11">
        <f t="shared" si="1298"/>
        <v>261090.9</v>
      </c>
      <c r="AQ530" s="11">
        <f>AQ531</f>
        <v>0</v>
      </c>
      <c r="AR530" s="11">
        <f>AR531</f>
        <v>0</v>
      </c>
      <c r="AS530" s="11">
        <f>AS531</f>
        <v>0</v>
      </c>
      <c r="AT530" s="11">
        <f t="shared" si="1299"/>
        <v>261090.9</v>
      </c>
      <c r="AU530" s="11">
        <f t="shared" si="1300"/>
        <v>261090.9</v>
      </c>
      <c r="AV530" s="11">
        <f t="shared" si="1301"/>
        <v>261090.9</v>
      </c>
      <c r="AW530" s="11">
        <f>AW531</f>
        <v>0</v>
      </c>
      <c r="AX530" s="11">
        <f>AX531</f>
        <v>0</v>
      </c>
      <c r="AY530" s="11">
        <f>AY531</f>
        <v>0</v>
      </c>
      <c r="AZ530" s="11">
        <f t="shared" si="1302"/>
        <v>261090.9</v>
      </c>
      <c r="BA530" s="11">
        <f t="shared" si="1303"/>
        <v>261090.9</v>
      </c>
      <c r="BB530" s="11">
        <f t="shared" si="1304"/>
        <v>261090.9</v>
      </c>
      <c r="BC530" s="11">
        <f>BC531</f>
        <v>0</v>
      </c>
      <c r="BD530" s="11">
        <f>BD531</f>
        <v>0</v>
      </c>
      <c r="BE530" s="11">
        <f>BE531</f>
        <v>0</v>
      </c>
      <c r="BF530" s="11">
        <f t="shared" si="1305"/>
        <v>261090.9</v>
      </c>
      <c r="BG530" s="11">
        <f t="shared" si="1306"/>
        <v>261090.9</v>
      </c>
      <c r="BH530" s="11">
        <f t="shared" si="1307"/>
        <v>261090.9</v>
      </c>
      <c r="BI530" s="11">
        <f>BI531</f>
        <v>0</v>
      </c>
      <c r="BJ530" s="11">
        <f>BJ531</f>
        <v>0</v>
      </c>
      <c r="BK530" s="11">
        <f>BK531</f>
        <v>0</v>
      </c>
      <c r="BL530" s="11">
        <f t="shared" si="1277"/>
        <v>261090.9</v>
      </c>
      <c r="BM530" s="11">
        <f>BM531</f>
        <v>0</v>
      </c>
      <c r="BN530" s="43">
        <f t="shared" si="1344"/>
        <v>261090.9</v>
      </c>
      <c r="BO530" s="11">
        <f t="shared" si="1352"/>
        <v>261090.9</v>
      </c>
      <c r="BP530" s="11">
        <f>BP531</f>
        <v>0</v>
      </c>
      <c r="BQ530" s="43">
        <f t="shared" si="1345"/>
        <v>261090.9</v>
      </c>
      <c r="BR530" s="11">
        <f t="shared" si="1353"/>
        <v>261090.9</v>
      </c>
      <c r="BS530" s="11">
        <f>BS531</f>
        <v>0</v>
      </c>
      <c r="BT530" s="43">
        <f t="shared" si="1346"/>
        <v>261090.9</v>
      </c>
      <c r="BU530" s="11">
        <f>BU531</f>
        <v>0</v>
      </c>
      <c r="BV530" s="21"/>
      <c r="BW530" s="21"/>
      <c r="BX530" s="1" t="str">
        <f t="shared" si="1280"/>
        <v/>
      </c>
    </row>
    <row r="531" spans="1:76" ht="15.6" customHeight="1" x14ac:dyDescent="0.3">
      <c r="A531" s="62" t="s">
        <v>387</v>
      </c>
      <c r="B531" s="63" t="s">
        <v>58</v>
      </c>
      <c r="C531" s="62" t="s">
        <v>78</v>
      </c>
      <c r="D531" s="62" t="s">
        <v>72</v>
      </c>
      <c r="E531" s="64" t="s">
        <v>95</v>
      </c>
      <c r="F531" s="11">
        <v>261090.9</v>
      </c>
      <c r="G531" s="28">
        <v>261090.9</v>
      </c>
      <c r="H531" s="28">
        <v>261090.9</v>
      </c>
      <c r="I531" s="11"/>
      <c r="J531" s="11"/>
      <c r="K531" s="11"/>
      <c r="L531" s="11">
        <f t="shared" si="1270"/>
        <v>261090.9</v>
      </c>
      <c r="M531" s="11">
        <f t="shared" si="1271"/>
        <v>261090.9</v>
      </c>
      <c r="N531" s="11">
        <f t="shared" si="1272"/>
        <v>261090.9</v>
      </c>
      <c r="O531" s="11"/>
      <c r="P531" s="11"/>
      <c r="Q531" s="11"/>
      <c r="R531" s="11">
        <f t="shared" si="1284"/>
        <v>261090.9</v>
      </c>
      <c r="S531" s="11">
        <f t="shared" si="1285"/>
        <v>261090.9</v>
      </c>
      <c r="T531" s="11">
        <f t="shared" si="1286"/>
        <v>261090.9</v>
      </c>
      <c r="U531" s="11"/>
      <c r="V531" s="11"/>
      <c r="W531" s="11"/>
      <c r="X531" s="11">
        <f t="shared" si="1287"/>
        <v>261090.9</v>
      </c>
      <c r="Y531" s="11">
        <f t="shared" si="1288"/>
        <v>261090.9</v>
      </c>
      <c r="Z531" s="11">
        <f t="shared" si="1289"/>
        <v>261090.9</v>
      </c>
      <c r="AA531" s="11"/>
      <c r="AB531" s="11"/>
      <c r="AC531" s="11"/>
      <c r="AD531" s="11">
        <f t="shared" si="1290"/>
        <v>261090.9</v>
      </c>
      <c r="AE531" s="11">
        <f t="shared" si="1291"/>
        <v>261090.9</v>
      </c>
      <c r="AF531" s="11">
        <f t="shared" si="1292"/>
        <v>261090.9</v>
      </c>
      <c r="AG531" s="11"/>
      <c r="AH531" s="11">
        <f t="shared" si="1293"/>
        <v>261090.9</v>
      </c>
      <c r="AI531" s="11">
        <f t="shared" si="1294"/>
        <v>261090.9</v>
      </c>
      <c r="AJ531" s="11">
        <f t="shared" si="1295"/>
        <v>261090.9</v>
      </c>
      <c r="AK531" s="11"/>
      <c r="AL531" s="11"/>
      <c r="AM531" s="11"/>
      <c r="AN531" s="11">
        <f t="shared" si="1296"/>
        <v>261090.9</v>
      </c>
      <c r="AO531" s="11">
        <f t="shared" si="1297"/>
        <v>261090.9</v>
      </c>
      <c r="AP531" s="11">
        <f t="shared" si="1298"/>
        <v>261090.9</v>
      </c>
      <c r="AQ531" s="11"/>
      <c r="AR531" s="11"/>
      <c r="AS531" s="11"/>
      <c r="AT531" s="11">
        <f t="shared" si="1299"/>
        <v>261090.9</v>
      </c>
      <c r="AU531" s="11">
        <f t="shared" si="1300"/>
        <v>261090.9</v>
      </c>
      <c r="AV531" s="11">
        <f t="shared" si="1301"/>
        <v>261090.9</v>
      </c>
      <c r="AW531" s="11"/>
      <c r="AX531" s="11"/>
      <c r="AY531" s="11"/>
      <c r="AZ531" s="11">
        <f t="shared" si="1302"/>
        <v>261090.9</v>
      </c>
      <c r="BA531" s="11">
        <f t="shared" si="1303"/>
        <v>261090.9</v>
      </c>
      <c r="BB531" s="11">
        <f t="shared" si="1304"/>
        <v>261090.9</v>
      </c>
      <c r="BC531" s="11"/>
      <c r="BD531" s="11"/>
      <c r="BE531" s="11"/>
      <c r="BF531" s="11">
        <f t="shared" si="1305"/>
        <v>261090.9</v>
      </c>
      <c r="BG531" s="11">
        <f t="shared" si="1306"/>
        <v>261090.9</v>
      </c>
      <c r="BH531" s="11">
        <f t="shared" si="1307"/>
        <v>261090.9</v>
      </c>
      <c r="BI531" s="11"/>
      <c r="BJ531" s="11"/>
      <c r="BK531" s="11"/>
      <c r="BL531" s="11">
        <f t="shared" si="1277"/>
        <v>261090.9</v>
      </c>
      <c r="BM531" s="11"/>
      <c r="BN531" s="43">
        <f t="shared" si="1344"/>
        <v>261090.9</v>
      </c>
      <c r="BO531" s="11">
        <f t="shared" si="1352"/>
        <v>261090.9</v>
      </c>
      <c r="BP531" s="11"/>
      <c r="BQ531" s="43">
        <f t="shared" si="1345"/>
        <v>261090.9</v>
      </c>
      <c r="BR531" s="11">
        <f t="shared" si="1353"/>
        <v>261090.9</v>
      </c>
      <c r="BS531" s="11"/>
      <c r="BT531" s="43">
        <f t="shared" si="1346"/>
        <v>261090.9</v>
      </c>
      <c r="BU531" s="11"/>
      <c r="BV531" s="21"/>
      <c r="BW531" s="21"/>
      <c r="BX531" s="1" t="str">
        <f t="shared" si="1280"/>
        <v>0709</v>
      </c>
    </row>
    <row r="532" spans="1:76" ht="62.4" customHeight="1" x14ac:dyDescent="0.3">
      <c r="A532" s="62" t="s">
        <v>389</v>
      </c>
      <c r="B532" s="63"/>
      <c r="C532" s="62"/>
      <c r="D532" s="62"/>
      <c r="E532" s="64" t="s">
        <v>390</v>
      </c>
      <c r="F532" s="11">
        <f t="shared" ref="F532:K532" si="1355">F533+F535</f>
        <v>2915.7</v>
      </c>
      <c r="G532" s="11">
        <f t="shared" si="1355"/>
        <v>2939.7</v>
      </c>
      <c r="H532" s="11">
        <f t="shared" si="1355"/>
        <v>2939.7</v>
      </c>
      <c r="I532" s="11">
        <f t="shared" si="1355"/>
        <v>0</v>
      </c>
      <c r="J532" s="11">
        <f t="shared" si="1355"/>
        <v>0</v>
      </c>
      <c r="K532" s="11">
        <f t="shared" si="1355"/>
        <v>0</v>
      </c>
      <c r="L532" s="11">
        <f t="shared" si="1270"/>
        <v>2915.7</v>
      </c>
      <c r="M532" s="11">
        <f t="shared" si="1271"/>
        <v>2939.7</v>
      </c>
      <c r="N532" s="11">
        <f t="shared" si="1272"/>
        <v>2939.7</v>
      </c>
      <c r="O532" s="11">
        <f>O533+O535</f>
        <v>0</v>
      </c>
      <c r="P532" s="11">
        <f>P533+P535</f>
        <v>0</v>
      </c>
      <c r="Q532" s="11">
        <f>Q533+Q535</f>
        <v>0</v>
      </c>
      <c r="R532" s="11">
        <f t="shared" si="1284"/>
        <v>2915.7</v>
      </c>
      <c r="S532" s="11">
        <f t="shared" si="1285"/>
        <v>2939.7</v>
      </c>
      <c r="T532" s="11">
        <f t="shared" si="1286"/>
        <v>2939.7</v>
      </c>
      <c r="U532" s="11">
        <f>U533+U535</f>
        <v>0</v>
      </c>
      <c r="V532" s="11">
        <f>V533+V535</f>
        <v>0</v>
      </c>
      <c r="W532" s="11">
        <f>W533+W535</f>
        <v>0</v>
      </c>
      <c r="X532" s="11">
        <f t="shared" si="1287"/>
        <v>2915.7</v>
      </c>
      <c r="Y532" s="11">
        <f t="shared" si="1288"/>
        <v>2939.7</v>
      </c>
      <c r="Z532" s="11">
        <f t="shared" si="1289"/>
        <v>2939.7</v>
      </c>
      <c r="AA532" s="11">
        <f>AA533+AA535</f>
        <v>-2342.3000000000002</v>
      </c>
      <c r="AB532" s="11">
        <f>AB533+AB535</f>
        <v>0</v>
      </c>
      <c r="AC532" s="11">
        <f>AC533+AC535</f>
        <v>0</v>
      </c>
      <c r="AD532" s="11">
        <f t="shared" si="1290"/>
        <v>573.39999999999964</v>
      </c>
      <c r="AE532" s="11">
        <f t="shared" si="1291"/>
        <v>2939.7</v>
      </c>
      <c r="AF532" s="11">
        <f t="shared" si="1292"/>
        <v>2939.7</v>
      </c>
      <c r="AG532" s="11">
        <f>AG533+AG535</f>
        <v>0</v>
      </c>
      <c r="AH532" s="11">
        <f t="shared" si="1293"/>
        <v>573.39999999999964</v>
      </c>
      <c r="AI532" s="11">
        <f t="shared" si="1294"/>
        <v>2939.7</v>
      </c>
      <c r="AJ532" s="11">
        <f t="shared" si="1295"/>
        <v>2939.7</v>
      </c>
      <c r="AK532" s="11">
        <f>AK533+AK535</f>
        <v>0</v>
      </c>
      <c r="AL532" s="11">
        <f>AL533+AL535</f>
        <v>0</v>
      </c>
      <c r="AM532" s="11">
        <f>AM533+AM535</f>
        <v>0</v>
      </c>
      <c r="AN532" s="11">
        <f t="shared" si="1296"/>
        <v>573.39999999999964</v>
      </c>
      <c r="AO532" s="11">
        <f t="shared" si="1297"/>
        <v>2939.7</v>
      </c>
      <c r="AP532" s="11">
        <f t="shared" si="1298"/>
        <v>2939.7</v>
      </c>
      <c r="AQ532" s="11">
        <f>AQ533+AQ535</f>
        <v>0</v>
      </c>
      <c r="AR532" s="11">
        <f>AR533+AR535</f>
        <v>0</v>
      </c>
      <c r="AS532" s="11">
        <f>AS533+AS535</f>
        <v>0</v>
      </c>
      <c r="AT532" s="11">
        <f t="shared" si="1299"/>
        <v>573.39999999999964</v>
      </c>
      <c r="AU532" s="11">
        <f t="shared" si="1300"/>
        <v>2939.7</v>
      </c>
      <c r="AV532" s="11">
        <f t="shared" si="1301"/>
        <v>2939.7</v>
      </c>
      <c r="AW532" s="11">
        <f>AW533+AW535</f>
        <v>0</v>
      </c>
      <c r="AX532" s="11">
        <f>AX533+AX535</f>
        <v>0</v>
      </c>
      <c r="AY532" s="11">
        <f>AY533+AY535</f>
        <v>0</v>
      </c>
      <c r="AZ532" s="11">
        <f t="shared" si="1302"/>
        <v>573.39999999999964</v>
      </c>
      <c r="BA532" s="11">
        <f t="shared" si="1303"/>
        <v>2939.7</v>
      </c>
      <c r="BB532" s="11">
        <f t="shared" si="1304"/>
        <v>2939.7</v>
      </c>
      <c r="BC532" s="11">
        <f>BC533+BC535</f>
        <v>0</v>
      </c>
      <c r="BD532" s="11">
        <f>BD533+BD535</f>
        <v>0</v>
      </c>
      <c r="BE532" s="11">
        <f>BE533+BE535</f>
        <v>0</v>
      </c>
      <c r="BF532" s="11">
        <f t="shared" si="1305"/>
        <v>573.39999999999964</v>
      </c>
      <c r="BG532" s="11">
        <f t="shared" si="1306"/>
        <v>2939.7</v>
      </c>
      <c r="BH532" s="11">
        <f t="shared" si="1307"/>
        <v>2939.7</v>
      </c>
      <c r="BI532" s="11">
        <f>BI533+BI535</f>
        <v>-349.75</v>
      </c>
      <c r="BJ532" s="11">
        <f>BJ533+BJ535</f>
        <v>0</v>
      </c>
      <c r="BK532" s="11">
        <f>BK533+BK535</f>
        <v>0</v>
      </c>
      <c r="BL532" s="11">
        <f t="shared" si="1277"/>
        <v>223.64999999999964</v>
      </c>
      <c r="BM532" s="11">
        <f>BM533+BM535</f>
        <v>0</v>
      </c>
      <c r="BN532" s="43">
        <f t="shared" si="1344"/>
        <v>223.64999999999964</v>
      </c>
      <c r="BO532" s="11">
        <f t="shared" si="1352"/>
        <v>2939.7</v>
      </c>
      <c r="BP532" s="11">
        <f>BP533+BP535</f>
        <v>0</v>
      </c>
      <c r="BQ532" s="43">
        <f t="shared" si="1345"/>
        <v>2939.7</v>
      </c>
      <c r="BR532" s="11">
        <f t="shared" si="1353"/>
        <v>2939.7</v>
      </c>
      <c r="BS532" s="11">
        <f>BS533+BS535</f>
        <v>0</v>
      </c>
      <c r="BT532" s="43">
        <f t="shared" si="1346"/>
        <v>2939.7</v>
      </c>
      <c r="BU532" s="11">
        <f>BU533+BU535</f>
        <v>0</v>
      </c>
      <c r="BV532" s="21"/>
      <c r="BW532" s="21"/>
      <c r="BX532" s="1" t="str">
        <f t="shared" si="1280"/>
        <v/>
      </c>
    </row>
    <row r="533" spans="1:76" ht="46.8" customHeight="1" x14ac:dyDescent="0.3">
      <c r="A533" s="62" t="s">
        <v>389</v>
      </c>
      <c r="B533" s="63" t="s">
        <v>82</v>
      </c>
      <c r="C533" s="62"/>
      <c r="D533" s="62"/>
      <c r="E533" s="64" t="s">
        <v>83</v>
      </c>
      <c r="F533" s="11">
        <f t="shared" ref="F533:K533" si="1356">F534</f>
        <v>1093.7</v>
      </c>
      <c r="G533" s="11">
        <f t="shared" si="1356"/>
        <v>1104</v>
      </c>
      <c r="H533" s="11">
        <f t="shared" si="1356"/>
        <v>1104</v>
      </c>
      <c r="I533" s="11">
        <f t="shared" si="1356"/>
        <v>0</v>
      </c>
      <c r="J533" s="11">
        <f t="shared" si="1356"/>
        <v>0</v>
      </c>
      <c r="K533" s="11">
        <f t="shared" si="1356"/>
        <v>0</v>
      </c>
      <c r="L533" s="11">
        <f t="shared" si="1270"/>
        <v>1093.7</v>
      </c>
      <c r="M533" s="11">
        <f t="shared" si="1271"/>
        <v>1104</v>
      </c>
      <c r="N533" s="11">
        <f t="shared" si="1272"/>
        <v>1104</v>
      </c>
      <c r="O533" s="11">
        <f>O534</f>
        <v>0</v>
      </c>
      <c r="P533" s="11">
        <f>P534</f>
        <v>0</v>
      </c>
      <c r="Q533" s="11">
        <f>Q534</f>
        <v>0</v>
      </c>
      <c r="R533" s="11">
        <f t="shared" si="1284"/>
        <v>1093.7</v>
      </c>
      <c r="S533" s="11">
        <f t="shared" si="1285"/>
        <v>1104</v>
      </c>
      <c r="T533" s="11">
        <f t="shared" si="1286"/>
        <v>1104</v>
      </c>
      <c r="U533" s="11">
        <f>U534</f>
        <v>0</v>
      </c>
      <c r="V533" s="11">
        <f>V534</f>
        <v>0</v>
      </c>
      <c r="W533" s="11">
        <f>W534</f>
        <v>0</v>
      </c>
      <c r="X533" s="11">
        <f t="shared" si="1287"/>
        <v>1093.7</v>
      </c>
      <c r="Y533" s="11">
        <f t="shared" si="1288"/>
        <v>1104</v>
      </c>
      <c r="Z533" s="11">
        <f t="shared" si="1289"/>
        <v>1104</v>
      </c>
      <c r="AA533" s="11">
        <f>AA534</f>
        <v>-520.29999999999995</v>
      </c>
      <c r="AB533" s="11">
        <f>AB534</f>
        <v>0</v>
      </c>
      <c r="AC533" s="11">
        <f>AC534</f>
        <v>0</v>
      </c>
      <c r="AD533" s="11">
        <f t="shared" si="1290"/>
        <v>573.40000000000009</v>
      </c>
      <c r="AE533" s="11">
        <f t="shared" si="1291"/>
        <v>1104</v>
      </c>
      <c r="AF533" s="11">
        <f t="shared" si="1292"/>
        <v>1104</v>
      </c>
      <c r="AG533" s="11">
        <f>AG534</f>
        <v>0</v>
      </c>
      <c r="AH533" s="11">
        <f t="shared" si="1293"/>
        <v>573.40000000000009</v>
      </c>
      <c r="AI533" s="11">
        <f t="shared" si="1294"/>
        <v>1104</v>
      </c>
      <c r="AJ533" s="11">
        <f t="shared" si="1295"/>
        <v>1104</v>
      </c>
      <c r="AK533" s="11">
        <f>AK534</f>
        <v>0</v>
      </c>
      <c r="AL533" s="11">
        <f>AL534</f>
        <v>0</v>
      </c>
      <c r="AM533" s="11">
        <f>AM534</f>
        <v>0</v>
      </c>
      <c r="AN533" s="11">
        <f t="shared" si="1296"/>
        <v>573.40000000000009</v>
      </c>
      <c r="AO533" s="11">
        <f t="shared" si="1297"/>
        <v>1104</v>
      </c>
      <c r="AP533" s="11">
        <f t="shared" si="1298"/>
        <v>1104</v>
      </c>
      <c r="AQ533" s="11">
        <f>AQ534</f>
        <v>0</v>
      </c>
      <c r="AR533" s="11">
        <f>AR534</f>
        <v>0</v>
      </c>
      <c r="AS533" s="11">
        <f>AS534</f>
        <v>0</v>
      </c>
      <c r="AT533" s="11">
        <f t="shared" si="1299"/>
        <v>573.40000000000009</v>
      </c>
      <c r="AU533" s="11">
        <f t="shared" si="1300"/>
        <v>1104</v>
      </c>
      <c r="AV533" s="11">
        <f t="shared" si="1301"/>
        <v>1104</v>
      </c>
      <c r="AW533" s="11">
        <f>AW534</f>
        <v>0</v>
      </c>
      <c r="AX533" s="11">
        <f>AX534</f>
        <v>0</v>
      </c>
      <c r="AY533" s="11">
        <f>AY534</f>
        <v>0</v>
      </c>
      <c r="AZ533" s="11">
        <f t="shared" si="1302"/>
        <v>573.40000000000009</v>
      </c>
      <c r="BA533" s="11">
        <f t="shared" si="1303"/>
        <v>1104</v>
      </c>
      <c r="BB533" s="11">
        <f t="shared" si="1304"/>
        <v>1104</v>
      </c>
      <c r="BC533" s="11">
        <f>BC534</f>
        <v>0</v>
      </c>
      <c r="BD533" s="11">
        <f>BD534</f>
        <v>0</v>
      </c>
      <c r="BE533" s="11">
        <f>BE534</f>
        <v>0</v>
      </c>
      <c r="BF533" s="11">
        <f t="shared" si="1305"/>
        <v>573.40000000000009</v>
      </c>
      <c r="BG533" s="11">
        <f t="shared" si="1306"/>
        <v>1104</v>
      </c>
      <c r="BH533" s="11">
        <f t="shared" si="1307"/>
        <v>1104</v>
      </c>
      <c r="BI533" s="11">
        <f>BI534</f>
        <v>-349.75</v>
      </c>
      <c r="BJ533" s="11">
        <f>BJ534</f>
        <v>0</v>
      </c>
      <c r="BK533" s="11">
        <f>BK534</f>
        <v>0</v>
      </c>
      <c r="BL533" s="11">
        <f t="shared" si="1277"/>
        <v>223.65000000000009</v>
      </c>
      <c r="BM533" s="11">
        <f>BM534</f>
        <v>0</v>
      </c>
      <c r="BN533" s="43">
        <f t="shared" si="1344"/>
        <v>223.65000000000009</v>
      </c>
      <c r="BO533" s="11">
        <f t="shared" si="1352"/>
        <v>1104</v>
      </c>
      <c r="BP533" s="11">
        <f>BP534</f>
        <v>0</v>
      </c>
      <c r="BQ533" s="43">
        <f t="shared" si="1345"/>
        <v>1104</v>
      </c>
      <c r="BR533" s="11">
        <f t="shared" si="1353"/>
        <v>1104</v>
      </c>
      <c r="BS533" s="11">
        <f>BS534</f>
        <v>0</v>
      </c>
      <c r="BT533" s="43">
        <f t="shared" si="1346"/>
        <v>1104</v>
      </c>
      <c r="BU533" s="11">
        <f>BU534</f>
        <v>0</v>
      </c>
      <c r="BV533" s="21"/>
      <c r="BW533" s="21"/>
      <c r="BX533" s="1" t="str">
        <f t="shared" si="1280"/>
        <v/>
      </c>
    </row>
    <row r="534" spans="1:76" ht="15.6" customHeight="1" x14ac:dyDescent="0.3">
      <c r="A534" s="62" t="s">
        <v>389</v>
      </c>
      <c r="B534" s="63" t="s">
        <v>82</v>
      </c>
      <c r="C534" s="62" t="s">
        <v>78</v>
      </c>
      <c r="D534" s="62" t="s">
        <v>72</v>
      </c>
      <c r="E534" s="64" t="s">
        <v>95</v>
      </c>
      <c r="F534" s="11">
        <v>1093.7</v>
      </c>
      <c r="G534" s="11">
        <v>1104</v>
      </c>
      <c r="H534" s="11">
        <v>1104</v>
      </c>
      <c r="I534" s="11"/>
      <c r="J534" s="11"/>
      <c r="K534" s="11"/>
      <c r="L534" s="11">
        <f t="shared" si="1270"/>
        <v>1093.7</v>
      </c>
      <c r="M534" s="11">
        <f t="shared" si="1271"/>
        <v>1104</v>
      </c>
      <c r="N534" s="11">
        <f t="shared" si="1272"/>
        <v>1104</v>
      </c>
      <c r="O534" s="11"/>
      <c r="P534" s="11"/>
      <c r="Q534" s="11"/>
      <c r="R534" s="11">
        <f t="shared" si="1284"/>
        <v>1093.7</v>
      </c>
      <c r="S534" s="11">
        <f t="shared" si="1285"/>
        <v>1104</v>
      </c>
      <c r="T534" s="11">
        <f t="shared" si="1286"/>
        <v>1104</v>
      </c>
      <c r="U534" s="11"/>
      <c r="V534" s="11"/>
      <c r="W534" s="11"/>
      <c r="X534" s="11">
        <f t="shared" si="1287"/>
        <v>1093.7</v>
      </c>
      <c r="Y534" s="11">
        <f t="shared" si="1288"/>
        <v>1104</v>
      </c>
      <c r="Z534" s="11">
        <f t="shared" si="1289"/>
        <v>1104</v>
      </c>
      <c r="AA534" s="11">
        <v>-520.29999999999995</v>
      </c>
      <c r="AB534" s="11"/>
      <c r="AC534" s="11"/>
      <c r="AD534" s="11">
        <f t="shared" si="1290"/>
        <v>573.40000000000009</v>
      </c>
      <c r="AE534" s="11">
        <f t="shared" si="1291"/>
        <v>1104</v>
      </c>
      <c r="AF534" s="11">
        <f t="shared" si="1292"/>
        <v>1104</v>
      </c>
      <c r="AG534" s="11"/>
      <c r="AH534" s="11">
        <f t="shared" si="1293"/>
        <v>573.40000000000009</v>
      </c>
      <c r="AI534" s="11">
        <f t="shared" si="1294"/>
        <v>1104</v>
      </c>
      <c r="AJ534" s="11">
        <f t="shared" si="1295"/>
        <v>1104</v>
      </c>
      <c r="AK534" s="11"/>
      <c r="AL534" s="11"/>
      <c r="AM534" s="11"/>
      <c r="AN534" s="11">
        <f t="shared" si="1296"/>
        <v>573.40000000000009</v>
      </c>
      <c r="AO534" s="11">
        <f t="shared" si="1297"/>
        <v>1104</v>
      </c>
      <c r="AP534" s="11">
        <f t="shared" si="1298"/>
        <v>1104</v>
      </c>
      <c r="AQ534" s="11"/>
      <c r="AR534" s="11"/>
      <c r="AS534" s="11"/>
      <c r="AT534" s="11">
        <f t="shared" si="1299"/>
        <v>573.40000000000009</v>
      </c>
      <c r="AU534" s="11">
        <f t="shared" si="1300"/>
        <v>1104</v>
      </c>
      <c r="AV534" s="11">
        <f t="shared" si="1301"/>
        <v>1104</v>
      </c>
      <c r="AW534" s="11"/>
      <c r="AX534" s="11"/>
      <c r="AY534" s="11"/>
      <c r="AZ534" s="11">
        <f t="shared" si="1302"/>
        <v>573.40000000000009</v>
      </c>
      <c r="BA534" s="11">
        <f t="shared" si="1303"/>
        <v>1104</v>
      </c>
      <c r="BB534" s="11">
        <f t="shared" si="1304"/>
        <v>1104</v>
      </c>
      <c r="BC534" s="11"/>
      <c r="BD534" s="11"/>
      <c r="BE534" s="11"/>
      <c r="BF534" s="11">
        <f t="shared" si="1305"/>
        <v>573.40000000000009</v>
      </c>
      <c r="BG534" s="11">
        <f t="shared" si="1306"/>
        <v>1104</v>
      </c>
      <c r="BH534" s="11">
        <f t="shared" si="1307"/>
        <v>1104</v>
      </c>
      <c r="BI534" s="11">
        <v>-349.75</v>
      </c>
      <c r="BJ534" s="11"/>
      <c r="BK534" s="11"/>
      <c r="BL534" s="11">
        <f t="shared" si="1277"/>
        <v>223.65000000000009</v>
      </c>
      <c r="BM534" s="11"/>
      <c r="BN534" s="43">
        <f t="shared" si="1344"/>
        <v>223.65000000000009</v>
      </c>
      <c r="BO534" s="11">
        <f t="shared" si="1352"/>
        <v>1104</v>
      </c>
      <c r="BP534" s="11"/>
      <c r="BQ534" s="43">
        <f t="shared" si="1345"/>
        <v>1104</v>
      </c>
      <c r="BR534" s="11">
        <f t="shared" si="1353"/>
        <v>1104</v>
      </c>
      <c r="BS534" s="11"/>
      <c r="BT534" s="43">
        <f t="shared" si="1346"/>
        <v>1104</v>
      </c>
      <c r="BU534" s="11"/>
      <c r="BV534" s="21"/>
      <c r="BW534" s="21"/>
      <c r="BX534" s="1" t="str">
        <f t="shared" si="1280"/>
        <v>0709</v>
      </c>
    </row>
    <row r="535" spans="1:76" ht="15.6" customHeight="1" x14ac:dyDescent="0.3">
      <c r="A535" s="62" t="s">
        <v>389</v>
      </c>
      <c r="B535" s="63" t="s">
        <v>58</v>
      </c>
      <c r="C535" s="62"/>
      <c r="D535" s="62"/>
      <c r="E535" s="64" t="s">
        <v>59</v>
      </c>
      <c r="F535" s="11">
        <f t="shared" ref="F535:K535" si="1357">F536</f>
        <v>1822</v>
      </c>
      <c r="G535" s="11">
        <f t="shared" si="1357"/>
        <v>1835.7</v>
      </c>
      <c r="H535" s="11">
        <f t="shared" si="1357"/>
        <v>1835.7</v>
      </c>
      <c r="I535" s="11">
        <f t="shared" si="1357"/>
        <v>0</v>
      </c>
      <c r="J535" s="11">
        <f t="shared" si="1357"/>
        <v>0</v>
      </c>
      <c r="K535" s="11">
        <f t="shared" si="1357"/>
        <v>0</v>
      </c>
      <c r="L535" s="11">
        <f t="shared" si="1270"/>
        <v>1822</v>
      </c>
      <c r="M535" s="11">
        <f t="shared" si="1271"/>
        <v>1835.7</v>
      </c>
      <c r="N535" s="11">
        <f t="shared" si="1272"/>
        <v>1835.7</v>
      </c>
      <c r="O535" s="11">
        <f>O536</f>
        <v>0</v>
      </c>
      <c r="P535" s="11">
        <f>P536</f>
        <v>0</v>
      </c>
      <c r="Q535" s="11">
        <f>Q536</f>
        <v>0</v>
      </c>
      <c r="R535" s="11">
        <f t="shared" si="1284"/>
        <v>1822</v>
      </c>
      <c r="S535" s="11">
        <f t="shared" si="1285"/>
        <v>1835.7</v>
      </c>
      <c r="T535" s="11">
        <f t="shared" si="1286"/>
        <v>1835.7</v>
      </c>
      <c r="U535" s="11">
        <f>U536</f>
        <v>0</v>
      </c>
      <c r="V535" s="11">
        <f>V536</f>
        <v>0</v>
      </c>
      <c r="W535" s="11">
        <f>W536</f>
        <v>0</v>
      </c>
      <c r="X535" s="11">
        <f t="shared" si="1287"/>
        <v>1822</v>
      </c>
      <c r="Y535" s="11">
        <f t="shared" si="1288"/>
        <v>1835.7</v>
      </c>
      <c r="Z535" s="11">
        <f t="shared" si="1289"/>
        <v>1835.7</v>
      </c>
      <c r="AA535" s="11">
        <f>AA536</f>
        <v>-1822</v>
      </c>
      <c r="AB535" s="11">
        <f>AB536</f>
        <v>0</v>
      </c>
      <c r="AC535" s="11">
        <f>AC536</f>
        <v>0</v>
      </c>
      <c r="AD535" s="11">
        <f t="shared" si="1290"/>
        <v>0</v>
      </c>
      <c r="AE535" s="11">
        <f t="shared" si="1291"/>
        <v>1835.7</v>
      </c>
      <c r="AF535" s="11">
        <f t="shared" si="1292"/>
        <v>1835.7</v>
      </c>
      <c r="AG535" s="11">
        <f>AG536</f>
        <v>0</v>
      </c>
      <c r="AH535" s="11">
        <f t="shared" si="1293"/>
        <v>0</v>
      </c>
      <c r="AI535" s="11">
        <f t="shared" si="1294"/>
        <v>1835.7</v>
      </c>
      <c r="AJ535" s="11">
        <f t="shared" si="1295"/>
        <v>1835.7</v>
      </c>
      <c r="AK535" s="11">
        <f>AK536</f>
        <v>0</v>
      </c>
      <c r="AL535" s="11">
        <f>AL536</f>
        <v>0</v>
      </c>
      <c r="AM535" s="11">
        <f>AM536</f>
        <v>0</v>
      </c>
      <c r="AN535" s="11">
        <f t="shared" si="1296"/>
        <v>0</v>
      </c>
      <c r="AO535" s="11">
        <f t="shared" si="1297"/>
        <v>1835.7</v>
      </c>
      <c r="AP535" s="11">
        <f t="shared" si="1298"/>
        <v>1835.7</v>
      </c>
      <c r="AQ535" s="11">
        <f>AQ536</f>
        <v>0</v>
      </c>
      <c r="AR535" s="11">
        <f>AR536</f>
        <v>0</v>
      </c>
      <c r="AS535" s="11">
        <f>AS536</f>
        <v>0</v>
      </c>
      <c r="AT535" s="11">
        <f t="shared" si="1299"/>
        <v>0</v>
      </c>
      <c r="AU535" s="11">
        <f t="shared" si="1300"/>
        <v>1835.7</v>
      </c>
      <c r="AV535" s="11">
        <f t="shared" si="1301"/>
        <v>1835.7</v>
      </c>
      <c r="AW535" s="11">
        <f>AW536</f>
        <v>0</v>
      </c>
      <c r="AX535" s="11">
        <f>AX536</f>
        <v>0</v>
      </c>
      <c r="AY535" s="11">
        <f>AY536</f>
        <v>0</v>
      </c>
      <c r="AZ535" s="11">
        <f t="shared" si="1302"/>
        <v>0</v>
      </c>
      <c r="BA535" s="11">
        <f t="shared" si="1303"/>
        <v>1835.7</v>
      </c>
      <c r="BB535" s="11">
        <f t="shared" si="1304"/>
        <v>1835.7</v>
      </c>
      <c r="BC535" s="11">
        <f>BC536</f>
        <v>0</v>
      </c>
      <c r="BD535" s="11">
        <f>BD536</f>
        <v>0</v>
      </c>
      <c r="BE535" s="11">
        <f>BE536</f>
        <v>0</v>
      </c>
      <c r="BF535" s="11">
        <f t="shared" si="1305"/>
        <v>0</v>
      </c>
      <c r="BG535" s="11">
        <f t="shared" si="1306"/>
        <v>1835.7</v>
      </c>
      <c r="BH535" s="11">
        <f t="shared" si="1307"/>
        <v>1835.7</v>
      </c>
      <c r="BI535" s="11">
        <f>BI536</f>
        <v>0</v>
      </c>
      <c r="BJ535" s="11">
        <f>BJ536</f>
        <v>0</v>
      </c>
      <c r="BK535" s="11">
        <f>BK536</f>
        <v>0</v>
      </c>
      <c r="BL535" s="11">
        <f t="shared" si="1277"/>
        <v>0</v>
      </c>
      <c r="BM535" s="11">
        <f>BM536</f>
        <v>0</v>
      </c>
      <c r="BN535" s="43">
        <f t="shared" si="1344"/>
        <v>0</v>
      </c>
      <c r="BO535" s="11">
        <f t="shared" si="1352"/>
        <v>1835.7</v>
      </c>
      <c r="BP535" s="11">
        <f>BP536</f>
        <v>0</v>
      </c>
      <c r="BQ535" s="43">
        <f t="shared" si="1345"/>
        <v>1835.7</v>
      </c>
      <c r="BR535" s="11">
        <f t="shared" si="1353"/>
        <v>1835.7</v>
      </c>
      <c r="BS535" s="11">
        <f>BS536</f>
        <v>0</v>
      </c>
      <c r="BT535" s="43">
        <f t="shared" si="1346"/>
        <v>1835.7</v>
      </c>
      <c r="BU535" s="11">
        <f>BU536</f>
        <v>0</v>
      </c>
      <c r="BV535" s="21"/>
      <c r="BW535" s="21"/>
      <c r="BX535" s="1" t="str">
        <f t="shared" si="1280"/>
        <v/>
      </c>
    </row>
    <row r="536" spans="1:76" ht="15.6" customHeight="1" x14ac:dyDescent="0.3">
      <c r="A536" s="62" t="s">
        <v>389</v>
      </c>
      <c r="B536" s="63" t="s">
        <v>58</v>
      </c>
      <c r="C536" s="62" t="s">
        <v>78</v>
      </c>
      <c r="D536" s="62" t="s">
        <v>72</v>
      </c>
      <c r="E536" s="64" t="s">
        <v>95</v>
      </c>
      <c r="F536" s="11">
        <v>1822</v>
      </c>
      <c r="G536" s="11">
        <v>1835.7</v>
      </c>
      <c r="H536" s="11">
        <v>1835.7</v>
      </c>
      <c r="I536" s="11"/>
      <c r="J536" s="11"/>
      <c r="K536" s="11"/>
      <c r="L536" s="11">
        <f t="shared" si="1270"/>
        <v>1822</v>
      </c>
      <c r="M536" s="11">
        <f t="shared" si="1271"/>
        <v>1835.7</v>
      </c>
      <c r="N536" s="11">
        <f t="shared" si="1272"/>
        <v>1835.7</v>
      </c>
      <c r="O536" s="11"/>
      <c r="P536" s="11"/>
      <c r="Q536" s="11"/>
      <c r="R536" s="11">
        <f t="shared" si="1284"/>
        <v>1822</v>
      </c>
      <c r="S536" s="11">
        <f t="shared" si="1285"/>
        <v>1835.7</v>
      </c>
      <c r="T536" s="11">
        <f t="shared" si="1286"/>
        <v>1835.7</v>
      </c>
      <c r="U536" s="11"/>
      <c r="V536" s="11"/>
      <c r="W536" s="11"/>
      <c r="X536" s="11">
        <f t="shared" si="1287"/>
        <v>1822</v>
      </c>
      <c r="Y536" s="11">
        <f t="shared" si="1288"/>
        <v>1835.7</v>
      </c>
      <c r="Z536" s="11">
        <f t="shared" si="1289"/>
        <v>1835.7</v>
      </c>
      <c r="AA536" s="11">
        <v>-1822</v>
      </c>
      <c r="AB536" s="11"/>
      <c r="AC536" s="11"/>
      <c r="AD536" s="11">
        <f t="shared" si="1290"/>
        <v>0</v>
      </c>
      <c r="AE536" s="11">
        <f t="shared" si="1291"/>
        <v>1835.7</v>
      </c>
      <c r="AF536" s="11">
        <f t="shared" si="1292"/>
        <v>1835.7</v>
      </c>
      <c r="AG536" s="11"/>
      <c r="AH536" s="11">
        <f t="shared" si="1293"/>
        <v>0</v>
      </c>
      <c r="AI536" s="11">
        <f t="shared" si="1294"/>
        <v>1835.7</v>
      </c>
      <c r="AJ536" s="11">
        <f t="shared" si="1295"/>
        <v>1835.7</v>
      </c>
      <c r="AK536" s="11"/>
      <c r="AL536" s="11"/>
      <c r="AM536" s="11"/>
      <c r="AN536" s="11">
        <f t="shared" si="1296"/>
        <v>0</v>
      </c>
      <c r="AO536" s="11">
        <f t="shared" si="1297"/>
        <v>1835.7</v>
      </c>
      <c r="AP536" s="11">
        <f t="shared" si="1298"/>
        <v>1835.7</v>
      </c>
      <c r="AQ536" s="11"/>
      <c r="AR536" s="11"/>
      <c r="AS536" s="11"/>
      <c r="AT536" s="11">
        <f t="shared" si="1299"/>
        <v>0</v>
      </c>
      <c r="AU536" s="11">
        <f t="shared" si="1300"/>
        <v>1835.7</v>
      </c>
      <c r="AV536" s="11">
        <f t="shared" si="1301"/>
        <v>1835.7</v>
      </c>
      <c r="AW536" s="11"/>
      <c r="AX536" s="11"/>
      <c r="AY536" s="11"/>
      <c r="AZ536" s="11">
        <f t="shared" si="1302"/>
        <v>0</v>
      </c>
      <c r="BA536" s="11">
        <f t="shared" si="1303"/>
        <v>1835.7</v>
      </c>
      <c r="BB536" s="11">
        <f t="shared" si="1304"/>
        <v>1835.7</v>
      </c>
      <c r="BC536" s="11"/>
      <c r="BD536" s="11"/>
      <c r="BE536" s="11"/>
      <c r="BF536" s="11">
        <f t="shared" si="1305"/>
        <v>0</v>
      </c>
      <c r="BG536" s="11">
        <f t="shared" si="1306"/>
        <v>1835.7</v>
      </c>
      <c r="BH536" s="11">
        <f t="shared" si="1307"/>
        <v>1835.7</v>
      </c>
      <c r="BI536" s="11"/>
      <c r="BJ536" s="11"/>
      <c r="BK536" s="11"/>
      <c r="BL536" s="11">
        <f t="shared" si="1277"/>
        <v>0</v>
      </c>
      <c r="BM536" s="11"/>
      <c r="BN536" s="43">
        <f t="shared" si="1344"/>
        <v>0</v>
      </c>
      <c r="BO536" s="11">
        <f t="shared" si="1352"/>
        <v>1835.7</v>
      </c>
      <c r="BP536" s="11"/>
      <c r="BQ536" s="43">
        <f t="shared" si="1345"/>
        <v>1835.7</v>
      </c>
      <c r="BR536" s="11">
        <f t="shared" si="1353"/>
        <v>1835.7</v>
      </c>
      <c r="BS536" s="11"/>
      <c r="BT536" s="43">
        <f t="shared" si="1346"/>
        <v>1835.7</v>
      </c>
      <c r="BU536" s="11"/>
      <c r="BV536" s="21"/>
      <c r="BW536" s="21"/>
      <c r="BX536" s="1" t="str">
        <f t="shared" si="1280"/>
        <v>0709</v>
      </c>
    </row>
    <row r="537" spans="1:76" ht="62.4" customHeight="1" x14ac:dyDescent="0.3">
      <c r="A537" s="62" t="s">
        <v>391</v>
      </c>
      <c r="B537" s="63"/>
      <c r="C537" s="62"/>
      <c r="D537" s="62"/>
      <c r="E537" s="64" t="s">
        <v>392</v>
      </c>
      <c r="F537" s="11">
        <f t="shared" ref="F537:K537" si="1358">F538+F540</f>
        <v>10848.5</v>
      </c>
      <c r="G537" s="11">
        <f t="shared" si="1358"/>
        <v>10848.5</v>
      </c>
      <c r="H537" s="11">
        <f t="shared" si="1358"/>
        <v>10848.5</v>
      </c>
      <c r="I537" s="11">
        <f t="shared" si="1358"/>
        <v>0</v>
      </c>
      <c r="J537" s="11">
        <f t="shared" si="1358"/>
        <v>0</v>
      </c>
      <c r="K537" s="11">
        <f t="shared" si="1358"/>
        <v>0</v>
      </c>
      <c r="L537" s="11">
        <f t="shared" si="1270"/>
        <v>10848.5</v>
      </c>
      <c r="M537" s="11">
        <f t="shared" si="1271"/>
        <v>10848.5</v>
      </c>
      <c r="N537" s="11">
        <f t="shared" si="1272"/>
        <v>10848.5</v>
      </c>
      <c r="O537" s="11">
        <f>O538+O540</f>
        <v>0</v>
      </c>
      <c r="P537" s="11">
        <f>P538+P540</f>
        <v>0</v>
      </c>
      <c r="Q537" s="11">
        <f>Q538+Q540</f>
        <v>0</v>
      </c>
      <c r="R537" s="11">
        <f t="shared" si="1284"/>
        <v>10848.5</v>
      </c>
      <c r="S537" s="11">
        <f t="shared" si="1285"/>
        <v>10848.5</v>
      </c>
      <c r="T537" s="11">
        <f t="shared" si="1286"/>
        <v>10848.5</v>
      </c>
      <c r="U537" s="11">
        <f>U538+U540</f>
        <v>0</v>
      </c>
      <c r="V537" s="11">
        <f>V538+V540</f>
        <v>0</v>
      </c>
      <c r="W537" s="11">
        <f>W538+W540</f>
        <v>0</v>
      </c>
      <c r="X537" s="11">
        <f t="shared" si="1287"/>
        <v>10848.5</v>
      </c>
      <c r="Y537" s="11">
        <f t="shared" si="1288"/>
        <v>10848.5</v>
      </c>
      <c r="Z537" s="11">
        <f t="shared" si="1289"/>
        <v>10848.5</v>
      </c>
      <c r="AA537" s="11">
        <f>AA538+AA540</f>
        <v>0</v>
      </c>
      <c r="AB537" s="11">
        <f>AB538+AB540</f>
        <v>0</v>
      </c>
      <c r="AC537" s="11">
        <f>AC538+AC540</f>
        <v>0</v>
      </c>
      <c r="AD537" s="11">
        <f t="shared" si="1290"/>
        <v>10848.5</v>
      </c>
      <c r="AE537" s="11">
        <f t="shared" si="1291"/>
        <v>10848.5</v>
      </c>
      <c r="AF537" s="11">
        <f t="shared" si="1292"/>
        <v>10848.5</v>
      </c>
      <c r="AG537" s="11">
        <f>AG538+AG540</f>
        <v>0</v>
      </c>
      <c r="AH537" s="11">
        <f t="shared" si="1293"/>
        <v>10848.5</v>
      </c>
      <c r="AI537" s="11">
        <f t="shared" si="1294"/>
        <v>10848.5</v>
      </c>
      <c r="AJ537" s="11">
        <f t="shared" si="1295"/>
        <v>10848.5</v>
      </c>
      <c r="AK537" s="11">
        <f>AK538+AK540</f>
        <v>0</v>
      </c>
      <c r="AL537" s="11">
        <f>AL538+AL540</f>
        <v>0</v>
      </c>
      <c r="AM537" s="11">
        <f>AM538+AM540</f>
        <v>0</v>
      </c>
      <c r="AN537" s="11">
        <f t="shared" si="1296"/>
        <v>10848.5</v>
      </c>
      <c r="AO537" s="11">
        <f t="shared" si="1297"/>
        <v>10848.5</v>
      </c>
      <c r="AP537" s="11">
        <f t="shared" si="1298"/>
        <v>10848.5</v>
      </c>
      <c r="AQ537" s="11">
        <f>AQ538+AQ540</f>
        <v>0</v>
      </c>
      <c r="AR537" s="11">
        <f>AR538+AR540</f>
        <v>0</v>
      </c>
      <c r="AS537" s="11">
        <f>AS538+AS540</f>
        <v>0</v>
      </c>
      <c r="AT537" s="11">
        <f t="shared" si="1299"/>
        <v>10848.5</v>
      </c>
      <c r="AU537" s="11">
        <f t="shared" si="1300"/>
        <v>10848.5</v>
      </c>
      <c r="AV537" s="11">
        <f t="shared" si="1301"/>
        <v>10848.5</v>
      </c>
      <c r="AW537" s="11">
        <f>AW538+AW540</f>
        <v>0</v>
      </c>
      <c r="AX537" s="11">
        <f>AX538+AX540</f>
        <v>0</v>
      </c>
      <c r="AY537" s="11">
        <f>AY538+AY540</f>
        <v>0</v>
      </c>
      <c r="AZ537" s="11">
        <f t="shared" si="1302"/>
        <v>10848.5</v>
      </c>
      <c r="BA537" s="11">
        <f t="shared" si="1303"/>
        <v>10848.5</v>
      </c>
      <c r="BB537" s="11">
        <f t="shared" si="1304"/>
        <v>10848.5</v>
      </c>
      <c r="BC537" s="11">
        <f>BC538+BC540</f>
        <v>0</v>
      </c>
      <c r="BD537" s="11">
        <f>BD538+BD540</f>
        <v>0</v>
      </c>
      <c r="BE537" s="11">
        <f>BE538+BE540</f>
        <v>0</v>
      </c>
      <c r="BF537" s="11">
        <f t="shared" si="1305"/>
        <v>10848.5</v>
      </c>
      <c r="BG537" s="11">
        <f t="shared" si="1306"/>
        <v>10848.5</v>
      </c>
      <c r="BH537" s="11">
        <f t="shared" si="1307"/>
        <v>10848.5</v>
      </c>
      <c r="BI537" s="11">
        <f>BI538+BI540</f>
        <v>-3523.8</v>
      </c>
      <c r="BJ537" s="11">
        <f>BJ538+BJ540</f>
        <v>0</v>
      </c>
      <c r="BK537" s="11">
        <f>BK538+BK540</f>
        <v>0</v>
      </c>
      <c r="BL537" s="11">
        <f t="shared" si="1277"/>
        <v>7324.7</v>
      </c>
      <c r="BM537" s="11">
        <f>BM538+BM540</f>
        <v>0</v>
      </c>
      <c r="BN537" s="43">
        <f t="shared" si="1344"/>
        <v>7324.7</v>
      </c>
      <c r="BO537" s="11">
        <f t="shared" si="1352"/>
        <v>10848.5</v>
      </c>
      <c r="BP537" s="11">
        <f>BP538+BP540</f>
        <v>0</v>
      </c>
      <c r="BQ537" s="43">
        <f t="shared" si="1345"/>
        <v>10848.5</v>
      </c>
      <c r="BR537" s="11">
        <f t="shared" si="1353"/>
        <v>10848.5</v>
      </c>
      <c r="BS537" s="11">
        <f>BS538+BS540</f>
        <v>0</v>
      </c>
      <c r="BT537" s="43">
        <f t="shared" si="1346"/>
        <v>10848.5</v>
      </c>
      <c r="BU537" s="11">
        <f>BU538+BU540</f>
        <v>0</v>
      </c>
      <c r="BV537" s="21"/>
      <c r="BW537" s="21"/>
      <c r="BX537" s="1" t="str">
        <f t="shared" si="1280"/>
        <v/>
      </c>
    </row>
    <row r="538" spans="1:76" ht="46.8" customHeight="1" x14ac:dyDescent="0.3">
      <c r="A538" s="62" t="s">
        <v>391</v>
      </c>
      <c r="B538" s="63" t="s">
        <v>82</v>
      </c>
      <c r="C538" s="62"/>
      <c r="D538" s="62"/>
      <c r="E538" s="64" t="s">
        <v>83</v>
      </c>
      <c r="F538" s="11">
        <f t="shared" ref="F538:K538" si="1359">F539</f>
        <v>684.4</v>
      </c>
      <c r="G538" s="11">
        <f t="shared" si="1359"/>
        <v>684.4</v>
      </c>
      <c r="H538" s="11">
        <f t="shared" si="1359"/>
        <v>684.4</v>
      </c>
      <c r="I538" s="11">
        <f t="shared" si="1359"/>
        <v>0</v>
      </c>
      <c r="J538" s="11">
        <f t="shared" si="1359"/>
        <v>0</v>
      </c>
      <c r="K538" s="11">
        <f t="shared" si="1359"/>
        <v>0</v>
      </c>
      <c r="L538" s="11">
        <f t="shared" si="1270"/>
        <v>684.4</v>
      </c>
      <c r="M538" s="11">
        <f t="shared" si="1271"/>
        <v>684.4</v>
      </c>
      <c r="N538" s="11">
        <f t="shared" si="1272"/>
        <v>684.4</v>
      </c>
      <c r="O538" s="11">
        <f>O539</f>
        <v>0</v>
      </c>
      <c r="P538" s="11">
        <f>P539</f>
        <v>0</v>
      </c>
      <c r="Q538" s="11">
        <f>Q539</f>
        <v>0</v>
      </c>
      <c r="R538" s="11">
        <f t="shared" si="1284"/>
        <v>684.4</v>
      </c>
      <c r="S538" s="11">
        <f t="shared" si="1285"/>
        <v>684.4</v>
      </c>
      <c r="T538" s="11">
        <f t="shared" si="1286"/>
        <v>684.4</v>
      </c>
      <c r="U538" s="11">
        <f>U539</f>
        <v>0</v>
      </c>
      <c r="V538" s="11">
        <f>V539</f>
        <v>0</v>
      </c>
      <c r="W538" s="11">
        <f>W539</f>
        <v>0</v>
      </c>
      <c r="X538" s="11">
        <f t="shared" si="1287"/>
        <v>684.4</v>
      </c>
      <c r="Y538" s="11">
        <f t="shared" si="1288"/>
        <v>684.4</v>
      </c>
      <c r="Z538" s="11">
        <f t="shared" si="1289"/>
        <v>684.4</v>
      </c>
      <c r="AA538" s="11">
        <f>AA539</f>
        <v>0</v>
      </c>
      <c r="AB538" s="11">
        <f>AB539</f>
        <v>0</v>
      </c>
      <c r="AC538" s="11">
        <f>AC539</f>
        <v>0</v>
      </c>
      <c r="AD538" s="11">
        <f t="shared" si="1290"/>
        <v>684.4</v>
      </c>
      <c r="AE538" s="11">
        <f t="shared" si="1291"/>
        <v>684.4</v>
      </c>
      <c r="AF538" s="11">
        <f t="shared" si="1292"/>
        <v>684.4</v>
      </c>
      <c r="AG538" s="11">
        <f>AG539</f>
        <v>0</v>
      </c>
      <c r="AH538" s="11">
        <f t="shared" si="1293"/>
        <v>684.4</v>
      </c>
      <c r="AI538" s="11">
        <f t="shared" si="1294"/>
        <v>684.4</v>
      </c>
      <c r="AJ538" s="11">
        <f t="shared" si="1295"/>
        <v>684.4</v>
      </c>
      <c r="AK538" s="11">
        <f>AK539</f>
        <v>0</v>
      </c>
      <c r="AL538" s="11">
        <f>AL539</f>
        <v>0</v>
      </c>
      <c r="AM538" s="11">
        <f>AM539</f>
        <v>0</v>
      </c>
      <c r="AN538" s="11">
        <f t="shared" si="1296"/>
        <v>684.4</v>
      </c>
      <c r="AO538" s="11">
        <f t="shared" si="1297"/>
        <v>684.4</v>
      </c>
      <c r="AP538" s="11">
        <f t="shared" si="1298"/>
        <v>684.4</v>
      </c>
      <c r="AQ538" s="11">
        <f>AQ539</f>
        <v>0</v>
      </c>
      <c r="AR538" s="11">
        <f>AR539</f>
        <v>0</v>
      </c>
      <c r="AS538" s="11">
        <f>AS539</f>
        <v>0</v>
      </c>
      <c r="AT538" s="11">
        <f t="shared" si="1299"/>
        <v>684.4</v>
      </c>
      <c r="AU538" s="11">
        <f t="shared" si="1300"/>
        <v>684.4</v>
      </c>
      <c r="AV538" s="11">
        <f t="shared" si="1301"/>
        <v>684.4</v>
      </c>
      <c r="AW538" s="11">
        <f>AW539</f>
        <v>0</v>
      </c>
      <c r="AX538" s="11">
        <f>AX539</f>
        <v>0</v>
      </c>
      <c r="AY538" s="11">
        <f>AY539</f>
        <v>0</v>
      </c>
      <c r="AZ538" s="11">
        <f t="shared" si="1302"/>
        <v>684.4</v>
      </c>
      <c r="BA538" s="11">
        <f t="shared" si="1303"/>
        <v>684.4</v>
      </c>
      <c r="BB538" s="11">
        <f t="shared" si="1304"/>
        <v>684.4</v>
      </c>
      <c r="BC538" s="11">
        <f>BC539</f>
        <v>0</v>
      </c>
      <c r="BD538" s="11">
        <f>BD539</f>
        <v>0</v>
      </c>
      <c r="BE538" s="11">
        <f>BE539</f>
        <v>0</v>
      </c>
      <c r="BF538" s="11">
        <f t="shared" si="1305"/>
        <v>684.4</v>
      </c>
      <c r="BG538" s="11">
        <f t="shared" si="1306"/>
        <v>684.4</v>
      </c>
      <c r="BH538" s="11">
        <f t="shared" si="1307"/>
        <v>684.4</v>
      </c>
      <c r="BI538" s="11">
        <f>BI539</f>
        <v>-601.70000000000005</v>
      </c>
      <c r="BJ538" s="11">
        <f>BJ539</f>
        <v>0</v>
      </c>
      <c r="BK538" s="11">
        <f>BK539</f>
        <v>0</v>
      </c>
      <c r="BL538" s="11">
        <f t="shared" si="1277"/>
        <v>82.699999999999932</v>
      </c>
      <c r="BM538" s="11">
        <f>BM539</f>
        <v>0</v>
      </c>
      <c r="BN538" s="43">
        <f t="shared" si="1344"/>
        <v>82.699999999999932</v>
      </c>
      <c r="BO538" s="11">
        <f t="shared" si="1352"/>
        <v>684.4</v>
      </c>
      <c r="BP538" s="11">
        <f>BP539</f>
        <v>0</v>
      </c>
      <c r="BQ538" s="43">
        <f t="shared" si="1345"/>
        <v>684.4</v>
      </c>
      <c r="BR538" s="11">
        <f t="shared" si="1353"/>
        <v>684.4</v>
      </c>
      <c r="BS538" s="11">
        <f>BS539</f>
        <v>0</v>
      </c>
      <c r="BT538" s="43">
        <f t="shared" si="1346"/>
        <v>684.4</v>
      </c>
      <c r="BU538" s="11">
        <f>BU539</f>
        <v>0</v>
      </c>
      <c r="BV538" s="21"/>
      <c r="BW538" s="21"/>
      <c r="BX538" s="1" t="str">
        <f t="shared" si="1280"/>
        <v/>
      </c>
    </row>
    <row r="539" spans="1:76" ht="15.6" customHeight="1" x14ac:dyDescent="0.3">
      <c r="A539" s="62" t="s">
        <v>391</v>
      </c>
      <c r="B539" s="63" t="s">
        <v>82</v>
      </c>
      <c r="C539" s="62" t="s">
        <v>78</v>
      </c>
      <c r="D539" s="62" t="s">
        <v>72</v>
      </c>
      <c r="E539" s="64" t="s">
        <v>95</v>
      </c>
      <c r="F539" s="11">
        <v>684.4</v>
      </c>
      <c r="G539" s="11">
        <v>684.4</v>
      </c>
      <c r="H539" s="11">
        <v>684.4</v>
      </c>
      <c r="I539" s="11"/>
      <c r="J539" s="11"/>
      <c r="K539" s="11"/>
      <c r="L539" s="11">
        <f t="shared" si="1270"/>
        <v>684.4</v>
      </c>
      <c r="M539" s="11">
        <f t="shared" si="1271"/>
        <v>684.4</v>
      </c>
      <c r="N539" s="11">
        <f t="shared" si="1272"/>
        <v>684.4</v>
      </c>
      <c r="O539" s="11"/>
      <c r="P539" s="11"/>
      <c r="Q539" s="11"/>
      <c r="R539" s="11">
        <f t="shared" si="1284"/>
        <v>684.4</v>
      </c>
      <c r="S539" s="11">
        <f t="shared" si="1285"/>
        <v>684.4</v>
      </c>
      <c r="T539" s="11">
        <f t="shared" si="1286"/>
        <v>684.4</v>
      </c>
      <c r="U539" s="11"/>
      <c r="V539" s="11"/>
      <c r="W539" s="11"/>
      <c r="X539" s="11">
        <f t="shared" si="1287"/>
        <v>684.4</v>
      </c>
      <c r="Y539" s="11">
        <f t="shared" si="1288"/>
        <v>684.4</v>
      </c>
      <c r="Z539" s="11">
        <f t="shared" si="1289"/>
        <v>684.4</v>
      </c>
      <c r="AA539" s="11"/>
      <c r="AB539" s="11"/>
      <c r="AC539" s="11"/>
      <c r="AD539" s="11">
        <f t="shared" si="1290"/>
        <v>684.4</v>
      </c>
      <c r="AE539" s="11">
        <f t="shared" si="1291"/>
        <v>684.4</v>
      </c>
      <c r="AF539" s="11">
        <f t="shared" si="1292"/>
        <v>684.4</v>
      </c>
      <c r="AG539" s="11"/>
      <c r="AH539" s="11">
        <f t="shared" si="1293"/>
        <v>684.4</v>
      </c>
      <c r="AI539" s="11">
        <f t="shared" si="1294"/>
        <v>684.4</v>
      </c>
      <c r="AJ539" s="11">
        <f t="shared" si="1295"/>
        <v>684.4</v>
      </c>
      <c r="AK539" s="11"/>
      <c r="AL539" s="11"/>
      <c r="AM539" s="11"/>
      <c r="AN539" s="11">
        <f t="shared" si="1296"/>
        <v>684.4</v>
      </c>
      <c r="AO539" s="11">
        <f t="shared" si="1297"/>
        <v>684.4</v>
      </c>
      <c r="AP539" s="11">
        <f t="shared" si="1298"/>
        <v>684.4</v>
      </c>
      <c r="AQ539" s="11"/>
      <c r="AR539" s="11"/>
      <c r="AS539" s="11"/>
      <c r="AT539" s="11">
        <f t="shared" si="1299"/>
        <v>684.4</v>
      </c>
      <c r="AU539" s="11">
        <f t="shared" si="1300"/>
        <v>684.4</v>
      </c>
      <c r="AV539" s="11">
        <f t="shared" si="1301"/>
        <v>684.4</v>
      </c>
      <c r="AW539" s="11"/>
      <c r="AX539" s="11"/>
      <c r="AY539" s="11"/>
      <c r="AZ539" s="11">
        <f t="shared" si="1302"/>
        <v>684.4</v>
      </c>
      <c r="BA539" s="11">
        <f t="shared" si="1303"/>
        <v>684.4</v>
      </c>
      <c r="BB539" s="11">
        <f t="shared" si="1304"/>
        <v>684.4</v>
      </c>
      <c r="BC539" s="11"/>
      <c r="BD539" s="11"/>
      <c r="BE539" s="11"/>
      <c r="BF539" s="11">
        <f t="shared" si="1305"/>
        <v>684.4</v>
      </c>
      <c r="BG539" s="11">
        <f t="shared" si="1306"/>
        <v>684.4</v>
      </c>
      <c r="BH539" s="11">
        <f t="shared" si="1307"/>
        <v>684.4</v>
      </c>
      <c r="BI539" s="11">
        <v>-601.70000000000005</v>
      </c>
      <c r="BJ539" s="11"/>
      <c r="BK539" s="11"/>
      <c r="BL539" s="11">
        <f t="shared" si="1277"/>
        <v>82.699999999999932</v>
      </c>
      <c r="BM539" s="11"/>
      <c r="BN539" s="43">
        <f t="shared" si="1344"/>
        <v>82.699999999999932</v>
      </c>
      <c r="BO539" s="11">
        <f t="shared" si="1352"/>
        <v>684.4</v>
      </c>
      <c r="BP539" s="11"/>
      <c r="BQ539" s="43">
        <f t="shared" si="1345"/>
        <v>684.4</v>
      </c>
      <c r="BR539" s="11">
        <f t="shared" si="1353"/>
        <v>684.4</v>
      </c>
      <c r="BS539" s="11"/>
      <c r="BT539" s="43">
        <f t="shared" si="1346"/>
        <v>684.4</v>
      </c>
      <c r="BU539" s="11"/>
      <c r="BV539" s="21"/>
      <c r="BW539" s="21"/>
      <c r="BX539" s="1" t="str">
        <f t="shared" si="1280"/>
        <v>0709</v>
      </c>
    </row>
    <row r="540" spans="1:76" ht="15.6" customHeight="1" x14ac:dyDescent="0.3">
      <c r="A540" s="62" t="s">
        <v>391</v>
      </c>
      <c r="B540" s="63" t="s">
        <v>58</v>
      </c>
      <c r="C540" s="62"/>
      <c r="D540" s="62"/>
      <c r="E540" s="64" t="s">
        <v>59</v>
      </c>
      <c r="F540" s="11">
        <f t="shared" ref="F540:K540" si="1360">F541</f>
        <v>10164.1</v>
      </c>
      <c r="G540" s="11">
        <f t="shared" si="1360"/>
        <v>10164.1</v>
      </c>
      <c r="H540" s="11">
        <f t="shared" si="1360"/>
        <v>10164.1</v>
      </c>
      <c r="I540" s="11">
        <f t="shared" si="1360"/>
        <v>0</v>
      </c>
      <c r="J540" s="11">
        <f t="shared" si="1360"/>
        <v>0</v>
      </c>
      <c r="K540" s="11">
        <f t="shared" si="1360"/>
        <v>0</v>
      </c>
      <c r="L540" s="11">
        <f t="shared" ref="L540:L603" si="1361">F540+I540</f>
        <v>10164.1</v>
      </c>
      <c r="M540" s="11">
        <f t="shared" ref="M540:M603" si="1362">G540+J540</f>
        <v>10164.1</v>
      </c>
      <c r="N540" s="11">
        <f t="shared" ref="N540:N603" si="1363">H540+K540</f>
        <v>10164.1</v>
      </c>
      <c r="O540" s="11">
        <f>O541</f>
        <v>0</v>
      </c>
      <c r="P540" s="11">
        <f>P541</f>
        <v>0</v>
      </c>
      <c r="Q540" s="11">
        <f>Q541</f>
        <v>0</v>
      </c>
      <c r="R540" s="11">
        <f t="shared" si="1284"/>
        <v>10164.1</v>
      </c>
      <c r="S540" s="11">
        <f t="shared" si="1285"/>
        <v>10164.1</v>
      </c>
      <c r="T540" s="11">
        <f t="shared" si="1286"/>
        <v>10164.1</v>
      </c>
      <c r="U540" s="11">
        <f>U541</f>
        <v>0</v>
      </c>
      <c r="V540" s="11">
        <f>V541</f>
        <v>0</v>
      </c>
      <c r="W540" s="11">
        <f>W541</f>
        <v>0</v>
      </c>
      <c r="X540" s="11">
        <f t="shared" si="1287"/>
        <v>10164.1</v>
      </c>
      <c r="Y540" s="11">
        <f t="shared" si="1288"/>
        <v>10164.1</v>
      </c>
      <c r="Z540" s="11">
        <f t="shared" si="1289"/>
        <v>10164.1</v>
      </c>
      <c r="AA540" s="11">
        <f>AA541</f>
        <v>0</v>
      </c>
      <c r="AB540" s="11">
        <f>AB541</f>
        <v>0</v>
      </c>
      <c r="AC540" s="11">
        <f>AC541</f>
        <v>0</v>
      </c>
      <c r="AD540" s="11">
        <f t="shared" si="1290"/>
        <v>10164.1</v>
      </c>
      <c r="AE540" s="11">
        <f t="shared" si="1291"/>
        <v>10164.1</v>
      </c>
      <c r="AF540" s="11">
        <f t="shared" si="1292"/>
        <v>10164.1</v>
      </c>
      <c r="AG540" s="11">
        <f>AG541</f>
        <v>0</v>
      </c>
      <c r="AH540" s="11">
        <f t="shared" si="1293"/>
        <v>10164.1</v>
      </c>
      <c r="AI540" s="11">
        <f t="shared" si="1294"/>
        <v>10164.1</v>
      </c>
      <c r="AJ540" s="11">
        <f t="shared" si="1295"/>
        <v>10164.1</v>
      </c>
      <c r="AK540" s="11">
        <f>AK541</f>
        <v>0</v>
      </c>
      <c r="AL540" s="11">
        <f>AL541</f>
        <v>0</v>
      </c>
      <c r="AM540" s="11">
        <f>AM541</f>
        <v>0</v>
      </c>
      <c r="AN540" s="11">
        <f t="shared" si="1296"/>
        <v>10164.1</v>
      </c>
      <c r="AO540" s="11">
        <f t="shared" si="1297"/>
        <v>10164.1</v>
      </c>
      <c r="AP540" s="11">
        <f t="shared" si="1298"/>
        <v>10164.1</v>
      </c>
      <c r="AQ540" s="11">
        <f>AQ541</f>
        <v>0</v>
      </c>
      <c r="AR540" s="11">
        <f>AR541</f>
        <v>0</v>
      </c>
      <c r="AS540" s="11">
        <f>AS541</f>
        <v>0</v>
      </c>
      <c r="AT540" s="11">
        <f t="shared" si="1299"/>
        <v>10164.1</v>
      </c>
      <c r="AU540" s="11">
        <f t="shared" si="1300"/>
        <v>10164.1</v>
      </c>
      <c r="AV540" s="11">
        <f t="shared" si="1301"/>
        <v>10164.1</v>
      </c>
      <c r="AW540" s="11">
        <f>AW541</f>
        <v>0</v>
      </c>
      <c r="AX540" s="11">
        <f>AX541</f>
        <v>0</v>
      </c>
      <c r="AY540" s="11">
        <f>AY541</f>
        <v>0</v>
      </c>
      <c r="AZ540" s="11">
        <f t="shared" si="1302"/>
        <v>10164.1</v>
      </c>
      <c r="BA540" s="11">
        <f t="shared" si="1303"/>
        <v>10164.1</v>
      </c>
      <c r="BB540" s="11">
        <f t="shared" si="1304"/>
        <v>10164.1</v>
      </c>
      <c r="BC540" s="11">
        <f>BC541</f>
        <v>0</v>
      </c>
      <c r="BD540" s="11">
        <f>BD541</f>
        <v>0</v>
      </c>
      <c r="BE540" s="11">
        <f>BE541</f>
        <v>0</v>
      </c>
      <c r="BF540" s="11">
        <f t="shared" si="1305"/>
        <v>10164.1</v>
      </c>
      <c r="BG540" s="11">
        <f t="shared" si="1306"/>
        <v>10164.1</v>
      </c>
      <c r="BH540" s="11">
        <f t="shared" si="1307"/>
        <v>10164.1</v>
      </c>
      <c r="BI540" s="11">
        <f>BI541</f>
        <v>-2922.1</v>
      </c>
      <c r="BJ540" s="11">
        <f>BJ541</f>
        <v>0</v>
      </c>
      <c r="BK540" s="11">
        <f>BK541</f>
        <v>0</v>
      </c>
      <c r="BL540" s="11">
        <f t="shared" si="1277"/>
        <v>7242</v>
      </c>
      <c r="BM540" s="11">
        <f>BM541</f>
        <v>0</v>
      </c>
      <c r="BN540" s="43">
        <f t="shared" si="1344"/>
        <v>7242</v>
      </c>
      <c r="BO540" s="11">
        <f t="shared" si="1352"/>
        <v>10164.1</v>
      </c>
      <c r="BP540" s="11">
        <f>BP541</f>
        <v>0</v>
      </c>
      <c r="BQ540" s="43">
        <f t="shared" si="1345"/>
        <v>10164.1</v>
      </c>
      <c r="BR540" s="11">
        <f t="shared" si="1353"/>
        <v>10164.1</v>
      </c>
      <c r="BS540" s="11">
        <f>BS541</f>
        <v>0</v>
      </c>
      <c r="BT540" s="43">
        <f t="shared" si="1346"/>
        <v>10164.1</v>
      </c>
      <c r="BU540" s="11">
        <f>BU541</f>
        <v>0</v>
      </c>
      <c r="BV540" s="21"/>
      <c r="BW540" s="21"/>
      <c r="BX540" s="1" t="str">
        <f t="shared" si="1280"/>
        <v/>
      </c>
    </row>
    <row r="541" spans="1:76" ht="15.6" customHeight="1" x14ac:dyDescent="0.3">
      <c r="A541" s="62" t="s">
        <v>391</v>
      </c>
      <c r="B541" s="63" t="s">
        <v>58</v>
      </c>
      <c r="C541" s="62" t="s">
        <v>78</v>
      </c>
      <c r="D541" s="62" t="s">
        <v>72</v>
      </c>
      <c r="E541" s="64" t="s">
        <v>95</v>
      </c>
      <c r="F541" s="11">
        <v>10164.1</v>
      </c>
      <c r="G541" s="11">
        <v>10164.1</v>
      </c>
      <c r="H541" s="11">
        <v>10164.1</v>
      </c>
      <c r="I541" s="11"/>
      <c r="J541" s="11"/>
      <c r="K541" s="11"/>
      <c r="L541" s="11">
        <f t="shared" si="1361"/>
        <v>10164.1</v>
      </c>
      <c r="M541" s="11">
        <f t="shared" si="1362"/>
        <v>10164.1</v>
      </c>
      <c r="N541" s="11">
        <f t="shared" si="1363"/>
        <v>10164.1</v>
      </c>
      <c r="O541" s="11"/>
      <c r="P541" s="11"/>
      <c r="Q541" s="11"/>
      <c r="R541" s="11">
        <f t="shared" si="1284"/>
        <v>10164.1</v>
      </c>
      <c r="S541" s="11">
        <f t="shared" si="1285"/>
        <v>10164.1</v>
      </c>
      <c r="T541" s="11">
        <f t="shared" si="1286"/>
        <v>10164.1</v>
      </c>
      <c r="U541" s="11"/>
      <c r="V541" s="11"/>
      <c r="W541" s="11"/>
      <c r="X541" s="11">
        <f t="shared" si="1287"/>
        <v>10164.1</v>
      </c>
      <c r="Y541" s="11">
        <f t="shared" si="1288"/>
        <v>10164.1</v>
      </c>
      <c r="Z541" s="11">
        <f t="shared" si="1289"/>
        <v>10164.1</v>
      </c>
      <c r="AA541" s="11"/>
      <c r="AB541" s="11"/>
      <c r="AC541" s="11"/>
      <c r="AD541" s="11">
        <f t="shared" si="1290"/>
        <v>10164.1</v>
      </c>
      <c r="AE541" s="11">
        <f t="shared" si="1291"/>
        <v>10164.1</v>
      </c>
      <c r="AF541" s="11">
        <f t="shared" si="1292"/>
        <v>10164.1</v>
      </c>
      <c r="AG541" s="11"/>
      <c r="AH541" s="11">
        <f t="shared" si="1293"/>
        <v>10164.1</v>
      </c>
      <c r="AI541" s="11">
        <f t="shared" si="1294"/>
        <v>10164.1</v>
      </c>
      <c r="AJ541" s="11">
        <f t="shared" si="1295"/>
        <v>10164.1</v>
      </c>
      <c r="AK541" s="11"/>
      <c r="AL541" s="11"/>
      <c r="AM541" s="11"/>
      <c r="AN541" s="11">
        <f t="shared" si="1296"/>
        <v>10164.1</v>
      </c>
      <c r="AO541" s="11">
        <f t="shared" si="1297"/>
        <v>10164.1</v>
      </c>
      <c r="AP541" s="11">
        <f t="shared" si="1298"/>
        <v>10164.1</v>
      </c>
      <c r="AQ541" s="11"/>
      <c r="AR541" s="11"/>
      <c r="AS541" s="11"/>
      <c r="AT541" s="11">
        <f t="shared" si="1299"/>
        <v>10164.1</v>
      </c>
      <c r="AU541" s="11">
        <f t="shared" si="1300"/>
        <v>10164.1</v>
      </c>
      <c r="AV541" s="11">
        <f t="shared" si="1301"/>
        <v>10164.1</v>
      </c>
      <c r="AW541" s="11"/>
      <c r="AX541" s="11"/>
      <c r="AY541" s="11"/>
      <c r="AZ541" s="11">
        <f t="shared" si="1302"/>
        <v>10164.1</v>
      </c>
      <c r="BA541" s="11">
        <f t="shared" si="1303"/>
        <v>10164.1</v>
      </c>
      <c r="BB541" s="11">
        <f t="shared" si="1304"/>
        <v>10164.1</v>
      </c>
      <c r="BC541" s="11"/>
      <c r="BD541" s="11"/>
      <c r="BE541" s="11"/>
      <c r="BF541" s="11">
        <f t="shared" si="1305"/>
        <v>10164.1</v>
      </c>
      <c r="BG541" s="11">
        <f t="shared" si="1306"/>
        <v>10164.1</v>
      </c>
      <c r="BH541" s="11">
        <f t="shared" si="1307"/>
        <v>10164.1</v>
      </c>
      <c r="BI541" s="11">
        <v>-2922.1</v>
      </c>
      <c r="BJ541" s="11"/>
      <c r="BK541" s="11"/>
      <c r="BL541" s="11">
        <f t="shared" si="1277"/>
        <v>7242</v>
      </c>
      <c r="BM541" s="11"/>
      <c r="BN541" s="43">
        <f t="shared" si="1344"/>
        <v>7242</v>
      </c>
      <c r="BO541" s="11">
        <f t="shared" si="1352"/>
        <v>10164.1</v>
      </c>
      <c r="BP541" s="11"/>
      <c r="BQ541" s="43">
        <f t="shared" si="1345"/>
        <v>10164.1</v>
      </c>
      <c r="BR541" s="11">
        <f t="shared" si="1353"/>
        <v>10164.1</v>
      </c>
      <c r="BS541" s="11"/>
      <c r="BT541" s="43">
        <f t="shared" si="1346"/>
        <v>10164.1</v>
      </c>
      <c r="BU541" s="11"/>
      <c r="BV541" s="21"/>
      <c r="BW541" s="21"/>
      <c r="BX541" s="1" t="str">
        <f t="shared" si="1280"/>
        <v>0709</v>
      </c>
    </row>
    <row r="542" spans="1:76" ht="78" customHeight="1" x14ac:dyDescent="0.3">
      <c r="A542" s="62" t="s">
        <v>393</v>
      </c>
      <c r="B542" s="63"/>
      <c r="C542" s="62"/>
      <c r="D542" s="62"/>
      <c r="E542" s="64" t="s">
        <v>394</v>
      </c>
      <c r="F542" s="11">
        <f t="shared" ref="F542:K542" si="1364">F543+F548</f>
        <v>112295</v>
      </c>
      <c r="G542" s="11">
        <f t="shared" si="1364"/>
        <v>115603.6</v>
      </c>
      <c r="H542" s="11">
        <f t="shared" si="1364"/>
        <v>115603.6</v>
      </c>
      <c r="I542" s="11">
        <f t="shared" si="1364"/>
        <v>0</v>
      </c>
      <c r="J542" s="11">
        <f t="shared" si="1364"/>
        <v>0</v>
      </c>
      <c r="K542" s="11">
        <f t="shared" si="1364"/>
        <v>0</v>
      </c>
      <c r="L542" s="11">
        <f t="shared" si="1361"/>
        <v>112295</v>
      </c>
      <c r="M542" s="11">
        <f t="shared" si="1362"/>
        <v>115603.6</v>
      </c>
      <c r="N542" s="11">
        <f t="shared" si="1363"/>
        <v>115603.6</v>
      </c>
      <c r="O542" s="11">
        <f>O543+O548</f>
        <v>5895.7</v>
      </c>
      <c r="P542" s="11">
        <f>P543+P548</f>
        <v>7183</v>
      </c>
      <c r="Q542" s="11">
        <f>Q543+Q548</f>
        <v>7183</v>
      </c>
      <c r="R542" s="11">
        <f t="shared" si="1284"/>
        <v>118190.7</v>
      </c>
      <c r="S542" s="11">
        <f t="shared" si="1285"/>
        <v>122786.6</v>
      </c>
      <c r="T542" s="11">
        <f t="shared" si="1286"/>
        <v>122786.6</v>
      </c>
      <c r="U542" s="11">
        <f>U543+U548</f>
        <v>0</v>
      </c>
      <c r="V542" s="11">
        <f>V543+V548</f>
        <v>0</v>
      </c>
      <c r="W542" s="11">
        <f>W543+W548</f>
        <v>0</v>
      </c>
      <c r="X542" s="11">
        <f t="shared" si="1287"/>
        <v>118190.7</v>
      </c>
      <c r="Y542" s="11">
        <f t="shared" si="1288"/>
        <v>122786.6</v>
      </c>
      <c r="Z542" s="11">
        <f t="shared" si="1289"/>
        <v>122786.6</v>
      </c>
      <c r="AA542" s="11">
        <f>AA543+AA548</f>
        <v>0</v>
      </c>
      <c r="AB542" s="11">
        <f>AB543+AB548</f>
        <v>0</v>
      </c>
      <c r="AC542" s="11">
        <f>AC543+AC548</f>
        <v>0</v>
      </c>
      <c r="AD542" s="11">
        <f t="shared" si="1290"/>
        <v>118190.7</v>
      </c>
      <c r="AE542" s="11">
        <f t="shared" si="1291"/>
        <v>122786.6</v>
      </c>
      <c r="AF542" s="11">
        <f t="shared" si="1292"/>
        <v>122786.6</v>
      </c>
      <c r="AG542" s="11">
        <f>AG543+AG548</f>
        <v>0</v>
      </c>
      <c r="AH542" s="11">
        <f t="shared" si="1293"/>
        <v>118190.7</v>
      </c>
      <c r="AI542" s="11">
        <f t="shared" si="1294"/>
        <v>122786.6</v>
      </c>
      <c r="AJ542" s="11">
        <f t="shared" si="1295"/>
        <v>122786.6</v>
      </c>
      <c r="AK542" s="11">
        <f>AK543+AK548</f>
        <v>0</v>
      </c>
      <c r="AL542" s="11">
        <f>AL543+AL548</f>
        <v>0</v>
      </c>
      <c r="AM542" s="11">
        <f>AM543+AM548</f>
        <v>0</v>
      </c>
      <c r="AN542" s="11">
        <f t="shared" si="1296"/>
        <v>118190.7</v>
      </c>
      <c r="AO542" s="11">
        <f t="shared" si="1297"/>
        <v>122786.6</v>
      </c>
      <c r="AP542" s="11">
        <f t="shared" si="1298"/>
        <v>122786.6</v>
      </c>
      <c r="AQ542" s="11">
        <f>AQ543+AQ548</f>
        <v>0</v>
      </c>
      <c r="AR542" s="11">
        <f>AR543+AR548</f>
        <v>0</v>
      </c>
      <c r="AS542" s="11">
        <f>AS543+AS548</f>
        <v>0</v>
      </c>
      <c r="AT542" s="11">
        <f t="shared" si="1299"/>
        <v>118190.7</v>
      </c>
      <c r="AU542" s="11">
        <f t="shared" si="1300"/>
        <v>122786.6</v>
      </c>
      <c r="AV542" s="11">
        <f t="shared" si="1301"/>
        <v>122786.6</v>
      </c>
      <c r="AW542" s="11">
        <f>AW543+AW548</f>
        <v>0</v>
      </c>
      <c r="AX542" s="11">
        <f>AX543+AX548</f>
        <v>0</v>
      </c>
      <c r="AY542" s="11">
        <f>AY543+AY548</f>
        <v>0</v>
      </c>
      <c r="AZ542" s="11">
        <f t="shared" si="1302"/>
        <v>118190.7</v>
      </c>
      <c r="BA542" s="11">
        <f t="shared" si="1303"/>
        <v>122786.6</v>
      </c>
      <c r="BB542" s="11">
        <f t="shared" si="1304"/>
        <v>122786.6</v>
      </c>
      <c r="BC542" s="11">
        <f>BC543+BC548</f>
        <v>0</v>
      </c>
      <c r="BD542" s="11">
        <f>BD543+BD548</f>
        <v>0</v>
      </c>
      <c r="BE542" s="11">
        <f>BE543+BE548</f>
        <v>0</v>
      </c>
      <c r="BF542" s="11">
        <f t="shared" si="1305"/>
        <v>118190.7</v>
      </c>
      <c r="BG542" s="11">
        <f t="shared" si="1306"/>
        <v>122786.6</v>
      </c>
      <c r="BH542" s="11">
        <f t="shared" si="1307"/>
        <v>122786.6</v>
      </c>
      <c r="BI542" s="11">
        <f>BI543+BI548</f>
        <v>0</v>
      </c>
      <c r="BJ542" s="11">
        <f>BJ543+BJ548</f>
        <v>0</v>
      </c>
      <c r="BK542" s="11">
        <f>BK543+BK548</f>
        <v>0</v>
      </c>
      <c r="BL542" s="11">
        <f t="shared" si="1277"/>
        <v>118190.7</v>
      </c>
      <c r="BM542" s="11">
        <f>BM543+BM548</f>
        <v>0</v>
      </c>
      <c r="BN542" s="43">
        <f t="shared" si="1344"/>
        <v>118190.7</v>
      </c>
      <c r="BO542" s="11">
        <f t="shared" si="1352"/>
        <v>122786.6</v>
      </c>
      <c r="BP542" s="11">
        <f>BP543+BP548</f>
        <v>0</v>
      </c>
      <c r="BQ542" s="43">
        <f t="shared" si="1345"/>
        <v>122786.6</v>
      </c>
      <c r="BR542" s="11">
        <f t="shared" si="1353"/>
        <v>122786.6</v>
      </c>
      <c r="BS542" s="11">
        <f>BS543+BS548</f>
        <v>0</v>
      </c>
      <c r="BT542" s="43">
        <f t="shared" si="1346"/>
        <v>122786.6</v>
      </c>
      <c r="BU542" s="11">
        <f>BU543+BU548</f>
        <v>0</v>
      </c>
      <c r="BV542" s="21"/>
      <c r="BW542" s="21"/>
      <c r="BX542" s="1" t="str">
        <f t="shared" si="1280"/>
        <v/>
      </c>
    </row>
    <row r="543" spans="1:76" ht="31.2" customHeight="1" x14ac:dyDescent="0.3">
      <c r="A543" s="62" t="s">
        <v>395</v>
      </c>
      <c r="B543" s="63"/>
      <c r="C543" s="62"/>
      <c r="D543" s="62"/>
      <c r="E543" s="64" t="s">
        <v>195</v>
      </c>
      <c r="F543" s="11">
        <f t="shared" ref="F543:K543" si="1365">F544+F546</f>
        <v>42022.1</v>
      </c>
      <c r="G543" s="11">
        <f t="shared" si="1365"/>
        <v>43249.600000000006</v>
      </c>
      <c r="H543" s="11">
        <f t="shared" si="1365"/>
        <v>43249.600000000006</v>
      </c>
      <c r="I543" s="11">
        <f t="shared" si="1365"/>
        <v>0</v>
      </c>
      <c r="J543" s="11">
        <f t="shared" si="1365"/>
        <v>0</v>
      </c>
      <c r="K543" s="11">
        <f t="shared" si="1365"/>
        <v>0</v>
      </c>
      <c r="L543" s="11">
        <f t="shared" si="1361"/>
        <v>42022.1</v>
      </c>
      <c r="M543" s="11">
        <f t="shared" si="1362"/>
        <v>43249.600000000006</v>
      </c>
      <c r="N543" s="11">
        <f t="shared" si="1363"/>
        <v>43249.600000000006</v>
      </c>
      <c r="O543" s="11">
        <f>O544+O546</f>
        <v>5895.7</v>
      </c>
      <c r="P543" s="11">
        <f>P544+P546</f>
        <v>7183</v>
      </c>
      <c r="Q543" s="11">
        <f>Q544+Q546</f>
        <v>7183</v>
      </c>
      <c r="R543" s="11">
        <f t="shared" si="1284"/>
        <v>47917.799999999996</v>
      </c>
      <c r="S543" s="11">
        <f t="shared" si="1285"/>
        <v>50432.600000000006</v>
      </c>
      <c r="T543" s="11">
        <f t="shared" si="1286"/>
        <v>50432.600000000006</v>
      </c>
      <c r="U543" s="11">
        <f>U544+U546</f>
        <v>0</v>
      </c>
      <c r="V543" s="11">
        <f>V544+V546</f>
        <v>0</v>
      </c>
      <c r="W543" s="11">
        <f>W544+W546</f>
        <v>0</v>
      </c>
      <c r="X543" s="11">
        <f t="shared" si="1287"/>
        <v>47917.799999999996</v>
      </c>
      <c r="Y543" s="11">
        <f t="shared" si="1288"/>
        <v>50432.600000000006</v>
      </c>
      <c r="Z543" s="11">
        <f t="shared" si="1289"/>
        <v>50432.600000000006</v>
      </c>
      <c r="AA543" s="11">
        <f>AA544+AA546</f>
        <v>0</v>
      </c>
      <c r="AB543" s="11">
        <f>AB544+AB546</f>
        <v>0</v>
      </c>
      <c r="AC543" s="11">
        <f>AC544+AC546</f>
        <v>0</v>
      </c>
      <c r="AD543" s="11">
        <f t="shared" si="1290"/>
        <v>47917.799999999996</v>
      </c>
      <c r="AE543" s="11">
        <f t="shared" si="1291"/>
        <v>50432.600000000006</v>
      </c>
      <c r="AF543" s="11">
        <f t="shared" si="1292"/>
        <v>50432.600000000006</v>
      </c>
      <c r="AG543" s="11">
        <f>AG544+AG546</f>
        <v>0</v>
      </c>
      <c r="AH543" s="11">
        <f t="shared" si="1293"/>
        <v>47917.799999999996</v>
      </c>
      <c r="AI543" s="11">
        <f t="shared" si="1294"/>
        <v>50432.600000000006</v>
      </c>
      <c r="AJ543" s="11">
        <f t="shared" si="1295"/>
        <v>50432.600000000006</v>
      </c>
      <c r="AK543" s="11">
        <f>AK544+AK546</f>
        <v>0</v>
      </c>
      <c r="AL543" s="11">
        <f>AL544+AL546</f>
        <v>0</v>
      </c>
      <c r="AM543" s="11">
        <f>AM544+AM546</f>
        <v>0</v>
      </c>
      <c r="AN543" s="11">
        <f t="shared" si="1296"/>
        <v>47917.799999999996</v>
      </c>
      <c r="AO543" s="11">
        <f t="shared" si="1297"/>
        <v>50432.600000000006</v>
      </c>
      <c r="AP543" s="11">
        <f t="shared" si="1298"/>
        <v>50432.600000000006</v>
      </c>
      <c r="AQ543" s="11">
        <f>AQ544+AQ546</f>
        <v>0</v>
      </c>
      <c r="AR543" s="11">
        <f>AR544+AR546</f>
        <v>0</v>
      </c>
      <c r="AS543" s="11">
        <f>AS544+AS546</f>
        <v>0</v>
      </c>
      <c r="AT543" s="11">
        <f t="shared" si="1299"/>
        <v>47917.799999999996</v>
      </c>
      <c r="AU543" s="11">
        <f t="shared" si="1300"/>
        <v>50432.600000000006</v>
      </c>
      <c r="AV543" s="11">
        <f t="shared" si="1301"/>
        <v>50432.600000000006</v>
      </c>
      <c r="AW543" s="11">
        <f>AW544+AW546</f>
        <v>0</v>
      </c>
      <c r="AX543" s="11">
        <f>AX544+AX546</f>
        <v>0</v>
      </c>
      <c r="AY543" s="11">
        <f>AY544+AY546</f>
        <v>0</v>
      </c>
      <c r="AZ543" s="11">
        <f t="shared" si="1302"/>
        <v>47917.799999999996</v>
      </c>
      <c r="BA543" s="11">
        <f t="shared" si="1303"/>
        <v>50432.600000000006</v>
      </c>
      <c r="BB543" s="11">
        <f t="shared" si="1304"/>
        <v>50432.600000000006</v>
      </c>
      <c r="BC543" s="11">
        <f>BC544+BC546</f>
        <v>0</v>
      </c>
      <c r="BD543" s="11">
        <f>BD544+BD546</f>
        <v>0</v>
      </c>
      <c r="BE543" s="11">
        <f>BE544+BE546</f>
        <v>0</v>
      </c>
      <c r="BF543" s="11">
        <f t="shared" si="1305"/>
        <v>47917.799999999996</v>
      </c>
      <c r="BG543" s="11">
        <f t="shared" si="1306"/>
        <v>50432.600000000006</v>
      </c>
      <c r="BH543" s="11">
        <f t="shared" si="1307"/>
        <v>50432.600000000006</v>
      </c>
      <c r="BI543" s="11">
        <f>BI544+BI546</f>
        <v>0</v>
      </c>
      <c r="BJ543" s="11">
        <f>BJ544+BJ546</f>
        <v>0</v>
      </c>
      <c r="BK543" s="11">
        <f>BK544+BK546</f>
        <v>0</v>
      </c>
      <c r="BL543" s="11">
        <f t="shared" si="1277"/>
        <v>47917.799999999996</v>
      </c>
      <c r="BM543" s="11">
        <f>BM544+BM546</f>
        <v>0</v>
      </c>
      <c r="BN543" s="43">
        <f t="shared" si="1344"/>
        <v>47917.799999999996</v>
      </c>
      <c r="BO543" s="11">
        <f t="shared" si="1352"/>
        <v>50432.600000000006</v>
      </c>
      <c r="BP543" s="11">
        <f>BP544+BP546</f>
        <v>0</v>
      </c>
      <c r="BQ543" s="43">
        <f t="shared" si="1345"/>
        <v>50432.600000000006</v>
      </c>
      <c r="BR543" s="11">
        <f t="shared" si="1353"/>
        <v>50432.600000000006</v>
      </c>
      <c r="BS543" s="11">
        <f>BS544+BS546</f>
        <v>0</v>
      </c>
      <c r="BT543" s="43">
        <f t="shared" si="1346"/>
        <v>50432.600000000006</v>
      </c>
      <c r="BU543" s="11">
        <f>BU544+BU546</f>
        <v>0</v>
      </c>
      <c r="BV543" s="21"/>
      <c r="BW543" s="21"/>
      <c r="BX543" s="1" t="str">
        <f t="shared" si="1280"/>
        <v/>
      </c>
    </row>
    <row r="544" spans="1:76" ht="78" customHeight="1" x14ac:dyDescent="0.3">
      <c r="A544" s="62" t="s">
        <v>395</v>
      </c>
      <c r="B544" s="63" t="s">
        <v>167</v>
      </c>
      <c r="C544" s="62"/>
      <c r="D544" s="62"/>
      <c r="E544" s="64" t="s">
        <v>168</v>
      </c>
      <c r="F544" s="11">
        <f t="shared" ref="F544:K544" si="1366">F545</f>
        <v>39909.1</v>
      </c>
      <c r="G544" s="11">
        <f t="shared" si="1366"/>
        <v>41136.600000000006</v>
      </c>
      <c r="H544" s="11">
        <f t="shared" si="1366"/>
        <v>41136.600000000006</v>
      </c>
      <c r="I544" s="11">
        <f t="shared" si="1366"/>
        <v>0</v>
      </c>
      <c r="J544" s="11">
        <f t="shared" si="1366"/>
        <v>0</v>
      </c>
      <c r="K544" s="11">
        <f t="shared" si="1366"/>
        <v>0</v>
      </c>
      <c r="L544" s="11">
        <f t="shared" si="1361"/>
        <v>39909.1</v>
      </c>
      <c r="M544" s="11">
        <f t="shared" si="1362"/>
        <v>41136.600000000006</v>
      </c>
      <c r="N544" s="11">
        <f t="shared" si="1363"/>
        <v>41136.600000000006</v>
      </c>
      <c r="O544" s="11">
        <f>O545</f>
        <v>5895.7</v>
      </c>
      <c r="P544" s="11">
        <f>P545</f>
        <v>7183</v>
      </c>
      <c r="Q544" s="11">
        <f>Q545</f>
        <v>7183</v>
      </c>
      <c r="R544" s="11">
        <f t="shared" si="1284"/>
        <v>45804.799999999996</v>
      </c>
      <c r="S544" s="11">
        <f t="shared" si="1285"/>
        <v>48319.600000000006</v>
      </c>
      <c r="T544" s="11">
        <f t="shared" si="1286"/>
        <v>48319.600000000006</v>
      </c>
      <c r="U544" s="11">
        <f>U545</f>
        <v>0</v>
      </c>
      <c r="V544" s="11">
        <f>V545</f>
        <v>0</v>
      </c>
      <c r="W544" s="11">
        <f>W545</f>
        <v>0</v>
      </c>
      <c r="X544" s="11">
        <f t="shared" si="1287"/>
        <v>45804.799999999996</v>
      </c>
      <c r="Y544" s="11">
        <f t="shared" si="1288"/>
        <v>48319.600000000006</v>
      </c>
      <c r="Z544" s="11">
        <f t="shared" si="1289"/>
        <v>48319.600000000006</v>
      </c>
      <c r="AA544" s="11">
        <f>AA545</f>
        <v>0</v>
      </c>
      <c r="AB544" s="11">
        <f>AB545</f>
        <v>0</v>
      </c>
      <c r="AC544" s="11">
        <f>AC545</f>
        <v>0</v>
      </c>
      <c r="AD544" s="11">
        <f t="shared" si="1290"/>
        <v>45804.799999999996</v>
      </c>
      <c r="AE544" s="11">
        <f t="shared" si="1291"/>
        <v>48319.600000000006</v>
      </c>
      <c r="AF544" s="11">
        <f t="shared" si="1292"/>
        <v>48319.600000000006</v>
      </c>
      <c r="AG544" s="11">
        <f>AG545</f>
        <v>0</v>
      </c>
      <c r="AH544" s="11">
        <f t="shared" si="1293"/>
        <v>45804.799999999996</v>
      </c>
      <c r="AI544" s="11">
        <f t="shared" si="1294"/>
        <v>48319.600000000006</v>
      </c>
      <c r="AJ544" s="11">
        <f t="shared" si="1295"/>
        <v>48319.600000000006</v>
      </c>
      <c r="AK544" s="11">
        <f>AK545</f>
        <v>0</v>
      </c>
      <c r="AL544" s="11">
        <f>AL545</f>
        <v>0</v>
      </c>
      <c r="AM544" s="11">
        <f>AM545</f>
        <v>0</v>
      </c>
      <c r="AN544" s="11">
        <f t="shared" si="1296"/>
        <v>45804.799999999996</v>
      </c>
      <c r="AO544" s="11">
        <f t="shared" si="1297"/>
        <v>48319.600000000006</v>
      </c>
      <c r="AP544" s="11">
        <f t="shared" si="1298"/>
        <v>48319.600000000006</v>
      </c>
      <c r="AQ544" s="11">
        <f>AQ545</f>
        <v>0</v>
      </c>
      <c r="AR544" s="11">
        <f>AR545</f>
        <v>0</v>
      </c>
      <c r="AS544" s="11">
        <f>AS545</f>
        <v>0</v>
      </c>
      <c r="AT544" s="11">
        <f t="shared" si="1299"/>
        <v>45804.799999999996</v>
      </c>
      <c r="AU544" s="11">
        <f t="shared" si="1300"/>
        <v>48319.600000000006</v>
      </c>
      <c r="AV544" s="11">
        <f t="shared" si="1301"/>
        <v>48319.600000000006</v>
      </c>
      <c r="AW544" s="11">
        <f>AW545</f>
        <v>0</v>
      </c>
      <c r="AX544" s="11">
        <f>AX545</f>
        <v>0</v>
      </c>
      <c r="AY544" s="11">
        <f>AY545</f>
        <v>0</v>
      </c>
      <c r="AZ544" s="11">
        <f t="shared" si="1302"/>
        <v>45804.799999999996</v>
      </c>
      <c r="BA544" s="11">
        <f t="shared" si="1303"/>
        <v>48319.600000000006</v>
      </c>
      <c r="BB544" s="11">
        <f t="shared" si="1304"/>
        <v>48319.600000000006</v>
      </c>
      <c r="BC544" s="11">
        <f>BC545</f>
        <v>0</v>
      </c>
      <c r="BD544" s="11">
        <f>BD545</f>
        <v>0</v>
      </c>
      <c r="BE544" s="11">
        <f>BE545</f>
        <v>0</v>
      </c>
      <c r="BF544" s="11">
        <f t="shared" si="1305"/>
        <v>45804.799999999996</v>
      </c>
      <c r="BG544" s="11">
        <f t="shared" si="1306"/>
        <v>48319.600000000006</v>
      </c>
      <c r="BH544" s="11">
        <f t="shared" si="1307"/>
        <v>48319.600000000006</v>
      </c>
      <c r="BI544" s="11">
        <f>BI545</f>
        <v>0</v>
      </c>
      <c r="BJ544" s="11">
        <f>BJ545</f>
        <v>0</v>
      </c>
      <c r="BK544" s="11">
        <f>BK545</f>
        <v>0</v>
      </c>
      <c r="BL544" s="11">
        <f t="shared" si="1277"/>
        <v>45804.799999999996</v>
      </c>
      <c r="BM544" s="11">
        <f>BM545</f>
        <v>0</v>
      </c>
      <c r="BN544" s="43">
        <f t="shared" si="1344"/>
        <v>45804.799999999996</v>
      </c>
      <c r="BO544" s="11">
        <f t="shared" si="1352"/>
        <v>48319.600000000006</v>
      </c>
      <c r="BP544" s="11">
        <f>BP545</f>
        <v>0</v>
      </c>
      <c r="BQ544" s="43">
        <f t="shared" si="1345"/>
        <v>48319.600000000006</v>
      </c>
      <c r="BR544" s="11">
        <f t="shared" si="1353"/>
        <v>48319.600000000006</v>
      </c>
      <c r="BS544" s="11">
        <f>BS545</f>
        <v>0</v>
      </c>
      <c r="BT544" s="43">
        <f t="shared" si="1346"/>
        <v>48319.600000000006</v>
      </c>
      <c r="BU544" s="11">
        <f>BU545</f>
        <v>0</v>
      </c>
      <c r="BV544" s="21"/>
      <c r="BW544" s="21"/>
      <c r="BX544" s="1" t="str">
        <f t="shared" si="1280"/>
        <v/>
      </c>
    </row>
    <row r="545" spans="1:77" ht="15.6" customHeight="1" x14ac:dyDescent="0.3">
      <c r="A545" s="62" t="s">
        <v>395</v>
      </c>
      <c r="B545" s="63">
        <v>100</v>
      </c>
      <c r="C545" s="62" t="s">
        <v>126</v>
      </c>
      <c r="D545" s="62" t="s">
        <v>358</v>
      </c>
      <c r="E545" s="64" t="s">
        <v>359</v>
      </c>
      <c r="F545" s="11">
        <v>39909.1</v>
      </c>
      <c r="G545" s="11">
        <v>41136.600000000006</v>
      </c>
      <c r="H545" s="11">
        <v>41136.600000000006</v>
      </c>
      <c r="I545" s="11"/>
      <c r="J545" s="11"/>
      <c r="K545" s="11"/>
      <c r="L545" s="11">
        <f t="shared" si="1361"/>
        <v>39909.1</v>
      </c>
      <c r="M545" s="11">
        <f t="shared" si="1362"/>
        <v>41136.600000000006</v>
      </c>
      <c r="N545" s="11">
        <f t="shared" si="1363"/>
        <v>41136.600000000006</v>
      </c>
      <c r="O545" s="11">
        <v>5895.7</v>
      </c>
      <c r="P545" s="11">
        <v>7183</v>
      </c>
      <c r="Q545" s="11">
        <v>7183</v>
      </c>
      <c r="R545" s="11">
        <f t="shared" si="1284"/>
        <v>45804.799999999996</v>
      </c>
      <c r="S545" s="11">
        <f t="shared" si="1285"/>
        <v>48319.600000000006</v>
      </c>
      <c r="T545" s="11">
        <f t="shared" si="1286"/>
        <v>48319.600000000006</v>
      </c>
      <c r="U545" s="11"/>
      <c r="V545" s="11"/>
      <c r="W545" s="11"/>
      <c r="X545" s="11">
        <f t="shared" si="1287"/>
        <v>45804.799999999996</v>
      </c>
      <c r="Y545" s="11">
        <f t="shared" si="1288"/>
        <v>48319.600000000006</v>
      </c>
      <c r="Z545" s="11">
        <f t="shared" si="1289"/>
        <v>48319.600000000006</v>
      </c>
      <c r="AA545" s="11"/>
      <c r="AB545" s="11"/>
      <c r="AC545" s="11"/>
      <c r="AD545" s="11">
        <f t="shared" si="1290"/>
        <v>45804.799999999996</v>
      </c>
      <c r="AE545" s="11">
        <f t="shared" si="1291"/>
        <v>48319.600000000006</v>
      </c>
      <c r="AF545" s="11">
        <f t="shared" si="1292"/>
        <v>48319.600000000006</v>
      </c>
      <c r="AG545" s="11"/>
      <c r="AH545" s="11">
        <f t="shared" si="1293"/>
        <v>45804.799999999996</v>
      </c>
      <c r="AI545" s="11">
        <f t="shared" si="1294"/>
        <v>48319.600000000006</v>
      </c>
      <c r="AJ545" s="11">
        <f t="shared" si="1295"/>
        <v>48319.600000000006</v>
      </c>
      <c r="AK545" s="11"/>
      <c r="AL545" s="11"/>
      <c r="AM545" s="11"/>
      <c r="AN545" s="11">
        <f t="shared" si="1296"/>
        <v>45804.799999999996</v>
      </c>
      <c r="AO545" s="11">
        <f t="shared" si="1297"/>
        <v>48319.600000000006</v>
      </c>
      <c r="AP545" s="11">
        <f t="shared" si="1298"/>
        <v>48319.600000000006</v>
      </c>
      <c r="AQ545" s="11"/>
      <c r="AR545" s="11"/>
      <c r="AS545" s="11"/>
      <c r="AT545" s="11">
        <f t="shared" si="1299"/>
        <v>45804.799999999996</v>
      </c>
      <c r="AU545" s="11">
        <f t="shared" si="1300"/>
        <v>48319.600000000006</v>
      </c>
      <c r="AV545" s="11">
        <f t="shared" si="1301"/>
        <v>48319.600000000006</v>
      </c>
      <c r="AW545" s="11"/>
      <c r="AX545" s="11"/>
      <c r="AY545" s="11"/>
      <c r="AZ545" s="11">
        <f t="shared" si="1302"/>
        <v>45804.799999999996</v>
      </c>
      <c r="BA545" s="11">
        <f t="shared" si="1303"/>
        <v>48319.600000000006</v>
      </c>
      <c r="BB545" s="11">
        <f t="shared" si="1304"/>
        <v>48319.600000000006</v>
      </c>
      <c r="BC545" s="11"/>
      <c r="BD545" s="11"/>
      <c r="BE545" s="11"/>
      <c r="BF545" s="11">
        <f t="shared" si="1305"/>
        <v>45804.799999999996</v>
      </c>
      <c r="BG545" s="11">
        <f t="shared" si="1306"/>
        <v>48319.600000000006</v>
      </c>
      <c r="BH545" s="11">
        <f t="shared" si="1307"/>
        <v>48319.600000000006</v>
      </c>
      <c r="BI545" s="11"/>
      <c r="BJ545" s="11"/>
      <c r="BK545" s="11"/>
      <c r="BL545" s="11">
        <f t="shared" si="1277"/>
        <v>45804.799999999996</v>
      </c>
      <c r="BM545" s="11"/>
      <c r="BN545" s="43">
        <f t="shared" si="1344"/>
        <v>45804.799999999996</v>
      </c>
      <c r="BO545" s="11">
        <f t="shared" si="1352"/>
        <v>48319.600000000006</v>
      </c>
      <c r="BP545" s="11"/>
      <c r="BQ545" s="43">
        <f t="shared" si="1345"/>
        <v>48319.600000000006</v>
      </c>
      <c r="BR545" s="11">
        <f t="shared" si="1353"/>
        <v>48319.600000000006</v>
      </c>
      <c r="BS545" s="11"/>
      <c r="BT545" s="43">
        <f t="shared" si="1346"/>
        <v>48319.600000000006</v>
      </c>
      <c r="BU545" s="11"/>
      <c r="BV545" s="21"/>
      <c r="BW545" s="21"/>
      <c r="BX545" s="1" t="str">
        <f t="shared" si="1280"/>
        <v>1006</v>
      </c>
    </row>
    <row r="546" spans="1:77" ht="31.2" customHeight="1" x14ac:dyDescent="0.3">
      <c r="A546" s="62" t="s">
        <v>395</v>
      </c>
      <c r="B546" s="63" t="s">
        <v>64</v>
      </c>
      <c r="C546" s="62"/>
      <c r="D546" s="62"/>
      <c r="E546" s="64" t="s">
        <v>65</v>
      </c>
      <c r="F546" s="11">
        <f t="shared" ref="F546:K546" si="1367">F547</f>
        <v>2113</v>
      </c>
      <c r="G546" s="11">
        <f t="shared" si="1367"/>
        <v>2113</v>
      </c>
      <c r="H546" s="11">
        <f t="shared" si="1367"/>
        <v>2113</v>
      </c>
      <c r="I546" s="11">
        <f t="shared" si="1367"/>
        <v>0</v>
      </c>
      <c r="J546" s="11">
        <f t="shared" si="1367"/>
        <v>0</v>
      </c>
      <c r="K546" s="11">
        <f t="shared" si="1367"/>
        <v>0</v>
      </c>
      <c r="L546" s="11">
        <f t="shared" si="1361"/>
        <v>2113</v>
      </c>
      <c r="M546" s="11">
        <f t="shared" si="1362"/>
        <v>2113</v>
      </c>
      <c r="N546" s="11">
        <f t="shared" si="1363"/>
        <v>2113</v>
      </c>
      <c r="O546" s="11">
        <f>O547</f>
        <v>0</v>
      </c>
      <c r="P546" s="11">
        <f>P547</f>
        <v>0</v>
      </c>
      <c r="Q546" s="11">
        <f>Q547</f>
        <v>0</v>
      </c>
      <c r="R546" s="11">
        <f t="shared" si="1284"/>
        <v>2113</v>
      </c>
      <c r="S546" s="11">
        <f t="shared" si="1285"/>
        <v>2113</v>
      </c>
      <c r="T546" s="11">
        <f t="shared" si="1286"/>
        <v>2113</v>
      </c>
      <c r="U546" s="11">
        <f>U547</f>
        <v>0</v>
      </c>
      <c r="V546" s="11">
        <f>V547</f>
        <v>0</v>
      </c>
      <c r="W546" s="11">
        <f>W547</f>
        <v>0</v>
      </c>
      <c r="X546" s="11">
        <f t="shared" si="1287"/>
        <v>2113</v>
      </c>
      <c r="Y546" s="11">
        <f t="shared" si="1288"/>
        <v>2113</v>
      </c>
      <c r="Z546" s="11">
        <f t="shared" si="1289"/>
        <v>2113</v>
      </c>
      <c r="AA546" s="11">
        <f>AA547</f>
        <v>0</v>
      </c>
      <c r="AB546" s="11">
        <f>AB547</f>
        <v>0</v>
      </c>
      <c r="AC546" s="11">
        <f>AC547</f>
        <v>0</v>
      </c>
      <c r="AD546" s="11">
        <f t="shared" si="1290"/>
        <v>2113</v>
      </c>
      <c r="AE546" s="11">
        <f t="shared" si="1291"/>
        <v>2113</v>
      </c>
      <c r="AF546" s="11">
        <f t="shared" si="1292"/>
        <v>2113</v>
      </c>
      <c r="AG546" s="11">
        <f>AG547</f>
        <v>0</v>
      </c>
      <c r="AH546" s="11">
        <f t="shared" si="1293"/>
        <v>2113</v>
      </c>
      <c r="AI546" s="11">
        <f t="shared" si="1294"/>
        <v>2113</v>
      </c>
      <c r="AJ546" s="11">
        <f t="shared" si="1295"/>
        <v>2113</v>
      </c>
      <c r="AK546" s="11">
        <f>AK547</f>
        <v>0</v>
      </c>
      <c r="AL546" s="11">
        <f>AL547</f>
        <v>0</v>
      </c>
      <c r="AM546" s="11">
        <f>AM547</f>
        <v>0</v>
      </c>
      <c r="AN546" s="11">
        <f t="shared" si="1296"/>
        <v>2113</v>
      </c>
      <c r="AO546" s="11">
        <f t="shared" si="1297"/>
        <v>2113</v>
      </c>
      <c r="AP546" s="11">
        <f t="shared" si="1298"/>
        <v>2113</v>
      </c>
      <c r="AQ546" s="11">
        <f>AQ547</f>
        <v>0</v>
      </c>
      <c r="AR546" s="11">
        <f>AR547</f>
        <v>0</v>
      </c>
      <c r="AS546" s="11">
        <f>AS547</f>
        <v>0</v>
      </c>
      <c r="AT546" s="11">
        <f t="shared" si="1299"/>
        <v>2113</v>
      </c>
      <c r="AU546" s="11">
        <f t="shared" si="1300"/>
        <v>2113</v>
      </c>
      <c r="AV546" s="11">
        <f t="shared" si="1301"/>
        <v>2113</v>
      </c>
      <c r="AW546" s="11">
        <f>AW547</f>
        <v>0</v>
      </c>
      <c r="AX546" s="11">
        <f>AX547</f>
        <v>0</v>
      </c>
      <c r="AY546" s="11">
        <f>AY547</f>
        <v>0</v>
      </c>
      <c r="AZ546" s="11">
        <f t="shared" si="1302"/>
        <v>2113</v>
      </c>
      <c r="BA546" s="11">
        <f t="shared" si="1303"/>
        <v>2113</v>
      </c>
      <c r="BB546" s="11">
        <f t="shared" si="1304"/>
        <v>2113</v>
      </c>
      <c r="BC546" s="11">
        <f>BC547</f>
        <v>0</v>
      </c>
      <c r="BD546" s="11">
        <f>BD547</f>
        <v>0</v>
      </c>
      <c r="BE546" s="11">
        <f>BE547</f>
        <v>0</v>
      </c>
      <c r="BF546" s="11">
        <f t="shared" si="1305"/>
        <v>2113</v>
      </c>
      <c r="BG546" s="11">
        <f t="shared" si="1306"/>
        <v>2113</v>
      </c>
      <c r="BH546" s="11">
        <f t="shared" si="1307"/>
        <v>2113</v>
      </c>
      <c r="BI546" s="11">
        <f>BI547</f>
        <v>0</v>
      </c>
      <c r="BJ546" s="11">
        <f>BJ547</f>
        <v>0</v>
      </c>
      <c r="BK546" s="11">
        <f>BK547</f>
        <v>0</v>
      </c>
      <c r="BL546" s="11">
        <f t="shared" si="1277"/>
        <v>2113</v>
      </c>
      <c r="BM546" s="11">
        <f>BM547</f>
        <v>0</v>
      </c>
      <c r="BN546" s="43">
        <f t="shared" si="1344"/>
        <v>2113</v>
      </c>
      <c r="BO546" s="11">
        <f t="shared" si="1352"/>
        <v>2113</v>
      </c>
      <c r="BP546" s="11">
        <f>BP547</f>
        <v>0</v>
      </c>
      <c r="BQ546" s="43">
        <f t="shared" si="1345"/>
        <v>2113</v>
      </c>
      <c r="BR546" s="11">
        <f t="shared" si="1353"/>
        <v>2113</v>
      </c>
      <c r="BS546" s="11">
        <f>BS547</f>
        <v>0</v>
      </c>
      <c r="BT546" s="43">
        <f t="shared" si="1346"/>
        <v>2113</v>
      </c>
      <c r="BU546" s="11">
        <f>BU547</f>
        <v>0</v>
      </c>
      <c r="BV546" s="21"/>
      <c r="BW546" s="21"/>
      <c r="BX546" s="1" t="str">
        <f t="shared" si="1280"/>
        <v/>
      </c>
    </row>
    <row r="547" spans="1:77" ht="15.6" customHeight="1" x14ac:dyDescent="0.3">
      <c r="A547" s="62" t="s">
        <v>395</v>
      </c>
      <c r="B547" s="63">
        <v>200</v>
      </c>
      <c r="C547" s="62" t="s">
        <v>126</v>
      </c>
      <c r="D547" s="62" t="s">
        <v>358</v>
      </c>
      <c r="E547" s="64" t="s">
        <v>359</v>
      </c>
      <c r="F547" s="11">
        <v>2113</v>
      </c>
      <c r="G547" s="11">
        <v>2113</v>
      </c>
      <c r="H547" s="11">
        <v>2113</v>
      </c>
      <c r="I547" s="11"/>
      <c r="J547" s="11"/>
      <c r="K547" s="11"/>
      <c r="L547" s="11">
        <f t="shared" si="1361"/>
        <v>2113</v>
      </c>
      <c r="M547" s="11">
        <f t="shared" si="1362"/>
        <v>2113</v>
      </c>
      <c r="N547" s="11">
        <f t="shared" si="1363"/>
        <v>2113</v>
      </c>
      <c r="O547" s="11"/>
      <c r="P547" s="11"/>
      <c r="Q547" s="11"/>
      <c r="R547" s="11">
        <f t="shared" si="1284"/>
        <v>2113</v>
      </c>
      <c r="S547" s="11">
        <f t="shared" si="1285"/>
        <v>2113</v>
      </c>
      <c r="T547" s="11">
        <f t="shared" si="1286"/>
        <v>2113</v>
      </c>
      <c r="U547" s="11"/>
      <c r="V547" s="11"/>
      <c r="W547" s="11"/>
      <c r="X547" s="11">
        <f t="shared" si="1287"/>
        <v>2113</v>
      </c>
      <c r="Y547" s="11">
        <f t="shared" si="1288"/>
        <v>2113</v>
      </c>
      <c r="Z547" s="11">
        <f t="shared" si="1289"/>
        <v>2113</v>
      </c>
      <c r="AA547" s="11"/>
      <c r="AB547" s="11"/>
      <c r="AC547" s="11"/>
      <c r="AD547" s="11">
        <f t="shared" si="1290"/>
        <v>2113</v>
      </c>
      <c r="AE547" s="11">
        <f t="shared" si="1291"/>
        <v>2113</v>
      </c>
      <c r="AF547" s="11">
        <f t="shared" si="1292"/>
        <v>2113</v>
      </c>
      <c r="AG547" s="11"/>
      <c r="AH547" s="11">
        <f t="shared" si="1293"/>
        <v>2113</v>
      </c>
      <c r="AI547" s="11">
        <f t="shared" si="1294"/>
        <v>2113</v>
      </c>
      <c r="AJ547" s="11">
        <f t="shared" si="1295"/>
        <v>2113</v>
      </c>
      <c r="AK547" s="11"/>
      <c r="AL547" s="11"/>
      <c r="AM547" s="11"/>
      <c r="AN547" s="11">
        <f t="shared" si="1296"/>
        <v>2113</v>
      </c>
      <c r="AO547" s="11">
        <f t="shared" si="1297"/>
        <v>2113</v>
      </c>
      <c r="AP547" s="11">
        <f t="shared" si="1298"/>
        <v>2113</v>
      </c>
      <c r="AQ547" s="11"/>
      <c r="AR547" s="11"/>
      <c r="AS547" s="11"/>
      <c r="AT547" s="11">
        <f t="shared" si="1299"/>
        <v>2113</v>
      </c>
      <c r="AU547" s="11">
        <f t="shared" si="1300"/>
        <v>2113</v>
      </c>
      <c r="AV547" s="11">
        <f t="shared" si="1301"/>
        <v>2113</v>
      </c>
      <c r="AW547" s="11"/>
      <c r="AX547" s="11"/>
      <c r="AY547" s="11"/>
      <c r="AZ547" s="11">
        <f t="shared" si="1302"/>
        <v>2113</v>
      </c>
      <c r="BA547" s="11">
        <f t="shared" si="1303"/>
        <v>2113</v>
      </c>
      <c r="BB547" s="11">
        <f t="shared" si="1304"/>
        <v>2113</v>
      </c>
      <c r="BC547" s="11"/>
      <c r="BD547" s="11"/>
      <c r="BE547" s="11"/>
      <c r="BF547" s="11">
        <f t="shared" si="1305"/>
        <v>2113</v>
      </c>
      <c r="BG547" s="11">
        <f t="shared" si="1306"/>
        <v>2113</v>
      </c>
      <c r="BH547" s="11">
        <f t="shared" si="1307"/>
        <v>2113</v>
      </c>
      <c r="BI547" s="11"/>
      <c r="BJ547" s="11"/>
      <c r="BK547" s="11"/>
      <c r="BL547" s="11">
        <f t="shared" si="1277"/>
        <v>2113</v>
      </c>
      <c r="BM547" s="11"/>
      <c r="BN547" s="43">
        <f t="shared" si="1344"/>
        <v>2113</v>
      </c>
      <c r="BO547" s="11">
        <f t="shared" si="1352"/>
        <v>2113</v>
      </c>
      <c r="BP547" s="11"/>
      <c r="BQ547" s="43">
        <f t="shared" si="1345"/>
        <v>2113</v>
      </c>
      <c r="BR547" s="11">
        <f t="shared" si="1353"/>
        <v>2113</v>
      </c>
      <c r="BS547" s="11"/>
      <c r="BT547" s="43">
        <f t="shared" si="1346"/>
        <v>2113</v>
      </c>
      <c r="BU547" s="11"/>
      <c r="BV547" s="21"/>
      <c r="BW547" s="21"/>
      <c r="BX547" s="1" t="str">
        <f t="shared" si="1280"/>
        <v>1006</v>
      </c>
    </row>
    <row r="548" spans="1:77" ht="46.8" customHeight="1" x14ac:dyDescent="0.3">
      <c r="A548" s="62" t="s">
        <v>396</v>
      </c>
      <c r="B548" s="63"/>
      <c r="C548" s="62"/>
      <c r="D548" s="62"/>
      <c r="E548" s="64" t="s">
        <v>397</v>
      </c>
      <c r="F548" s="11">
        <f t="shared" ref="F548:K548" si="1368">F549+F551</f>
        <v>70272.900000000009</v>
      </c>
      <c r="G548" s="11">
        <f t="shared" si="1368"/>
        <v>72354</v>
      </c>
      <c r="H548" s="11">
        <f t="shared" si="1368"/>
        <v>72354</v>
      </c>
      <c r="I548" s="11">
        <f t="shared" si="1368"/>
        <v>0</v>
      </c>
      <c r="J548" s="11">
        <f t="shared" si="1368"/>
        <v>0</v>
      </c>
      <c r="K548" s="11">
        <f t="shared" si="1368"/>
        <v>0</v>
      </c>
      <c r="L548" s="11">
        <f t="shared" si="1361"/>
        <v>70272.900000000009</v>
      </c>
      <c r="M548" s="11">
        <f t="shared" si="1362"/>
        <v>72354</v>
      </c>
      <c r="N548" s="11">
        <f t="shared" si="1363"/>
        <v>72354</v>
      </c>
      <c r="O548" s="11">
        <f>O549+O551</f>
        <v>0</v>
      </c>
      <c r="P548" s="11">
        <f>P549+P551</f>
        <v>0</v>
      </c>
      <c r="Q548" s="11">
        <f>Q549+Q551</f>
        <v>0</v>
      </c>
      <c r="R548" s="11">
        <f t="shared" si="1284"/>
        <v>70272.900000000009</v>
      </c>
      <c r="S548" s="11">
        <f t="shared" si="1285"/>
        <v>72354</v>
      </c>
      <c r="T548" s="11">
        <f t="shared" si="1286"/>
        <v>72354</v>
      </c>
      <c r="U548" s="11">
        <f>U549+U551</f>
        <v>0</v>
      </c>
      <c r="V548" s="11">
        <f>V549+V551</f>
        <v>0</v>
      </c>
      <c r="W548" s="11">
        <f>W549+W551</f>
        <v>0</v>
      </c>
      <c r="X548" s="11">
        <f t="shared" si="1287"/>
        <v>70272.900000000009</v>
      </c>
      <c r="Y548" s="11">
        <f t="shared" si="1288"/>
        <v>72354</v>
      </c>
      <c r="Z548" s="11">
        <f t="shared" si="1289"/>
        <v>72354</v>
      </c>
      <c r="AA548" s="11">
        <f>AA549+AA551</f>
        <v>0</v>
      </c>
      <c r="AB548" s="11">
        <f>AB549+AB551</f>
        <v>0</v>
      </c>
      <c r="AC548" s="11">
        <f>AC549+AC551</f>
        <v>0</v>
      </c>
      <c r="AD548" s="11">
        <f t="shared" si="1290"/>
        <v>70272.900000000009</v>
      </c>
      <c r="AE548" s="11">
        <f t="shared" si="1291"/>
        <v>72354</v>
      </c>
      <c r="AF548" s="11">
        <f t="shared" si="1292"/>
        <v>72354</v>
      </c>
      <c r="AG548" s="11">
        <f>AG549+AG551</f>
        <v>0</v>
      </c>
      <c r="AH548" s="11">
        <f t="shared" si="1293"/>
        <v>70272.900000000009</v>
      </c>
      <c r="AI548" s="11">
        <f t="shared" si="1294"/>
        <v>72354</v>
      </c>
      <c r="AJ548" s="11">
        <f t="shared" si="1295"/>
        <v>72354</v>
      </c>
      <c r="AK548" s="11">
        <f>AK549+AK551</f>
        <v>0</v>
      </c>
      <c r="AL548" s="11">
        <f>AL549+AL551</f>
        <v>0</v>
      </c>
      <c r="AM548" s="11">
        <f>AM549+AM551</f>
        <v>0</v>
      </c>
      <c r="AN548" s="11">
        <f t="shared" si="1296"/>
        <v>70272.900000000009</v>
      </c>
      <c r="AO548" s="11">
        <f t="shared" si="1297"/>
        <v>72354</v>
      </c>
      <c r="AP548" s="11">
        <f t="shared" si="1298"/>
        <v>72354</v>
      </c>
      <c r="AQ548" s="11">
        <f>AQ549+AQ551</f>
        <v>0</v>
      </c>
      <c r="AR548" s="11">
        <f>AR549+AR551</f>
        <v>0</v>
      </c>
      <c r="AS548" s="11">
        <f>AS549+AS551</f>
        <v>0</v>
      </c>
      <c r="AT548" s="11">
        <f t="shared" si="1299"/>
        <v>70272.900000000009</v>
      </c>
      <c r="AU548" s="11">
        <f t="shared" si="1300"/>
        <v>72354</v>
      </c>
      <c r="AV548" s="11">
        <f t="shared" si="1301"/>
        <v>72354</v>
      </c>
      <c r="AW548" s="11">
        <f>AW549+AW551</f>
        <v>0</v>
      </c>
      <c r="AX548" s="11">
        <f>AX549+AX551</f>
        <v>0</v>
      </c>
      <c r="AY548" s="11">
        <f>AY549+AY551</f>
        <v>0</v>
      </c>
      <c r="AZ548" s="11">
        <f t="shared" si="1302"/>
        <v>70272.900000000009</v>
      </c>
      <c r="BA548" s="11">
        <f t="shared" si="1303"/>
        <v>72354</v>
      </c>
      <c r="BB548" s="11">
        <f t="shared" si="1304"/>
        <v>72354</v>
      </c>
      <c r="BC548" s="11">
        <f>BC549+BC551</f>
        <v>0</v>
      </c>
      <c r="BD548" s="11">
        <f>BD549+BD551</f>
        <v>0</v>
      </c>
      <c r="BE548" s="11">
        <f>BE549+BE551</f>
        <v>0</v>
      </c>
      <c r="BF548" s="11">
        <f t="shared" si="1305"/>
        <v>70272.900000000009</v>
      </c>
      <c r="BG548" s="11">
        <f t="shared" si="1306"/>
        <v>72354</v>
      </c>
      <c r="BH548" s="11">
        <f t="shared" si="1307"/>
        <v>72354</v>
      </c>
      <c r="BI548" s="11">
        <f>BI549+BI551</f>
        <v>0</v>
      </c>
      <c r="BJ548" s="11">
        <f>BJ549+BJ551</f>
        <v>0</v>
      </c>
      <c r="BK548" s="11">
        <f>BK549+BK551</f>
        <v>0</v>
      </c>
      <c r="BL548" s="11">
        <f t="shared" si="1277"/>
        <v>70272.900000000009</v>
      </c>
      <c r="BM548" s="11">
        <f>BM549+BM551</f>
        <v>0</v>
      </c>
      <c r="BN548" s="43">
        <f t="shared" si="1344"/>
        <v>70272.900000000009</v>
      </c>
      <c r="BO548" s="11">
        <f t="shared" si="1352"/>
        <v>72354</v>
      </c>
      <c r="BP548" s="11">
        <f>BP549+BP551</f>
        <v>0</v>
      </c>
      <c r="BQ548" s="43">
        <f t="shared" si="1345"/>
        <v>72354</v>
      </c>
      <c r="BR548" s="11">
        <f t="shared" si="1353"/>
        <v>72354</v>
      </c>
      <c r="BS548" s="11">
        <f>BS549+BS551</f>
        <v>0</v>
      </c>
      <c r="BT548" s="43">
        <f t="shared" si="1346"/>
        <v>72354</v>
      </c>
      <c r="BU548" s="11">
        <f>BU549+BU551</f>
        <v>0</v>
      </c>
      <c r="BV548" s="21"/>
      <c r="BW548" s="21"/>
      <c r="BX548" s="1" t="str">
        <f t="shared" si="1280"/>
        <v/>
      </c>
    </row>
    <row r="549" spans="1:77" ht="78" customHeight="1" x14ac:dyDescent="0.3">
      <c r="A549" s="62" t="s">
        <v>396</v>
      </c>
      <c r="B549" s="63" t="s">
        <v>167</v>
      </c>
      <c r="C549" s="62"/>
      <c r="D549" s="62"/>
      <c r="E549" s="64" t="s">
        <v>168</v>
      </c>
      <c r="F549" s="11">
        <f t="shared" ref="F549:K549" si="1369">F550</f>
        <v>67681.8</v>
      </c>
      <c r="G549" s="11">
        <f t="shared" si="1369"/>
        <v>69763</v>
      </c>
      <c r="H549" s="11">
        <f t="shared" si="1369"/>
        <v>69763</v>
      </c>
      <c r="I549" s="11">
        <f t="shared" si="1369"/>
        <v>0</v>
      </c>
      <c r="J549" s="11">
        <f t="shared" si="1369"/>
        <v>0</v>
      </c>
      <c r="K549" s="11">
        <f t="shared" si="1369"/>
        <v>0</v>
      </c>
      <c r="L549" s="11">
        <f t="shared" si="1361"/>
        <v>67681.8</v>
      </c>
      <c r="M549" s="11">
        <f t="shared" si="1362"/>
        <v>69763</v>
      </c>
      <c r="N549" s="11">
        <f t="shared" si="1363"/>
        <v>69763</v>
      </c>
      <c r="O549" s="11">
        <f>O550</f>
        <v>0</v>
      </c>
      <c r="P549" s="11">
        <f>P550</f>
        <v>0</v>
      </c>
      <c r="Q549" s="11">
        <f>Q550</f>
        <v>0</v>
      </c>
      <c r="R549" s="11">
        <f t="shared" si="1284"/>
        <v>67681.8</v>
      </c>
      <c r="S549" s="11">
        <f t="shared" si="1285"/>
        <v>69763</v>
      </c>
      <c r="T549" s="11">
        <f t="shared" si="1286"/>
        <v>69763</v>
      </c>
      <c r="U549" s="11">
        <f>U550</f>
        <v>0</v>
      </c>
      <c r="V549" s="11">
        <f>V550</f>
        <v>0</v>
      </c>
      <c r="W549" s="11">
        <f>W550</f>
        <v>0</v>
      </c>
      <c r="X549" s="11">
        <f t="shared" si="1287"/>
        <v>67681.8</v>
      </c>
      <c r="Y549" s="11">
        <f t="shared" si="1288"/>
        <v>69763</v>
      </c>
      <c r="Z549" s="11">
        <f t="shared" si="1289"/>
        <v>69763</v>
      </c>
      <c r="AA549" s="11">
        <f>AA550</f>
        <v>0</v>
      </c>
      <c r="AB549" s="11">
        <f>AB550</f>
        <v>0</v>
      </c>
      <c r="AC549" s="11">
        <f>AC550</f>
        <v>0</v>
      </c>
      <c r="AD549" s="11">
        <f t="shared" si="1290"/>
        <v>67681.8</v>
      </c>
      <c r="AE549" s="11">
        <f t="shared" si="1291"/>
        <v>69763</v>
      </c>
      <c r="AF549" s="11">
        <f t="shared" si="1292"/>
        <v>69763</v>
      </c>
      <c r="AG549" s="11">
        <f>AG550</f>
        <v>0</v>
      </c>
      <c r="AH549" s="11">
        <f t="shared" si="1293"/>
        <v>67681.8</v>
      </c>
      <c r="AI549" s="11">
        <f t="shared" si="1294"/>
        <v>69763</v>
      </c>
      <c r="AJ549" s="11">
        <f t="shared" si="1295"/>
        <v>69763</v>
      </c>
      <c r="AK549" s="11">
        <f>AK550</f>
        <v>0</v>
      </c>
      <c r="AL549" s="11">
        <f>AL550</f>
        <v>0</v>
      </c>
      <c r="AM549" s="11">
        <f>AM550</f>
        <v>0</v>
      </c>
      <c r="AN549" s="11">
        <f t="shared" si="1296"/>
        <v>67681.8</v>
      </c>
      <c r="AO549" s="11">
        <f t="shared" si="1297"/>
        <v>69763</v>
      </c>
      <c r="AP549" s="11">
        <f t="shared" si="1298"/>
        <v>69763</v>
      </c>
      <c r="AQ549" s="11">
        <f>AQ550</f>
        <v>0</v>
      </c>
      <c r="AR549" s="11">
        <f>AR550</f>
        <v>0</v>
      </c>
      <c r="AS549" s="11">
        <f>AS550</f>
        <v>0</v>
      </c>
      <c r="AT549" s="11">
        <f t="shared" si="1299"/>
        <v>67681.8</v>
      </c>
      <c r="AU549" s="11">
        <f t="shared" si="1300"/>
        <v>69763</v>
      </c>
      <c r="AV549" s="11">
        <f t="shared" si="1301"/>
        <v>69763</v>
      </c>
      <c r="AW549" s="11">
        <f>AW550</f>
        <v>0</v>
      </c>
      <c r="AX549" s="11">
        <f>AX550</f>
        <v>0</v>
      </c>
      <c r="AY549" s="11">
        <f>AY550</f>
        <v>0</v>
      </c>
      <c r="AZ549" s="11">
        <f t="shared" si="1302"/>
        <v>67681.8</v>
      </c>
      <c r="BA549" s="11">
        <f t="shared" si="1303"/>
        <v>69763</v>
      </c>
      <c r="BB549" s="11">
        <f t="shared" si="1304"/>
        <v>69763</v>
      </c>
      <c r="BC549" s="11">
        <f>BC550</f>
        <v>0</v>
      </c>
      <c r="BD549" s="11">
        <f>BD550</f>
        <v>0</v>
      </c>
      <c r="BE549" s="11">
        <f>BE550</f>
        <v>0</v>
      </c>
      <c r="BF549" s="11">
        <f t="shared" si="1305"/>
        <v>67681.8</v>
      </c>
      <c r="BG549" s="11">
        <f t="shared" si="1306"/>
        <v>69763</v>
      </c>
      <c r="BH549" s="11">
        <f t="shared" si="1307"/>
        <v>69763</v>
      </c>
      <c r="BI549" s="11">
        <f>BI550</f>
        <v>0</v>
      </c>
      <c r="BJ549" s="11">
        <f>BJ550</f>
        <v>0</v>
      </c>
      <c r="BK549" s="11">
        <f>BK550</f>
        <v>0</v>
      </c>
      <c r="BL549" s="11">
        <f t="shared" si="1277"/>
        <v>67681.8</v>
      </c>
      <c r="BM549" s="11">
        <f>BM550</f>
        <v>0</v>
      </c>
      <c r="BN549" s="43">
        <f t="shared" si="1344"/>
        <v>67681.8</v>
      </c>
      <c r="BO549" s="11">
        <f t="shared" si="1352"/>
        <v>69763</v>
      </c>
      <c r="BP549" s="11">
        <f>BP550</f>
        <v>0</v>
      </c>
      <c r="BQ549" s="43">
        <f t="shared" si="1345"/>
        <v>69763</v>
      </c>
      <c r="BR549" s="11">
        <f t="shared" si="1353"/>
        <v>69763</v>
      </c>
      <c r="BS549" s="11">
        <f>BS550</f>
        <v>0</v>
      </c>
      <c r="BT549" s="43">
        <f t="shared" si="1346"/>
        <v>69763</v>
      </c>
      <c r="BU549" s="11">
        <f>BU550</f>
        <v>0</v>
      </c>
      <c r="BV549" s="21"/>
      <c r="BW549" s="21"/>
      <c r="BX549" s="1" t="str">
        <f t="shared" si="1280"/>
        <v/>
      </c>
    </row>
    <row r="550" spans="1:77" ht="62.4" customHeight="1" x14ac:dyDescent="0.3">
      <c r="A550" s="62" t="s">
        <v>396</v>
      </c>
      <c r="B550" s="63" t="s">
        <v>167</v>
      </c>
      <c r="C550" s="62" t="s">
        <v>43</v>
      </c>
      <c r="D550" s="62" t="s">
        <v>71</v>
      </c>
      <c r="E550" s="64" t="s">
        <v>398</v>
      </c>
      <c r="F550" s="11">
        <v>67681.8</v>
      </c>
      <c r="G550" s="11">
        <f>69762.9+0.1</f>
        <v>69763</v>
      </c>
      <c r="H550" s="11">
        <f>69762.9+0.1</f>
        <v>69763</v>
      </c>
      <c r="I550" s="11"/>
      <c r="J550" s="11"/>
      <c r="K550" s="11"/>
      <c r="L550" s="11">
        <f t="shared" si="1361"/>
        <v>67681.8</v>
      </c>
      <c r="M550" s="11">
        <f t="shared" si="1362"/>
        <v>69763</v>
      </c>
      <c r="N550" s="11">
        <f t="shared" si="1363"/>
        <v>69763</v>
      </c>
      <c r="O550" s="11"/>
      <c r="P550" s="11"/>
      <c r="Q550" s="11"/>
      <c r="R550" s="11">
        <f t="shared" si="1284"/>
        <v>67681.8</v>
      </c>
      <c r="S550" s="11">
        <f t="shared" si="1285"/>
        <v>69763</v>
      </c>
      <c r="T550" s="11">
        <f t="shared" si="1286"/>
        <v>69763</v>
      </c>
      <c r="U550" s="11"/>
      <c r="V550" s="11"/>
      <c r="W550" s="11"/>
      <c r="X550" s="11">
        <f t="shared" si="1287"/>
        <v>67681.8</v>
      </c>
      <c r="Y550" s="11">
        <f t="shared" si="1288"/>
        <v>69763</v>
      </c>
      <c r="Z550" s="11">
        <f t="shared" si="1289"/>
        <v>69763</v>
      </c>
      <c r="AA550" s="11"/>
      <c r="AB550" s="11"/>
      <c r="AC550" s="11"/>
      <c r="AD550" s="11">
        <f t="shared" si="1290"/>
        <v>67681.8</v>
      </c>
      <c r="AE550" s="11">
        <f t="shared" si="1291"/>
        <v>69763</v>
      </c>
      <c r="AF550" s="11">
        <f t="shared" si="1292"/>
        <v>69763</v>
      </c>
      <c r="AG550" s="11"/>
      <c r="AH550" s="11">
        <f t="shared" si="1293"/>
        <v>67681.8</v>
      </c>
      <c r="AI550" s="11">
        <f t="shared" si="1294"/>
        <v>69763</v>
      </c>
      <c r="AJ550" s="11">
        <f t="shared" si="1295"/>
        <v>69763</v>
      </c>
      <c r="AK550" s="11"/>
      <c r="AL550" s="11"/>
      <c r="AM550" s="11"/>
      <c r="AN550" s="11">
        <f t="shared" si="1296"/>
        <v>67681.8</v>
      </c>
      <c r="AO550" s="11">
        <f t="shared" si="1297"/>
        <v>69763</v>
      </c>
      <c r="AP550" s="11">
        <f t="shared" si="1298"/>
        <v>69763</v>
      </c>
      <c r="AQ550" s="11"/>
      <c r="AR550" s="11"/>
      <c r="AS550" s="11"/>
      <c r="AT550" s="11">
        <f t="shared" si="1299"/>
        <v>67681.8</v>
      </c>
      <c r="AU550" s="11">
        <f t="shared" si="1300"/>
        <v>69763</v>
      </c>
      <c r="AV550" s="11">
        <f t="shared" si="1301"/>
        <v>69763</v>
      </c>
      <c r="AW550" s="11"/>
      <c r="AX550" s="11"/>
      <c r="AY550" s="11"/>
      <c r="AZ550" s="11">
        <f t="shared" si="1302"/>
        <v>67681.8</v>
      </c>
      <c r="BA550" s="11">
        <f t="shared" si="1303"/>
        <v>69763</v>
      </c>
      <c r="BB550" s="11">
        <f t="shared" si="1304"/>
        <v>69763</v>
      </c>
      <c r="BC550" s="11"/>
      <c r="BD550" s="11"/>
      <c r="BE550" s="11"/>
      <c r="BF550" s="11">
        <f t="shared" si="1305"/>
        <v>67681.8</v>
      </c>
      <c r="BG550" s="11">
        <f t="shared" si="1306"/>
        <v>69763</v>
      </c>
      <c r="BH550" s="11">
        <f t="shared" si="1307"/>
        <v>69763</v>
      </c>
      <c r="BI550" s="11"/>
      <c r="BJ550" s="11"/>
      <c r="BK550" s="11"/>
      <c r="BL550" s="11">
        <f t="shared" si="1277"/>
        <v>67681.8</v>
      </c>
      <c r="BM550" s="11"/>
      <c r="BN550" s="43">
        <f t="shared" si="1344"/>
        <v>67681.8</v>
      </c>
      <c r="BO550" s="11">
        <f t="shared" si="1352"/>
        <v>69763</v>
      </c>
      <c r="BP550" s="11"/>
      <c r="BQ550" s="43">
        <f t="shared" si="1345"/>
        <v>69763</v>
      </c>
      <c r="BR550" s="11">
        <f t="shared" si="1353"/>
        <v>69763</v>
      </c>
      <c r="BS550" s="11"/>
      <c r="BT550" s="43">
        <f t="shared" si="1346"/>
        <v>69763</v>
      </c>
      <c r="BU550" s="11"/>
      <c r="BV550" s="21"/>
      <c r="BW550" s="21"/>
      <c r="BX550" s="1" t="str">
        <f t="shared" si="1280"/>
        <v>0104</v>
      </c>
    </row>
    <row r="551" spans="1:77" ht="31.2" customHeight="1" x14ac:dyDescent="0.3">
      <c r="A551" s="62" t="s">
        <v>396</v>
      </c>
      <c r="B551" s="63" t="s">
        <v>64</v>
      </c>
      <c r="C551" s="62"/>
      <c r="D551" s="62"/>
      <c r="E551" s="64" t="s">
        <v>65</v>
      </c>
      <c r="F551" s="11">
        <f t="shared" ref="F551:K551" si="1370">F552</f>
        <v>2591.1</v>
      </c>
      <c r="G551" s="11">
        <f t="shared" si="1370"/>
        <v>2591</v>
      </c>
      <c r="H551" s="11">
        <f t="shared" si="1370"/>
        <v>2591</v>
      </c>
      <c r="I551" s="11">
        <f t="shared" si="1370"/>
        <v>0</v>
      </c>
      <c r="J551" s="11">
        <f t="shared" si="1370"/>
        <v>0</v>
      </c>
      <c r="K551" s="11">
        <f t="shared" si="1370"/>
        <v>0</v>
      </c>
      <c r="L551" s="11">
        <f t="shared" si="1361"/>
        <v>2591.1</v>
      </c>
      <c r="M551" s="11">
        <f t="shared" si="1362"/>
        <v>2591</v>
      </c>
      <c r="N551" s="11">
        <f t="shared" si="1363"/>
        <v>2591</v>
      </c>
      <c r="O551" s="11">
        <f>O552</f>
        <v>0</v>
      </c>
      <c r="P551" s="11">
        <f>P552</f>
        <v>0</v>
      </c>
      <c r="Q551" s="11">
        <f>Q552</f>
        <v>0</v>
      </c>
      <c r="R551" s="11">
        <f t="shared" si="1284"/>
        <v>2591.1</v>
      </c>
      <c r="S551" s="11">
        <f t="shared" si="1285"/>
        <v>2591</v>
      </c>
      <c r="T551" s="11">
        <f t="shared" si="1286"/>
        <v>2591</v>
      </c>
      <c r="U551" s="11">
        <f>U552</f>
        <v>0</v>
      </c>
      <c r="V551" s="11">
        <f>V552</f>
        <v>0</v>
      </c>
      <c r="W551" s="11">
        <f>W552</f>
        <v>0</v>
      </c>
      <c r="X551" s="11">
        <f t="shared" si="1287"/>
        <v>2591.1</v>
      </c>
      <c r="Y551" s="11">
        <f t="shared" si="1288"/>
        <v>2591</v>
      </c>
      <c r="Z551" s="11">
        <f t="shared" si="1289"/>
        <v>2591</v>
      </c>
      <c r="AA551" s="11">
        <f>AA552</f>
        <v>0</v>
      </c>
      <c r="AB551" s="11">
        <f>AB552</f>
        <v>0</v>
      </c>
      <c r="AC551" s="11">
        <f>AC552</f>
        <v>0</v>
      </c>
      <c r="AD551" s="11">
        <f t="shared" si="1290"/>
        <v>2591.1</v>
      </c>
      <c r="AE551" s="11">
        <f t="shared" si="1291"/>
        <v>2591</v>
      </c>
      <c r="AF551" s="11">
        <f t="shared" si="1292"/>
        <v>2591</v>
      </c>
      <c r="AG551" s="11">
        <f>AG552</f>
        <v>0</v>
      </c>
      <c r="AH551" s="11">
        <f t="shared" si="1293"/>
        <v>2591.1</v>
      </c>
      <c r="AI551" s="11">
        <f t="shared" si="1294"/>
        <v>2591</v>
      </c>
      <c r="AJ551" s="11">
        <f t="shared" si="1295"/>
        <v>2591</v>
      </c>
      <c r="AK551" s="11">
        <f>AK552</f>
        <v>0</v>
      </c>
      <c r="AL551" s="11">
        <f>AL552</f>
        <v>0</v>
      </c>
      <c r="AM551" s="11">
        <f>AM552</f>
        <v>0</v>
      </c>
      <c r="AN551" s="11">
        <f t="shared" si="1296"/>
        <v>2591.1</v>
      </c>
      <c r="AO551" s="11">
        <f t="shared" si="1297"/>
        <v>2591</v>
      </c>
      <c r="AP551" s="11">
        <f t="shared" si="1298"/>
        <v>2591</v>
      </c>
      <c r="AQ551" s="11">
        <f>AQ552</f>
        <v>0</v>
      </c>
      <c r="AR551" s="11">
        <f>AR552</f>
        <v>0</v>
      </c>
      <c r="AS551" s="11">
        <f>AS552</f>
        <v>0</v>
      </c>
      <c r="AT551" s="11">
        <f t="shared" si="1299"/>
        <v>2591.1</v>
      </c>
      <c r="AU551" s="11">
        <f t="shared" si="1300"/>
        <v>2591</v>
      </c>
      <c r="AV551" s="11">
        <f t="shared" si="1301"/>
        <v>2591</v>
      </c>
      <c r="AW551" s="11">
        <f>AW552</f>
        <v>0</v>
      </c>
      <c r="AX551" s="11">
        <f>AX552</f>
        <v>0</v>
      </c>
      <c r="AY551" s="11">
        <f>AY552</f>
        <v>0</v>
      </c>
      <c r="AZ551" s="11">
        <f t="shared" si="1302"/>
        <v>2591.1</v>
      </c>
      <c r="BA551" s="11">
        <f t="shared" si="1303"/>
        <v>2591</v>
      </c>
      <c r="BB551" s="11">
        <f t="shared" si="1304"/>
        <v>2591</v>
      </c>
      <c r="BC551" s="11">
        <f>BC552</f>
        <v>0</v>
      </c>
      <c r="BD551" s="11">
        <f>BD552</f>
        <v>0</v>
      </c>
      <c r="BE551" s="11">
        <f>BE552</f>
        <v>0</v>
      </c>
      <c r="BF551" s="11">
        <f t="shared" si="1305"/>
        <v>2591.1</v>
      </c>
      <c r="BG551" s="11">
        <f t="shared" si="1306"/>
        <v>2591</v>
      </c>
      <c r="BH551" s="11">
        <f t="shared" si="1307"/>
        <v>2591</v>
      </c>
      <c r="BI551" s="11">
        <f>BI552</f>
        <v>0</v>
      </c>
      <c r="BJ551" s="11">
        <f>BJ552</f>
        <v>0</v>
      </c>
      <c r="BK551" s="11">
        <f>BK552</f>
        <v>0</v>
      </c>
      <c r="BL551" s="11">
        <f t="shared" si="1277"/>
        <v>2591.1</v>
      </c>
      <c r="BM551" s="11">
        <f>BM552</f>
        <v>0</v>
      </c>
      <c r="BN551" s="43">
        <f t="shared" si="1344"/>
        <v>2591.1</v>
      </c>
      <c r="BO551" s="11">
        <f t="shared" si="1352"/>
        <v>2591</v>
      </c>
      <c r="BP551" s="11">
        <f>BP552</f>
        <v>0</v>
      </c>
      <c r="BQ551" s="43">
        <f t="shared" si="1345"/>
        <v>2591</v>
      </c>
      <c r="BR551" s="11">
        <f t="shared" si="1353"/>
        <v>2591</v>
      </c>
      <c r="BS551" s="11">
        <f>BS552</f>
        <v>0</v>
      </c>
      <c r="BT551" s="43">
        <f t="shared" si="1346"/>
        <v>2591</v>
      </c>
      <c r="BU551" s="11">
        <f>BU552</f>
        <v>0</v>
      </c>
      <c r="BV551" s="21"/>
      <c r="BW551" s="21"/>
      <c r="BX551" s="1" t="str">
        <f t="shared" si="1280"/>
        <v/>
      </c>
    </row>
    <row r="552" spans="1:77" ht="62.4" customHeight="1" x14ac:dyDescent="0.3">
      <c r="A552" s="62" t="s">
        <v>396</v>
      </c>
      <c r="B552" s="63" t="s">
        <v>64</v>
      </c>
      <c r="C552" s="62" t="s">
        <v>43</v>
      </c>
      <c r="D552" s="62" t="s">
        <v>71</v>
      </c>
      <c r="E552" s="64" t="s">
        <v>398</v>
      </c>
      <c r="F552" s="11">
        <v>2591.1</v>
      </c>
      <c r="G552" s="11">
        <v>2591</v>
      </c>
      <c r="H552" s="11">
        <v>2591</v>
      </c>
      <c r="I552" s="11"/>
      <c r="J552" s="11"/>
      <c r="K552" s="11"/>
      <c r="L552" s="11">
        <f t="shared" si="1361"/>
        <v>2591.1</v>
      </c>
      <c r="M552" s="11">
        <f t="shared" si="1362"/>
        <v>2591</v>
      </c>
      <c r="N552" s="11">
        <f t="shared" si="1363"/>
        <v>2591</v>
      </c>
      <c r="O552" s="11"/>
      <c r="P552" s="11"/>
      <c r="Q552" s="11"/>
      <c r="R552" s="11">
        <f t="shared" si="1284"/>
        <v>2591.1</v>
      </c>
      <c r="S552" s="11">
        <f t="shared" si="1285"/>
        <v>2591</v>
      </c>
      <c r="T552" s="11">
        <f t="shared" si="1286"/>
        <v>2591</v>
      </c>
      <c r="U552" s="11"/>
      <c r="V552" s="11"/>
      <c r="W552" s="11"/>
      <c r="X552" s="11">
        <f t="shared" si="1287"/>
        <v>2591.1</v>
      </c>
      <c r="Y552" s="11">
        <f t="shared" si="1288"/>
        <v>2591</v>
      </c>
      <c r="Z552" s="11">
        <f t="shared" si="1289"/>
        <v>2591</v>
      </c>
      <c r="AA552" s="11"/>
      <c r="AB552" s="11"/>
      <c r="AC552" s="11"/>
      <c r="AD552" s="11">
        <f t="shared" si="1290"/>
        <v>2591.1</v>
      </c>
      <c r="AE552" s="11">
        <f t="shared" si="1291"/>
        <v>2591</v>
      </c>
      <c r="AF552" s="11">
        <f t="shared" si="1292"/>
        <v>2591</v>
      </c>
      <c r="AG552" s="11"/>
      <c r="AH552" s="11">
        <f t="shared" si="1293"/>
        <v>2591.1</v>
      </c>
      <c r="AI552" s="11">
        <f t="shared" si="1294"/>
        <v>2591</v>
      </c>
      <c r="AJ552" s="11">
        <f t="shared" si="1295"/>
        <v>2591</v>
      </c>
      <c r="AK552" s="11"/>
      <c r="AL552" s="11"/>
      <c r="AM552" s="11"/>
      <c r="AN552" s="11">
        <f t="shared" si="1296"/>
        <v>2591.1</v>
      </c>
      <c r="AO552" s="11">
        <f t="shared" si="1297"/>
        <v>2591</v>
      </c>
      <c r="AP552" s="11">
        <f t="shared" si="1298"/>
        <v>2591</v>
      </c>
      <c r="AQ552" s="11"/>
      <c r="AR552" s="11"/>
      <c r="AS552" s="11"/>
      <c r="AT552" s="11">
        <f t="shared" si="1299"/>
        <v>2591.1</v>
      </c>
      <c r="AU552" s="11">
        <f t="shared" si="1300"/>
        <v>2591</v>
      </c>
      <c r="AV552" s="11">
        <f t="shared" si="1301"/>
        <v>2591</v>
      </c>
      <c r="AW552" s="11"/>
      <c r="AX552" s="11"/>
      <c r="AY552" s="11"/>
      <c r="AZ552" s="11">
        <f t="shared" si="1302"/>
        <v>2591.1</v>
      </c>
      <c r="BA552" s="11">
        <f t="shared" si="1303"/>
        <v>2591</v>
      </c>
      <c r="BB552" s="11">
        <f t="shared" si="1304"/>
        <v>2591</v>
      </c>
      <c r="BC552" s="11"/>
      <c r="BD552" s="11"/>
      <c r="BE552" s="11"/>
      <c r="BF552" s="11">
        <f t="shared" si="1305"/>
        <v>2591.1</v>
      </c>
      <c r="BG552" s="11">
        <f t="shared" si="1306"/>
        <v>2591</v>
      </c>
      <c r="BH552" s="11">
        <f t="shared" si="1307"/>
        <v>2591</v>
      </c>
      <c r="BI552" s="11"/>
      <c r="BJ552" s="11"/>
      <c r="BK552" s="11"/>
      <c r="BL552" s="11">
        <f t="shared" si="1277"/>
        <v>2591.1</v>
      </c>
      <c r="BM552" s="11"/>
      <c r="BN552" s="43">
        <f t="shared" si="1344"/>
        <v>2591.1</v>
      </c>
      <c r="BO552" s="11">
        <f t="shared" si="1352"/>
        <v>2591</v>
      </c>
      <c r="BP552" s="11"/>
      <c r="BQ552" s="43">
        <f t="shared" si="1345"/>
        <v>2591</v>
      </c>
      <c r="BR552" s="11">
        <f t="shared" si="1353"/>
        <v>2591</v>
      </c>
      <c r="BS552" s="11"/>
      <c r="BT552" s="43">
        <f t="shared" si="1346"/>
        <v>2591</v>
      </c>
      <c r="BU552" s="11"/>
      <c r="BV552" s="21"/>
      <c r="BW552" s="21"/>
      <c r="BX552" s="1" t="str">
        <f t="shared" si="1280"/>
        <v>0104</v>
      </c>
    </row>
    <row r="553" spans="1:77" s="69" customFormat="1" ht="31.2" customHeight="1" x14ac:dyDescent="0.3">
      <c r="A553" s="56" t="s">
        <v>399</v>
      </c>
      <c r="B553" s="57"/>
      <c r="C553" s="56"/>
      <c r="D553" s="56"/>
      <c r="E553" s="58" t="s">
        <v>400</v>
      </c>
      <c r="F553" s="15">
        <f t="shared" ref="F553:K553" si="1371">F566+F586+F603+F554</f>
        <v>24107677.600000001</v>
      </c>
      <c r="G553" s="15">
        <f t="shared" si="1371"/>
        <v>27039805.300000004</v>
      </c>
      <c r="H553" s="15">
        <f t="shared" si="1371"/>
        <v>23962898.800000001</v>
      </c>
      <c r="I553" s="15">
        <f t="shared" si="1371"/>
        <v>-62881.499999999993</v>
      </c>
      <c r="J553" s="15">
        <f t="shared" si="1371"/>
        <v>-63216.6</v>
      </c>
      <c r="K553" s="15">
        <f t="shared" si="1371"/>
        <v>-63216.6</v>
      </c>
      <c r="L553" s="15">
        <f t="shared" si="1361"/>
        <v>24044796.100000001</v>
      </c>
      <c r="M553" s="15">
        <f t="shared" si="1362"/>
        <v>26976588.700000003</v>
      </c>
      <c r="N553" s="15">
        <f t="shared" si="1363"/>
        <v>23899682.199999999</v>
      </c>
      <c r="O553" s="15">
        <f>O566+O586+O603+O554</f>
        <v>836133.68261999998</v>
      </c>
      <c r="P553" s="15">
        <f>P566+P586+P603+P554</f>
        <v>-186768.25200000004</v>
      </c>
      <c r="Q553" s="15">
        <f>Q566+Q586+Q603+Q554</f>
        <v>21096.7</v>
      </c>
      <c r="R553" s="15">
        <f t="shared" si="1284"/>
        <v>24880929.782620002</v>
      </c>
      <c r="S553" s="15">
        <f t="shared" si="1285"/>
        <v>26789820.448000003</v>
      </c>
      <c r="T553" s="15">
        <f t="shared" si="1286"/>
        <v>23920778.899999999</v>
      </c>
      <c r="U553" s="15">
        <f>U566+U586+U603+U554</f>
        <v>0</v>
      </c>
      <c r="V553" s="15">
        <f>V566+V586+V603+V554</f>
        <v>0</v>
      </c>
      <c r="W553" s="15">
        <f>W566+W586+W603+W554</f>
        <v>0</v>
      </c>
      <c r="X553" s="15">
        <f t="shared" si="1287"/>
        <v>24880929.782620002</v>
      </c>
      <c r="Y553" s="15">
        <f t="shared" si="1288"/>
        <v>26789820.448000003</v>
      </c>
      <c r="Z553" s="15">
        <f t="shared" si="1289"/>
        <v>23920778.899999999</v>
      </c>
      <c r="AA553" s="15">
        <f>AA566+AA586+AA603+AA554</f>
        <v>654473.68099999998</v>
      </c>
      <c r="AB553" s="15">
        <f>AB566+AB586+AB603+AB554</f>
        <v>-99188.26800000004</v>
      </c>
      <c r="AC553" s="15">
        <f>AC566+AC586+AC603+AC554</f>
        <v>442526.96499999997</v>
      </c>
      <c r="AD553" s="15">
        <f t="shared" si="1290"/>
        <v>25535403.463620003</v>
      </c>
      <c r="AE553" s="15">
        <f t="shared" si="1291"/>
        <v>26690632.180000003</v>
      </c>
      <c r="AF553" s="15">
        <f t="shared" si="1292"/>
        <v>24363305.864999998</v>
      </c>
      <c r="AG553" s="15">
        <f>AG566+AG586+AG603+AG554</f>
        <v>0</v>
      </c>
      <c r="AH553" s="15">
        <f t="shared" si="1293"/>
        <v>25535403.463620003</v>
      </c>
      <c r="AI553" s="15">
        <f t="shared" si="1294"/>
        <v>26690632.180000003</v>
      </c>
      <c r="AJ553" s="15">
        <f t="shared" si="1295"/>
        <v>24363305.864999998</v>
      </c>
      <c r="AK553" s="15">
        <f>AK566+AK586+AK603+AK554</f>
        <v>484350.36</v>
      </c>
      <c r="AL553" s="15">
        <f>AL566+AL586+AL603+AL554</f>
        <v>20754.097000000002</v>
      </c>
      <c r="AM553" s="15">
        <f>AM566+AM586+AM603+AM554</f>
        <v>-277.33600000000001</v>
      </c>
      <c r="AN553" s="15">
        <f t="shared" si="1296"/>
        <v>26019753.823620003</v>
      </c>
      <c r="AO553" s="15">
        <f t="shared" si="1297"/>
        <v>26711386.277000003</v>
      </c>
      <c r="AP553" s="15">
        <f t="shared" si="1298"/>
        <v>24363028.528999999</v>
      </c>
      <c r="AQ553" s="15">
        <f>AQ566+AQ586+AQ603+AQ554</f>
        <v>-14171.133</v>
      </c>
      <c r="AR553" s="15">
        <f>AR566+AR586+AR603+AR554</f>
        <v>0</v>
      </c>
      <c r="AS553" s="15">
        <f>AS566+AS586+AS603+AS554</f>
        <v>0</v>
      </c>
      <c r="AT553" s="15">
        <f t="shared" si="1299"/>
        <v>26005582.690620001</v>
      </c>
      <c r="AU553" s="15">
        <f t="shared" si="1300"/>
        <v>26711386.277000003</v>
      </c>
      <c r="AV553" s="15">
        <f t="shared" si="1301"/>
        <v>24363028.528999999</v>
      </c>
      <c r="AW553" s="15">
        <f>AW566+AW586+AW603+AW554</f>
        <v>-153683.86200000002</v>
      </c>
      <c r="AX553" s="15">
        <f>AX566+AX586+AX603+AX554</f>
        <v>33192.121000000006</v>
      </c>
      <c r="AY553" s="15">
        <f>AY566+AY586+AY603+AY554</f>
        <v>269036.22499999998</v>
      </c>
      <c r="AZ553" s="15">
        <f t="shared" si="1302"/>
        <v>25851898.828620002</v>
      </c>
      <c r="BA553" s="15">
        <f t="shared" si="1303"/>
        <v>26744578.398000002</v>
      </c>
      <c r="BB553" s="15">
        <f t="shared" si="1304"/>
        <v>24632064.754000001</v>
      </c>
      <c r="BC553" s="15">
        <f>BC566+BC586+BC603+BC554</f>
        <v>0</v>
      </c>
      <c r="BD553" s="15">
        <f>BD566+BD586+BD603+BD554</f>
        <v>0</v>
      </c>
      <c r="BE553" s="15">
        <f>BE566+BE586+BE603+BE554</f>
        <v>0</v>
      </c>
      <c r="BF553" s="15">
        <f t="shared" si="1305"/>
        <v>25851898.828620002</v>
      </c>
      <c r="BG553" s="15">
        <f t="shared" si="1306"/>
        <v>26744578.398000002</v>
      </c>
      <c r="BH553" s="15">
        <f t="shared" si="1307"/>
        <v>24632064.754000001</v>
      </c>
      <c r="BI553" s="15">
        <f>BI566+BI586+BI603+BI554</f>
        <v>18358.674999999999</v>
      </c>
      <c r="BJ553" s="15">
        <f>BJ566+BJ586+BJ603+BJ554</f>
        <v>3884.1469999999999</v>
      </c>
      <c r="BK553" s="15">
        <f>BK566+BK586+BK603+BK554</f>
        <v>75.085999999999999</v>
      </c>
      <c r="BL553" s="15">
        <f t="shared" si="1277"/>
        <v>25870257.503620002</v>
      </c>
      <c r="BM553" s="15">
        <f>BM566+BM586+BM603+BM554</f>
        <v>-7418.0150000000003</v>
      </c>
      <c r="BN553" s="67">
        <f t="shared" si="1344"/>
        <v>25862839.488620002</v>
      </c>
      <c r="BO553" s="15">
        <f t="shared" si="1352"/>
        <v>26748462.545000002</v>
      </c>
      <c r="BP553" s="15">
        <f>BP566+BP586+BP603+BP554</f>
        <v>0</v>
      </c>
      <c r="BQ553" s="67">
        <f t="shared" si="1345"/>
        <v>26748462.545000002</v>
      </c>
      <c r="BR553" s="15">
        <f t="shared" si="1353"/>
        <v>24632139.84</v>
      </c>
      <c r="BS553" s="15">
        <f>BS566+BS586+BS603+BS554</f>
        <v>0</v>
      </c>
      <c r="BT553" s="67">
        <f t="shared" si="1346"/>
        <v>24632139.84</v>
      </c>
      <c r="BU553" s="15">
        <f>BU566+BU586+BU603+BU554</f>
        <v>0</v>
      </c>
      <c r="BV553" s="16"/>
      <c r="BW553" s="16"/>
      <c r="BX553" s="12" t="str">
        <f t="shared" si="1280"/>
        <v/>
      </c>
      <c r="BY553" s="12"/>
    </row>
    <row r="554" spans="1:77" s="70" customFormat="1" ht="31.2" customHeight="1" x14ac:dyDescent="0.3">
      <c r="A554" s="59" t="s">
        <v>401</v>
      </c>
      <c r="B554" s="60"/>
      <c r="C554" s="59"/>
      <c r="D554" s="59"/>
      <c r="E554" s="61" t="s">
        <v>402</v>
      </c>
      <c r="F554" s="18">
        <f t="shared" ref="F554:F566" si="1372">F555</f>
        <v>36729.1</v>
      </c>
      <c r="G554" s="18">
        <f t="shared" ref="G554:G566" si="1373">G555</f>
        <v>44406.6</v>
      </c>
      <c r="H554" s="18">
        <f t="shared" ref="H554:H566" si="1374">H555</f>
        <v>44406.6</v>
      </c>
      <c r="I554" s="18">
        <f t="shared" ref="I554:I566" si="1375">I555</f>
        <v>0</v>
      </c>
      <c r="J554" s="18">
        <f t="shared" ref="J554:J566" si="1376">J555</f>
        <v>0</v>
      </c>
      <c r="K554" s="18">
        <f t="shared" ref="K554:K566" si="1377">K555</f>
        <v>0</v>
      </c>
      <c r="L554" s="18">
        <f t="shared" si="1361"/>
        <v>36729.1</v>
      </c>
      <c r="M554" s="18">
        <f t="shared" si="1362"/>
        <v>44406.6</v>
      </c>
      <c r="N554" s="18">
        <f t="shared" si="1363"/>
        <v>44406.6</v>
      </c>
      <c r="O554" s="18">
        <f t="shared" ref="O554:O566" si="1378">O555</f>
        <v>0</v>
      </c>
      <c r="P554" s="18">
        <f t="shared" ref="P554:P566" si="1379">P555</f>
        <v>0</v>
      </c>
      <c r="Q554" s="18">
        <f t="shared" ref="Q554:Q566" si="1380">Q555</f>
        <v>0</v>
      </c>
      <c r="R554" s="18">
        <f t="shared" si="1284"/>
        <v>36729.1</v>
      </c>
      <c r="S554" s="18">
        <f t="shared" si="1285"/>
        <v>44406.6</v>
      </c>
      <c r="T554" s="18">
        <f t="shared" si="1286"/>
        <v>44406.6</v>
      </c>
      <c r="U554" s="18">
        <f t="shared" ref="U554:U566" si="1381">U555</f>
        <v>0</v>
      </c>
      <c r="V554" s="18">
        <f t="shared" ref="V554:V566" si="1382">V555</f>
        <v>0</v>
      </c>
      <c r="W554" s="18">
        <f t="shared" ref="W554:W566" si="1383">W555</f>
        <v>0</v>
      </c>
      <c r="X554" s="18">
        <f t="shared" si="1287"/>
        <v>36729.1</v>
      </c>
      <c r="Y554" s="18">
        <f t="shared" si="1288"/>
        <v>44406.6</v>
      </c>
      <c r="Z554" s="18">
        <f t="shared" si="1289"/>
        <v>44406.6</v>
      </c>
      <c r="AA554" s="18">
        <f>AA555+AA559</f>
        <v>519666.37600000005</v>
      </c>
      <c r="AB554" s="18">
        <f>AB555+AB559</f>
        <v>700210.73199999996</v>
      </c>
      <c r="AC554" s="18">
        <f>AC555+AC559</f>
        <v>643526.96499999997</v>
      </c>
      <c r="AD554" s="18">
        <f t="shared" si="1290"/>
        <v>556395.47600000002</v>
      </c>
      <c r="AE554" s="18">
        <f t="shared" si="1291"/>
        <v>744617.33199999994</v>
      </c>
      <c r="AF554" s="18">
        <f t="shared" si="1292"/>
        <v>687933.56499999994</v>
      </c>
      <c r="AG554" s="18">
        <f>AG555+AG559</f>
        <v>0</v>
      </c>
      <c r="AH554" s="18">
        <f t="shared" si="1293"/>
        <v>556395.47600000002</v>
      </c>
      <c r="AI554" s="18">
        <f t="shared" si="1294"/>
        <v>744617.33199999994</v>
      </c>
      <c r="AJ554" s="18">
        <f t="shared" si="1295"/>
        <v>687933.56499999994</v>
      </c>
      <c r="AK554" s="18">
        <f>AK555+AK559</f>
        <v>0</v>
      </c>
      <c r="AL554" s="18">
        <f>AL555+AL559</f>
        <v>0</v>
      </c>
      <c r="AM554" s="18">
        <f>AM555+AM559</f>
        <v>0</v>
      </c>
      <c r="AN554" s="18">
        <f t="shared" si="1296"/>
        <v>556395.47600000002</v>
      </c>
      <c r="AO554" s="18">
        <f t="shared" si="1297"/>
        <v>744617.33199999994</v>
      </c>
      <c r="AP554" s="18">
        <f t="shared" si="1298"/>
        <v>687933.56499999994</v>
      </c>
      <c r="AQ554" s="18">
        <f>AQ555+AQ559</f>
        <v>0</v>
      </c>
      <c r="AR554" s="18">
        <f>AR555+AR559</f>
        <v>0</v>
      </c>
      <c r="AS554" s="18">
        <f>AS555+AS559</f>
        <v>0</v>
      </c>
      <c r="AT554" s="18">
        <f t="shared" si="1299"/>
        <v>556395.47600000002</v>
      </c>
      <c r="AU554" s="18">
        <f t="shared" si="1300"/>
        <v>744617.33199999994</v>
      </c>
      <c r="AV554" s="18">
        <f t="shared" si="1301"/>
        <v>687933.56499999994</v>
      </c>
      <c r="AW554" s="18">
        <f>AW555+AW559</f>
        <v>-227028.53</v>
      </c>
      <c r="AX554" s="18">
        <f>AX555+AX559</f>
        <v>0</v>
      </c>
      <c r="AY554" s="18">
        <f>AY555+AY559</f>
        <v>0</v>
      </c>
      <c r="AZ554" s="18">
        <f t="shared" si="1302"/>
        <v>329366.946</v>
      </c>
      <c r="BA554" s="18">
        <f t="shared" si="1303"/>
        <v>744617.33199999994</v>
      </c>
      <c r="BB554" s="18">
        <f t="shared" si="1304"/>
        <v>687933.56499999994</v>
      </c>
      <c r="BC554" s="18">
        <f>BC555+BC559</f>
        <v>0</v>
      </c>
      <c r="BD554" s="18">
        <f>BD555+BD559</f>
        <v>0</v>
      </c>
      <c r="BE554" s="18">
        <f>BE555+BE559</f>
        <v>0</v>
      </c>
      <c r="BF554" s="18">
        <f t="shared" si="1305"/>
        <v>329366.946</v>
      </c>
      <c r="BG554" s="18">
        <f t="shared" si="1306"/>
        <v>744617.33199999994</v>
      </c>
      <c r="BH554" s="18">
        <f t="shared" si="1307"/>
        <v>687933.56499999994</v>
      </c>
      <c r="BI554" s="18">
        <f>BI555+BI559</f>
        <v>0</v>
      </c>
      <c r="BJ554" s="18">
        <f>BJ555+BJ559</f>
        <v>0</v>
      </c>
      <c r="BK554" s="18">
        <f>BK555+BK559</f>
        <v>0</v>
      </c>
      <c r="BL554" s="18">
        <f t="shared" si="1277"/>
        <v>329366.946</v>
      </c>
      <c r="BM554" s="18">
        <f>BM555+BM559</f>
        <v>0</v>
      </c>
      <c r="BN554" s="68">
        <f t="shared" si="1344"/>
        <v>329366.946</v>
      </c>
      <c r="BO554" s="18">
        <f t="shared" si="1352"/>
        <v>744617.33199999994</v>
      </c>
      <c r="BP554" s="18">
        <f>BP555+BP559</f>
        <v>0</v>
      </c>
      <c r="BQ554" s="68">
        <f t="shared" si="1345"/>
        <v>744617.33199999994</v>
      </c>
      <c r="BR554" s="18">
        <f t="shared" si="1353"/>
        <v>687933.56499999994</v>
      </c>
      <c r="BS554" s="18">
        <f>BS555+BS559</f>
        <v>0</v>
      </c>
      <c r="BT554" s="68">
        <f t="shared" si="1346"/>
        <v>687933.56499999994</v>
      </c>
      <c r="BU554" s="18">
        <f>BU555+BU559</f>
        <v>0</v>
      </c>
      <c r="BV554" s="19"/>
      <c r="BW554" s="19"/>
      <c r="BX554" s="17" t="str">
        <f t="shared" si="1280"/>
        <v/>
      </c>
      <c r="BY554" s="17"/>
    </row>
    <row r="555" spans="1:77" ht="31.2" customHeight="1" x14ac:dyDescent="0.3">
      <c r="A555" s="62" t="s">
        <v>403</v>
      </c>
      <c r="B555" s="63"/>
      <c r="C555" s="62"/>
      <c r="D555" s="62"/>
      <c r="E555" s="64" t="s">
        <v>404</v>
      </c>
      <c r="F555" s="11">
        <f t="shared" si="1372"/>
        <v>36729.1</v>
      </c>
      <c r="G555" s="11">
        <f t="shared" si="1373"/>
        <v>44406.6</v>
      </c>
      <c r="H555" s="11">
        <f t="shared" si="1374"/>
        <v>44406.6</v>
      </c>
      <c r="I555" s="11">
        <f t="shared" si="1375"/>
        <v>0</v>
      </c>
      <c r="J555" s="11">
        <f t="shared" si="1376"/>
        <v>0</v>
      </c>
      <c r="K555" s="11">
        <f t="shared" si="1377"/>
        <v>0</v>
      </c>
      <c r="L555" s="11">
        <f t="shared" si="1361"/>
        <v>36729.1</v>
      </c>
      <c r="M555" s="11">
        <f t="shared" si="1362"/>
        <v>44406.6</v>
      </c>
      <c r="N555" s="11">
        <f t="shared" si="1363"/>
        <v>44406.6</v>
      </c>
      <c r="O555" s="11">
        <f t="shared" si="1378"/>
        <v>0</v>
      </c>
      <c r="P555" s="11">
        <f t="shared" si="1379"/>
        <v>0</v>
      </c>
      <c r="Q555" s="11">
        <f t="shared" si="1380"/>
        <v>0</v>
      </c>
      <c r="R555" s="11">
        <f t="shared" si="1284"/>
        <v>36729.1</v>
      </c>
      <c r="S555" s="11">
        <f t="shared" si="1285"/>
        <v>44406.6</v>
      </c>
      <c r="T555" s="11">
        <f t="shared" si="1286"/>
        <v>44406.6</v>
      </c>
      <c r="U555" s="11">
        <f t="shared" si="1381"/>
        <v>0</v>
      </c>
      <c r="V555" s="11">
        <f t="shared" si="1382"/>
        <v>0</v>
      </c>
      <c r="W555" s="11">
        <f t="shared" si="1383"/>
        <v>0</v>
      </c>
      <c r="X555" s="11">
        <f t="shared" si="1287"/>
        <v>36729.1</v>
      </c>
      <c r="Y555" s="11">
        <f t="shared" si="1288"/>
        <v>44406.6</v>
      </c>
      <c r="Z555" s="11">
        <f t="shared" si="1289"/>
        <v>44406.6</v>
      </c>
      <c r="AA555" s="11">
        <f t="shared" ref="AA555:AA566" si="1384">AA556</f>
        <v>0</v>
      </c>
      <c r="AB555" s="11">
        <f t="shared" ref="AB555:AB566" si="1385">AB556</f>
        <v>0</v>
      </c>
      <c r="AC555" s="11">
        <f t="shared" ref="AC555:AC566" si="1386">AC556</f>
        <v>0</v>
      </c>
      <c r="AD555" s="11">
        <f t="shared" si="1290"/>
        <v>36729.1</v>
      </c>
      <c r="AE555" s="11">
        <f t="shared" si="1291"/>
        <v>44406.6</v>
      </c>
      <c r="AF555" s="11">
        <f t="shared" si="1292"/>
        <v>44406.6</v>
      </c>
      <c r="AG555" s="11">
        <f t="shared" ref="AG555:AG557" si="1387">AG556</f>
        <v>0</v>
      </c>
      <c r="AH555" s="11">
        <f t="shared" si="1293"/>
        <v>36729.1</v>
      </c>
      <c r="AI555" s="11">
        <f t="shared" si="1294"/>
        <v>44406.6</v>
      </c>
      <c r="AJ555" s="11">
        <f t="shared" si="1295"/>
        <v>44406.6</v>
      </c>
      <c r="AK555" s="11">
        <f t="shared" ref="AK555:AK557" si="1388">AK556</f>
        <v>0</v>
      </c>
      <c r="AL555" s="11">
        <f t="shared" ref="AL555:AL557" si="1389">AL556</f>
        <v>0</v>
      </c>
      <c r="AM555" s="11">
        <f t="shared" ref="AM555:AM557" si="1390">AM556</f>
        <v>0</v>
      </c>
      <c r="AN555" s="11">
        <f t="shared" si="1296"/>
        <v>36729.1</v>
      </c>
      <c r="AO555" s="11">
        <f t="shared" si="1297"/>
        <v>44406.6</v>
      </c>
      <c r="AP555" s="11">
        <f t="shared" si="1298"/>
        <v>44406.6</v>
      </c>
      <c r="AQ555" s="11">
        <f t="shared" ref="AQ555:AQ557" si="1391">AQ556</f>
        <v>0</v>
      </c>
      <c r="AR555" s="11">
        <f t="shared" ref="AR555:AR557" si="1392">AR556</f>
        <v>0</v>
      </c>
      <c r="AS555" s="11">
        <f t="shared" ref="AS555:AS557" si="1393">AS556</f>
        <v>0</v>
      </c>
      <c r="AT555" s="11">
        <f t="shared" si="1299"/>
        <v>36729.1</v>
      </c>
      <c r="AU555" s="11">
        <f t="shared" si="1300"/>
        <v>44406.6</v>
      </c>
      <c r="AV555" s="11">
        <f t="shared" si="1301"/>
        <v>44406.6</v>
      </c>
      <c r="AW555" s="11">
        <f t="shared" ref="AW555:AW557" si="1394">AW556</f>
        <v>0</v>
      </c>
      <c r="AX555" s="11">
        <f t="shared" ref="AX555:AX557" si="1395">AX556</f>
        <v>0</v>
      </c>
      <c r="AY555" s="11">
        <f t="shared" ref="AY555:AY557" si="1396">AY556</f>
        <v>0</v>
      </c>
      <c r="AZ555" s="11">
        <f t="shared" si="1302"/>
        <v>36729.1</v>
      </c>
      <c r="BA555" s="11">
        <f t="shared" si="1303"/>
        <v>44406.6</v>
      </c>
      <c r="BB555" s="11">
        <f t="shared" si="1304"/>
        <v>44406.6</v>
      </c>
      <c r="BC555" s="11">
        <f t="shared" ref="BC555:BC557" si="1397">BC556</f>
        <v>0</v>
      </c>
      <c r="BD555" s="11">
        <f t="shared" ref="BD555:BD557" si="1398">BD556</f>
        <v>0</v>
      </c>
      <c r="BE555" s="11">
        <f t="shared" ref="BE555:BE557" si="1399">BE556</f>
        <v>0</v>
      </c>
      <c r="BF555" s="11">
        <f t="shared" si="1305"/>
        <v>36729.1</v>
      </c>
      <c r="BG555" s="11">
        <f t="shared" si="1306"/>
        <v>44406.6</v>
      </c>
      <c r="BH555" s="11">
        <f t="shared" si="1307"/>
        <v>44406.6</v>
      </c>
      <c r="BI555" s="11">
        <f t="shared" ref="BI555:BI557" si="1400">BI556</f>
        <v>0</v>
      </c>
      <c r="BJ555" s="11">
        <f t="shared" ref="BJ555:BJ557" si="1401">BJ556</f>
        <v>0</v>
      </c>
      <c r="BK555" s="11">
        <f t="shared" ref="BK555:BK557" si="1402">BK556</f>
        <v>0</v>
      </c>
      <c r="BL555" s="11">
        <f t="shared" ref="BL555:BL618" si="1403">BF555+BI555</f>
        <v>36729.1</v>
      </c>
      <c r="BM555" s="11">
        <f t="shared" ref="BM555:BM557" si="1404">BM556</f>
        <v>0</v>
      </c>
      <c r="BN555" s="43">
        <f t="shared" si="1344"/>
        <v>36729.1</v>
      </c>
      <c r="BO555" s="11">
        <f t="shared" si="1352"/>
        <v>44406.6</v>
      </c>
      <c r="BP555" s="11">
        <f t="shared" ref="BP555:BU557" si="1405">BP556</f>
        <v>0</v>
      </c>
      <c r="BQ555" s="43">
        <f t="shared" si="1345"/>
        <v>44406.6</v>
      </c>
      <c r="BR555" s="11">
        <f t="shared" si="1353"/>
        <v>44406.6</v>
      </c>
      <c r="BS555" s="11">
        <f t="shared" si="1405"/>
        <v>0</v>
      </c>
      <c r="BT555" s="43">
        <f t="shared" si="1346"/>
        <v>44406.6</v>
      </c>
      <c r="BU555" s="11">
        <f t="shared" si="1405"/>
        <v>0</v>
      </c>
      <c r="BV555" s="21"/>
      <c r="BW555" s="21"/>
      <c r="BX555" s="1" t="str">
        <f t="shared" si="1280"/>
        <v/>
      </c>
    </row>
    <row r="556" spans="1:77" ht="78" customHeight="1" x14ac:dyDescent="0.3">
      <c r="A556" s="62" t="s">
        <v>405</v>
      </c>
      <c r="B556" s="63"/>
      <c r="C556" s="62"/>
      <c r="D556" s="62"/>
      <c r="E556" s="64" t="s">
        <v>406</v>
      </c>
      <c r="F556" s="11">
        <f t="shared" si="1372"/>
        <v>36729.1</v>
      </c>
      <c r="G556" s="11">
        <f t="shared" si="1373"/>
        <v>44406.6</v>
      </c>
      <c r="H556" s="11">
        <f t="shared" si="1374"/>
        <v>44406.6</v>
      </c>
      <c r="I556" s="11">
        <f t="shared" si="1375"/>
        <v>0</v>
      </c>
      <c r="J556" s="11">
        <f t="shared" si="1376"/>
        <v>0</v>
      </c>
      <c r="K556" s="11">
        <f t="shared" si="1377"/>
        <v>0</v>
      </c>
      <c r="L556" s="11">
        <f t="shared" si="1361"/>
        <v>36729.1</v>
      </c>
      <c r="M556" s="11">
        <f t="shared" si="1362"/>
        <v>44406.6</v>
      </c>
      <c r="N556" s="11">
        <f t="shared" si="1363"/>
        <v>44406.6</v>
      </c>
      <c r="O556" s="11">
        <f t="shared" si="1378"/>
        <v>0</v>
      </c>
      <c r="P556" s="11">
        <f t="shared" si="1379"/>
        <v>0</v>
      </c>
      <c r="Q556" s="11">
        <f t="shared" si="1380"/>
        <v>0</v>
      </c>
      <c r="R556" s="11">
        <f t="shared" si="1284"/>
        <v>36729.1</v>
      </c>
      <c r="S556" s="11">
        <f t="shared" si="1285"/>
        <v>44406.6</v>
      </c>
      <c r="T556" s="11">
        <f t="shared" si="1286"/>
        <v>44406.6</v>
      </c>
      <c r="U556" s="11">
        <f t="shared" si="1381"/>
        <v>0</v>
      </c>
      <c r="V556" s="11">
        <f t="shared" si="1382"/>
        <v>0</v>
      </c>
      <c r="W556" s="11">
        <f t="shared" si="1383"/>
        <v>0</v>
      </c>
      <c r="X556" s="11">
        <f t="shared" si="1287"/>
        <v>36729.1</v>
      </c>
      <c r="Y556" s="11">
        <f t="shared" si="1288"/>
        <v>44406.6</v>
      </c>
      <c r="Z556" s="11">
        <f t="shared" si="1289"/>
        <v>44406.6</v>
      </c>
      <c r="AA556" s="11">
        <f t="shared" si="1384"/>
        <v>0</v>
      </c>
      <c r="AB556" s="11">
        <f t="shared" si="1385"/>
        <v>0</v>
      </c>
      <c r="AC556" s="11">
        <f t="shared" si="1386"/>
        <v>0</v>
      </c>
      <c r="AD556" s="11">
        <f t="shared" si="1290"/>
        <v>36729.1</v>
      </c>
      <c r="AE556" s="11">
        <f t="shared" si="1291"/>
        <v>44406.6</v>
      </c>
      <c r="AF556" s="11">
        <f t="shared" si="1292"/>
        <v>44406.6</v>
      </c>
      <c r="AG556" s="11">
        <f t="shared" si="1387"/>
        <v>0</v>
      </c>
      <c r="AH556" s="11">
        <f t="shared" si="1293"/>
        <v>36729.1</v>
      </c>
      <c r="AI556" s="11">
        <f t="shared" si="1294"/>
        <v>44406.6</v>
      </c>
      <c r="AJ556" s="11">
        <f t="shared" si="1295"/>
        <v>44406.6</v>
      </c>
      <c r="AK556" s="11">
        <f t="shared" si="1388"/>
        <v>0</v>
      </c>
      <c r="AL556" s="11">
        <f t="shared" si="1389"/>
        <v>0</v>
      </c>
      <c r="AM556" s="11">
        <f t="shared" si="1390"/>
        <v>0</v>
      </c>
      <c r="AN556" s="11">
        <f t="shared" si="1296"/>
        <v>36729.1</v>
      </c>
      <c r="AO556" s="11">
        <f t="shared" si="1297"/>
        <v>44406.6</v>
      </c>
      <c r="AP556" s="11">
        <f t="shared" si="1298"/>
        <v>44406.6</v>
      </c>
      <c r="AQ556" s="11">
        <f t="shared" si="1391"/>
        <v>0</v>
      </c>
      <c r="AR556" s="11">
        <f t="shared" si="1392"/>
        <v>0</v>
      </c>
      <c r="AS556" s="11">
        <f t="shared" si="1393"/>
        <v>0</v>
      </c>
      <c r="AT556" s="11">
        <f t="shared" si="1299"/>
        <v>36729.1</v>
      </c>
      <c r="AU556" s="11">
        <f t="shared" si="1300"/>
        <v>44406.6</v>
      </c>
      <c r="AV556" s="11">
        <f t="shared" si="1301"/>
        <v>44406.6</v>
      </c>
      <c r="AW556" s="11">
        <f t="shared" si="1394"/>
        <v>0</v>
      </c>
      <c r="AX556" s="11">
        <f t="shared" si="1395"/>
        <v>0</v>
      </c>
      <c r="AY556" s="11">
        <f t="shared" si="1396"/>
        <v>0</v>
      </c>
      <c r="AZ556" s="11">
        <f t="shared" si="1302"/>
        <v>36729.1</v>
      </c>
      <c r="BA556" s="11">
        <f t="shared" si="1303"/>
        <v>44406.6</v>
      </c>
      <c r="BB556" s="11">
        <f t="shared" si="1304"/>
        <v>44406.6</v>
      </c>
      <c r="BC556" s="11">
        <f t="shared" si="1397"/>
        <v>0</v>
      </c>
      <c r="BD556" s="11">
        <f t="shared" si="1398"/>
        <v>0</v>
      </c>
      <c r="BE556" s="11">
        <f t="shared" si="1399"/>
        <v>0</v>
      </c>
      <c r="BF556" s="11">
        <f t="shared" si="1305"/>
        <v>36729.1</v>
      </c>
      <c r="BG556" s="11">
        <f t="shared" si="1306"/>
        <v>44406.6</v>
      </c>
      <c r="BH556" s="11">
        <f t="shared" si="1307"/>
        <v>44406.6</v>
      </c>
      <c r="BI556" s="11">
        <f t="shared" si="1400"/>
        <v>0</v>
      </c>
      <c r="BJ556" s="11">
        <f t="shared" si="1401"/>
        <v>0</v>
      </c>
      <c r="BK556" s="11">
        <f t="shared" si="1402"/>
        <v>0</v>
      </c>
      <c r="BL556" s="11">
        <f t="shared" si="1403"/>
        <v>36729.1</v>
      </c>
      <c r="BM556" s="11">
        <f t="shared" si="1404"/>
        <v>0</v>
      </c>
      <c r="BN556" s="43">
        <f t="shared" si="1344"/>
        <v>36729.1</v>
      </c>
      <c r="BO556" s="11">
        <f t="shared" si="1352"/>
        <v>44406.6</v>
      </c>
      <c r="BP556" s="11">
        <f t="shared" si="1405"/>
        <v>0</v>
      </c>
      <c r="BQ556" s="43">
        <f t="shared" si="1345"/>
        <v>44406.6</v>
      </c>
      <c r="BR556" s="11">
        <f t="shared" si="1353"/>
        <v>44406.6</v>
      </c>
      <c r="BS556" s="11">
        <f t="shared" si="1405"/>
        <v>0</v>
      </c>
      <c r="BT556" s="43">
        <f t="shared" si="1346"/>
        <v>44406.6</v>
      </c>
      <c r="BU556" s="11">
        <f t="shared" si="1405"/>
        <v>0</v>
      </c>
      <c r="BV556" s="21"/>
      <c r="BW556" s="21"/>
      <c r="BX556" s="1" t="str">
        <f t="shared" si="1280"/>
        <v/>
      </c>
    </row>
    <row r="557" spans="1:77" ht="46.8" customHeight="1" x14ac:dyDescent="0.3">
      <c r="A557" s="62" t="s">
        <v>405</v>
      </c>
      <c r="B557" s="63" t="s">
        <v>82</v>
      </c>
      <c r="C557" s="62"/>
      <c r="D557" s="62"/>
      <c r="E557" s="64" t="s">
        <v>83</v>
      </c>
      <c r="F557" s="11">
        <f t="shared" si="1372"/>
        <v>36729.1</v>
      </c>
      <c r="G557" s="11">
        <f t="shared" si="1373"/>
        <v>44406.6</v>
      </c>
      <c r="H557" s="11">
        <f t="shared" si="1374"/>
        <v>44406.6</v>
      </c>
      <c r="I557" s="11">
        <f t="shared" si="1375"/>
        <v>0</v>
      </c>
      <c r="J557" s="11">
        <f t="shared" si="1376"/>
        <v>0</v>
      </c>
      <c r="K557" s="11">
        <f t="shared" si="1377"/>
        <v>0</v>
      </c>
      <c r="L557" s="11">
        <f t="shared" si="1361"/>
        <v>36729.1</v>
      </c>
      <c r="M557" s="11">
        <f t="shared" si="1362"/>
        <v>44406.6</v>
      </c>
      <c r="N557" s="11">
        <f t="shared" si="1363"/>
        <v>44406.6</v>
      </c>
      <c r="O557" s="11">
        <f t="shared" si="1378"/>
        <v>0</v>
      </c>
      <c r="P557" s="11">
        <f t="shared" si="1379"/>
        <v>0</v>
      </c>
      <c r="Q557" s="11">
        <f t="shared" si="1380"/>
        <v>0</v>
      </c>
      <c r="R557" s="11">
        <f t="shared" si="1284"/>
        <v>36729.1</v>
      </c>
      <c r="S557" s="11">
        <f t="shared" si="1285"/>
        <v>44406.6</v>
      </c>
      <c r="T557" s="11">
        <f t="shared" si="1286"/>
        <v>44406.6</v>
      </c>
      <c r="U557" s="11">
        <f t="shared" si="1381"/>
        <v>0</v>
      </c>
      <c r="V557" s="11">
        <f t="shared" si="1382"/>
        <v>0</v>
      </c>
      <c r="W557" s="11">
        <f t="shared" si="1383"/>
        <v>0</v>
      </c>
      <c r="X557" s="11">
        <f t="shared" si="1287"/>
        <v>36729.1</v>
      </c>
      <c r="Y557" s="11">
        <f t="shared" si="1288"/>
        <v>44406.6</v>
      </c>
      <c r="Z557" s="11">
        <f t="shared" si="1289"/>
        <v>44406.6</v>
      </c>
      <c r="AA557" s="11">
        <f t="shared" si="1384"/>
        <v>0</v>
      </c>
      <c r="AB557" s="11">
        <f t="shared" si="1385"/>
        <v>0</v>
      </c>
      <c r="AC557" s="11">
        <f t="shared" si="1386"/>
        <v>0</v>
      </c>
      <c r="AD557" s="11">
        <f t="shared" si="1290"/>
        <v>36729.1</v>
      </c>
      <c r="AE557" s="11">
        <f t="shared" si="1291"/>
        <v>44406.6</v>
      </c>
      <c r="AF557" s="11">
        <f t="shared" si="1292"/>
        <v>44406.6</v>
      </c>
      <c r="AG557" s="11">
        <f t="shared" si="1387"/>
        <v>0</v>
      </c>
      <c r="AH557" s="11">
        <f t="shared" si="1293"/>
        <v>36729.1</v>
      </c>
      <c r="AI557" s="11">
        <f t="shared" si="1294"/>
        <v>44406.6</v>
      </c>
      <c r="AJ557" s="11">
        <f t="shared" si="1295"/>
        <v>44406.6</v>
      </c>
      <c r="AK557" s="11">
        <f t="shared" si="1388"/>
        <v>0</v>
      </c>
      <c r="AL557" s="11">
        <f t="shared" si="1389"/>
        <v>0</v>
      </c>
      <c r="AM557" s="11">
        <f t="shared" si="1390"/>
        <v>0</v>
      </c>
      <c r="AN557" s="11">
        <f t="shared" si="1296"/>
        <v>36729.1</v>
      </c>
      <c r="AO557" s="11">
        <f t="shared" si="1297"/>
        <v>44406.6</v>
      </c>
      <c r="AP557" s="11">
        <f t="shared" si="1298"/>
        <v>44406.6</v>
      </c>
      <c r="AQ557" s="11">
        <f t="shared" si="1391"/>
        <v>0</v>
      </c>
      <c r="AR557" s="11">
        <f t="shared" si="1392"/>
        <v>0</v>
      </c>
      <c r="AS557" s="11">
        <f t="shared" si="1393"/>
        <v>0</v>
      </c>
      <c r="AT557" s="11">
        <f t="shared" si="1299"/>
        <v>36729.1</v>
      </c>
      <c r="AU557" s="11">
        <f t="shared" si="1300"/>
        <v>44406.6</v>
      </c>
      <c r="AV557" s="11">
        <f t="shared" si="1301"/>
        <v>44406.6</v>
      </c>
      <c r="AW557" s="11">
        <f t="shared" si="1394"/>
        <v>0</v>
      </c>
      <c r="AX557" s="11">
        <f t="shared" si="1395"/>
        <v>0</v>
      </c>
      <c r="AY557" s="11">
        <f t="shared" si="1396"/>
        <v>0</v>
      </c>
      <c r="AZ557" s="11">
        <f t="shared" si="1302"/>
        <v>36729.1</v>
      </c>
      <c r="BA557" s="11">
        <f t="shared" si="1303"/>
        <v>44406.6</v>
      </c>
      <c r="BB557" s="11">
        <f t="shared" si="1304"/>
        <v>44406.6</v>
      </c>
      <c r="BC557" s="11">
        <f t="shared" si="1397"/>
        <v>0</v>
      </c>
      <c r="BD557" s="11">
        <f t="shared" si="1398"/>
        <v>0</v>
      </c>
      <c r="BE557" s="11">
        <f t="shared" si="1399"/>
        <v>0</v>
      </c>
      <c r="BF557" s="11">
        <f t="shared" si="1305"/>
        <v>36729.1</v>
      </c>
      <c r="BG557" s="11">
        <f t="shared" si="1306"/>
        <v>44406.6</v>
      </c>
      <c r="BH557" s="11">
        <f t="shared" si="1307"/>
        <v>44406.6</v>
      </c>
      <c r="BI557" s="11">
        <f t="shared" si="1400"/>
        <v>0</v>
      </c>
      <c r="BJ557" s="11">
        <f t="shared" si="1401"/>
        <v>0</v>
      </c>
      <c r="BK557" s="11">
        <f t="shared" si="1402"/>
        <v>0</v>
      </c>
      <c r="BL557" s="11">
        <f t="shared" si="1403"/>
        <v>36729.1</v>
      </c>
      <c r="BM557" s="11">
        <f t="shared" si="1404"/>
        <v>0</v>
      </c>
      <c r="BN557" s="43">
        <f t="shared" si="1344"/>
        <v>36729.1</v>
      </c>
      <c r="BO557" s="11">
        <f t="shared" si="1352"/>
        <v>44406.6</v>
      </c>
      <c r="BP557" s="11">
        <f t="shared" si="1405"/>
        <v>0</v>
      </c>
      <c r="BQ557" s="43">
        <f t="shared" si="1345"/>
        <v>44406.6</v>
      </c>
      <c r="BR557" s="11">
        <f t="shared" si="1353"/>
        <v>44406.6</v>
      </c>
      <c r="BS557" s="11">
        <f t="shared" si="1405"/>
        <v>0</v>
      </c>
      <c r="BT557" s="43">
        <f t="shared" si="1346"/>
        <v>44406.6</v>
      </c>
      <c r="BU557" s="11">
        <f t="shared" si="1405"/>
        <v>0</v>
      </c>
      <c r="BV557" s="21"/>
      <c r="BW557" s="21"/>
      <c r="BX557" s="1" t="str">
        <f t="shared" si="1280"/>
        <v/>
      </c>
    </row>
    <row r="558" spans="1:77" ht="15.6" customHeight="1" x14ac:dyDescent="0.3">
      <c r="A558" s="62" t="s">
        <v>405</v>
      </c>
      <c r="B558" s="63" t="s">
        <v>82</v>
      </c>
      <c r="C558" s="62" t="s">
        <v>78</v>
      </c>
      <c r="D558" s="62" t="s">
        <v>323</v>
      </c>
      <c r="E558" s="64" t="s">
        <v>378</v>
      </c>
      <c r="F558" s="11">
        <v>36729.1</v>
      </c>
      <c r="G558" s="11">
        <v>44406.6</v>
      </c>
      <c r="H558" s="11">
        <v>44406.6</v>
      </c>
      <c r="I558" s="11"/>
      <c r="J558" s="11"/>
      <c r="K558" s="11"/>
      <c r="L558" s="11">
        <f t="shared" si="1361"/>
        <v>36729.1</v>
      </c>
      <c r="M558" s="11">
        <f t="shared" si="1362"/>
        <v>44406.6</v>
      </c>
      <c r="N558" s="11">
        <f t="shared" si="1363"/>
        <v>44406.6</v>
      </c>
      <c r="O558" s="11"/>
      <c r="P558" s="11"/>
      <c r="Q558" s="11"/>
      <c r="R558" s="11">
        <f t="shared" si="1284"/>
        <v>36729.1</v>
      </c>
      <c r="S558" s="11">
        <f t="shared" si="1285"/>
        <v>44406.6</v>
      </c>
      <c r="T558" s="11">
        <f t="shared" si="1286"/>
        <v>44406.6</v>
      </c>
      <c r="U558" s="11"/>
      <c r="V558" s="11"/>
      <c r="W558" s="11"/>
      <c r="X558" s="11">
        <f t="shared" si="1287"/>
        <v>36729.1</v>
      </c>
      <c r="Y558" s="11">
        <f t="shared" si="1288"/>
        <v>44406.6</v>
      </c>
      <c r="Z558" s="11">
        <f t="shared" si="1289"/>
        <v>44406.6</v>
      </c>
      <c r="AA558" s="11"/>
      <c r="AB558" s="11"/>
      <c r="AC558" s="11"/>
      <c r="AD558" s="11">
        <f t="shared" si="1290"/>
        <v>36729.1</v>
      </c>
      <c r="AE558" s="11">
        <f t="shared" si="1291"/>
        <v>44406.6</v>
      </c>
      <c r="AF558" s="11">
        <f t="shared" si="1292"/>
        <v>44406.6</v>
      </c>
      <c r="AG558" s="11"/>
      <c r="AH558" s="11">
        <f t="shared" si="1293"/>
        <v>36729.1</v>
      </c>
      <c r="AI558" s="11">
        <f t="shared" si="1294"/>
        <v>44406.6</v>
      </c>
      <c r="AJ558" s="11">
        <f t="shared" si="1295"/>
        <v>44406.6</v>
      </c>
      <c r="AK558" s="11"/>
      <c r="AL558" s="11"/>
      <c r="AM558" s="11"/>
      <c r="AN558" s="11">
        <f t="shared" si="1296"/>
        <v>36729.1</v>
      </c>
      <c r="AO558" s="11">
        <f t="shared" si="1297"/>
        <v>44406.6</v>
      </c>
      <c r="AP558" s="11">
        <f t="shared" si="1298"/>
        <v>44406.6</v>
      </c>
      <c r="AQ558" s="11"/>
      <c r="AR558" s="11"/>
      <c r="AS558" s="11"/>
      <c r="AT558" s="11">
        <f t="shared" si="1299"/>
        <v>36729.1</v>
      </c>
      <c r="AU558" s="11">
        <f t="shared" si="1300"/>
        <v>44406.6</v>
      </c>
      <c r="AV558" s="11">
        <f t="shared" si="1301"/>
        <v>44406.6</v>
      </c>
      <c r="AW558" s="11"/>
      <c r="AX558" s="11"/>
      <c r="AY558" s="11"/>
      <c r="AZ558" s="11">
        <f t="shared" si="1302"/>
        <v>36729.1</v>
      </c>
      <c r="BA558" s="11">
        <f t="shared" si="1303"/>
        <v>44406.6</v>
      </c>
      <c r="BB558" s="11">
        <f t="shared" si="1304"/>
        <v>44406.6</v>
      </c>
      <c r="BC558" s="11"/>
      <c r="BD558" s="11"/>
      <c r="BE558" s="11"/>
      <c r="BF558" s="11">
        <f t="shared" si="1305"/>
        <v>36729.1</v>
      </c>
      <c r="BG558" s="11">
        <f t="shared" si="1306"/>
        <v>44406.6</v>
      </c>
      <c r="BH558" s="11">
        <f t="shared" si="1307"/>
        <v>44406.6</v>
      </c>
      <c r="BI558" s="11"/>
      <c r="BJ558" s="11"/>
      <c r="BK558" s="11"/>
      <c r="BL558" s="11">
        <f t="shared" si="1403"/>
        <v>36729.1</v>
      </c>
      <c r="BM558" s="11"/>
      <c r="BN558" s="43">
        <f t="shared" si="1344"/>
        <v>36729.1</v>
      </c>
      <c r="BO558" s="11">
        <f t="shared" si="1352"/>
        <v>44406.6</v>
      </c>
      <c r="BP558" s="11"/>
      <c r="BQ558" s="43">
        <f t="shared" si="1345"/>
        <v>44406.6</v>
      </c>
      <c r="BR558" s="11">
        <f t="shared" si="1353"/>
        <v>44406.6</v>
      </c>
      <c r="BS558" s="11"/>
      <c r="BT558" s="43">
        <f t="shared" si="1346"/>
        <v>44406.6</v>
      </c>
      <c r="BU558" s="11"/>
      <c r="BV558" s="21"/>
      <c r="BW558" s="21"/>
      <c r="BX558" s="1" t="str">
        <f t="shared" ref="BX558:BX621" si="1406">CONCATENATE(C558,D558)</f>
        <v>0702</v>
      </c>
    </row>
    <row r="559" spans="1:77" ht="15.6" customHeight="1" x14ac:dyDescent="0.3">
      <c r="A559" s="62" t="s">
        <v>407</v>
      </c>
      <c r="B559" s="63"/>
      <c r="C559" s="62"/>
      <c r="D559" s="62"/>
      <c r="E559" s="65" t="s">
        <v>408</v>
      </c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>
        <f>AA560+AA563</f>
        <v>519666.37600000005</v>
      </c>
      <c r="AB559" s="11">
        <f>AB560+AB563</f>
        <v>700210.73199999996</v>
      </c>
      <c r="AC559" s="11">
        <f>AC560+AC563</f>
        <v>643526.96499999997</v>
      </c>
      <c r="AD559" s="11">
        <f t="shared" si="1290"/>
        <v>519666.37600000005</v>
      </c>
      <c r="AE559" s="11">
        <f t="shared" si="1291"/>
        <v>700210.73199999996</v>
      </c>
      <c r="AF559" s="11">
        <f t="shared" si="1292"/>
        <v>643526.96499999997</v>
      </c>
      <c r="AG559" s="11">
        <f>AG560+AG563</f>
        <v>0</v>
      </c>
      <c r="AH559" s="11">
        <f t="shared" si="1293"/>
        <v>519666.37600000005</v>
      </c>
      <c r="AI559" s="11">
        <f t="shared" si="1294"/>
        <v>700210.73199999996</v>
      </c>
      <c r="AJ559" s="11">
        <f t="shared" si="1295"/>
        <v>643526.96499999997</v>
      </c>
      <c r="AK559" s="11">
        <f>AK560+AK563</f>
        <v>0</v>
      </c>
      <c r="AL559" s="11">
        <f>AL560+AL563</f>
        <v>0</v>
      </c>
      <c r="AM559" s="11">
        <f>AM560+AM563</f>
        <v>0</v>
      </c>
      <c r="AN559" s="11">
        <f t="shared" si="1296"/>
        <v>519666.37600000005</v>
      </c>
      <c r="AO559" s="11">
        <f t="shared" si="1297"/>
        <v>700210.73199999996</v>
      </c>
      <c r="AP559" s="11">
        <f t="shared" si="1298"/>
        <v>643526.96499999997</v>
      </c>
      <c r="AQ559" s="11">
        <f>AQ560+AQ563</f>
        <v>0</v>
      </c>
      <c r="AR559" s="11">
        <f>AR560+AR563</f>
        <v>0</v>
      </c>
      <c r="AS559" s="11">
        <f>AS560+AS563</f>
        <v>0</v>
      </c>
      <c r="AT559" s="11">
        <f t="shared" si="1299"/>
        <v>519666.37600000005</v>
      </c>
      <c r="AU559" s="11">
        <f t="shared" si="1300"/>
        <v>700210.73199999996</v>
      </c>
      <c r="AV559" s="11">
        <f t="shared" si="1301"/>
        <v>643526.96499999997</v>
      </c>
      <c r="AW559" s="11">
        <f>AW560+AW563</f>
        <v>-227028.53</v>
      </c>
      <c r="AX559" s="11">
        <f>AX560+AX563</f>
        <v>0</v>
      </c>
      <c r="AY559" s="11">
        <f>AY560+AY563</f>
        <v>0</v>
      </c>
      <c r="AZ559" s="11">
        <f t="shared" si="1302"/>
        <v>292637.84600000002</v>
      </c>
      <c r="BA559" s="11">
        <f t="shared" si="1303"/>
        <v>700210.73199999996</v>
      </c>
      <c r="BB559" s="11">
        <f t="shared" si="1304"/>
        <v>643526.96499999997</v>
      </c>
      <c r="BC559" s="11">
        <f>BC560+BC563</f>
        <v>0</v>
      </c>
      <c r="BD559" s="11">
        <f>BD560+BD563</f>
        <v>0</v>
      </c>
      <c r="BE559" s="11">
        <f>BE560+BE563</f>
        <v>0</v>
      </c>
      <c r="BF559" s="11">
        <f t="shared" si="1305"/>
        <v>292637.84600000002</v>
      </c>
      <c r="BG559" s="11">
        <f t="shared" si="1306"/>
        <v>700210.73199999996</v>
      </c>
      <c r="BH559" s="11">
        <f t="shared" si="1307"/>
        <v>643526.96499999997</v>
      </c>
      <c r="BI559" s="11">
        <f>BI560+BI563</f>
        <v>0</v>
      </c>
      <c r="BJ559" s="11">
        <f>BJ560+BJ563</f>
        <v>0</v>
      </c>
      <c r="BK559" s="11">
        <f>BK560+BK563</f>
        <v>0</v>
      </c>
      <c r="BL559" s="11">
        <f t="shared" si="1403"/>
        <v>292637.84600000002</v>
      </c>
      <c r="BM559" s="11">
        <f>BM560+BM563</f>
        <v>0</v>
      </c>
      <c r="BN559" s="43">
        <f t="shared" si="1344"/>
        <v>292637.84600000002</v>
      </c>
      <c r="BO559" s="11">
        <f t="shared" si="1352"/>
        <v>700210.73199999996</v>
      </c>
      <c r="BP559" s="11">
        <f>BP560+BP563</f>
        <v>0</v>
      </c>
      <c r="BQ559" s="43">
        <f t="shared" si="1345"/>
        <v>700210.73199999996</v>
      </c>
      <c r="BR559" s="11">
        <f t="shared" si="1353"/>
        <v>643526.96499999997</v>
      </c>
      <c r="BS559" s="11">
        <f>BS560+BS563</f>
        <v>0</v>
      </c>
      <c r="BT559" s="43">
        <f t="shared" si="1346"/>
        <v>643526.96499999997</v>
      </c>
      <c r="BU559" s="11">
        <f>BU560+BU563</f>
        <v>0</v>
      </c>
      <c r="BV559" s="21"/>
      <c r="BW559" s="21"/>
      <c r="BX559" s="1" t="str">
        <f t="shared" si="1406"/>
        <v/>
      </c>
    </row>
    <row r="560" spans="1:77" s="1" customFormat="1" ht="46.8" hidden="1" customHeight="1" x14ac:dyDescent="0.3">
      <c r="A560" s="8" t="s">
        <v>409</v>
      </c>
      <c r="B560" s="9"/>
      <c r="C560" s="8"/>
      <c r="D560" s="8"/>
      <c r="E560" s="22" t="s">
        <v>410</v>
      </c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>
        <f t="shared" ref="AA560:AA561" si="1407">AA561</f>
        <v>227028.53</v>
      </c>
      <c r="AB560" s="11">
        <f t="shared" ref="AB560:AB564" si="1408">AB561</f>
        <v>0</v>
      </c>
      <c r="AC560" s="11">
        <f t="shared" ref="AC560:AC564" si="1409">AC561</f>
        <v>0</v>
      </c>
      <c r="AD560" s="11">
        <f t="shared" si="1290"/>
        <v>227028.53</v>
      </c>
      <c r="AE560" s="11">
        <f t="shared" si="1291"/>
        <v>0</v>
      </c>
      <c r="AF560" s="11">
        <f t="shared" si="1292"/>
        <v>0</v>
      </c>
      <c r="AG560" s="11">
        <f t="shared" ref="AG560:AG566" si="1410">AG561</f>
        <v>0</v>
      </c>
      <c r="AH560" s="11">
        <f t="shared" si="1293"/>
        <v>227028.53</v>
      </c>
      <c r="AI560" s="11">
        <f t="shared" si="1294"/>
        <v>0</v>
      </c>
      <c r="AJ560" s="11">
        <f t="shared" si="1295"/>
        <v>0</v>
      </c>
      <c r="AK560" s="11">
        <f t="shared" ref="AK560:AK566" si="1411">AK561</f>
        <v>0</v>
      </c>
      <c r="AL560" s="11">
        <f t="shared" ref="AL560:AL566" si="1412">AL561</f>
        <v>0</v>
      </c>
      <c r="AM560" s="11">
        <f t="shared" ref="AM560:AM566" si="1413">AM561</f>
        <v>0</v>
      </c>
      <c r="AN560" s="11">
        <f t="shared" si="1296"/>
        <v>227028.53</v>
      </c>
      <c r="AO560" s="11">
        <f t="shared" si="1297"/>
        <v>0</v>
      </c>
      <c r="AP560" s="11">
        <f t="shared" si="1298"/>
        <v>0</v>
      </c>
      <c r="AQ560" s="11">
        <f t="shared" ref="AQ560:AQ566" si="1414">AQ561</f>
        <v>0</v>
      </c>
      <c r="AR560" s="11">
        <f t="shared" ref="AR560:AR566" si="1415">AR561</f>
        <v>0</v>
      </c>
      <c r="AS560" s="11">
        <f t="shared" ref="AS560:AS566" si="1416">AS561</f>
        <v>0</v>
      </c>
      <c r="AT560" s="11">
        <f t="shared" si="1299"/>
        <v>227028.53</v>
      </c>
      <c r="AU560" s="11">
        <f t="shared" si="1300"/>
        <v>0</v>
      </c>
      <c r="AV560" s="11">
        <f t="shared" si="1301"/>
        <v>0</v>
      </c>
      <c r="AW560" s="11">
        <f t="shared" ref="AW560:AW566" si="1417">AW561</f>
        <v>-227028.53</v>
      </c>
      <c r="AX560" s="11">
        <f t="shared" ref="AX560:AX566" si="1418">AX561</f>
        <v>0</v>
      </c>
      <c r="AY560" s="11">
        <f t="shared" ref="AY560:AY566" si="1419">AY561</f>
        <v>0</v>
      </c>
      <c r="AZ560" s="11">
        <f t="shared" si="1302"/>
        <v>0</v>
      </c>
      <c r="BA560" s="11">
        <f t="shared" si="1303"/>
        <v>0</v>
      </c>
      <c r="BB560" s="11">
        <f t="shared" si="1304"/>
        <v>0</v>
      </c>
      <c r="BC560" s="11">
        <f t="shared" ref="BC560:BC566" si="1420">BC561</f>
        <v>0</v>
      </c>
      <c r="BD560" s="11">
        <f t="shared" ref="BD560:BD566" si="1421">BD561</f>
        <v>0</v>
      </c>
      <c r="BE560" s="11">
        <f t="shared" ref="BE560:BE566" si="1422">BE561</f>
        <v>0</v>
      </c>
      <c r="BF560" s="11">
        <f t="shared" si="1305"/>
        <v>0</v>
      </c>
      <c r="BG560" s="11">
        <f t="shared" si="1306"/>
        <v>0</v>
      </c>
      <c r="BH560" s="11">
        <f t="shared" si="1307"/>
        <v>0</v>
      </c>
      <c r="BI560" s="11">
        <f t="shared" ref="BI560:BI566" si="1423">BI561</f>
        <v>0</v>
      </c>
      <c r="BJ560" s="11">
        <f t="shared" ref="BJ560:BJ566" si="1424">BJ561</f>
        <v>0</v>
      </c>
      <c r="BK560" s="11">
        <f t="shared" ref="BK560:BK566" si="1425">BK561</f>
        <v>0</v>
      </c>
      <c r="BL560" s="11">
        <f t="shared" si="1403"/>
        <v>0</v>
      </c>
      <c r="BM560" s="11">
        <f t="shared" ref="BM560:BM566" si="1426">BM561</f>
        <v>0</v>
      </c>
      <c r="BN560" s="11"/>
      <c r="BO560" s="11">
        <f t="shared" si="1352"/>
        <v>0</v>
      </c>
      <c r="BP560" s="11">
        <f t="shared" ref="BP560:BU566" si="1427">BP561</f>
        <v>0</v>
      </c>
      <c r="BQ560" s="11"/>
      <c r="BR560" s="11">
        <f t="shared" si="1353"/>
        <v>0</v>
      </c>
      <c r="BS560" s="11">
        <f t="shared" si="1427"/>
        <v>0</v>
      </c>
      <c r="BT560" s="11"/>
      <c r="BU560" s="11">
        <f t="shared" si="1427"/>
        <v>0</v>
      </c>
      <c r="BV560" s="21">
        <v>0</v>
      </c>
      <c r="BW560" s="21"/>
      <c r="BX560" s="1" t="str">
        <f t="shared" si="1406"/>
        <v/>
      </c>
    </row>
    <row r="561" spans="1:77" s="1" customFormat="1" ht="46.8" hidden="1" customHeight="1" x14ac:dyDescent="0.3">
      <c r="A561" s="8" t="s">
        <v>409</v>
      </c>
      <c r="B561" s="9" t="s">
        <v>41</v>
      </c>
      <c r="C561" s="8"/>
      <c r="D561" s="8"/>
      <c r="E561" s="20" t="s">
        <v>42</v>
      </c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>
        <f t="shared" si="1407"/>
        <v>227028.53</v>
      </c>
      <c r="AB561" s="11">
        <f t="shared" si="1408"/>
        <v>0</v>
      </c>
      <c r="AC561" s="11">
        <f t="shared" si="1409"/>
        <v>0</v>
      </c>
      <c r="AD561" s="11">
        <f t="shared" si="1290"/>
        <v>227028.53</v>
      </c>
      <c r="AE561" s="11">
        <f t="shared" si="1291"/>
        <v>0</v>
      </c>
      <c r="AF561" s="11">
        <f t="shared" si="1292"/>
        <v>0</v>
      </c>
      <c r="AG561" s="11">
        <f t="shared" si="1410"/>
        <v>0</v>
      </c>
      <c r="AH561" s="11">
        <f t="shared" si="1293"/>
        <v>227028.53</v>
      </c>
      <c r="AI561" s="11">
        <f t="shared" si="1294"/>
        <v>0</v>
      </c>
      <c r="AJ561" s="11">
        <f t="shared" si="1295"/>
        <v>0</v>
      </c>
      <c r="AK561" s="11">
        <f t="shared" si="1411"/>
        <v>0</v>
      </c>
      <c r="AL561" s="11">
        <f t="shared" si="1412"/>
        <v>0</v>
      </c>
      <c r="AM561" s="11">
        <f t="shared" si="1413"/>
        <v>0</v>
      </c>
      <c r="AN561" s="11">
        <f t="shared" si="1296"/>
        <v>227028.53</v>
      </c>
      <c r="AO561" s="11">
        <f t="shared" si="1297"/>
        <v>0</v>
      </c>
      <c r="AP561" s="11">
        <f t="shared" si="1298"/>
        <v>0</v>
      </c>
      <c r="AQ561" s="11">
        <f t="shared" si="1414"/>
        <v>0</v>
      </c>
      <c r="AR561" s="11">
        <f t="shared" si="1415"/>
        <v>0</v>
      </c>
      <c r="AS561" s="11">
        <f t="shared" si="1416"/>
        <v>0</v>
      </c>
      <c r="AT561" s="11">
        <f t="shared" si="1299"/>
        <v>227028.53</v>
      </c>
      <c r="AU561" s="11">
        <f t="shared" si="1300"/>
        <v>0</v>
      </c>
      <c r="AV561" s="11">
        <f t="shared" si="1301"/>
        <v>0</v>
      </c>
      <c r="AW561" s="11">
        <f t="shared" si="1417"/>
        <v>-227028.53</v>
      </c>
      <c r="AX561" s="11">
        <f t="shared" si="1418"/>
        <v>0</v>
      </c>
      <c r="AY561" s="11">
        <f t="shared" si="1419"/>
        <v>0</v>
      </c>
      <c r="AZ561" s="11">
        <f t="shared" si="1302"/>
        <v>0</v>
      </c>
      <c r="BA561" s="11">
        <f t="shared" si="1303"/>
        <v>0</v>
      </c>
      <c r="BB561" s="11">
        <f t="shared" si="1304"/>
        <v>0</v>
      </c>
      <c r="BC561" s="11">
        <f t="shared" si="1420"/>
        <v>0</v>
      </c>
      <c r="BD561" s="11">
        <f t="shared" si="1421"/>
        <v>0</v>
      </c>
      <c r="BE561" s="11">
        <f t="shared" si="1422"/>
        <v>0</v>
      </c>
      <c r="BF561" s="11">
        <f t="shared" si="1305"/>
        <v>0</v>
      </c>
      <c r="BG561" s="11">
        <f t="shared" si="1306"/>
        <v>0</v>
      </c>
      <c r="BH561" s="11">
        <f t="shared" si="1307"/>
        <v>0</v>
      </c>
      <c r="BI561" s="11">
        <f t="shared" si="1423"/>
        <v>0</v>
      </c>
      <c r="BJ561" s="11">
        <f t="shared" si="1424"/>
        <v>0</v>
      </c>
      <c r="BK561" s="11">
        <f t="shared" si="1425"/>
        <v>0</v>
      </c>
      <c r="BL561" s="11">
        <f t="shared" si="1403"/>
        <v>0</v>
      </c>
      <c r="BM561" s="11">
        <f t="shared" si="1426"/>
        <v>0</v>
      </c>
      <c r="BN561" s="11"/>
      <c r="BO561" s="11">
        <f t="shared" si="1352"/>
        <v>0</v>
      </c>
      <c r="BP561" s="11">
        <f t="shared" si="1427"/>
        <v>0</v>
      </c>
      <c r="BQ561" s="11"/>
      <c r="BR561" s="11">
        <f t="shared" si="1353"/>
        <v>0</v>
      </c>
      <c r="BS561" s="11">
        <f t="shared" si="1427"/>
        <v>0</v>
      </c>
      <c r="BT561" s="11"/>
      <c r="BU561" s="11">
        <f t="shared" si="1427"/>
        <v>0</v>
      </c>
      <c r="BV561" s="21">
        <v>0</v>
      </c>
      <c r="BW561" s="21"/>
      <c r="BX561" s="1" t="str">
        <f t="shared" si="1406"/>
        <v/>
      </c>
    </row>
    <row r="562" spans="1:77" s="1" customFormat="1" ht="15.6" hidden="1" customHeight="1" x14ac:dyDescent="0.3">
      <c r="A562" s="8" t="s">
        <v>409</v>
      </c>
      <c r="B562" s="9">
        <v>400</v>
      </c>
      <c r="C562" s="8" t="s">
        <v>78</v>
      </c>
      <c r="D562" s="8" t="s">
        <v>323</v>
      </c>
      <c r="E562" s="20" t="s">
        <v>378</v>
      </c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>
        <f>211682.759+15345.771</f>
        <v>227028.53</v>
      </c>
      <c r="AB562" s="11"/>
      <c r="AC562" s="11"/>
      <c r="AD562" s="11">
        <f t="shared" si="1290"/>
        <v>227028.53</v>
      </c>
      <c r="AE562" s="11">
        <f t="shared" si="1291"/>
        <v>0</v>
      </c>
      <c r="AF562" s="11">
        <f t="shared" si="1292"/>
        <v>0</v>
      </c>
      <c r="AG562" s="11"/>
      <c r="AH562" s="11">
        <f t="shared" si="1293"/>
        <v>227028.53</v>
      </c>
      <c r="AI562" s="11">
        <f t="shared" si="1294"/>
        <v>0</v>
      </c>
      <c r="AJ562" s="11">
        <f t="shared" si="1295"/>
        <v>0</v>
      </c>
      <c r="AK562" s="11"/>
      <c r="AL562" s="11"/>
      <c r="AM562" s="11"/>
      <c r="AN562" s="11">
        <f t="shared" si="1296"/>
        <v>227028.53</v>
      </c>
      <c r="AO562" s="11">
        <f t="shared" si="1297"/>
        <v>0</v>
      </c>
      <c r="AP562" s="11">
        <f t="shared" si="1298"/>
        <v>0</v>
      </c>
      <c r="AQ562" s="11"/>
      <c r="AR562" s="11"/>
      <c r="AS562" s="11"/>
      <c r="AT562" s="11">
        <f t="shared" si="1299"/>
        <v>227028.53</v>
      </c>
      <c r="AU562" s="11">
        <f t="shared" si="1300"/>
        <v>0</v>
      </c>
      <c r="AV562" s="11">
        <f t="shared" si="1301"/>
        <v>0</v>
      </c>
      <c r="AW562" s="11">
        <v>-227028.53</v>
      </c>
      <c r="AX562" s="11"/>
      <c r="AY562" s="11"/>
      <c r="AZ562" s="11">
        <f t="shared" si="1302"/>
        <v>0</v>
      </c>
      <c r="BA562" s="11">
        <f t="shared" si="1303"/>
        <v>0</v>
      </c>
      <c r="BB562" s="11">
        <f t="shared" si="1304"/>
        <v>0</v>
      </c>
      <c r="BC562" s="11"/>
      <c r="BD562" s="11"/>
      <c r="BE562" s="11"/>
      <c r="BF562" s="11">
        <f t="shared" si="1305"/>
        <v>0</v>
      </c>
      <c r="BG562" s="11">
        <f t="shared" si="1306"/>
        <v>0</v>
      </c>
      <c r="BH562" s="11">
        <f t="shared" si="1307"/>
        <v>0</v>
      </c>
      <c r="BI562" s="11"/>
      <c r="BJ562" s="11"/>
      <c r="BK562" s="11"/>
      <c r="BL562" s="11">
        <f t="shared" si="1403"/>
        <v>0</v>
      </c>
      <c r="BM562" s="11"/>
      <c r="BN562" s="11"/>
      <c r="BO562" s="11">
        <f t="shared" si="1352"/>
        <v>0</v>
      </c>
      <c r="BP562" s="11"/>
      <c r="BQ562" s="11"/>
      <c r="BR562" s="11">
        <f t="shared" si="1353"/>
        <v>0</v>
      </c>
      <c r="BS562" s="11"/>
      <c r="BT562" s="11"/>
      <c r="BU562" s="11"/>
      <c r="BV562" s="21">
        <v>0</v>
      </c>
      <c r="BW562" s="21"/>
      <c r="BX562" s="1" t="str">
        <f t="shared" si="1406"/>
        <v>0702</v>
      </c>
    </row>
    <row r="563" spans="1:77" ht="46.8" customHeight="1" x14ac:dyDescent="0.3">
      <c r="A563" s="62" t="s">
        <v>411</v>
      </c>
      <c r="B563" s="63"/>
      <c r="C563" s="62"/>
      <c r="D563" s="62"/>
      <c r="E563" s="65" t="s">
        <v>412</v>
      </c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>
        <f t="shared" ref="AA563:AA564" si="1428">AA564</f>
        <v>292637.84600000002</v>
      </c>
      <c r="AB563" s="11">
        <f t="shared" si="1408"/>
        <v>700210.73199999996</v>
      </c>
      <c r="AC563" s="11">
        <f t="shared" si="1409"/>
        <v>643526.96499999997</v>
      </c>
      <c r="AD563" s="11">
        <f t="shared" si="1290"/>
        <v>292637.84600000002</v>
      </c>
      <c r="AE563" s="11">
        <f t="shared" si="1291"/>
        <v>700210.73199999996</v>
      </c>
      <c r="AF563" s="11">
        <f t="shared" si="1292"/>
        <v>643526.96499999997</v>
      </c>
      <c r="AG563" s="11">
        <f t="shared" si="1410"/>
        <v>0</v>
      </c>
      <c r="AH563" s="11">
        <f t="shared" si="1293"/>
        <v>292637.84600000002</v>
      </c>
      <c r="AI563" s="11">
        <f t="shared" si="1294"/>
        <v>700210.73199999996</v>
      </c>
      <c r="AJ563" s="11">
        <f t="shared" si="1295"/>
        <v>643526.96499999997</v>
      </c>
      <c r="AK563" s="11">
        <f t="shared" si="1411"/>
        <v>0</v>
      </c>
      <c r="AL563" s="11">
        <f t="shared" si="1412"/>
        <v>0</v>
      </c>
      <c r="AM563" s="11">
        <f t="shared" si="1413"/>
        <v>0</v>
      </c>
      <c r="AN563" s="11">
        <f t="shared" si="1296"/>
        <v>292637.84600000002</v>
      </c>
      <c r="AO563" s="11">
        <f t="shared" si="1297"/>
        <v>700210.73199999996</v>
      </c>
      <c r="AP563" s="11">
        <f t="shared" si="1298"/>
        <v>643526.96499999997</v>
      </c>
      <c r="AQ563" s="11">
        <f t="shared" si="1414"/>
        <v>0</v>
      </c>
      <c r="AR563" s="11">
        <f t="shared" si="1415"/>
        <v>0</v>
      </c>
      <c r="AS563" s="11">
        <f t="shared" si="1416"/>
        <v>0</v>
      </c>
      <c r="AT563" s="11">
        <f t="shared" si="1299"/>
        <v>292637.84600000002</v>
      </c>
      <c r="AU563" s="11">
        <f t="shared" si="1300"/>
        <v>700210.73199999996</v>
      </c>
      <c r="AV563" s="11">
        <f t="shared" si="1301"/>
        <v>643526.96499999997</v>
      </c>
      <c r="AW563" s="11">
        <f t="shared" si="1417"/>
        <v>0</v>
      </c>
      <c r="AX563" s="11">
        <f t="shared" si="1418"/>
        <v>0</v>
      </c>
      <c r="AY563" s="11">
        <f t="shared" si="1419"/>
        <v>0</v>
      </c>
      <c r="AZ563" s="11">
        <f t="shared" si="1302"/>
        <v>292637.84600000002</v>
      </c>
      <c r="BA563" s="11">
        <f t="shared" si="1303"/>
        <v>700210.73199999996</v>
      </c>
      <c r="BB563" s="11">
        <f t="shared" si="1304"/>
        <v>643526.96499999997</v>
      </c>
      <c r="BC563" s="11">
        <f t="shared" si="1420"/>
        <v>0</v>
      </c>
      <c r="BD563" s="11">
        <f t="shared" si="1421"/>
        <v>0</v>
      </c>
      <c r="BE563" s="11">
        <f t="shared" si="1422"/>
        <v>0</v>
      </c>
      <c r="BF563" s="11">
        <f t="shared" si="1305"/>
        <v>292637.84600000002</v>
      </c>
      <c r="BG563" s="11">
        <f t="shared" si="1306"/>
        <v>700210.73199999996</v>
      </c>
      <c r="BH563" s="11">
        <f t="shared" si="1307"/>
        <v>643526.96499999997</v>
      </c>
      <c r="BI563" s="11">
        <f t="shared" si="1423"/>
        <v>0</v>
      </c>
      <c r="BJ563" s="11">
        <f t="shared" si="1424"/>
        <v>0</v>
      </c>
      <c r="BK563" s="11">
        <f t="shared" si="1425"/>
        <v>0</v>
      </c>
      <c r="BL563" s="11">
        <f t="shared" si="1403"/>
        <v>292637.84600000002</v>
      </c>
      <c r="BM563" s="11">
        <f t="shared" si="1426"/>
        <v>0</v>
      </c>
      <c r="BN563" s="43">
        <f t="shared" ref="BN563:BN576" si="1429">BL563+BM563</f>
        <v>292637.84600000002</v>
      </c>
      <c r="BO563" s="11">
        <f t="shared" si="1352"/>
        <v>700210.73199999996</v>
      </c>
      <c r="BP563" s="11">
        <f t="shared" si="1427"/>
        <v>0</v>
      </c>
      <c r="BQ563" s="43">
        <f t="shared" ref="BQ563:BQ576" si="1430">BO563+BP563</f>
        <v>700210.73199999996</v>
      </c>
      <c r="BR563" s="11">
        <f t="shared" si="1353"/>
        <v>643526.96499999997</v>
      </c>
      <c r="BS563" s="11">
        <f t="shared" si="1427"/>
        <v>0</v>
      </c>
      <c r="BT563" s="43">
        <f t="shared" ref="BT563:BT576" si="1431">BR563+BS563</f>
        <v>643526.96499999997</v>
      </c>
      <c r="BU563" s="11">
        <f t="shared" si="1427"/>
        <v>0</v>
      </c>
      <c r="BV563" s="21"/>
      <c r="BW563" s="21"/>
      <c r="BX563" s="1" t="str">
        <f t="shared" si="1406"/>
        <v/>
      </c>
    </row>
    <row r="564" spans="1:77" ht="46.8" customHeight="1" x14ac:dyDescent="0.3">
      <c r="A564" s="62" t="s">
        <v>411</v>
      </c>
      <c r="B564" s="63" t="s">
        <v>41</v>
      </c>
      <c r="C564" s="62"/>
      <c r="D564" s="62"/>
      <c r="E564" s="64" t="s">
        <v>42</v>
      </c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>
        <f t="shared" si="1428"/>
        <v>292637.84600000002</v>
      </c>
      <c r="AB564" s="11">
        <f t="shared" si="1408"/>
        <v>700210.73199999996</v>
      </c>
      <c r="AC564" s="11">
        <f t="shared" si="1409"/>
        <v>643526.96499999997</v>
      </c>
      <c r="AD564" s="11">
        <f t="shared" si="1290"/>
        <v>292637.84600000002</v>
      </c>
      <c r="AE564" s="11">
        <f t="shared" si="1291"/>
        <v>700210.73199999996</v>
      </c>
      <c r="AF564" s="11">
        <f t="shared" si="1292"/>
        <v>643526.96499999997</v>
      </c>
      <c r="AG564" s="11">
        <f t="shared" si="1410"/>
        <v>0</v>
      </c>
      <c r="AH564" s="11">
        <f t="shared" si="1293"/>
        <v>292637.84600000002</v>
      </c>
      <c r="AI564" s="11">
        <f t="shared" si="1294"/>
        <v>700210.73199999996</v>
      </c>
      <c r="AJ564" s="11">
        <f t="shared" si="1295"/>
        <v>643526.96499999997</v>
      </c>
      <c r="AK564" s="11">
        <f t="shared" si="1411"/>
        <v>0</v>
      </c>
      <c r="AL564" s="11">
        <f t="shared" si="1412"/>
        <v>0</v>
      </c>
      <c r="AM564" s="11">
        <f t="shared" si="1413"/>
        <v>0</v>
      </c>
      <c r="AN564" s="11">
        <f t="shared" si="1296"/>
        <v>292637.84600000002</v>
      </c>
      <c r="AO564" s="11">
        <f t="shared" si="1297"/>
        <v>700210.73199999996</v>
      </c>
      <c r="AP564" s="11">
        <f t="shared" si="1298"/>
        <v>643526.96499999997</v>
      </c>
      <c r="AQ564" s="11">
        <f t="shared" si="1414"/>
        <v>0</v>
      </c>
      <c r="AR564" s="11">
        <f t="shared" si="1415"/>
        <v>0</v>
      </c>
      <c r="AS564" s="11">
        <f t="shared" si="1416"/>
        <v>0</v>
      </c>
      <c r="AT564" s="11">
        <f t="shared" si="1299"/>
        <v>292637.84600000002</v>
      </c>
      <c r="AU564" s="11">
        <f t="shared" si="1300"/>
        <v>700210.73199999996</v>
      </c>
      <c r="AV564" s="11">
        <f t="shared" si="1301"/>
        <v>643526.96499999997</v>
      </c>
      <c r="AW564" s="11">
        <f t="shared" si="1417"/>
        <v>0</v>
      </c>
      <c r="AX564" s="11">
        <f t="shared" si="1418"/>
        <v>0</v>
      </c>
      <c r="AY564" s="11">
        <f t="shared" si="1419"/>
        <v>0</v>
      </c>
      <c r="AZ564" s="11">
        <f t="shared" si="1302"/>
        <v>292637.84600000002</v>
      </c>
      <c r="BA564" s="11">
        <f t="shared" si="1303"/>
        <v>700210.73199999996</v>
      </c>
      <c r="BB564" s="11">
        <f t="shared" si="1304"/>
        <v>643526.96499999997</v>
      </c>
      <c r="BC564" s="11">
        <f t="shared" si="1420"/>
        <v>0</v>
      </c>
      <c r="BD564" s="11">
        <f t="shared" si="1421"/>
        <v>0</v>
      </c>
      <c r="BE564" s="11">
        <f t="shared" si="1422"/>
        <v>0</v>
      </c>
      <c r="BF564" s="11">
        <f t="shared" si="1305"/>
        <v>292637.84600000002</v>
      </c>
      <c r="BG564" s="11">
        <f t="shared" si="1306"/>
        <v>700210.73199999996</v>
      </c>
      <c r="BH564" s="11">
        <f t="shared" si="1307"/>
        <v>643526.96499999997</v>
      </c>
      <c r="BI564" s="11">
        <f t="shared" si="1423"/>
        <v>0</v>
      </c>
      <c r="BJ564" s="11">
        <f t="shared" si="1424"/>
        <v>0</v>
      </c>
      <c r="BK564" s="11">
        <f t="shared" si="1425"/>
        <v>0</v>
      </c>
      <c r="BL564" s="11">
        <f t="shared" si="1403"/>
        <v>292637.84600000002</v>
      </c>
      <c r="BM564" s="11">
        <f t="shared" si="1426"/>
        <v>0</v>
      </c>
      <c r="BN564" s="43">
        <f t="shared" si="1429"/>
        <v>292637.84600000002</v>
      </c>
      <c r="BO564" s="11">
        <f t="shared" si="1352"/>
        <v>700210.73199999996</v>
      </c>
      <c r="BP564" s="11">
        <f t="shared" si="1427"/>
        <v>0</v>
      </c>
      <c r="BQ564" s="43">
        <f t="shared" si="1430"/>
        <v>700210.73199999996</v>
      </c>
      <c r="BR564" s="11">
        <f t="shared" si="1353"/>
        <v>643526.96499999997</v>
      </c>
      <c r="BS564" s="11">
        <f t="shared" si="1427"/>
        <v>0</v>
      </c>
      <c r="BT564" s="43">
        <f t="shared" si="1431"/>
        <v>643526.96499999997</v>
      </c>
      <c r="BU564" s="11">
        <f t="shared" si="1427"/>
        <v>0</v>
      </c>
      <c r="BV564" s="21"/>
      <c r="BW564" s="21"/>
      <c r="BX564" s="1" t="str">
        <f t="shared" si="1406"/>
        <v/>
      </c>
    </row>
    <row r="565" spans="1:77" ht="15.6" customHeight="1" x14ac:dyDescent="0.3">
      <c r="A565" s="62" t="s">
        <v>411</v>
      </c>
      <c r="B565" s="63">
        <v>400</v>
      </c>
      <c r="C565" s="62" t="s">
        <v>78</v>
      </c>
      <c r="D565" s="62" t="s">
        <v>323</v>
      </c>
      <c r="E565" s="64" t="s">
        <v>378</v>
      </c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>
        <f>11693.808+280651.4+292.638</f>
        <v>292637.84600000002</v>
      </c>
      <c r="AB565" s="11">
        <f>2184.828+52435.872+25795.593+619094.228+700.211</f>
        <v>700210.73199999996</v>
      </c>
      <c r="AC565" s="11">
        <f>25715.338+617168.1+643.527</f>
        <v>643526.96499999997</v>
      </c>
      <c r="AD565" s="11">
        <f t="shared" si="1290"/>
        <v>292637.84600000002</v>
      </c>
      <c r="AE565" s="11">
        <f t="shared" si="1291"/>
        <v>700210.73199999996</v>
      </c>
      <c r="AF565" s="11">
        <f t="shared" si="1292"/>
        <v>643526.96499999997</v>
      </c>
      <c r="AG565" s="11"/>
      <c r="AH565" s="11">
        <f t="shared" si="1293"/>
        <v>292637.84600000002</v>
      </c>
      <c r="AI565" s="11">
        <f t="shared" si="1294"/>
        <v>700210.73199999996</v>
      </c>
      <c r="AJ565" s="11">
        <f t="shared" si="1295"/>
        <v>643526.96499999997</v>
      </c>
      <c r="AK565" s="11"/>
      <c r="AL565" s="11"/>
      <c r="AM565" s="11"/>
      <c r="AN565" s="11">
        <f t="shared" si="1296"/>
        <v>292637.84600000002</v>
      </c>
      <c r="AO565" s="11">
        <f t="shared" si="1297"/>
        <v>700210.73199999996</v>
      </c>
      <c r="AP565" s="11">
        <f t="shared" si="1298"/>
        <v>643526.96499999997</v>
      </c>
      <c r="AQ565" s="11"/>
      <c r="AR565" s="11"/>
      <c r="AS565" s="11"/>
      <c r="AT565" s="11">
        <f t="shared" si="1299"/>
        <v>292637.84600000002</v>
      </c>
      <c r="AU565" s="11">
        <f t="shared" si="1300"/>
        <v>700210.73199999996</v>
      </c>
      <c r="AV565" s="11">
        <f t="shared" si="1301"/>
        <v>643526.96499999997</v>
      </c>
      <c r="AW565" s="11"/>
      <c r="AX565" s="11"/>
      <c r="AY565" s="11"/>
      <c r="AZ565" s="11">
        <f t="shared" si="1302"/>
        <v>292637.84600000002</v>
      </c>
      <c r="BA565" s="11">
        <f t="shared" si="1303"/>
        <v>700210.73199999996</v>
      </c>
      <c r="BB565" s="11">
        <f t="shared" si="1304"/>
        <v>643526.96499999997</v>
      </c>
      <c r="BC565" s="11"/>
      <c r="BD565" s="11"/>
      <c r="BE565" s="11"/>
      <c r="BF565" s="11">
        <f t="shared" si="1305"/>
        <v>292637.84600000002</v>
      </c>
      <c r="BG565" s="11">
        <f t="shared" si="1306"/>
        <v>700210.73199999996</v>
      </c>
      <c r="BH565" s="11">
        <f t="shared" si="1307"/>
        <v>643526.96499999997</v>
      </c>
      <c r="BI565" s="11"/>
      <c r="BJ565" s="11"/>
      <c r="BK565" s="11"/>
      <c r="BL565" s="11">
        <f t="shared" si="1403"/>
        <v>292637.84600000002</v>
      </c>
      <c r="BM565" s="11"/>
      <c r="BN565" s="43">
        <f t="shared" si="1429"/>
        <v>292637.84600000002</v>
      </c>
      <c r="BO565" s="11">
        <f t="shared" si="1352"/>
        <v>700210.73199999996</v>
      </c>
      <c r="BP565" s="11"/>
      <c r="BQ565" s="43">
        <f t="shared" si="1430"/>
        <v>700210.73199999996</v>
      </c>
      <c r="BR565" s="11">
        <f t="shared" si="1353"/>
        <v>643526.96499999997</v>
      </c>
      <c r="BS565" s="11"/>
      <c r="BT565" s="43">
        <f t="shared" si="1431"/>
        <v>643526.96499999997</v>
      </c>
      <c r="BU565" s="11"/>
      <c r="BV565" s="21"/>
      <c r="BW565" s="21"/>
      <c r="BX565" s="1" t="str">
        <f t="shared" si="1406"/>
        <v>0702</v>
      </c>
    </row>
    <row r="566" spans="1:77" s="70" customFormat="1" ht="31.2" customHeight="1" x14ac:dyDescent="0.3">
      <c r="A566" s="59" t="s">
        <v>413</v>
      </c>
      <c r="B566" s="60"/>
      <c r="C566" s="59"/>
      <c r="D566" s="59"/>
      <c r="E566" s="61" t="s">
        <v>281</v>
      </c>
      <c r="F566" s="18">
        <f t="shared" si="1372"/>
        <v>1364542.2999999998</v>
      </c>
      <c r="G566" s="18">
        <f t="shared" si="1373"/>
        <v>1989896.9999999998</v>
      </c>
      <c r="H566" s="18">
        <f t="shared" si="1374"/>
        <v>1477335.5</v>
      </c>
      <c r="I566" s="18">
        <f t="shared" si="1375"/>
        <v>0</v>
      </c>
      <c r="J566" s="18">
        <f t="shared" si="1376"/>
        <v>0</v>
      </c>
      <c r="K566" s="18">
        <f t="shared" si="1377"/>
        <v>0</v>
      </c>
      <c r="L566" s="18">
        <f t="shared" si="1361"/>
        <v>1364542.2999999998</v>
      </c>
      <c r="M566" s="18">
        <f t="shared" si="1362"/>
        <v>1989896.9999999998</v>
      </c>
      <c r="N566" s="18">
        <f t="shared" si="1363"/>
        <v>1477335.5</v>
      </c>
      <c r="O566" s="18">
        <f t="shared" si="1378"/>
        <v>257060.86805000002</v>
      </c>
      <c r="P566" s="18">
        <f t="shared" si="1379"/>
        <v>0</v>
      </c>
      <c r="Q566" s="18">
        <f t="shared" si="1380"/>
        <v>3.5999999999999997E-2</v>
      </c>
      <c r="R566" s="18">
        <f t="shared" si="1284"/>
        <v>1621603.1680499997</v>
      </c>
      <c r="S566" s="18">
        <f t="shared" si="1285"/>
        <v>1989896.9999999998</v>
      </c>
      <c r="T566" s="18">
        <f t="shared" si="1286"/>
        <v>1477335.5360000001</v>
      </c>
      <c r="U566" s="18">
        <f t="shared" si="1381"/>
        <v>0</v>
      </c>
      <c r="V566" s="18">
        <f t="shared" si="1382"/>
        <v>0</v>
      </c>
      <c r="W566" s="18">
        <f t="shared" si="1383"/>
        <v>0</v>
      </c>
      <c r="X566" s="18">
        <f t="shared" si="1287"/>
        <v>1621603.1680499997</v>
      </c>
      <c r="Y566" s="18">
        <f t="shared" si="1288"/>
        <v>1989896.9999999998</v>
      </c>
      <c r="Z566" s="18">
        <f t="shared" si="1289"/>
        <v>1477335.5360000001</v>
      </c>
      <c r="AA566" s="18">
        <f t="shared" si="1384"/>
        <v>-495358.54200000002</v>
      </c>
      <c r="AB566" s="18">
        <f t="shared" si="1385"/>
        <v>-798399</v>
      </c>
      <c r="AC566" s="18">
        <f t="shared" si="1386"/>
        <v>-200000</v>
      </c>
      <c r="AD566" s="18">
        <f t="shared" si="1290"/>
        <v>1126244.6260499996</v>
      </c>
      <c r="AE566" s="18">
        <f t="shared" si="1291"/>
        <v>1191497.9999999998</v>
      </c>
      <c r="AF566" s="18">
        <f t="shared" si="1292"/>
        <v>1277335.5360000001</v>
      </c>
      <c r="AG566" s="18">
        <f t="shared" si="1410"/>
        <v>0</v>
      </c>
      <c r="AH566" s="18">
        <f t="shared" si="1293"/>
        <v>1126244.6260499996</v>
      </c>
      <c r="AI566" s="18">
        <f t="shared" si="1294"/>
        <v>1191497.9999999998</v>
      </c>
      <c r="AJ566" s="18">
        <f t="shared" si="1295"/>
        <v>1277335.5360000001</v>
      </c>
      <c r="AK566" s="18">
        <f t="shared" si="1411"/>
        <v>71842.505000000005</v>
      </c>
      <c r="AL566" s="18">
        <f t="shared" si="1412"/>
        <v>160</v>
      </c>
      <c r="AM566" s="18">
        <f t="shared" si="1413"/>
        <v>-277.33600000000001</v>
      </c>
      <c r="AN566" s="18">
        <f t="shared" si="1296"/>
        <v>1198087.1310499995</v>
      </c>
      <c r="AO566" s="18">
        <f t="shared" si="1297"/>
        <v>1191657.9999999998</v>
      </c>
      <c r="AP566" s="18">
        <f t="shared" si="1298"/>
        <v>1277058.2000000002</v>
      </c>
      <c r="AQ566" s="18">
        <f t="shared" si="1414"/>
        <v>0</v>
      </c>
      <c r="AR566" s="18">
        <f t="shared" si="1415"/>
        <v>0</v>
      </c>
      <c r="AS566" s="18">
        <f t="shared" si="1416"/>
        <v>0</v>
      </c>
      <c r="AT566" s="18">
        <f t="shared" si="1299"/>
        <v>1198087.1310499995</v>
      </c>
      <c r="AU566" s="18">
        <f t="shared" si="1300"/>
        <v>1191657.9999999998</v>
      </c>
      <c r="AV566" s="18">
        <f t="shared" si="1301"/>
        <v>1277058.2000000002</v>
      </c>
      <c r="AW566" s="18">
        <f t="shared" si="1417"/>
        <v>0</v>
      </c>
      <c r="AX566" s="18">
        <f t="shared" si="1418"/>
        <v>0</v>
      </c>
      <c r="AY566" s="18">
        <f t="shared" si="1419"/>
        <v>331207.76799999998</v>
      </c>
      <c r="AZ566" s="18">
        <f t="shared" si="1302"/>
        <v>1198087.1310499995</v>
      </c>
      <c r="BA566" s="18">
        <f t="shared" si="1303"/>
        <v>1191657.9999999998</v>
      </c>
      <c r="BB566" s="18">
        <f t="shared" si="1304"/>
        <v>1608265.9680000001</v>
      </c>
      <c r="BC566" s="18">
        <f t="shared" si="1420"/>
        <v>0</v>
      </c>
      <c r="BD566" s="18">
        <f t="shared" si="1421"/>
        <v>0</v>
      </c>
      <c r="BE566" s="18">
        <f t="shared" si="1422"/>
        <v>0</v>
      </c>
      <c r="BF566" s="18">
        <f t="shared" si="1305"/>
        <v>1198087.1310499995</v>
      </c>
      <c r="BG566" s="18">
        <f t="shared" si="1306"/>
        <v>1191657.9999999998</v>
      </c>
      <c r="BH566" s="18">
        <f t="shared" si="1307"/>
        <v>1608265.9680000001</v>
      </c>
      <c r="BI566" s="18">
        <f t="shared" si="1423"/>
        <v>6635.4650000000001</v>
      </c>
      <c r="BJ566" s="18">
        <f t="shared" si="1424"/>
        <v>913.25099999999998</v>
      </c>
      <c r="BK566" s="18">
        <f t="shared" si="1425"/>
        <v>75.085999999999999</v>
      </c>
      <c r="BL566" s="18">
        <f t="shared" si="1403"/>
        <v>1204722.5960499996</v>
      </c>
      <c r="BM566" s="18">
        <f t="shared" si="1426"/>
        <v>-7418.0150000000003</v>
      </c>
      <c r="BN566" s="68">
        <f t="shared" si="1429"/>
        <v>1197304.5810499997</v>
      </c>
      <c r="BO566" s="18">
        <f t="shared" si="1352"/>
        <v>1192571.2509999997</v>
      </c>
      <c r="BP566" s="18">
        <f t="shared" si="1427"/>
        <v>0</v>
      </c>
      <c r="BQ566" s="68">
        <f t="shared" si="1430"/>
        <v>1192571.2509999997</v>
      </c>
      <c r="BR566" s="18">
        <f t="shared" si="1353"/>
        <v>1608341.054</v>
      </c>
      <c r="BS566" s="18">
        <f t="shared" si="1427"/>
        <v>0</v>
      </c>
      <c r="BT566" s="68">
        <f t="shared" si="1431"/>
        <v>1608341.054</v>
      </c>
      <c r="BU566" s="18">
        <f t="shared" si="1427"/>
        <v>0</v>
      </c>
      <c r="BV566" s="19"/>
      <c r="BW566" s="19"/>
      <c r="BX566" s="17" t="str">
        <f t="shared" si="1406"/>
        <v/>
      </c>
      <c r="BY566" s="17"/>
    </row>
    <row r="567" spans="1:77" ht="31.2" customHeight="1" x14ac:dyDescent="0.3">
      <c r="A567" s="62" t="s">
        <v>414</v>
      </c>
      <c r="B567" s="63"/>
      <c r="C567" s="62"/>
      <c r="D567" s="62"/>
      <c r="E567" s="64" t="s">
        <v>415</v>
      </c>
      <c r="F567" s="11">
        <f t="shared" ref="F567:K567" si="1432">F571+F574+F577+F580+F583</f>
        <v>1364542.2999999998</v>
      </c>
      <c r="G567" s="11">
        <f t="shared" si="1432"/>
        <v>1989896.9999999998</v>
      </c>
      <c r="H567" s="11">
        <f t="shared" si="1432"/>
        <v>1477335.5</v>
      </c>
      <c r="I567" s="11">
        <f t="shared" si="1432"/>
        <v>0</v>
      </c>
      <c r="J567" s="11">
        <f t="shared" si="1432"/>
        <v>0</v>
      </c>
      <c r="K567" s="11">
        <f t="shared" si="1432"/>
        <v>0</v>
      </c>
      <c r="L567" s="11">
        <f t="shared" si="1361"/>
        <v>1364542.2999999998</v>
      </c>
      <c r="M567" s="11">
        <f t="shared" si="1362"/>
        <v>1989896.9999999998</v>
      </c>
      <c r="N567" s="11">
        <f t="shared" si="1363"/>
        <v>1477335.5</v>
      </c>
      <c r="O567" s="11">
        <f>O571+O574+O577+O580+O583+O568</f>
        <v>257060.86805000002</v>
      </c>
      <c r="P567" s="11">
        <f>P571+P574+P577+P580+P583+P568</f>
        <v>0</v>
      </c>
      <c r="Q567" s="11">
        <f>Q571+Q574+Q577+Q580+Q583+Q568</f>
        <v>3.5999999999999997E-2</v>
      </c>
      <c r="R567" s="11">
        <f t="shared" ref="R567:R630" si="1433">L567+O567</f>
        <v>1621603.1680499997</v>
      </c>
      <c r="S567" s="11">
        <f t="shared" ref="S567:S630" si="1434">M567+P567</f>
        <v>1989896.9999999998</v>
      </c>
      <c r="T567" s="11">
        <f t="shared" ref="T567:T630" si="1435">N567+Q567</f>
        <v>1477335.5360000001</v>
      </c>
      <c r="U567" s="11">
        <f>U571+U574+U577+U580+U583+U568</f>
        <v>0</v>
      </c>
      <c r="V567" s="11">
        <f>V571+V574+V577+V580+V583+V568</f>
        <v>0</v>
      </c>
      <c r="W567" s="11">
        <f>W571+W574+W577+W580+W583+W568</f>
        <v>0</v>
      </c>
      <c r="X567" s="11">
        <f t="shared" ref="X567:X630" si="1436">R567+U567</f>
        <v>1621603.1680499997</v>
      </c>
      <c r="Y567" s="11">
        <f t="shared" ref="Y567:Y630" si="1437">S567+V567</f>
        <v>1989896.9999999998</v>
      </c>
      <c r="Z567" s="11">
        <f t="shared" ref="Z567:Z630" si="1438">T567+W567</f>
        <v>1477335.5360000001</v>
      </c>
      <c r="AA567" s="11">
        <f>AA571+AA574+AA577+AA580+AA583+AA568</f>
        <v>-495358.54200000002</v>
      </c>
      <c r="AB567" s="11">
        <f>AB571+AB574+AB577+AB580+AB583+AB568</f>
        <v>-798399</v>
      </c>
      <c r="AC567" s="11">
        <f>AC571+AC574+AC577+AC580+AC583+AC568</f>
        <v>-200000</v>
      </c>
      <c r="AD567" s="11">
        <f t="shared" ref="AD567:AD630" si="1439">X567+AA567</f>
        <v>1126244.6260499996</v>
      </c>
      <c r="AE567" s="11">
        <f t="shared" ref="AE567:AE630" si="1440">Y567+AB567</f>
        <v>1191497.9999999998</v>
      </c>
      <c r="AF567" s="11">
        <f t="shared" ref="AF567:AF630" si="1441">Z567+AC567</f>
        <v>1277335.5360000001</v>
      </c>
      <c r="AG567" s="11">
        <f>AG571+AG574+AG577+AG580+AG583+AG568</f>
        <v>0</v>
      </c>
      <c r="AH567" s="11">
        <f t="shared" ref="AH567:AH630" si="1442">AD567+AG567</f>
        <v>1126244.6260499996</v>
      </c>
      <c r="AI567" s="11">
        <f t="shared" ref="AI567:AI630" si="1443">AE567</f>
        <v>1191497.9999999998</v>
      </c>
      <c r="AJ567" s="11">
        <f t="shared" ref="AJ567:AJ630" si="1444">AF567</f>
        <v>1277335.5360000001</v>
      </c>
      <c r="AK567" s="11">
        <f>AK571+AK574+AK577+AK580+AK583+AK568</f>
        <v>71842.505000000005</v>
      </c>
      <c r="AL567" s="11">
        <f>AL571+AL574+AL577+AL580+AL583+AL568</f>
        <v>160</v>
      </c>
      <c r="AM567" s="11">
        <f>AM571+AM574+AM577+AM580+AM583+AM568</f>
        <v>-277.33600000000001</v>
      </c>
      <c r="AN567" s="11">
        <f t="shared" ref="AN567:AN630" si="1445">AH567+AK567</f>
        <v>1198087.1310499995</v>
      </c>
      <c r="AO567" s="11">
        <f t="shared" ref="AO567:AO630" si="1446">AI567+AL567</f>
        <v>1191657.9999999998</v>
      </c>
      <c r="AP567" s="11">
        <f t="shared" ref="AP567:AP630" si="1447">AJ567+AM567</f>
        <v>1277058.2000000002</v>
      </c>
      <c r="AQ567" s="11">
        <f>AQ571+AQ574+AQ577+AQ580+AQ583+AQ568</f>
        <v>0</v>
      </c>
      <c r="AR567" s="11">
        <f>AR571+AR574+AR577+AR580+AR583+AR568</f>
        <v>0</v>
      </c>
      <c r="AS567" s="11">
        <f>AS571+AS574+AS577+AS580+AS583+AS568</f>
        <v>0</v>
      </c>
      <c r="AT567" s="11">
        <f t="shared" ref="AT567:AT630" si="1448">AN567+AQ567</f>
        <v>1198087.1310499995</v>
      </c>
      <c r="AU567" s="11">
        <f t="shared" ref="AU567:AU630" si="1449">AO567+AR567</f>
        <v>1191657.9999999998</v>
      </c>
      <c r="AV567" s="11">
        <f t="shared" ref="AV567:AV630" si="1450">AP567+AS567</f>
        <v>1277058.2000000002</v>
      </c>
      <c r="AW567" s="11">
        <f>AW571+AW574+AW577+AW580+AW583+AW568</f>
        <v>0</v>
      </c>
      <c r="AX567" s="11">
        <f>AX571+AX574+AX577+AX580+AX583+AX568</f>
        <v>0</v>
      </c>
      <c r="AY567" s="11">
        <f>AY571+AY574+AY577+AY580+AY583+AY568</f>
        <v>331207.76799999998</v>
      </c>
      <c r="AZ567" s="11">
        <f t="shared" ref="AZ567:AZ630" si="1451">AT567+AW567</f>
        <v>1198087.1310499995</v>
      </c>
      <c r="BA567" s="11">
        <f t="shared" ref="BA567:BA630" si="1452">AU567+AX567</f>
        <v>1191657.9999999998</v>
      </c>
      <c r="BB567" s="11">
        <f t="shared" ref="BB567:BB630" si="1453">AV567+AY567</f>
        <v>1608265.9680000001</v>
      </c>
      <c r="BC567" s="11">
        <f>BC571+BC574+BC577+BC580+BC583+BC568</f>
        <v>0</v>
      </c>
      <c r="BD567" s="11">
        <f>BD571+BD574+BD577+BD580+BD583+BD568</f>
        <v>0</v>
      </c>
      <c r="BE567" s="11">
        <f>BE571+BE574+BE577+BE580+BE583+BE568</f>
        <v>0</v>
      </c>
      <c r="BF567" s="11">
        <f t="shared" ref="BF567:BF630" si="1454">AZ567+BC567</f>
        <v>1198087.1310499995</v>
      </c>
      <c r="BG567" s="11">
        <f t="shared" ref="BG567:BG630" si="1455">BA567+BD567</f>
        <v>1191657.9999999998</v>
      </c>
      <c r="BH567" s="11">
        <f t="shared" ref="BH567:BH630" si="1456">BB567+BE567</f>
        <v>1608265.9680000001</v>
      </c>
      <c r="BI567" s="11">
        <f>BI571+BI574+BI577+BI580+BI583+BI568</f>
        <v>6635.4650000000001</v>
      </c>
      <c r="BJ567" s="11">
        <f>BJ571+BJ574+BJ577+BJ580+BJ583+BJ568</f>
        <v>913.25099999999998</v>
      </c>
      <c r="BK567" s="11">
        <f>BK571+BK574+BK577+BK580+BK583+BK568</f>
        <v>75.085999999999999</v>
      </c>
      <c r="BL567" s="11">
        <f t="shared" si="1403"/>
        <v>1204722.5960499996</v>
      </c>
      <c r="BM567" s="11">
        <f>BM571+BM574+BM577+BM580+BM583+BM568</f>
        <v>-7418.0150000000003</v>
      </c>
      <c r="BN567" s="43">
        <f t="shared" si="1429"/>
        <v>1197304.5810499997</v>
      </c>
      <c r="BO567" s="11">
        <f t="shared" si="1352"/>
        <v>1192571.2509999997</v>
      </c>
      <c r="BP567" s="11">
        <f>BP571+BP574+BP577+BP580+BP583+BP568</f>
        <v>0</v>
      </c>
      <c r="BQ567" s="43">
        <f t="shared" si="1430"/>
        <v>1192571.2509999997</v>
      </c>
      <c r="BR567" s="11">
        <f t="shared" si="1353"/>
        <v>1608341.054</v>
      </c>
      <c r="BS567" s="11">
        <f>BS571+BS574+BS577+BS580+BS583+BS568</f>
        <v>0</v>
      </c>
      <c r="BT567" s="43">
        <f t="shared" si="1431"/>
        <v>1608341.054</v>
      </c>
      <c r="BU567" s="11">
        <f>BU571+BU574+BU577+BU580+BU583+BU568</f>
        <v>0</v>
      </c>
      <c r="BV567" s="21"/>
      <c r="BW567" s="21"/>
      <c r="BX567" s="1" t="str">
        <f t="shared" si="1406"/>
        <v/>
      </c>
    </row>
    <row r="568" spans="1:77" ht="31.2" customHeight="1" x14ac:dyDescent="0.3">
      <c r="A568" s="62" t="s">
        <v>416</v>
      </c>
      <c r="B568" s="63"/>
      <c r="C568" s="62"/>
      <c r="D568" s="62"/>
      <c r="E568" s="65" t="s">
        <v>417</v>
      </c>
      <c r="F568" s="11"/>
      <c r="G568" s="11"/>
      <c r="H568" s="11"/>
      <c r="I568" s="11"/>
      <c r="J568" s="11"/>
      <c r="K568" s="11"/>
      <c r="L568" s="11"/>
      <c r="M568" s="11"/>
      <c r="N568" s="11"/>
      <c r="O568" s="11">
        <f t="shared" ref="O568:O586" si="1457">O569</f>
        <v>8404.7960500000008</v>
      </c>
      <c r="P568" s="11">
        <f t="shared" ref="P568:P586" si="1458">P569</f>
        <v>0</v>
      </c>
      <c r="Q568" s="11">
        <f t="shared" ref="Q568:Q586" si="1459">Q569</f>
        <v>0</v>
      </c>
      <c r="R568" s="11">
        <f t="shared" si="1433"/>
        <v>8404.7960500000008</v>
      </c>
      <c r="S568" s="11">
        <f t="shared" si="1434"/>
        <v>0</v>
      </c>
      <c r="T568" s="11">
        <f t="shared" si="1435"/>
        <v>0</v>
      </c>
      <c r="U568" s="11">
        <f t="shared" ref="U568:U586" si="1460">U569</f>
        <v>0</v>
      </c>
      <c r="V568" s="11">
        <f t="shared" ref="V568:V586" si="1461">V569</f>
        <v>0</v>
      </c>
      <c r="W568" s="11">
        <f t="shared" ref="W568:W586" si="1462">W569</f>
        <v>0</v>
      </c>
      <c r="X568" s="11">
        <f t="shared" si="1436"/>
        <v>8404.7960500000008</v>
      </c>
      <c r="Y568" s="11">
        <f t="shared" si="1437"/>
        <v>0</v>
      </c>
      <c r="Z568" s="11">
        <f t="shared" si="1438"/>
        <v>0</v>
      </c>
      <c r="AA568" s="11">
        <f t="shared" ref="AA568:AA586" si="1463">AA569</f>
        <v>0</v>
      </c>
      <c r="AB568" s="11">
        <f t="shared" ref="AB568:AB586" si="1464">AB569</f>
        <v>0</v>
      </c>
      <c r="AC568" s="11">
        <f t="shared" ref="AC568:AC586" si="1465">AC569</f>
        <v>0</v>
      </c>
      <c r="AD568" s="11">
        <f t="shared" si="1439"/>
        <v>8404.7960500000008</v>
      </c>
      <c r="AE568" s="11">
        <f t="shared" si="1440"/>
        <v>0</v>
      </c>
      <c r="AF568" s="11">
        <f t="shared" si="1441"/>
        <v>0</v>
      </c>
      <c r="AG568" s="11">
        <f t="shared" ref="AG568:AG586" si="1466">AG569</f>
        <v>0</v>
      </c>
      <c r="AH568" s="11">
        <f t="shared" si="1442"/>
        <v>8404.7960500000008</v>
      </c>
      <c r="AI568" s="11">
        <f t="shared" si="1443"/>
        <v>0</v>
      </c>
      <c r="AJ568" s="11">
        <f t="shared" si="1444"/>
        <v>0</v>
      </c>
      <c r="AK568" s="11">
        <f t="shared" ref="AK568:AK586" si="1467">AK569</f>
        <v>0</v>
      </c>
      <c r="AL568" s="11">
        <f t="shared" ref="AL568:AL586" si="1468">AL569</f>
        <v>0</v>
      </c>
      <c r="AM568" s="11">
        <f t="shared" ref="AM568:AM586" si="1469">AM569</f>
        <v>0</v>
      </c>
      <c r="AN568" s="11">
        <f t="shared" si="1445"/>
        <v>8404.7960500000008</v>
      </c>
      <c r="AO568" s="11">
        <f t="shared" si="1446"/>
        <v>0</v>
      </c>
      <c r="AP568" s="11">
        <f t="shared" si="1447"/>
        <v>0</v>
      </c>
      <c r="AQ568" s="11">
        <f t="shared" ref="AQ568:AQ586" si="1470">AQ569</f>
        <v>0</v>
      </c>
      <c r="AR568" s="11">
        <f t="shared" ref="AR568:AR586" si="1471">AR569</f>
        <v>0</v>
      </c>
      <c r="AS568" s="11">
        <f t="shared" ref="AS568:AS586" si="1472">AS569</f>
        <v>0</v>
      </c>
      <c r="AT568" s="11">
        <f t="shared" si="1448"/>
        <v>8404.7960500000008</v>
      </c>
      <c r="AU568" s="11">
        <f t="shared" si="1449"/>
        <v>0</v>
      </c>
      <c r="AV568" s="11">
        <f t="shared" si="1450"/>
        <v>0</v>
      </c>
      <c r="AW568" s="11">
        <f t="shared" ref="AW568:AW586" si="1473">AW569</f>
        <v>0</v>
      </c>
      <c r="AX568" s="11">
        <f t="shared" ref="AX568:AX586" si="1474">AX569</f>
        <v>0</v>
      </c>
      <c r="AY568" s="11">
        <f t="shared" ref="AY568:AY586" si="1475">AY569</f>
        <v>0</v>
      </c>
      <c r="AZ568" s="11">
        <f t="shared" si="1451"/>
        <v>8404.7960500000008</v>
      </c>
      <c r="BA568" s="11">
        <f t="shared" si="1452"/>
        <v>0</v>
      </c>
      <c r="BB568" s="11">
        <f t="shared" si="1453"/>
        <v>0</v>
      </c>
      <c r="BC568" s="11">
        <f t="shared" ref="BC568:BC586" si="1476">BC569</f>
        <v>0</v>
      </c>
      <c r="BD568" s="11">
        <f t="shared" ref="BD568:BD586" si="1477">BD569</f>
        <v>0</v>
      </c>
      <c r="BE568" s="11">
        <f t="shared" ref="BE568:BE586" si="1478">BE569</f>
        <v>0</v>
      </c>
      <c r="BF568" s="11">
        <f t="shared" si="1454"/>
        <v>8404.7960500000008</v>
      </c>
      <c r="BG568" s="11">
        <f t="shared" si="1455"/>
        <v>0</v>
      </c>
      <c r="BH568" s="11">
        <f t="shared" si="1456"/>
        <v>0</v>
      </c>
      <c r="BI568" s="11">
        <f t="shared" ref="BI568:BI586" si="1479">BI569</f>
        <v>-581.11599999999999</v>
      </c>
      <c r="BJ568" s="11">
        <f t="shared" ref="BJ568:BJ586" si="1480">BJ569</f>
        <v>581.11599999999999</v>
      </c>
      <c r="BK568" s="11">
        <f t="shared" ref="BK568:BK586" si="1481">BK569</f>
        <v>0</v>
      </c>
      <c r="BL568" s="11">
        <f t="shared" si="1403"/>
        <v>7823.6800500000008</v>
      </c>
      <c r="BM568" s="11">
        <f t="shared" ref="BM568:BM586" si="1482">BM569</f>
        <v>0</v>
      </c>
      <c r="BN568" s="43">
        <f t="shared" si="1429"/>
        <v>7823.6800500000008</v>
      </c>
      <c r="BO568" s="11">
        <f t="shared" si="1352"/>
        <v>581.11599999999999</v>
      </c>
      <c r="BP568" s="11">
        <f t="shared" ref="BP568:BU586" si="1483">BP569</f>
        <v>0</v>
      </c>
      <c r="BQ568" s="43">
        <f t="shared" si="1430"/>
        <v>581.11599999999999</v>
      </c>
      <c r="BR568" s="11">
        <f t="shared" si="1353"/>
        <v>0</v>
      </c>
      <c r="BS568" s="11">
        <f t="shared" si="1483"/>
        <v>0</v>
      </c>
      <c r="BT568" s="43">
        <f t="shared" si="1431"/>
        <v>0</v>
      </c>
      <c r="BU568" s="11">
        <f t="shared" si="1483"/>
        <v>0</v>
      </c>
      <c r="BV568" s="21"/>
      <c r="BW568" s="21"/>
      <c r="BX568" s="1" t="str">
        <f t="shared" si="1406"/>
        <v/>
      </c>
    </row>
    <row r="569" spans="1:77" ht="46.8" customHeight="1" x14ac:dyDescent="0.3">
      <c r="A569" s="62" t="s">
        <v>416</v>
      </c>
      <c r="B569" s="63" t="s">
        <v>41</v>
      </c>
      <c r="C569" s="62"/>
      <c r="D569" s="62"/>
      <c r="E569" s="64" t="s">
        <v>42</v>
      </c>
      <c r="F569" s="11"/>
      <c r="G569" s="11"/>
      <c r="H569" s="11"/>
      <c r="I569" s="11"/>
      <c r="J569" s="11"/>
      <c r="K569" s="11"/>
      <c r="L569" s="11"/>
      <c r="M569" s="11"/>
      <c r="N569" s="11"/>
      <c r="O569" s="11">
        <f t="shared" si="1457"/>
        <v>8404.7960500000008</v>
      </c>
      <c r="P569" s="11">
        <f t="shared" si="1458"/>
        <v>0</v>
      </c>
      <c r="Q569" s="11">
        <f t="shared" si="1459"/>
        <v>0</v>
      </c>
      <c r="R569" s="11">
        <f t="shared" si="1433"/>
        <v>8404.7960500000008</v>
      </c>
      <c r="S569" s="11">
        <f t="shared" si="1434"/>
        <v>0</v>
      </c>
      <c r="T569" s="11">
        <f t="shared" si="1435"/>
        <v>0</v>
      </c>
      <c r="U569" s="11">
        <f t="shared" si="1460"/>
        <v>0</v>
      </c>
      <c r="V569" s="11">
        <f t="shared" si="1461"/>
        <v>0</v>
      </c>
      <c r="W569" s="11">
        <f t="shared" si="1462"/>
        <v>0</v>
      </c>
      <c r="X569" s="11">
        <f t="shared" si="1436"/>
        <v>8404.7960500000008</v>
      </c>
      <c r="Y569" s="11">
        <f t="shared" si="1437"/>
        <v>0</v>
      </c>
      <c r="Z569" s="11">
        <f t="shared" si="1438"/>
        <v>0</v>
      </c>
      <c r="AA569" s="11">
        <f t="shared" si="1463"/>
        <v>0</v>
      </c>
      <c r="AB569" s="11">
        <f t="shared" si="1464"/>
        <v>0</v>
      </c>
      <c r="AC569" s="11">
        <f t="shared" si="1465"/>
        <v>0</v>
      </c>
      <c r="AD569" s="11">
        <f t="shared" si="1439"/>
        <v>8404.7960500000008</v>
      </c>
      <c r="AE569" s="11">
        <f t="shared" si="1440"/>
        <v>0</v>
      </c>
      <c r="AF569" s="11">
        <f t="shared" si="1441"/>
        <v>0</v>
      </c>
      <c r="AG569" s="11">
        <f t="shared" si="1466"/>
        <v>0</v>
      </c>
      <c r="AH569" s="11">
        <f t="shared" si="1442"/>
        <v>8404.7960500000008</v>
      </c>
      <c r="AI569" s="11">
        <f t="shared" si="1443"/>
        <v>0</v>
      </c>
      <c r="AJ569" s="11">
        <f t="shared" si="1444"/>
        <v>0</v>
      </c>
      <c r="AK569" s="11">
        <f t="shared" si="1467"/>
        <v>0</v>
      </c>
      <c r="AL569" s="11">
        <f t="shared" si="1468"/>
        <v>0</v>
      </c>
      <c r="AM569" s="11">
        <f t="shared" si="1469"/>
        <v>0</v>
      </c>
      <c r="AN569" s="11">
        <f t="shared" si="1445"/>
        <v>8404.7960500000008</v>
      </c>
      <c r="AO569" s="11">
        <f t="shared" si="1446"/>
        <v>0</v>
      </c>
      <c r="AP569" s="11">
        <f t="shared" si="1447"/>
        <v>0</v>
      </c>
      <c r="AQ569" s="11">
        <f t="shared" si="1470"/>
        <v>0</v>
      </c>
      <c r="AR569" s="11">
        <f t="shared" si="1471"/>
        <v>0</v>
      </c>
      <c r="AS569" s="11">
        <f t="shared" si="1472"/>
        <v>0</v>
      </c>
      <c r="AT569" s="11">
        <f t="shared" si="1448"/>
        <v>8404.7960500000008</v>
      </c>
      <c r="AU569" s="11">
        <f t="shared" si="1449"/>
        <v>0</v>
      </c>
      <c r="AV569" s="11">
        <f t="shared" si="1450"/>
        <v>0</v>
      </c>
      <c r="AW569" s="11">
        <f t="shared" si="1473"/>
        <v>0</v>
      </c>
      <c r="AX569" s="11">
        <f t="shared" si="1474"/>
        <v>0</v>
      </c>
      <c r="AY569" s="11">
        <f t="shared" si="1475"/>
        <v>0</v>
      </c>
      <c r="AZ569" s="11">
        <f t="shared" si="1451"/>
        <v>8404.7960500000008</v>
      </c>
      <c r="BA569" s="11">
        <f t="shared" si="1452"/>
        <v>0</v>
      </c>
      <c r="BB569" s="11">
        <f t="shared" si="1453"/>
        <v>0</v>
      </c>
      <c r="BC569" s="11">
        <f t="shared" si="1476"/>
        <v>0</v>
      </c>
      <c r="BD569" s="11">
        <f t="shared" si="1477"/>
        <v>0</v>
      </c>
      <c r="BE569" s="11">
        <f t="shared" si="1478"/>
        <v>0</v>
      </c>
      <c r="BF569" s="11">
        <f t="shared" si="1454"/>
        <v>8404.7960500000008</v>
      </c>
      <c r="BG569" s="11">
        <f t="shared" si="1455"/>
        <v>0</v>
      </c>
      <c r="BH569" s="11">
        <f t="shared" si="1456"/>
        <v>0</v>
      </c>
      <c r="BI569" s="11">
        <f t="shared" si="1479"/>
        <v>-581.11599999999999</v>
      </c>
      <c r="BJ569" s="11">
        <f t="shared" si="1480"/>
        <v>581.11599999999999</v>
      </c>
      <c r="BK569" s="11">
        <f t="shared" si="1481"/>
        <v>0</v>
      </c>
      <c r="BL569" s="11">
        <f t="shared" si="1403"/>
        <v>7823.6800500000008</v>
      </c>
      <c r="BM569" s="11">
        <f t="shared" si="1482"/>
        <v>0</v>
      </c>
      <c r="BN569" s="43">
        <f t="shared" si="1429"/>
        <v>7823.6800500000008</v>
      </c>
      <c r="BO569" s="11">
        <f t="shared" si="1352"/>
        <v>581.11599999999999</v>
      </c>
      <c r="BP569" s="11">
        <f t="shared" si="1483"/>
        <v>0</v>
      </c>
      <c r="BQ569" s="43">
        <f t="shared" si="1430"/>
        <v>581.11599999999999</v>
      </c>
      <c r="BR569" s="11">
        <f t="shared" si="1353"/>
        <v>0</v>
      </c>
      <c r="BS569" s="11">
        <f t="shared" si="1483"/>
        <v>0</v>
      </c>
      <c r="BT569" s="43">
        <f t="shared" si="1431"/>
        <v>0</v>
      </c>
      <c r="BU569" s="11">
        <f t="shared" si="1483"/>
        <v>0</v>
      </c>
      <c r="BV569" s="21"/>
      <c r="BW569" s="21"/>
      <c r="BX569" s="1" t="str">
        <f t="shared" si="1406"/>
        <v/>
      </c>
    </row>
    <row r="570" spans="1:77" ht="15.6" customHeight="1" x14ac:dyDescent="0.3">
      <c r="A570" s="62" t="s">
        <v>416</v>
      </c>
      <c r="B570" s="63">
        <v>400</v>
      </c>
      <c r="C570" s="62" t="s">
        <v>78</v>
      </c>
      <c r="D570" s="62" t="s">
        <v>323</v>
      </c>
      <c r="E570" s="64" t="s">
        <v>378</v>
      </c>
      <c r="F570" s="11"/>
      <c r="G570" s="11"/>
      <c r="H570" s="11"/>
      <c r="I570" s="11"/>
      <c r="J570" s="11"/>
      <c r="K570" s="11"/>
      <c r="L570" s="11"/>
      <c r="M570" s="11"/>
      <c r="N570" s="11"/>
      <c r="O570" s="11">
        <v>8404.7960500000008</v>
      </c>
      <c r="P570" s="11"/>
      <c r="Q570" s="11"/>
      <c r="R570" s="11">
        <f t="shared" si="1433"/>
        <v>8404.7960500000008</v>
      </c>
      <c r="S570" s="11">
        <f t="shared" si="1434"/>
        <v>0</v>
      </c>
      <c r="T570" s="11">
        <f t="shared" si="1435"/>
        <v>0</v>
      </c>
      <c r="U570" s="11"/>
      <c r="V570" s="11"/>
      <c r="W570" s="11"/>
      <c r="X570" s="11">
        <f t="shared" si="1436"/>
        <v>8404.7960500000008</v>
      </c>
      <c r="Y570" s="11">
        <f t="shared" si="1437"/>
        <v>0</v>
      </c>
      <c r="Z570" s="11">
        <f t="shared" si="1438"/>
        <v>0</v>
      </c>
      <c r="AA570" s="11"/>
      <c r="AB570" s="11"/>
      <c r="AC570" s="11"/>
      <c r="AD570" s="11">
        <f t="shared" si="1439"/>
        <v>8404.7960500000008</v>
      </c>
      <c r="AE570" s="11">
        <f t="shared" si="1440"/>
        <v>0</v>
      </c>
      <c r="AF570" s="11">
        <f t="shared" si="1441"/>
        <v>0</v>
      </c>
      <c r="AG570" s="11"/>
      <c r="AH570" s="11">
        <f t="shared" si="1442"/>
        <v>8404.7960500000008</v>
      </c>
      <c r="AI570" s="11">
        <f t="shared" si="1443"/>
        <v>0</v>
      </c>
      <c r="AJ570" s="11">
        <f t="shared" si="1444"/>
        <v>0</v>
      </c>
      <c r="AK570" s="11"/>
      <c r="AL570" s="11"/>
      <c r="AM570" s="11"/>
      <c r="AN570" s="11">
        <f t="shared" si="1445"/>
        <v>8404.7960500000008</v>
      </c>
      <c r="AO570" s="11">
        <f t="shared" si="1446"/>
        <v>0</v>
      </c>
      <c r="AP570" s="11">
        <f t="shared" si="1447"/>
        <v>0</v>
      </c>
      <c r="AQ570" s="11"/>
      <c r="AR570" s="11"/>
      <c r="AS570" s="11"/>
      <c r="AT570" s="11">
        <f t="shared" si="1448"/>
        <v>8404.7960500000008</v>
      </c>
      <c r="AU570" s="11">
        <f t="shared" si="1449"/>
        <v>0</v>
      </c>
      <c r="AV570" s="11">
        <f t="shared" si="1450"/>
        <v>0</v>
      </c>
      <c r="AW570" s="11"/>
      <c r="AX570" s="11"/>
      <c r="AY570" s="11"/>
      <c r="AZ570" s="11">
        <f t="shared" si="1451"/>
        <v>8404.7960500000008</v>
      </c>
      <c r="BA570" s="11">
        <f t="shared" si="1452"/>
        <v>0</v>
      </c>
      <c r="BB570" s="11">
        <f t="shared" si="1453"/>
        <v>0</v>
      </c>
      <c r="BC570" s="11"/>
      <c r="BD570" s="11"/>
      <c r="BE570" s="11"/>
      <c r="BF570" s="11">
        <f t="shared" si="1454"/>
        <v>8404.7960500000008</v>
      </c>
      <c r="BG570" s="11">
        <f t="shared" si="1455"/>
        <v>0</v>
      </c>
      <c r="BH570" s="11">
        <f t="shared" si="1456"/>
        <v>0</v>
      </c>
      <c r="BI570" s="11">
        <v>-581.11599999999999</v>
      </c>
      <c r="BJ570" s="11">
        <v>581.11599999999999</v>
      </c>
      <c r="BK570" s="11"/>
      <c r="BL570" s="11">
        <f t="shared" si="1403"/>
        <v>7823.6800500000008</v>
      </c>
      <c r="BM570" s="11"/>
      <c r="BN570" s="43">
        <f t="shared" si="1429"/>
        <v>7823.6800500000008</v>
      </c>
      <c r="BO570" s="11">
        <f t="shared" si="1352"/>
        <v>581.11599999999999</v>
      </c>
      <c r="BP570" s="11"/>
      <c r="BQ570" s="43">
        <f t="shared" si="1430"/>
        <v>581.11599999999999</v>
      </c>
      <c r="BR570" s="11">
        <f t="shared" si="1353"/>
        <v>0</v>
      </c>
      <c r="BS570" s="11"/>
      <c r="BT570" s="43">
        <f t="shared" si="1431"/>
        <v>0</v>
      </c>
      <c r="BU570" s="11"/>
      <c r="BV570" s="21"/>
      <c r="BW570" s="21"/>
      <c r="BX570" s="1" t="str">
        <f t="shared" si="1406"/>
        <v>0702</v>
      </c>
    </row>
    <row r="571" spans="1:77" ht="46.8" customHeight="1" x14ac:dyDescent="0.3">
      <c r="A571" s="62" t="s">
        <v>418</v>
      </c>
      <c r="B571" s="63"/>
      <c r="C571" s="62"/>
      <c r="D571" s="62"/>
      <c r="E571" s="64" t="s">
        <v>419</v>
      </c>
      <c r="F571" s="11">
        <f t="shared" ref="F571:F586" si="1484">F572</f>
        <v>453</v>
      </c>
      <c r="G571" s="11">
        <f t="shared" ref="G571:G586" si="1485">G572</f>
        <v>651.5</v>
      </c>
      <c r="H571" s="11">
        <f t="shared" ref="H571:H586" si="1486">H572</f>
        <v>200</v>
      </c>
      <c r="I571" s="11">
        <f t="shared" ref="I571:I586" si="1487">I572</f>
        <v>0</v>
      </c>
      <c r="J571" s="11">
        <f t="shared" ref="J571:J586" si="1488">J572</f>
        <v>0</v>
      </c>
      <c r="K571" s="11">
        <f t="shared" ref="K571:K586" si="1489">K572</f>
        <v>0</v>
      </c>
      <c r="L571" s="11">
        <f t="shared" si="1361"/>
        <v>453</v>
      </c>
      <c r="M571" s="11">
        <f t="shared" si="1362"/>
        <v>651.5</v>
      </c>
      <c r="N571" s="11">
        <f t="shared" si="1363"/>
        <v>200</v>
      </c>
      <c r="O571" s="11">
        <f t="shared" si="1457"/>
        <v>17979.14402</v>
      </c>
      <c r="P571" s="11">
        <f t="shared" si="1458"/>
        <v>0</v>
      </c>
      <c r="Q571" s="11">
        <f t="shared" si="1459"/>
        <v>0</v>
      </c>
      <c r="R571" s="11">
        <f t="shared" si="1433"/>
        <v>18432.14402</v>
      </c>
      <c r="S571" s="11">
        <f t="shared" si="1434"/>
        <v>651.5</v>
      </c>
      <c r="T571" s="11">
        <f t="shared" si="1435"/>
        <v>200</v>
      </c>
      <c r="U571" s="11">
        <f t="shared" si="1460"/>
        <v>0</v>
      </c>
      <c r="V571" s="11">
        <f t="shared" si="1461"/>
        <v>0</v>
      </c>
      <c r="W571" s="11">
        <f t="shared" si="1462"/>
        <v>0</v>
      </c>
      <c r="X571" s="11">
        <f t="shared" si="1436"/>
        <v>18432.14402</v>
      </c>
      <c r="Y571" s="11">
        <f t="shared" si="1437"/>
        <v>651.5</v>
      </c>
      <c r="Z571" s="11">
        <f t="shared" si="1438"/>
        <v>200</v>
      </c>
      <c r="AA571" s="11">
        <f t="shared" si="1463"/>
        <v>0</v>
      </c>
      <c r="AB571" s="11">
        <f t="shared" si="1464"/>
        <v>0</v>
      </c>
      <c r="AC571" s="11">
        <f t="shared" si="1465"/>
        <v>0</v>
      </c>
      <c r="AD571" s="11">
        <f t="shared" si="1439"/>
        <v>18432.14402</v>
      </c>
      <c r="AE571" s="11">
        <f t="shared" si="1440"/>
        <v>651.5</v>
      </c>
      <c r="AF571" s="11">
        <f t="shared" si="1441"/>
        <v>200</v>
      </c>
      <c r="AG571" s="11">
        <f t="shared" si="1466"/>
        <v>0</v>
      </c>
      <c r="AH571" s="11">
        <f t="shared" si="1442"/>
        <v>18432.14402</v>
      </c>
      <c r="AI571" s="11">
        <f t="shared" si="1443"/>
        <v>651.5</v>
      </c>
      <c r="AJ571" s="11">
        <f t="shared" si="1444"/>
        <v>200</v>
      </c>
      <c r="AK571" s="11">
        <f t="shared" si="1467"/>
        <v>20239.123</v>
      </c>
      <c r="AL571" s="11">
        <f t="shared" si="1468"/>
        <v>0</v>
      </c>
      <c r="AM571" s="11">
        <f t="shared" si="1469"/>
        <v>0</v>
      </c>
      <c r="AN571" s="11">
        <f t="shared" si="1445"/>
        <v>38671.267019999999</v>
      </c>
      <c r="AO571" s="11">
        <f t="shared" si="1446"/>
        <v>651.5</v>
      </c>
      <c r="AP571" s="11">
        <f t="shared" si="1447"/>
        <v>200</v>
      </c>
      <c r="AQ571" s="11">
        <f t="shared" si="1470"/>
        <v>0</v>
      </c>
      <c r="AR571" s="11">
        <f t="shared" si="1471"/>
        <v>0</v>
      </c>
      <c r="AS571" s="11">
        <f t="shared" si="1472"/>
        <v>0</v>
      </c>
      <c r="AT571" s="11">
        <f t="shared" si="1448"/>
        <v>38671.267019999999</v>
      </c>
      <c r="AU571" s="11">
        <f t="shared" si="1449"/>
        <v>651.5</v>
      </c>
      <c r="AV571" s="11">
        <f t="shared" si="1450"/>
        <v>200</v>
      </c>
      <c r="AW571" s="11">
        <f t="shared" si="1473"/>
        <v>0</v>
      </c>
      <c r="AX571" s="11">
        <f t="shared" si="1474"/>
        <v>0</v>
      </c>
      <c r="AY571" s="11">
        <f t="shared" si="1475"/>
        <v>330930.26699999999</v>
      </c>
      <c r="AZ571" s="11">
        <f t="shared" si="1451"/>
        <v>38671.267019999999</v>
      </c>
      <c r="BA571" s="11">
        <f t="shared" si="1452"/>
        <v>651.5</v>
      </c>
      <c r="BB571" s="11">
        <f t="shared" si="1453"/>
        <v>331130.26699999999</v>
      </c>
      <c r="BC571" s="11">
        <f t="shared" si="1476"/>
        <v>0</v>
      </c>
      <c r="BD571" s="11">
        <f t="shared" si="1477"/>
        <v>0</v>
      </c>
      <c r="BE571" s="11">
        <f t="shared" si="1478"/>
        <v>0</v>
      </c>
      <c r="BF571" s="11">
        <f t="shared" si="1454"/>
        <v>38671.267019999999</v>
      </c>
      <c r="BG571" s="11">
        <f t="shared" si="1455"/>
        <v>651.5</v>
      </c>
      <c r="BH571" s="11">
        <f t="shared" si="1456"/>
        <v>331130.26699999999</v>
      </c>
      <c r="BI571" s="11">
        <f t="shared" si="1479"/>
        <v>-195.863</v>
      </c>
      <c r="BJ571" s="11">
        <f t="shared" si="1480"/>
        <v>195.86199999999999</v>
      </c>
      <c r="BK571" s="11">
        <f t="shared" si="1481"/>
        <v>75.085999999999999</v>
      </c>
      <c r="BL571" s="11">
        <f t="shared" si="1403"/>
        <v>38475.404020000002</v>
      </c>
      <c r="BM571" s="11">
        <f t="shared" si="1482"/>
        <v>0</v>
      </c>
      <c r="BN571" s="43">
        <f t="shared" si="1429"/>
        <v>38475.404020000002</v>
      </c>
      <c r="BO571" s="11">
        <f t="shared" si="1352"/>
        <v>847.36199999999997</v>
      </c>
      <c r="BP571" s="11">
        <f t="shared" si="1483"/>
        <v>0</v>
      </c>
      <c r="BQ571" s="43">
        <f t="shared" si="1430"/>
        <v>847.36199999999997</v>
      </c>
      <c r="BR571" s="11">
        <f t="shared" si="1353"/>
        <v>331205.353</v>
      </c>
      <c r="BS571" s="11">
        <f t="shared" si="1483"/>
        <v>0</v>
      </c>
      <c r="BT571" s="43">
        <f t="shared" si="1431"/>
        <v>331205.353</v>
      </c>
      <c r="BU571" s="11">
        <f t="shared" si="1483"/>
        <v>0</v>
      </c>
      <c r="BV571" s="21"/>
      <c r="BW571" s="21"/>
      <c r="BX571" s="1" t="str">
        <f t="shared" si="1406"/>
        <v/>
      </c>
    </row>
    <row r="572" spans="1:77" ht="46.8" customHeight="1" x14ac:dyDescent="0.3">
      <c r="A572" s="62" t="s">
        <v>418</v>
      </c>
      <c r="B572" s="63" t="s">
        <v>41</v>
      </c>
      <c r="C572" s="62"/>
      <c r="D572" s="62"/>
      <c r="E572" s="64" t="s">
        <v>42</v>
      </c>
      <c r="F572" s="11">
        <f t="shared" si="1484"/>
        <v>453</v>
      </c>
      <c r="G572" s="11">
        <f t="shared" si="1485"/>
        <v>651.5</v>
      </c>
      <c r="H572" s="11">
        <f t="shared" si="1486"/>
        <v>200</v>
      </c>
      <c r="I572" s="11">
        <f t="shared" si="1487"/>
        <v>0</v>
      </c>
      <c r="J572" s="11">
        <f t="shared" si="1488"/>
        <v>0</v>
      </c>
      <c r="K572" s="11">
        <f t="shared" si="1489"/>
        <v>0</v>
      </c>
      <c r="L572" s="11">
        <f t="shared" si="1361"/>
        <v>453</v>
      </c>
      <c r="M572" s="11">
        <f t="shared" si="1362"/>
        <v>651.5</v>
      </c>
      <c r="N572" s="11">
        <f t="shared" si="1363"/>
        <v>200</v>
      </c>
      <c r="O572" s="11">
        <f t="shared" si="1457"/>
        <v>17979.14402</v>
      </c>
      <c r="P572" s="11">
        <f t="shared" si="1458"/>
        <v>0</v>
      </c>
      <c r="Q572" s="11">
        <f t="shared" si="1459"/>
        <v>0</v>
      </c>
      <c r="R572" s="11">
        <f t="shared" si="1433"/>
        <v>18432.14402</v>
      </c>
      <c r="S572" s="11">
        <f t="shared" si="1434"/>
        <v>651.5</v>
      </c>
      <c r="T572" s="11">
        <f t="shared" si="1435"/>
        <v>200</v>
      </c>
      <c r="U572" s="11">
        <f t="shared" si="1460"/>
        <v>0</v>
      </c>
      <c r="V572" s="11">
        <f t="shared" si="1461"/>
        <v>0</v>
      </c>
      <c r="W572" s="11">
        <f t="shared" si="1462"/>
        <v>0</v>
      </c>
      <c r="X572" s="11">
        <f t="shared" si="1436"/>
        <v>18432.14402</v>
      </c>
      <c r="Y572" s="11">
        <f t="shared" si="1437"/>
        <v>651.5</v>
      </c>
      <c r="Z572" s="11">
        <f t="shared" si="1438"/>
        <v>200</v>
      </c>
      <c r="AA572" s="11">
        <f t="shared" si="1463"/>
        <v>0</v>
      </c>
      <c r="AB572" s="11">
        <f t="shared" si="1464"/>
        <v>0</v>
      </c>
      <c r="AC572" s="11">
        <f t="shared" si="1465"/>
        <v>0</v>
      </c>
      <c r="AD572" s="11">
        <f t="shared" si="1439"/>
        <v>18432.14402</v>
      </c>
      <c r="AE572" s="11">
        <f t="shared" si="1440"/>
        <v>651.5</v>
      </c>
      <c r="AF572" s="11">
        <f t="shared" si="1441"/>
        <v>200</v>
      </c>
      <c r="AG572" s="11">
        <f t="shared" si="1466"/>
        <v>0</v>
      </c>
      <c r="AH572" s="11">
        <f t="shared" si="1442"/>
        <v>18432.14402</v>
      </c>
      <c r="AI572" s="11">
        <f t="shared" si="1443"/>
        <v>651.5</v>
      </c>
      <c r="AJ572" s="11">
        <f t="shared" si="1444"/>
        <v>200</v>
      </c>
      <c r="AK572" s="11">
        <f t="shared" si="1467"/>
        <v>20239.123</v>
      </c>
      <c r="AL572" s="11">
        <f t="shared" si="1468"/>
        <v>0</v>
      </c>
      <c r="AM572" s="11">
        <f t="shared" si="1469"/>
        <v>0</v>
      </c>
      <c r="AN572" s="11">
        <f t="shared" si="1445"/>
        <v>38671.267019999999</v>
      </c>
      <c r="AO572" s="11">
        <f t="shared" si="1446"/>
        <v>651.5</v>
      </c>
      <c r="AP572" s="11">
        <f t="shared" si="1447"/>
        <v>200</v>
      </c>
      <c r="AQ572" s="11">
        <f t="shared" si="1470"/>
        <v>0</v>
      </c>
      <c r="AR572" s="11">
        <f t="shared" si="1471"/>
        <v>0</v>
      </c>
      <c r="AS572" s="11">
        <f t="shared" si="1472"/>
        <v>0</v>
      </c>
      <c r="AT572" s="11">
        <f t="shared" si="1448"/>
        <v>38671.267019999999</v>
      </c>
      <c r="AU572" s="11">
        <f t="shared" si="1449"/>
        <v>651.5</v>
      </c>
      <c r="AV572" s="11">
        <f t="shared" si="1450"/>
        <v>200</v>
      </c>
      <c r="AW572" s="11">
        <f t="shared" si="1473"/>
        <v>0</v>
      </c>
      <c r="AX572" s="11">
        <f t="shared" si="1474"/>
        <v>0</v>
      </c>
      <c r="AY572" s="11">
        <f t="shared" si="1475"/>
        <v>330930.26699999999</v>
      </c>
      <c r="AZ572" s="11">
        <f t="shared" si="1451"/>
        <v>38671.267019999999</v>
      </c>
      <c r="BA572" s="11">
        <f t="shared" si="1452"/>
        <v>651.5</v>
      </c>
      <c r="BB572" s="11">
        <f t="shared" si="1453"/>
        <v>331130.26699999999</v>
      </c>
      <c r="BC572" s="11">
        <f t="shared" si="1476"/>
        <v>0</v>
      </c>
      <c r="BD572" s="11">
        <f t="shared" si="1477"/>
        <v>0</v>
      </c>
      <c r="BE572" s="11">
        <f t="shared" si="1478"/>
        <v>0</v>
      </c>
      <c r="BF572" s="11">
        <f t="shared" si="1454"/>
        <v>38671.267019999999</v>
      </c>
      <c r="BG572" s="11">
        <f t="shared" si="1455"/>
        <v>651.5</v>
      </c>
      <c r="BH572" s="11">
        <f t="shared" si="1456"/>
        <v>331130.26699999999</v>
      </c>
      <c r="BI572" s="11">
        <f t="shared" si="1479"/>
        <v>-195.863</v>
      </c>
      <c r="BJ572" s="11">
        <f t="shared" si="1480"/>
        <v>195.86199999999999</v>
      </c>
      <c r="BK572" s="11">
        <f t="shared" si="1481"/>
        <v>75.085999999999999</v>
      </c>
      <c r="BL572" s="11">
        <f t="shared" si="1403"/>
        <v>38475.404020000002</v>
      </c>
      <c r="BM572" s="11">
        <f t="shared" si="1482"/>
        <v>0</v>
      </c>
      <c r="BN572" s="43">
        <f t="shared" si="1429"/>
        <v>38475.404020000002</v>
      </c>
      <c r="BO572" s="11">
        <f t="shared" si="1352"/>
        <v>847.36199999999997</v>
      </c>
      <c r="BP572" s="11">
        <f t="shared" si="1483"/>
        <v>0</v>
      </c>
      <c r="BQ572" s="43">
        <f t="shared" si="1430"/>
        <v>847.36199999999997</v>
      </c>
      <c r="BR572" s="11">
        <f t="shared" si="1353"/>
        <v>331205.353</v>
      </c>
      <c r="BS572" s="11">
        <f t="shared" si="1483"/>
        <v>0</v>
      </c>
      <c r="BT572" s="43">
        <f t="shared" si="1431"/>
        <v>331205.353</v>
      </c>
      <c r="BU572" s="11">
        <f t="shared" si="1483"/>
        <v>0</v>
      </c>
      <c r="BV572" s="21"/>
      <c r="BW572" s="21"/>
      <c r="BX572" s="1" t="str">
        <f t="shared" si="1406"/>
        <v/>
      </c>
    </row>
    <row r="573" spans="1:77" ht="15.6" customHeight="1" x14ac:dyDescent="0.3">
      <c r="A573" s="62" t="s">
        <v>418</v>
      </c>
      <c r="B573" s="63">
        <v>400</v>
      </c>
      <c r="C573" s="62" t="s">
        <v>78</v>
      </c>
      <c r="D573" s="62" t="s">
        <v>323</v>
      </c>
      <c r="E573" s="64" t="s">
        <v>378</v>
      </c>
      <c r="F573" s="11">
        <v>453</v>
      </c>
      <c r="G573" s="11">
        <v>651.5</v>
      </c>
      <c r="H573" s="11">
        <v>200</v>
      </c>
      <c r="I573" s="11"/>
      <c r="J573" s="11"/>
      <c r="K573" s="11"/>
      <c r="L573" s="11">
        <f t="shared" si="1361"/>
        <v>453</v>
      </c>
      <c r="M573" s="11">
        <f t="shared" si="1362"/>
        <v>651.5</v>
      </c>
      <c r="N573" s="11">
        <f t="shared" si="1363"/>
        <v>200</v>
      </c>
      <c r="O573" s="11">
        <v>17979.14402</v>
      </c>
      <c r="P573" s="11"/>
      <c r="Q573" s="11"/>
      <c r="R573" s="11">
        <f t="shared" si="1433"/>
        <v>18432.14402</v>
      </c>
      <c r="S573" s="11">
        <f t="shared" si="1434"/>
        <v>651.5</v>
      </c>
      <c r="T573" s="11">
        <f t="shared" si="1435"/>
        <v>200</v>
      </c>
      <c r="U573" s="11"/>
      <c r="V573" s="11"/>
      <c r="W573" s="11"/>
      <c r="X573" s="11">
        <f t="shared" si="1436"/>
        <v>18432.14402</v>
      </c>
      <c r="Y573" s="11">
        <f t="shared" si="1437"/>
        <v>651.5</v>
      </c>
      <c r="Z573" s="11">
        <f t="shared" si="1438"/>
        <v>200</v>
      </c>
      <c r="AA573" s="11"/>
      <c r="AB573" s="11"/>
      <c r="AC573" s="11"/>
      <c r="AD573" s="11">
        <f t="shared" si="1439"/>
        <v>18432.14402</v>
      </c>
      <c r="AE573" s="11">
        <f t="shared" si="1440"/>
        <v>651.5</v>
      </c>
      <c r="AF573" s="11">
        <f t="shared" si="1441"/>
        <v>200</v>
      </c>
      <c r="AG573" s="11"/>
      <c r="AH573" s="11">
        <f t="shared" si="1442"/>
        <v>18432.14402</v>
      </c>
      <c r="AI573" s="11">
        <f t="shared" si="1443"/>
        <v>651.5</v>
      </c>
      <c r="AJ573" s="11">
        <f t="shared" si="1444"/>
        <v>200</v>
      </c>
      <c r="AK573" s="11">
        <v>20239.123</v>
      </c>
      <c r="AL573" s="11"/>
      <c r="AM573" s="11"/>
      <c r="AN573" s="11">
        <f t="shared" si="1445"/>
        <v>38671.267019999999</v>
      </c>
      <c r="AO573" s="11">
        <f t="shared" si="1446"/>
        <v>651.5</v>
      </c>
      <c r="AP573" s="11">
        <f t="shared" si="1447"/>
        <v>200</v>
      </c>
      <c r="AQ573" s="11"/>
      <c r="AR573" s="11"/>
      <c r="AS573" s="11"/>
      <c r="AT573" s="11">
        <f t="shared" si="1448"/>
        <v>38671.267019999999</v>
      </c>
      <c r="AU573" s="11">
        <f t="shared" si="1449"/>
        <v>651.5</v>
      </c>
      <c r="AV573" s="11">
        <f t="shared" si="1450"/>
        <v>200</v>
      </c>
      <c r="AW573" s="11"/>
      <c r="AX573" s="11"/>
      <c r="AY573" s="11">
        <v>330930.26699999999</v>
      </c>
      <c r="AZ573" s="11">
        <f t="shared" si="1451"/>
        <v>38671.267019999999</v>
      </c>
      <c r="BA573" s="11">
        <f t="shared" si="1452"/>
        <v>651.5</v>
      </c>
      <c r="BB573" s="11">
        <f t="shared" si="1453"/>
        <v>331130.26699999999</v>
      </c>
      <c r="BC573" s="11"/>
      <c r="BD573" s="11"/>
      <c r="BE573" s="11"/>
      <c r="BF573" s="11">
        <f t="shared" si="1454"/>
        <v>38671.267019999999</v>
      </c>
      <c r="BG573" s="11">
        <f t="shared" si="1455"/>
        <v>651.5</v>
      </c>
      <c r="BH573" s="11">
        <f t="shared" si="1456"/>
        <v>331130.26699999999</v>
      </c>
      <c r="BI573" s="11">
        <v>-195.863</v>
      </c>
      <c r="BJ573" s="11">
        <v>195.86199999999999</v>
      </c>
      <c r="BK573" s="11">
        <v>75.085999999999999</v>
      </c>
      <c r="BL573" s="11">
        <f t="shared" si="1403"/>
        <v>38475.404020000002</v>
      </c>
      <c r="BM573" s="11"/>
      <c r="BN573" s="43">
        <f t="shared" si="1429"/>
        <v>38475.404020000002</v>
      </c>
      <c r="BO573" s="11">
        <f t="shared" si="1352"/>
        <v>847.36199999999997</v>
      </c>
      <c r="BP573" s="11"/>
      <c r="BQ573" s="43">
        <f t="shared" si="1430"/>
        <v>847.36199999999997</v>
      </c>
      <c r="BR573" s="11">
        <f t="shared" si="1353"/>
        <v>331205.353</v>
      </c>
      <c r="BS573" s="11"/>
      <c r="BT573" s="43">
        <f t="shared" si="1431"/>
        <v>331205.353</v>
      </c>
      <c r="BU573" s="11"/>
      <c r="BV573" s="21"/>
      <c r="BW573" s="21"/>
      <c r="BX573" s="1" t="str">
        <f t="shared" si="1406"/>
        <v>0702</v>
      </c>
    </row>
    <row r="574" spans="1:77" ht="31.2" customHeight="1" x14ac:dyDescent="0.3">
      <c r="A574" s="62" t="s">
        <v>420</v>
      </c>
      <c r="B574" s="63"/>
      <c r="C574" s="62"/>
      <c r="D574" s="62"/>
      <c r="E574" s="64" t="s">
        <v>421</v>
      </c>
      <c r="F574" s="11">
        <f t="shared" si="1484"/>
        <v>35</v>
      </c>
      <c r="G574" s="11">
        <f t="shared" si="1485"/>
        <v>540</v>
      </c>
      <c r="H574" s="11">
        <f t="shared" si="1486"/>
        <v>1077.3</v>
      </c>
      <c r="I574" s="11">
        <f t="shared" si="1487"/>
        <v>0</v>
      </c>
      <c r="J574" s="11">
        <f t="shared" si="1488"/>
        <v>0</v>
      </c>
      <c r="K574" s="11">
        <f t="shared" si="1489"/>
        <v>0</v>
      </c>
      <c r="L574" s="11">
        <f t="shared" si="1361"/>
        <v>35</v>
      </c>
      <c r="M574" s="11">
        <f t="shared" si="1362"/>
        <v>540</v>
      </c>
      <c r="N574" s="11">
        <f t="shared" si="1363"/>
        <v>1077.3</v>
      </c>
      <c r="O574" s="11">
        <f t="shared" si="1457"/>
        <v>0</v>
      </c>
      <c r="P574" s="11">
        <f t="shared" si="1458"/>
        <v>0</v>
      </c>
      <c r="Q574" s="11">
        <f t="shared" si="1459"/>
        <v>3.5999999999999997E-2</v>
      </c>
      <c r="R574" s="11">
        <f t="shared" si="1433"/>
        <v>35</v>
      </c>
      <c r="S574" s="11">
        <f t="shared" si="1434"/>
        <v>540</v>
      </c>
      <c r="T574" s="11">
        <f t="shared" si="1435"/>
        <v>1077.336</v>
      </c>
      <c r="U574" s="11">
        <f t="shared" si="1460"/>
        <v>0</v>
      </c>
      <c r="V574" s="11">
        <f t="shared" si="1461"/>
        <v>0</v>
      </c>
      <c r="W574" s="11">
        <f t="shared" si="1462"/>
        <v>0</v>
      </c>
      <c r="X574" s="11">
        <f t="shared" si="1436"/>
        <v>35</v>
      </c>
      <c r="Y574" s="11">
        <f t="shared" si="1437"/>
        <v>540</v>
      </c>
      <c r="Z574" s="11">
        <f t="shared" si="1438"/>
        <v>1077.336</v>
      </c>
      <c r="AA574" s="11">
        <f t="shared" si="1463"/>
        <v>0</v>
      </c>
      <c r="AB574" s="11">
        <f t="shared" si="1464"/>
        <v>0</v>
      </c>
      <c r="AC574" s="11">
        <f t="shared" si="1465"/>
        <v>0</v>
      </c>
      <c r="AD574" s="11">
        <f t="shared" si="1439"/>
        <v>35</v>
      </c>
      <c r="AE574" s="11">
        <f t="shared" si="1440"/>
        <v>540</v>
      </c>
      <c r="AF574" s="11">
        <f t="shared" si="1441"/>
        <v>1077.336</v>
      </c>
      <c r="AG574" s="11">
        <f t="shared" si="1466"/>
        <v>0</v>
      </c>
      <c r="AH574" s="11">
        <f t="shared" si="1442"/>
        <v>35</v>
      </c>
      <c r="AI574" s="11">
        <f t="shared" si="1443"/>
        <v>540</v>
      </c>
      <c r="AJ574" s="11">
        <f t="shared" si="1444"/>
        <v>1077.336</v>
      </c>
      <c r="AK574" s="11">
        <f t="shared" si="1467"/>
        <v>5</v>
      </c>
      <c r="AL574" s="11">
        <f t="shared" si="1468"/>
        <v>160</v>
      </c>
      <c r="AM574" s="11">
        <f t="shared" si="1469"/>
        <v>-277.33600000000001</v>
      </c>
      <c r="AN574" s="11">
        <f t="shared" si="1445"/>
        <v>40</v>
      </c>
      <c r="AO574" s="11">
        <f t="shared" si="1446"/>
        <v>700</v>
      </c>
      <c r="AP574" s="11">
        <f t="shared" si="1447"/>
        <v>800</v>
      </c>
      <c r="AQ574" s="11">
        <f t="shared" si="1470"/>
        <v>0</v>
      </c>
      <c r="AR574" s="11">
        <f t="shared" si="1471"/>
        <v>0</v>
      </c>
      <c r="AS574" s="11">
        <f t="shared" si="1472"/>
        <v>0</v>
      </c>
      <c r="AT574" s="11">
        <f t="shared" si="1448"/>
        <v>40</v>
      </c>
      <c r="AU574" s="11">
        <f t="shared" si="1449"/>
        <v>700</v>
      </c>
      <c r="AV574" s="11">
        <f t="shared" si="1450"/>
        <v>800</v>
      </c>
      <c r="AW574" s="11">
        <f t="shared" si="1473"/>
        <v>0</v>
      </c>
      <c r="AX574" s="11">
        <f t="shared" si="1474"/>
        <v>0</v>
      </c>
      <c r="AY574" s="11">
        <f t="shared" si="1475"/>
        <v>277.50099999999998</v>
      </c>
      <c r="AZ574" s="11">
        <f t="shared" si="1451"/>
        <v>40</v>
      </c>
      <c r="BA574" s="11">
        <f t="shared" si="1452"/>
        <v>700</v>
      </c>
      <c r="BB574" s="11">
        <f t="shared" si="1453"/>
        <v>1077.501</v>
      </c>
      <c r="BC574" s="11">
        <f t="shared" si="1476"/>
        <v>0</v>
      </c>
      <c r="BD574" s="11">
        <f t="shared" si="1477"/>
        <v>0</v>
      </c>
      <c r="BE574" s="11">
        <f t="shared" si="1478"/>
        <v>0</v>
      </c>
      <c r="BF574" s="11">
        <f t="shared" si="1454"/>
        <v>40</v>
      </c>
      <c r="BG574" s="11">
        <f t="shared" si="1455"/>
        <v>700</v>
      </c>
      <c r="BH574" s="11">
        <f t="shared" si="1456"/>
        <v>1077.501</v>
      </c>
      <c r="BI574" s="11">
        <f t="shared" si="1479"/>
        <v>-5.5709999999999997</v>
      </c>
      <c r="BJ574" s="11">
        <f t="shared" si="1480"/>
        <v>136.273</v>
      </c>
      <c r="BK574" s="11">
        <f t="shared" si="1481"/>
        <v>0</v>
      </c>
      <c r="BL574" s="11">
        <f t="shared" si="1403"/>
        <v>34.429000000000002</v>
      </c>
      <c r="BM574" s="11">
        <f t="shared" si="1482"/>
        <v>0</v>
      </c>
      <c r="BN574" s="43">
        <f t="shared" si="1429"/>
        <v>34.429000000000002</v>
      </c>
      <c r="BO574" s="11">
        <f t="shared" si="1352"/>
        <v>836.27300000000002</v>
      </c>
      <c r="BP574" s="11">
        <f t="shared" si="1483"/>
        <v>0</v>
      </c>
      <c r="BQ574" s="43">
        <f t="shared" si="1430"/>
        <v>836.27300000000002</v>
      </c>
      <c r="BR574" s="11">
        <f t="shared" si="1353"/>
        <v>1077.501</v>
      </c>
      <c r="BS574" s="11">
        <f t="shared" si="1483"/>
        <v>0</v>
      </c>
      <c r="BT574" s="43">
        <f t="shared" si="1431"/>
        <v>1077.501</v>
      </c>
      <c r="BU574" s="11">
        <f t="shared" si="1483"/>
        <v>0</v>
      </c>
      <c r="BV574" s="21"/>
      <c r="BW574" s="21"/>
      <c r="BX574" s="1" t="str">
        <f t="shared" si="1406"/>
        <v/>
      </c>
    </row>
    <row r="575" spans="1:77" ht="46.8" customHeight="1" x14ac:dyDescent="0.3">
      <c r="A575" s="62" t="s">
        <v>420</v>
      </c>
      <c r="B575" s="63" t="s">
        <v>41</v>
      </c>
      <c r="C575" s="62"/>
      <c r="D575" s="62"/>
      <c r="E575" s="64" t="s">
        <v>42</v>
      </c>
      <c r="F575" s="11">
        <f t="shared" si="1484"/>
        <v>35</v>
      </c>
      <c r="G575" s="11">
        <f t="shared" si="1485"/>
        <v>540</v>
      </c>
      <c r="H575" s="11">
        <f t="shared" si="1486"/>
        <v>1077.3</v>
      </c>
      <c r="I575" s="11">
        <f t="shared" si="1487"/>
        <v>0</v>
      </c>
      <c r="J575" s="11">
        <f t="shared" si="1488"/>
        <v>0</v>
      </c>
      <c r="K575" s="11">
        <f t="shared" si="1489"/>
        <v>0</v>
      </c>
      <c r="L575" s="11">
        <f t="shared" si="1361"/>
        <v>35</v>
      </c>
      <c r="M575" s="11">
        <f t="shared" si="1362"/>
        <v>540</v>
      </c>
      <c r="N575" s="11">
        <f t="shared" si="1363"/>
        <v>1077.3</v>
      </c>
      <c r="O575" s="11">
        <f t="shared" si="1457"/>
        <v>0</v>
      </c>
      <c r="P575" s="11">
        <f t="shared" si="1458"/>
        <v>0</v>
      </c>
      <c r="Q575" s="11">
        <f t="shared" si="1459"/>
        <v>3.5999999999999997E-2</v>
      </c>
      <c r="R575" s="11">
        <f t="shared" si="1433"/>
        <v>35</v>
      </c>
      <c r="S575" s="11">
        <f t="shared" si="1434"/>
        <v>540</v>
      </c>
      <c r="T575" s="11">
        <f t="shared" si="1435"/>
        <v>1077.336</v>
      </c>
      <c r="U575" s="11">
        <f t="shared" si="1460"/>
        <v>0</v>
      </c>
      <c r="V575" s="11">
        <f t="shared" si="1461"/>
        <v>0</v>
      </c>
      <c r="W575" s="11">
        <f t="shared" si="1462"/>
        <v>0</v>
      </c>
      <c r="X575" s="11">
        <f t="shared" si="1436"/>
        <v>35</v>
      </c>
      <c r="Y575" s="11">
        <f t="shared" si="1437"/>
        <v>540</v>
      </c>
      <c r="Z575" s="11">
        <f t="shared" si="1438"/>
        <v>1077.336</v>
      </c>
      <c r="AA575" s="11">
        <f t="shared" si="1463"/>
        <v>0</v>
      </c>
      <c r="AB575" s="11">
        <f t="shared" si="1464"/>
        <v>0</v>
      </c>
      <c r="AC575" s="11">
        <f t="shared" si="1465"/>
        <v>0</v>
      </c>
      <c r="AD575" s="11">
        <f t="shared" si="1439"/>
        <v>35</v>
      </c>
      <c r="AE575" s="11">
        <f t="shared" si="1440"/>
        <v>540</v>
      </c>
      <c r="AF575" s="11">
        <f t="shared" si="1441"/>
        <v>1077.336</v>
      </c>
      <c r="AG575" s="11">
        <f t="shared" si="1466"/>
        <v>0</v>
      </c>
      <c r="AH575" s="11">
        <f t="shared" si="1442"/>
        <v>35</v>
      </c>
      <c r="AI575" s="11">
        <f t="shared" si="1443"/>
        <v>540</v>
      </c>
      <c r="AJ575" s="11">
        <f t="shared" si="1444"/>
        <v>1077.336</v>
      </c>
      <c r="AK575" s="11">
        <f t="shared" si="1467"/>
        <v>5</v>
      </c>
      <c r="AL575" s="11">
        <f t="shared" si="1468"/>
        <v>160</v>
      </c>
      <c r="AM575" s="11">
        <f t="shared" si="1469"/>
        <v>-277.33600000000001</v>
      </c>
      <c r="AN575" s="11">
        <f t="shared" si="1445"/>
        <v>40</v>
      </c>
      <c r="AO575" s="11">
        <f t="shared" si="1446"/>
        <v>700</v>
      </c>
      <c r="AP575" s="11">
        <f t="shared" si="1447"/>
        <v>800</v>
      </c>
      <c r="AQ575" s="11">
        <f t="shared" si="1470"/>
        <v>0</v>
      </c>
      <c r="AR575" s="11">
        <f t="shared" si="1471"/>
        <v>0</v>
      </c>
      <c r="AS575" s="11">
        <f t="shared" si="1472"/>
        <v>0</v>
      </c>
      <c r="AT575" s="11">
        <f t="shared" si="1448"/>
        <v>40</v>
      </c>
      <c r="AU575" s="11">
        <f t="shared" si="1449"/>
        <v>700</v>
      </c>
      <c r="AV575" s="11">
        <f t="shared" si="1450"/>
        <v>800</v>
      </c>
      <c r="AW575" s="11">
        <f t="shared" si="1473"/>
        <v>0</v>
      </c>
      <c r="AX575" s="11">
        <f t="shared" si="1474"/>
        <v>0</v>
      </c>
      <c r="AY575" s="11">
        <f t="shared" si="1475"/>
        <v>277.50099999999998</v>
      </c>
      <c r="AZ575" s="11">
        <f t="shared" si="1451"/>
        <v>40</v>
      </c>
      <c r="BA575" s="11">
        <f t="shared" si="1452"/>
        <v>700</v>
      </c>
      <c r="BB575" s="11">
        <f t="shared" si="1453"/>
        <v>1077.501</v>
      </c>
      <c r="BC575" s="11">
        <f t="shared" si="1476"/>
        <v>0</v>
      </c>
      <c r="BD575" s="11">
        <f t="shared" si="1477"/>
        <v>0</v>
      </c>
      <c r="BE575" s="11">
        <f t="shared" si="1478"/>
        <v>0</v>
      </c>
      <c r="BF575" s="11">
        <f t="shared" si="1454"/>
        <v>40</v>
      </c>
      <c r="BG575" s="11">
        <f t="shared" si="1455"/>
        <v>700</v>
      </c>
      <c r="BH575" s="11">
        <f t="shared" si="1456"/>
        <v>1077.501</v>
      </c>
      <c r="BI575" s="11">
        <f t="shared" si="1479"/>
        <v>-5.5709999999999997</v>
      </c>
      <c r="BJ575" s="11">
        <f t="shared" si="1480"/>
        <v>136.273</v>
      </c>
      <c r="BK575" s="11">
        <f t="shared" si="1481"/>
        <v>0</v>
      </c>
      <c r="BL575" s="11">
        <f t="shared" si="1403"/>
        <v>34.429000000000002</v>
      </c>
      <c r="BM575" s="11">
        <f t="shared" si="1482"/>
        <v>0</v>
      </c>
      <c r="BN575" s="43">
        <f t="shared" si="1429"/>
        <v>34.429000000000002</v>
      </c>
      <c r="BO575" s="11">
        <f t="shared" si="1352"/>
        <v>836.27300000000002</v>
      </c>
      <c r="BP575" s="11">
        <f t="shared" si="1483"/>
        <v>0</v>
      </c>
      <c r="BQ575" s="43">
        <f t="shared" si="1430"/>
        <v>836.27300000000002</v>
      </c>
      <c r="BR575" s="11">
        <f t="shared" si="1353"/>
        <v>1077.501</v>
      </c>
      <c r="BS575" s="11">
        <f t="shared" si="1483"/>
        <v>0</v>
      </c>
      <c r="BT575" s="43">
        <f t="shared" si="1431"/>
        <v>1077.501</v>
      </c>
      <c r="BU575" s="11">
        <f t="shared" si="1483"/>
        <v>0</v>
      </c>
      <c r="BV575" s="21"/>
      <c r="BW575" s="21"/>
      <c r="BX575" s="1" t="str">
        <f t="shared" si="1406"/>
        <v/>
      </c>
    </row>
    <row r="576" spans="1:77" ht="15.6" customHeight="1" x14ac:dyDescent="0.3">
      <c r="A576" s="62" t="s">
        <v>420</v>
      </c>
      <c r="B576" s="63">
        <v>400</v>
      </c>
      <c r="C576" s="62" t="s">
        <v>78</v>
      </c>
      <c r="D576" s="62" t="s">
        <v>323</v>
      </c>
      <c r="E576" s="64" t="s">
        <v>378</v>
      </c>
      <c r="F576" s="11">
        <v>35</v>
      </c>
      <c r="G576" s="11">
        <v>540</v>
      </c>
      <c r="H576" s="11">
        <v>1077.3</v>
      </c>
      <c r="I576" s="11"/>
      <c r="J576" s="11"/>
      <c r="K576" s="11"/>
      <c r="L576" s="11">
        <f t="shared" si="1361"/>
        <v>35</v>
      </c>
      <c r="M576" s="11">
        <f t="shared" si="1362"/>
        <v>540</v>
      </c>
      <c r="N576" s="11">
        <f t="shared" si="1363"/>
        <v>1077.3</v>
      </c>
      <c r="O576" s="11"/>
      <c r="P576" s="11"/>
      <c r="Q576" s="11">
        <v>3.5999999999999997E-2</v>
      </c>
      <c r="R576" s="11">
        <f t="shared" si="1433"/>
        <v>35</v>
      </c>
      <c r="S576" s="11">
        <f t="shared" si="1434"/>
        <v>540</v>
      </c>
      <c r="T576" s="11">
        <f t="shared" si="1435"/>
        <v>1077.336</v>
      </c>
      <c r="U576" s="11"/>
      <c r="V576" s="11"/>
      <c r="W576" s="11"/>
      <c r="X576" s="11">
        <f t="shared" si="1436"/>
        <v>35</v>
      </c>
      <c r="Y576" s="11">
        <f t="shared" si="1437"/>
        <v>540</v>
      </c>
      <c r="Z576" s="11">
        <f t="shared" si="1438"/>
        <v>1077.336</v>
      </c>
      <c r="AA576" s="11"/>
      <c r="AB576" s="11"/>
      <c r="AC576" s="11"/>
      <c r="AD576" s="11">
        <f t="shared" si="1439"/>
        <v>35</v>
      </c>
      <c r="AE576" s="11">
        <f t="shared" si="1440"/>
        <v>540</v>
      </c>
      <c r="AF576" s="11">
        <f t="shared" si="1441"/>
        <v>1077.336</v>
      </c>
      <c r="AG576" s="11"/>
      <c r="AH576" s="11">
        <f t="shared" si="1442"/>
        <v>35</v>
      </c>
      <c r="AI576" s="11">
        <f t="shared" si="1443"/>
        <v>540</v>
      </c>
      <c r="AJ576" s="11">
        <f t="shared" si="1444"/>
        <v>1077.336</v>
      </c>
      <c r="AK576" s="11">
        <v>5</v>
      </c>
      <c r="AL576" s="11">
        <v>160</v>
      </c>
      <c r="AM576" s="11">
        <v>-277.33600000000001</v>
      </c>
      <c r="AN576" s="11">
        <f t="shared" si="1445"/>
        <v>40</v>
      </c>
      <c r="AO576" s="11">
        <f t="shared" si="1446"/>
        <v>700</v>
      </c>
      <c r="AP576" s="11">
        <f t="shared" si="1447"/>
        <v>800</v>
      </c>
      <c r="AQ576" s="11"/>
      <c r="AR576" s="11"/>
      <c r="AS576" s="11"/>
      <c r="AT576" s="11">
        <f t="shared" si="1448"/>
        <v>40</v>
      </c>
      <c r="AU576" s="11">
        <f t="shared" si="1449"/>
        <v>700</v>
      </c>
      <c r="AV576" s="11">
        <f t="shared" si="1450"/>
        <v>800</v>
      </c>
      <c r="AW576" s="11"/>
      <c r="AX576" s="11"/>
      <c r="AY576" s="11">
        <v>277.50099999999998</v>
      </c>
      <c r="AZ576" s="11">
        <f t="shared" si="1451"/>
        <v>40</v>
      </c>
      <c r="BA576" s="11">
        <f t="shared" si="1452"/>
        <v>700</v>
      </c>
      <c r="BB576" s="11">
        <f t="shared" si="1453"/>
        <v>1077.501</v>
      </c>
      <c r="BC576" s="11"/>
      <c r="BD576" s="11"/>
      <c r="BE576" s="11"/>
      <c r="BF576" s="11">
        <f t="shared" si="1454"/>
        <v>40</v>
      </c>
      <c r="BG576" s="11">
        <f t="shared" si="1455"/>
        <v>700</v>
      </c>
      <c r="BH576" s="11">
        <f t="shared" si="1456"/>
        <v>1077.501</v>
      </c>
      <c r="BI576" s="11">
        <v>-5.5709999999999997</v>
      </c>
      <c r="BJ576" s="11">
        <v>136.273</v>
      </c>
      <c r="BK576" s="11"/>
      <c r="BL576" s="11">
        <f t="shared" si="1403"/>
        <v>34.429000000000002</v>
      </c>
      <c r="BM576" s="11"/>
      <c r="BN576" s="43">
        <f t="shared" si="1429"/>
        <v>34.429000000000002</v>
      </c>
      <c r="BO576" s="11">
        <f t="shared" si="1352"/>
        <v>836.27300000000002</v>
      </c>
      <c r="BP576" s="11"/>
      <c r="BQ576" s="43">
        <f t="shared" si="1430"/>
        <v>836.27300000000002</v>
      </c>
      <c r="BR576" s="11">
        <f t="shared" si="1353"/>
        <v>1077.501</v>
      </c>
      <c r="BS576" s="11"/>
      <c r="BT576" s="43">
        <f t="shared" si="1431"/>
        <v>1077.501</v>
      </c>
      <c r="BU576" s="11"/>
      <c r="BV576" s="21"/>
      <c r="BW576" s="21"/>
      <c r="BX576" s="1" t="str">
        <f t="shared" si="1406"/>
        <v>0702</v>
      </c>
    </row>
    <row r="577" spans="1:77" s="1" customFormat="1" ht="46.8" hidden="1" customHeight="1" x14ac:dyDescent="0.3">
      <c r="A577" s="8" t="s">
        <v>422</v>
      </c>
      <c r="B577" s="9"/>
      <c r="C577" s="8"/>
      <c r="D577" s="8"/>
      <c r="E577" s="20" t="s">
        <v>410</v>
      </c>
      <c r="F577" s="11">
        <f t="shared" si="1484"/>
        <v>558.4</v>
      </c>
      <c r="G577" s="11">
        <f t="shared" si="1485"/>
        <v>798.4</v>
      </c>
      <c r="H577" s="11">
        <f t="shared" si="1486"/>
        <v>200</v>
      </c>
      <c r="I577" s="11">
        <f t="shared" si="1487"/>
        <v>0</v>
      </c>
      <c r="J577" s="11">
        <f t="shared" si="1488"/>
        <v>0</v>
      </c>
      <c r="K577" s="11">
        <f t="shared" si="1489"/>
        <v>0</v>
      </c>
      <c r="L577" s="11">
        <f t="shared" si="1361"/>
        <v>558.4</v>
      </c>
      <c r="M577" s="11">
        <f t="shared" si="1362"/>
        <v>798.4</v>
      </c>
      <c r="N577" s="11">
        <f t="shared" si="1363"/>
        <v>200</v>
      </c>
      <c r="O577" s="11">
        <f t="shared" si="1457"/>
        <v>15345.7713</v>
      </c>
      <c r="P577" s="11">
        <f t="shared" si="1458"/>
        <v>0</v>
      </c>
      <c r="Q577" s="11">
        <f t="shared" si="1459"/>
        <v>0</v>
      </c>
      <c r="R577" s="11">
        <f t="shared" si="1433"/>
        <v>15904.1713</v>
      </c>
      <c r="S577" s="11">
        <f t="shared" si="1434"/>
        <v>798.4</v>
      </c>
      <c r="T577" s="11">
        <f t="shared" si="1435"/>
        <v>200</v>
      </c>
      <c r="U577" s="11">
        <f t="shared" si="1460"/>
        <v>0</v>
      </c>
      <c r="V577" s="11">
        <f t="shared" si="1461"/>
        <v>0</v>
      </c>
      <c r="W577" s="11">
        <f t="shared" si="1462"/>
        <v>0</v>
      </c>
      <c r="X577" s="11">
        <f t="shared" si="1436"/>
        <v>15904.1713</v>
      </c>
      <c r="Y577" s="11">
        <f t="shared" si="1437"/>
        <v>798.4</v>
      </c>
      <c r="Z577" s="11">
        <f t="shared" si="1438"/>
        <v>200</v>
      </c>
      <c r="AA577" s="11">
        <f t="shared" si="1463"/>
        <v>-15904.171</v>
      </c>
      <c r="AB577" s="11">
        <f t="shared" si="1464"/>
        <v>-798.4</v>
      </c>
      <c r="AC577" s="11">
        <f t="shared" si="1465"/>
        <v>-200</v>
      </c>
      <c r="AD577" s="11">
        <f t="shared" si="1439"/>
        <v>2.9999999969732016E-4</v>
      </c>
      <c r="AE577" s="11">
        <f t="shared" si="1440"/>
        <v>0</v>
      </c>
      <c r="AF577" s="11">
        <f t="shared" si="1441"/>
        <v>0</v>
      </c>
      <c r="AG577" s="11">
        <f t="shared" si="1466"/>
        <v>0</v>
      </c>
      <c r="AH577" s="11">
        <f t="shared" si="1442"/>
        <v>2.9999999969732016E-4</v>
      </c>
      <c r="AI577" s="11">
        <f t="shared" si="1443"/>
        <v>0</v>
      </c>
      <c r="AJ577" s="11">
        <f t="shared" si="1444"/>
        <v>0</v>
      </c>
      <c r="AK577" s="11">
        <f t="shared" si="1467"/>
        <v>0</v>
      </c>
      <c r="AL577" s="11">
        <f t="shared" si="1468"/>
        <v>0</v>
      </c>
      <c r="AM577" s="11">
        <f t="shared" si="1469"/>
        <v>0</v>
      </c>
      <c r="AN577" s="11">
        <f t="shared" si="1445"/>
        <v>2.9999999969732016E-4</v>
      </c>
      <c r="AO577" s="11">
        <f t="shared" si="1446"/>
        <v>0</v>
      </c>
      <c r="AP577" s="11">
        <f t="shared" si="1447"/>
        <v>0</v>
      </c>
      <c r="AQ577" s="11">
        <f t="shared" si="1470"/>
        <v>0</v>
      </c>
      <c r="AR577" s="11">
        <f t="shared" si="1471"/>
        <v>0</v>
      </c>
      <c r="AS577" s="11">
        <f t="shared" si="1472"/>
        <v>0</v>
      </c>
      <c r="AT577" s="11">
        <f t="shared" si="1448"/>
        <v>2.9999999969732016E-4</v>
      </c>
      <c r="AU577" s="11">
        <f t="shared" si="1449"/>
        <v>0</v>
      </c>
      <c r="AV577" s="11">
        <f t="shared" si="1450"/>
        <v>0</v>
      </c>
      <c r="AW577" s="11">
        <f t="shared" si="1473"/>
        <v>0</v>
      </c>
      <c r="AX577" s="11">
        <f t="shared" si="1474"/>
        <v>0</v>
      </c>
      <c r="AY577" s="11">
        <f t="shared" si="1475"/>
        <v>0</v>
      </c>
      <c r="AZ577" s="11">
        <f t="shared" si="1451"/>
        <v>2.9999999969732016E-4</v>
      </c>
      <c r="BA577" s="11">
        <f t="shared" si="1452"/>
        <v>0</v>
      </c>
      <c r="BB577" s="11">
        <f t="shared" si="1453"/>
        <v>0</v>
      </c>
      <c r="BC577" s="11">
        <f t="shared" si="1476"/>
        <v>0</v>
      </c>
      <c r="BD577" s="11">
        <f t="shared" si="1477"/>
        <v>0</v>
      </c>
      <c r="BE577" s="11">
        <f t="shared" si="1478"/>
        <v>0</v>
      </c>
      <c r="BF577" s="11">
        <f t="shared" si="1454"/>
        <v>2.9999999969732016E-4</v>
      </c>
      <c r="BG577" s="11">
        <f t="shared" si="1455"/>
        <v>0</v>
      </c>
      <c r="BH577" s="11">
        <f t="shared" si="1456"/>
        <v>0</v>
      </c>
      <c r="BI577" s="11">
        <f t="shared" si="1479"/>
        <v>0</v>
      </c>
      <c r="BJ577" s="11">
        <f t="shared" si="1480"/>
        <v>0</v>
      </c>
      <c r="BK577" s="11">
        <f t="shared" si="1481"/>
        <v>0</v>
      </c>
      <c r="BL577" s="11">
        <f t="shared" si="1403"/>
        <v>2.9999999969732016E-4</v>
      </c>
      <c r="BM577" s="11">
        <f t="shared" si="1482"/>
        <v>0</v>
      </c>
      <c r="BN577" s="11"/>
      <c r="BO577" s="11">
        <f t="shared" si="1352"/>
        <v>0</v>
      </c>
      <c r="BP577" s="11">
        <f t="shared" si="1483"/>
        <v>0</v>
      </c>
      <c r="BQ577" s="11"/>
      <c r="BR577" s="11">
        <f t="shared" si="1353"/>
        <v>0</v>
      </c>
      <c r="BS577" s="11">
        <f t="shared" si="1483"/>
        <v>0</v>
      </c>
      <c r="BT577" s="11"/>
      <c r="BU577" s="11">
        <f t="shared" si="1483"/>
        <v>0</v>
      </c>
      <c r="BV577" s="21">
        <v>0</v>
      </c>
      <c r="BW577" s="21"/>
      <c r="BX577" s="1" t="str">
        <f t="shared" si="1406"/>
        <v/>
      </c>
    </row>
    <row r="578" spans="1:77" s="1" customFormat="1" ht="46.8" hidden="1" customHeight="1" x14ac:dyDescent="0.3">
      <c r="A578" s="8" t="s">
        <v>422</v>
      </c>
      <c r="B578" s="9" t="s">
        <v>41</v>
      </c>
      <c r="C578" s="8"/>
      <c r="D578" s="8"/>
      <c r="E578" s="20" t="s">
        <v>42</v>
      </c>
      <c r="F578" s="11">
        <f t="shared" si="1484"/>
        <v>558.4</v>
      </c>
      <c r="G578" s="11">
        <f t="shared" si="1485"/>
        <v>798.4</v>
      </c>
      <c r="H578" s="11">
        <f t="shared" si="1486"/>
        <v>200</v>
      </c>
      <c r="I578" s="11">
        <f t="shared" si="1487"/>
        <v>0</v>
      </c>
      <c r="J578" s="11">
        <f t="shared" si="1488"/>
        <v>0</v>
      </c>
      <c r="K578" s="11">
        <f t="shared" si="1489"/>
        <v>0</v>
      </c>
      <c r="L578" s="11">
        <f t="shared" si="1361"/>
        <v>558.4</v>
      </c>
      <c r="M578" s="11">
        <f t="shared" si="1362"/>
        <v>798.4</v>
      </c>
      <c r="N578" s="11">
        <f t="shared" si="1363"/>
        <v>200</v>
      </c>
      <c r="O578" s="11">
        <f t="shared" si="1457"/>
        <v>15345.7713</v>
      </c>
      <c r="P578" s="11">
        <f t="shared" si="1458"/>
        <v>0</v>
      </c>
      <c r="Q578" s="11">
        <f t="shared" si="1459"/>
        <v>0</v>
      </c>
      <c r="R578" s="11">
        <f t="shared" si="1433"/>
        <v>15904.1713</v>
      </c>
      <c r="S578" s="11">
        <f t="shared" si="1434"/>
        <v>798.4</v>
      </c>
      <c r="T578" s="11">
        <f t="shared" si="1435"/>
        <v>200</v>
      </c>
      <c r="U578" s="11">
        <f t="shared" si="1460"/>
        <v>0</v>
      </c>
      <c r="V578" s="11">
        <f t="shared" si="1461"/>
        <v>0</v>
      </c>
      <c r="W578" s="11">
        <f t="shared" si="1462"/>
        <v>0</v>
      </c>
      <c r="X578" s="11">
        <f t="shared" si="1436"/>
        <v>15904.1713</v>
      </c>
      <c r="Y578" s="11">
        <f t="shared" si="1437"/>
        <v>798.4</v>
      </c>
      <c r="Z578" s="11">
        <f t="shared" si="1438"/>
        <v>200</v>
      </c>
      <c r="AA578" s="11">
        <f t="shared" si="1463"/>
        <v>-15904.171</v>
      </c>
      <c r="AB578" s="11">
        <f t="shared" si="1464"/>
        <v>-798.4</v>
      </c>
      <c r="AC578" s="11">
        <f t="shared" si="1465"/>
        <v>-200</v>
      </c>
      <c r="AD578" s="11">
        <f t="shared" si="1439"/>
        <v>2.9999999969732016E-4</v>
      </c>
      <c r="AE578" s="11">
        <f t="shared" si="1440"/>
        <v>0</v>
      </c>
      <c r="AF578" s="11">
        <f t="shared" si="1441"/>
        <v>0</v>
      </c>
      <c r="AG578" s="11">
        <f t="shared" si="1466"/>
        <v>0</v>
      </c>
      <c r="AH578" s="11">
        <f t="shared" si="1442"/>
        <v>2.9999999969732016E-4</v>
      </c>
      <c r="AI578" s="11">
        <f t="shared" si="1443"/>
        <v>0</v>
      </c>
      <c r="AJ578" s="11">
        <f t="shared" si="1444"/>
        <v>0</v>
      </c>
      <c r="AK578" s="11">
        <f t="shared" si="1467"/>
        <v>0</v>
      </c>
      <c r="AL578" s="11">
        <f t="shared" si="1468"/>
        <v>0</v>
      </c>
      <c r="AM578" s="11">
        <f t="shared" si="1469"/>
        <v>0</v>
      </c>
      <c r="AN578" s="11">
        <f t="shared" si="1445"/>
        <v>2.9999999969732016E-4</v>
      </c>
      <c r="AO578" s="11">
        <f t="shared" si="1446"/>
        <v>0</v>
      </c>
      <c r="AP578" s="11">
        <f t="shared" si="1447"/>
        <v>0</v>
      </c>
      <c r="AQ578" s="11">
        <f t="shared" si="1470"/>
        <v>0</v>
      </c>
      <c r="AR578" s="11">
        <f t="shared" si="1471"/>
        <v>0</v>
      </c>
      <c r="AS578" s="11">
        <f t="shared" si="1472"/>
        <v>0</v>
      </c>
      <c r="AT578" s="11">
        <f t="shared" si="1448"/>
        <v>2.9999999969732016E-4</v>
      </c>
      <c r="AU578" s="11">
        <f t="shared" si="1449"/>
        <v>0</v>
      </c>
      <c r="AV578" s="11">
        <f t="shared" si="1450"/>
        <v>0</v>
      </c>
      <c r="AW578" s="11">
        <f t="shared" si="1473"/>
        <v>0</v>
      </c>
      <c r="AX578" s="11">
        <f t="shared" si="1474"/>
        <v>0</v>
      </c>
      <c r="AY578" s="11">
        <f t="shared" si="1475"/>
        <v>0</v>
      </c>
      <c r="AZ578" s="11">
        <f t="shared" si="1451"/>
        <v>2.9999999969732016E-4</v>
      </c>
      <c r="BA578" s="11">
        <f t="shared" si="1452"/>
        <v>0</v>
      </c>
      <c r="BB578" s="11">
        <f t="shared" si="1453"/>
        <v>0</v>
      </c>
      <c r="BC578" s="11">
        <f t="shared" si="1476"/>
        <v>0</v>
      </c>
      <c r="BD578" s="11">
        <f t="shared" si="1477"/>
        <v>0</v>
      </c>
      <c r="BE578" s="11">
        <f t="shared" si="1478"/>
        <v>0</v>
      </c>
      <c r="BF578" s="11">
        <f t="shared" si="1454"/>
        <v>2.9999999969732016E-4</v>
      </c>
      <c r="BG578" s="11">
        <f t="shared" si="1455"/>
        <v>0</v>
      </c>
      <c r="BH578" s="11">
        <f t="shared" si="1456"/>
        <v>0</v>
      </c>
      <c r="BI578" s="11">
        <f t="shared" si="1479"/>
        <v>0</v>
      </c>
      <c r="BJ578" s="11">
        <f t="shared" si="1480"/>
        <v>0</v>
      </c>
      <c r="BK578" s="11">
        <f t="shared" si="1481"/>
        <v>0</v>
      </c>
      <c r="BL578" s="11">
        <f t="shared" si="1403"/>
        <v>2.9999999969732016E-4</v>
      </c>
      <c r="BM578" s="11">
        <f t="shared" si="1482"/>
        <v>0</v>
      </c>
      <c r="BN578" s="11"/>
      <c r="BO578" s="11">
        <f t="shared" si="1352"/>
        <v>0</v>
      </c>
      <c r="BP578" s="11">
        <f t="shared" si="1483"/>
        <v>0</v>
      </c>
      <c r="BQ578" s="11"/>
      <c r="BR578" s="11">
        <f t="shared" si="1353"/>
        <v>0</v>
      </c>
      <c r="BS578" s="11">
        <f t="shared" si="1483"/>
        <v>0</v>
      </c>
      <c r="BT578" s="11"/>
      <c r="BU578" s="11">
        <f t="shared" si="1483"/>
        <v>0</v>
      </c>
      <c r="BV578" s="21">
        <v>0</v>
      </c>
      <c r="BW578" s="21"/>
      <c r="BX578" s="1" t="str">
        <f t="shared" si="1406"/>
        <v/>
      </c>
    </row>
    <row r="579" spans="1:77" s="1" customFormat="1" ht="15.6" hidden="1" customHeight="1" x14ac:dyDescent="0.3">
      <c r="A579" s="8" t="s">
        <v>422</v>
      </c>
      <c r="B579" s="9">
        <v>400</v>
      </c>
      <c r="C579" s="8" t="s">
        <v>78</v>
      </c>
      <c r="D579" s="8" t="s">
        <v>323</v>
      </c>
      <c r="E579" s="20" t="s">
        <v>378</v>
      </c>
      <c r="F579" s="11">
        <v>558.4</v>
      </c>
      <c r="G579" s="11">
        <v>798.4</v>
      </c>
      <c r="H579" s="11">
        <v>200</v>
      </c>
      <c r="I579" s="11"/>
      <c r="J579" s="11"/>
      <c r="K579" s="11"/>
      <c r="L579" s="11">
        <f t="shared" si="1361"/>
        <v>558.4</v>
      </c>
      <c r="M579" s="11">
        <f t="shared" si="1362"/>
        <v>798.4</v>
      </c>
      <c r="N579" s="11">
        <f t="shared" si="1363"/>
        <v>200</v>
      </c>
      <c r="O579" s="11">
        <v>15345.7713</v>
      </c>
      <c r="P579" s="11"/>
      <c r="Q579" s="11"/>
      <c r="R579" s="11">
        <f t="shared" si="1433"/>
        <v>15904.1713</v>
      </c>
      <c r="S579" s="11">
        <f t="shared" si="1434"/>
        <v>798.4</v>
      </c>
      <c r="T579" s="11">
        <f t="shared" si="1435"/>
        <v>200</v>
      </c>
      <c r="U579" s="11"/>
      <c r="V579" s="11"/>
      <c r="W579" s="11"/>
      <c r="X579" s="11">
        <f t="shared" si="1436"/>
        <v>15904.1713</v>
      </c>
      <c r="Y579" s="11">
        <f t="shared" si="1437"/>
        <v>798.4</v>
      </c>
      <c r="Z579" s="11">
        <f t="shared" si="1438"/>
        <v>200</v>
      </c>
      <c r="AA579" s="11">
        <v>-15904.171</v>
      </c>
      <c r="AB579" s="11">
        <v>-798.4</v>
      </c>
      <c r="AC579" s="11">
        <v>-200</v>
      </c>
      <c r="AD579" s="11">
        <f t="shared" si="1439"/>
        <v>2.9999999969732016E-4</v>
      </c>
      <c r="AE579" s="11">
        <f t="shared" si="1440"/>
        <v>0</v>
      </c>
      <c r="AF579" s="11">
        <f t="shared" si="1441"/>
        <v>0</v>
      </c>
      <c r="AG579" s="11"/>
      <c r="AH579" s="11">
        <f t="shared" si="1442"/>
        <v>2.9999999969732016E-4</v>
      </c>
      <c r="AI579" s="11">
        <f t="shared" si="1443"/>
        <v>0</v>
      </c>
      <c r="AJ579" s="11">
        <f t="shared" si="1444"/>
        <v>0</v>
      </c>
      <c r="AK579" s="11"/>
      <c r="AL579" s="11"/>
      <c r="AM579" s="11"/>
      <c r="AN579" s="11">
        <f t="shared" si="1445"/>
        <v>2.9999999969732016E-4</v>
      </c>
      <c r="AO579" s="11">
        <f t="shared" si="1446"/>
        <v>0</v>
      </c>
      <c r="AP579" s="11">
        <f t="shared" si="1447"/>
        <v>0</v>
      </c>
      <c r="AQ579" s="11"/>
      <c r="AR579" s="11"/>
      <c r="AS579" s="11"/>
      <c r="AT579" s="11">
        <f t="shared" si="1448"/>
        <v>2.9999999969732016E-4</v>
      </c>
      <c r="AU579" s="11">
        <f t="shared" si="1449"/>
        <v>0</v>
      </c>
      <c r="AV579" s="11">
        <f t="shared" si="1450"/>
        <v>0</v>
      </c>
      <c r="AW579" s="11"/>
      <c r="AX579" s="11"/>
      <c r="AY579" s="11"/>
      <c r="AZ579" s="11">
        <f t="shared" si="1451"/>
        <v>2.9999999969732016E-4</v>
      </c>
      <c r="BA579" s="11">
        <f t="shared" si="1452"/>
        <v>0</v>
      </c>
      <c r="BB579" s="11">
        <f t="shared" si="1453"/>
        <v>0</v>
      </c>
      <c r="BC579" s="11"/>
      <c r="BD579" s="11"/>
      <c r="BE579" s="11"/>
      <c r="BF579" s="11">
        <f t="shared" si="1454"/>
        <v>2.9999999969732016E-4</v>
      </c>
      <c r="BG579" s="11">
        <f t="shared" si="1455"/>
        <v>0</v>
      </c>
      <c r="BH579" s="11">
        <f t="shared" si="1456"/>
        <v>0</v>
      </c>
      <c r="BI579" s="11"/>
      <c r="BJ579" s="11"/>
      <c r="BK579" s="11"/>
      <c r="BL579" s="11">
        <f t="shared" si="1403"/>
        <v>2.9999999969732016E-4</v>
      </c>
      <c r="BM579" s="11"/>
      <c r="BN579" s="11"/>
      <c r="BO579" s="11">
        <f t="shared" si="1352"/>
        <v>0</v>
      </c>
      <c r="BP579" s="11"/>
      <c r="BQ579" s="11"/>
      <c r="BR579" s="11">
        <f t="shared" si="1353"/>
        <v>0</v>
      </c>
      <c r="BS579" s="11"/>
      <c r="BT579" s="11"/>
      <c r="BU579" s="11"/>
      <c r="BV579" s="21">
        <v>0</v>
      </c>
      <c r="BW579" s="21"/>
      <c r="BX579" s="1" t="str">
        <f t="shared" si="1406"/>
        <v>0702</v>
      </c>
    </row>
    <row r="580" spans="1:77" ht="46.8" customHeight="1" x14ac:dyDescent="0.3">
      <c r="A580" s="62" t="s">
        <v>423</v>
      </c>
      <c r="B580" s="63"/>
      <c r="C580" s="62"/>
      <c r="D580" s="62"/>
      <c r="E580" s="64" t="s">
        <v>424</v>
      </c>
      <c r="F580" s="11">
        <f t="shared" si="1484"/>
        <v>318.10000000000002</v>
      </c>
      <c r="G580" s="11">
        <f t="shared" si="1485"/>
        <v>0</v>
      </c>
      <c r="H580" s="11">
        <f t="shared" si="1486"/>
        <v>0</v>
      </c>
      <c r="I580" s="11">
        <f t="shared" si="1487"/>
        <v>0</v>
      </c>
      <c r="J580" s="11">
        <f t="shared" si="1488"/>
        <v>0</v>
      </c>
      <c r="K580" s="11">
        <f t="shared" si="1489"/>
        <v>0</v>
      </c>
      <c r="L580" s="11">
        <f t="shared" si="1361"/>
        <v>318.10000000000002</v>
      </c>
      <c r="M580" s="11">
        <f t="shared" si="1362"/>
        <v>0</v>
      </c>
      <c r="N580" s="11">
        <f t="shared" si="1363"/>
        <v>0</v>
      </c>
      <c r="O580" s="11">
        <f t="shared" si="1457"/>
        <v>215331.15668000001</v>
      </c>
      <c r="P580" s="11">
        <f t="shared" si="1458"/>
        <v>0</v>
      </c>
      <c r="Q580" s="11">
        <f t="shared" si="1459"/>
        <v>0</v>
      </c>
      <c r="R580" s="11">
        <f t="shared" si="1433"/>
        <v>215649.25668000002</v>
      </c>
      <c r="S580" s="11">
        <f t="shared" si="1434"/>
        <v>0</v>
      </c>
      <c r="T580" s="11">
        <f t="shared" si="1435"/>
        <v>0</v>
      </c>
      <c r="U580" s="11">
        <f t="shared" si="1460"/>
        <v>0</v>
      </c>
      <c r="V580" s="11">
        <f t="shared" si="1461"/>
        <v>0</v>
      </c>
      <c r="W580" s="11">
        <f t="shared" si="1462"/>
        <v>0</v>
      </c>
      <c r="X580" s="11">
        <f t="shared" si="1436"/>
        <v>215649.25668000002</v>
      </c>
      <c r="Y580" s="11">
        <f t="shared" si="1437"/>
        <v>0</v>
      </c>
      <c r="Z580" s="11">
        <f t="shared" si="1438"/>
        <v>0</v>
      </c>
      <c r="AA580" s="11">
        <f t="shared" si="1463"/>
        <v>78425.629000000001</v>
      </c>
      <c r="AB580" s="11">
        <f t="shared" si="1464"/>
        <v>0</v>
      </c>
      <c r="AC580" s="11">
        <f t="shared" si="1465"/>
        <v>0</v>
      </c>
      <c r="AD580" s="11">
        <f t="shared" si="1439"/>
        <v>294074.88568000001</v>
      </c>
      <c r="AE580" s="11">
        <f t="shared" si="1440"/>
        <v>0</v>
      </c>
      <c r="AF580" s="11">
        <f t="shared" si="1441"/>
        <v>0</v>
      </c>
      <c r="AG580" s="11">
        <f t="shared" si="1466"/>
        <v>0</v>
      </c>
      <c r="AH580" s="11">
        <f t="shared" si="1442"/>
        <v>294074.88568000001</v>
      </c>
      <c r="AI580" s="11">
        <f t="shared" si="1443"/>
        <v>0</v>
      </c>
      <c r="AJ580" s="11">
        <f t="shared" si="1444"/>
        <v>0</v>
      </c>
      <c r="AK580" s="11">
        <f t="shared" si="1467"/>
        <v>51598.381999999998</v>
      </c>
      <c r="AL580" s="11">
        <f t="shared" si="1468"/>
        <v>0</v>
      </c>
      <c r="AM580" s="11">
        <f t="shared" si="1469"/>
        <v>0</v>
      </c>
      <c r="AN580" s="11">
        <f t="shared" si="1445"/>
        <v>345673.26767999999</v>
      </c>
      <c r="AO580" s="11">
        <f t="shared" si="1446"/>
        <v>0</v>
      </c>
      <c r="AP580" s="11">
        <f t="shared" si="1447"/>
        <v>0</v>
      </c>
      <c r="AQ580" s="11">
        <f t="shared" si="1470"/>
        <v>0</v>
      </c>
      <c r="AR580" s="11">
        <f t="shared" si="1471"/>
        <v>0</v>
      </c>
      <c r="AS580" s="11">
        <f t="shared" si="1472"/>
        <v>0</v>
      </c>
      <c r="AT580" s="11">
        <f t="shared" si="1448"/>
        <v>345673.26767999999</v>
      </c>
      <c r="AU580" s="11">
        <f t="shared" si="1449"/>
        <v>0</v>
      </c>
      <c r="AV580" s="11">
        <f t="shared" si="1450"/>
        <v>0</v>
      </c>
      <c r="AW580" s="11">
        <f t="shared" si="1473"/>
        <v>0</v>
      </c>
      <c r="AX580" s="11">
        <f t="shared" si="1474"/>
        <v>0</v>
      </c>
      <c r="AY580" s="11">
        <f t="shared" si="1475"/>
        <v>0</v>
      </c>
      <c r="AZ580" s="11">
        <f t="shared" si="1451"/>
        <v>345673.26767999999</v>
      </c>
      <c r="BA580" s="11">
        <f t="shared" si="1452"/>
        <v>0</v>
      </c>
      <c r="BB580" s="11">
        <f t="shared" si="1453"/>
        <v>0</v>
      </c>
      <c r="BC580" s="11">
        <f t="shared" si="1476"/>
        <v>0</v>
      </c>
      <c r="BD580" s="11">
        <f t="shared" si="1477"/>
        <v>0</v>
      </c>
      <c r="BE580" s="11">
        <f t="shared" si="1478"/>
        <v>0</v>
      </c>
      <c r="BF580" s="11">
        <f t="shared" si="1454"/>
        <v>345673.26767999999</v>
      </c>
      <c r="BG580" s="11">
        <f t="shared" si="1455"/>
        <v>0</v>
      </c>
      <c r="BH580" s="11">
        <f t="shared" si="1456"/>
        <v>0</v>
      </c>
      <c r="BI580" s="11">
        <f t="shared" si="1479"/>
        <v>7418.0150000000003</v>
      </c>
      <c r="BJ580" s="11">
        <f t="shared" si="1480"/>
        <v>0</v>
      </c>
      <c r="BK580" s="11">
        <f t="shared" si="1481"/>
        <v>0</v>
      </c>
      <c r="BL580" s="11">
        <f t="shared" si="1403"/>
        <v>353091.28268</v>
      </c>
      <c r="BM580" s="11">
        <f t="shared" si="1482"/>
        <v>-7418.0150000000003</v>
      </c>
      <c r="BN580" s="43">
        <f t="shared" ref="BN580:BN643" si="1490">BL580+BM580</f>
        <v>345673.26767999999</v>
      </c>
      <c r="BO580" s="11">
        <f t="shared" si="1352"/>
        <v>0</v>
      </c>
      <c r="BP580" s="11">
        <f t="shared" si="1483"/>
        <v>0</v>
      </c>
      <c r="BQ580" s="43">
        <f t="shared" ref="BQ580:BQ643" si="1491">BO580+BP580</f>
        <v>0</v>
      </c>
      <c r="BR580" s="11">
        <f t="shared" si="1353"/>
        <v>0</v>
      </c>
      <c r="BS580" s="11">
        <f t="shared" si="1483"/>
        <v>0</v>
      </c>
      <c r="BT580" s="43">
        <f t="shared" ref="BT580:BT643" si="1492">BR580+BS580</f>
        <v>0</v>
      </c>
      <c r="BU580" s="11">
        <f t="shared" si="1483"/>
        <v>0</v>
      </c>
      <c r="BV580" s="21"/>
      <c r="BW580" s="21"/>
      <c r="BX580" s="1" t="str">
        <f t="shared" si="1406"/>
        <v/>
      </c>
    </row>
    <row r="581" spans="1:77" ht="46.8" customHeight="1" x14ac:dyDescent="0.3">
      <c r="A581" s="62" t="s">
        <v>423</v>
      </c>
      <c r="B581" s="63" t="s">
        <v>41</v>
      </c>
      <c r="C581" s="62"/>
      <c r="D581" s="62"/>
      <c r="E581" s="64" t="s">
        <v>42</v>
      </c>
      <c r="F581" s="11">
        <f t="shared" si="1484"/>
        <v>318.10000000000002</v>
      </c>
      <c r="G581" s="11">
        <f t="shared" si="1485"/>
        <v>0</v>
      </c>
      <c r="H581" s="11">
        <f t="shared" si="1486"/>
        <v>0</v>
      </c>
      <c r="I581" s="11">
        <f t="shared" si="1487"/>
        <v>0</v>
      </c>
      <c r="J581" s="11">
        <f t="shared" si="1488"/>
        <v>0</v>
      </c>
      <c r="K581" s="11">
        <f t="shared" si="1489"/>
        <v>0</v>
      </c>
      <c r="L581" s="11">
        <f t="shared" si="1361"/>
        <v>318.10000000000002</v>
      </c>
      <c r="M581" s="11">
        <f t="shared" si="1362"/>
        <v>0</v>
      </c>
      <c r="N581" s="11">
        <f t="shared" si="1363"/>
        <v>0</v>
      </c>
      <c r="O581" s="11">
        <f t="shared" si="1457"/>
        <v>215331.15668000001</v>
      </c>
      <c r="P581" s="11">
        <f t="shared" si="1458"/>
        <v>0</v>
      </c>
      <c r="Q581" s="11">
        <f t="shared" si="1459"/>
        <v>0</v>
      </c>
      <c r="R581" s="11">
        <f t="shared" si="1433"/>
        <v>215649.25668000002</v>
      </c>
      <c r="S581" s="11">
        <f t="shared" si="1434"/>
        <v>0</v>
      </c>
      <c r="T581" s="11">
        <f t="shared" si="1435"/>
        <v>0</v>
      </c>
      <c r="U581" s="11">
        <f t="shared" si="1460"/>
        <v>0</v>
      </c>
      <c r="V581" s="11">
        <f t="shared" si="1461"/>
        <v>0</v>
      </c>
      <c r="W581" s="11">
        <f t="shared" si="1462"/>
        <v>0</v>
      </c>
      <c r="X581" s="11">
        <f t="shared" si="1436"/>
        <v>215649.25668000002</v>
      </c>
      <c r="Y581" s="11">
        <f t="shared" si="1437"/>
        <v>0</v>
      </c>
      <c r="Z581" s="11">
        <f t="shared" si="1438"/>
        <v>0</v>
      </c>
      <c r="AA581" s="11">
        <f t="shared" si="1463"/>
        <v>78425.629000000001</v>
      </c>
      <c r="AB581" s="11">
        <f t="shared" si="1464"/>
        <v>0</v>
      </c>
      <c r="AC581" s="11">
        <f t="shared" si="1465"/>
        <v>0</v>
      </c>
      <c r="AD581" s="11">
        <f t="shared" si="1439"/>
        <v>294074.88568000001</v>
      </c>
      <c r="AE581" s="11">
        <f t="shared" si="1440"/>
        <v>0</v>
      </c>
      <c r="AF581" s="11">
        <f t="shared" si="1441"/>
        <v>0</v>
      </c>
      <c r="AG581" s="11">
        <f t="shared" si="1466"/>
        <v>0</v>
      </c>
      <c r="AH581" s="11">
        <f t="shared" si="1442"/>
        <v>294074.88568000001</v>
      </c>
      <c r="AI581" s="11">
        <f t="shared" si="1443"/>
        <v>0</v>
      </c>
      <c r="AJ581" s="11">
        <f t="shared" si="1444"/>
        <v>0</v>
      </c>
      <c r="AK581" s="11">
        <f t="shared" si="1467"/>
        <v>51598.381999999998</v>
      </c>
      <c r="AL581" s="11">
        <f t="shared" si="1468"/>
        <v>0</v>
      </c>
      <c r="AM581" s="11">
        <f t="shared" si="1469"/>
        <v>0</v>
      </c>
      <c r="AN581" s="11">
        <f t="shared" si="1445"/>
        <v>345673.26767999999</v>
      </c>
      <c r="AO581" s="11">
        <f t="shared" si="1446"/>
        <v>0</v>
      </c>
      <c r="AP581" s="11">
        <f t="shared" si="1447"/>
        <v>0</v>
      </c>
      <c r="AQ581" s="11">
        <f t="shared" si="1470"/>
        <v>0</v>
      </c>
      <c r="AR581" s="11">
        <f t="shared" si="1471"/>
        <v>0</v>
      </c>
      <c r="AS581" s="11">
        <f t="shared" si="1472"/>
        <v>0</v>
      </c>
      <c r="AT581" s="11">
        <f t="shared" si="1448"/>
        <v>345673.26767999999</v>
      </c>
      <c r="AU581" s="11">
        <f t="shared" si="1449"/>
        <v>0</v>
      </c>
      <c r="AV581" s="11">
        <f t="shared" si="1450"/>
        <v>0</v>
      </c>
      <c r="AW581" s="11">
        <f t="shared" si="1473"/>
        <v>0</v>
      </c>
      <c r="AX581" s="11">
        <f t="shared" si="1474"/>
        <v>0</v>
      </c>
      <c r="AY581" s="11">
        <f t="shared" si="1475"/>
        <v>0</v>
      </c>
      <c r="AZ581" s="11">
        <f t="shared" si="1451"/>
        <v>345673.26767999999</v>
      </c>
      <c r="BA581" s="11">
        <f t="shared" si="1452"/>
        <v>0</v>
      </c>
      <c r="BB581" s="11">
        <f t="shared" si="1453"/>
        <v>0</v>
      </c>
      <c r="BC581" s="11">
        <f t="shared" si="1476"/>
        <v>0</v>
      </c>
      <c r="BD581" s="11">
        <f t="shared" si="1477"/>
        <v>0</v>
      </c>
      <c r="BE581" s="11">
        <f t="shared" si="1478"/>
        <v>0</v>
      </c>
      <c r="BF581" s="11">
        <f t="shared" si="1454"/>
        <v>345673.26767999999</v>
      </c>
      <c r="BG581" s="11">
        <f t="shared" si="1455"/>
        <v>0</v>
      </c>
      <c r="BH581" s="11">
        <f t="shared" si="1456"/>
        <v>0</v>
      </c>
      <c r="BI581" s="11">
        <f t="shared" si="1479"/>
        <v>7418.0150000000003</v>
      </c>
      <c r="BJ581" s="11">
        <f t="shared" si="1480"/>
        <v>0</v>
      </c>
      <c r="BK581" s="11">
        <f t="shared" si="1481"/>
        <v>0</v>
      </c>
      <c r="BL581" s="11">
        <f t="shared" si="1403"/>
        <v>353091.28268</v>
      </c>
      <c r="BM581" s="11">
        <f t="shared" si="1482"/>
        <v>-7418.0150000000003</v>
      </c>
      <c r="BN581" s="43">
        <f t="shared" si="1490"/>
        <v>345673.26767999999</v>
      </c>
      <c r="BO581" s="11">
        <f t="shared" si="1352"/>
        <v>0</v>
      </c>
      <c r="BP581" s="11">
        <f t="shared" si="1483"/>
        <v>0</v>
      </c>
      <c r="BQ581" s="43">
        <f t="shared" si="1491"/>
        <v>0</v>
      </c>
      <c r="BR581" s="11">
        <f t="shared" si="1353"/>
        <v>0</v>
      </c>
      <c r="BS581" s="11">
        <f t="shared" si="1483"/>
        <v>0</v>
      </c>
      <c r="BT581" s="43">
        <f t="shared" si="1492"/>
        <v>0</v>
      </c>
      <c r="BU581" s="11">
        <f t="shared" si="1483"/>
        <v>0</v>
      </c>
      <c r="BV581" s="21"/>
      <c r="BW581" s="21"/>
      <c r="BX581" s="1" t="str">
        <f t="shared" si="1406"/>
        <v/>
      </c>
    </row>
    <row r="582" spans="1:77" x14ac:dyDescent="0.3">
      <c r="A582" s="62" t="s">
        <v>423</v>
      </c>
      <c r="B582" s="63">
        <v>400</v>
      </c>
      <c r="C582" s="62" t="s">
        <v>78</v>
      </c>
      <c r="D582" s="62" t="s">
        <v>323</v>
      </c>
      <c r="E582" s="64" t="s">
        <v>378</v>
      </c>
      <c r="F582" s="11">
        <v>318.10000000000002</v>
      </c>
      <c r="G582" s="11">
        <v>0</v>
      </c>
      <c r="H582" s="11">
        <v>0</v>
      </c>
      <c r="I582" s="11"/>
      <c r="J582" s="11"/>
      <c r="K582" s="11"/>
      <c r="L582" s="11">
        <f t="shared" si="1361"/>
        <v>318.10000000000002</v>
      </c>
      <c r="M582" s="11">
        <f t="shared" si="1362"/>
        <v>0</v>
      </c>
      <c r="N582" s="11">
        <f t="shared" si="1363"/>
        <v>0</v>
      </c>
      <c r="O582" s="11">
        <f>99943.51315+115387.64353</f>
        <v>215331.15668000001</v>
      </c>
      <c r="P582" s="11"/>
      <c r="Q582" s="11"/>
      <c r="R582" s="11">
        <f t="shared" si="1433"/>
        <v>215649.25668000002</v>
      </c>
      <c r="S582" s="11">
        <f t="shared" si="1434"/>
        <v>0</v>
      </c>
      <c r="T582" s="11">
        <f t="shared" si="1435"/>
        <v>0</v>
      </c>
      <c r="U582" s="11"/>
      <c r="V582" s="11"/>
      <c r="W582" s="11"/>
      <c r="X582" s="11">
        <f t="shared" si="1436"/>
        <v>215649.25668000002</v>
      </c>
      <c r="Y582" s="11">
        <f t="shared" si="1437"/>
        <v>0</v>
      </c>
      <c r="Z582" s="11">
        <f t="shared" si="1438"/>
        <v>0</v>
      </c>
      <c r="AA582" s="11">
        <v>78425.629000000001</v>
      </c>
      <c r="AB582" s="11"/>
      <c r="AC582" s="11"/>
      <c r="AD582" s="11">
        <f t="shared" si="1439"/>
        <v>294074.88568000001</v>
      </c>
      <c r="AE582" s="11">
        <f t="shared" si="1440"/>
        <v>0</v>
      </c>
      <c r="AF582" s="11">
        <f t="shared" si="1441"/>
        <v>0</v>
      </c>
      <c r="AG582" s="11"/>
      <c r="AH582" s="11">
        <f t="shared" si="1442"/>
        <v>294074.88568000001</v>
      </c>
      <c r="AI582" s="11">
        <f t="shared" si="1443"/>
        <v>0</v>
      </c>
      <c r="AJ582" s="11">
        <f t="shared" si="1444"/>
        <v>0</v>
      </c>
      <c r="AK582" s="11">
        <v>51598.381999999998</v>
      </c>
      <c r="AL582" s="11"/>
      <c r="AM582" s="11"/>
      <c r="AN582" s="11">
        <f t="shared" si="1445"/>
        <v>345673.26767999999</v>
      </c>
      <c r="AO582" s="11">
        <f t="shared" si="1446"/>
        <v>0</v>
      </c>
      <c r="AP582" s="11">
        <f t="shared" si="1447"/>
        <v>0</v>
      </c>
      <c r="AQ582" s="11"/>
      <c r="AR582" s="11"/>
      <c r="AS582" s="11"/>
      <c r="AT582" s="11">
        <f t="shared" si="1448"/>
        <v>345673.26767999999</v>
      </c>
      <c r="AU582" s="11">
        <f t="shared" si="1449"/>
        <v>0</v>
      </c>
      <c r="AV582" s="11">
        <f t="shared" si="1450"/>
        <v>0</v>
      </c>
      <c r="AW582" s="11"/>
      <c r="AX582" s="11"/>
      <c r="AY582" s="11"/>
      <c r="AZ582" s="11">
        <f t="shared" si="1451"/>
        <v>345673.26767999999</v>
      </c>
      <c r="BA582" s="11">
        <f t="shared" si="1452"/>
        <v>0</v>
      </c>
      <c r="BB582" s="11">
        <f t="shared" si="1453"/>
        <v>0</v>
      </c>
      <c r="BC582" s="11"/>
      <c r="BD582" s="11"/>
      <c r="BE582" s="11"/>
      <c r="BF582" s="11">
        <f t="shared" si="1454"/>
        <v>345673.26767999999</v>
      </c>
      <c r="BG582" s="11">
        <f t="shared" si="1455"/>
        <v>0</v>
      </c>
      <c r="BH582" s="11">
        <f t="shared" si="1456"/>
        <v>0</v>
      </c>
      <c r="BI582" s="11">
        <v>7418.0150000000003</v>
      </c>
      <c r="BJ582" s="11"/>
      <c r="BK582" s="11"/>
      <c r="BL582" s="39">
        <f t="shared" si="1403"/>
        <v>353091.28268</v>
      </c>
      <c r="BM582" s="39">
        <v>-7418.0150000000003</v>
      </c>
      <c r="BN582" s="43">
        <f t="shared" si="1490"/>
        <v>345673.26767999999</v>
      </c>
      <c r="BO582" s="39">
        <f t="shared" si="1352"/>
        <v>0</v>
      </c>
      <c r="BP582" s="39"/>
      <c r="BQ582" s="43">
        <f t="shared" si="1491"/>
        <v>0</v>
      </c>
      <c r="BR582" s="39">
        <f t="shared" si="1353"/>
        <v>0</v>
      </c>
      <c r="BS582" s="39"/>
      <c r="BT582" s="43">
        <f t="shared" si="1492"/>
        <v>0</v>
      </c>
      <c r="BU582" s="11"/>
      <c r="BV582" s="21"/>
      <c r="BW582" s="21"/>
      <c r="BX582" s="1" t="str">
        <f t="shared" si="1406"/>
        <v>0702</v>
      </c>
      <c r="BY582" s="40">
        <v>1</v>
      </c>
    </row>
    <row r="583" spans="1:77" ht="109.2" customHeight="1" x14ac:dyDescent="0.3">
      <c r="A583" s="62" t="s">
        <v>425</v>
      </c>
      <c r="B583" s="63"/>
      <c r="C583" s="62"/>
      <c r="D583" s="62"/>
      <c r="E583" s="64" t="s">
        <v>426</v>
      </c>
      <c r="F583" s="11">
        <f t="shared" si="1484"/>
        <v>1363177.7999999998</v>
      </c>
      <c r="G583" s="11">
        <f t="shared" si="1485"/>
        <v>1987907.0999999999</v>
      </c>
      <c r="H583" s="11">
        <f t="shared" si="1486"/>
        <v>1475858.2</v>
      </c>
      <c r="I583" s="11">
        <f t="shared" si="1487"/>
        <v>0</v>
      </c>
      <c r="J583" s="11">
        <f t="shared" si="1488"/>
        <v>0</v>
      </c>
      <c r="K583" s="11">
        <f t="shared" si="1489"/>
        <v>0</v>
      </c>
      <c r="L583" s="11">
        <f t="shared" si="1361"/>
        <v>1363177.7999999998</v>
      </c>
      <c r="M583" s="11">
        <f t="shared" si="1362"/>
        <v>1987907.0999999999</v>
      </c>
      <c r="N583" s="11">
        <f t="shared" si="1363"/>
        <v>1475858.2</v>
      </c>
      <c r="O583" s="11">
        <f t="shared" si="1457"/>
        <v>0</v>
      </c>
      <c r="P583" s="11">
        <f t="shared" si="1458"/>
        <v>0</v>
      </c>
      <c r="Q583" s="11">
        <f t="shared" si="1459"/>
        <v>0</v>
      </c>
      <c r="R583" s="11">
        <f t="shared" si="1433"/>
        <v>1363177.7999999998</v>
      </c>
      <c r="S583" s="11">
        <f t="shared" si="1434"/>
        <v>1987907.0999999999</v>
      </c>
      <c r="T583" s="11">
        <f t="shared" si="1435"/>
        <v>1475858.2</v>
      </c>
      <c r="U583" s="11">
        <f t="shared" si="1460"/>
        <v>0</v>
      </c>
      <c r="V583" s="11">
        <f t="shared" si="1461"/>
        <v>0</v>
      </c>
      <c r="W583" s="11">
        <f t="shared" si="1462"/>
        <v>0</v>
      </c>
      <c r="X583" s="11">
        <f t="shared" si="1436"/>
        <v>1363177.7999999998</v>
      </c>
      <c r="Y583" s="11">
        <f t="shared" si="1437"/>
        <v>1987907.0999999999</v>
      </c>
      <c r="Z583" s="11">
        <f t="shared" si="1438"/>
        <v>1475858.2</v>
      </c>
      <c r="AA583" s="11">
        <f t="shared" si="1463"/>
        <v>-557880</v>
      </c>
      <c r="AB583" s="11">
        <f t="shared" si="1464"/>
        <v>-797600.6</v>
      </c>
      <c r="AC583" s="11">
        <f t="shared" si="1465"/>
        <v>-199800</v>
      </c>
      <c r="AD583" s="11">
        <f t="shared" si="1439"/>
        <v>805297.79999999981</v>
      </c>
      <c r="AE583" s="11">
        <f t="shared" si="1440"/>
        <v>1190306.5</v>
      </c>
      <c r="AF583" s="11">
        <f t="shared" si="1441"/>
        <v>1276058.2</v>
      </c>
      <c r="AG583" s="11">
        <f t="shared" si="1466"/>
        <v>0</v>
      </c>
      <c r="AH583" s="11">
        <f t="shared" si="1442"/>
        <v>805297.79999999981</v>
      </c>
      <c r="AI583" s="11">
        <f t="shared" si="1443"/>
        <v>1190306.5</v>
      </c>
      <c r="AJ583" s="11">
        <f t="shared" si="1444"/>
        <v>1276058.2</v>
      </c>
      <c r="AK583" s="11">
        <f t="shared" si="1467"/>
        <v>0</v>
      </c>
      <c r="AL583" s="11">
        <f t="shared" si="1468"/>
        <v>0</v>
      </c>
      <c r="AM583" s="11">
        <f t="shared" si="1469"/>
        <v>0</v>
      </c>
      <c r="AN583" s="11">
        <f t="shared" si="1445"/>
        <v>805297.79999999981</v>
      </c>
      <c r="AO583" s="11">
        <f t="shared" si="1446"/>
        <v>1190306.5</v>
      </c>
      <c r="AP583" s="11">
        <f t="shared" si="1447"/>
        <v>1276058.2</v>
      </c>
      <c r="AQ583" s="11">
        <f t="shared" si="1470"/>
        <v>0</v>
      </c>
      <c r="AR583" s="11">
        <f t="shared" si="1471"/>
        <v>0</v>
      </c>
      <c r="AS583" s="11">
        <f t="shared" si="1472"/>
        <v>0</v>
      </c>
      <c r="AT583" s="11">
        <f t="shared" si="1448"/>
        <v>805297.79999999981</v>
      </c>
      <c r="AU583" s="11">
        <f t="shared" si="1449"/>
        <v>1190306.5</v>
      </c>
      <c r="AV583" s="11">
        <f t="shared" si="1450"/>
        <v>1276058.2</v>
      </c>
      <c r="AW583" s="11">
        <f t="shared" si="1473"/>
        <v>0</v>
      </c>
      <c r="AX583" s="11">
        <f t="shared" si="1474"/>
        <v>0</v>
      </c>
      <c r="AY583" s="11">
        <f t="shared" si="1475"/>
        <v>0</v>
      </c>
      <c r="AZ583" s="11">
        <f t="shared" si="1451"/>
        <v>805297.79999999981</v>
      </c>
      <c r="BA583" s="11">
        <f t="shared" si="1452"/>
        <v>1190306.5</v>
      </c>
      <c r="BB583" s="11">
        <f t="shared" si="1453"/>
        <v>1276058.2</v>
      </c>
      <c r="BC583" s="11">
        <f t="shared" si="1476"/>
        <v>0</v>
      </c>
      <c r="BD583" s="11">
        <f t="shared" si="1477"/>
        <v>0</v>
      </c>
      <c r="BE583" s="11">
        <f t="shared" si="1478"/>
        <v>0</v>
      </c>
      <c r="BF583" s="11">
        <f t="shared" si="1454"/>
        <v>805297.79999999981</v>
      </c>
      <c r="BG583" s="11">
        <f t="shared" si="1455"/>
        <v>1190306.5</v>
      </c>
      <c r="BH583" s="11">
        <f t="shared" si="1456"/>
        <v>1276058.2</v>
      </c>
      <c r="BI583" s="11">
        <f t="shared" si="1479"/>
        <v>0</v>
      </c>
      <c r="BJ583" s="11">
        <f t="shared" si="1480"/>
        <v>0</v>
      </c>
      <c r="BK583" s="11">
        <f t="shared" si="1481"/>
        <v>0</v>
      </c>
      <c r="BL583" s="11">
        <f t="shared" si="1403"/>
        <v>805297.79999999981</v>
      </c>
      <c r="BM583" s="11">
        <f t="shared" si="1482"/>
        <v>0</v>
      </c>
      <c r="BN583" s="43">
        <f t="shared" si="1490"/>
        <v>805297.79999999981</v>
      </c>
      <c r="BO583" s="11">
        <f t="shared" si="1352"/>
        <v>1190306.5</v>
      </c>
      <c r="BP583" s="11">
        <f t="shared" si="1483"/>
        <v>0</v>
      </c>
      <c r="BQ583" s="43">
        <f t="shared" si="1491"/>
        <v>1190306.5</v>
      </c>
      <c r="BR583" s="11">
        <f t="shared" si="1353"/>
        <v>1276058.2</v>
      </c>
      <c r="BS583" s="11">
        <f t="shared" si="1483"/>
        <v>0</v>
      </c>
      <c r="BT583" s="43">
        <f t="shared" si="1492"/>
        <v>1276058.2</v>
      </c>
      <c r="BU583" s="11">
        <f t="shared" si="1483"/>
        <v>0</v>
      </c>
      <c r="BV583" s="21"/>
      <c r="BW583" s="21"/>
      <c r="BX583" s="1" t="str">
        <f t="shared" si="1406"/>
        <v/>
      </c>
    </row>
    <row r="584" spans="1:77" ht="46.8" customHeight="1" x14ac:dyDescent="0.3">
      <c r="A584" s="62" t="s">
        <v>425</v>
      </c>
      <c r="B584" s="63" t="s">
        <v>41</v>
      </c>
      <c r="C584" s="62"/>
      <c r="D584" s="62"/>
      <c r="E584" s="64" t="s">
        <v>42</v>
      </c>
      <c r="F584" s="11">
        <f t="shared" si="1484"/>
        <v>1363177.7999999998</v>
      </c>
      <c r="G584" s="11">
        <f t="shared" si="1485"/>
        <v>1987907.0999999999</v>
      </c>
      <c r="H584" s="11">
        <f t="shared" si="1486"/>
        <v>1475858.2</v>
      </c>
      <c r="I584" s="11">
        <f t="shared" si="1487"/>
        <v>0</v>
      </c>
      <c r="J584" s="11">
        <f t="shared" si="1488"/>
        <v>0</v>
      </c>
      <c r="K584" s="11">
        <f t="shared" si="1489"/>
        <v>0</v>
      </c>
      <c r="L584" s="11">
        <f t="shared" si="1361"/>
        <v>1363177.7999999998</v>
      </c>
      <c r="M584" s="11">
        <f t="shared" si="1362"/>
        <v>1987907.0999999999</v>
      </c>
      <c r="N584" s="11">
        <f t="shared" si="1363"/>
        <v>1475858.2</v>
      </c>
      <c r="O584" s="11">
        <f t="shared" si="1457"/>
        <v>0</v>
      </c>
      <c r="P584" s="11">
        <f t="shared" si="1458"/>
        <v>0</v>
      </c>
      <c r="Q584" s="11">
        <f t="shared" si="1459"/>
        <v>0</v>
      </c>
      <c r="R584" s="11">
        <f t="shared" si="1433"/>
        <v>1363177.7999999998</v>
      </c>
      <c r="S584" s="11">
        <f t="shared" si="1434"/>
        <v>1987907.0999999999</v>
      </c>
      <c r="T584" s="11">
        <f t="shared" si="1435"/>
        <v>1475858.2</v>
      </c>
      <c r="U584" s="11">
        <f t="shared" si="1460"/>
        <v>0</v>
      </c>
      <c r="V584" s="11">
        <f t="shared" si="1461"/>
        <v>0</v>
      </c>
      <c r="W584" s="11">
        <f t="shared" si="1462"/>
        <v>0</v>
      </c>
      <c r="X584" s="11">
        <f t="shared" si="1436"/>
        <v>1363177.7999999998</v>
      </c>
      <c r="Y584" s="11">
        <f t="shared" si="1437"/>
        <v>1987907.0999999999</v>
      </c>
      <c r="Z584" s="11">
        <f t="shared" si="1438"/>
        <v>1475858.2</v>
      </c>
      <c r="AA584" s="11">
        <f t="shared" si="1463"/>
        <v>-557880</v>
      </c>
      <c r="AB584" s="11">
        <f t="shared" si="1464"/>
        <v>-797600.6</v>
      </c>
      <c r="AC584" s="11">
        <f t="shared" si="1465"/>
        <v>-199800</v>
      </c>
      <c r="AD584" s="11">
        <f t="shared" si="1439"/>
        <v>805297.79999999981</v>
      </c>
      <c r="AE584" s="11">
        <f t="shared" si="1440"/>
        <v>1190306.5</v>
      </c>
      <c r="AF584" s="11">
        <f t="shared" si="1441"/>
        <v>1276058.2</v>
      </c>
      <c r="AG584" s="11">
        <f t="shared" si="1466"/>
        <v>0</v>
      </c>
      <c r="AH584" s="11">
        <f t="shared" si="1442"/>
        <v>805297.79999999981</v>
      </c>
      <c r="AI584" s="11">
        <f t="shared" si="1443"/>
        <v>1190306.5</v>
      </c>
      <c r="AJ584" s="11">
        <f t="shared" si="1444"/>
        <v>1276058.2</v>
      </c>
      <c r="AK584" s="11">
        <f t="shared" si="1467"/>
        <v>0</v>
      </c>
      <c r="AL584" s="11">
        <f t="shared" si="1468"/>
        <v>0</v>
      </c>
      <c r="AM584" s="11">
        <f t="shared" si="1469"/>
        <v>0</v>
      </c>
      <c r="AN584" s="11">
        <f t="shared" si="1445"/>
        <v>805297.79999999981</v>
      </c>
      <c r="AO584" s="11">
        <f t="shared" si="1446"/>
        <v>1190306.5</v>
      </c>
      <c r="AP584" s="11">
        <f t="shared" si="1447"/>
        <v>1276058.2</v>
      </c>
      <c r="AQ584" s="11">
        <f t="shared" si="1470"/>
        <v>0</v>
      </c>
      <c r="AR584" s="11">
        <f t="shared" si="1471"/>
        <v>0</v>
      </c>
      <c r="AS584" s="11">
        <f t="shared" si="1472"/>
        <v>0</v>
      </c>
      <c r="AT584" s="11">
        <f t="shared" si="1448"/>
        <v>805297.79999999981</v>
      </c>
      <c r="AU584" s="11">
        <f t="shared" si="1449"/>
        <v>1190306.5</v>
      </c>
      <c r="AV584" s="11">
        <f t="shared" si="1450"/>
        <v>1276058.2</v>
      </c>
      <c r="AW584" s="11">
        <f t="shared" si="1473"/>
        <v>0</v>
      </c>
      <c r="AX584" s="11">
        <f t="shared" si="1474"/>
        <v>0</v>
      </c>
      <c r="AY584" s="11">
        <f t="shared" si="1475"/>
        <v>0</v>
      </c>
      <c r="AZ584" s="11">
        <f t="shared" si="1451"/>
        <v>805297.79999999981</v>
      </c>
      <c r="BA584" s="11">
        <f t="shared" si="1452"/>
        <v>1190306.5</v>
      </c>
      <c r="BB584" s="11">
        <f t="shared" si="1453"/>
        <v>1276058.2</v>
      </c>
      <c r="BC584" s="11">
        <f t="shared" si="1476"/>
        <v>0</v>
      </c>
      <c r="BD584" s="11">
        <f t="shared" si="1477"/>
        <v>0</v>
      </c>
      <c r="BE584" s="11">
        <f t="shared" si="1478"/>
        <v>0</v>
      </c>
      <c r="BF584" s="11">
        <f t="shared" si="1454"/>
        <v>805297.79999999981</v>
      </c>
      <c r="BG584" s="11">
        <f t="shared" si="1455"/>
        <v>1190306.5</v>
      </c>
      <c r="BH584" s="11">
        <f t="shared" si="1456"/>
        <v>1276058.2</v>
      </c>
      <c r="BI584" s="11">
        <f t="shared" si="1479"/>
        <v>0</v>
      </c>
      <c r="BJ584" s="11">
        <f t="shared" si="1480"/>
        <v>0</v>
      </c>
      <c r="BK584" s="11">
        <f t="shared" si="1481"/>
        <v>0</v>
      </c>
      <c r="BL584" s="11">
        <f t="shared" si="1403"/>
        <v>805297.79999999981</v>
      </c>
      <c r="BM584" s="11">
        <f t="shared" si="1482"/>
        <v>0</v>
      </c>
      <c r="BN584" s="43">
        <f t="shared" si="1490"/>
        <v>805297.79999999981</v>
      </c>
      <c r="BO584" s="11">
        <f t="shared" si="1352"/>
        <v>1190306.5</v>
      </c>
      <c r="BP584" s="11">
        <f t="shared" si="1483"/>
        <v>0</v>
      </c>
      <c r="BQ584" s="43">
        <f t="shared" si="1491"/>
        <v>1190306.5</v>
      </c>
      <c r="BR584" s="11">
        <f t="shared" si="1353"/>
        <v>1276058.2</v>
      </c>
      <c r="BS584" s="11">
        <f t="shared" si="1483"/>
        <v>0</v>
      </c>
      <c r="BT584" s="43">
        <f t="shared" si="1492"/>
        <v>1276058.2</v>
      </c>
      <c r="BU584" s="11">
        <f t="shared" si="1483"/>
        <v>0</v>
      </c>
      <c r="BV584" s="21"/>
      <c r="BW584" s="21"/>
      <c r="BX584" s="1" t="str">
        <f t="shared" si="1406"/>
        <v/>
      </c>
    </row>
    <row r="585" spans="1:77" ht="15.6" customHeight="1" x14ac:dyDescent="0.3">
      <c r="A585" s="62" t="s">
        <v>425</v>
      </c>
      <c r="B585" s="63">
        <v>400</v>
      </c>
      <c r="C585" s="62" t="s">
        <v>78</v>
      </c>
      <c r="D585" s="62" t="s">
        <v>323</v>
      </c>
      <c r="E585" s="64" t="s">
        <v>378</v>
      </c>
      <c r="F585" s="11">
        <v>1363177.7999999998</v>
      </c>
      <c r="G585" s="11">
        <v>1987907.0999999999</v>
      </c>
      <c r="H585" s="11">
        <v>1475858.2</v>
      </c>
      <c r="I585" s="11"/>
      <c r="J585" s="11"/>
      <c r="K585" s="11"/>
      <c r="L585" s="11">
        <f t="shared" si="1361"/>
        <v>1363177.7999999998</v>
      </c>
      <c r="M585" s="11">
        <f t="shared" si="1362"/>
        <v>1987907.0999999999</v>
      </c>
      <c r="N585" s="11">
        <f t="shared" si="1363"/>
        <v>1475858.2</v>
      </c>
      <c r="O585" s="11"/>
      <c r="P585" s="11"/>
      <c r="Q585" s="11"/>
      <c r="R585" s="11">
        <f t="shared" si="1433"/>
        <v>1363177.7999999998</v>
      </c>
      <c r="S585" s="11">
        <f t="shared" si="1434"/>
        <v>1987907.0999999999</v>
      </c>
      <c r="T585" s="11">
        <f t="shared" si="1435"/>
        <v>1475858.2</v>
      </c>
      <c r="U585" s="11"/>
      <c r="V585" s="11"/>
      <c r="W585" s="11"/>
      <c r="X585" s="11">
        <f t="shared" si="1436"/>
        <v>1363177.7999999998</v>
      </c>
      <c r="Y585" s="11">
        <f t="shared" si="1437"/>
        <v>1987907.0999999999</v>
      </c>
      <c r="Z585" s="11">
        <f t="shared" si="1438"/>
        <v>1475858.2</v>
      </c>
      <c r="AA585" s="11">
        <v>-557880</v>
      </c>
      <c r="AB585" s="11">
        <f>-54620.7-742979.9</f>
        <v>-797600.6</v>
      </c>
      <c r="AC585" s="11">
        <v>-199800</v>
      </c>
      <c r="AD585" s="11">
        <f t="shared" si="1439"/>
        <v>805297.79999999981</v>
      </c>
      <c r="AE585" s="11">
        <f t="shared" si="1440"/>
        <v>1190306.5</v>
      </c>
      <c r="AF585" s="11">
        <f t="shared" si="1441"/>
        <v>1276058.2</v>
      </c>
      <c r="AG585" s="11"/>
      <c r="AH585" s="11">
        <f t="shared" si="1442"/>
        <v>805297.79999999981</v>
      </c>
      <c r="AI585" s="11">
        <f t="shared" si="1443"/>
        <v>1190306.5</v>
      </c>
      <c r="AJ585" s="11">
        <f t="shared" si="1444"/>
        <v>1276058.2</v>
      </c>
      <c r="AK585" s="11"/>
      <c r="AL585" s="11"/>
      <c r="AM585" s="11"/>
      <c r="AN585" s="11">
        <f t="shared" si="1445"/>
        <v>805297.79999999981</v>
      </c>
      <c r="AO585" s="11">
        <f t="shared" si="1446"/>
        <v>1190306.5</v>
      </c>
      <c r="AP585" s="11">
        <f t="shared" si="1447"/>
        <v>1276058.2</v>
      </c>
      <c r="AQ585" s="11"/>
      <c r="AR585" s="11"/>
      <c r="AS585" s="11"/>
      <c r="AT585" s="11">
        <f t="shared" si="1448"/>
        <v>805297.79999999981</v>
      </c>
      <c r="AU585" s="11">
        <f t="shared" si="1449"/>
        <v>1190306.5</v>
      </c>
      <c r="AV585" s="11">
        <f t="shared" si="1450"/>
        <v>1276058.2</v>
      </c>
      <c r="AW585" s="11"/>
      <c r="AX585" s="11"/>
      <c r="AY585" s="11"/>
      <c r="AZ585" s="11">
        <f t="shared" si="1451"/>
        <v>805297.79999999981</v>
      </c>
      <c r="BA585" s="11">
        <f t="shared" si="1452"/>
        <v>1190306.5</v>
      </c>
      <c r="BB585" s="11">
        <f t="shared" si="1453"/>
        <v>1276058.2</v>
      </c>
      <c r="BC585" s="11"/>
      <c r="BD585" s="11"/>
      <c r="BE585" s="11"/>
      <c r="BF585" s="11">
        <f t="shared" si="1454"/>
        <v>805297.79999999981</v>
      </c>
      <c r="BG585" s="11">
        <f t="shared" si="1455"/>
        <v>1190306.5</v>
      </c>
      <c r="BH585" s="11">
        <f t="shared" si="1456"/>
        <v>1276058.2</v>
      </c>
      <c r="BI585" s="11"/>
      <c r="BJ585" s="11"/>
      <c r="BK585" s="11"/>
      <c r="BL585" s="11">
        <f t="shared" si="1403"/>
        <v>805297.79999999981</v>
      </c>
      <c r="BM585" s="11"/>
      <c r="BN585" s="43">
        <f t="shared" si="1490"/>
        <v>805297.79999999981</v>
      </c>
      <c r="BO585" s="11">
        <f t="shared" si="1352"/>
        <v>1190306.5</v>
      </c>
      <c r="BP585" s="11"/>
      <c r="BQ585" s="43">
        <f t="shared" si="1491"/>
        <v>1190306.5</v>
      </c>
      <c r="BR585" s="11">
        <f t="shared" si="1353"/>
        <v>1276058.2</v>
      </c>
      <c r="BS585" s="11"/>
      <c r="BT585" s="43">
        <f t="shared" si="1492"/>
        <v>1276058.2</v>
      </c>
      <c r="BU585" s="11"/>
      <c r="BV585" s="21"/>
      <c r="BW585" s="21"/>
      <c r="BX585" s="1" t="str">
        <f t="shared" si="1406"/>
        <v>0702</v>
      </c>
    </row>
    <row r="586" spans="1:77" s="70" customFormat="1" ht="15.6" customHeight="1" x14ac:dyDescent="0.3">
      <c r="A586" s="59" t="s">
        <v>427</v>
      </c>
      <c r="B586" s="60"/>
      <c r="C586" s="59"/>
      <c r="D586" s="59"/>
      <c r="E586" s="61" t="s">
        <v>36</v>
      </c>
      <c r="F586" s="18">
        <f t="shared" si="1484"/>
        <v>204652.7</v>
      </c>
      <c r="G586" s="18">
        <f t="shared" si="1485"/>
        <v>0</v>
      </c>
      <c r="H586" s="18">
        <f t="shared" si="1486"/>
        <v>0</v>
      </c>
      <c r="I586" s="18">
        <f t="shared" si="1487"/>
        <v>0</v>
      </c>
      <c r="J586" s="18">
        <f t="shared" si="1488"/>
        <v>0</v>
      </c>
      <c r="K586" s="18">
        <f t="shared" si="1489"/>
        <v>0</v>
      </c>
      <c r="L586" s="18">
        <f t="shared" si="1361"/>
        <v>204652.7</v>
      </c>
      <c r="M586" s="18">
        <f t="shared" si="1362"/>
        <v>0</v>
      </c>
      <c r="N586" s="18">
        <f t="shared" si="1363"/>
        <v>0</v>
      </c>
      <c r="O586" s="18">
        <f t="shared" si="1457"/>
        <v>79258.250569999989</v>
      </c>
      <c r="P586" s="18">
        <f t="shared" si="1458"/>
        <v>0</v>
      </c>
      <c r="Q586" s="18">
        <f t="shared" si="1459"/>
        <v>0</v>
      </c>
      <c r="R586" s="18">
        <f t="shared" si="1433"/>
        <v>283910.95056999999</v>
      </c>
      <c r="S586" s="18">
        <f t="shared" si="1434"/>
        <v>0</v>
      </c>
      <c r="T586" s="18">
        <f t="shared" si="1435"/>
        <v>0</v>
      </c>
      <c r="U586" s="18">
        <f t="shared" si="1460"/>
        <v>0</v>
      </c>
      <c r="V586" s="18">
        <f t="shared" si="1461"/>
        <v>0</v>
      </c>
      <c r="W586" s="18">
        <f t="shared" si="1462"/>
        <v>0</v>
      </c>
      <c r="X586" s="18">
        <f t="shared" si="1436"/>
        <v>283910.95056999999</v>
      </c>
      <c r="Y586" s="18">
        <f t="shared" si="1437"/>
        <v>0</v>
      </c>
      <c r="Z586" s="18">
        <f t="shared" si="1438"/>
        <v>0</v>
      </c>
      <c r="AA586" s="18">
        <f t="shared" si="1463"/>
        <v>0</v>
      </c>
      <c r="AB586" s="18">
        <f t="shared" si="1464"/>
        <v>0</v>
      </c>
      <c r="AC586" s="18">
        <f t="shared" si="1465"/>
        <v>0</v>
      </c>
      <c r="AD586" s="18">
        <f t="shared" si="1439"/>
        <v>283910.95056999999</v>
      </c>
      <c r="AE586" s="18">
        <f t="shared" si="1440"/>
        <v>0</v>
      </c>
      <c r="AF586" s="18">
        <f t="shared" si="1441"/>
        <v>0</v>
      </c>
      <c r="AG586" s="18">
        <f t="shared" si="1466"/>
        <v>0</v>
      </c>
      <c r="AH586" s="18">
        <f t="shared" si="1442"/>
        <v>283910.95056999999</v>
      </c>
      <c r="AI586" s="18">
        <f t="shared" si="1443"/>
        <v>0</v>
      </c>
      <c r="AJ586" s="18">
        <f t="shared" si="1444"/>
        <v>0</v>
      </c>
      <c r="AK586" s="18">
        <f t="shared" si="1467"/>
        <v>2534.4090000000001</v>
      </c>
      <c r="AL586" s="18">
        <f t="shared" si="1468"/>
        <v>0</v>
      </c>
      <c r="AM586" s="18">
        <f t="shared" si="1469"/>
        <v>0</v>
      </c>
      <c r="AN586" s="18">
        <f t="shared" si="1445"/>
        <v>286445.35956999997</v>
      </c>
      <c r="AO586" s="18">
        <f t="shared" si="1446"/>
        <v>0</v>
      </c>
      <c r="AP586" s="18">
        <f t="shared" si="1447"/>
        <v>0</v>
      </c>
      <c r="AQ586" s="18">
        <f t="shared" si="1470"/>
        <v>0</v>
      </c>
      <c r="AR586" s="18">
        <f t="shared" si="1471"/>
        <v>0</v>
      </c>
      <c r="AS586" s="18">
        <f t="shared" si="1472"/>
        <v>0</v>
      </c>
      <c r="AT586" s="18">
        <f t="shared" si="1448"/>
        <v>286445.35956999997</v>
      </c>
      <c r="AU586" s="18">
        <f t="shared" si="1449"/>
        <v>0</v>
      </c>
      <c r="AV586" s="18">
        <f t="shared" si="1450"/>
        <v>0</v>
      </c>
      <c r="AW586" s="18">
        <f t="shared" si="1473"/>
        <v>131664.86599999998</v>
      </c>
      <c r="AX586" s="18">
        <f t="shared" si="1474"/>
        <v>95363.664000000004</v>
      </c>
      <c r="AY586" s="18">
        <f t="shared" si="1475"/>
        <v>0</v>
      </c>
      <c r="AZ586" s="18">
        <f t="shared" si="1451"/>
        <v>418110.22556999995</v>
      </c>
      <c r="BA586" s="18">
        <f t="shared" si="1452"/>
        <v>95363.664000000004</v>
      </c>
      <c r="BB586" s="18">
        <f t="shared" si="1453"/>
        <v>0</v>
      </c>
      <c r="BC586" s="18">
        <f t="shared" si="1476"/>
        <v>0</v>
      </c>
      <c r="BD586" s="18">
        <f t="shared" si="1477"/>
        <v>0</v>
      </c>
      <c r="BE586" s="18">
        <f t="shared" si="1478"/>
        <v>0</v>
      </c>
      <c r="BF586" s="18">
        <f t="shared" si="1454"/>
        <v>418110.22556999995</v>
      </c>
      <c r="BG586" s="18">
        <f t="shared" si="1455"/>
        <v>95363.664000000004</v>
      </c>
      <c r="BH586" s="18">
        <f t="shared" si="1456"/>
        <v>0</v>
      </c>
      <c r="BI586" s="18">
        <f t="shared" si="1479"/>
        <v>-16786.34</v>
      </c>
      <c r="BJ586" s="18">
        <f t="shared" si="1480"/>
        <v>2970.8960000000002</v>
      </c>
      <c r="BK586" s="18">
        <f t="shared" si="1481"/>
        <v>0</v>
      </c>
      <c r="BL586" s="18">
        <f t="shared" si="1403"/>
        <v>401323.88556999993</v>
      </c>
      <c r="BM586" s="18">
        <f t="shared" si="1482"/>
        <v>0</v>
      </c>
      <c r="BN586" s="68">
        <f t="shared" si="1490"/>
        <v>401323.88556999993</v>
      </c>
      <c r="BO586" s="18">
        <f t="shared" si="1352"/>
        <v>98334.56</v>
      </c>
      <c r="BP586" s="18">
        <f t="shared" si="1483"/>
        <v>0</v>
      </c>
      <c r="BQ586" s="68">
        <f t="shared" si="1491"/>
        <v>98334.56</v>
      </c>
      <c r="BR586" s="18">
        <f t="shared" si="1353"/>
        <v>0</v>
      </c>
      <c r="BS586" s="18">
        <f t="shared" si="1483"/>
        <v>0</v>
      </c>
      <c r="BT586" s="68">
        <f t="shared" si="1492"/>
        <v>0</v>
      </c>
      <c r="BU586" s="18">
        <f t="shared" si="1483"/>
        <v>0</v>
      </c>
      <c r="BV586" s="19"/>
      <c r="BW586" s="19"/>
      <c r="BX586" s="17" t="str">
        <f t="shared" si="1406"/>
        <v/>
      </c>
      <c r="BY586" s="17"/>
    </row>
    <row r="587" spans="1:77" ht="62.4" customHeight="1" x14ac:dyDescent="0.3">
      <c r="A587" s="62" t="s">
        <v>428</v>
      </c>
      <c r="B587" s="63"/>
      <c r="C587" s="62"/>
      <c r="D587" s="62"/>
      <c r="E587" s="64" t="s">
        <v>429</v>
      </c>
      <c r="F587" s="11">
        <f t="shared" ref="F587:K587" si="1493">F594+F597</f>
        <v>204652.7</v>
      </c>
      <c r="G587" s="11">
        <f t="shared" si="1493"/>
        <v>0</v>
      </c>
      <c r="H587" s="11">
        <f t="shared" si="1493"/>
        <v>0</v>
      </c>
      <c r="I587" s="11">
        <f t="shared" si="1493"/>
        <v>0</v>
      </c>
      <c r="J587" s="11">
        <f t="shared" si="1493"/>
        <v>0</v>
      </c>
      <c r="K587" s="11">
        <f t="shared" si="1493"/>
        <v>0</v>
      </c>
      <c r="L587" s="11">
        <f t="shared" si="1361"/>
        <v>204652.7</v>
      </c>
      <c r="M587" s="11">
        <f t="shared" si="1362"/>
        <v>0</v>
      </c>
      <c r="N587" s="11">
        <f t="shared" si="1363"/>
        <v>0</v>
      </c>
      <c r="O587" s="11">
        <f>O594+O597+O588+O600</f>
        <v>79258.250569999989</v>
      </c>
      <c r="P587" s="11">
        <f>P594+P597+P588+P600</f>
        <v>0</v>
      </c>
      <c r="Q587" s="11">
        <f>Q594+Q597+Q588+Q600</f>
        <v>0</v>
      </c>
      <c r="R587" s="11">
        <f t="shared" si="1433"/>
        <v>283910.95056999999</v>
      </c>
      <c r="S587" s="11">
        <f t="shared" si="1434"/>
        <v>0</v>
      </c>
      <c r="T587" s="11">
        <f t="shared" si="1435"/>
        <v>0</v>
      </c>
      <c r="U587" s="11">
        <f>U594+U597+U588+U600</f>
        <v>0</v>
      </c>
      <c r="V587" s="11">
        <f>V594+V597+V588+V600</f>
        <v>0</v>
      </c>
      <c r="W587" s="11">
        <f>W594+W597+W588+W600</f>
        <v>0</v>
      </c>
      <c r="X587" s="11">
        <f t="shared" si="1436"/>
        <v>283910.95056999999</v>
      </c>
      <c r="Y587" s="11">
        <f t="shared" si="1437"/>
        <v>0</v>
      </c>
      <c r="Z587" s="11">
        <f t="shared" si="1438"/>
        <v>0</v>
      </c>
      <c r="AA587" s="11">
        <f>AA594+AA597+AA588+AA600</f>
        <v>0</v>
      </c>
      <c r="AB587" s="11">
        <f>AB594+AB597+AB588+AB600</f>
        <v>0</v>
      </c>
      <c r="AC587" s="11">
        <f>AC594+AC597+AC588+AC600</f>
        <v>0</v>
      </c>
      <c r="AD587" s="11">
        <f t="shared" si="1439"/>
        <v>283910.95056999999</v>
      </c>
      <c r="AE587" s="11">
        <f t="shared" si="1440"/>
        <v>0</v>
      </c>
      <c r="AF587" s="11">
        <f t="shared" si="1441"/>
        <v>0</v>
      </c>
      <c r="AG587" s="11">
        <f>AG594+AG597+AG588+AG600</f>
        <v>0</v>
      </c>
      <c r="AH587" s="11">
        <f t="shared" si="1442"/>
        <v>283910.95056999999</v>
      </c>
      <c r="AI587" s="11">
        <f t="shared" si="1443"/>
        <v>0</v>
      </c>
      <c r="AJ587" s="11">
        <f t="shared" si="1444"/>
        <v>0</v>
      </c>
      <c r="AK587" s="11">
        <f>AK594+AK597+AK588+AK600</f>
        <v>2534.4090000000001</v>
      </c>
      <c r="AL587" s="11">
        <f>AL594+AL597+AL588+AL600</f>
        <v>0</v>
      </c>
      <c r="AM587" s="11">
        <f>AM594+AM597+AM588+AM600</f>
        <v>0</v>
      </c>
      <c r="AN587" s="11">
        <f t="shared" si="1445"/>
        <v>286445.35956999997</v>
      </c>
      <c r="AO587" s="11">
        <f t="shared" si="1446"/>
        <v>0</v>
      </c>
      <c r="AP587" s="11">
        <f t="shared" si="1447"/>
        <v>0</v>
      </c>
      <c r="AQ587" s="11">
        <f>AQ594+AQ597+AQ588+AQ600</f>
        <v>0</v>
      </c>
      <c r="AR587" s="11">
        <f>AR594+AR597+AR588+AR600</f>
        <v>0</v>
      </c>
      <c r="AS587" s="11">
        <f>AS594+AS597+AS588+AS600</f>
        <v>0</v>
      </c>
      <c r="AT587" s="11">
        <f t="shared" si="1448"/>
        <v>286445.35956999997</v>
      </c>
      <c r="AU587" s="11">
        <f t="shared" si="1449"/>
        <v>0</v>
      </c>
      <c r="AV587" s="11">
        <f t="shared" si="1450"/>
        <v>0</v>
      </c>
      <c r="AW587" s="11">
        <f>AW594+AW597+AW588+AW600+AW591</f>
        <v>131664.86599999998</v>
      </c>
      <c r="AX587" s="11">
        <f>AX594+AX597+AX588+AX600+AX591</f>
        <v>95363.664000000004</v>
      </c>
      <c r="AY587" s="11">
        <f>AY594+AY597+AY588+AY600+AY591</f>
        <v>0</v>
      </c>
      <c r="AZ587" s="11">
        <f t="shared" si="1451"/>
        <v>418110.22556999995</v>
      </c>
      <c r="BA587" s="11">
        <f t="shared" si="1452"/>
        <v>95363.664000000004</v>
      </c>
      <c r="BB587" s="11">
        <f t="shared" si="1453"/>
        <v>0</v>
      </c>
      <c r="BC587" s="11">
        <f>BC594+BC597+BC588+BC600+BC591</f>
        <v>0</v>
      </c>
      <c r="BD587" s="11">
        <f>BD594+BD597+BD588+BD600+BD591</f>
        <v>0</v>
      </c>
      <c r="BE587" s="11">
        <f>BE594+BE597+BE588+BE600+BE591</f>
        <v>0</v>
      </c>
      <c r="BF587" s="11">
        <f t="shared" si="1454"/>
        <v>418110.22556999995</v>
      </c>
      <c r="BG587" s="11">
        <f t="shared" si="1455"/>
        <v>95363.664000000004</v>
      </c>
      <c r="BH587" s="11">
        <f t="shared" si="1456"/>
        <v>0</v>
      </c>
      <c r="BI587" s="11">
        <f>BI594+BI597+BI588+BI600+BI591</f>
        <v>-16786.34</v>
      </c>
      <c r="BJ587" s="11">
        <f>BJ594+BJ597+BJ588+BJ600+BJ591</f>
        <v>2970.8960000000002</v>
      </c>
      <c r="BK587" s="11">
        <f>BK594+BK597+BK588+BK600+BK591</f>
        <v>0</v>
      </c>
      <c r="BL587" s="11">
        <f t="shared" si="1403"/>
        <v>401323.88556999993</v>
      </c>
      <c r="BM587" s="11">
        <f>BM594+BM597+BM588+BM600+BM591</f>
        <v>0</v>
      </c>
      <c r="BN587" s="43">
        <f t="shared" si="1490"/>
        <v>401323.88556999993</v>
      </c>
      <c r="BO587" s="11">
        <f t="shared" si="1352"/>
        <v>98334.56</v>
      </c>
      <c r="BP587" s="11">
        <f>BP594+BP597+BP588+BP600+BP591</f>
        <v>0</v>
      </c>
      <c r="BQ587" s="43">
        <f t="shared" si="1491"/>
        <v>98334.56</v>
      </c>
      <c r="BR587" s="11">
        <f t="shared" si="1353"/>
        <v>0</v>
      </c>
      <c r="BS587" s="11">
        <f>BS594+BS597+BS588+BS600+BS591</f>
        <v>0</v>
      </c>
      <c r="BT587" s="43">
        <f t="shared" si="1492"/>
        <v>0</v>
      </c>
      <c r="BU587" s="11">
        <f>BU594+BU597+BU588+BU600+BU591</f>
        <v>0</v>
      </c>
      <c r="BV587" s="21"/>
      <c r="BW587" s="21"/>
      <c r="BX587" s="1" t="str">
        <f t="shared" si="1406"/>
        <v/>
      </c>
    </row>
    <row r="588" spans="1:77" ht="46.8" customHeight="1" x14ac:dyDescent="0.3">
      <c r="A588" s="62" t="s">
        <v>430</v>
      </c>
      <c r="B588" s="63"/>
      <c r="C588" s="62"/>
      <c r="D588" s="62"/>
      <c r="E588" s="65" t="s">
        <v>431</v>
      </c>
      <c r="F588" s="11"/>
      <c r="G588" s="11"/>
      <c r="H588" s="11"/>
      <c r="I588" s="11"/>
      <c r="J588" s="11"/>
      <c r="K588" s="11"/>
      <c r="L588" s="11"/>
      <c r="M588" s="11"/>
      <c r="N588" s="11"/>
      <c r="O588" s="11">
        <f t="shared" ref="O588:O601" si="1494">O589</f>
        <v>8439.1239800000003</v>
      </c>
      <c r="P588" s="11">
        <f t="shared" ref="P588:P601" si="1495">P589</f>
        <v>0</v>
      </c>
      <c r="Q588" s="11">
        <f t="shared" ref="Q588:Q601" si="1496">Q589</f>
        <v>0</v>
      </c>
      <c r="R588" s="11">
        <f t="shared" si="1433"/>
        <v>8439.1239800000003</v>
      </c>
      <c r="S588" s="11">
        <f t="shared" si="1434"/>
        <v>0</v>
      </c>
      <c r="T588" s="11">
        <f t="shared" si="1435"/>
        <v>0</v>
      </c>
      <c r="U588" s="11">
        <f t="shared" ref="U588:U601" si="1497">U589</f>
        <v>0</v>
      </c>
      <c r="V588" s="11">
        <f t="shared" ref="V588:V601" si="1498">V589</f>
        <v>0</v>
      </c>
      <c r="W588" s="11">
        <f t="shared" ref="W588:W601" si="1499">W589</f>
        <v>0</v>
      </c>
      <c r="X588" s="11">
        <f t="shared" si="1436"/>
        <v>8439.1239800000003</v>
      </c>
      <c r="Y588" s="11">
        <f t="shared" si="1437"/>
        <v>0</v>
      </c>
      <c r="Z588" s="11">
        <f t="shared" si="1438"/>
        <v>0</v>
      </c>
      <c r="AA588" s="11">
        <f t="shared" ref="AA588:AA601" si="1500">AA589</f>
        <v>0</v>
      </c>
      <c r="AB588" s="11">
        <f t="shared" ref="AB588:AB601" si="1501">AB589</f>
        <v>0</v>
      </c>
      <c r="AC588" s="11">
        <f t="shared" ref="AC588:AC601" si="1502">AC589</f>
        <v>0</v>
      </c>
      <c r="AD588" s="11">
        <f t="shared" si="1439"/>
        <v>8439.1239800000003</v>
      </c>
      <c r="AE588" s="11">
        <f t="shared" si="1440"/>
        <v>0</v>
      </c>
      <c r="AF588" s="11">
        <f t="shared" si="1441"/>
        <v>0</v>
      </c>
      <c r="AG588" s="11">
        <f t="shared" ref="AG588:AG601" si="1503">AG589</f>
        <v>0</v>
      </c>
      <c r="AH588" s="11">
        <f t="shared" si="1442"/>
        <v>8439.1239800000003</v>
      </c>
      <c r="AI588" s="11">
        <f t="shared" si="1443"/>
        <v>0</v>
      </c>
      <c r="AJ588" s="11">
        <f t="shared" si="1444"/>
        <v>0</v>
      </c>
      <c r="AK588" s="11">
        <f t="shared" ref="AK588:AK601" si="1504">AK589</f>
        <v>2534.4090000000001</v>
      </c>
      <c r="AL588" s="11">
        <f t="shared" ref="AL588:AL601" si="1505">AL589</f>
        <v>0</v>
      </c>
      <c r="AM588" s="11">
        <f t="shared" ref="AM588:AM601" si="1506">AM589</f>
        <v>0</v>
      </c>
      <c r="AN588" s="11">
        <f t="shared" si="1445"/>
        <v>10973.53298</v>
      </c>
      <c r="AO588" s="11">
        <f t="shared" si="1446"/>
        <v>0</v>
      </c>
      <c r="AP588" s="11">
        <f t="shared" si="1447"/>
        <v>0</v>
      </c>
      <c r="AQ588" s="11">
        <f t="shared" ref="AQ588:AQ601" si="1507">AQ589</f>
        <v>0</v>
      </c>
      <c r="AR588" s="11">
        <f t="shared" ref="AR588:AR601" si="1508">AR589</f>
        <v>0</v>
      </c>
      <c r="AS588" s="11">
        <f t="shared" ref="AS588:AS601" si="1509">AS589</f>
        <v>0</v>
      </c>
      <c r="AT588" s="11">
        <f t="shared" si="1448"/>
        <v>10973.53298</v>
      </c>
      <c r="AU588" s="11">
        <f t="shared" si="1449"/>
        <v>0</v>
      </c>
      <c r="AV588" s="11">
        <f t="shared" si="1450"/>
        <v>0</v>
      </c>
      <c r="AW588" s="11">
        <f t="shared" ref="AW588:AW601" si="1510">AW589</f>
        <v>0</v>
      </c>
      <c r="AX588" s="11">
        <f t="shared" ref="AX588:AX601" si="1511">AX589</f>
        <v>0</v>
      </c>
      <c r="AY588" s="11">
        <f t="shared" ref="AY588:AY601" si="1512">AY589</f>
        <v>0</v>
      </c>
      <c r="AZ588" s="11">
        <f t="shared" si="1451"/>
        <v>10973.53298</v>
      </c>
      <c r="BA588" s="11">
        <f t="shared" si="1452"/>
        <v>0</v>
      </c>
      <c r="BB588" s="11">
        <f t="shared" si="1453"/>
        <v>0</v>
      </c>
      <c r="BC588" s="11">
        <f t="shared" ref="BC588:BC601" si="1513">BC589</f>
        <v>0</v>
      </c>
      <c r="BD588" s="11">
        <f t="shared" ref="BD588:BD601" si="1514">BD589</f>
        <v>0</v>
      </c>
      <c r="BE588" s="11">
        <f t="shared" ref="BE588:BE601" si="1515">BE589</f>
        <v>0</v>
      </c>
      <c r="BF588" s="11">
        <f t="shared" si="1454"/>
        <v>10973.53298</v>
      </c>
      <c r="BG588" s="11">
        <f t="shared" si="1455"/>
        <v>0</v>
      </c>
      <c r="BH588" s="11">
        <f t="shared" si="1456"/>
        <v>0</v>
      </c>
      <c r="BI588" s="11">
        <f t="shared" ref="BI588:BI601" si="1516">BI589</f>
        <v>778.48599999999999</v>
      </c>
      <c r="BJ588" s="11">
        <f t="shared" ref="BJ588:BJ601" si="1517">BJ589</f>
        <v>0</v>
      </c>
      <c r="BK588" s="11">
        <f t="shared" ref="BK588:BK601" si="1518">BK589</f>
        <v>0</v>
      </c>
      <c r="BL588" s="11">
        <f t="shared" si="1403"/>
        <v>11752.018980000001</v>
      </c>
      <c r="BM588" s="11">
        <f t="shared" ref="BM588:BM601" si="1519">BM589</f>
        <v>0</v>
      </c>
      <c r="BN588" s="43">
        <f t="shared" si="1490"/>
        <v>11752.018980000001</v>
      </c>
      <c r="BO588" s="11">
        <f t="shared" si="1352"/>
        <v>0</v>
      </c>
      <c r="BP588" s="11">
        <f t="shared" ref="BP588:BU601" si="1520">BP589</f>
        <v>0</v>
      </c>
      <c r="BQ588" s="43">
        <f t="shared" si="1491"/>
        <v>0</v>
      </c>
      <c r="BR588" s="11">
        <f t="shared" si="1353"/>
        <v>0</v>
      </c>
      <c r="BS588" s="11">
        <f t="shared" si="1520"/>
        <v>0</v>
      </c>
      <c r="BT588" s="43">
        <f t="shared" si="1492"/>
        <v>0</v>
      </c>
      <c r="BU588" s="11">
        <f t="shared" si="1520"/>
        <v>0</v>
      </c>
      <c r="BV588" s="21"/>
      <c r="BW588" s="21"/>
      <c r="BX588" s="1" t="str">
        <f t="shared" si="1406"/>
        <v/>
      </c>
    </row>
    <row r="589" spans="1:77" ht="46.8" customHeight="1" x14ac:dyDescent="0.3">
      <c r="A589" s="62" t="s">
        <v>430</v>
      </c>
      <c r="B589" s="63" t="s">
        <v>41</v>
      </c>
      <c r="C589" s="62"/>
      <c r="D589" s="62"/>
      <c r="E589" s="64" t="s">
        <v>42</v>
      </c>
      <c r="F589" s="11"/>
      <c r="G589" s="11"/>
      <c r="H589" s="11"/>
      <c r="I589" s="11"/>
      <c r="J589" s="11"/>
      <c r="K589" s="11"/>
      <c r="L589" s="11"/>
      <c r="M589" s="11"/>
      <c r="N589" s="11"/>
      <c r="O589" s="11">
        <f t="shared" si="1494"/>
        <v>8439.1239800000003</v>
      </c>
      <c r="P589" s="11">
        <f t="shared" si="1495"/>
        <v>0</v>
      </c>
      <c r="Q589" s="11">
        <f t="shared" si="1496"/>
        <v>0</v>
      </c>
      <c r="R589" s="11">
        <f t="shared" si="1433"/>
        <v>8439.1239800000003</v>
      </c>
      <c r="S589" s="11">
        <f t="shared" si="1434"/>
        <v>0</v>
      </c>
      <c r="T589" s="11">
        <f t="shared" si="1435"/>
        <v>0</v>
      </c>
      <c r="U589" s="11">
        <f t="shared" si="1497"/>
        <v>0</v>
      </c>
      <c r="V589" s="11">
        <f t="shared" si="1498"/>
        <v>0</v>
      </c>
      <c r="W589" s="11">
        <f t="shared" si="1499"/>
        <v>0</v>
      </c>
      <c r="X589" s="11">
        <f t="shared" si="1436"/>
        <v>8439.1239800000003</v>
      </c>
      <c r="Y589" s="11">
        <f t="shared" si="1437"/>
        <v>0</v>
      </c>
      <c r="Z589" s="11">
        <f t="shared" si="1438"/>
        <v>0</v>
      </c>
      <c r="AA589" s="11">
        <f t="shared" si="1500"/>
        <v>0</v>
      </c>
      <c r="AB589" s="11">
        <f t="shared" si="1501"/>
        <v>0</v>
      </c>
      <c r="AC589" s="11">
        <f t="shared" si="1502"/>
        <v>0</v>
      </c>
      <c r="AD589" s="11">
        <f t="shared" si="1439"/>
        <v>8439.1239800000003</v>
      </c>
      <c r="AE589" s="11">
        <f t="shared" si="1440"/>
        <v>0</v>
      </c>
      <c r="AF589" s="11">
        <f t="shared" si="1441"/>
        <v>0</v>
      </c>
      <c r="AG589" s="11">
        <f t="shared" si="1503"/>
        <v>0</v>
      </c>
      <c r="AH589" s="11">
        <f t="shared" si="1442"/>
        <v>8439.1239800000003</v>
      </c>
      <c r="AI589" s="11">
        <f t="shared" si="1443"/>
        <v>0</v>
      </c>
      <c r="AJ589" s="11">
        <f t="shared" si="1444"/>
        <v>0</v>
      </c>
      <c r="AK589" s="11">
        <f t="shared" si="1504"/>
        <v>2534.4090000000001</v>
      </c>
      <c r="AL589" s="11">
        <f t="shared" si="1505"/>
        <v>0</v>
      </c>
      <c r="AM589" s="11">
        <f t="shared" si="1506"/>
        <v>0</v>
      </c>
      <c r="AN589" s="11">
        <f t="shared" si="1445"/>
        <v>10973.53298</v>
      </c>
      <c r="AO589" s="11">
        <f t="shared" si="1446"/>
        <v>0</v>
      </c>
      <c r="AP589" s="11">
        <f t="shared" si="1447"/>
        <v>0</v>
      </c>
      <c r="AQ589" s="11">
        <f t="shared" si="1507"/>
        <v>0</v>
      </c>
      <c r="AR589" s="11">
        <f t="shared" si="1508"/>
        <v>0</v>
      </c>
      <c r="AS589" s="11">
        <f t="shared" si="1509"/>
        <v>0</v>
      </c>
      <c r="AT589" s="11">
        <f t="shared" si="1448"/>
        <v>10973.53298</v>
      </c>
      <c r="AU589" s="11">
        <f t="shared" si="1449"/>
        <v>0</v>
      </c>
      <c r="AV589" s="11">
        <f t="shared" si="1450"/>
        <v>0</v>
      </c>
      <c r="AW589" s="11">
        <f t="shared" si="1510"/>
        <v>0</v>
      </c>
      <c r="AX589" s="11">
        <f t="shared" si="1511"/>
        <v>0</v>
      </c>
      <c r="AY589" s="11">
        <f t="shared" si="1512"/>
        <v>0</v>
      </c>
      <c r="AZ589" s="11">
        <f t="shared" si="1451"/>
        <v>10973.53298</v>
      </c>
      <c r="BA589" s="11">
        <f t="shared" si="1452"/>
        <v>0</v>
      </c>
      <c r="BB589" s="11">
        <f t="shared" si="1453"/>
        <v>0</v>
      </c>
      <c r="BC589" s="11">
        <f t="shared" si="1513"/>
        <v>0</v>
      </c>
      <c r="BD589" s="11">
        <f t="shared" si="1514"/>
        <v>0</v>
      </c>
      <c r="BE589" s="11">
        <f t="shared" si="1515"/>
        <v>0</v>
      </c>
      <c r="BF589" s="11">
        <f t="shared" si="1454"/>
        <v>10973.53298</v>
      </c>
      <c r="BG589" s="11">
        <f t="shared" si="1455"/>
        <v>0</v>
      </c>
      <c r="BH589" s="11">
        <f t="shared" si="1456"/>
        <v>0</v>
      </c>
      <c r="BI589" s="11">
        <f t="shared" si="1516"/>
        <v>778.48599999999999</v>
      </c>
      <c r="BJ589" s="11">
        <f t="shared" si="1517"/>
        <v>0</v>
      </c>
      <c r="BK589" s="11">
        <f t="shared" si="1518"/>
        <v>0</v>
      </c>
      <c r="BL589" s="11">
        <f t="shared" si="1403"/>
        <v>11752.018980000001</v>
      </c>
      <c r="BM589" s="11">
        <f t="shared" si="1519"/>
        <v>0</v>
      </c>
      <c r="BN589" s="43">
        <f t="shared" si="1490"/>
        <v>11752.018980000001</v>
      </c>
      <c r="BO589" s="11">
        <f t="shared" si="1352"/>
        <v>0</v>
      </c>
      <c r="BP589" s="11">
        <f t="shared" si="1520"/>
        <v>0</v>
      </c>
      <c r="BQ589" s="43">
        <f t="shared" si="1491"/>
        <v>0</v>
      </c>
      <c r="BR589" s="11">
        <f t="shared" si="1353"/>
        <v>0</v>
      </c>
      <c r="BS589" s="11">
        <f t="shared" si="1520"/>
        <v>0</v>
      </c>
      <c r="BT589" s="43">
        <f t="shared" si="1492"/>
        <v>0</v>
      </c>
      <c r="BU589" s="11">
        <f t="shared" si="1520"/>
        <v>0</v>
      </c>
      <c r="BV589" s="21"/>
      <c r="BW589" s="21"/>
      <c r="BX589" s="1" t="str">
        <f t="shared" si="1406"/>
        <v/>
      </c>
    </row>
    <row r="590" spans="1:77" ht="15.6" customHeight="1" x14ac:dyDescent="0.3">
      <c r="A590" s="62" t="s">
        <v>430</v>
      </c>
      <c r="B590" s="63">
        <v>400</v>
      </c>
      <c r="C590" s="62" t="s">
        <v>78</v>
      </c>
      <c r="D590" s="62" t="s">
        <v>323</v>
      </c>
      <c r="E590" s="64" t="s">
        <v>378</v>
      </c>
      <c r="F590" s="11"/>
      <c r="G590" s="11"/>
      <c r="H590" s="11"/>
      <c r="I590" s="11"/>
      <c r="J590" s="11"/>
      <c r="K590" s="11"/>
      <c r="L590" s="11"/>
      <c r="M590" s="11"/>
      <c r="N590" s="11"/>
      <c r="O590" s="11">
        <v>8439.1239800000003</v>
      </c>
      <c r="P590" s="11"/>
      <c r="Q590" s="11"/>
      <c r="R590" s="11">
        <f t="shared" si="1433"/>
        <v>8439.1239800000003</v>
      </c>
      <c r="S590" s="11">
        <f t="shared" si="1434"/>
        <v>0</v>
      </c>
      <c r="T590" s="11">
        <f t="shared" si="1435"/>
        <v>0</v>
      </c>
      <c r="U590" s="11"/>
      <c r="V590" s="11"/>
      <c r="W590" s="11"/>
      <c r="X590" s="11">
        <f t="shared" si="1436"/>
        <v>8439.1239800000003</v>
      </c>
      <c r="Y590" s="11">
        <f t="shared" si="1437"/>
        <v>0</v>
      </c>
      <c r="Z590" s="11">
        <f t="shared" si="1438"/>
        <v>0</v>
      </c>
      <c r="AA590" s="11"/>
      <c r="AB590" s="11"/>
      <c r="AC590" s="11"/>
      <c r="AD590" s="11">
        <f t="shared" si="1439"/>
        <v>8439.1239800000003</v>
      </c>
      <c r="AE590" s="11">
        <f t="shared" si="1440"/>
        <v>0</v>
      </c>
      <c r="AF590" s="11">
        <f t="shared" si="1441"/>
        <v>0</v>
      </c>
      <c r="AG590" s="11"/>
      <c r="AH590" s="11">
        <f t="shared" si="1442"/>
        <v>8439.1239800000003</v>
      </c>
      <c r="AI590" s="11">
        <f t="shared" si="1443"/>
        <v>0</v>
      </c>
      <c r="AJ590" s="11">
        <f t="shared" si="1444"/>
        <v>0</v>
      </c>
      <c r="AK590" s="11">
        <v>2534.4090000000001</v>
      </c>
      <c r="AL590" s="11"/>
      <c r="AM590" s="11"/>
      <c r="AN590" s="11">
        <f t="shared" si="1445"/>
        <v>10973.53298</v>
      </c>
      <c r="AO590" s="11">
        <f t="shared" si="1446"/>
        <v>0</v>
      </c>
      <c r="AP590" s="11">
        <f t="shared" si="1447"/>
        <v>0</v>
      </c>
      <c r="AQ590" s="11"/>
      <c r="AR590" s="11"/>
      <c r="AS590" s="11"/>
      <c r="AT590" s="11">
        <f t="shared" si="1448"/>
        <v>10973.53298</v>
      </c>
      <c r="AU590" s="11">
        <f t="shared" si="1449"/>
        <v>0</v>
      </c>
      <c r="AV590" s="11">
        <f t="shared" si="1450"/>
        <v>0</v>
      </c>
      <c r="AW590" s="11"/>
      <c r="AX590" s="11"/>
      <c r="AY590" s="11"/>
      <c r="AZ590" s="11">
        <f t="shared" si="1451"/>
        <v>10973.53298</v>
      </c>
      <c r="BA590" s="11">
        <f t="shared" si="1452"/>
        <v>0</v>
      </c>
      <c r="BB590" s="11">
        <f t="shared" si="1453"/>
        <v>0</v>
      </c>
      <c r="BC590" s="11"/>
      <c r="BD590" s="11"/>
      <c r="BE590" s="11"/>
      <c r="BF590" s="11">
        <f t="shared" si="1454"/>
        <v>10973.53298</v>
      </c>
      <c r="BG590" s="11">
        <f t="shared" si="1455"/>
        <v>0</v>
      </c>
      <c r="BH590" s="11">
        <f t="shared" si="1456"/>
        <v>0</v>
      </c>
      <c r="BI590" s="11">
        <v>778.48599999999999</v>
      </c>
      <c r="BJ590" s="11"/>
      <c r="BK590" s="11"/>
      <c r="BL590" s="11">
        <f t="shared" si="1403"/>
        <v>11752.018980000001</v>
      </c>
      <c r="BM590" s="11"/>
      <c r="BN590" s="43">
        <f t="shared" si="1490"/>
        <v>11752.018980000001</v>
      </c>
      <c r="BO590" s="11">
        <f t="shared" si="1352"/>
        <v>0</v>
      </c>
      <c r="BP590" s="11"/>
      <c r="BQ590" s="43">
        <f t="shared" si="1491"/>
        <v>0</v>
      </c>
      <c r="BR590" s="11">
        <f t="shared" si="1353"/>
        <v>0</v>
      </c>
      <c r="BS590" s="11"/>
      <c r="BT590" s="43">
        <f t="shared" si="1492"/>
        <v>0</v>
      </c>
      <c r="BU590" s="11"/>
      <c r="BV590" s="21"/>
      <c r="BW590" s="21"/>
      <c r="BX590" s="1" t="str">
        <f t="shared" si="1406"/>
        <v>0702</v>
      </c>
    </row>
    <row r="591" spans="1:77" ht="46.8" customHeight="1" x14ac:dyDescent="0.3">
      <c r="A591" s="62" t="s">
        <v>432</v>
      </c>
      <c r="B591" s="63"/>
      <c r="C591" s="62"/>
      <c r="D591" s="62"/>
      <c r="E591" s="65" t="s">
        <v>410</v>
      </c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>
        <f t="shared" si="1510"/>
        <v>227028.53</v>
      </c>
      <c r="AX591" s="11">
        <f t="shared" si="1511"/>
        <v>0</v>
      </c>
      <c r="AY591" s="11">
        <f t="shared" si="1512"/>
        <v>0</v>
      </c>
      <c r="AZ591" s="11">
        <f t="shared" si="1451"/>
        <v>227028.53</v>
      </c>
      <c r="BA591" s="11">
        <f t="shared" si="1452"/>
        <v>0</v>
      </c>
      <c r="BB591" s="11">
        <f t="shared" si="1453"/>
        <v>0</v>
      </c>
      <c r="BC591" s="11">
        <f t="shared" si="1513"/>
        <v>0</v>
      </c>
      <c r="BD591" s="11">
        <f t="shared" si="1514"/>
        <v>0</v>
      </c>
      <c r="BE591" s="11">
        <f t="shared" si="1515"/>
        <v>0</v>
      </c>
      <c r="BF591" s="11">
        <f t="shared" si="1454"/>
        <v>227028.53</v>
      </c>
      <c r="BG591" s="11">
        <f t="shared" si="1455"/>
        <v>0</v>
      </c>
      <c r="BH591" s="11">
        <f t="shared" si="1456"/>
        <v>0</v>
      </c>
      <c r="BI591" s="11">
        <f t="shared" si="1516"/>
        <v>0</v>
      </c>
      <c r="BJ591" s="11">
        <f t="shared" si="1517"/>
        <v>0</v>
      </c>
      <c r="BK591" s="11">
        <f t="shared" si="1518"/>
        <v>0</v>
      </c>
      <c r="BL591" s="11">
        <f t="shared" si="1403"/>
        <v>227028.53</v>
      </c>
      <c r="BM591" s="11">
        <f t="shared" si="1519"/>
        <v>0</v>
      </c>
      <c r="BN591" s="43">
        <f t="shared" si="1490"/>
        <v>227028.53</v>
      </c>
      <c r="BO591" s="11">
        <f t="shared" si="1352"/>
        <v>0</v>
      </c>
      <c r="BP591" s="11">
        <f t="shared" si="1520"/>
        <v>0</v>
      </c>
      <c r="BQ591" s="43">
        <f t="shared" si="1491"/>
        <v>0</v>
      </c>
      <c r="BR591" s="11">
        <f t="shared" si="1353"/>
        <v>0</v>
      </c>
      <c r="BS591" s="11">
        <f t="shared" si="1520"/>
        <v>0</v>
      </c>
      <c r="BT591" s="43">
        <f t="shared" si="1492"/>
        <v>0</v>
      </c>
      <c r="BU591" s="11">
        <f t="shared" si="1520"/>
        <v>0</v>
      </c>
      <c r="BV591" s="21"/>
      <c r="BW591" s="21"/>
      <c r="BX591" s="1" t="str">
        <f t="shared" si="1406"/>
        <v/>
      </c>
    </row>
    <row r="592" spans="1:77" ht="46.8" customHeight="1" x14ac:dyDescent="0.3">
      <c r="A592" s="62" t="s">
        <v>432</v>
      </c>
      <c r="B592" s="63" t="s">
        <v>41</v>
      </c>
      <c r="C592" s="62"/>
      <c r="D592" s="62"/>
      <c r="E592" s="64" t="s">
        <v>42</v>
      </c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>
        <f t="shared" si="1510"/>
        <v>227028.53</v>
      </c>
      <c r="AX592" s="11">
        <f t="shared" si="1511"/>
        <v>0</v>
      </c>
      <c r="AY592" s="11">
        <f t="shared" si="1512"/>
        <v>0</v>
      </c>
      <c r="AZ592" s="11">
        <f t="shared" si="1451"/>
        <v>227028.53</v>
      </c>
      <c r="BA592" s="11">
        <f t="shared" si="1452"/>
        <v>0</v>
      </c>
      <c r="BB592" s="11">
        <f t="shared" si="1453"/>
        <v>0</v>
      </c>
      <c r="BC592" s="11">
        <f t="shared" si="1513"/>
        <v>0</v>
      </c>
      <c r="BD592" s="11">
        <f t="shared" si="1514"/>
        <v>0</v>
      </c>
      <c r="BE592" s="11">
        <f t="shared" si="1515"/>
        <v>0</v>
      </c>
      <c r="BF592" s="11">
        <f t="shared" si="1454"/>
        <v>227028.53</v>
      </c>
      <c r="BG592" s="11">
        <f t="shared" si="1455"/>
        <v>0</v>
      </c>
      <c r="BH592" s="11">
        <f t="shared" si="1456"/>
        <v>0</v>
      </c>
      <c r="BI592" s="11">
        <f t="shared" si="1516"/>
        <v>0</v>
      </c>
      <c r="BJ592" s="11">
        <f t="shared" si="1517"/>
        <v>0</v>
      </c>
      <c r="BK592" s="11">
        <f t="shared" si="1518"/>
        <v>0</v>
      </c>
      <c r="BL592" s="11">
        <f t="shared" si="1403"/>
        <v>227028.53</v>
      </c>
      <c r="BM592" s="11">
        <f t="shared" si="1519"/>
        <v>0</v>
      </c>
      <c r="BN592" s="43">
        <f t="shared" si="1490"/>
        <v>227028.53</v>
      </c>
      <c r="BO592" s="11">
        <f t="shared" ref="BO592:BO655" si="1521">BG592+BJ592</f>
        <v>0</v>
      </c>
      <c r="BP592" s="11">
        <f t="shared" si="1520"/>
        <v>0</v>
      </c>
      <c r="BQ592" s="43">
        <f t="shared" si="1491"/>
        <v>0</v>
      </c>
      <c r="BR592" s="11">
        <f t="shared" ref="BR592:BR655" si="1522">BH592+BK592</f>
        <v>0</v>
      </c>
      <c r="BS592" s="11">
        <f t="shared" si="1520"/>
        <v>0</v>
      </c>
      <c r="BT592" s="43">
        <f t="shared" si="1492"/>
        <v>0</v>
      </c>
      <c r="BU592" s="11">
        <f t="shared" si="1520"/>
        <v>0</v>
      </c>
      <c r="BV592" s="21"/>
      <c r="BW592" s="21"/>
      <c r="BX592" s="1" t="str">
        <f t="shared" si="1406"/>
        <v/>
      </c>
    </row>
    <row r="593" spans="1:77" ht="15.6" customHeight="1" x14ac:dyDescent="0.3">
      <c r="A593" s="62" t="s">
        <v>432</v>
      </c>
      <c r="B593" s="63">
        <v>400</v>
      </c>
      <c r="C593" s="62" t="s">
        <v>78</v>
      </c>
      <c r="D593" s="62" t="s">
        <v>323</v>
      </c>
      <c r="E593" s="64" t="s">
        <v>378</v>
      </c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>
        <v>227028.53</v>
      </c>
      <c r="AX593" s="11"/>
      <c r="AY593" s="11"/>
      <c r="AZ593" s="11">
        <f t="shared" si="1451"/>
        <v>227028.53</v>
      </c>
      <c r="BA593" s="11">
        <f t="shared" si="1452"/>
        <v>0</v>
      </c>
      <c r="BB593" s="11">
        <f t="shared" si="1453"/>
        <v>0</v>
      </c>
      <c r="BC593" s="11"/>
      <c r="BD593" s="11"/>
      <c r="BE593" s="11"/>
      <c r="BF593" s="11">
        <f t="shared" si="1454"/>
        <v>227028.53</v>
      </c>
      <c r="BG593" s="11">
        <f t="shared" si="1455"/>
        <v>0</v>
      </c>
      <c r="BH593" s="11">
        <f t="shared" si="1456"/>
        <v>0</v>
      </c>
      <c r="BI593" s="11"/>
      <c r="BJ593" s="11"/>
      <c r="BK593" s="11"/>
      <c r="BL593" s="11">
        <f t="shared" si="1403"/>
        <v>227028.53</v>
      </c>
      <c r="BM593" s="11"/>
      <c r="BN593" s="43">
        <f t="shared" si="1490"/>
        <v>227028.53</v>
      </c>
      <c r="BO593" s="11">
        <f t="shared" si="1521"/>
        <v>0</v>
      </c>
      <c r="BP593" s="11"/>
      <c r="BQ593" s="43">
        <f t="shared" si="1491"/>
        <v>0</v>
      </c>
      <c r="BR593" s="11">
        <f t="shared" si="1522"/>
        <v>0</v>
      </c>
      <c r="BS593" s="11"/>
      <c r="BT593" s="43">
        <f t="shared" si="1492"/>
        <v>0</v>
      </c>
      <c r="BU593" s="11"/>
      <c r="BV593" s="21"/>
      <c r="BW593" s="21"/>
      <c r="BX593" s="1" t="str">
        <f t="shared" si="1406"/>
        <v>0702</v>
      </c>
    </row>
    <row r="594" spans="1:77" ht="31.2" customHeight="1" x14ac:dyDescent="0.3">
      <c r="A594" s="62" t="s">
        <v>433</v>
      </c>
      <c r="B594" s="63"/>
      <c r="C594" s="62"/>
      <c r="D594" s="62"/>
      <c r="E594" s="64" t="s">
        <v>434</v>
      </c>
      <c r="F594" s="11">
        <f t="shared" ref="F594:F598" si="1523">F595</f>
        <v>103232.8</v>
      </c>
      <c r="G594" s="11">
        <f t="shared" ref="G594:G598" si="1524">G595</f>
        <v>0</v>
      </c>
      <c r="H594" s="11">
        <f t="shared" ref="H594:H598" si="1525">H595</f>
        <v>0</v>
      </c>
      <c r="I594" s="11">
        <f t="shared" ref="I594:I598" si="1526">I595</f>
        <v>0</v>
      </c>
      <c r="J594" s="11">
        <f t="shared" ref="J594:J598" si="1527">J595</f>
        <v>0</v>
      </c>
      <c r="K594" s="11">
        <f t="shared" ref="K594:K598" si="1528">K595</f>
        <v>0</v>
      </c>
      <c r="L594" s="11">
        <f t="shared" si="1361"/>
        <v>103232.8</v>
      </c>
      <c r="M594" s="11">
        <f t="shared" si="1362"/>
        <v>0</v>
      </c>
      <c r="N594" s="11">
        <f t="shared" si="1363"/>
        <v>0</v>
      </c>
      <c r="O594" s="11">
        <f t="shared" si="1494"/>
        <v>0</v>
      </c>
      <c r="P594" s="11">
        <f t="shared" si="1495"/>
        <v>0</v>
      </c>
      <c r="Q594" s="11">
        <f t="shared" si="1496"/>
        <v>0</v>
      </c>
      <c r="R594" s="11">
        <f t="shared" si="1433"/>
        <v>103232.8</v>
      </c>
      <c r="S594" s="11">
        <f t="shared" si="1434"/>
        <v>0</v>
      </c>
      <c r="T594" s="11">
        <f t="shared" si="1435"/>
        <v>0</v>
      </c>
      <c r="U594" s="11">
        <f t="shared" si="1497"/>
        <v>0</v>
      </c>
      <c r="V594" s="11">
        <f t="shared" si="1498"/>
        <v>0</v>
      </c>
      <c r="W594" s="11">
        <f t="shared" si="1499"/>
        <v>0</v>
      </c>
      <c r="X594" s="11">
        <f t="shared" si="1436"/>
        <v>103232.8</v>
      </c>
      <c r="Y594" s="11">
        <f t="shared" si="1437"/>
        <v>0</v>
      </c>
      <c r="Z594" s="11">
        <f t="shared" si="1438"/>
        <v>0</v>
      </c>
      <c r="AA594" s="11">
        <f t="shared" si="1500"/>
        <v>0</v>
      </c>
      <c r="AB594" s="11">
        <f t="shared" si="1501"/>
        <v>0</v>
      </c>
      <c r="AC594" s="11">
        <f t="shared" si="1502"/>
        <v>0</v>
      </c>
      <c r="AD594" s="11">
        <f t="shared" si="1439"/>
        <v>103232.8</v>
      </c>
      <c r="AE594" s="11">
        <f t="shared" si="1440"/>
        <v>0</v>
      </c>
      <c r="AF594" s="11">
        <f t="shared" si="1441"/>
        <v>0</v>
      </c>
      <c r="AG594" s="11">
        <f t="shared" si="1503"/>
        <v>0</v>
      </c>
      <c r="AH594" s="11">
        <f t="shared" si="1442"/>
        <v>103232.8</v>
      </c>
      <c r="AI594" s="11">
        <f t="shared" si="1443"/>
        <v>0</v>
      </c>
      <c r="AJ594" s="11">
        <f t="shared" si="1444"/>
        <v>0</v>
      </c>
      <c r="AK594" s="11">
        <f t="shared" si="1504"/>
        <v>0</v>
      </c>
      <c r="AL594" s="11">
        <f t="shared" si="1505"/>
        <v>0</v>
      </c>
      <c r="AM594" s="11">
        <f t="shared" si="1506"/>
        <v>0</v>
      </c>
      <c r="AN594" s="11">
        <f t="shared" si="1445"/>
        <v>103232.8</v>
      </c>
      <c r="AO594" s="11">
        <f t="shared" si="1446"/>
        <v>0</v>
      </c>
      <c r="AP594" s="11">
        <f t="shared" si="1447"/>
        <v>0</v>
      </c>
      <c r="AQ594" s="11">
        <f t="shared" si="1507"/>
        <v>0</v>
      </c>
      <c r="AR594" s="11">
        <f t="shared" si="1508"/>
        <v>0</v>
      </c>
      <c r="AS594" s="11">
        <f t="shared" si="1509"/>
        <v>0</v>
      </c>
      <c r="AT594" s="11">
        <f t="shared" si="1448"/>
        <v>103232.8</v>
      </c>
      <c r="AU594" s="11">
        <f t="shared" si="1449"/>
        <v>0</v>
      </c>
      <c r="AV594" s="11">
        <f t="shared" si="1450"/>
        <v>0</v>
      </c>
      <c r="AW594" s="11">
        <f t="shared" si="1510"/>
        <v>-95363.664000000004</v>
      </c>
      <c r="AX594" s="11">
        <f t="shared" si="1511"/>
        <v>95363.664000000004</v>
      </c>
      <c r="AY594" s="11">
        <f t="shared" si="1512"/>
        <v>0</v>
      </c>
      <c r="AZ594" s="11">
        <f t="shared" si="1451"/>
        <v>7869.1359999999986</v>
      </c>
      <c r="BA594" s="11">
        <f t="shared" si="1452"/>
        <v>95363.664000000004</v>
      </c>
      <c r="BB594" s="11">
        <f t="shared" si="1453"/>
        <v>0</v>
      </c>
      <c r="BC594" s="11">
        <f t="shared" si="1513"/>
        <v>0</v>
      </c>
      <c r="BD594" s="11">
        <f t="shared" si="1514"/>
        <v>0</v>
      </c>
      <c r="BE594" s="11">
        <f t="shared" si="1515"/>
        <v>0</v>
      </c>
      <c r="BF594" s="11">
        <f t="shared" si="1454"/>
        <v>7869.1359999999986</v>
      </c>
      <c r="BG594" s="11">
        <f t="shared" si="1455"/>
        <v>95363.664000000004</v>
      </c>
      <c r="BH594" s="11">
        <f t="shared" si="1456"/>
        <v>0</v>
      </c>
      <c r="BI594" s="11">
        <f t="shared" si="1516"/>
        <v>-2970.8960000000002</v>
      </c>
      <c r="BJ594" s="11">
        <f t="shared" si="1517"/>
        <v>2970.8960000000002</v>
      </c>
      <c r="BK594" s="11">
        <f t="shared" si="1518"/>
        <v>0</v>
      </c>
      <c r="BL594" s="11">
        <f t="shared" si="1403"/>
        <v>4898.239999999998</v>
      </c>
      <c r="BM594" s="11">
        <f t="shared" si="1519"/>
        <v>0</v>
      </c>
      <c r="BN594" s="43">
        <f t="shared" si="1490"/>
        <v>4898.239999999998</v>
      </c>
      <c r="BO594" s="11">
        <f t="shared" si="1521"/>
        <v>98334.56</v>
      </c>
      <c r="BP594" s="11">
        <f t="shared" si="1520"/>
        <v>0</v>
      </c>
      <c r="BQ594" s="43">
        <f t="shared" si="1491"/>
        <v>98334.56</v>
      </c>
      <c r="BR594" s="11">
        <f t="shared" si="1522"/>
        <v>0</v>
      </c>
      <c r="BS594" s="11">
        <f t="shared" si="1520"/>
        <v>0</v>
      </c>
      <c r="BT594" s="43">
        <f t="shared" si="1492"/>
        <v>0</v>
      </c>
      <c r="BU594" s="11">
        <f t="shared" si="1520"/>
        <v>0</v>
      </c>
      <c r="BV594" s="21"/>
      <c r="BW594" s="21"/>
      <c r="BX594" s="1" t="str">
        <f t="shared" si="1406"/>
        <v/>
      </c>
    </row>
    <row r="595" spans="1:77" ht="46.8" customHeight="1" x14ac:dyDescent="0.3">
      <c r="A595" s="62" t="s">
        <v>433</v>
      </c>
      <c r="B595" s="63" t="s">
        <v>41</v>
      </c>
      <c r="C595" s="62"/>
      <c r="D595" s="62"/>
      <c r="E595" s="64" t="s">
        <v>42</v>
      </c>
      <c r="F595" s="11">
        <f t="shared" si="1523"/>
        <v>103232.8</v>
      </c>
      <c r="G595" s="11">
        <f t="shared" si="1524"/>
        <v>0</v>
      </c>
      <c r="H595" s="11">
        <f t="shared" si="1525"/>
        <v>0</v>
      </c>
      <c r="I595" s="11">
        <f t="shared" si="1526"/>
        <v>0</v>
      </c>
      <c r="J595" s="11">
        <f t="shared" si="1527"/>
        <v>0</v>
      </c>
      <c r="K595" s="11">
        <f t="shared" si="1528"/>
        <v>0</v>
      </c>
      <c r="L595" s="11">
        <f t="shared" si="1361"/>
        <v>103232.8</v>
      </c>
      <c r="M595" s="11">
        <f t="shared" si="1362"/>
        <v>0</v>
      </c>
      <c r="N595" s="11">
        <f t="shared" si="1363"/>
        <v>0</v>
      </c>
      <c r="O595" s="11">
        <f t="shared" si="1494"/>
        <v>0</v>
      </c>
      <c r="P595" s="11">
        <f t="shared" si="1495"/>
        <v>0</v>
      </c>
      <c r="Q595" s="11">
        <f t="shared" si="1496"/>
        <v>0</v>
      </c>
      <c r="R595" s="11">
        <f t="shared" si="1433"/>
        <v>103232.8</v>
      </c>
      <c r="S595" s="11">
        <f t="shared" si="1434"/>
        <v>0</v>
      </c>
      <c r="T595" s="11">
        <f t="shared" si="1435"/>
        <v>0</v>
      </c>
      <c r="U595" s="11">
        <f t="shared" si="1497"/>
        <v>0</v>
      </c>
      <c r="V595" s="11">
        <f t="shared" si="1498"/>
        <v>0</v>
      </c>
      <c r="W595" s="11">
        <f t="shared" si="1499"/>
        <v>0</v>
      </c>
      <c r="X595" s="11">
        <f t="shared" si="1436"/>
        <v>103232.8</v>
      </c>
      <c r="Y595" s="11">
        <f t="shared" si="1437"/>
        <v>0</v>
      </c>
      <c r="Z595" s="11">
        <f t="shared" si="1438"/>
        <v>0</v>
      </c>
      <c r="AA595" s="11">
        <f t="shared" si="1500"/>
        <v>0</v>
      </c>
      <c r="AB595" s="11">
        <f t="shared" si="1501"/>
        <v>0</v>
      </c>
      <c r="AC595" s="11">
        <f t="shared" si="1502"/>
        <v>0</v>
      </c>
      <c r="AD595" s="11">
        <f t="shared" si="1439"/>
        <v>103232.8</v>
      </c>
      <c r="AE595" s="11">
        <f t="shared" si="1440"/>
        <v>0</v>
      </c>
      <c r="AF595" s="11">
        <f t="shared" si="1441"/>
        <v>0</v>
      </c>
      <c r="AG595" s="11">
        <f t="shared" si="1503"/>
        <v>0</v>
      </c>
      <c r="AH595" s="11">
        <f t="shared" si="1442"/>
        <v>103232.8</v>
      </c>
      <c r="AI595" s="11">
        <f t="shared" si="1443"/>
        <v>0</v>
      </c>
      <c r="AJ595" s="11">
        <f t="shared" si="1444"/>
        <v>0</v>
      </c>
      <c r="AK595" s="11">
        <f t="shared" si="1504"/>
        <v>0</v>
      </c>
      <c r="AL595" s="11">
        <f t="shared" si="1505"/>
        <v>0</v>
      </c>
      <c r="AM595" s="11">
        <f t="shared" si="1506"/>
        <v>0</v>
      </c>
      <c r="AN595" s="11">
        <f t="shared" si="1445"/>
        <v>103232.8</v>
      </c>
      <c r="AO595" s="11">
        <f t="shared" si="1446"/>
        <v>0</v>
      </c>
      <c r="AP595" s="11">
        <f t="shared" si="1447"/>
        <v>0</v>
      </c>
      <c r="AQ595" s="11">
        <f t="shared" si="1507"/>
        <v>0</v>
      </c>
      <c r="AR595" s="11">
        <f t="shared" si="1508"/>
        <v>0</v>
      </c>
      <c r="AS595" s="11">
        <f t="shared" si="1509"/>
        <v>0</v>
      </c>
      <c r="AT595" s="11">
        <f t="shared" si="1448"/>
        <v>103232.8</v>
      </c>
      <c r="AU595" s="11">
        <f t="shared" si="1449"/>
        <v>0</v>
      </c>
      <c r="AV595" s="11">
        <f t="shared" si="1450"/>
        <v>0</v>
      </c>
      <c r="AW595" s="11">
        <f t="shared" si="1510"/>
        <v>-95363.664000000004</v>
      </c>
      <c r="AX595" s="11">
        <f t="shared" si="1511"/>
        <v>95363.664000000004</v>
      </c>
      <c r="AY595" s="11">
        <f t="shared" si="1512"/>
        <v>0</v>
      </c>
      <c r="AZ595" s="11">
        <f t="shared" si="1451"/>
        <v>7869.1359999999986</v>
      </c>
      <c r="BA595" s="11">
        <f t="shared" si="1452"/>
        <v>95363.664000000004</v>
      </c>
      <c r="BB595" s="11">
        <f t="shared" si="1453"/>
        <v>0</v>
      </c>
      <c r="BC595" s="11">
        <f t="shared" si="1513"/>
        <v>0</v>
      </c>
      <c r="BD595" s="11">
        <f t="shared" si="1514"/>
        <v>0</v>
      </c>
      <c r="BE595" s="11">
        <f t="shared" si="1515"/>
        <v>0</v>
      </c>
      <c r="BF595" s="11">
        <f t="shared" si="1454"/>
        <v>7869.1359999999986</v>
      </c>
      <c r="BG595" s="11">
        <f t="shared" si="1455"/>
        <v>95363.664000000004</v>
      </c>
      <c r="BH595" s="11">
        <f t="shared" si="1456"/>
        <v>0</v>
      </c>
      <c r="BI595" s="11">
        <f t="shared" si="1516"/>
        <v>-2970.8960000000002</v>
      </c>
      <c r="BJ595" s="11">
        <f t="shared" si="1517"/>
        <v>2970.8960000000002</v>
      </c>
      <c r="BK595" s="11">
        <f t="shared" si="1518"/>
        <v>0</v>
      </c>
      <c r="BL595" s="11">
        <f t="shared" si="1403"/>
        <v>4898.239999999998</v>
      </c>
      <c r="BM595" s="11">
        <f t="shared" si="1519"/>
        <v>0</v>
      </c>
      <c r="BN595" s="43">
        <f t="shared" si="1490"/>
        <v>4898.239999999998</v>
      </c>
      <c r="BO595" s="11">
        <f t="shared" si="1521"/>
        <v>98334.56</v>
      </c>
      <c r="BP595" s="11">
        <f t="shared" si="1520"/>
        <v>0</v>
      </c>
      <c r="BQ595" s="43">
        <f t="shared" si="1491"/>
        <v>98334.56</v>
      </c>
      <c r="BR595" s="11">
        <f t="shared" si="1522"/>
        <v>0</v>
      </c>
      <c r="BS595" s="11">
        <f t="shared" si="1520"/>
        <v>0</v>
      </c>
      <c r="BT595" s="43">
        <f t="shared" si="1492"/>
        <v>0</v>
      </c>
      <c r="BU595" s="11">
        <f t="shared" si="1520"/>
        <v>0</v>
      </c>
      <c r="BV595" s="21"/>
      <c r="BW595" s="21"/>
      <c r="BX595" s="1" t="str">
        <f t="shared" si="1406"/>
        <v/>
      </c>
    </row>
    <row r="596" spans="1:77" ht="15.6" customHeight="1" x14ac:dyDescent="0.3">
      <c r="A596" s="62" t="s">
        <v>433</v>
      </c>
      <c r="B596" s="63">
        <v>400</v>
      </c>
      <c r="C596" s="62" t="s">
        <v>78</v>
      </c>
      <c r="D596" s="62" t="s">
        <v>323</v>
      </c>
      <c r="E596" s="64" t="s">
        <v>378</v>
      </c>
      <c r="F596" s="11">
        <v>103232.8</v>
      </c>
      <c r="G596" s="11">
        <v>0</v>
      </c>
      <c r="H596" s="11">
        <v>0</v>
      </c>
      <c r="I596" s="11"/>
      <c r="J596" s="11"/>
      <c r="K596" s="11"/>
      <c r="L596" s="11">
        <f t="shared" si="1361"/>
        <v>103232.8</v>
      </c>
      <c r="M596" s="11">
        <f t="shared" si="1362"/>
        <v>0</v>
      </c>
      <c r="N596" s="11">
        <f t="shared" si="1363"/>
        <v>0</v>
      </c>
      <c r="O596" s="11"/>
      <c r="P596" s="11"/>
      <c r="Q596" s="11"/>
      <c r="R596" s="11">
        <f t="shared" si="1433"/>
        <v>103232.8</v>
      </c>
      <c r="S596" s="11">
        <f t="shared" si="1434"/>
        <v>0</v>
      </c>
      <c r="T596" s="11">
        <f t="shared" si="1435"/>
        <v>0</v>
      </c>
      <c r="U596" s="11"/>
      <c r="V596" s="11"/>
      <c r="W596" s="11"/>
      <c r="X596" s="11">
        <f t="shared" si="1436"/>
        <v>103232.8</v>
      </c>
      <c r="Y596" s="11">
        <f t="shared" si="1437"/>
        <v>0</v>
      </c>
      <c r="Z596" s="11">
        <f t="shared" si="1438"/>
        <v>0</v>
      </c>
      <c r="AA596" s="11"/>
      <c r="AB596" s="11"/>
      <c r="AC596" s="11"/>
      <c r="AD596" s="11">
        <f t="shared" si="1439"/>
        <v>103232.8</v>
      </c>
      <c r="AE596" s="11">
        <f t="shared" si="1440"/>
        <v>0</v>
      </c>
      <c r="AF596" s="11">
        <f t="shared" si="1441"/>
        <v>0</v>
      </c>
      <c r="AG596" s="11"/>
      <c r="AH596" s="11">
        <f t="shared" si="1442"/>
        <v>103232.8</v>
      </c>
      <c r="AI596" s="11">
        <f t="shared" si="1443"/>
        <v>0</v>
      </c>
      <c r="AJ596" s="11">
        <f t="shared" si="1444"/>
        <v>0</v>
      </c>
      <c r="AK596" s="11"/>
      <c r="AL596" s="11"/>
      <c r="AM596" s="11"/>
      <c r="AN596" s="11">
        <f t="shared" si="1445"/>
        <v>103232.8</v>
      </c>
      <c r="AO596" s="11">
        <f t="shared" si="1446"/>
        <v>0</v>
      </c>
      <c r="AP596" s="11">
        <f t="shared" si="1447"/>
        <v>0</v>
      </c>
      <c r="AQ596" s="11"/>
      <c r="AR596" s="11"/>
      <c r="AS596" s="11"/>
      <c r="AT596" s="11">
        <f t="shared" si="1448"/>
        <v>103232.8</v>
      </c>
      <c r="AU596" s="11">
        <f t="shared" si="1449"/>
        <v>0</v>
      </c>
      <c r="AV596" s="11">
        <f t="shared" si="1450"/>
        <v>0</v>
      </c>
      <c r="AW596" s="11">
        <v>-95363.664000000004</v>
      </c>
      <c r="AX596" s="11">
        <v>95363.664000000004</v>
      </c>
      <c r="AY596" s="11"/>
      <c r="AZ596" s="11">
        <f t="shared" si="1451"/>
        <v>7869.1359999999986</v>
      </c>
      <c r="BA596" s="11">
        <f t="shared" si="1452"/>
        <v>95363.664000000004</v>
      </c>
      <c r="BB596" s="11">
        <f t="shared" si="1453"/>
        <v>0</v>
      </c>
      <c r="BC596" s="11"/>
      <c r="BD596" s="11"/>
      <c r="BE596" s="11"/>
      <c r="BF596" s="11">
        <f t="shared" si="1454"/>
        <v>7869.1359999999986</v>
      </c>
      <c r="BG596" s="11">
        <f t="shared" si="1455"/>
        <v>95363.664000000004</v>
      </c>
      <c r="BH596" s="11">
        <f t="shared" si="1456"/>
        <v>0</v>
      </c>
      <c r="BI596" s="11">
        <v>-2970.8960000000002</v>
      </c>
      <c r="BJ596" s="11">
        <v>2970.8960000000002</v>
      </c>
      <c r="BK596" s="11"/>
      <c r="BL596" s="11">
        <f t="shared" si="1403"/>
        <v>4898.239999999998</v>
      </c>
      <c r="BM596" s="11"/>
      <c r="BN596" s="43">
        <f t="shared" si="1490"/>
        <v>4898.239999999998</v>
      </c>
      <c r="BO596" s="11">
        <f t="shared" si="1521"/>
        <v>98334.56</v>
      </c>
      <c r="BP596" s="11"/>
      <c r="BQ596" s="43">
        <f t="shared" si="1491"/>
        <v>98334.56</v>
      </c>
      <c r="BR596" s="11">
        <f t="shared" si="1522"/>
        <v>0</v>
      </c>
      <c r="BS596" s="11"/>
      <c r="BT596" s="43">
        <f t="shared" si="1492"/>
        <v>0</v>
      </c>
      <c r="BU596" s="11"/>
      <c r="BV596" s="21"/>
      <c r="BW596" s="21"/>
      <c r="BX596" s="1" t="str">
        <f t="shared" si="1406"/>
        <v>0702</v>
      </c>
    </row>
    <row r="597" spans="1:77" ht="31.2" customHeight="1" x14ac:dyDescent="0.3">
      <c r="A597" s="62" t="s">
        <v>435</v>
      </c>
      <c r="B597" s="63"/>
      <c r="C597" s="62"/>
      <c r="D597" s="62"/>
      <c r="E597" s="64" t="s">
        <v>436</v>
      </c>
      <c r="F597" s="11">
        <f t="shared" si="1523"/>
        <v>101419.9</v>
      </c>
      <c r="G597" s="11">
        <f t="shared" si="1524"/>
        <v>0</v>
      </c>
      <c r="H597" s="11">
        <f t="shared" si="1525"/>
        <v>0</v>
      </c>
      <c r="I597" s="11">
        <f t="shared" si="1526"/>
        <v>0</v>
      </c>
      <c r="J597" s="11">
        <f t="shared" si="1527"/>
        <v>0</v>
      </c>
      <c r="K597" s="11">
        <f t="shared" si="1528"/>
        <v>0</v>
      </c>
      <c r="L597" s="11">
        <f t="shared" si="1361"/>
        <v>101419.9</v>
      </c>
      <c r="M597" s="11">
        <f t="shared" si="1362"/>
        <v>0</v>
      </c>
      <c r="N597" s="11">
        <f t="shared" si="1363"/>
        <v>0</v>
      </c>
      <c r="O597" s="11">
        <f t="shared" si="1494"/>
        <v>435.22268000000003</v>
      </c>
      <c r="P597" s="11">
        <f t="shared" si="1495"/>
        <v>0</v>
      </c>
      <c r="Q597" s="11">
        <f t="shared" si="1496"/>
        <v>0</v>
      </c>
      <c r="R597" s="11">
        <f t="shared" si="1433"/>
        <v>101855.12268</v>
      </c>
      <c r="S597" s="11">
        <f t="shared" si="1434"/>
        <v>0</v>
      </c>
      <c r="T597" s="11">
        <f t="shared" si="1435"/>
        <v>0</v>
      </c>
      <c r="U597" s="11">
        <f t="shared" si="1497"/>
        <v>0</v>
      </c>
      <c r="V597" s="11">
        <f t="shared" si="1498"/>
        <v>0</v>
      </c>
      <c r="W597" s="11">
        <f t="shared" si="1499"/>
        <v>0</v>
      </c>
      <c r="X597" s="11">
        <f t="shared" si="1436"/>
        <v>101855.12268</v>
      </c>
      <c r="Y597" s="11">
        <f t="shared" si="1437"/>
        <v>0</v>
      </c>
      <c r="Z597" s="11">
        <f t="shared" si="1438"/>
        <v>0</v>
      </c>
      <c r="AA597" s="11">
        <f t="shared" si="1500"/>
        <v>0</v>
      </c>
      <c r="AB597" s="11">
        <f t="shared" si="1501"/>
        <v>0</v>
      </c>
      <c r="AC597" s="11">
        <f t="shared" si="1502"/>
        <v>0</v>
      </c>
      <c r="AD597" s="11">
        <f t="shared" si="1439"/>
        <v>101855.12268</v>
      </c>
      <c r="AE597" s="11">
        <f t="shared" si="1440"/>
        <v>0</v>
      </c>
      <c r="AF597" s="11">
        <f t="shared" si="1441"/>
        <v>0</v>
      </c>
      <c r="AG597" s="11">
        <f t="shared" si="1503"/>
        <v>0</v>
      </c>
      <c r="AH597" s="11">
        <f t="shared" si="1442"/>
        <v>101855.12268</v>
      </c>
      <c r="AI597" s="11">
        <f t="shared" si="1443"/>
        <v>0</v>
      </c>
      <c r="AJ597" s="11">
        <f t="shared" si="1444"/>
        <v>0</v>
      </c>
      <c r="AK597" s="11">
        <f t="shared" si="1504"/>
        <v>0</v>
      </c>
      <c r="AL597" s="11">
        <f t="shared" si="1505"/>
        <v>0</v>
      </c>
      <c r="AM597" s="11">
        <f t="shared" si="1506"/>
        <v>0</v>
      </c>
      <c r="AN597" s="11">
        <f t="shared" si="1445"/>
        <v>101855.12268</v>
      </c>
      <c r="AO597" s="11">
        <f t="shared" si="1446"/>
        <v>0</v>
      </c>
      <c r="AP597" s="11">
        <f t="shared" si="1447"/>
        <v>0</v>
      </c>
      <c r="AQ597" s="11">
        <f t="shared" si="1507"/>
        <v>0</v>
      </c>
      <c r="AR597" s="11">
        <f t="shared" si="1508"/>
        <v>0</v>
      </c>
      <c r="AS597" s="11">
        <f t="shared" si="1509"/>
        <v>0</v>
      </c>
      <c r="AT597" s="11">
        <f t="shared" si="1448"/>
        <v>101855.12268</v>
      </c>
      <c r="AU597" s="11">
        <f t="shared" si="1449"/>
        <v>0</v>
      </c>
      <c r="AV597" s="11">
        <f t="shared" si="1450"/>
        <v>0</v>
      </c>
      <c r="AW597" s="11">
        <f t="shared" si="1510"/>
        <v>0</v>
      </c>
      <c r="AX597" s="11">
        <f t="shared" si="1511"/>
        <v>0</v>
      </c>
      <c r="AY597" s="11">
        <f t="shared" si="1512"/>
        <v>0</v>
      </c>
      <c r="AZ597" s="11">
        <f t="shared" si="1451"/>
        <v>101855.12268</v>
      </c>
      <c r="BA597" s="11">
        <f t="shared" si="1452"/>
        <v>0</v>
      </c>
      <c r="BB597" s="11">
        <f t="shared" si="1453"/>
        <v>0</v>
      </c>
      <c r="BC597" s="11">
        <f t="shared" si="1513"/>
        <v>0</v>
      </c>
      <c r="BD597" s="11">
        <f t="shared" si="1514"/>
        <v>0</v>
      </c>
      <c r="BE597" s="11">
        <f t="shared" si="1515"/>
        <v>0</v>
      </c>
      <c r="BF597" s="11">
        <f t="shared" si="1454"/>
        <v>101855.12268</v>
      </c>
      <c r="BG597" s="11">
        <f t="shared" si="1455"/>
        <v>0</v>
      </c>
      <c r="BH597" s="11">
        <f t="shared" si="1456"/>
        <v>0</v>
      </c>
      <c r="BI597" s="11">
        <f t="shared" si="1516"/>
        <v>0</v>
      </c>
      <c r="BJ597" s="11">
        <f t="shared" si="1517"/>
        <v>0</v>
      </c>
      <c r="BK597" s="11">
        <f t="shared" si="1518"/>
        <v>0</v>
      </c>
      <c r="BL597" s="11">
        <f t="shared" si="1403"/>
        <v>101855.12268</v>
      </c>
      <c r="BM597" s="11">
        <f t="shared" si="1519"/>
        <v>0</v>
      </c>
      <c r="BN597" s="43">
        <f t="shared" si="1490"/>
        <v>101855.12268</v>
      </c>
      <c r="BO597" s="11">
        <f t="shared" si="1521"/>
        <v>0</v>
      </c>
      <c r="BP597" s="11">
        <f t="shared" si="1520"/>
        <v>0</v>
      </c>
      <c r="BQ597" s="43">
        <f t="shared" si="1491"/>
        <v>0</v>
      </c>
      <c r="BR597" s="11">
        <f t="shared" si="1522"/>
        <v>0</v>
      </c>
      <c r="BS597" s="11">
        <f t="shared" si="1520"/>
        <v>0</v>
      </c>
      <c r="BT597" s="43">
        <f t="shared" si="1492"/>
        <v>0</v>
      </c>
      <c r="BU597" s="11">
        <f t="shared" si="1520"/>
        <v>0</v>
      </c>
      <c r="BV597" s="21"/>
      <c r="BW597" s="21"/>
      <c r="BX597" s="1" t="str">
        <f t="shared" si="1406"/>
        <v/>
      </c>
    </row>
    <row r="598" spans="1:77" ht="46.8" customHeight="1" x14ac:dyDescent="0.3">
      <c r="A598" s="62" t="s">
        <v>435</v>
      </c>
      <c r="B598" s="63" t="s">
        <v>41</v>
      </c>
      <c r="C598" s="62"/>
      <c r="D598" s="62"/>
      <c r="E598" s="64" t="s">
        <v>42</v>
      </c>
      <c r="F598" s="11">
        <f t="shared" si="1523"/>
        <v>101419.9</v>
      </c>
      <c r="G598" s="11">
        <f t="shared" si="1524"/>
        <v>0</v>
      </c>
      <c r="H598" s="11">
        <f t="shared" si="1525"/>
        <v>0</v>
      </c>
      <c r="I598" s="11">
        <f t="shared" si="1526"/>
        <v>0</v>
      </c>
      <c r="J598" s="11">
        <f t="shared" si="1527"/>
        <v>0</v>
      </c>
      <c r="K598" s="11">
        <f t="shared" si="1528"/>
        <v>0</v>
      </c>
      <c r="L598" s="11">
        <f t="shared" si="1361"/>
        <v>101419.9</v>
      </c>
      <c r="M598" s="11">
        <f t="shared" si="1362"/>
        <v>0</v>
      </c>
      <c r="N598" s="11">
        <f t="shared" si="1363"/>
        <v>0</v>
      </c>
      <c r="O598" s="11">
        <f t="shared" si="1494"/>
        <v>435.22268000000003</v>
      </c>
      <c r="P598" s="11">
        <f t="shared" si="1495"/>
        <v>0</v>
      </c>
      <c r="Q598" s="11">
        <f t="shared" si="1496"/>
        <v>0</v>
      </c>
      <c r="R598" s="11">
        <f t="shared" si="1433"/>
        <v>101855.12268</v>
      </c>
      <c r="S598" s="11">
        <f t="shared" si="1434"/>
        <v>0</v>
      </c>
      <c r="T598" s="11">
        <f t="shared" si="1435"/>
        <v>0</v>
      </c>
      <c r="U598" s="11">
        <f t="shared" si="1497"/>
        <v>0</v>
      </c>
      <c r="V598" s="11">
        <f t="shared" si="1498"/>
        <v>0</v>
      </c>
      <c r="W598" s="11">
        <f t="shared" si="1499"/>
        <v>0</v>
      </c>
      <c r="X598" s="11">
        <f t="shared" si="1436"/>
        <v>101855.12268</v>
      </c>
      <c r="Y598" s="11">
        <f t="shared" si="1437"/>
        <v>0</v>
      </c>
      <c r="Z598" s="11">
        <f t="shared" si="1438"/>
        <v>0</v>
      </c>
      <c r="AA598" s="11">
        <f t="shared" si="1500"/>
        <v>0</v>
      </c>
      <c r="AB598" s="11">
        <f t="shared" si="1501"/>
        <v>0</v>
      </c>
      <c r="AC598" s="11">
        <f t="shared" si="1502"/>
        <v>0</v>
      </c>
      <c r="AD598" s="11">
        <f t="shared" si="1439"/>
        <v>101855.12268</v>
      </c>
      <c r="AE598" s="11">
        <f t="shared" si="1440"/>
        <v>0</v>
      </c>
      <c r="AF598" s="11">
        <f t="shared" si="1441"/>
        <v>0</v>
      </c>
      <c r="AG598" s="11">
        <f t="shared" si="1503"/>
        <v>0</v>
      </c>
      <c r="AH598" s="11">
        <f t="shared" si="1442"/>
        <v>101855.12268</v>
      </c>
      <c r="AI598" s="11">
        <f t="shared" si="1443"/>
        <v>0</v>
      </c>
      <c r="AJ598" s="11">
        <f t="shared" si="1444"/>
        <v>0</v>
      </c>
      <c r="AK598" s="11">
        <f t="shared" si="1504"/>
        <v>0</v>
      </c>
      <c r="AL598" s="11">
        <f t="shared" si="1505"/>
        <v>0</v>
      </c>
      <c r="AM598" s="11">
        <f t="shared" si="1506"/>
        <v>0</v>
      </c>
      <c r="AN598" s="11">
        <f t="shared" si="1445"/>
        <v>101855.12268</v>
      </c>
      <c r="AO598" s="11">
        <f t="shared" si="1446"/>
        <v>0</v>
      </c>
      <c r="AP598" s="11">
        <f t="shared" si="1447"/>
        <v>0</v>
      </c>
      <c r="AQ598" s="11">
        <f t="shared" si="1507"/>
        <v>0</v>
      </c>
      <c r="AR598" s="11">
        <f t="shared" si="1508"/>
        <v>0</v>
      </c>
      <c r="AS598" s="11">
        <f t="shared" si="1509"/>
        <v>0</v>
      </c>
      <c r="AT598" s="11">
        <f t="shared" si="1448"/>
        <v>101855.12268</v>
      </c>
      <c r="AU598" s="11">
        <f t="shared" si="1449"/>
        <v>0</v>
      </c>
      <c r="AV598" s="11">
        <f t="shared" si="1450"/>
        <v>0</v>
      </c>
      <c r="AW598" s="11">
        <f t="shared" si="1510"/>
        <v>0</v>
      </c>
      <c r="AX598" s="11">
        <f t="shared" si="1511"/>
        <v>0</v>
      </c>
      <c r="AY598" s="11">
        <f t="shared" si="1512"/>
        <v>0</v>
      </c>
      <c r="AZ598" s="11">
        <f t="shared" si="1451"/>
        <v>101855.12268</v>
      </c>
      <c r="BA598" s="11">
        <f t="shared" si="1452"/>
        <v>0</v>
      </c>
      <c r="BB598" s="11">
        <f t="shared" si="1453"/>
        <v>0</v>
      </c>
      <c r="BC598" s="11">
        <f t="shared" si="1513"/>
        <v>0</v>
      </c>
      <c r="BD598" s="11">
        <f t="shared" si="1514"/>
        <v>0</v>
      </c>
      <c r="BE598" s="11">
        <f t="shared" si="1515"/>
        <v>0</v>
      </c>
      <c r="BF598" s="11">
        <f t="shared" si="1454"/>
        <v>101855.12268</v>
      </c>
      <c r="BG598" s="11">
        <f t="shared" si="1455"/>
        <v>0</v>
      </c>
      <c r="BH598" s="11">
        <f t="shared" si="1456"/>
        <v>0</v>
      </c>
      <c r="BI598" s="11">
        <f t="shared" si="1516"/>
        <v>0</v>
      </c>
      <c r="BJ598" s="11">
        <f t="shared" si="1517"/>
        <v>0</v>
      </c>
      <c r="BK598" s="11">
        <f t="shared" si="1518"/>
        <v>0</v>
      </c>
      <c r="BL598" s="11">
        <f t="shared" si="1403"/>
        <v>101855.12268</v>
      </c>
      <c r="BM598" s="11">
        <f t="shared" si="1519"/>
        <v>0</v>
      </c>
      <c r="BN598" s="43">
        <f t="shared" si="1490"/>
        <v>101855.12268</v>
      </c>
      <c r="BO598" s="11">
        <f t="shared" si="1521"/>
        <v>0</v>
      </c>
      <c r="BP598" s="11">
        <f t="shared" si="1520"/>
        <v>0</v>
      </c>
      <c r="BQ598" s="43">
        <f t="shared" si="1491"/>
        <v>0</v>
      </c>
      <c r="BR598" s="11">
        <f t="shared" si="1522"/>
        <v>0</v>
      </c>
      <c r="BS598" s="11">
        <f t="shared" si="1520"/>
        <v>0</v>
      </c>
      <c r="BT598" s="43">
        <f t="shared" si="1492"/>
        <v>0</v>
      </c>
      <c r="BU598" s="11">
        <f t="shared" si="1520"/>
        <v>0</v>
      </c>
      <c r="BV598" s="21"/>
      <c r="BW598" s="21"/>
      <c r="BX598" s="1" t="str">
        <f t="shared" si="1406"/>
        <v/>
      </c>
    </row>
    <row r="599" spans="1:77" ht="15.6" customHeight="1" x14ac:dyDescent="0.3">
      <c r="A599" s="62" t="s">
        <v>435</v>
      </c>
      <c r="B599" s="63">
        <v>400</v>
      </c>
      <c r="C599" s="62" t="s">
        <v>78</v>
      </c>
      <c r="D599" s="62" t="s">
        <v>323</v>
      </c>
      <c r="E599" s="64" t="s">
        <v>378</v>
      </c>
      <c r="F599" s="11">
        <v>101419.9</v>
      </c>
      <c r="G599" s="11">
        <v>0</v>
      </c>
      <c r="H599" s="11">
        <v>0</v>
      </c>
      <c r="I599" s="11"/>
      <c r="J599" s="11"/>
      <c r="K599" s="11"/>
      <c r="L599" s="11">
        <f t="shared" si="1361"/>
        <v>101419.9</v>
      </c>
      <c r="M599" s="11">
        <f t="shared" si="1362"/>
        <v>0</v>
      </c>
      <c r="N599" s="11">
        <f t="shared" si="1363"/>
        <v>0</v>
      </c>
      <c r="O599" s="11">
        <v>435.22268000000003</v>
      </c>
      <c r="P599" s="11"/>
      <c r="Q599" s="11"/>
      <c r="R599" s="11">
        <f t="shared" si="1433"/>
        <v>101855.12268</v>
      </c>
      <c r="S599" s="11">
        <f t="shared" si="1434"/>
        <v>0</v>
      </c>
      <c r="T599" s="11">
        <f t="shared" si="1435"/>
        <v>0</v>
      </c>
      <c r="U599" s="11"/>
      <c r="V599" s="11"/>
      <c r="W599" s="11"/>
      <c r="X599" s="11">
        <f t="shared" si="1436"/>
        <v>101855.12268</v>
      </c>
      <c r="Y599" s="11">
        <f t="shared" si="1437"/>
        <v>0</v>
      </c>
      <c r="Z599" s="11">
        <f t="shared" si="1438"/>
        <v>0</v>
      </c>
      <c r="AA599" s="11"/>
      <c r="AB599" s="11"/>
      <c r="AC599" s="11"/>
      <c r="AD599" s="11">
        <f t="shared" si="1439"/>
        <v>101855.12268</v>
      </c>
      <c r="AE599" s="11">
        <f t="shared" si="1440"/>
        <v>0</v>
      </c>
      <c r="AF599" s="11">
        <f t="shared" si="1441"/>
        <v>0</v>
      </c>
      <c r="AG599" s="11"/>
      <c r="AH599" s="11">
        <f t="shared" si="1442"/>
        <v>101855.12268</v>
      </c>
      <c r="AI599" s="11">
        <f t="shared" si="1443"/>
        <v>0</v>
      </c>
      <c r="AJ599" s="11">
        <f t="shared" si="1444"/>
        <v>0</v>
      </c>
      <c r="AK599" s="11"/>
      <c r="AL599" s="11"/>
      <c r="AM599" s="11"/>
      <c r="AN599" s="11">
        <f t="shared" si="1445"/>
        <v>101855.12268</v>
      </c>
      <c r="AO599" s="11">
        <f t="shared" si="1446"/>
        <v>0</v>
      </c>
      <c r="AP599" s="11">
        <f t="shared" si="1447"/>
        <v>0</v>
      </c>
      <c r="AQ599" s="11"/>
      <c r="AR599" s="11"/>
      <c r="AS599" s="11"/>
      <c r="AT599" s="11">
        <f t="shared" si="1448"/>
        <v>101855.12268</v>
      </c>
      <c r="AU599" s="11">
        <f t="shared" si="1449"/>
        <v>0</v>
      </c>
      <c r="AV599" s="11">
        <f t="shared" si="1450"/>
        <v>0</v>
      </c>
      <c r="AW599" s="11"/>
      <c r="AX599" s="11"/>
      <c r="AY599" s="11"/>
      <c r="AZ599" s="11">
        <f t="shared" si="1451"/>
        <v>101855.12268</v>
      </c>
      <c r="BA599" s="11">
        <f t="shared" si="1452"/>
        <v>0</v>
      </c>
      <c r="BB599" s="11">
        <f t="shared" si="1453"/>
        <v>0</v>
      </c>
      <c r="BC599" s="11"/>
      <c r="BD599" s="11"/>
      <c r="BE599" s="11"/>
      <c r="BF599" s="11">
        <f t="shared" si="1454"/>
        <v>101855.12268</v>
      </c>
      <c r="BG599" s="11">
        <f t="shared" si="1455"/>
        <v>0</v>
      </c>
      <c r="BH599" s="11">
        <f t="shared" si="1456"/>
        <v>0</v>
      </c>
      <c r="BI599" s="11"/>
      <c r="BJ599" s="11"/>
      <c r="BK599" s="11"/>
      <c r="BL599" s="11">
        <f t="shared" si="1403"/>
        <v>101855.12268</v>
      </c>
      <c r="BM599" s="11"/>
      <c r="BN599" s="43">
        <f t="shared" si="1490"/>
        <v>101855.12268</v>
      </c>
      <c r="BO599" s="11">
        <f t="shared" si="1521"/>
        <v>0</v>
      </c>
      <c r="BP599" s="11"/>
      <c r="BQ599" s="43">
        <f t="shared" si="1491"/>
        <v>0</v>
      </c>
      <c r="BR599" s="11">
        <f t="shared" si="1522"/>
        <v>0</v>
      </c>
      <c r="BS599" s="11"/>
      <c r="BT599" s="43">
        <f t="shared" si="1492"/>
        <v>0</v>
      </c>
      <c r="BU599" s="11"/>
      <c r="BV599" s="21"/>
      <c r="BW599" s="21"/>
      <c r="BX599" s="1" t="str">
        <f t="shared" si="1406"/>
        <v>0702</v>
      </c>
    </row>
    <row r="600" spans="1:77" ht="31.2" customHeight="1" x14ac:dyDescent="0.3">
      <c r="A600" s="62" t="s">
        <v>437</v>
      </c>
      <c r="B600" s="63"/>
      <c r="C600" s="62"/>
      <c r="D600" s="62"/>
      <c r="E600" s="65" t="s">
        <v>438</v>
      </c>
      <c r="F600" s="11"/>
      <c r="G600" s="11"/>
      <c r="H600" s="11"/>
      <c r="I600" s="11"/>
      <c r="J600" s="11"/>
      <c r="K600" s="11"/>
      <c r="L600" s="11"/>
      <c r="M600" s="11"/>
      <c r="N600" s="11"/>
      <c r="O600" s="11">
        <f t="shared" si="1494"/>
        <v>70383.903909999994</v>
      </c>
      <c r="P600" s="11">
        <f t="shared" si="1495"/>
        <v>0</v>
      </c>
      <c r="Q600" s="11">
        <f t="shared" si="1496"/>
        <v>0</v>
      </c>
      <c r="R600" s="11">
        <f t="shared" si="1433"/>
        <v>70383.903909999994</v>
      </c>
      <c r="S600" s="11">
        <f t="shared" si="1434"/>
        <v>0</v>
      </c>
      <c r="T600" s="11">
        <f t="shared" si="1435"/>
        <v>0</v>
      </c>
      <c r="U600" s="11">
        <f t="shared" si="1497"/>
        <v>0</v>
      </c>
      <c r="V600" s="11">
        <f t="shared" si="1498"/>
        <v>0</v>
      </c>
      <c r="W600" s="11">
        <f t="shared" si="1499"/>
        <v>0</v>
      </c>
      <c r="X600" s="11">
        <f t="shared" si="1436"/>
        <v>70383.903909999994</v>
      </c>
      <c r="Y600" s="11">
        <f t="shared" si="1437"/>
        <v>0</v>
      </c>
      <c r="Z600" s="11">
        <f t="shared" si="1438"/>
        <v>0</v>
      </c>
      <c r="AA600" s="11">
        <f t="shared" si="1500"/>
        <v>0</v>
      </c>
      <c r="AB600" s="11">
        <f t="shared" si="1501"/>
        <v>0</v>
      </c>
      <c r="AC600" s="11">
        <f t="shared" si="1502"/>
        <v>0</v>
      </c>
      <c r="AD600" s="11">
        <f t="shared" si="1439"/>
        <v>70383.903909999994</v>
      </c>
      <c r="AE600" s="11">
        <f t="shared" si="1440"/>
        <v>0</v>
      </c>
      <c r="AF600" s="11">
        <f t="shared" si="1441"/>
        <v>0</v>
      </c>
      <c r="AG600" s="11">
        <f t="shared" si="1503"/>
        <v>0</v>
      </c>
      <c r="AH600" s="11">
        <f t="shared" si="1442"/>
        <v>70383.903909999994</v>
      </c>
      <c r="AI600" s="11">
        <f t="shared" si="1443"/>
        <v>0</v>
      </c>
      <c r="AJ600" s="11">
        <f t="shared" si="1444"/>
        <v>0</v>
      </c>
      <c r="AK600" s="11">
        <f t="shared" si="1504"/>
        <v>0</v>
      </c>
      <c r="AL600" s="11">
        <f t="shared" si="1505"/>
        <v>0</v>
      </c>
      <c r="AM600" s="11">
        <f t="shared" si="1506"/>
        <v>0</v>
      </c>
      <c r="AN600" s="11">
        <f t="shared" si="1445"/>
        <v>70383.903909999994</v>
      </c>
      <c r="AO600" s="11">
        <f t="shared" si="1446"/>
        <v>0</v>
      </c>
      <c r="AP600" s="11">
        <f t="shared" si="1447"/>
        <v>0</v>
      </c>
      <c r="AQ600" s="11">
        <f t="shared" si="1507"/>
        <v>0</v>
      </c>
      <c r="AR600" s="11">
        <f t="shared" si="1508"/>
        <v>0</v>
      </c>
      <c r="AS600" s="11">
        <f t="shared" si="1509"/>
        <v>0</v>
      </c>
      <c r="AT600" s="11">
        <f t="shared" si="1448"/>
        <v>70383.903909999994</v>
      </c>
      <c r="AU600" s="11">
        <f t="shared" si="1449"/>
        <v>0</v>
      </c>
      <c r="AV600" s="11">
        <f t="shared" si="1450"/>
        <v>0</v>
      </c>
      <c r="AW600" s="11">
        <f t="shared" si="1510"/>
        <v>0</v>
      </c>
      <c r="AX600" s="11">
        <f t="shared" si="1511"/>
        <v>0</v>
      </c>
      <c r="AY600" s="11">
        <f t="shared" si="1512"/>
        <v>0</v>
      </c>
      <c r="AZ600" s="11">
        <f t="shared" si="1451"/>
        <v>70383.903909999994</v>
      </c>
      <c r="BA600" s="11">
        <f t="shared" si="1452"/>
        <v>0</v>
      </c>
      <c r="BB600" s="11">
        <f t="shared" si="1453"/>
        <v>0</v>
      </c>
      <c r="BC600" s="11">
        <f t="shared" si="1513"/>
        <v>0</v>
      </c>
      <c r="BD600" s="11">
        <f t="shared" si="1514"/>
        <v>0</v>
      </c>
      <c r="BE600" s="11">
        <f t="shared" si="1515"/>
        <v>0</v>
      </c>
      <c r="BF600" s="11">
        <f t="shared" si="1454"/>
        <v>70383.903909999994</v>
      </c>
      <c r="BG600" s="11">
        <f t="shared" si="1455"/>
        <v>0</v>
      </c>
      <c r="BH600" s="11">
        <f t="shared" si="1456"/>
        <v>0</v>
      </c>
      <c r="BI600" s="11">
        <f t="shared" si="1516"/>
        <v>-14593.93</v>
      </c>
      <c r="BJ600" s="11">
        <f t="shared" si="1517"/>
        <v>0</v>
      </c>
      <c r="BK600" s="11">
        <f t="shared" si="1518"/>
        <v>0</v>
      </c>
      <c r="BL600" s="11">
        <f t="shared" si="1403"/>
        <v>55789.973909999993</v>
      </c>
      <c r="BM600" s="11">
        <f t="shared" si="1519"/>
        <v>0</v>
      </c>
      <c r="BN600" s="43">
        <f t="shared" si="1490"/>
        <v>55789.973909999993</v>
      </c>
      <c r="BO600" s="11">
        <f t="shared" si="1521"/>
        <v>0</v>
      </c>
      <c r="BP600" s="11">
        <f t="shared" si="1520"/>
        <v>0</v>
      </c>
      <c r="BQ600" s="43">
        <f t="shared" si="1491"/>
        <v>0</v>
      </c>
      <c r="BR600" s="11">
        <f t="shared" si="1522"/>
        <v>0</v>
      </c>
      <c r="BS600" s="11">
        <f t="shared" si="1520"/>
        <v>0</v>
      </c>
      <c r="BT600" s="43">
        <f t="shared" si="1492"/>
        <v>0</v>
      </c>
      <c r="BU600" s="11">
        <f t="shared" si="1520"/>
        <v>0</v>
      </c>
      <c r="BV600" s="21"/>
      <c r="BW600" s="21"/>
      <c r="BX600" s="1" t="str">
        <f t="shared" si="1406"/>
        <v/>
      </c>
    </row>
    <row r="601" spans="1:77" ht="46.8" customHeight="1" x14ac:dyDescent="0.3">
      <c r="A601" s="62" t="s">
        <v>437</v>
      </c>
      <c r="B601" s="63" t="s">
        <v>41</v>
      </c>
      <c r="C601" s="62"/>
      <c r="D601" s="62"/>
      <c r="E601" s="64" t="s">
        <v>42</v>
      </c>
      <c r="F601" s="11"/>
      <c r="G601" s="11"/>
      <c r="H601" s="11"/>
      <c r="I601" s="11"/>
      <c r="J601" s="11"/>
      <c r="K601" s="11"/>
      <c r="L601" s="11"/>
      <c r="M601" s="11"/>
      <c r="N601" s="11"/>
      <c r="O601" s="11">
        <f t="shared" si="1494"/>
        <v>70383.903909999994</v>
      </c>
      <c r="P601" s="11">
        <f t="shared" si="1495"/>
        <v>0</v>
      </c>
      <c r="Q601" s="11">
        <f t="shared" si="1496"/>
        <v>0</v>
      </c>
      <c r="R601" s="11">
        <f t="shared" si="1433"/>
        <v>70383.903909999994</v>
      </c>
      <c r="S601" s="11">
        <f t="shared" si="1434"/>
        <v>0</v>
      </c>
      <c r="T601" s="11">
        <f t="shared" si="1435"/>
        <v>0</v>
      </c>
      <c r="U601" s="11">
        <f t="shared" si="1497"/>
        <v>0</v>
      </c>
      <c r="V601" s="11">
        <f t="shared" si="1498"/>
        <v>0</v>
      </c>
      <c r="W601" s="11">
        <f t="shared" si="1499"/>
        <v>0</v>
      </c>
      <c r="X601" s="11">
        <f t="shared" si="1436"/>
        <v>70383.903909999994</v>
      </c>
      <c r="Y601" s="11">
        <f t="shared" si="1437"/>
        <v>0</v>
      </c>
      <c r="Z601" s="11">
        <f t="shared" si="1438"/>
        <v>0</v>
      </c>
      <c r="AA601" s="11">
        <f t="shared" si="1500"/>
        <v>0</v>
      </c>
      <c r="AB601" s="11">
        <f t="shared" si="1501"/>
        <v>0</v>
      </c>
      <c r="AC601" s="11">
        <f t="shared" si="1502"/>
        <v>0</v>
      </c>
      <c r="AD601" s="11">
        <f t="shared" si="1439"/>
        <v>70383.903909999994</v>
      </c>
      <c r="AE601" s="11">
        <f t="shared" si="1440"/>
        <v>0</v>
      </c>
      <c r="AF601" s="11">
        <f t="shared" si="1441"/>
        <v>0</v>
      </c>
      <c r="AG601" s="11">
        <f t="shared" si="1503"/>
        <v>0</v>
      </c>
      <c r="AH601" s="11">
        <f t="shared" si="1442"/>
        <v>70383.903909999994</v>
      </c>
      <c r="AI601" s="11">
        <f t="shared" si="1443"/>
        <v>0</v>
      </c>
      <c r="AJ601" s="11">
        <f t="shared" si="1444"/>
        <v>0</v>
      </c>
      <c r="AK601" s="11">
        <f t="shared" si="1504"/>
        <v>0</v>
      </c>
      <c r="AL601" s="11">
        <f t="shared" si="1505"/>
        <v>0</v>
      </c>
      <c r="AM601" s="11">
        <f t="shared" si="1506"/>
        <v>0</v>
      </c>
      <c r="AN601" s="11">
        <f t="shared" si="1445"/>
        <v>70383.903909999994</v>
      </c>
      <c r="AO601" s="11">
        <f t="shared" si="1446"/>
        <v>0</v>
      </c>
      <c r="AP601" s="11">
        <f t="shared" si="1447"/>
        <v>0</v>
      </c>
      <c r="AQ601" s="11">
        <f t="shared" si="1507"/>
        <v>0</v>
      </c>
      <c r="AR601" s="11">
        <f t="shared" si="1508"/>
        <v>0</v>
      </c>
      <c r="AS601" s="11">
        <f t="shared" si="1509"/>
        <v>0</v>
      </c>
      <c r="AT601" s="11">
        <f t="shared" si="1448"/>
        <v>70383.903909999994</v>
      </c>
      <c r="AU601" s="11">
        <f t="shared" si="1449"/>
        <v>0</v>
      </c>
      <c r="AV601" s="11">
        <f t="shared" si="1450"/>
        <v>0</v>
      </c>
      <c r="AW601" s="11">
        <f t="shared" si="1510"/>
        <v>0</v>
      </c>
      <c r="AX601" s="11">
        <f t="shared" si="1511"/>
        <v>0</v>
      </c>
      <c r="AY601" s="11">
        <f t="shared" si="1512"/>
        <v>0</v>
      </c>
      <c r="AZ601" s="11">
        <f t="shared" si="1451"/>
        <v>70383.903909999994</v>
      </c>
      <c r="BA601" s="11">
        <f t="shared" si="1452"/>
        <v>0</v>
      </c>
      <c r="BB601" s="11">
        <f t="shared" si="1453"/>
        <v>0</v>
      </c>
      <c r="BC601" s="11">
        <f t="shared" si="1513"/>
        <v>0</v>
      </c>
      <c r="BD601" s="11">
        <f t="shared" si="1514"/>
        <v>0</v>
      </c>
      <c r="BE601" s="11">
        <f t="shared" si="1515"/>
        <v>0</v>
      </c>
      <c r="BF601" s="11">
        <f t="shared" si="1454"/>
        <v>70383.903909999994</v>
      </c>
      <c r="BG601" s="11">
        <f t="shared" si="1455"/>
        <v>0</v>
      </c>
      <c r="BH601" s="11">
        <f t="shared" si="1456"/>
        <v>0</v>
      </c>
      <c r="BI601" s="11">
        <f t="shared" si="1516"/>
        <v>-14593.93</v>
      </c>
      <c r="BJ601" s="11">
        <f t="shared" si="1517"/>
        <v>0</v>
      </c>
      <c r="BK601" s="11">
        <f t="shared" si="1518"/>
        <v>0</v>
      </c>
      <c r="BL601" s="11">
        <f t="shared" si="1403"/>
        <v>55789.973909999993</v>
      </c>
      <c r="BM601" s="11">
        <f t="shared" si="1519"/>
        <v>0</v>
      </c>
      <c r="BN601" s="43">
        <f t="shared" si="1490"/>
        <v>55789.973909999993</v>
      </c>
      <c r="BO601" s="11">
        <f t="shared" si="1521"/>
        <v>0</v>
      </c>
      <c r="BP601" s="11">
        <f t="shared" si="1520"/>
        <v>0</v>
      </c>
      <c r="BQ601" s="43">
        <f t="shared" si="1491"/>
        <v>0</v>
      </c>
      <c r="BR601" s="11">
        <f t="shared" si="1522"/>
        <v>0</v>
      </c>
      <c r="BS601" s="11">
        <f t="shared" si="1520"/>
        <v>0</v>
      </c>
      <c r="BT601" s="43">
        <f t="shared" si="1492"/>
        <v>0</v>
      </c>
      <c r="BU601" s="11">
        <f t="shared" si="1520"/>
        <v>0</v>
      </c>
      <c r="BV601" s="21"/>
      <c r="BW601" s="21"/>
      <c r="BX601" s="1" t="str">
        <f t="shared" si="1406"/>
        <v/>
      </c>
    </row>
    <row r="602" spans="1:77" ht="15.6" customHeight="1" x14ac:dyDescent="0.3">
      <c r="A602" s="62" t="s">
        <v>437</v>
      </c>
      <c r="B602" s="63">
        <v>400</v>
      </c>
      <c r="C602" s="62" t="s">
        <v>78</v>
      </c>
      <c r="D602" s="62" t="s">
        <v>323</v>
      </c>
      <c r="E602" s="64" t="s">
        <v>378</v>
      </c>
      <c r="F602" s="11"/>
      <c r="G602" s="11"/>
      <c r="H602" s="11"/>
      <c r="I602" s="11"/>
      <c r="J602" s="11"/>
      <c r="K602" s="11"/>
      <c r="L602" s="11"/>
      <c r="M602" s="11"/>
      <c r="N602" s="11"/>
      <c r="O602" s="11">
        <v>70383.903909999994</v>
      </c>
      <c r="P602" s="11"/>
      <c r="Q602" s="11"/>
      <c r="R602" s="11">
        <f t="shared" si="1433"/>
        <v>70383.903909999994</v>
      </c>
      <c r="S602" s="11">
        <f t="shared" si="1434"/>
        <v>0</v>
      </c>
      <c r="T602" s="11">
        <f t="shared" si="1435"/>
        <v>0</v>
      </c>
      <c r="U602" s="11"/>
      <c r="V602" s="11"/>
      <c r="W602" s="11"/>
      <c r="X602" s="11">
        <f t="shared" si="1436"/>
        <v>70383.903909999994</v>
      </c>
      <c r="Y602" s="11">
        <f t="shared" si="1437"/>
        <v>0</v>
      </c>
      <c r="Z602" s="11">
        <f t="shared" si="1438"/>
        <v>0</v>
      </c>
      <c r="AA602" s="11"/>
      <c r="AB602" s="11"/>
      <c r="AC602" s="11"/>
      <c r="AD602" s="11">
        <f t="shared" si="1439"/>
        <v>70383.903909999994</v>
      </c>
      <c r="AE602" s="11">
        <f t="shared" si="1440"/>
        <v>0</v>
      </c>
      <c r="AF602" s="11">
        <f t="shared" si="1441"/>
        <v>0</v>
      </c>
      <c r="AG602" s="11"/>
      <c r="AH602" s="11">
        <f t="shared" si="1442"/>
        <v>70383.903909999994</v>
      </c>
      <c r="AI602" s="11">
        <f t="shared" si="1443"/>
        <v>0</v>
      </c>
      <c r="AJ602" s="11">
        <f t="shared" si="1444"/>
        <v>0</v>
      </c>
      <c r="AK602" s="11"/>
      <c r="AL602" s="11"/>
      <c r="AM602" s="11"/>
      <c r="AN602" s="11">
        <f t="shared" si="1445"/>
        <v>70383.903909999994</v>
      </c>
      <c r="AO602" s="11">
        <f t="shared" si="1446"/>
        <v>0</v>
      </c>
      <c r="AP602" s="11">
        <f t="shared" si="1447"/>
        <v>0</v>
      </c>
      <c r="AQ602" s="11"/>
      <c r="AR602" s="11"/>
      <c r="AS602" s="11"/>
      <c r="AT602" s="11">
        <f t="shared" si="1448"/>
        <v>70383.903909999994</v>
      </c>
      <c r="AU602" s="11">
        <f t="shared" si="1449"/>
        <v>0</v>
      </c>
      <c r="AV602" s="11">
        <f t="shared" si="1450"/>
        <v>0</v>
      </c>
      <c r="AW602" s="11"/>
      <c r="AX602" s="11"/>
      <c r="AY602" s="11"/>
      <c r="AZ602" s="11">
        <f t="shared" si="1451"/>
        <v>70383.903909999994</v>
      </c>
      <c r="BA602" s="11">
        <f t="shared" si="1452"/>
        <v>0</v>
      </c>
      <c r="BB602" s="11">
        <f t="shared" si="1453"/>
        <v>0</v>
      </c>
      <c r="BC602" s="11"/>
      <c r="BD602" s="11"/>
      <c r="BE602" s="11"/>
      <c r="BF602" s="11">
        <f t="shared" si="1454"/>
        <v>70383.903909999994</v>
      </c>
      <c r="BG602" s="11">
        <f t="shared" si="1455"/>
        <v>0</v>
      </c>
      <c r="BH602" s="11">
        <f t="shared" si="1456"/>
        <v>0</v>
      </c>
      <c r="BI602" s="11">
        <f>-13815.444-778.486</f>
        <v>-14593.93</v>
      </c>
      <c r="BJ602" s="11"/>
      <c r="BK602" s="11"/>
      <c r="BL602" s="11">
        <f t="shared" si="1403"/>
        <v>55789.973909999993</v>
      </c>
      <c r="BM602" s="11"/>
      <c r="BN602" s="43">
        <f t="shared" si="1490"/>
        <v>55789.973909999993</v>
      </c>
      <c r="BO602" s="11">
        <f t="shared" si="1521"/>
        <v>0</v>
      </c>
      <c r="BP602" s="11"/>
      <c r="BQ602" s="43">
        <f t="shared" si="1491"/>
        <v>0</v>
      </c>
      <c r="BR602" s="11">
        <f t="shared" si="1522"/>
        <v>0</v>
      </c>
      <c r="BS602" s="11"/>
      <c r="BT602" s="43">
        <f t="shared" si="1492"/>
        <v>0</v>
      </c>
      <c r="BU602" s="11"/>
      <c r="BV602" s="21"/>
      <c r="BW602" s="21"/>
      <c r="BX602" s="1" t="str">
        <f t="shared" si="1406"/>
        <v>0702</v>
      </c>
    </row>
    <row r="603" spans="1:77" s="70" customFormat="1" ht="15.6" customHeight="1" x14ac:dyDescent="0.3">
      <c r="A603" s="59" t="s">
        <v>439</v>
      </c>
      <c r="B603" s="60"/>
      <c r="C603" s="59"/>
      <c r="D603" s="59"/>
      <c r="E603" s="61" t="s">
        <v>85</v>
      </c>
      <c r="F603" s="18">
        <f t="shared" ref="F603:K603" si="1529">F604+F646+F671+F704+F733+F771</f>
        <v>22501753.5</v>
      </c>
      <c r="G603" s="18">
        <f t="shared" si="1529"/>
        <v>25005501.700000003</v>
      </c>
      <c r="H603" s="18">
        <f t="shared" si="1529"/>
        <v>22441156.699999999</v>
      </c>
      <c r="I603" s="18">
        <f t="shared" si="1529"/>
        <v>-62881.499999999993</v>
      </c>
      <c r="J603" s="18">
        <f t="shared" si="1529"/>
        <v>-63216.6</v>
      </c>
      <c r="K603" s="18">
        <f t="shared" si="1529"/>
        <v>-63216.6</v>
      </c>
      <c r="L603" s="18">
        <f t="shared" si="1361"/>
        <v>22438872</v>
      </c>
      <c r="M603" s="18">
        <f t="shared" si="1362"/>
        <v>24942285.100000001</v>
      </c>
      <c r="N603" s="18">
        <f t="shared" si="1363"/>
        <v>22377940.099999998</v>
      </c>
      <c r="O603" s="18">
        <f>O604+O646+O671+O704+O733+O771</f>
        <v>499814.56399999995</v>
      </c>
      <c r="P603" s="18">
        <f>P604+P646+P671+P704+P733+P771</f>
        <v>-186768.25200000004</v>
      </c>
      <c r="Q603" s="18">
        <f>Q604+Q646+Q671+Q704+Q733+Q771</f>
        <v>21096.664000000001</v>
      </c>
      <c r="R603" s="18">
        <f t="shared" si="1433"/>
        <v>22938686.563999999</v>
      </c>
      <c r="S603" s="18">
        <f t="shared" si="1434"/>
        <v>24755516.848000001</v>
      </c>
      <c r="T603" s="18">
        <f t="shared" si="1435"/>
        <v>22399036.763999999</v>
      </c>
      <c r="U603" s="18">
        <f>U604+U646+U671+U704+U733+U771</f>
        <v>0</v>
      </c>
      <c r="V603" s="18">
        <f>V604+V646+V671+V704+V733+V771</f>
        <v>0</v>
      </c>
      <c r="W603" s="18">
        <f>W604+W646+W671+W704+W733+W771</f>
        <v>0</v>
      </c>
      <c r="X603" s="18">
        <f t="shared" si="1436"/>
        <v>22938686.563999999</v>
      </c>
      <c r="Y603" s="18">
        <f t="shared" si="1437"/>
        <v>24755516.848000001</v>
      </c>
      <c r="Z603" s="18">
        <f t="shared" si="1438"/>
        <v>22399036.763999999</v>
      </c>
      <c r="AA603" s="18">
        <f>AA604+AA646+AA671+AA704+AA733+AA771</f>
        <v>630165.84699999995</v>
      </c>
      <c r="AB603" s="18">
        <f>AB604+AB646+AB671+AB704+AB733+AB771</f>
        <v>-1000</v>
      </c>
      <c r="AC603" s="18">
        <f>AC604+AC646+AC671+AC704+AC733+AC771</f>
        <v>-1000</v>
      </c>
      <c r="AD603" s="18">
        <f t="shared" si="1439"/>
        <v>23568852.410999998</v>
      </c>
      <c r="AE603" s="18">
        <f t="shared" si="1440"/>
        <v>24754516.848000001</v>
      </c>
      <c r="AF603" s="18">
        <f t="shared" si="1441"/>
        <v>22398036.763999999</v>
      </c>
      <c r="AG603" s="18">
        <f>AG604+AG646+AG671+AG704+AG733+AG771</f>
        <v>0</v>
      </c>
      <c r="AH603" s="18">
        <f t="shared" si="1442"/>
        <v>23568852.410999998</v>
      </c>
      <c r="AI603" s="18">
        <f t="shared" si="1443"/>
        <v>24754516.848000001</v>
      </c>
      <c r="AJ603" s="18">
        <f t="shared" si="1444"/>
        <v>22398036.763999999</v>
      </c>
      <c r="AK603" s="18">
        <f>AK604+AK646+AK671+AK704+AK733+AK771</f>
        <v>409973.446</v>
      </c>
      <c r="AL603" s="18">
        <f>AL604+AL646+AL671+AL704+AL733+AL771</f>
        <v>20594.097000000002</v>
      </c>
      <c r="AM603" s="18">
        <f>AM604+AM646+AM671+AM704+AM733+AM771</f>
        <v>0</v>
      </c>
      <c r="AN603" s="18">
        <f t="shared" si="1445"/>
        <v>23978825.856999997</v>
      </c>
      <c r="AO603" s="18">
        <f t="shared" si="1446"/>
        <v>24775110.945</v>
      </c>
      <c r="AP603" s="18">
        <f t="shared" si="1447"/>
        <v>22398036.763999999</v>
      </c>
      <c r="AQ603" s="18">
        <f>AQ604+AQ646+AQ671+AQ704+AQ733+AQ771</f>
        <v>-14171.133</v>
      </c>
      <c r="AR603" s="18">
        <f>AR604+AR646+AR671+AR704+AR733+AR771</f>
        <v>0</v>
      </c>
      <c r="AS603" s="18">
        <f>AS604+AS646+AS671+AS704+AS733+AS771</f>
        <v>0</v>
      </c>
      <c r="AT603" s="18">
        <f t="shared" si="1448"/>
        <v>23964654.723999996</v>
      </c>
      <c r="AU603" s="18">
        <f t="shared" si="1449"/>
        <v>24775110.945</v>
      </c>
      <c r="AV603" s="18">
        <f t="shared" si="1450"/>
        <v>22398036.763999999</v>
      </c>
      <c r="AW603" s="18">
        <f>AW604+AW646+AW671+AW704+AW733+AW771</f>
        <v>-58320.198000000004</v>
      </c>
      <c r="AX603" s="18">
        <f>AX604+AX646+AX671+AX704+AX733+AX771</f>
        <v>-62171.542999999998</v>
      </c>
      <c r="AY603" s="18">
        <f>AY604+AY646+AY671+AY704+AY733+AY771</f>
        <v>-62171.542999999998</v>
      </c>
      <c r="AZ603" s="18">
        <f t="shared" si="1451"/>
        <v>23906334.525999997</v>
      </c>
      <c r="BA603" s="18">
        <f t="shared" si="1452"/>
        <v>24712939.401999999</v>
      </c>
      <c r="BB603" s="18">
        <f t="shared" si="1453"/>
        <v>22335865.220999997</v>
      </c>
      <c r="BC603" s="18">
        <f>BC604+BC646+BC671+BC704+BC733+BC771</f>
        <v>0</v>
      </c>
      <c r="BD603" s="18">
        <f>BD604+BD646+BD671+BD704+BD733+BD771</f>
        <v>0</v>
      </c>
      <c r="BE603" s="18">
        <f>BE604+BE646+BE671+BE704+BE733+BE771</f>
        <v>0</v>
      </c>
      <c r="BF603" s="18">
        <f t="shared" si="1454"/>
        <v>23906334.525999997</v>
      </c>
      <c r="BG603" s="18">
        <f t="shared" si="1455"/>
        <v>24712939.401999999</v>
      </c>
      <c r="BH603" s="18">
        <f t="shared" si="1456"/>
        <v>22335865.220999997</v>
      </c>
      <c r="BI603" s="18">
        <f>BI604+BI646+BI671+BI704+BI733+BI771</f>
        <v>28509.55</v>
      </c>
      <c r="BJ603" s="18">
        <f>BJ604+BJ646+BJ671+BJ704+BJ733+BJ771</f>
        <v>0</v>
      </c>
      <c r="BK603" s="18">
        <f>BK604+BK646+BK671+BK704+BK733+BK771</f>
        <v>0</v>
      </c>
      <c r="BL603" s="18">
        <f t="shared" si="1403"/>
        <v>23934844.075999998</v>
      </c>
      <c r="BM603" s="18">
        <f>BM604+BM646+BM671+BM704+BM733+BM771</f>
        <v>0</v>
      </c>
      <c r="BN603" s="68">
        <f t="shared" si="1490"/>
        <v>23934844.075999998</v>
      </c>
      <c r="BO603" s="18">
        <f t="shared" si="1521"/>
        <v>24712939.401999999</v>
      </c>
      <c r="BP603" s="18">
        <f>BP604+BP646+BP671+BP704+BP733+BP771</f>
        <v>0</v>
      </c>
      <c r="BQ603" s="68">
        <f t="shared" si="1491"/>
        <v>24712939.401999999</v>
      </c>
      <c r="BR603" s="18">
        <f t="shared" si="1522"/>
        <v>22335865.220999997</v>
      </c>
      <c r="BS603" s="18">
        <f>BS604+BS646+BS671+BS704+BS733+BS771</f>
        <v>0</v>
      </c>
      <c r="BT603" s="68">
        <f t="shared" si="1492"/>
        <v>22335865.220999997</v>
      </c>
      <c r="BU603" s="18">
        <f>BU604+BU646+BU671+BU704+BU733+BU771</f>
        <v>0</v>
      </c>
      <c r="BV603" s="19"/>
      <c r="BW603" s="19"/>
      <c r="BX603" s="17" t="str">
        <f t="shared" si="1406"/>
        <v/>
      </c>
      <c r="BY603" s="17"/>
    </row>
    <row r="604" spans="1:77" ht="46.8" customHeight="1" x14ac:dyDescent="0.3">
      <c r="A604" s="62" t="s">
        <v>440</v>
      </c>
      <c r="B604" s="63"/>
      <c r="C604" s="62"/>
      <c r="D604" s="62"/>
      <c r="E604" s="64" t="s">
        <v>441</v>
      </c>
      <c r="F604" s="11">
        <f t="shared" ref="F604:K604" si="1530">F605+F609+F612+F615+F618+F642+F621+F631+F636+F639</f>
        <v>18658658.300000001</v>
      </c>
      <c r="G604" s="11">
        <f t="shared" si="1530"/>
        <v>18747879.400000002</v>
      </c>
      <c r="H604" s="11">
        <f t="shared" si="1530"/>
        <v>18643526.300000001</v>
      </c>
      <c r="I604" s="11">
        <f t="shared" si="1530"/>
        <v>-10436.5</v>
      </c>
      <c r="J604" s="11">
        <f t="shared" si="1530"/>
        <v>-10453.9</v>
      </c>
      <c r="K604" s="11">
        <f t="shared" si="1530"/>
        <v>-10453.9</v>
      </c>
      <c r="L604" s="11">
        <f t="shared" ref="L604:L667" si="1531">F604+I604</f>
        <v>18648221.800000001</v>
      </c>
      <c r="M604" s="11">
        <f t="shared" ref="M604:M667" si="1532">G604+J604</f>
        <v>18737425.500000004</v>
      </c>
      <c r="N604" s="11">
        <f t="shared" ref="N604:N667" si="1533">H604+K604</f>
        <v>18633072.400000002</v>
      </c>
      <c r="O604" s="11">
        <f>O605+O609+O612+O615+O618+O642+O621+O631+O636+O639</f>
        <v>11304.206</v>
      </c>
      <c r="P604" s="11">
        <f>P605+P609+P612+P615+P618+P642+P621+P631+P636+P639</f>
        <v>0</v>
      </c>
      <c r="Q604" s="11">
        <f>Q605+Q609+Q612+Q615+Q618+Q642+Q621+Q631+Q636+Q639</f>
        <v>0</v>
      </c>
      <c r="R604" s="11">
        <f t="shared" si="1433"/>
        <v>18659526.006000001</v>
      </c>
      <c r="S604" s="11">
        <f t="shared" si="1434"/>
        <v>18737425.500000004</v>
      </c>
      <c r="T604" s="11">
        <f t="shared" si="1435"/>
        <v>18633072.400000002</v>
      </c>
      <c r="U604" s="11">
        <f>U605+U609+U612+U615+U618+U642+U621+U631+U636+U639</f>
        <v>0</v>
      </c>
      <c r="V604" s="11">
        <f>V605+V609+V612+V615+V618+V642+V621+V631+V636+V639</f>
        <v>0</v>
      </c>
      <c r="W604" s="11">
        <f>W605+W609+W612+W615+W618+W642+W621+W631+W636+W639</f>
        <v>0</v>
      </c>
      <c r="X604" s="11">
        <f t="shared" si="1436"/>
        <v>18659526.006000001</v>
      </c>
      <c r="Y604" s="11">
        <f t="shared" si="1437"/>
        <v>18737425.500000004</v>
      </c>
      <c r="Z604" s="11">
        <f t="shared" si="1438"/>
        <v>18633072.400000002</v>
      </c>
      <c r="AA604" s="11">
        <f>AA605+AA609+AA612+AA615+AA618+AA642+AA621+AA631+AA636+AA639</f>
        <v>0</v>
      </c>
      <c r="AB604" s="11">
        <f>AB605+AB609+AB612+AB615+AB618+AB642+AB621+AB631+AB636+AB639</f>
        <v>0</v>
      </c>
      <c r="AC604" s="11">
        <f>AC605+AC609+AC612+AC615+AC618+AC642+AC621+AC631+AC636+AC639</f>
        <v>0</v>
      </c>
      <c r="AD604" s="11">
        <f t="shared" si="1439"/>
        <v>18659526.006000001</v>
      </c>
      <c r="AE604" s="11">
        <f t="shared" si="1440"/>
        <v>18737425.500000004</v>
      </c>
      <c r="AF604" s="11">
        <f t="shared" si="1441"/>
        <v>18633072.400000002</v>
      </c>
      <c r="AG604" s="11">
        <f>AG605+AG609+AG612+AG615+AG618+AG642+AG621+AG631+AG636+AG639</f>
        <v>0</v>
      </c>
      <c r="AH604" s="11">
        <f t="shared" si="1442"/>
        <v>18659526.006000001</v>
      </c>
      <c r="AI604" s="11">
        <f t="shared" si="1443"/>
        <v>18737425.500000004</v>
      </c>
      <c r="AJ604" s="11">
        <f t="shared" si="1444"/>
        <v>18633072.400000002</v>
      </c>
      <c r="AK604" s="11">
        <f>AK605+AK609+AK612+AK615+AK618+AK642+AK621+AK631+AK636+AK639</f>
        <v>50345.544999999998</v>
      </c>
      <c r="AL604" s="11">
        <f>AL605+AL609+AL612+AL615+AL618+AL642+AL621+AL631+AL636+AL639</f>
        <v>0</v>
      </c>
      <c r="AM604" s="11">
        <f>AM605+AM609+AM612+AM615+AM618+AM642+AM621+AM631+AM636+AM639</f>
        <v>0</v>
      </c>
      <c r="AN604" s="11">
        <f t="shared" si="1445"/>
        <v>18709871.551000003</v>
      </c>
      <c r="AO604" s="11">
        <f t="shared" si="1446"/>
        <v>18737425.500000004</v>
      </c>
      <c r="AP604" s="11">
        <f t="shared" si="1447"/>
        <v>18633072.400000002</v>
      </c>
      <c r="AQ604" s="11">
        <f>AQ605+AQ609+AQ612+AQ615+AQ618+AQ642+AQ621+AQ631+AQ636+AQ639</f>
        <v>0</v>
      </c>
      <c r="AR604" s="11">
        <f>AR605+AR609+AR612+AR615+AR618+AR642+AR621+AR631+AR636+AR639</f>
        <v>0</v>
      </c>
      <c r="AS604" s="11">
        <f>AS605+AS609+AS612+AS615+AS618+AS642+AS621+AS631+AS636+AS639</f>
        <v>0</v>
      </c>
      <c r="AT604" s="11">
        <f t="shared" si="1448"/>
        <v>18709871.551000003</v>
      </c>
      <c r="AU604" s="11">
        <f t="shared" si="1449"/>
        <v>18737425.500000004</v>
      </c>
      <c r="AV604" s="11">
        <f t="shared" si="1450"/>
        <v>18633072.400000002</v>
      </c>
      <c r="AW604" s="11">
        <f>AW605+AW609+AW612+AW615+AW618+AW642+AW621+AW631+AW636+AW639</f>
        <v>-815.40000000000009</v>
      </c>
      <c r="AX604" s="11">
        <f>AX605+AX609+AX612+AX615+AX618+AX642+AX621+AX631+AX636+AX639</f>
        <v>0</v>
      </c>
      <c r="AY604" s="11">
        <f>AY605+AY609+AY612+AY615+AY618+AY642+AY621+AY631+AY636+AY639</f>
        <v>0</v>
      </c>
      <c r="AZ604" s="11">
        <f t="shared" si="1451"/>
        <v>18709056.151000004</v>
      </c>
      <c r="BA604" s="11">
        <f t="shared" si="1452"/>
        <v>18737425.500000004</v>
      </c>
      <c r="BB604" s="11">
        <f t="shared" si="1453"/>
        <v>18633072.400000002</v>
      </c>
      <c r="BC604" s="11">
        <f>BC605+BC609+BC612+BC615+BC618+BC642+BC621+BC631+BC636+BC639</f>
        <v>0</v>
      </c>
      <c r="BD604" s="11">
        <f>BD605+BD609+BD612+BD615+BD618+BD642+BD621+BD631+BD636+BD639</f>
        <v>0</v>
      </c>
      <c r="BE604" s="11">
        <f>BE605+BE609+BE612+BE615+BE618+BE642+BE621+BE631+BE636+BE639</f>
        <v>0</v>
      </c>
      <c r="BF604" s="11">
        <f t="shared" si="1454"/>
        <v>18709056.151000004</v>
      </c>
      <c r="BG604" s="11">
        <f t="shared" si="1455"/>
        <v>18737425.500000004</v>
      </c>
      <c r="BH604" s="11">
        <f t="shared" si="1456"/>
        <v>18633072.400000002</v>
      </c>
      <c r="BI604" s="11">
        <f>BI605+BI609+BI612+BI615+BI618+BI642+BI621+BI631+BI636+BI639</f>
        <v>0</v>
      </c>
      <c r="BJ604" s="11">
        <f>BJ605+BJ609+BJ612+BJ615+BJ618+BJ642+BJ621+BJ631+BJ636+BJ639</f>
        <v>0</v>
      </c>
      <c r="BK604" s="11">
        <f>BK605+BK609+BK612+BK615+BK618+BK642+BK621+BK631+BK636+BK639</f>
        <v>0</v>
      </c>
      <c r="BL604" s="11">
        <f t="shared" si="1403"/>
        <v>18709056.151000004</v>
      </c>
      <c r="BM604" s="11">
        <f>BM605+BM609+BM612+BM615+BM618+BM642+BM621+BM631+BM636+BM639</f>
        <v>0</v>
      </c>
      <c r="BN604" s="43">
        <f t="shared" si="1490"/>
        <v>18709056.151000004</v>
      </c>
      <c r="BO604" s="11">
        <f t="shared" si="1521"/>
        <v>18737425.500000004</v>
      </c>
      <c r="BP604" s="11">
        <f>BP605+BP609+BP612+BP615+BP618+BP642+BP621+BP631+BP636+BP639</f>
        <v>0</v>
      </c>
      <c r="BQ604" s="43">
        <f t="shared" si="1491"/>
        <v>18737425.500000004</v>
      </c>
      <c r="BR604" s="11">
        <f t="shared" si="1522"/>
        <v>18633072.400000002</v>
      </c>
      <c r="BS604" s="11">
        <f>BS605+BS609+BS612+BS615+BS618+BS642+BS621+BS631+BS636+BS639</f>
        <v>0</v>
      </c>
      <c r="BT604" s="43">
        <f t="shared" si="1492"/>
        <v>18633072.400000002</v>
      </c>
      <c r="BU604" s="11">
        <f>BU605+BU609+BU612+BU615+BU618+BU642+BU621+BU631+BU636+BU639</f>
        <v>0</v>
      </c>
      <c r="BV604" s="21"/>
      <c r="BW604" s="21"/>
      <c r="BX604" s="1" t="str">
        <f t="shared" si="1406"/>
        <v/>
      </c>
    </row>
    <row r="605" spans="1:77" ht="46.8" customHeight="1" x14ac:dyDescent="0.3">
      <c r="A605" s="62" t="s">
        <v>442</v>
      </c>
      <c r="B605" s="63"/>
      <c r="C605" s="62"/>
      <c r="D605" s="62"/>
      <c r="E605" s="64" t="s">
        <v>166</v>
      </c>
      <c r="F605" s="11">
        <f t="shared" ref="F605:K605" si="1534">F606</f>
        <v>2827661</v>
      </c>
      <c r="G605" s="11">
        <f t="shared" si="1534"/>
        <v>2812893.2</v>
      </c>
      <c r="H605" s="11">
        <f t="shared" si="1534"/>
        <v>2805801.9000000004</v>
      </c>
      <c r="I605" s="11">
        <f t="shared" si="1534"/>
        <v>-8391.9</v>
      </c>
      <c r="J605" s="11">
        <f t="shared" si="1534"/>
        <v>-8391.9</v>
      </c>
      <c r="K605" s="11">
        <f t="shared" si="1534"/>
        <v>-8391.9</v>
      </c>
      <c r="L605" s="11">
        <f t="shared" si="1531"/>
        <v>2819269.1</v>
      </c>
      <c r="M605" s="11">
        <f t="shared" si="1532"/>
        <v>2804501.3000000003</v>
      </c>
      <c r="N605" s="11">
        <f t="shared" si="1533"/>
        <v>2797410.0000000005</v>
      </c>
      <c r="O605" s="11">
        <f>O606</f>
        <v>0</v>
      </c>
      <c r="P605" s="11">
        <f>P606</f>
        <v>0</v>
      </c>
      <c r="Q605" s="11">
        <f>Q606</f>
        <v>0</v>
      </c>
      <c r="R605" s="11">
        <f t="shared" si="1433"/>
        <v>2819269.1</v>
      </c>
      <c r="S605" s="11">
        <f t="shared" si="1434"/>
        <v>2804501.3000000003</v>
      </c>
      <c r="T605" s="11">
        <f t="shared" si="1435"/>
        <v>2797410.0000000005</v>
      </c>
      <c r="U605" s="11">
        <f>U606</f>
        <v>0</v>
      </c>
      <c r="V605" s="11">
        <f>V606</f>
        <v>0</v>
      </c>
      <c r="W605" s="11">
        <f>W606</f>
        <v>0</v>
      </c>
      <c r="X605" s="11">
        <f t="shared" si="1436"/>
        <v>2819269.1</v>
      </c>
      <c r="Y605" s="11">
        <f t="shared" si="1437"/>
        <v>2804501.3000000003</v>
      </c>
      <c r="Z605" s="11">
        <f t="shared" si="1438"/>
        <v>2797410.0000000005</v>
      </c>
      <c r="AA605" s="11">
        <f>AA606</f>
        <v>0</v>
      </c>
      <c r="AB605" s="11">
        <f>AB606</f>
        <v>0</v>
      </c>
      <c r="AC605" s="11">
        <f>AC606</f>
        <v>0</v>
      </c>
      <c r="AD605" s="11">
        <f t="shared" si="1439"/>
        <v>2819269.1</v>
      </c>
      <c r="AE605" s="11">
        <f t="shared" si="1440"/>
        <v>2804501.3000000003</v>
      </c>
      <c r="AF605" s="11">
        <f t="shared" si="1441"/>
        <v>2797410.0000000005</v>
      </c>
      <c r="AG605" s="11">
        <f>AG606</f>
        <v>0</v>
      </c>
      <c r="AH605" s="11">
        <f t="shared" si="1442"/>
        <v>2819269.1</v>
      </c>
      <c r="AI605" s="11">
        <f t="shared" si="1443"/>
        <v>2804501.3000000003</v>
      </c>
      <c r="AJ605" s="11">
        <f t="shared" si="1444"/>
        <v>2797410.0000000005</v>
      </c>
      <c r="AK605" s="11">
        <f>AK606</f>
        <v>50345.544999999998</v>
      </c>
      <c r="AL605" s="11">
        <f>AL606</f>
        <v>0</v>
      </c>
      <c r="AM605" s="11">
        <f>AM606</f>
        <v>0</v>
      </c>
      <c r="AN605" s="11">
        <f t="shared" si="1445"/>
        <v>2869614.645</v>
      </c>
      <c r="AO605" s="11">
        <f t="shared" si="1446"/>
        <v>2804501.3000000003</v>
      </c>
      <c r="AP605" s="11">
        <f t="shared" si="1447"/>
        <v>2797410.0000000005</v>
      </c>
      <c r="AQ605" s="11">
        <f>AQ606</f>
        <v>0</v>
      </c>
      <c r="AR605" s="11">
        <f>AR606</f>
        <v>0</v>
      </c>
      <c r="AS605" s="11">
        <f>AS606</f>
        <v>0</v>
      </c>
      <c r="AT605" s="11">
        <f t="shared" si="1448"/>
        <v>2869614.645</v>
      </c>
      <c r="AU605" s="11">
        <f t="shared" si="1449"/>
        <v>2804501.3000000003</v>
      </c>
      <c r="AV605" s="11">
        <f t="shared" si="1450"/>
        <v>2797410.0000000005</v>
      </c>
      <c r="AW605" s="11">
        <f>AW606</f>
        <v>-1784.68</v>
      </c>
      <c r="AX605" s="11">
        <f>AX606</f>
        <v>0</v>
      </c>
      <c r="AY605" s="11">
        <f>AY606</f>
        <v>0</v>
      </c>
      <c r="AZ605" s="11">
        <f t="shared" si="1451"/>
        <v>2867829.9649999999</v>
      </c>
      <c r="BA605" s="11">
        <f t="shared" si="1452"/>
        <v>2804501.3000000003</v>
      </c>
      <c r="BB605" s="11">
        <f t="shared" si="1453"/>
        <v>2797410.0000000005</v>
      </c>
      <c r="BC605" s="11">
        <f>BC606</f>
        <v>0</v>
      </c>
      <c r="BD605" s="11">
        <f>BD606</f>
        <v>0</v>
      </c>
      <c r="BE605" s="11">
        <f>BE606</f>
        <v>0</v>
      </c>
      <c r="BF605" s="11">
        <f t="shared" si="1454"/>
        <v>2867829.9649999999</v>
      </c>
      <c r="BG605" s="11">
        <f t="shared" si="1455"/>
        <v>2804501.3000000003</v>
      </c>
      <c r="BH605" s="11">
        <f t="shared" si="1456"/>
        <v>2797410.0000000005</v>
      </c>
      <c r="BI605" s="11">
        <f>BI606</f>
        <v>-16095.508</v>
      </c>
      <c r="BJ605" s="11">
        <f>BJ606</f>
        <v>-143.203</v>
      </c>
      <c r="BK605" s="11">
        <f>BK606</f>
        <v>-224.154</v>
      </c>
      <c r="BL605" s="11">
        <f t="shared" si="1403"/>
        <v>2851734.4569999999</v>
      </c>
      <c r="BM605" s="11">
        <f>BM606</f>
        <v>0</v>
      </c>
      <c r="BN605" s="43">
        <f t="shared" si="1490"/>
        <v>2851734.4569999999</v>
      </c>
      <c r="BO605" s="11">
        <f t="shared" si="1521"/>
        <v>2804358.0970000001</v>
      </c>
      <c r="BP605" s="11">
        <f>BP606</f>
        <v>0</v>
      </c>
      <c r="BQ605" s="43">
        <f t="shared" si="1491"/>
        <v>2804358.0970000001</v>
      </c>
      <c r="BR605" s="11">
        <f t="shared" si="1522"/>
        <v>2797185.8460000004</v>
      </c>
      <c r="BS605" s="11">
        <f>BS606</f>
        <v>0</v>
      </c>
      <c r="BT605" s="43">
        <f t="shared" si="1492"/>
        <v>2797185.8460000004</v>
      </c>
      <c r="BU605" s="11">
        <f>BU606</f>
        <v>0</v>
      </c>
      <c r="BV605" s="21"/>
      <c r="BW605" s="21"/>
      <c r="BX605" s="1" t="str">
        <f t="shared" si="1406"/>
        <v/>
      </c>
    </row>
    <row r="606" spans="1:77" ht="46.8" customHeight="1" x14ac:dyDescent="0.3">
      <c r="A606" s="62" t="s">
        <v>442</v>
      </c>
      <c r="B606" s="63" t="s">
        <v>82</v>
      </c>
      <c r="C606" s="62"/>
      <c r="D606" s="62"/>
      <c r="E606" s="64" t="s">
        <v>83</v>
      </c>
      <c r="F606" s="11">
        <f t="shared" ref="F606:K606" si="1535">F607+F608</f>
        <v>2827661</v>
      </c>
      <c r="G606" s="11">
        <f t="shared" si="1535"/>
        <v>2812893.2</v>
      </c>
      <c r="H606" s="11">
        <f t="shared" si="1535"/>
        <v>2805801.9000000004</v>
      </c>
      <c r="I606" s="11">
        <f t="shared" si="1535"/>
        <v>-8391.9</v>
      </c>
      <c r="J606" s="11">
        <f t="shared" si="1535"/>
        <v>-8391.9</v>
      </c>
      <c r="K606" s="11">
        <f t="shared" si="1535"/>
        <v>-8391.9</v>
      </c>
      <c r="L606" s="11">
        <f t="shared" si="1531"/>
        <v>2819269.1</v>
      </c>
      <c r="M606" s="11">
        <f t="shared" si="1532"/>
        <v>2804501.3000000003</v>
      </c>
      <c r="N606" s="11">
        <f t="shared" si="1533"/>
        <v>2797410.0000000005</v>
      </c>
      <c r="O606" s="11">
        <f>O607+O608</f>
        <v>0</v>
      </c>
      <c r="P606" s="11">
        <f>P607+P608</f>
        <v>0</v>
      </c>
      <c r="Q606" s="11">
        <f>Q607+Q608</f>
        <v>0</v>
      </c>
      <c r="R606" s="11">
        <f t="shared" si="1433"/>
        <v>2819269.1</v>
      </c>
      <c r="S606" s="11">
        <f t="shared" si="1434"/>
        <v>2804501.3000000003</v>
      </c>
      <c r="T606" s="11">
        <f t="shared" si="1435"/>
        <v>2797410.0000000005</v>
      </c>
      <c r="U606" s="11">
        <f>U607+U608</f>
        <v>0</v>
      </c>
      <c r="V606" s="11">
        <f>V607+V608</f>
        <v>0</v>
      </c>
      <c r="W606" s="11">
        <f>W607+W608</f>
        <v>0</v>
      </c>
      <c r="X606" s="11">
        <f t="shared" si="1436"/>
        <v>2819269.1</v>
      </c>
      <c r="Y606" s="11">
        <f t="shared" si="1437"/>
        <v>2804501.3000000003</v>
      </c>
      <c r="Z606" s="11">
        <f t="shared" si="1438"/>
        <v>2797410.0000000005</v>
      </c>
      <c r="AA606" s="11">
        <f>AA607+AA608</f>
        <v>0</v>
      </c>
      <c r="AB606" s="11">
        <f>AB607+AB608</f>
        <v>0</v>
      </c>
      <c r="AC606" s="11">
        <f>AC607+AC608</f>
        <v>0</v>
      </c>
      <c r="AD606" s="11">
        <f t="shared" si="1439"/>
        <v>2819269.1</v>
      </c>
      <c r="AE606" s="11">
        <f t="shared" si="1440"/>
        <v>2804501.3000000003</v>
      </c>
      <c r="AF606" s="11">
        <f t="shared" si="1441"/>
        <v>2797410.0000000005</v>
      </c>
      <c r="AG606" s="11">
        <f>AG607+AG608</f>
        <v>0</v>
      </c>
      <c r="AH606" s="11">
        <f t="shared" si="1442"/>
        <v>2819269.1</v>
      </c>
      <c r="AI606" s="11">
        <f t="shared" si="1443"/>
        <v>2804501.3000000003</v>
      </c>
      <c r="AJ606" s="11">
        <f t="shared" si="1444"/>
        <v>2797410.0000000005</v>
      </c>
      <c r="AK606" s="11">
        <f>AK607+AK608</f>
        <v>50345.544999999998</v>
      </c>
      <c r="AL606" s="11">
        <f>AL607+AL608</f>
        <v>0</v>
      </c>
      <c r="AM606" s="11">
        <f>AM607+AM608</f>
        <v>0</v>
      </c>
      <c r="AN606" s="11">
        <f t="shared" si="1445"/>
        <v>2869614.645</v>
      </c>
      <c r="AO606" s="11">
        <f t="shared" si="1446"/>
        <v>2804501.3000000003</v>
      </c>
      <c r="AP606" s="11">
        <f t="shared" si="1447"/>
        <v>2797410.0000000005</v>
      </c>
      <c r="AQ606" s="11">
        <f>AQ607+AQ608</f>
        <v>0</v>
      </c>
      <c r="AR606" s="11">
        <f>AR607+AR608</f>
        <v>0</v>
      </c>
      <c r="AS606" s="11">
        <f>AS607+AS608</f>
        <v>0</v>
      </c>
      <c r="AT606" s="11">
        <f t="shared" si="1448"/>
        <v>2869614.645</v>
      </c>
      <c r="AU606" s="11">
        <f t="shared" si="1449"/>
        <v>2804501.3000000003</v>
      </c>
      <c r="AV606" s="11">
        <f t="shared" si="1450"/>
        <v>2797410.0000000005</v>
      </c>
      <c r="AW606" s="11">
        <f>AW607+AW608</f>
        <v>-1784.68</v>
      </c>
      <c r="AX606" s="11">
        <f>AX607+AX608</f>
        <v>0</v>
      </c>
      <c r="AY606" s="11">
        <f>AY607+AY608</f>
        <v>0</v>
      </c>
      <c r="AZ606" s="11">
        <f t="shared" si="1451"/>
        <v>2867829.9649999999</v>
      </c>
      <c r="BA606" s="11">
        <f t="shared" si="1452"/>
        <v>2804501.3000000003</v>
      </c>
      <c r="BB606" s="11">
        <f t="shared" si="1453"/>
        <v>2797410.0000000005</v>
      </c>
      <c r="BC606" s="11">
        <f>BC607+BC608</f>
        <v>0</v>
      </c>
      <c r="BD606" s="11">
        <f>BD607+BD608</f>
        <v>0</v>
      </c>
      <c r="BE606" s="11">
        <f>BE607+BE608</f>
        <v>0</v>
      </c>
      <c r="BF606" s="11">
        <f t="shared" si="1454"/>
        <v>2867829.9649999999</v>
      </c>
      <c r="BG606" s="11">
        <f t="shared" si="1455"/>
        <v>2804501.3000000003</v>
      </c>
      <c r="BH606" s="11">
        <f t="shared" si="1456"/>
        <v>2797410.0000000005</v>
      </c>
      <c r="BI606" s="11">
        <f>BI607+BI608</f>
        <v>-16095.508</v>
      </c>
      <c r="BJ606" s="11">
        <f>BJ607+BJ608</f>
        <v>-143.203</v>
      </c>
      <c r="BK606" s="11">
        <f>BK607+BK608</f>
        <v>-224.154</v>
      </c>
      <c r="BL606" s="11">
        <f t="shared" si="1403"/>
        <v>2851734.4569999999</v>
      </c>
      <c r="BM606" s="11">
        <f>BM607+BM608</f>
        <v>0</v>
      </c>
      <c r="BN606" s="43">
        <f t="shared" si="1490"/>
        <v>2851734.4569999999</v>
      </c>
      <c r="BO606" s="11">
        <f t="shared" si="1521"/>
        <v>2804358.0970000001</v>
      </c>
      <c r="BP606" s="11">
        <f>BP607+BP608</f>
        <v>0</v>
      </c>
      <c r="BQ606" s="43">
        <f t="shared" si="1491"/>
        <v>2804358.0970000001</v>
      </c>
      <c r="BR606" s="11">
        <f t="shared" si="1522"/>
        <v>2797185.8460000004</v>
      </c>
      <c r="BS606" s="11">
        <f>BS607+BS608</f>
        <v>0</v>
      </c>
      <c r="BT606" s="43">
        <f t="shared" si="1492"/>
        <v>2797185.8460000004</v>
      </c>
      <c r="BU606" s="11">
        <f>BU607+BU608</f>
        <v>0</v>
      </c>
      <c r="BV606" s="21"/>
      <c r="BW606" s="21"/>
      <c r="BX606" s="1" t="str">
        <f t="shared" si="1406"/>
        <v/>
      </c>
    </row>
    <row r="607" spans="1:77" ht="15.6" customHeight="1" x14ac:dyDescent="0.3">
      <c r="A607" s="62" t="s">
        <v>442</v>
      </c>
      <c r="B607" s="63">
        <v>600</v>
      </c>
      <c r="C607" s="62" t="s">
        <v>78</v>
      </c>
      <c r="D607" s="62" t="s">
        <v>43</v>
      </c>
      <c r="E607" s="64" t="s">
        <v>443</v>
      </c>
      <c r="F607" s="11">
        <v>1402869.4</v>
      </c>
      <c r="G607" s="11">
        <f>1400210.7-4399.5</f>
        <v>1395811.2</v>
      </c>
      <c r="H607" s="11">
        <f>1400210.7-4399.5</f>
        <v>1395811.2</v>
      </c>
      <c r="I607" s="11"/>
      <c r="J607" s="11"/>
      <c r="K607" s="11"/>
      <c r="L607" s="11">
        <f t="shared" si="1531"/>
        <v>1402869.4</v>
      </c>
      <c r="M607" s="11">
        <f t="shared" si="1532"/>
        <v>1395811.2</v>
      </c>
      <c r="N607" s="11">
        <f t="shared" si="1533"/>
        <v>1395811.2</v>
      </c>
      <c r="O607" s="11"/>
      <c r="P607" s="11"/>
      <c r="Q607" s="11"/>
      <c r="R607" s="11">
        <f t="shared" si="1433"/>
        <v>1402869.4</v>
      </c>
      <c r="S607" s="11">
        <f t="shared" si="1434"/>
        <v>1395811.2</v>
      </c>
      <c r="T607" s="11">
        <f t="shared" si="1435"/>
        <v>1395811.2</v>
      </c>
      <c r="U607" s="11"/>
      <c r="V607" s="11"/>
      <c r="W607" s="11"/>
      <c r="X607" s="11">
        <f t="shared" si="1436"/>
        <v>1402869.4</v>
      </c>
      <c r="Y607" s="11">
        <f t="shared" si="1437"/>
        <v>1395811.2</v>
      </c>
      <c r="Z607" s="11">
        <f t="shared" si="1438"/>
        <v>1395811.2</v>
      </c>
      <c r="AA607" s="11"/>
      <c r="AB607" s="11"/>
      <c r="AC607" s="11"/>
      <c r="AD607" s="11">
        <f t="shared" si="1439"/>
        <v>1402869.4</v>
      </c>
      <c r="AE607" s="11">
        <f t="shared" si="1440"/>
        <v>1395811.2</v>
      </c>
      <c r="AF607" s="11">
        <f t="shared" si="1441"/>
        <v>1395811.2</v>
      </c>
      <c r="AG607" s="11"/>
      <c r="AH607" s="11">
        <f t="shared" si="1442"/>
        <v>1402869.4</v>
      </c>
      <c r="AI607" s="11">
        <f t="shared" si="1443"/>
        <v>1395811.2</v>
      </c>
      <c r="AJ607" s="11">
        <f t="shared" si="1444"/>
        <v>1395811.2</v>
      </c>
      <c r="AK607" s="11"/>
      <c r="AL607" s="11"/>
      <c r="AM607" s="11"/>
      <c r="AN607" s="11">
        <f t="shared" si="1445"/>
        <v>1402869.4</v>
      </c>
      <c r="AO607" s="11">
        <f t="shared" si="1446"/>
        <v>1395811.2</v>
      </c>
      <c r="AP607" s="11">
        <f t="shared" si="1447"/>
        <v>1395811.2</v>
      </c>
      <c r="AQ607" s="11"/>
      <c r="AR607" s="11"/>
      <c r="AS607" s="11"/>
      <c r="AT607" s="11">
        <f t="shared" si="1448"/>
        <v>1402869.4</v>
      </c>
      <c r="AU607" s="11">
        <f t="shared" si="1449"/>
        <v>1395811.2</v>
      </c>
      <c r="AV607" s="11">
        <f t="shared" si="1450"/>
        <v>1395811.2</v>
      </c>
      <c r="AW607" s="11"/>
      <c r="AX607" s="11"/>
      <c r="AY607" s="11"/>
      <c r="AZ607" s="11">
        <f t="shared" si="1451"/>
        <v>1402869.4</v>
      </c>
      <c r="BA607" s="11">
        <f t="shared" si="1452"/>
        <v>1395811.2</v>
      </c>
      <c r="BB607" s="11">
        <f t="shared" si="1453"/>
        <v>1395811.2</v>
      </c>
      <c r="BC607" s="11"/>
      <c r="BD607" s="11"/>
      <c r="BE607" s="11"/>
      <c r="BF607" s="11">
        <f t="shared" si="1454"/>
        <v>1402869.4</v>
      </c>
      <c r="BG607" s="11">
        <f t="shared" si="1455"/>
        <v>1395811.2</v>
      </c>
      <c r="BH607" s="11">
        <f t="shared" si="1456"/>
        <v>1395811.2</v>
      </c>
      <c r="BI607" s="11">
        <v>-11059.248</v>
      </c>
      <c r="BJ607" s="11">
        <v>-143.203</v>
      </c>
      <c r="BK607" s="11">
        <v>-224.154</v>
      </c>
      <c r="BL607" s="11">
        <f t="shared" si="1403"/>
        <v>1391810.152</v>
      </c>
      <c r="BM607" s="11"/>
      <c r="BN607" s="43">
        <f t="shared" si="1490"/>
        <v>1391810.152</v>
      </c>
      <c r="BO607" s="11">
        <f t="shared" si="1521"/>
        <v>1395667.997</v>
      </c>
      <c r="BP607" s="11"/>
      <c r="BQ607" s="43">
        <f t="shared" si="1491"/>
        <v>1395667.997</v>
      </c>
      <c r="BR607" s="11">
        <f t="shared" si="1522"/>
        <v>1395587.0459999999</v>
      </c>
      <c r="BS607" s="11"/>
      <c r="BT607" s="43">
        <f t="shared" si="1492"/>
        <v>1395587.0459999999</v>
      </c>
      <c r="BU607" s="11"/>
      <c r="BV607" s="21"/>
      <c r="BW607" s="21"/>
      <c r="BX607" s="1" t="str">
        <f t="shared" si="1406"/>
        <v>0701</v>
      </c>
    </row>
    <row r="608" spans="1:77" ht="15.6" customHeight="1" x14ac:dyDescent="0.3">
      <c r="A608" s="62" t="s">
        <v>442</v>
      </c>
      <c r="B608" s="63">
        <v>600</v>
      </c>
      <c r="C608" s="62" t="s">
        <v>78</v>
      </c>
      <c r="D608" s="62" t="s">
        <v>323</v>
      </c>
      <c r="E608" s="64" t="s">
        <v>378</v>
      </c>
      <c r="F608" s="11">
        <v>1424791.6</v>
      </c>
      <c r="G608" s="11">
        <v>1417082.0000000002</v>
      </c>
      <c r="H608" s="11">
        <v>1409990.7000000002</v>
      </c>
      <c r="I608" s="11">
        <v>-8391.9</v>
      </c>
      <c r="J608" s="11">
        <v>-8391.9</v>
      </c>
      <c r="K608" s="11">
        <v>-8391.9</v>
      </c>
      <c r="L608" s="11">
        <f t="shared" si="1531"/>
        <v>1416399.7000000002</v>
      </c>
      <c r="M608" s="11">
        <f t="shared" si="1532"/>
        <v>1408690.1000000003</v>
      </c>
      <c r="N608" s="11">
        <f t="shared" si="1533"/>
        <v>1401598.8000000003</v>
      </c>
      <c r="O608" s="11"/>
      <c r="P608" s="11"/>
      <c r="Q608" s="11"/>
      <c r="R608" s="11">
        <f t="shared" si="1433"/>
        <v>1416399.7000000002</v>
      </c>
      <c r="S608" s="11">
        <f t="shared" si="1434"/>
        <v>1408690.1000000003</v>
      </c>
      <c r="T608" s="11">
        <f t="shared" si="1435"/>
        <v>1401598.8000000003</v>
      </c>
      <c r="U608" s="11"/>
      <c r="V608" s="11"/>
      <c r="W608" s="11"/>
      <c r="X608" s="11">
        <f t="shared" si="1436"/>
        <v>1416399.7000000002</v>
      </c>
      <c r="Y608" s="11">
        <f t="shared" si="1437"/>
        <v>1408690.1000000003</v>
      </c>
      <c r="Z608" s="11">
        <f t="shared" si="1438"/>
        <v>1401598.8000000003</v>
      </c>
      <c r="AA608" s="11"/>
      <c r="AB608" s="11"/>
      <c r="AC608" s="11"/>
      <c r="AD608" s="11">
        <f t="shared" si="1439"/>
        <v>1416399.7000000002</v>
      </c>
      <c r="AE608" s="11">
        <f t="shared" si="1440"/>
        <v>1408690.1000000003</v>
      </c>
      <c r="AF608" s="11">
        <f t="shared" si="1441"/>
        <v>1401598.8000000003</v>
      </c>
      <c r="AG608" s="11"/>
      <c r="AH608" s="11">
        <f t="shared" si="1442"/>
        <v>1416399.7000000002</v>
      </c>
      <c r="AI608" s="11">
        <f t="shared" si="1443"/>
        <v>1408690.1000000003</v>
      </c>
      <c r="AJ608" s="11">
        <f t="shared" si="1444"/>
        <v>1401598.8000000003</v>
      </c>
      <c r="AK608" s="11">
        <f>-1727.661+52073.206</f>
        <v>50345.544999999998</v>
      </c>
      <c r="AL608" s="11"/>
      <c r="AM608" s="11"/>
      <c r="AN608" s="11">
        <f t="shared" si="1445"/>
        <v>1466745.2450000001</v>
      </c>
      <c r="AO608" s="11">
        <f t="shared" si="1446"/>
        <v>1408690.1000000003</v>
      </c>
      <c r="AP608" s="11">
        <f t="shared" si="1447"/>
        <v>1401598.8000000003</v>
      </c>
      <c r="AQ608" s="11"/>
      <c r="AR608" s="11"/>
      <c r="AS608" s="11"/>
      <c r="AT608" s="11">
        <f t="shared" si="1448"/>
        <v>1466745.2450000001</v>
      </c>
      <c r="AU608" s="11">
        <f t="shared" si="1449"/>
        <v>1408690.1000000003</v>
      </c>
      <c r="AV608" s="11">
        <f t="shared" si="1450"/>
        <v>1401598.8000000003</v>
      </c>
      <c r="AW608" s="11">
        <v>-1784.68</v>
      </c>
      <c r="AX608" s="11"/>
      <c r="AY608" s="11"/>
      <c r="AZ608" s="11">
        <f t="shared" si="1451"/>
        <v>1464960.5650000002</v>
      </c>
      <c r="BA608" s="11">
        <f t="shared" si="1452"/>
        <v>1408690.1000000003</v>
      </c>
      <c r="BB608" s="11">
        <f t="shared" si="1453"/>
        <v>1401598.8000000003</v>
      </c>
      <c r="BC608" s="11"/>
      <c r="BD608" s="11"/>
      <c r="BE608" s="11"/>
      <c r="BF608" s="11">
        <f t="shared" si="1454"/>
        <v>1464960.5650000002</v>
      </c>
      <c r="BG608" s="11">
        <f t="shared" si="1455"/>
        <v>1408690.1000000003</v>
      </c>
      <c r="BH608" s="11">
        <f t="shared" si="1456"/>
        <v>1401598.8000000003</v>
      </c>
      <c r="BI608" s="11">
        <v>-5036.26</v>
      </c>
      <c r="BJ608" s="11"/>
      <c r="BK608" s="11"/>
      <c r="BL608" s="11">
        <f t="shared" si="1403"/>
        <v>1459924.3050000002</v>
      </c>
      <c r="BM608" s="11"/>
      <c r="BN608" s="43">
        <f t="shared" si="1490"/>
        <v>1459924.3050000002</v>
      </c>
      <c r="BO608" s="11">
        <f t="shared" si="1521"/>
        <v>1408690.1000000003</v>
      </c>
      <c r="BP608" s="11"/>
      <c r="BQ608" s="43">
        <f t="shared" si="1491"/>
        <v>1408690.1000000003</v>
      </c>
      <c r="BR608" s="11">
        <f t="shared" si="1522"/>
        <v>1401598.8000000003</v>
      </c>
      <c r="BS608" s="11"/>
      <c r="BT608" s="43">
        <f t="shared" si="1492"/>
        <v>1401598.8000000003</v>
      </c>
      <c r="BU608" s="11"/>
      <c r="BV608" s="21"/>
      <c r="BW608" s="21">
        <v>62</v>
      </c>
      <c r="BX608" s="1" t="str">
        <f t="shared" si="1406"/>
        <v>0702</v>
      </c>
    </row>
    <row r="609" spans="1:76" ht="31.2" customHeight="1" x14ac:dyDescent="0.3">
      <c r="A609" s="62" t="s">
        <v>444</v>
      </c>
      <c r="B609" s="63"/>
      <c r="C609" s="62"/>
      <c r="D609" s="62"/>
      <c r="E609" s="64" t="s">
        <v>445</v>
      </c>
      <c r="F609" s="11">
        <f t="shared" ref="F609:F619" si="1536">F610</f>
        <v>9956.2999999999993</v>
      </c>
      <c r="G609" s="11">
        <f t="shared" ref="G609:G619" si="1537">G610</f>
        <v>8926.4</v>
      </c>
      <c r="H609" s="11">
        <f t="shared" ref="H609:H619" si="1538">H610</f>
        <v>8926.4</v>
      </c>
      <c r="I609" s="11">
        <f t="shared" ref="I609:I619" si="1539">I610</f>
        <v>0</v>
      </c>
      <c r="J609" s="11">
        <f t="shared" ref="J609:J619" si="1540">J610</f>
        <v>0</v>
      </c>
      <c r="K609" s="11">
        <f t="shared" ref="K609:K619" si="1541">K610</f>
        <v>0</v>
      </c>
      <c r="L609" s="11">
        <f t="shared" si="1531"/>
        <v>9956.2999999999993</v>
      </c>
      <c r="M609" s="11">
        <f t="shared" si="1532"/>
        <v>8926.4</v>
      </c>
      <c r="N609" s="11">
        <f t="shared" si="1533"/>
        <v>8926.4</v>
      </c>
      <c r="O609" s="11">
        <f t="shared" ref="O609:O619" si="1542">O610</f>
        <v>0</v>
      </c>
      <c r="P609" s="11">
        <f t="shared" ref="P609:P619" si="1543">P610</f>
        <v>0</v>
      </c>
      <c r="Q609" s="11">
        <f t="shared" ref="Q609:Q619" si="1544">Q610</f>
        <v>0</v>
      </c>
      <c r="R609" s="11">
        <f t="shared" si="1433"/>
        <v>9956.2999999999993</v>
      </c>
      <c r="S609" s="11">
        <f t="shared" si="1434"/>
        <v>8926.4</v>
      </c>
      <c r="T609" s="11">
        <f t="shared" si="1435"/>
        <v>8926.4</v>
      </c>
      <c r="U609" s="11">
        <f t="shared" ref="U609:U619" si="1545">U610</f>
        <v>0</v>
      </c>
      <c r="V609" s="11">
        <f t="shared" ref="V609:V619" si="1546">V610</f>
        <v>0</v>
      </c>
      <c r="W609" s="11">
        <f t="shared" ref="W609:W619" si="1547">W610</f>
        <v>0</v>
      </c>
      <c r="X609" s="11">
        <f t="shared" si="1436"/>
        <v>9956.2999999999993</v>
      </c>
      <c r="Y609" s="11">
        <f t="shared" si="1437"/>
        <v>8926.4</v>
      </c>
      <c r="Z609" s="11">
        <f t="shared" si="1438"/>
        <v>8926.4</v>
      </c>
      <c r="AA609" s="11">
        <f t="shared" ref="AA609:AA619" si="1548">AA610</f>
        <v>0</v>
      </c>
      <c r="AB609" s="11">
        <f t="shared" ref="AB609:AB619" si="1549">AB610</f>
        <v>0</v>
      </c>
      <c r="AC609" s="11">
        <f t="shared" ref="AC609:AC619" si="1550">AC610</f>
        <v>0</v>
      </c>
      <c r="AD609" s="11">
        <f t="shared" si="1439"/>
        <v>9956.2999999999993</v>
      </c>
      <c r="AE609" s="11">
        <f t="shared" si="1440"/>
        <v>8926.4</v>
      </c>
      <c r="AF609" s="11">
        <f t="shared" si="1441"/>
        <v>8926.4</v>
      </c>
      <c r="AG609" s="11">
        <f t="shared" ref="AG609:AG619" si="1551">AG610</f>
        <v>0</v>
      </c>
      <c r="AH609" s="11">
        <f t="shared" si="1442"/>
        <v>9956.2999999999993</v>
      </c>
      <c r="AI609" s="11">
        <f t="shared" si="1443"/>
        <v>8926.4</v>
      </c>
      <c r="AJ609" s="11">
        <f t="shared" si="1444"/>
        <v>8926.4</v>
      </c>
      <c r="AK609" s="11">
        <f t="shared" ref="AK609:AK619" si="1552">AK610</f>
        <v>0</v>
      </c>
      <c r="AL609" s="11">
        <f t="shared" ref="AL609:AL619" si="1553">AL610</f>
        <v>0</v>
      </c>
      <c r="AM609" s="11">
        <f t="shared" ref="AM609:AM619" si="1554">AM610</f>
        <v>0</v>
      </c>
      <c r="AN609" s="11">
        <f t="shared" si="1445"/>
        <v>9956.2999999999993</v>
      </c>
      <c r="AO609" s="11">
        <f t="shared" si="1446"/>
        <v>8926.4</v>
      </c>
      <c r="AP609" s="11">
        <f t="shared" si="1447"/>
        <v>8926.4</v>
      </c>
      <c r="AQ609" s="11">
        <f t="shared" ref="AQ609:AQ619" si="1555">AQ610</f>
        <v>0</v>
      </c>
      <c r="AR609" s="11">
        <f t="shared" ref="AR609:AR619" si="1556">AR610</f>
        <v>0</v>
      </c>
      <c r="AS609" s="11">
        <f t="shared" ref="AS609:AS619" si="1557">AS610</f>
        <v>0</v>
      </c>
      <c r="AT609" s="11">
        <f t="shared" si="1448"/>
        <v>9956.2999999999993</v>
      </c>
      <c r="AU609" s="11">
        <f t="shared" si="1449"/>
        <v>8926.4</v>
      </c>
      <c r="AV609" s="11">
        <f t="shared" si="1450"/>
        <v>8926.4</v>
      </c>
      <c r="AW609" s="11">
        <f t="shared" ref="AW609:AW619" si="1558">AW610</f>
        <v>969.28</v>
      </c>
      <c r="AX609" s="11">
        <f t="shared" ref="AX609:AX619" si="1559">AX610</f>
        <v>0</v>
      </c>
      <c r="AY609" s="11">
        <f t="shared" ref="AY609:AY619" si="1560">AY610</f>
        <v>0</v>
      </c>
      <c r="AZ609" s="11">
        <f t="shared" si="1451"/>
        <v>10925.58</v>
      </c>
      <c r="BA609" s="11">
        <f t="shared" si="1452"/>
        <v>8926.4</v>
      </c>
      <c r="BB609" s="11">
        <f t="shared" si="1453"/>
        <v>8926.4</v>
      </c>
      <c r="BC609" s="11">
        <f t="shared" ref="BC609:BC619" si="1561">BC610</f>
        <v>0</v>
      </c>
      <c r="BD609" s="11">
        <f t="shared" ref="BD609:BD619" si="1562">BD610</f>
        <v>0</v>
      </c>
      <c r="BE609" s="11">
        <f t="shared" ref="BE609:BE619" si="1563">BE610</f>
        <v>0</v>
      </c>
      <c r="BF609" s="11">
        <f t="shared" si="1454"/>
        <v>10925.58</v>
      </c>
      <c r="BG609" s="11">
        <f t="shared" si="1455"/>
        <v>8926.4</v>
      </c>
      <c r="BH609" s="11">
        <f t="shared" si="1456"/>
        <v>8926.4</v>
      </c>
      <c r="BI609" s="11">
        <f t="shared" ref="BI609:BI619" si="1564">BI610</f>
        <v>0</v>
      </c>
      <c r="BJ609" s="11">
        <f t="shared" ref="BJ609:BJ619" si="1565">BJ610</f>
        <v>0</v>
      </c>
      <c r="BK609" s="11">
        <f t="shared" ref="BK609:BK619" si="1566">BK610</f>
        <v>0</v>
      </c>
      <c r="BL609" s="11">
        <f t="shared" si="1403"/>
        <v>10925.58</v>
      </c>
      <c r="BM609" s="11">
        <f t="shared" ref="BM609:BM619" si="1567">BM610</f>
        <v>0</v>
      </c>
      <c r="BN609" s="43">
        <f t="shared" si="1490"/>
        <v>10925.58</v>
      </c>
      <c r="BO609" s="11">
        <f t="shared" si="1521"/>
        <v>8926.4</v>
      </c>
      <c r="BP609" s="11">
        <f t="shared" ref="BP609:BU619" si="1568">BP610</f>
        <v>0</v>
      </c>
      <c r="BQ609" s="43">
        <f t="shared" si="1491"/>
        <v>8926.4</v>
      </c>
      <c r="BR609" s="11">
        <f t="shared" si="1522"/>
        <v>8926.4</v>
      </c>
      <c r="BS609" s="11">
        <f t="shared" si="1568"/>
        <v>0</v>
      </c>
      <c r="BT609" s="43">
        <f t="shared" si="1492"/>
        <v>8926.4</v>
      </c>
      <c r="BU609" s="11">
        <f t="shared" si="1568"/>
        <v>0</v>
      </c>
      <c r="BV609" s="21"/>
      <c r="BW609" s="21"/>
      <c r="BX609" s="1" t="str">
        <f t="shared" si="1406"/>
        <v/>
      </c>
    </row>
    <row r="610" spans="1:76" ht="46.8" customHeight="1" x14ac:dyDescent="0.3">
      <c r="A610" s="62" t="s">
        <v>444</v>
      </c>
      <c r="B610" s="63" t="s">
        <v>82</v>
      </c>
      <c r="C610" s="62"/>
      <c r="D610" s="62"/>
      <c r="E610" s="64" t="s">
        <v>83</v>
      </c>
      <c r="F610" s="11">
        <f t="shared" si="1536"/>
        <v>9956.2999999999993</v>
      </c>
      <c r="G610" s="11">
        <f t="shared" si="1537"/>
        <v>8926.4</v>
      </c>
      <c r="H610" s="11">
        <f t="shared" si="1538"/>
        <v>8926.4</v>
      </c>
      <c r="I610" s="11">
        <f t="shared" si="1539"/>
        <v>0</v>
      </c>
      <c r="J610" s="11">
        <f t="shared" si="1540"/>
        <v>0</v>
      </c>
      <c r="K610" s="11">
        <f t="shared" si="1541"/>
        <v>0</v>
      </c>
      <c r="L610" s="11">
        <f t="shared" si="1531"/>
        <v>9956.2999999999993</v>
      </c>
      <c r="M610" s="11">
        <f t="shared" si="1532"/>
        <v>8926.4</v>
      </c>
      <c r="N610" s="11">
        <f t="shared" si="1533"/>
        <v>8926.4</v>
      </c>
      <c r="O610" s="11">
        <f t="shared" si="1542"/>
        <v>0</v>
      </c>
      <c r="P610" s="11">
        <f t="shared" si="1543"/>
        <v>0</v>
      </c>
      <c r="Q610" s="11">
        <f t="shared" si="1544"/>
        <v>0</v>
      </c>
      <c r="R610" s="11">
        <f t="shared" si="1433"/>
        <v>9956.2999999999993</v>
      </c>
      <c r="S610" s="11">
        <f t="shared" si="1434"/>
        <v>8926.4</v>
      </c>
      <c r="T610" s="11">
        <f t="shared" si="1435"/>
        <v>8926.4</v>
      </c>
      <c r="U610" s="11">
        <f t="shared" si="1545"/>
        <v>0</v>
      </c>
      <c r="V610" s="11">
        <f t="shared" si="1546"/>
        <v>0</v>
      </c>
      <c r="W610" s="11">
        <f t="shared" si="1547"/>
        <v>0</v>
      </c>
      <c r="X610" s="11">
        <f t="shared" si="1436"/>
        <v>9956.2999999999993</v>
      </c>
      <c r="Y610" s="11">
        <f t="shared" si="1437"/>
        <v>8926.4</v>
      </c>
      <c r="Z610" s="11">
        <f t="shared" si="1438"/>
        <v>8926.4</v>
      </c>
      <c r="AA610" s="11">
        <f t="shared" si="1548"/>
        <v>0</v>
      </c>
      <c r="AB610" s="11">
        <f t="shared" si="1549"/>
        <v>0</v>
      </c>
      <c r="AC610" s="11">
        <f t="shared" si="1550"/>
        <v>0</v>
      </c>
      <c r="AD610" s="11">
        <f t="shared" si="1439"/>
        <v>9956.2999999999993</v>
      </c>
      <c r="AE610" s="11">
        <f t="shared" si="1440"/>
        <v>8926.4</v>
      </c>
      <c r="AF610" s="11">
        <f t="shared" si="1441"/>
        <v>8926.4</v>
      </c>
      <c r="AG610" s="11">
        <f t="shared" si="1551"/>
        <v>0</v>
      </c>
      <c r="AH610" s="11">
        <f t="shared" si="1442"/>
        <v>9956.2999999999993</v>
      </c>
      <c r="AI610" s="11">
        <f t="shared" si="1443"/>
        <v>8926.4</v>
      </c>
      <c r="AJ610" s="11">
        <f t="shared" si="1444"/>
        <v>8926.4</v>
      </c>
      <c r="AK610" s="11">
        <f t="shared" si="1552"/>
        <v>0</v>
      </c>
      <c r="AL610" s="11">
        <f t="shared" si="1553"/>
        <v>0</v>
      </c>
      <c r="AM610" s="11">
        <f t="shared" si="1554"/>
        <v>0</v>
      </c>
      <c r="AN610" s="11">
        <f t="shared" si="1445"/>
        <v>9956.2999999999993</v>
      </c>
      <c r="AO610" s="11">
        <f t="shared" si="1446"/>
        <v>8926.4</v>
      </c>
      <c r="AP610" s="11">
        <f t="shared" si="1447"/>
        <v>8926.4</v>
      </c>
      <c r="AQ610" s="11">
        <f t="shared" si="1555"/>
        <v>0</v>
      </c>
      <c r="AR610" s="11">
        <f t="shared" si="1556"/>
        <v>0</v>
      </c>
      <c r="AS610" s="11">
        <f t="shared" si="1557"/>
        <v>0</v>
      </c>
      <c r="AT610" s="11">
        <f t="shared" si="1448"/>
        <v>9956.2999999999993</v>
      </c>
      <c r="AU610" s="11">
        <f t="shared" si="1449"/>
        <v>8926.4</v>
      </c>
      <c r="AV610" s="11">
        <f t="shared" si="1450"/>
        <v>8926.4</v>
      </c>
      <c r="AW610" s="11">
        <f t="shared" si="1558"/>
        <v>969.28</v>
      </c>
      <c r="AX610" s="11">
        <f t="shared" si="1559"/>
        <v>0</v>
      </c>
      <c r="AY610" s="11">
        <f t="shared" si="1560"/>
        <v>0</v>
      </c>
      <c r="AZ610" s="11">
        <f t="shared" si="1451"/>
        <v>10925.58</v>
      </c>
      <c r="BA610" s="11">
        <f t="shared" si="1452"/>
        <v>8926.4</v>
      </c>
      <c r="BB610" s="11">
        <f t="shared" si="1453"/>
        <v>8926.4</v>
      </c>
      <c r="BC610" s="11">
        <f t="shared" si="1561"/>
        <v>0</v>
      </c>
      <c r="BD610" s="11">
        <f t="shared" si="1562"/>
        <v>0</v>
      </c>
      <c r="BE610" s="11">
        <f t="shared" si="1563"/>
        <v>0</v>
      </c>
      <c r="BF610" s="11">
        <f t="shared" si="1454"/>
        <v>10925.58</v>
      </c>
      <c r="BG610" s="11">
        <f t="shared" si="1455"/>
        <v>8926.4</v>
      </c>
      <c r="BH610" s="11">
        <f t="shared" si="1456"/>
        <v>8926.4</v>
      </c>
      <c r="BI610" s="11">
        <f t="shared" si="1564"/>
        <v>0</v>
      </c>
      <c r="BJ610" s="11">
        <f t="shared" si="1565"/>
        <v>0</v>
      </c>
      <c r="BK610" s="11">
        <f t="shared" si="1566"/>
        <v>0</v>
      </c>
      <c r="BL610" s="11">
        <f t="shared" si="1403"/>
        <v>10925.58</v>
      </c>
      <c r="BM610" s="11">
        <f t="shared" si="1567"/>
        <v>0</v>
      </c>
      <c r="BN610" s="43">
        <f t="shared" si="1490"/>
        <v>10925.58</v>
      </c>
      <c r="BO610" s="11">
        <f t="shared" si="1521"/>
        <v>8926.4</v>
      </c>
      <c r="BP610" s="11">
        <f t="shared" si="1568"/>
        <v>0</v>
      </c>
      <c r="BQ610" s="43">
        <f t="shared" si="1491"/>
        <v>8926.4</v>
      </c>
      <c r="BR610" s="11">
        <f t="shared" si="1522"/>
        <v>8926.4</v>
      </c>
      <c r="BS610" s="11">
        <f t="shared" si="1568"/>
        <v>0</v>
      </c>
      <c r="BT610" s="43">
        <f t="shared" si="1492"/>
        <v>8926.4</v>
      </c>
      <c r="BU610" s="11">
        <f t="shared" si="1568"/>
        <v>0</v>
      </c>
      <c r="BV610" s="21"/>
      <c r="BW610" s="21"/>
      <c r="BX610" s="1" t="str">
        <f t="shared" si="1406"/>
        <v/>
      </c>
    </row>
    <row r="611" spans="1:76" ht="15.6" customHeight="1" x14ac:dyDescent="0.3">
      <c r="A611" s="62" t="s">
        <v>444</v>
      </c>
      <c r="B611" s="63">
        <v>600</v>
      </c>
      <c r="C611" s="62" t="s">
        <v>78</v>
      </c>
      <c r="D611" s="62" t="s">
        <v>323</v>
      </c>
      <c r="E611" s="64" t="s">
        <v>378</v>
      </c>
      <c r="F611" s="11">
        <v>9956.2999999999993</v>
      </c>
      <c r="G611" s="11">
        <v>8926.4</v>
      </c>
      <c r="H611" s="11">
        <v>8926.4</v>
      </c>
      <c r="I611" s="11"/>
      <c r="J611" s="11"/>
      <c r="K611" s="11"/>
      <c r="L611" s="11">
        <f t="shared" si="1531"/>
        <v>9956.2999999999993</v>
      </c>
      <c r="M611" s="11">
        <f t="shared" si="1532"/>
        <v>8926.4</v>
      </c>
      <c r="N611" s="11">
        <f t="shared" si="1533"/>
        <v>8926.4</v>
      </c>
      <c r="O611" s="11"/>
      <c r="P611" s="11"/>
      <c r="Q611" s="11"/>
      <c r="R611" s="11">
        <f t="shared" si="1433"/>
        <v>9956.2999999999993</v>
      </c>
      <c r="S611" s="11">
        <f t="shared" si="1434"/>
        <v>8926.4</v>
      </c>
      <c r="T611" s="11">
        <f t="shared" si="1435"/>
        <v>8926.4</v>
      </c>
      <c r="U611" s="11"/>
      <c r="V611" s="11"/>
      <c r="W611" s="11"/>
      <c r="X611" s="11">
        <f t="shared" si="1436"/>
        <v>9956.2999999999993</v>
      </c>
      <c r="Y611" s="11">
        <f t="shared" si="1437"/>
        <v>8926.4</v>
      </c>
      <c r="Z611" s="11">
        <f t="shared" si="1438"/>
        <v>8926.4</v>
      </c>
      <c r="AA611" s="11"/>
      <c r="AB611" s="11"/>
      <c r="AC611" s="11"/>
      <c r="AD611" s="11">
        <f t="shared" si="1439"/>
        <v>9956.2999999999993</v>
      </c>
      <c r="AE611" s="11">
        <f t="shared" si="1440"/>
        <v>8926.4</v>
      </c>
      <c r="AF611" s="11">
        <f t="shared" si="1441"/>
        <v>8926.4</v>
      </c>
      <c r="AG611" s="11"/>
      <c r="AH611" s="11">
        <f t="shared" si="1442"/>
        <v>9956.2999999999993</v>
      </c>
      <c r="AI611" s="11">
        <f t="shared" si="1443"/>
        <v>8926.4</v>
      </c>
      <c r="AJ611" s="11">
        <f t="shared" si="1444"/>
        <v>8926.4</v>
      </c>
      <c r="AK611" s="11"/>
      <c r="AL611" s="11"/>
      <c r="AM611" s="11"/>
      <c r="AN611" s="11">
        <f t="shared" si="1445"/>
        <v>9956.2999999999993</v>
      </c>
      <c r="AO611" s="11">
        <f t="shared" si="1446"/>
        <v>8926.4</v>
      </c>
      <c r="AP611" s="11">
        <f t="shared" si="1447"/>
        <v>8926.4</v>
      </c>
      <c r="AQ611" s="11"/>
      <c r="AR611" s="11"/>
      <c r="AS611" s="11"/>
      <c r="AT611" s="11">
        <f t="shared" si="1448"/>
        <v>9956.2999999999993</v>
      </c>
      <c r="AU611" s="11">
        <f t="shared" si="1449"/>
        <v>8926.4</v>
      </c>
      <c r="AV611" s="11">
        <f t="shared" si="1450"/>
        <v>8926.4</v>
      </c>
      <c r="AW611" s="11">
        <v>969.28</v>
      </c>
      <c r="AX611" s="11"/>
      <c r="AY611" s="11"/>
      <c r="AZ611" s="11">
        <f t="shared" si="1451"/>
        <v>10925.58</v>
      </c>
      <c r="BA611" s="11">
        <f t="shared" si="1452"/>
        <v>8926.4</v>
      </c>
      <c r="BB611" s="11">
        <f t="shared" si="1453"/>
        <v>8926.4</v>
      </c>
      <c r="BC611" s="11"/>
      <c r="BD611" s="11"/>
      <c r="BE611" s="11"/>
      <c r="BF611" s="11">
        <f t="shared" si="1454"/>
        <v>10925.58</v>
      </c>
      <c r="BG611" s="11">
        <f t="shared" si="1455"/>
        <v>8926.4</v>
      </c>
      <c r="BH611" s="11">
        <f t="shared" si="1456"/>
        <v>8926.4</v>
      </c>
      <c r="BI611" s="11"/>
      <c r="BJ611" s="11"/>
      <c r="BK611" s="11"/>
      <c r="BL611" s="11">
        <f t="shared" si="1403"/>
        <v>10925.58</v>
      </c>
      <c r="BM611" s="11"/>
      <c r="BN611" s="43">
        <f t="shared" si="1490"/>
        <v>10925.58</v>
      </c>
      <c r="BO611" s="11">
        <f t="shared" si="1521"/>
        <v>8926.4</v>
      </c>
      <c r="BP611" s="11"/>
      <c r="BQ611" s="43">
        <f t="shared" si="1491"/>
        <v>8926.4</v>
      </c>
      <c r="BR611" s="11">
        <f t="shared" si="1522"/>
        <v>8926.4</v>
      </c>
      <c r="BS611" s="11"/>
      <c r="BT611" s="43">
        <f t="shared" si="1492"/>
        <v>8926.4</v>
      </c>
      <c r="BU611" s="11"/>
      <c r="BV611" s="21"/>
      <c r="BW611" s="21"/>
      <c r="BX611" s="1" t="str">
        <f t="shared" si="1406"/>
        <v>0702</v>
      </c>
    </row>
    <row r="612" spans="1:76" ht="31.2" customHeight="1" x14ac:dyDescent="0.3">
      <c r="A612" s="62" t="s">
        <v>446</v>
      </c>
      <c r="B612" s="63"/>
      <c r="C612" s="62"/>
      <c r="D612" s="62"/>
      <c r="E612" s="64" t="s">
        <v>447</v>
      </c>
      <c r="F612" s="11">
        <f t="shared" si="1536"/>
        <v>23589.200000000001</v>
      </c>
      <c r="G612" s="11">
        <f t="shared" si="1537"/>
        <v>23731.7</v>
      </c>
      <c r="H612" s="11">
        <f t="shared" si="1538"/>
        <v>23731.7</v>
      </c>
      <c r="I612" s="11">
        <f t="shared" si="1539"/>
        <v>-2044.6</v>
      </c>
      <c r="J612" s="11">
        <f t="shared" si="1540"/>
        <v>-2062</v>
      </c>
      <c r="K612" s="11">
        <f t="shared" si="1541"/>
        <v>-2062</v>
      </c>
      <c r="L612" s="11">
        <f t="shared" si="1531"/>
        <v>21544.600000000002</v>
      </c>
      <c r="M612" s="11">
        <f t="shared" si="1532"/>
        <v>21669.7</v>
      </c>
      <c r="N612" s="11">
        <f t="shared" si="1533"/>
        <v>21669.7</v>
      </c>
      <c r="O612" s="11">
        <f t="shared" si="1542"/>
        <v>823.27599999999995</v>
      </c>
      <c r="P612" s="11">
        <f t="shared" si="1543"/>
        <v>0</v>
      </c>
      <c r="Q612" s="11">
        <f t="shared" si="1544"/>
        <v>0</v>
      </c>
      <c r="R612" s="11">
        <f t="shared" si="1433"/>
        <v>22367.876000000004</v>
      </c>
      <c r="S612" s="11">
        <f t="shared" si="1434"/>
        <v>21669.7</v>
      </c>
      <c r="T612" s="11">
        <f t="shared" si="1435"/>
        <v>21669.7</v>
      </c>
      <c r="U612" s="11">
        <f t="shared" si="1545"/>
        <v>0</v>
      </c>
      <c r="V612" s="11">
        <f t="shared" si="1546"/>
        <v>0</v>
      </c>
      <c r="W612" s="11">
        <f t="shared" si="1547"/>
        <v>0</v>
      </c>
      <c r="X612" s="11">
        <f t="shared" si="1436"/>
        <v>22367.876000000004</v>
      </c>
      <c r="Y612" s="11">
        <f t="shared" si="1437"/>
        <v>21669.7</v>
      </c>
      <c r="Z612" s="11">
        <f t="shared" si="1438"/>
        <v>21669.7</v>
      </c>
      <c r="AA612" s="11">
        <f t="shared" si="1548"/>
        <v>0</v>
      </c>
      <c r="AB612" s="11">
        <f t="shared" si="1549"/>
        <v>0</v>
      </c>
      <c r="AC612" s="11">
        <f t="shared" si="1550"/>
        <v>0</v>
      </c>
      <c r="AD612" s="11">
        <f t="shared" si="1439"/>
        <v>22367.876000000004</v>
      </c>
      <c r="AE612" s="11">
        <f t="shared" si="1440"/>
        <v>21669.7</v>
      </c>
      <c r="AF612" s="11">
        <f t="shared" si="1441"/>
        <v>21669.7</v>
      </c>
      <c r="AG612" s="11">
        <f t="shared" si="1551"/>
        <v>0</v>
      </c>
      <c r="AH612" s="11">
        <f t="shared" si="1442"/>
        <v>22367.876000000004</v>
      </c>
      <c r="AI612" s="11">
        <f t="shared" si="1443"/>
        <v>21669.7</v>
      </c>
      <c r="AJ612" s="11">
        <f t="shared" si="1444"/>
        <v>21669.7</v>
      </c>
      <c r="AK612" s="11">
        <f t="shared" si="1552"/>
        <v>0</v>
      </c>
      <c r="AL612" s="11">
        <f t="shared" si="1553"/>
        <v>0</v>
      </c>
      <c r="AM612" s="11">
        <f t="shared" si="1554"/>
        <v>0</v>
      </c>
      <c r="AN612" s="11">
        <f t="shared" si="1445"/>
        <v>22367.876000000004</v>
      </c>
      <c r="AO612" s="11">
        <f t="shared" si="1446"/>
        <v>21669.7</v>
      </c>
      <c r="AP612" s="11">
        <f t="shared" si="1447"/>
        <v>21669.7</v>
      </c>
      <c r="AQ612" s="11">
        <f t="shared" si="1555"/>
        <v>0</v>
      </c>
      <c r="AR612" s="11">
        <f t="shared" si="1556"/>
        <v>0</v>
      </c>
      <c r="AS612" s="11">
        <f t="shared" si="1557"/>
        <v>0</v>
      </c>
      <c r="AT612" s="11">
        <f t="shared" si="1448"/>
        <v>22367.876000000004</v>
      </c>
      <c r="AU612" s="11">
        <f t="shared" si="1449"/>
        <v>21669.7</v>
      </c>
      <c r="AV612" s="11">
        <f t="shared" si="1450"/>
        <v>21669.7</v>
      </c>
      <c r="AW612" s="11">
        <f t="shared" si="1558"/>
        <v>0</v>
      </c>
      <c r="AX612" s="11">
        <f t="shared" si="1559"/>
        <v>0</v>
      </c>
      <c r="AY612" s="11">
        <f t="shared" si="1560"/>
        <v>0</v>
      </c>
      <c r="AZ612" s="11">
        <f t="shared" si="1451"/>
        <v>22367.876000000004</v>
      </c>
      <c r="BA612" s="11">
        <f t="shared" si="1452"/>
        <v>21669.7</v>
      </c>
      <c r="BB612" s="11">
        <f t="shared" si="1453"/>
        <v>21669.7</v>
      </c>
      <c r="BC612" s="11">
        <f t="shared" si="1561"/>
        <v>0</v>
      </c>
      <c r="BD612" s="11">
        <f t="shared" si="1562"/>
        <v>0</v>
      </c>
      <c r="BE612" s="11">
        <f t="shared" si="1563"/>
        <v>0</v>
      </c>
      <c r="BF612" s="11">
        <f t="shared" si="1454"/>
        <v>22367.876000000004</v>
      </c>
      <c r="BG612" s="11">
        <f t="shared" si="1455"/>
        <v>21669.7</v>
      </c>
      <c r="BH612" s="11">
        <f t="shared" si="1456"/>
        <v>21669.7</v>
      </c>
      <c r="BI612" s="11">
        <f t="shared" si="1564"/>
        <v>0</v>
      </c>
      <c r="BJ612" s="11">
        <f t="shared" si="1565"/>
        <v>0</v>
      </c>
      <c r="BK612" s="11">
        <f t="shared" si="1566"/>
        <v>0</v>
      </c>
      <c r="BL612" s="11">
        <f t="shared" si="1403"/>
        <v>22367.876000000004</v>
      </c>
      <c r="BM612" s="11">
        <f t="shared" si="1567"/>
        <v>0</v>
      </c>
      <c r="BN612" s="43">
        <f t="shared" si="1490"/>
        <v>22367.876000000004</v>
      </c>
      <c r="BO612" s="11">
        <f t="shared" si="1521"/>
        <v>21669.7</v>
      </c>
      <c r="BP612" s="11">
        <f t="shared" si="1568"/>
        <v>0</v>
      </c>
      <c r="BQ612" s="43">
        <f t="shared" si="1491"/>
        <v>21669.7</v>
      </c>
      <c r="BR612" s="11">
        <f t="shared" si="1522"/>
        <v>21669.7</v>
      </c>
      <c r="BS612" s="11">
        <f t="shared" si="1568"/>
        <v>0</v>
      </c>
      <c r="BT612" s="43">
        <f t="shared" si="1492"/>
        <v>21669.7</v>
      </c>
      <c r="BU612" s="11">
        <f t="shared" si="1568"/>
        <v>0</v>
      </c>
      <c r="BV612" s="21"/>
      <c r="BW612" s="21"/>
      <c r="BX612" s="1" t="str">
        <f t="shared" si="1406"/>
        <v/>
      </c>
    </row>
    <row r="613" spans="1:76" ht="46.8" customHeight="1" x14ac:dyDescent="0.3">
      <c r="A613" s="62" t="s">
        <v>446</v>
      </c>
      <c r="B613" s="63" t="s">
        <v>82</v>
      </c>
      <c r="C613" s="62"/>
      <c r="D613" s="62"/>
      <c r="E613" s="64" t="s">
        <v>83</v>
      </c>
      <c r="F613" s="11">
        <f t="shared" si="1536"/>
        <v>23589.200000000001</v>
      </c>
      <c r="G613" s="11">
        <f t="shared" si="1537"/>
        <v>23731.7</v>
      </c>
      <c r="H613" s="11">
        <f t="shared" si="1538"/>
        <v>23731.7</v>
      </c>
      <c r="I613" s="11">
        <f t="shared" si="1539"/>
        <v>-2044.6</v>
      </c>
      <c r="J613" s="11">
        <f t="shared" si="1540"/>
        <v>-2062</v>
      </c>
      <c r="K613" s="11">
        <f t="shared" si="1541"/>
        <v>-2062</v>
      </c>
      <c r="L613" s="11">
        <f t="shared" si="1531"/>
        <v>21544.600000000002</v>
      </c>
      <c r="M613" s="11">
        <f t="shared" si="1532"/>
        <v>21669.7</v>
      </c>
      <c r="N613" s="11">
        <f t="shared" si="1533"/>
        <v>21669.7</v>
      </c>
      <c r="O613" s="11">
        <f t="shared" si="1542"/>
        <v>823.27599999999995</v>
      </c>
      <c r="P613" s="11">
        <f t="shared" si="1543"/>
        <v>0</v>
      </c>
      <c r="Q613" s="11">
        <f t="shared" si="1544"/>
        <v>0</v>
      </c>
      <c r="R613" s="11">
        <f t="shared" si="1433"/>
        <v>22367.876000000004</v>
      </c>
      <c r="S613" s="11">
        <f t="shared" si="1434"/>
        <v>21669.7</v>
      </c>
      <c r="T613" s="11">
        <f t="shared" si="1435"/>
        <v>21669.7</v>
      </c>
      <c r="U613" s="11">
        <f t="shared" si="1545"/>
        <v>0</v>
      </c>
      <c r="V613" s="11">
        <f t="shared" si="1546"/>
        <v>0</v>
      </c>
      <c r="W613" s="11">
        <f t="shared" si="1547"/>
        <v>0</v>
      </c>
      <c r="X613" s="11">
        <f t="shared" si="1436"/>
        <v>22367.876000000004</v>
      </c>
      <c r="Y613" s="11">
        <f t="shared" si="1437"/>
        <v>21669.7</v>
      </c>
      <c r="Z613" s="11">
        <f t="shared" si="1438"/>
        <v>21669.7</v>
      </c>
      <c r="AA613" s="11">
        <f t="shared" si="1548"/>
        <v>0</v>
      </c>
      <c r="AB613" s="11">
        <f t="shared" si="1549"/>
        <v>0</v>
      </c>
      <c r="AC613" s="11">
        <f t="shared" si="1550"/>
        <v>0</v>
      </c>
      <c r="AD613" s="11">
        <f t="shared" si="1439"/>
        <v>22367.876000000004</v>
      </c>
      <c r="AE613" s="11">
        <f t="shared" si="1440"/>
        <v>21669.7</v>
      </c>
      <c r="AF613" s="11">
        <f t="shared" si="1441"/>
        <v>21669.7</v>
      </c>
      <c r="AG613" s="11">
        <f t="shared" si="1551"/>
        <v>0</v>
      </c>
      <c r="AH613" s="11">
        <f t="shared" si="1442"/>
        <v>22367.876000000004</v>
      </c>
      <c r="AI613" s="11">
        <f t="shared" si="1443"/>
        <v>21669.7</v>
      </c>
      <c r="AJ613" s="11">
        <f t="shared" si="1444"/>
        <v>21669.7</v>
      </c>
      <c r="AK613" s="11">
        <f t="shared" si="1552"/>
        <v>0</v>
      </c>
      <c r="AL613" s="11">
        <f t="shared" si="1553"/>
        <v>0</v>
      </c>
      <c r="AM613" s="11">
        <f t="shared" si="1554"/>
        <v>0</v>
      </c>
      <c r="AN613" s="11">
        <f t="shared" si="1445"/>
        <v>22367.876000000004</v>
      </c>
      <c r="AO613" s="11">
        <f t="shared" si="1446"/>
        <v>21669.7</v>
      </c>
      <c r="AP613" s="11">
        <f t="shared" si="1447"/>
        <v>21669.7</v>
      </c>
      <c r="AQ613" s="11">
        <f t="shared" si="1555"/>
        <v>0</v>
      </c>
      <c r="AR613" s="11">
        <f t="shared" si="1556"/>
        <v>0</v>
      </c>
      <c r="AS613" s="11">
        <f t="shared" si="1557"/>
        <v>0</v>
      </c>
      <c r="AT613" s="11">
        <f t="shared" si="1448"/>
        <v>22367.876000000004</v>
      </c>
      <c r="AU613" s="11">
        <f t="shared" si="1449"/>
        <v>21669.7</v>
      </c>
      <c r="AV613" s="11">
        <f t="shared" si="1450"/>
        <v>21669.7</v>
      </c>
      <c r="AW613" s="11">
        <f t="shared" si="1558"/>
        <v>0</v>
      </c>
      <c r="AX613" s="11">
        <f t="shared" si="1559"/>
        <v>0</v>
      </c>
      <c r="AY613" s="11">
        <f t="shared" si="1560"/>
        <v>0</v>
      </c>
      <c r="AZ613" s="11">
        <f t="shared" si="1451"/>
        <v>22367.876000000004</v>
      </c>
      <c r="BA613" s="11">
        <f t="shared" si="1452"/>
        <v>21669.7</v>
      </c>
      <c r="BB613" s="11">
        <f t="shared" si="1453"/>
        <v>21669.7</v>
      </c>
      <c r="BC613" s="11">
        <f t="shared" si="1561"/>
        <v>0</v>
      </c>
      <c r="BD613" s="11">
        <f t="shared" si="1562"/>
        <v>0</v>
      </c>
      <c r="BE613" s="11">
        <f t="shared" si="1563"/>
        <v>0</v>
      </c>
      <c r="BF613" s="11">
        <f t="shared" si="1454"/>
        <v>22367.876000000004</v>
      </c>
      <c r="BG613" s="11">
        <f t="shared" si="1455"/>
        <v>21669.7</v>
      </c>
      <c r="BH613" s="11">
        <f t="shared" si="1456"/>
        <v>21669.7</v>
      </c>
      <c r="BI613" s="11">
        <f t="shared" si="1564"/>
        <v>0</v>
      </c>
      <c r="BJ613" s="11">
        <f t="shared" si="1565"/>
        <v>0</v>
      </c>
      <c r="BK613" s="11">
        <f t="shared" si="1566"/>
        <v>0</v>
      </c>
      <c r="BL613" s="11">
        <f t="shared" si="1403"/>
        <v>22367.876000000004</v>
      </c>
      <c r="BM613" s="11">
        <f t="shared" si="1567"/>
        <v>0</v>
      </c>
      <c r="BN613" s="43">
        <f t="shared" si="1490"/>
        <v>22367.876000000004</v>
      </c>
      <c r="BO613" s="11">
        <f t="shared" si="1521"/>
        <v>21669.7</v>
      </c>
      <c r="BP613" s="11">
        <f t="shared" si="1568"/>
        <v>0</v>
      </c>
      <c r="BQ613" s="43">
        <f t="shared" si="1491"/>
        <v>21669.7</v>
      </c>
      <c r="BR613" s="11">
        <f t="shared" si="1522"/>
        <v>21669.7</v>
      </c>
      <c r="BS613" s="11">
        <f t="shared" si="1568"/>
        <v>0</v>
      </c>
      <c r="BT613" s="43">
        <f t="shared" si="1492"/>
        <v>21669.7</v>
      </c>
      <c r="BU613" s="11">
        <f t="shared" si="1568"/>
        <v>0</v>
      </c>
      <c r="BV613" s="21"/>
      <c r="BW613" s="21"/>
      <c r="BX613" s="1" t="str">
        <f t="shared" si="1406"/>
        <v/>
      </c>
    </row>
    <row r="614" spans="1:76" ht="15.6" customHeight="1" x14ac:dyDescent="0.3">
      <c r="A614" s="62" t="s">
        <v>446</v>
      </c>
      <c r="B614" s="63">
        <v>600</v>
      </c>
      <c r="C614" s="62" t="s">
        <v>126</v>
      </c>
      <c r="D614" s="62" t="s">
        <v>358</v>
      </c>
      <c r="E614" s="64" t="s">
        <v>359</v>
      </c>
      <c r="F614" s="11">
        <v>23589.200000000001</v>
      </c>
      <c r="G614" s="11">
        <v>23731.7</v>
      </c>
      <c r="H614" s="11">
        <v>23731.7</v>
      </c>
      <c r="I614" s="11">
        <v>-2044.6</v>
      </c>
      <c r="J614" s="11">
        <v>-2062</v>
      </c>
      <c r="K614" s="11">
        <v>-2062</v>
      </c>
      <c r="L614" s="11">
        <f t="shared" si="1531"/>
        <v>21544.600000000002</v>
      </c>
      <c r="M614" s="11">
        <f t="shared" si="1532"/>
        <v>21669.7</v>
      </c>
      <c r="N614" s="11">
        <f t="shared" si="1533"/>
        <v>21669.7</v>
      </c>
      <c r="O614" s="11">
        <v>823.27599999999995</v>
      </c>
      <c r="P614" s="11"/>
      <c r="Q614" s="11"/>
      <c r="R614" s="11">
        <f t="shared" si="1433"/>
        <v>22367.876000000004</v>
      </c>
      <c r="S614" s="11">
        <f t="shared" si="1434"/>
        <v>21669.7</v>
      </c>
      <c r="T614" s="11">
        <f t="shared" si="1435"/>
        <v>21669.7</v>
      </c>
      <c r="U614" s="11"/>
      <c r="V614" s="11"/>
      <c r="W614" s="11"/>
      <c r="X614" s="11">
        <f t="shared" si="1436"/>
        <v>22367.876000000004</v>
      </c>
      <c r="Y614" s="11">
        <f t="shared" si="1437"/>
        <v>21669.7</v>
      </c>
      <c r="Z614" s="11">
        <f t="shared" si="1438"/>
        <v>21669.7</v>
      </c>
      <c r="AA614" s="11"/>
      <c r="AB614" s="11"/>
      <c r="AC614" s="11"/>
      <c r="AD614" s="11">
        <f t="shared" si="1439"/>
        <v>22367.876000000004</v>
      </c>
      <c r="AE614" s="11">
        <f t="shared" si="1440"/>
        <v>21669.7</v>
      </c>
      <c r="AF614" s="11">
        <f t="shared" si="1441"/>
        <v>21669.7</v>
      </c>
      <c r="AG614" s="11"/>
      <c r="AH614" s="11">
        <f t="shared" si="1442"/>
        <v>22367.876000000004</v>
      </c>
      <c r="AI614" s="11">
        <f t="shared" si="1443"/>
        <v>21669.7</v>
      </c>
      <c r="AJ614" s="11">
        <f t="shared" si="1444"/>
        <v>21669.7</v>
      </c>
      <c r="AK614" s="11"/>
      <c r="AL614" s="11"/>
      <c r="AM614" s="11"/>
      <c r="AN614" s="11">
        <f t="shared" si="1445"/>
        <v>22367.876000000004</v>
      </c>
      <c r="AO614" s="11">
        <f t="shared" si="1446"/>
        <v>21669.7</v>
      </c>
      <c r="AP614" s="11">
        <f t="shared" si="1447"/>
        <v>21669.7</v>
      </c>
      <c r="AQ614" s="11"/>
      <c r="AR614" s="11"/>
      <c r="AS614" s="11"/>
      <c r="AT614" s="11">
        <f t="shared" si="1448"/>
        <v>22367.876000000004</v>
      </c>
      <c r="AU614" s="11">
        <f t="shared" si="1449"/>
        <v>21669.7</v>
      </c>
      <c r="AV614" s="11">
        <f t="shared" si="1450"/>
        <v>21669.7</v>
      </c>
      <c r="AW614" s="11"/>
      <c r="AX614" s="11"/>
      <c r="AY614" s="11"/>
      <c r="AZ614" s="11">
        <f t="shared" si="1451"/>
        <v>22367.876000000004</v>
      </c>
      <c r="BA614" s="11">
        <f t="shared" si="1452"/>
        <v>21669.7</v>
      </c>
      <c r="BB614" s="11">
        <f t="shared" si="1453"/>
        <v>21669.7</v>
      </c>
      <c r="BC614" s="11"/>
      <c r="BD614" s="11"/>
      <c r="BE614" s="11"/>
      <c r="BF614" s="11">
        <f t="shared" si="1454"/>
        <v>22367.876000000004</v>
      </c>
      <c r="BG614" s="11">
        <f t="shared" si="1455"/>
        <v>21669.7</v>
      </c>
      <c r="BH614" s="11">
        <f t="shared" si="1456"/>
        <v>21669.7</v>
      </c>
      <c r="BI614" s="11"/>
      <c r="BJ614" s="11"/>
      <c r="BK614" s="11"/>
      <c r="BL614" s="11">
        <f t="shared" si="1403"/>
        <v>22367.876000000004</v>
      </c>
      <c r="BM614" s="11"/>
      <c r="BN614" s="43">
        <f t="shared" si="1490"/>
        <v>22367.876000000004</v>
      </c>
      <c r="BO614" s="11">
        <f t="shared" si="1521"/>
        <v>21669.7</v>
      </c>
      <c r="BP614" s="11"/>
      <c r="BQ614" s="43">
        <f t="shared" si="1491"/>
        <v>21669.7</v>
      </c>
      <c r="BR614" s="11">
        <f t="shared" si="1522"/>
        <v>21669.7</v>
      </c>
      <c r="BS614" s="11"/>
      <c r="BT614" s="43">
        <f t="shared" si="1492"/>
        <v>21669.7</v>
      </c>
      <c r="BU614" s="11"/>
      <c r="BV614" s="21"/>
      <c r="BW614" s="21">
        <v>27</v>
      </c>
      <c r="BX614" s="1" t="str">
        <f t="shared" si="1406"/>
        <v>1006</v>
      </c>
    </row>
    <row r="615" spans="1:76" ht="62.4" customHeight="1" x14ac:dyDescent="0.3">
      <c r="A615" s="62" t="s">
        <v>448</v>
      </c>
      <c r="B615" s="63"/>
      <c r="C615" s="62"/>
      <c r="D615" s="62"/>
      <c r="E615" s="64" t="s">
        <v>449</v>
      </c>
      <c r="F615" s="11">
        <f t="shared" si="1536"/>
        <v>172622.8</v>
      </c>
      <c r="G615" s="11">
        <f t="shared" si="1537"/>
        <v>172622.8</v>
      </c>
      <c r="H615" s="11">
        <f t="shared" si="1538"/>
        <v>172622.8</v>
      </c>
      <c r="I615" s="11">
        <f t="shared" si="1539"/>
        <v>0</v>
      </c>
      <c r="J615" s="11">
        <f t="shared" si="1540"/>
        <v>0</v>
      </c>
      <c r="K615" s="11">
        <f t="shared" si="1541"/>
        <v>0</v>
      </c>
      <c r="L615" s="11">
        <f t="shared" si="1531"/>
        <v>172622.8</v>
      </c>
      <c r="M615" s="11">
        <f t="shared" si="1532"/>
        <v>172622.8</v>
      </c>
      <c r="N615" s="11">
        <f t="shared" si="1533"/>
        <v>172622.8</v>
      </c>
      <c r="O615" s="11">
        <f t="shared" si="1542"/>
        <v>7054.848</v>
      </c>
      <c r="P615" s="11">
        <f t="shared" si="1543"/>
        <v>0</v>
      </c>
      <c r="Q615" s="11">
        <f t="shared" si="1544"/>
        <v>0</v>
      </c>
      <c r="R615" s="11">
        <f t="shared" si="1433"/>
        <v>179677.64799999999</v>
      </c>
      <c r="S615" s="11">
        <f t="shared" si="1434"/>
        <v>172622.8</v>
      </c>
      <c r="T615" s="11">
        <f t="shared" si="1435"/>
        <v>172622.8</v>
      </c>
      <c r="U615" s="11">
        <f t="shared" si="1545"/>
        <v>0</v>
      </c>
      <c r="V615" s="11">
        <f t="shared" si="1546"/>
        <v>0</v>
      </c>
      <c r="W615" s="11">
        <f t="shared" si="1547"/>
        <v>0</v>
      </c>
      <c r="X615" s="11">
        <f t="shared" si="1436"/>
        <v>179677.64799999999</v>
      </c>
      <c r="Y615" s="11">
        <f t="shared" si="1437"/>
        <v>172622.8</v>
      </c>
      <c r="Z615" s="11">
        <f t="shared" si="1438"/>
        <v>172622.8</v>
      </c>
      <c r="AA615" s="11">
        <f t="shared" si="1548"/>
        <v>0</v>
      </c>
      <c r="AB615" s="11">
        <f t="shared" si="1549"/>
        <v>0</v>
      </c>
      <c r="AC615" s="11">
        <f t="shared" si="1550"/>
        <v>0</v>
      </c>
      <c r="AD615" s="11">
        <f t="shared" si="1439"/>
        <v>179677.64799999999</v>
      </c>
      <c r="AE615" s="11">
        <f t="shared" si="1440"/>
        <v>172622.8</v>
      </c>
      <c r="AF615" s="11">
        <f t="shared" si="1441"/>
        <v>172622.8</v>
      </c>
      <c r="AG615" s="11">
        <f t="shared" si="1551"/>
        <v>0</v>
      </c>
      <c r="AH615" s="11">
        <f t="shared" si="1442"/>
        <v>179677.64799999999</v>
      </c>
      <c r="AI615" s="11">
        <f t="shared" si="1443"/>
        <v>172622.8</v>
      </c>
      <c r="AJ615" s="11">
        <f t="shared" si="1444"/>
        <v>172622.8</v>
      </c>
      <c r="AK615" s="11">
        <f t="shared" si="1552"/>
        <v>0</v>
      </c>
      <c r="AL615" s="11">
        <f t="shared" si="1553"/>
        <v>0</v>
      </c>
      <c r="AM615" s="11">
        <f t="shared" si="1554"/>
        <v>0</v>
      </c>
      <c r="AN615" s="11">
        <f t="shared" si="1445"/>
        <v>179677.64799999999</v>
      </c>
      <c r="AO615" s="11">
        <f t="shared" si="1446"/>
        <v>172622.8</v>
      </c>
      <c r="AP615" s="11">
        <f t="shared" si="1447"/>
        <v>172622.8</v>
      </c>
      <c r="AQ615" s="11">
        <f t="shared" si="1555"/>
        <v>0</v>
      </c>
      <c r="AR615" s="11">
        <f t="shared" si="1556"/>
        <v>0</v>
      </c>
      <c r="AS615" s="11">
        <f t="shared" si="1557"/>
        <v>0</v>
      </c>
      <c r="AT615" s="11">
        <f t="shared" si="1448"/>
        <v>179677.64799999999</v>
      </c>
      <c r="AU615" s="11">
        <f t="shared" si="1449"/>
        <v>172622.8</v>
      </c>
      <c r="AV615" s="11">
        <f t="shared" si="1450"/>
        <v>172622.8</v>
      </c>
      <c r="AW615" s="11">
        <f t="shared" si="1558"/>
        <v>0</v>
      </c>
      <c r="AX615" s="11">
        <f t="shared" si="1559"/>
        <v>0</v>
      </c>
      <c r="AY615" s="11">
        <f t="shared" si="1560"/>
        <v>0</v>
      </c>
      <c r="AZ615" s="11">
        <f t="shared" si="1451"/>
        <v>179677.64799999999</v>
      </c>
      <c r="BA615" s="11">
        <f t="shared" si="1452"/>
        <v>172622.8</v>
      </c>
      <c r="BB615" s="11">
        <f t="shared" si="1453"/>
        <v>172622.8</v>
      </c>
      <c r="BC615" s="11">
        <f t="shared" si="1561"/>
        <v>0</v>
      </c>
      <c r="BD615" s="11">
        <f t="shared" si="1562"/>
        <v>0</v>
      </c>
      <c r="BE615" s="11">
        <f t="shared" si="1563"/>
        <v>0</v>
      </c>
      <c r="BF615" s="11">
        <f t="shared" si="1454"/>
        <v>179677.64799999999</v>
      </c>
      <c r="BG615" s="11">
        <f t="shared" si="1455"/>
        <v>172622.8</v>
      </c>
      <c r="BH615" s="11">
        <f t="shared" si="1456"/>
        <v>172622.8</v>
      </c>
      <c r="BI615" s="11">
        <f t="shared" si="1564"/>
        <v>9878.6080000000002</v>
      </c>
      <c r="BJ615" s="11">
        <f t="shared" si="1565"/>
        <v>0</v>
      </c>
      <c r="BK615" s="11">
        <f t="shared" si="1566"/>
        <v>0</v>
      </c>
      <c r="BL615" s="11">
        <f t="shared" si="1403"/>
        <v>189556.25599999999</v>
      </c>
      <c r="BM615" s="11">
        <f t="shared" si="1567"/>
        <v>0</v>
      </c>
      <c r="BN615" s="43">
        <f t="shared" si="1490"/>
        <v>189556.25599999999</v>
      </c>
      <c r="BO615" s="11">
        <f t="shared" si="1521"/>
        <v>172622.8</v>
      </c>
      <c r="BP615" s="11">
        <f t="shared" si="1568"/>
        <v>0</v>
      </c>
      <c r="BQ615" s="43">
        <f t="shared" si="1491"/>
        <v>172622.8</v>
      </c>
      <c r="BR615" s="11">
        <f t="shared" si="1522"/>
        <v>172622.8</v>
      </c>
      <c r="BS615" s="11">
        <f t="shared" si="1568"/>
        <v>0</v>
      </c>
      <c r="BT615" s="43">
        <f t="shared" si="1492"/>
        <v>172622.8</v>
      </c>
      <c r="BU615" s="11">
        <f t="shared" si="1568"/>
        <v>0</v>
      </c>
      <c r="BV615" s="21"/>
      <c r="BW615" s="21"/>
      <c r="BX615" s="1" t="str">
        <f t="shared" si="1406"/>
        <v/>
      </c>
    </row>
    <row r="616" spans="1:76" ht="46.8" customHeight="1" x14ac:dyDescent="0.3">
      <c r="A616" s="62" t="s">
        <v>448</v>
      </c>
      <c r="B616" s="63" t="s">
        <v>82</v>
      </c>
      <c r="C616" s="62"/>
      <c r="D616" s="62"/>
      <c r="E616" s="64" t="s">
        <v>83</v>
      </c>
      <c r="F616" s="11">
        <f t="shared" si="1536"/>
        <v>172622.8</v>
      </c>
      <c r="G616" s="11">
        <f t="shared" si="1537"/>
        <v>172622.8</v>
      </c>
      <c r="H616" s="11">
        <f t="shared" si="1538"/>
        <v>172622.8</v>
      </c>
      <c r="I616" s="11">
        <f t="shared" si="1539"/>
        <v>0</v>
      </c>
      <c r="J616" s="11">
        <f t="shared" si="1540"/>
        <v>0</v>
      </c>
      <c r="K616" s="11">
        <f t="shared" si="1541"/>
        <v>0</v>
      </c>
      <c r="L616" s="11">
        <f t="shared" si="1531"/>
        <v>172622.8</v>
      </c>
      <c r="M616" s="11">
        <f t="shared" si="1532"/>
        <v>172622.8</v>
      </c>
      <c r="N616" s="11">
        <f t="shared" si="1533"/>
        <v>172622.8</v>
      </c>
      <c r="O616" s="11">
        <f t="shared" si="1542"/>
        <v>7054.848</v>
      </c>
      <c r="P616" s="11">
        <f t="shared" si="1543"/>
        <v>0</v>
      </c>
      <c r="Q616" s="11">
        <f t="shared" si="1544"/>
        <v>0</v>
      </c>
      <c r="R616" s="11">
        <f t="shared" si="1433"/>
        <v>179677.64799999999</v>
      </c>
      <c r="S616" s="11">
        <f t="shared" si="1434"/>
        <v>172622.8</v>
      </c>
      <c r="T616" s="11">
        <f t="shared" si="1435"/>
        <v>172622.8</v>
      </c>
      <c r="U616" s="11">
        <f t="shared" si="1545"/>
        <v>0</v>
      </c>
      <c r="V616" s="11">
        <f t="shared" si="1546"/>
        <v>0</v>
      </c>
      <c r="W616" s="11">
        <f t="shared" si="1547"/>
        <v>0</v>
      </c>
      <c r="X616" s="11">
        <f t="shared" si="1436"/>
        <v>179677.64799999999</v>
      </c>
      <c r="Y616" s="11">
        <f t="shared" si="1437"/>
        <v>172622.8</v>
      </c>
      <c r="Z616" s="11">
        <f t="shared" si="1438"/>
        <v>172622.8</v>
      </c>
      <c r="AA616" s="11">
        <f t="shared" si="1548"/>
        <v>0</v>
      </c>
      <c r="AB616" s="11">
        <f t="shared" si="1549"/>
        <v>0</v>
      </c>
      <c r="AC616" s="11">
        <f t="shared" si="1550"/>
        <v>0</v>
      </c>
      <c r="AD616" s="11">
        <f t="shared" si="1439"/>
        <v>179677.64799999999</v>
      </c>
      <c r="AE616" s="11">
        <f t="shared" si="1440"/>
        <v>172622.8</v>
      </c>
      <c r="AF616" s="11">
        <f t="shared" si="1441"/>
        <v>172622.8</v>
      </c>
      <c r="AG616" s="11">
        <f t="shared" si="1551"/>
        <v>0</v>
      </c>
      <c r="AH616" s="11">
        <f t="shared" si="1442"/>
        <v>179677.64799999999</v>
      </c>
      <c r="AI616" s="11">
        <f t="shared" si="1443"/>
        <v>172622.8</v>
      </c>
      <c r="AJ616" s="11">
        <f t="shared" si="1444"/>
        <v>172622.8</v>
      </c>
      <c r="AK616" s="11">
        <f t="shared" si="1552"/>
        <v>0</v>
      </c>
      <c r="AL616" s="11">
        <f t="shared" si="1553"/>
        <v>0</v>
      </c>
      <c r="AM616" s="11">
        <f t="shared" si="1554"/>
        <v>0</v>
      </c>
      <c r="AN616" s="11">
        <f t="shared" si="1445"/>
        <v>179677.64799999999</v>
      </c>
      <c r="AO616" s="11">
        <f t="shared" si="1446"/>
        <v>172622.8</v>
      </c>
      <c r="AP616" s="11">
        <f t="shared" si="1447"/>
        <v>172622.8</v>
      </c>
      <c r="AQ616" s="11">
        <f t="shared" si="1555"/>
        <v>0</v>
      </c>
      <c r="AR616" s="11">
        <f t="shared" si="1556"/>
        <v>0</v>
      </c>
      <c r="AS616" s="11">
        <f t="shared" si="1557"/>
        <v>0</v>
      </c>
      <c r="AT616" s="11">
        <f t="shared" si="1448"/>
        <v>179677.64799999999</v>
      </c>
      <c r="AU616" s="11">
        <f t="shared" si="1449"/>
        <v>172622.8</v>
      </c>
      <c r="AV616" s="11">
        <f t="shared" si="1450"/>
        <v>172622.8</v>
      </c>
      <c r="AW616" s="11">
        <f t="shared" si="1558"/>
        <v>0</v>
      </c>
      <c r="AX616" s="11">
        <f t="shared" si="1559"/>
        <v>0</v>
      </c>
      <c r="AY616" s="11">
        <f t="shared" si="1560"/>
        <v>0</v>
      </c>
      <c r="AZ616" s="11">
        <f t="shared" si="1451"/>
        <v>179677.64799999999</v>
      </c>
      <c r="BA616" s="11">
        <f t="shared" si="1452"/>
        <v>172622.8</v>
      </c>
      <c r="BB616" s="11">
        <f t="shared" si="1453"/>
        <v>172622.8</v>
      </c>
      <c r="BC616" s="11">
        <f t="shared" si="1561"/>
        <v>0</v>
      </c>
      <c r="BD616" s="11">
        <f t="shared" si="1562"/>
        <v>0</v>
      </c>
      <c r="BE616" s="11">
        <f t="shared" si="1563"/>
        <v>0</v>
      </c>
      <c r="BF616" s="11">
        <f t="shared" si="1454"/>
        <v>179677.64799999999</v>
      </c>
      <c r="BG616" s="11">
        <f t="shared" si="1455"/>
        <v>172622.8</v>
      </c>
      <c r="BH616" s="11">
        <f t="shared" si="1456"/>
        <v>172622.8</v>
      </c>
      <c r="BI616" s="11">
        <f t="shared" si="1564"/>
        <v>9878.6080000000002</v>
      </c>
      <c r="BJ616" s="11">
        <f t="shared" si="1565"/>
        <v>0</v>
      </c>
      <c r="BK616" s="11">
        <f t="shared" si="1566"/>
        <v>0</v>
      </c>
      <c r="BL616" s="11">
        <f t="shared" si="1403"/>
        <v>189556.25599999999</v>
      </c>
      <c r="BM616" s="11">
        <f t="shared" si="1567"/>
        <v>0</v>
      </c>
      <c r="BN616" s="43">
        <f t="shared" si="1490"/>
        <v>189556.25599999999</v>
      </c>
      <c r="BO616" s="11">
        <f t="shared" si="1521"/>
        <v>172622.8</v>
      </c>
      <c r="BP616" s="11">
        <f t="shared" si="1568"/>
        <v>0</v>
      </c>
      <c r="BQ616" s="43">
        <f t="shared" si="1491"/>
        <v>172622.8</v>
      </c>
      <c r="BR616" s="11">
        <f t="shared" si="1522"/>
        <v>172622.8</v>
      </c>
      <c r="BS616" s="11">
        <f t="shared" si="1568"/>
        <v>0</v>
      </c>
      <c r="BT616" s="43">
        <f t="shared" si="1492"/>
        <v>172622.8</v>
      </c>
      <c r="BU616" s="11">
        <f t="shared" si="1568"/>
        <v>0</v>
      </c>
      <c r="BV616" s="21"/>
      <c r="BW616" s="21"/>
      <c r="BX616" s="1" t="str">
        <f t="shared" si="1406"/>
        <v/>
      </c>
    </row>
    <row r="617" spans="1:76" ht="15.6" customHeight="1" x14ac:dyDescent="0.3">
      <c r="A617" s="62" t="s">
        <v>448</v>
      </c>
      <c r="B617" s="63">
        <v>600</v>
      </c>
      <c r="C617" s="62" t="s">
        <v>126</v>
      </c>
      <c r="D617" s="62" t="s">
        <v>358</v>
      </c>
      <c r="E617" s="64" t="s">
        <v>359</v>
      </c>
      <c r="F617" s="11">
        <v>172622.8</v>
      </c>
      <c r="G617" s="11">
        <v>172622.8</v>
      </c>
      <c r="H617" s="11">
        <v>172622.8</v>
      </c>
      <c r="I617" s="11"/>
      <c r="J617" s="11"/>
      <c r="K617" s="11"/>
      <c r="L617" s="11">
        <f t="shared" si="1531"/>
        <v>172622.8</v>
      </c>
      <c r="M617" s="11">
        <f t="shared" si="1532"/>
        <v>172622.8</v>
      </c>
      <c r="N617" s="11">
        <f t="shared" si="1533"/>
        <v>172622.8</v>
      </c>
      <c r="O617" s="11">
        <v>7054.848</v>
      </c>
      <c r="P617" s="11"/>
      <c r="Q617" s="11"/>
      <c r="R617" s="11">
        <f t="shared" si="1433"/>
        <v>179677.64799999999</v>
      </c>
      <c r="S617" s="11">
        <f t="shared" si="1434"/>
        <v>172622.8</v>
      </c>
      <c r="T617" s="11">
        <f t="shared" si="1435"/>
        <v>172622.8</v>
      </c>
      <c r="U617" s="11"/>
      <c r="V617" s="11"/>
      <c r="W617" s="11"/>
      <c r="X617" s="11">
        <f t="shared" si="1436"/>
        <v>179677.64799999999</v>
      </c>
      <c r="Y617" s="11">
        <f t="shared" si="1437"/>
        <v>172622.8</v>
      </c>
      <c r="Z617" s="11">
        <f t="shared" si="1438"/>
        <v>172622.8</v>
      </c>
      <c r="AA617" s="11"/>
      <c r="AB617" s="11"/>
      <c r="AC617" s="11"/>
      <c r="AD617" s="11">
        <f t="shared" si="1439"/>
        <v>179677.64799999999</v>
      </c>
      <c r="AE617" s="11">
        <f t="shared" si="1440"/>
        <v>172622.8</v>
      </c>
      <c r="AF617" s="11">
        <f t="shared" si="1441"/>
        <v>172622.8</v>
      </c>
      <c r="AG617" s="11"/>
      <c r="AH617" s="11">
        <f t="shared" si="1442"/>
        <v>179677.64799999999</v>
      </c>
      <c r="AI617" s="11">
        <f t="shared" si="1443"/>
        <v>172622.8</v>
      </c>
      <c r="AJ617" s="11">
        <f t="shared" si="1444"/>
        <v>172622.8</v>
      </c>
      <c r="AK617" s="11"/>
      <c r="AL617" s="11"/>
      <c r="AM617" s="11"/>
      <c r="AN617" s="11">
        <f t="shared" si="1445"/>
        <v>179677.64799999999</v>
      </c>
      <c r="AO617" s="11">
        <f t="shared" si="1446"/>
        <v>172622.8</v>
      </c>
      <c r="AP617" s="11">
        <f t="shared" si="1447"/>
        <v>172622.8</v>
      </c>
      <c r="AQ617" s="11"/>
      <c r="AR617" s="11"/>
      <c r="AS617" s="11"/>
      <c r="AT617" s="11">
        <f t="shared" si="1448"/>
        <v>179677.64799999999</v>
      </c>
      <c r="AU617" s="11">
        <f t="shared" si="1449"/>
        <v>172622.8</v>
      </c>
      <c r="AV617" s="11">
        <f t="shared" si="1450"/>
        <v>172622.8</v>
      </c>
      <c r="AW617" s="11"/>
      <c r="AX617" s="11"/>
      <c r="AY617" s="11"/>
      <c r="AZ617" s="11">
        <f t="shared" si="1451"/>
        <v>179677.64799999999</v>
      </c>
      <c r="BA617" s="11">
        <f t="shared" si="1452"/>
        <v>172622.8</v>
      </c>
      <c r="BB617" s="11">
        <f t="shared" si="1453"/>
        <v>172622.8</v>
      </c>
      <c r="BC617" s="11"/>
      <c r="BD617" s="11"/>
      <c r="BE617" s="11"/>
      <c r="BF617" s="11">
        <f t="shared" si="1454"/>
        <v>179677.64799999999</v>
      </c>
      <c r="BG617" s="11">
        <f t="shared" si="1455"/>
        <v>172622.8</v>
      </c>
      <c r="BH617" s="11">
        <f t="shared" si="1456"/>
        <v>172622.8</v>
      </c>
      <c r="BI617" s="11">
        <v>9878.6080000000002</v>
      </c>
      <c r="BJ617" s="11"/>
      <c r="BK617" s="11"/>
      <c r="BL617" s="11">
        <f t="shared" si="1403"/>
        <v>189556.25599999999</v>
      </c>
      <c r="BM617" s="11"/>
      <c r="BN617" s="43">
        <f t="shared" si="1490"/>
        <v>189556.25599999999</v>
      </c>
      <c r="BO617" s="11">
        <f t="shared" si="1521"/>
        <v>172622.8</v>
      </c>
      <c r="BP617" s="11"/>
      <c r="BQ617" s="43">
        <f t="shared" si="1491"/>
        <v>172622.8</v>
      </c>
      <c r="BR617" s="11">
        <f t="shared" si="1522"/>
        <v>172622.8</v>
      </c>
      <c r="BS617" s="11"/>
      <c r="BT617" s="43">
        <f t="shared" si="1492"/>
        <v>172622.8</v>
      </c>
      <c r="BU617" s="11"/>
      <c r="BV617" s="21"/>
      <c r="BW617" s="21"/>
      <c r="BX617" s="1" t="str">
        <f t="shared" si="1406"/>
        <v>1006</v>
      </c>
    </row>
    <row r="618" spans="1:76" ht="78" customHeight="1" x14ac:dyDescent="0.3">
      <c r="A618" s="62" t="s">
        <v>450</v>
      </c>
      <c r="B618" s="63"/>
      <c r="C618" s="62"/>
      <c r="D618" s="62"/>
      <c r="E618" s="64" t="s">
        <v>451</v>
      </c>
      <c r="F618" s="11">
        <f t="shared" si="1536"/>
        <v>83814.099999999991</v>
      </c>
      <c r="G618" s="11">
        <f t="shared" si="1537"/>
        <v>83814.099999999991</v>
      </c>
      <c r="H618" s="11">
        <f t="shared" si="1538"/>
        <v>83814.099999999991</v>
      </c>
      <c r="I618" s="11">
        <f t="shared" si="1539"/>
        <v>0</v>
      </c>
      <c r="J618" s="11">
        <f t="shared" si="1540"/>
        <v>0</v>
      </c>
      <c r="K618" s="11">
        <f t="shared" si="1541"/>
        <v>0</v>
      </c>
      <c r="L618" s="11">
        <f t="shared" si="1531"/>
        <v>83814.099999999991</v>
      </c>
      <c r="M618" s="11">
        <f t="shared" si="1532"/>
        <v>83814.099999999991</v>
      </c>
      <c r="N618" s="11">
        <f t="shared" si="1533"/>
        <v>83814.099999999991</v>
      </c>
      <c r="O618" s="11">
        <f t="shared" si="1542"/>
        <v>3426.0819999999999</v>
      </c>
      <c r="P618" s="11">
        <f t="shared" si="1543"/>
        <v>0</v>
      </c>
      <c r="Q618" s="11">
        <f t="shared" si="1544"/>
        <v>0</v>
      </c>
      <c r="R618" s="11">
        <f t="shared" si="1433"/>
        <v>87240.181999999986</v>
      </c>
      <c r="S618" s="11">
        <f t="shared" si="1434"/>
        <v>83814.099999999991</v>
      </c>
      <c r="T618" s="11">
        <f t="shared" si="1435"/>
        <v>83814.099999999991</v>
      </c>
      <c r="U618" s="11">
        <f t="shared" si="1545"/>
        <v>0</v>
      </c>
      <c r="V618" s="11">
        <f t="shared" si="1546"/>
        <v>0</v>
      </c>
      <c r="W618" s="11">
        <f t="shared" si="1547"/>
        <v>0</v>
      </c>
      <c r="X618" s="11">
        <f t="shared" si="1436"/>
        <v>87240.181999999986</v>
      </c>
      <c r="Y618" s="11">
        <f t="shared" si="1437"/>
        <v>83814.099999999991</v>
      </c>
      <c r="Z618" s="11">
        <f t="shared" si="1438"/>
        <v>83814.099999999991</v>
      </c>
      <c r="AA618" s="11">
        <f t="shared" si="1548"/>
        <v>0</v>
      </c>
      <c r="AB618" s="11">
        <f t="shared" si="1549"/>
        <v>0</v>
      </c>
      <c r="AC618" s="11">
        <f t="shared" si="1550"/>
        <v>0</v>
      </c>
      <c r="AD618" s="11">
        <f t="shared" si="1439"/>
        <v>87240.181999999986</v>
      </c>
      <c r="AE618" s="11">
        <f t="shared" si="1440"/>
        <v>83814.099999999991</v>
      </c>
      <c r="AF618" s="11">
        <f t="shared" si="1441"/>
        <v>83814.099999999991</v>
      </c>
      <c r="AG618" s="11">
        <f t="shared" si="1551"/>
        <v>0</v>
      </c>
      <c r="AH618" s="11">
        <f t="shared" si="1442"/>
        <v>87240.181999999986</v>
      </c>
      <c r="AI618" s="11">
        <f t="shared" si="1443"/>
        <v>83814.099999999991</v>
      </c>
      <c r="AJ618" s="11">
        <f t="shared" si="1444"/>
        <v>83814.099999999991</v>
      </c>
      <c r="AK618" s="11">
        <f t="shared" si="1552"/>
        <v>0</v>
      </c>
      <c r="AL618" s="11">
        <f t="shared" si="1553"/>
        <v>0</v>
      </c>
      <c r="AM618" s="11">
        <f t="shared" si="1554"/>
        <v>0</v>
      </c>
      <c r="AN618" s="11">
        <f t="shared" si="1445"/>
        <v>87240.181999999986</v>
      </c>
      <c r="AO618" s="11">
        <f t="shared" si="1446"/>
        <v>83814.099999999991</v>
      </c>
      <c r="AP618" s="11">
        <f t="shared" si="1447"/>
        <v>83814.099999999991</v>
      </c>
      <c r="AQ618" s="11">
        <f t="shared" si="1555"/>
        <v>0</v>
      </c>
      <c r="AR618" s="11">
        <f t="shared" si="1556"/>
        <v>0</v>
      </c>
      <c r="AS618" s="11">
        <f t="shared" si="1557"/>
        <v>0</v>
      </c>
      <c r="AT618" s="11">
        <f t="shared" si="1448"/>
        <v>87240.181999999986</v>
      </c>
      <c r="AU618" s="11">
        <f t="shared" si="1449"/>
        <v>83814.099999999991</v>
      </c>
      <c r="AV618" s="11">
        <f t="shared" si="1450"/>
        <v>83814.099999999991</v>
      </c>
      <c r="AW618" s="11">
        <f t="shared" si="1558"/>
        <v>0</v>
      </c>
      <c r="AX618" s="11">
        <f t="shared" si="1559"/>
        <v>0</v>
      </c>
      <c r="AY618" s="11">
        <f t="shared" si="1560"/>
        <v>0</v>
      </c>
      <c r="AZ618" s="11">
        <f t="shared" si="1451"/>
        <v>87240.181999999986</v>
      </c>
      <c r="BA618" s="11">
        <f t="shared" si="1452"/>
        <v>83814.099999999991</v>
      </c>
      <c r="BB618" s="11">
        <f t="shared" si="1453"/>
        <v>83814.099999999991</v>
      </c>
      <c r="BC618" s="11">
        <f t="shared" si="1561"/>
        <v>0</v>
      </c>
      <c r="BD618" s="11">
        <f t="shared" si="1562"/>
        <v>0</v>
      </c>
      <c r="BE618" s="11">
        <f t="shared" si="1563"/>
        <v>0</v>
      </c>
      <c r="BF618" s="11">
        <f t="shared" si="1454"/>
        <v>87240.181999999986</v>
      </c>
      <c r="BG618" s="11">
        <f t="shared" si="1455"/>
        <v>83814.099999999991</v>
      </c>
      <c r="BH618" s="11">
        <f t="shared" si="1456"/>
        <v>83814.099999999991</v>
      </c>
      <c r="BI618" s="11">
        <f t="shared" si="1564"/>
        <v>6216.9</v>
      </c>
      <c r="BJ618" s="11">
        <f t="shared" si="1565"/>
        <v>0</v>
      </c>
      <c r="BK618" s="11">
        <f t="shared" si="1566"/>
        <v>0</v>
      </c>
      <c r="BL618" s="11">
        <f t="shared" si="1403"/>
        <v>93457.08199999998</v>
      </c>
      <c r="BM618" s="11">
        <f t="shared" si="1567"/>
        <v>0</v>
      </c>
      <c r="BN618" s="43">
        <f t="shared" si="1490"/>
        <v>93457.08199999998</v>
      </c>
      <c r="BO618" s="11">
        <f t="shared" si="1521"/>
        <v>83814.099999999991</v>
      </c>
      <c r="BP618" s="11">
        <f t="shared" si="1568"/>
        <v>0</v>
      </c>
      <c r="BQ618" s="43">
        <f t="shared" si="1491"/>
        <v>83814.099999999991</v>
      </c>
      <c r="BR618" s="11">
        <f t="shared" si="1522"/>
        <v>83814.099999999991</v>
      </c>
      <c r="BS618" s="11">
        <f t="shared" si="1568"/>
        <v>0</v>
      </c>
      <c r="BT618" s="43">
        <f t="shared" si="1492"/>
        <v>83814.099999999991</v>
      </c>
      <c r="BU618" s="11">
        <f t="shared" si="1568"/>
        <v>0</v>
      </c>
      <c r="BV618" s="21"/>
      <c r="BW618" s="21"/>
      <c r="BX618" s="1" t="str">
        <f t="shared" si="1406"/>
        <v/>
      </c>
    </row>
    <row r="619" spans="1:76" ht="46.8" customHeight="1" x14ac:dyDescent="0.3">
      <c r="A619" s="62" t="s">
        <v>450</v>
      </c>
      <c r="B619" s="63" t="s">
        <v>82</v>
      </c>
      <c r="C619" s="62"/>
      <c r="D619" s="62"/>
      <c r="E619" s="64" t="s">
        <v>83</v>
      </c>
      <c r="F619" s="11">
        <f t="shared" si="1536"/>
        <v>83814.099999999991</v>
      </c>
      <c r="G619" s="11">
        <f t="shared" si="1537"/>
        <v>83814.099999999991</v>
      </c>
      <c r="H619" s="11">
        <f t="shared" si="1538"/>
        <v>83814.099999999991</v>
      </c>
      <c r="I619" s="11">
        <f t="shared" si="1539"/>
        <v>0</v>
      </c>
      <c r="J619" s="11">
        <f t="shared" si="1540"/>
        <v>0</v>
      </c>
      <c r="K619" s="11">
        <f t="shared" si="1541"/>
        <v>0</v>
      </c>
      <c r="L619" s="11">
        <f t="shared" si="1531"/>
        <v>83814.099999999991</v>
      </c>
      <c r="M619" s="11">
        <f t="shared" si="1532"/>
        <v>83814.099999999991</v>
      </c>
      <c r="N619" s="11">
        <f t="shared" si="1533"/>
        <v>83814.099999999991</v>
      </c>
      <c r="O619" s="11">
        <f t="shared" si="1542"/>
        <v>3426.0819999999999</v>
      </c>
      <c r="P619" s="11">
        <f t="shared" si="1543"/>
        <v>0</v>
      </c>
      <c r="Q619" s="11">
        <f t="shared" si="1544"/>
        <v>0</v>
      </c>
      <c r="R619" s="11">
        <f t="shared" si="1433"/>
        <v>87240.181999999986</v>
      </c>
      <c r="S619" s="11">
        <f t="shared" si="1434"/>
        <v>83814.099999999991</v>
      </c>
      <c r="T619" s="11">
        <f t="shared" si="1435"/>
        <v>83814.099999999991</v>
      </c>
      <c r="U619" s="11">
        <f t="shared" si="1545"/>
        <v>0</v>
      </c>
      <c r="V619" s="11">
        <f t="shared" si="1546"/>
        <v>0</v>
      </c>
      <c r="W619" s="11">
        <f t="shared" si="1547"/>
        <v>0</v>
      </c>
      <c r="X619" s="11">
        <f t="shared" si="1436"/>
        <v>87240.181999999986</v>
      </c>
      <c r="Y619" s="11">
        <f t="shared" si="1437"/>
        <v>83814.099999999991</v>
      </c>
      <c r="Z619" s="11">
        <f t="shared" si="1438"/>
        <v>83814.099999999991</v>
      </c>
      <c r="AA619" s="11">
        <f t="shared" si="1548"/>
        <v>0</v>
      </c>
      <c r="AB619" s="11">
        <f t="shared" si="1549"/>
        <v>0</v>
      </c>
      <c r="AC619" s="11">
        <f t="shared" si="1550"/>
        <v>0</v>
      </c>
      <c r="AD619" s="11">
        <f t="shared" si="1439"/>
        <v>87240.181999999986</v>
      </c>
      <c r="AE619" s="11">
        <f t="shared" si="1440"/>
        <v>83814.099999999991</v>
      </c>
      <c r="AF619" s="11">
        <f t="shared" si="1441"/>
        <v>83814.099999999991</v>
      </c>
      <c r="AG619" s="11">
        <f t="shared" si="1551"/>
        <v>0</v>
      </c>
      <c r="AH619" s="11">
        <f t="shared" si="1442"/>
        <v>87240.181999999986</v>
      </c>
      <c r="AI619" s="11">
        <f t="shared" si="1443"/>
        <v>83814.099999999991</v>
      </c>
      <c r="AJ619" s="11">
        <f t="shared" si="1444"/>
        <v>83814.099999999991</v>
      </c>
      <c r="AK619" s="11">
        <f t="shared" si="1552"/>
        <v>0</v>
      </c>
      <c r="AL619" s="11">
        <f t="shared" si="1553"/>
        <v>0</v>
      </c>
      <c r="AM619" s="11">
        <f t="shared" si="1554"/>
        <v>0</v>
      </c>
      <c r="AN619" s="11">
        <f t="shared" si="1445"/>
        <v>87240.181999999986</v>
      </c>
      <c r="AO619" s="11">
        <f t="shared" si="1446"/>
        <v>83814.099999999991</v>
      </c>
      <c r="AP619" s="11">
        <f t="shared" si="1447"/>
        <v>83814.099999999991</v>
      </c>
      <c r="AQ619" s="11">
        <f t="shared" si="1555"/>
        <v>0</v>
      </c>
      <c r="AR619" s="11">
        <f t="shared" si="1556"/>
        <v>0</v>
      </c>
      <c r="AS619" s="11">
        <f t="shared" si="1557"/>
        <v>0</v>
      </c>
      <c r="AT619" s="11">
        <f t="shared" si="1448"/>
        <v>87240.181999999986</v>
      </c>
      <c r="AU619" s="11">
        <f t="shared" si="1449"/>
        <v>83814.099999999991</v>
      </c>
      <c r="AV619" s="11">
        <f t="shared" si="1450"/>
        <v>83814.099999999991</v>
      </c>
      <c r="AW619" s="11">
        <f t="shared" si="1558"/>
        <v>0</v>
      </c>
      <c r="AX619" s="11">
        <f t="shared" si="1559"/>
        <v>0</v>
      </c>
      <c r="AY619" s="11">
        <f t="shared" si="1560"/>
        <v>0</v>
      </c>
      <c r="AZ619" s="11">
        <f t="shared" si="1451"/>
        <v>87240.181999999986</v>
      </c>
      <c r="BA619" s="11">
        <f t="shared" si="1452"/>
        <v>83814.099999999991</v>
      </c>
      <c r="BB619" s="11">
        <f t="shared" si="1453"/>
        <v>83814.099999999991</v>
      </c>
      <c r="BC619" s="11">
        <f t="shared" si="1561"/>
        <v>0</v>
      </c>
      <c r="BD619" s="11">
        <f t="shared" si="1562"/>
        <v>0</v>
      </c>
      <c r="BE619" s="11">
        <f t="shared" si="1563"/>
        <v>0</v>
      </c>
      <c r="BF619" s="11">
        <f t="shared" si="1454"/>
        <v>87240.181999999986</v>
      </c>
      <c r="BG619" s="11">
        <f t="shared" si="1455"/>
        <v>83814.099999999991</v>
      </c>
      <c r="BH619" s="11">
        <f t="shared" si="1456"/>
        <v>83814.099999999991</v>
      </c>
      <c r="BI619" s="11">
        <f t="shared" si="1564"/>
        <v>6216.9</v>
      </c>
      <c r="BJ619" s="11">
        <f t="shared" si="1565"/>
        <v>0</v>
      </c>
      <c r="BK619" s="11">
        <f t="shared" si="1566"/>
        <v>0</v>
      </c>
      <c r="BL619" s="11">
        <f t="shared" ref="BL619:BL682" si="1569">BF619+BI619</f>
        <v>93457.08199999998</v>
      </c>
      <c r="BM619" s="11">
        <f t="shared" si="1567"/>
        <v>0</v>
      </c>
      <c r="BN619" s="43">
        <f t="shared" si="1490"/>
        <v>93457.08199999998</v>
      </c>
      <c r="BO619" s="11">
        <f t="shared" si="1521"/>
        <v>83814.099999999991</v>
      </c>
      <c r="BP619" s="11">
        <f t="shared" si="1568"/>
        <v>0</v>
      </c>
      <c r="BQ619" s="43">
        <f t="shared" si="1491"/>
        <v>83814.099999999991</v>
      </c>
      <c r="BR619" s="11">
        <f t="shared" si="1522"/>
        <v>83814.099999999991</v>
      </c>
      <c r="BS619" s="11">
        <f t="shared" si="1568"/>
        <v>0</v>
      </c>
      <c r="BT619" s="43">
        <f t="shared" si="1492"/>
        <v>83814.099999999991</v>
      </c>
      <c r="BU619" s="11">
        <f t="shared" si="1568"/>
        <v>0</v>
      </c>
      <c r="BV619" s="21"/>
      <c r="BW619" s="21"/>
      <c r="BX619" s="1" t="str">
        <f t="shared" si="1406"/>
        <v/>
      </c>
    </row>
    <row r="620" spans="1:76" ht="15.6" customHeight="1" x14ac:dyDescent="0.3">
      <c r="A620" s="62" t="s">
        <v>450</v>
      </c>
      <c r="B620" s="63">
        <v>600</v>
      </c>
      <c r="C620" s="62" t="s">
        <v>126</v>
      </c>
      <c r="D620" s="62" t="s">
        <v>358</v>
      </c>
      <c r="E620" s="64" t="s">
        <v>359</v>
      </c>
      <c r="F620" s="11">
        <v>83814.099999999991</v>
      </c>
      <c r="G620" s="11">
        <v>83814.099999999991</v>
      </c>
      <c r="H620" s="11">
        <v>83814.099999999991</v>
      </c>
      <c r="I620" s="11"/>
      <c r="J620" s="11"/>
      <c r="K620" s="11"/>
      <c r="L620" s="11">
        <f t="shared" si="1531"/>
        <v>83814.099999999991</v>
      </c>
      <c r="M620" s="11">
        <f t="shared" si="1532"/>
        <v>83814.099999999991</v>
      </c>
      <c r="N620" s="11">
        <f t="shared" si="1533"/>
        <v>83814.099999999991</v>
      </c>
      <c r="O620" s="11">
        <v>3426.0819999999999</v>
      </c>
      <c r="P620" s="11"/>
      <c r="Q620" s="11"/>
      <c r="R620" s="11">
        <f t="shared" si="1433"/>
        <v>87240.181999999986</v>
      </c>
      <c r="S620" s="11">
        <f t="shared" si="1434"/>
        <v>83814.099999999991</v>
      </c>
      <c r="T620" s="11">
        <f t="shared" si="1435"/>
        <v>83814.099999999991</v>
      </c>
      <c r="U620" s="11"/>
      <c r="V620" s="11"/>
      <c r="W620" s="11"/>
      <c r="X620" s="11">
        <f t="shared" si="1436"/>
        <v>87240.181999999986</v>
      </c>
      <c r="Y620" s="11">
        <f t="shared" si="1437"/>
        <v>83814.099999999991</v>
      </c>
      <c r="Z620" s="11">
        <f t="shared" si="1438"/>
        <v>83814.099999999991</v>
      </c>
      <c r="AA620" s="11"/>
      <c r="AB620" s="11"/>
      <c r="AC620" s="11"/>
      <c r="AD620" s="11">
        <f t="shared" si="1439"/>
        <v>87240.181999999986</v>
      </c>
      <c r="AE620" s="11">
        <f t="shared" si="1440"/>
        <v>83814.099999999991</v>
      </c>
      <c r="AF620" s="11">
        <f t="shared" si="1441"/>
        <v>83814.099999999991</v>
      </c>
      <c r="AG620" s="11"/>
      <c r="AH620" s="11">
        <f t="shared" si="1442"/>
        <v>87240.181999999986</v>
      </c>
      <c r="AI620" s="11">
        <f t="shared" si="1443"/>
        <v>83814.099999999991</v>
      </c>
      <c r="AJ620" s="11">
        <f t="shared" si="1444"/>
        <v>83814.099999999991</v>
      </c>
      <c r="AK620" s="11"/>
      <c r="AL620" s="11"/>
      <c r="AM620" s="11"/>
      <c r="AN620" s="11">
        <f t="shared" si="1445"/>
        <v>87240.181999999986</v>
      </c>
      <c r="AO620" s="11">
        <f t="shared" si="1446"/>
        <v>83814.099999999991</v>
      </c>
      <c r="AP620" s="11">
        <f t="shared" si="1447"/>
        <v>83814.099999999991</v>
      </c>
      <c r="AQ620" s="11"/>
      <c r="AR620" s="11"/>
      <c r="AS620" s="11"/>
      <c r="AT620" s="11">
        <f t="shared" si="1448"/>
        <v>87240.181999999986</v>
      </c>
      <c r="AU620" s="11">
        <f t="shared" si="1449"/>
        <v>83814.099999999991</v>
      </c>
      <c r="AV620" s="11">
        <f t="shared" si="1450"/>
        <v>83814.099999999991</v>
      </c>
      <c r="AW620" s="11"/>
      <c r="AX620" s="11"/>
      <c r="AY620" s="11"/>
      <c r="AZ620" s="11">
        <f t="shared" si="1451"/>
        <v>87240.181999999986</v>
      </c>
      <c r="BA620" s="11">
        <f t="shared" si="1452"/>
        <v>83814.099999999991</v>
      </c>
      <c r="BB620" s="11">
        <f t="shared" si="1453"/>
        <v>83814.099999999991</v>
      </c>
      <c r="BC620" s="11"/>
      <c r="BD620" s="11"/>
      <c r="BE620" s="11"/>
      <c r="BF620" s="11">
        <f t="shared" si="1454"/>
        <v>87240.181999999986</v>
      </c>
      <c r="BG620" s="11">
        <f t="shared" si="1455"/>
        <v>83814.099999999991</v>
      </c>
      <c r="BH620" s="11">
        <f t="shared" si="1456"/>
        <v>83814.099999999991</v>
      </c>
      <c r="BI620" s="11">
        <v>6216.9</v>
      </c>
      <c r="BJ620" s="11"/>
      <c r="BK620" s="11"/>
      <c r="BL620" s="11">
        <f t="shared" si="1569"/>
        <v>93457.08199999998</v>
      </c>
      <c r="BM620" s="11"/>
      <c r="BN620" s="43">
        <f t="shared" si="1490"/>
        <v>93457.08199999998</v>
      </c>
      <c r="BO620" s="11">
        <f t="shared" si="1521"/>
        <v>83814.099999999991</v>
      </c>
      <c r="BP620" s="11"/>
      <c r="BQ620" s="43">
        <f t="shared" si="1491"/>
        <v>83814.099999999991</v>
      </c>
      <c r="BR620" s="11">
        <f t="shared" si="1522"/>
        <v>83814.099999999991</v>
      </c>
      <c r="BS620" s="11"/>
      <c r="BT620" s="43">
        <f t="shared" si="1492"/>
        <v>83814.099999999991</v>
      </c>
      <c r="BU620" s="11"/>
      <c r="BV620" s="21"/>
      <c r="BW620" s="21"/>
      <c r="BX620" s="1" t="str">
        <f t="shared" si="1406"/>
        <v>1006</v>
      </c>
    </row>
    <row r="621" spans="1:76" ht="46.8" customHeight="1" x14ac:dyDescent="0.3">
      <c r="A621" s="62" t="s">
        <v>452</v>
      </c>
      <c r="B621" s="63"/>
      <c r="C621" s="62"/>
      <c r="D621" s="62"/>
      <c r="E621" s="64" t="s">
        <v>453</v>
      </c>
      <c r="F621" s="11">
        <f t="shared" ref="F621:K621" si="1570">F622+F624+F626</f>
        <v>13952532.6</v>
      </c>
      <c r="G621" s="11">
        <f t="shared" si="1570"/>
        <v>14103523.999999998</v>
      </c>
      <c r="H621" s="11">
        <f t="shared" si="1570"/>
        <v>14058196.6</v>
      </c>
      <c r="I621" s="11">
        <f t="shared" si="1570"/>
        <v>0</v>
      </c>
      <c r="J621" s="11">
        <f t="shared" si="1570"/>
        <v>0</v>
      </c>
      <c r="K621" s="11">
        <f t="shared" si="1570"/>
        <v>0</v>
      </c>
      <c r="L621" s="11">
        <f t="shared" si="1531"/>
        <v>13952532.6</v>
      </c>
      <c r="M621" s="11">
        <f t="shared" si="1532"/>
        <v>14103523.999999998</v>
      </c>
      <c r="N621" s="11">
        <f t="shared" si="1533"/>
        <v>14058196.6</v>
      </c>
      <c r="O621" s="11">
        <f>O622+O624+O626</f>
        <v>0</v>
      </c>
      <c r="P621" s="11">
        <f>P622+P624+P626</f>
        <v>0</v>
      </c>
      <c r="Q621" s="11">
        <f>Q622+Q624+Q626</f>
        <v>0</v>
      </c>
      <c r="R621" s="11">
        <f t="shared" si="1433"/>
        <v>13952532.6</v>
      </c>
      <c r="S621" s="11">
        <f t="shared" si="1434"/>
        <v>14103523.999999998</v>
      </c>
      <c r="T621" s="11">
        <f t="shared" si="1435"/>
        <v>14058196.6</v>
      </c>
      <c r="U621" s="11">
        <f>U622+U624+U626</f>
        <v>0</v>
      </c>
      <c r="V621" s="11">
        <f>V622+V624+V626</f>
        <v>0</v>
      </c>
      <c r="W621" s="11">
        <f>W622+W624+W626</f>
        <v>0</v>
      </c>
      <c r="X621" s="11">
        <f t="shared" si="1436"/>
        <v>13952532.6</v>
      </c>
      <c r="Y621" s="11">
        <f t="shared" si="1437"/>
        <v>14103523.999999998</v>
      </c>
      <c r="Z621" s="11">
        <f t="shared" si="1438"/>
        <v>14058196.6</v>
      </c>
      <c r="AA621" s="11">
        <f>AA622+AA624+AA626</f>
        <v>0</v>
      </c>
      <c r="AB621" s="11">
        <f>AB622+AB624+AB626</f>
        <v>0</v>
      </c>
      <c r="AC621" s="11">
        <f>AC622+AC624+AC626</f>
        <v>0</v>
      </c>
      <c r="AD621" s="11">
        <f t="shared" si="1439"/>
        <v>13952532.6</v>
      </c>
      <c r="AE621" s="11">
        <f t="shared" si="1440"/>
        <v>14103523.999999998</v>
      </c>
      <c r="AF621" s="11">
        <f t="shared" si="1441"/>
        <v>14058196.6</v>
      </c>
      <c r="AG621" s="11">
        <f>AG622+AG624+AG626</f>
        <v>0</v>
      </c>
      <c r="AH621" s="11">
        <f t="shared" si="1442"/>
        <v>13952532.6</v>
      </c>
      <c r="AI621" s="11">
        <f t="shared" si="1443"/>
        <v>14103523.999999998</v>
      </c>
      <c r="AJ621" s="11">
        <f t="shared" si="1444"/>
        <v>14058196.6</v>
      </c>
      <c r="AK621" s="11">
        <f>AK622+AK624+AK626</f>
        <v>0</v>
      </c>
      <c r="AL621" s="11">
        <f>AL622+AL624+AL626</f>
        <v>0</v>
      </c>
      <c r="AM621" s="11">
        <f>AM622+AM624+AM626</f>
        <v>0</v>
      </c>
      <c r="AN621" s="11">
        <f t="shared" si="1445"/>
        <v>13952532.6</v>
      </c>
      <c r="AO621" s="11">
        <f t="shared" si="1446"/>
        <v>14103523.999999998</v>
      </c>
      <c r="AP621" s="11">
        <f t="shared" si="1447"/>
        <v>14058196.6</v>
      </c>
      <c r="AQ621" s="11">
        <f>AQ622+AQ624+AQ626</f>
        <v>0</v>
      </c>
      <c r="AR621" s="11">
        <f>AR622+AR624+AR626</f>
        <v>0</v>
      </c>
      <c r="AS621" s="11">
        <f>AS622+AS624+AS626</f>
        <v>0</v>
      </c>
      <c r="AT621" s="11">
        <f t="shared" si="1448"/>
        <v>13952532.6</v>
      </c>
      <c r="AU621" s="11">
        <f t="shared" si="1449"/>
        <v>14103523.999999998</v>
      </c>
      <c r="AV621" s="11">
        <f t="shared" si="1450"/>
        <v>14058196.6</v>
      </c>
      <c r="AW621" s="11">
        <f>AW622+AW624+AW626</f>
        <v>0</v>
      </c>
      <c r="AX621" s="11">
        <f>AX622+AX624+AX626</f>
        <v>0</v>
      </c>
      <c r="AY621" s="11">
        <f>AY622+AY624+AY626</f>
        <v>0</v>
      </c>
      <c r="AZ621" s="11">
        <f t="shared" si="1451"/>
        <v>13952532.6</v>
      </c>
      <c r="BA621" s="11">
        <f t="shared" si="1452"/>
        <v>14103523.999999998</v>
      </c>
      <c r="BB621" s="11">
        <f t="shared" si="1453"/>
        <v>14058196.6</v>
      </c>
      <c r="BC621" s="11">
        <f>BC622+BC624+BC626</f>
        <v>0</v>
      </c>
      <c r="BD621" s="11">
        <f>BD622+BD624+BD626</f>
        <v>0</v>
      </c>
      <c r="BE621" s="11">
        <f>BE622+BE624+BE626</f>
        <v>0</v>
      </c>
      <c r="BF621" s="11">
        <f t="shared" si="1454"/>
        <v>13952532.6</v>
      </c>
      <c r="BG621" s="11">
        <f t="shared" si="1455"/>
        <v>14103523.999999998</v>
      </c>
      <c r="BH621" s="11">
        <f t="shared" si="1456"/>
        <v>14058196.6</v>
      </c>
      <c r="BI621" s="11">
        <f>BI622+BI624+BI626</f>
        <v>0</v>
      </c>
      <c r="BJ621" s="11">
        <f>BJ622+BJ624+BJ626</f>
        <v>0</v>
      </c>
      <c r="BK621" s="11">
        <f>BK622+BK624+BK626</f>
        <v>0</v>
      </c>
      <c r="BL621" s="11">
        <f t="shared" si="1569"/>
        <v>13952532.6</v>
      </c>
      <c r="BM621" s="11">
        <f>BM622+BM624+BM626</f>
        <v>0</v>
      </c>
      <c r="BN621" s="43">
        <f t="shared" si="1490"/>
        <v>13952532.6</v>
      </c>
      <c r="BO621" s="11">
        <f t="shared" si="1521"/>
        <v>14103523.999999998</v>
      </c>
      <c r="BP621" s="11">
        <f>BP622+BP624+BP626</f>
        <v>0</v>
      </c>
      <c r="BQ621" s="43">
        <f t="shared" si="1491"/>
        <v>14103523.999999998</v>
      </c>
      <c r="BR621" s="11">
        <f t="shared" si="1522"/>
        <v>14058196.6</v>
      </c>
      <c r="BS621" s="11">
        <f>BS622+BS624+BS626</f>
        <v>0</v>
      </c>
      <c r="BT621" s="43">
        <f t="shared" si="1492"/>
        <v>14058196.6</v>
      </c>
      <c r="BU621" s="11">
        <f>BU622+BU624+BU626</f>
        <v>0</v>
      </c>
      <c r="BV621" s="21"/>
      <c r="BW621" s="21"/>
      <c r="BX621" s="1" t="str">
        <f t="shared" si="1406"/>
        <v/>
      </c>
    </row>
    <row r="622" spans="1:76" ht="31.2" customHeight="1" x14ac:dyDescent="0.3">
      <c r="A622" s="62" t="s">
        <v>452</v>
      </c>
      <c r="B622" s="63" t="s">
        <v>64</v>
      </c>
      <c r="C622" s="62"/>
      <c r="D622" s="62"/>
      <c r="E622" s="64" t="s">
        <v>65</v>
      </c>
      <c r="F622" s="11">
        <f t="shared" ref="F622:K622" si="1571">F623</f>
        <v>3</v>
      </c>
      <c r="G622" s="11">
        <f t="shared" si="1571"/>
        <v>3</v>
      </c>
      <c r="H622" s="11">
        <f t="shared" si="1571"/>
        <v>3</v>
      </c>
      <c r="I622" s="11">
        <f t="shared" si="1571"/>
        <v>0</v>
      </c>
      <c r="J622" s="11">
        <f t="shared" si="1571"/>
        <v>0</v>
      </c>
      <c r="K622" s="11">
        <f t="shared" si="1571"/>
        <v>0</v>
      </c>
      <c r="L622" s="11">
        <f t="shared" si="1531"/>
        <v>3</v>
      </c>
      <c r="M622" s="11">
        <f t="shared" si="1532"/>
        <v>3</v>
      </c>
      <c r="N622" s="11">
        <f t="shared" si="1533"/>
        <v>3</v>
      </c>
      <c r="O622" s="11">
        <f>O623</f>
        <v>0</v>
      </c>
      <c r="P622" s="11">
        <f>P623</f>
        <v>0</v>
      </c>
      <c r="Q622" s="11">
        <f>Q623</f>
        <v>0</v>
      </c>
      <c r="R622" s="11">
        <f t="shared" si="1433"/>
        <v>3</v>
      </c>
      <c r="S622" s="11">
        <f t="shared" si="1434"/>
        <v>3</v>
      </c>
      <c r="T622" s="11">
        <f t="shared" si="1435"/>
        <v>3</v>
      </c>
      <c r="U622" s="11">
        <f>U623</f>
        <v>0</v>
      </c>
      <c r="V622" s="11">
        <f>V623</f>
        <v>0</v>
      </c>
      <c r="W622" s="11">
        <f>W623</f>
        <v>0</v>
      </c>
      <c r="X622" s="11">
        <f t="shared" si="1436"/>
        <v>3</v>
      </c>
      <c r="Y622" s="11">
        <f t="shared" si="1437"/>
        <v>3</v>
      </c>
      <c r="Z622" s="11">
        <f t="shared" si="1438"/>
        <v>3</v>
      </c>
      <c r="AA622" s="11">
        <f>AA623</f>
        <v>0</v>
      </c>
      <c r="AB622" s="11">
        <f>AB623</f>
        <v>0</v>
      </c>
      <c r="AC622" s="11">
        <f>AC623</f>
        <v>0</v>
      </c>
      <c r="AD622" s="11">
        <f t="shared" si="1439"/>
        <v>3</v>
      </c>
      <c r="AE622" s="11">
        <f t="shared" si="1440"/>
        <v>3</v>
      </c>
      <c r="AF622" s="11">
        <f t="shared" si="1441"/>
        <v>3</v>
      </c>
      <c r="AG622" s="11">
        <f>AG623</f>
        <v>0</v>
      </c>
      <c r="AH622" s="11">
        <f t="shared" si="1442"/>
        <v>3</v>
      </c>
      <c r="AI622" s="11">
        <f t="shared" si="1443"/>
        <v>3</v>
      </c>
      <c r="AJ622" s="11">
        <f t="shared" si="1444"/>
        <v>3</v>
      </c>
      <c r="AK622" s="11">
        <f>AK623</f>
        <v>0</v>
      </c>
      <c r="AL622" s="11">
        <f>AL623</f>
        <v>0</v>
      </c>
      <c r="AM622" s="11">
        <f>AM623</f>
        <v>0</v>
      </c>
      <c r="AN622" s="11">
        <f t="shared" si="1445"/>
        <v>3</v>
      </c>
      <c r="AO622" s="11">
        <f t="shared" si="1446"/>
        <v>3</v>
      </c>
      <c r="AP622" s="11">
        <f t="shared" si="1447"/>
        <v>3</v>
      </c>
      <c r="AQ622" s="11">
        <f>AQ623</f>
        <v>0</v>
      </c>
      <c r="AR622" s="11">
        <f>AR623</f>
        <v>0</v>
      </c>
      <c r="AS622" s="11">
        <f>AS623</f>
        <v>0</v>
      </c>
      <c r="AT622" s="11">
        <f t="shared" si="1448"/>
        <v>3</v>
      </c>
      <c r="AU622" s="11">
        <f t="shared" si="1449"/>
        <v>3</v>
      </c>
      <c r="AV622" s="11">
        <f t="shared" si="1450"/>
        <v>3</v>
      </c>
      <c r="AW622" s="11">
        <f>AW623</f>
        <v>0</v>
      </c>
      <c r="AX622" s="11">
        <f>AX623</f>
        <v>0</v>
      </c>
      <c r="AY622" s="11">
        <f>AY623</f>
        <v>0</v>
      </c>
      <c r="AZ622" s="11">
        <f t="shared" si="1451"/>
        <v>3</v>
      </c>
      <c r="BA622" s="11">
        <f t="shared" si="1452"/>
        <v>3</v>
      </c>
      <c r="BB622" s="11">
        <f t="shared" si="1453"/>
        <v>3</v>
      </c>
      <c r="BC622" s="11">
        <f>BC623</f>
        <v>0</v>
      </c>
      <c r="BD622" s="11">
        <f>BD623</f>
        <v>0</v>
      </c>
      <c r="BE622" s="11">
        <f>BE623</f>
        <v>0</v>
      </c>
      <c r="BF622" s="11">
        <f t="shared" si="1454"/>
        <v>3</v>
      </c>
      <c r="BG622" s="11">
        <f t="shared" si="1455"/>
        <v>3</v>
      </c>
      <c r="BH622" s="11">
        <f t="shared" si="1456"/>
        <v>3</v>
      </c>
      <c r="BI622" s="11">
        <f>BI623</f>
        <v>0</v>
      </c>
      <c r="BJ622" s="11">
        <f>BJ623</f>
        <v>0</v>
      </c>
      <c r="BK622" s="11">
        <f>BK623</f>
        <v>0</v>
      </c>
      <c r="BL622" s="11">
        <f t="shared" si="1569"/>
        <v>3</v>
      </c>
      <c r="BM622" s="11">
        <f>BM623</f>
        <v>0</v>
      </c>
      <c r="BN622" s="43">
        <f t="shared" si="1490"/>
        <v>3</v>
      </c>
      <c r="BO622" s="11">
        <f t="shared" si="1521"/>
        <v>3</v>
      </c>
      <c r="BP622" s="11">
        <f>BP623</f>
        <v>0</v>
      </c>
      <c r="BQ622" s="43">
        <f t="shared" si="1491"/>
        <v>3</v>
      </c>
      <c r="BR622" s="11">
        <f t="shared" si="1522"/>
        <v>3</v>
      </c>
      <c r="BS622" s="11">
        <f>BS623</f>
        <v>0</v>
      </c>
      <c r="BT622" s="43">
        <f t="shared" si="1492"/>
        <v>3</v>
      </c>
      <c r="BU622" s="11">
        <f>BU623</f>
        <v>0</v>
      </c>
      <c r="BV622" s="21"/>
      <c r="BW622" s="21"/>
      <c r="BX622" s="1" t="str">
        <f t="shared" ref="BX622:BX685" si="1572">CONCATENATE(C622,D622)</f>
        <v/>
      </c>
    </row>
    <row r="623" spans="1:76" ht="15.6" customHeight="1" x14ac:dyDescent="0.3">
      <c r="A623" s="62" t="s">
        <v>452</v>
      </c>
      <c r="B623" s="63">
        <v>200</v>
      </c>
      <c r="C623" s="62" t="s">
        <v>78</v>
      </c>
      <c r="D623" s="62" t="s">
        <v>72</v>
      </c>
      <c r="E623" s="64" t="s">
        <v>95</v>
      </c>
      <c r="F623" s="11">
        <v>3</v>
      </c>
      <c r="G623" s="11">
        <v>3</v>
      </c>
      <c r="H623" s="11">
        <v>3</v>
      </c>
      <c r="I623" s="11"/>
      <c r="J623" s="11"/>
      <c r="K623" s="11"/>
      <c r="L623" s="11">
        <f t="shared" si="1531"/>
        <v>3</v>
      </c>
      <c r="M623" s="11">
        <f t="shared" si="1532"/>
        <v>3</v>
      </c>
      <c r="N623" s="11">
        <f t="shared" si="1533"/>
        <v>3</v>
      </c>
      <c r="O623" s="11"/>
      <c r="P623" s="11"/>
      <c r="Q623" s="11"/>
      <c r="R623" s="11">
        <f t="shared" si="1433"/>
        <v>3</v>
      </c>
      <c r="S623" s="11">
        <f t="shared" si="1434"/>
        <v>3</v>
      </c>
      <c r="T623" s="11">
        <f t="shared" si="1435"/>
        <v>3</v>
      </c>
      <c r="U623" s="11"/>
      <c r="V623" s="11"/>
      <c r="W623" s="11"/>
      <c r="X623" s="11">
        <f t="shared" si="1436"/>
        <v>3</v>
      </c>
      <c r="Y623" s="11">
        <f t="shared" si="1437"/>
        <v>3</v>
      </c>
      <c r="Z623" s="11">
        <f t="shared" si="1438"/>
        <v>3</v>
      </c>
      <c r="AA623" s="11"/>
      <c r="AB623" s="11"/>
      <c r="AC623" s="11"/>
      <c r="AD623" s="11">
        <f t="shared" si="1439"/>
        <v>3</v>
      </c>
      <c r="AE623" s="11">
        <f t="shared" si="1440"/>
        <v>3</v>
      </c>
      <c r="AF623" s="11">
        <f t="shared" si="1441"/>
        <v>3</v>
      </c>
      <c r="AG623" s="11"/>
      <c r="AH623" s="11">
        <f t="shared" si="1442"/>
        <v>3</v>
      </c>
      <c r="AI623" s="11">
        <f t="shared" si="1443"/>
        <v>3</v>
      </c>
      <c r="AJ623" s="11">
        <f t="shared" si="1444"/>
        <v>3</v>
      </c>
      <c r="AK623" s="11"/>
      <c r="AL623" s="11"/>
      <c r="AM623" s="11"/>
      <c r="AN623" s="11">
        <f t="shared" si="1445"/>
        <v>3</v>
      </c>
      <c r="AO623" s="11">
        <f t="shared" si="1446"/>
        <v>3</v>
      </c>
      <c r="AP623" s="11">
        <f t="shared" si="1447"/>
        <v>3</v>
      </c>
      <c r="AQ623" s="11"/>
      <c r="AR623" s="11"/>
      <c r="AS623" s="11"/>
      <c r="AT623" s="11">
        <f t="shared" si="1448"/>
        <v>3</v>
      </c>
      <c r="AU623" s="11">
        <f t="shared" si="1449"/>
        <v>3</v>
      </c>
      <c r="AV623" s="11">
        <f t="shared" si="1450"/>
        <v>3</v>
      </c>
      <c r="AW623" s="11"/>
      <c r="AX623" s="11"/>
      <c r="AY623" s="11"/>
      <c r="AZ623" s="11">
        <f t="shared" si="1451"/>
        <v>3</v>
      </c>
      <c r="BA623" s="11">
        <f t="shared" si="1452"/>
        <v>3</v>
      </c>
      <c r="BB623" s="11">
        <f t="shared" si="1453"/>
        <v>3</v>
      </c>
      <c r="BC623" s="11"/>
      <c r="BD623" s="11"/>
      <c r="BE623" s="11"/>
      <c r="BF623" s="11">
        <f t="shared" si="1454"/>
        <v>3</v>
      </c>
      <c r="BG623" s="11">
        <f t="shared" si="1455"/>
        <v>3</v>
      </c>
      <c r="BH623" s="11">
        <f t="shared" si="1456"/>
        <v>3</v>
      </c>
      <c r="BI623" s="11"/>
      <c r="BJ623" s="11"/>
      <c r="BK623" s="11"/>
      <c r="BL623" s="11">
        <f t="shared" si="1569"/>
        <v>3</v>
      </c>
      <c r="BM623" s="11"/>
      <c r="BN623" s="43">
        <f t="shared" si="1490"/>
        <v>3</v>
      </c>
      <c r="BO623" s="11">
        <f t="shared" si="1521"/>
        <v>3</v>
      </c>
      <c r="BP623" s="11"/>
      <c r="BQ623" s="43">
        <f t="shared" si="1491"/>
        <v>3</v>
      </c>
      <c r="BR623" s="11">
        <f t="shared" si="1522"/>
        <v>3</v>
      </c>
      <c r="BS623" s="11"/>
      <c r="BT623" s="43">
        <f t="shared" si="1492"/>
        <v>3</v>
      </c>
      <c r="BU623" s="11"/>
      <c r="BV623" s="21"/>
      <c r="BW623" s="21"/>
      <c r="BX623" s="1" t="str">
        <f t="shared" si="1572"/>
        <v>0709</v>
      </c>
    </row>
    <row r="624" spans="1:76" ht="31.2" customHeight="1" x14ac:dyDescent="0.3">
      <c r="A624" s="62" t="s">
        <v>452</v>
      </c>
      <c r="B624" s="63" t="s">
        <v>211</v>
      </c>
      <c r="C624" s="62"/>
      <c r="D624" s="62"/>
      <c r="E624" s="64" t="s">
        <v>212</v>
      </c>
      <c r="F624" s="11">
        <f t="shared" ref="F624:K624" si="1573">F625</f>
        <v>41.8</v>
      </c>
      <c r="G624" s="11">
        <f t="shared" si="1573"/>
        <v>41.7</v>
      </c>
      <c r="H624" s="11">
        <f t="shared" si="1573"/>
        <v>41.8</v>
      </c>
      <c r="I624" s="11">
        <f t="shared" si="1573"/>
        <v>0</v>
      </c>
      <c r="J624" s="11">
        <f t="shared" si="1573"/>
        <v>0</v>
      </c>
      <c r="K624" s="11">
        <f t="shared" si="1573"/>
        <v>0</v>
      </c>
      <c r="L624" s="11">
        <f t="shared" si="1531"/>
        <v>41.8</v>
      </c>
      <c r="M624" s="11">
        <f t="shared" si="1532"/>
        <v>41.7</v>
      </c>
      <c r="N624" s="11">
        <f t="shared" si="1533"/>
        <v>41.8</v>
      </c>
      <c r="O624" s="11">
        <f>O625</f>
        <v>0</v>
      </c>
      <c r="P624" s="11">
        <f>P625</f>
        <v>0</v>
      </c>
      <c r="Q624" s="11">
        <f>Q625</f>
        <v>0</v>
      </c>
      <c r="R624" s="11">
        <f t="shared" si="1433"/>
        <v>41.8</v>
      </c>
      <c r="S624" s="11">
        <f t="shared" si="1434"/>
        <v>41.7</v>
      </c>
      <c r="T624" s="11">
        <f t="shared" si="1435"/>
        <v>41.8</v>
      </c>
      <c r="U624" s="11">
        <f>U625</f>
        <v>0</v>
      </c>
      <c r="V624" s="11">
        <f>V625</f>
        <v>0</v>
      </c>
      <c r="W624" s="11">
        <f>W625</f>
        <v>0</v>
      </c>
      <c r="X624" s="11">
        <f t="shared" si="1436"/>
        <v>41.8</v>
      </c>
      <c r="Y624" s="11">
        <f t="shared" si="1437"/>
        <v>41.7</v>
      </c>
      <c r="Z624" s="11">
        <f t="shared" si="1438"/>
        <v>41.8</v>
      </c>
      <c r="AA624" s="11">
        <f>AA625</f>
        <v>0</v>
      </c>
      <c r="AB624" s="11">
        <f>AB625</f>
        <v>0</v>
      </c>
      <c r="AC624" s="11">
        <f>AC625</f>
        <v>0</v>
      </c>
      <c r="AD624" s="11">
        <f t="shared" si="1439"/>
        <v>41.8</v>
      </c>
      <c r="AE624" s="11">
        <f t="shared" si="1440"/>
        <v>41.7</v>
      </c>
      <c r="AF624" s="11">
        <f t="shared" si="1441"/>
        <v>41.8</v>
      </c>
      <c r="AG624" s="11">
        <f>AG625</f>
        <v>0</v>
      </c>
      <c r="AH624" s="11">
        <f t="shared" si="1442"/>
        <v>41.8</v>
      </c>
      <c r="AI624" s="11">
        <f t="shared" si="1443"/>
        <v>41.7</v>
      </c>
      <c r="AJ624" s="11">
        <f t="shared" si="1444"/>
        <v>41.8</v>
      </c>
      <c r="AK624" s="11">
        <f>AK625</f>
        <v>0</v>
      </c>
      <c r="AL624" s="11">
        <f>AL625</f>
        <v>0</v>
      </c>
      <c r="AM624" s="11">
        <f>AM625</f>
        <v>0</v>
      </c>
      <c r="AN624" s="11">
        <f t="shared" si="1445"/>
        <v>41.8</v>
      </c>
      <c r="AO624" s="11">
        <f t="shared" si="1446"/>
        <v>41.7</v>
      </c>
      <c r="AP624" s="11">
        <f t="shared" si="1447"/>
        <v>41.8</v>
      </c>
      <c r="AQ624" s="11">
        <f>AQ625</f>
        <v>0</v>
      </c>
      <c r="AR624" s="11">
        <f>AR625</f>
        <v>0</v>
      </c>
      <c r="AS624" s="11">
        <f>AS625</f>
        <v>0</v>
      </c>
      <c r="AT624" s="11">
        <f t="shared" si="1448"/>
        <v>41.8</v>
      </c>
      <c r="AU624" s="11">
        <f t="shared" si="1449"/>
        <v>41.7</v>
      </c>
      <c r="AV624" s="11">
        <f t="shared" si="1450"/>
        <v>41.8</v>
      </c>
      <c r="AW624" s="11">
        <f>AW625</f>
        <v>0</v>
      </c>
      <c r="AX624" s="11">
        <f>AX625</f>
        <v>0</v>
      </c>
      <c r="AY624" s="11">
        <f>AY625</f>
        <v>0</v>
      </c>
      <c r="AZ624" s="11">
        <f t="shared" si="1451"/>
        <v>41.8</v>
      </c>
      <c r="BA624" s="11">
        <f t="shared" si="1452"/>
        <v>41.7</v>
      </c>
      <c r="BB624" s="11">
        <f t="shared" si="1453"/>
        <v>41.8</v>
      </c>
      <c r="BC624" s="11">
        <f>BC625</f>
        <v>0</v>
      </c>
      <c r="BD624" s="11">
        <f>BD625</f>
        <v>0</v>
      </c>
      <c r="BE624" s="11">
        <f>BE625</f>
        <v>0</v>
      </c>
      <c r="BF624" s="11">
        <f t="shared" si="1454"/>
        <v>41.8</v>
      </c>
      <c r="BG624" s="11">
        <f t="shared" si="1455"/>
        <v>41.7</v>
      </c>
      <c r="BH624" s="11">
        <f t="shared" si="1456"/>
        <v>41.8</v>
      </c>
      <c r="BI624" s="11">
        <f>BI625</f>
        <v>0</v>
      </c>
      <c r="BJ624" s="11">
        <f>BJ625</f>
        <v>0</v>
      </c>
      <c r="BK624" s="11">
        <f>BK625</f>
        <v>0</v>
      </c>
      <c r="BL624" s="11">
        <f t="shared" si="1569"/>
        <v>41.8</v>
      </c>
      <c r="BM624" s="11">
        <f>BM625</f>
        <v>0</v>
      </c>
      <c r="BN624" s="43">
        <f t="shared" si="1490"/>
        <v>41.8</v>
      </c>
      <c r="BO624" s="11">
        <f t="shared" si="1521"/>
        <v>41.7</v>
      </c>
      <c r="BP624" s="11">
        <f>BP625</f>
        <v>0</v>
      </c>
      <c r="BQ624" s="43">
        <f t="shared" si="1491"/>
        <v>41.7</v>
      </c>
      <c r="BR624" s="11">
        <f t="shared" si="1522"/>
        <v>41.8</v>
      </c>
      <c r="BS624" s="11">
        <f>BS625</f>
        <v>0</v>
      </c>
      <c r="BT624" s="43">
        <f t="shared" si="1492"/>
        <v>41.8</v>
      </c>
      <c r="BU624" s="11">
        <f>BU625</f>
        <v>0</v>
      </c>
      <c r="BV624" s="21"/>
      <c r="BW624" s="21"/>
      <c r="BX624" s="1" t="str">
        <f t="shared" si="1572"/>
        <v/>
      </c>
    </row>
    <row r="625" spans="1:76" ht="15.6" customHeight="1" x14ac:dyDescent="0.3">
      <c r="A625" s="62" t="s">
        <v>452</v>
      </c>
      <c r="B625" s="63" t="s">
        <v>211</v>
      </c>
      <c r="C625" s="62" t="s">
        <v>126</v>
      </c>
      <c r="D625" s="62" t="s">
        <v>71</v>
      </c>
      <c r="E625" s="64" t="s">
        <v>454</v>
      </c>
      <c r="F625" s="11">
        <v>41.8</v>
      </c>
      <c r="G625" s="11">
        <v>41.7</v>
      </c>
      <c r="H625" s="11">
        <v>41.8</v>
      </c>
      <c r="I625" s="11"/>
      <c r="J625" s="11"/>
      <c r="K625" s="11"/>
      <c r="L625" s="11">
        <f t="shared" si="1531"/>
        <v>41.8</v>
      </c>
      <c r="M625" s="11">
        <f t="shared" si="1532"/>
        <v>41.7</v>
      </c>
      <c r="N625" s="11">
        <f t="shared" si="1533"/>
        <v>41.8</v>
      </c>
      <c r="O625" s="11"/>
      <c r="P625" s="11"/>
      <c r="Q625" s="11"/>
      <c r="R625" s="11">
        <f t="shared" si="1433"/>
        <v>41.8</v>
      </c>
      <c r="S625" s="11">
        <f t="shared" si="1434"/>
        <v>41.7</v>
      </c>
      <c r="T625" s="11">
        <f t="shared" si="1435"/>
        <v>41.8</v>
      </c>
      <c r="U625" s="11"/>
      <c r="V625" s="11"/>
      <c r="W625" s="11"/>
      <c r="X625" s="11">
        <f t="shared" si="1436"/>
        <v>41.8</v>
      </c>
      <c r="Y625" s="11">
        <f t="shared" si="1437"/>
        <v>41.7</v>
      </c>
      <c r="Z625" s="11">
        <f t="shared" si="1438"/>
        <v>41.8</v>
      </c>
      <c r="AA625" s="11"/>
      <c r="AB625" s="11"/>
      <c r="AC625" s="11"/>
      <c r="AD625" s="11">
        <f t="shared" si="1439"/>
        <v>41.8</v>
      </c>
      <c r="AE625" s="11">
        <f t="shared" si="1440"/>
        <v>41.7</v>
      </c>
      <c r="AF625" s="11">
        <f t="shared" si="1441"/>
        <v>41.8</v>
      </c>
      <c r="AG625" s="11"/>
      <c r="AH625" s="11">
        <f t="shared" si="1442"/>
        <v>41.8</v>
      </c>
      <c r="AI625" s="11">
        <f t="shared" si="1443"/>
        <v>41.7</v>
      </c>
      <c r="AJ625" s="11">
        <f t="shared" si="1444"/>
        <v>41.8</v>
      </c>
      <c r="AK625" s="11"/>
      <c r="AL625" s="11"/>
      <c r="AM625" s="11"/>
      <c r="AN625" s="11">
        <f t="shared" si="1445"/>
        <v>41.8</v>
      </c>
      <c r="AO625" s="11">
        <f t="shared" si="1446"/>
        <v>41.7</v>
      </c>
      <c r="AP625" s="11">
        <f t="shared" si="1447"/>
        <v>41.8</v>
      </c>
      <c r="AQ625" s="11"/>
      <c r="AR625" s="11"/>
      <c r="AS625" s="11"/>
      <c r="AT625" s="11">
        <f t="shared" si="1448"/>
        <v>41.8</v>
      </c>
      <c r="AU625" s="11">
        <f t="shared" si="1449"/>
        <v>41.7</v>
      </c>
      <c r="AV625" s="11">
        <f t="shared" si="1450"/>
        <v>41.8</v>
      </c>
      <c r="AW625" s="11"/>
      <c r="AX625" s="11"/>
      <c r="AY625" s="11"/>
      <c r="AZ625" s="11">
        <f t="shared" si="1451"/>
        <v>41.8</v>
      </c>
      <c r="BA625" s="11">
        <f t="shared" si="1452"/>
        <v>41.7</v>
      </c>
      <c r="BB625" s="11">
        <f t="shared" si="1453"/>
        <v>41.8</v>
      </c>
      <c r="BC625" s="11"/>
      <c r="BD625" s="11"/>
      <c r="BE625" s="11"/>
      <c r="BF625" s="11">
        <f t="shared" si="1454"/>
        <v>41.8</v>
      </c>
      <c r="BG625" s="11">
        <f t="shared" si="1455"/>
        <v>41.7</v>
      </c>
      <c r="BH625" s="11">
        <f t="shared" si="1456"/>
        <v>41.8</v>
      </c>
      <c r="BI625" s="11"/>
      <c r="BJ625" s="11"/>
      <c r="BK625" s="11"/>
      <c r="BL625" s="11">
        <f t="shared" si="1569"/>
        <v>41.8</v>
      </c>
      <c r="BM625" s="11"/>
      <c r="BN625" s="43">
        <f t="shared" si="1490"/>
        <v>41.8</v>
      </c>
      <c r="BO625" s="11">
        <f t="shared" si="1521"/>
        <v>41.7</v>
      </c>
      <c r="BP625" s="11"/>
      <c r="BQ625" s="43">
        <f t="shared" si="1491"/>
        <v>41.7</v>
      </c>
      <c r="BR625" s="11">
        <f t="shared" si="1522"/>
        <v>41.8</v>
      </c>
      <c r="BS625" s="11"/>
      <c r="BT625" s="43">
        <f t="shared" si="1492"/>
        <v>41.8</v>
      </c>
      <c r="BU625" s="11"/>
      <c r="BV625" s="21"/>
      <c r="BW625" s="21"/>
      <c r="BX625" s="1" t="str">
        <f t="shared" si="1572"/>
        <v>1004</v>
      </c>
    </row>
    <row r="626" spans="1:76" ht="46.8" customHeight="1" x14ac:dyDescent="0.3">
      <c r="A626" s="62" t="s">
        <v>452</v>
      </c>
      <c r="B626" s="63" t="s">
        <v>82</v>
      </c>
      <c r="C626" s="62"/>
      <c r="D626" s="62"/>
      <c r="E626" s="64" t="s">
        <v>83</v>
      </c>
      <c r="F626" s="11">
        <f t="shared" ref="F626:K626" si="1574">F627+F628+F629+F630</f>
        <v>13952487.799999999</v>
      </c>
      <c r="G626" s="11">
        <f t="shared" si="1574"/>
        <v>14103479.299999999</v>
      </c>
      <c r="H626" s="11">
        <f t="shared" si="1574"/>
        <v>14058151.799999999</v>
      </c>
      <c r="I626" s="11">
        <f t="shared" si="1574"/>
        <v>0</v>
      </c>
      <c r="J626" s="11">
        <f t="shared" si="1574"/>
        <v>0</v>
      </c>
      <c r="K626" s="11">
        <f t="shared" si="1574"/>
        <v>0</v>
      </c>
      <c r="L626" s="11">
        <f t="shared" si="1531"/>
        <v>13952487.799999999</v>
      </c>
      <c r="M626" s="11">
        <f t="shared" si="1532"/>
        <v>14103479.299999999</v>
      </c>
      <c r="N626" s="11">
        <f t="shared" si="1533"/>
        <v>14058151.799999999</v>
      </c>
      <c r="O626" s="11">
        <f>O627+O628+O629+O630</f>
        <v>0</v>
      </c>
      <c r="P626" s="11">
        <f>P627+P628+P629+P630</f>
        <v>0</v>
      </c>
      <c r="Q626" s="11">
        <f>Q627+Q628+Q629+Q630</f>
        <v>0</v>
      </c>
      <c r="R626" s="11">
        <f t="shared" si="1433"/>
        <v>13952487.799999999</v>
      </c>
      <c r="S626" s="11">
        <f t="shared" si="1434"/>
        <v>14103479.299999999</v>
      </c>
      <c r="T626" s="11">
        <f t="shared" si="1435"/>
        <v>14058151.799999999</v>
      </c>
      <c r="U626" s="11">
        <f>U627+U628+U629+U630</f>
        <v>0</v>
      </c>
      <c r="V626" s="11">
        <f>V627+V628+V629+V630</f>
        <v>0</v>
      </c>
      <c r="W626" s="11">
        <f>W627+W628+W629+W630</f>
        <v>0</v>
      </c>
      <c r="X626" s="11">
        <f t="shared" si="1436"/>
        <v>13952487.799999999</v>
      </c>
      <c r="Y626" s="11">
        <f t="shared" si="1437"/>
        <v>14103479.299999999</v>
      </c>
      <c r="Z626" s="11">
        <f t="shared" si="1438"/>
        <v>14058151.799999999</v>
      </c>
      <c r="AA626" s="11">
        <f>AA627+AA628+AA629+AA630</f>
        <v>0</v>
      </c>
      <c r="AB626" s="11">
        <f>AB627+AB628+AB629+AB630</f>
        <v>0</v>
      </c>
      <c r="AC626" s="11">
        <f>AC627+AC628+AC629+AC630</f>
        <v>0</v>
      </c>
      <c r="AD626" s="11">
        <f t="shared" si="1439"/>
        <v>13952487.799999999</v>
      </c>
      <c r="AE626" s="11">
        <f t="shared" si="1440"/>
        <v>14103479.299999999</v>
      </c>
      <c r="AF626" s="11">
        <f t="shared" si="1441"/>
        <v>14058151.799999999</v>
      </c>
      <c r="AG626" s="11">
        <f>AG627+AG628+AG629+AG630</f>
        <v>0</v>
      </c>
      <c r="AH626" s="11">
        <f t="shared" si="1442"/>
        <v>13952487.799999999</v>
      </c>
      <c r="AI626" s="11">
        <f t="shared" si="1443"/>
        <v>14103479.299999999</v>
      </c>
      <c r="AJ626" s="11">
        <f t="shared" si="1444"/>
        <v>14058151.799999999</v>
      </c>
      <c r="AK626" s="11">
        <f>AK627+AK628+AK629+AK630</f>
        <v>0</v>
      </c>
      <c r="AL626" s="11">
        <f>AL627+AL628+AL629+AL630</f>
        <v>0</v>
      </c>
      <c r="AM626" s="11">
        <f>AM627+AM628+AM629+AM630</f>
        <v>0</v>
      </c>
      <c r="AN626" s="11">
        <f t="shared" si="1445"/>
        <v>13952487.799999999</v>
      </c>
      <c r="AO626" s="11">
        <f t="shared" si="1446"/>
        <v>14103479.299999999</v>
      </c>
      <c r="AP626" s="11">
        <f t="shared" si="1447"/>
        <v>14058151.799999999</v>
      </c>
      <c r="AQ626" s="11">
        <f>AQ627+AQ628+AQ629+AQ630</f>
        <v>0</v>
      </c>
      <c r="AR626" s="11">
        <f>AR627+AR628+AR629+AR630</f>
        <v>0</v>
      </c>
      <c r="AS626" s="11">
        <f>AS627+AS628+AS629+AS630</f>
        <v>0</v>
      </c>
      <c r="AT626" s="11">
        <f t="shared" si="1448"/>
        <v>13952487.799999999</v>
      </c>
      <c r="AU626" s="11">
        <f t="shared" si="1449"/>
        <v>14103479.299999999</v>
      </c>
      <c r="AV626" s="11">
        <f t="shared" si="1450"/>
        <v>14058151.799999999</v>
      </c>
      <c r="AW626" s="11">
        <f>AW627+AW628+AW629+AW630</f>
        <v>0</v>
      </c>
      <c r="AX626" s="11">
        <f>AX627+AX628+AX629+AX630</f>
        <v>0</v>
      </c>
      <c r="AY626" s="11">
        <f>AY627+AY628+AY629+AY630</f>
        <v>0</v>
      </c>
      <c r="AZ626" s="11">
        <f t="shared" si="1451"/>
        <v>13952487.799999999</v>
      </c>
      <c r="BA626" s="11">
        <f t="shared" si="1452"/>
        <v>14103479.299999999</v>
      </c>
      <c r="BB626" s="11">
        <f t="shared" si="1453"/>
        <v>14058151.799999999</v>
      </c>
      <c r="BC626" s="11">
        <f>BC627+BC628+BC629+BC630</f>
        <v>0</v>
      </c>
      <c r="BD626" s="11">
        <f>BD627+BD628+BD629+BD630</f>
        <v>0</v>
      </c>
      <c r="BE626" s="11">
        <f>BE627+BE628+BE629+BE630</f>
        <v>0</v>
      </c>
      <c r="BF626" s="11">
        <f t="shared" si="1454"/>
        <v>13952487.799999999</v>
      </c>
      <c r="BG626" s="11">
        <f t="shared" si="1455"/>
        <v>14103479.299999999</v>
      </c>
      <c r="BH626" s="11">
        <f t="shared" si="1456"/>
        <v>14058151.799999999</v>
      </c>
      <c r="BI626" s="11">
        <f>BI627+BI628+BI629+BI630</f>
        <v>0</v>
      </c>
      <c r="BJ626" s="11">
        <f>BJ627+BJ628+BJ629+BJ630</f>
        <v>0</v>
      </c>
      <c r="BK626" s="11">
        <f>BK627+BK628+BK629+BK630</f>
        <v>0</v>
      </c>
      <c r="BL626" s="11">
        <f t="shared" si="1569"/>
        <v>13952487.799999999</v>
      </c>
      <c r="BM626" s="11">
        <f>BM627+BM628+BM629+BM630</f>
        <v>0</v>
      </c>
      <c r="BN626" s="43">
        <f t="shared" si="1490"/>
        <v>13952487.799999999</v>
      </c>
      <c r="BO626" s="11">
        <f t="shared" si="1521"/>
        <v>14103479.299999999</v>
      </c>
      <c r="BP626" s="11">
        <f>BP627+BP628+BP629+BP630</f>
        <v>0</v>
      </c>
      <c r="BQ626" s="43">
        <f t="shared" si="1491"/>
        <v>14103479.299999999</v>
      </c>
      <c r="BR626" s="11">
        <f t="shared" si="1522"/>
        <v>14058151.799999999</v>
      </c>
      <c r="BS626" s="11">
        <f>BS627+BS628+BS629+BS630</f>
        <v>0</v>
      </c>
      <c r="BT626" s="43">
        <f t="shared" si="1492"/>
        <v>14058151.799999999</v>
      </c>
      <c r="BU626" s="11">
        <f>BU627+BU628+BU629+BU630</f>
        <v>0</v>
      </c>
      <c r="BV626" s="21"/>
      <c r="BW626" s="21"/>
      <c r="BX626" s="1" t="str">
        <f t="shared" si="1572"/>
        <v/>
      </c>
    </row>
    <row r="627" spans="1:76" ht="15.6" customHeight="1" x14ac:dyDescent="0.3">
      <c r="A627" s="62" t="s">
        <v>452</v>
      </c>
      <c r="B627" s="63" t="s">
        <v>82</v>
      </c>
      <c r="C627" s="62" t="s">
        <v>78</v>
      </c>
      <c r="D627" s="62" t="s">
        <v>43</v>
      </c>
      <c r="E627" s="64" t="s">
        <v>443</v>
      </c>
      <c r="F627" s="11">
        <v>6131246.7999999998</v>
      </c>
      <c r="G627" s="11">
        <v>6169642.5999999996</v>
      </c>
      <c r="H627" s="11">
        <v>6096084.7000000002</v>
      </c>
      <c r="I627" s="11"/>
      <c r="J627" s="11"/>
      <c r="K627" s="11"/>
      <c r="L627" s="11">
        <f t="shared" si="1531"/>
        <v>6131246.7999999998</v>
      </c>
      <c r="M627" s="11">
        <f t="shared" si="1532"/>
        <v>6169642.5999999996</v>
      </c>
      <c r="N627" s="11">
        <f t="shared" si="1533"/>
        <v>6096084.7000000002</v>
      </c>
      <c r="O627" s="11"/>
      <c r="P627" s="11"/>
      <c r="Q627" s="11"/>
      <c r="R627" s="11">
        <f t="shared" si="1433"/>
        <v>6131246.7999999998</v>
      </c>
      <c r="S627" s="11">
        <f t="shared" si="1434"/>
        <v>6169642.5999999996</v>
      </c>
      <c r="T627" s="11">
        <f t="shared" si="1435"/>
        <v>6096084.7000000002</v>
      </c>
      <c r="U627" s="11"/>
      <c r="V627" s="11"/>
      <c r="W627" s="11"/>
      <c r="X627" s="11">
        <f t="shared" si="1436"/>
        <v>6131246.7999999998</v>
      </c>
      <c r="Y627" s="11">
        <f t="shared" si="1437"/>
        <v>6169642.5999999996</v>
      </c>
      <c r="Z627" s="11">
        <f t="shared" si="1438"/>
        <v>6096084.7000000002</v>
      </c>
      <c r="AA627" s="11"/>
      <c r="AB627" s="11"/>
      <c r="AC627" s="11"/>
      <c r="AD627" s="11">
        <f t="shared" si="1439"/>
        <v>6131246.7999999998</v>
      </c>
      <c r="AE627" s="11">
        <f t="shared" si="1440"/>
        <v>6169642.5999999996</v>
      </c>
      <c r="AF627" s="11">
        <f t="shared" si="1441"/>
        <v>6096084.7000000002</v>
      </c>
      <c r="AG627" s="11"/>
      <c r="AH627" s="11">
        <f t="shared" si="1442"/>
        <v>6131246.7999999998</v>
      </c>
      <c r="AI627" s="11">
        <f t="shared" si="1443"/>
        <v>6169642.5999999996</v>
      </c>
      <c r="AJ627" s="11">
        <f t="shared" si="1444"/>
        <v>6096084.7000000002</v>
      </c>
      <c r="AK627" s="11"/>
      <c r="AL627" s="11"/>
      <c r="AM627" s="11"/>
      <c r="AN627" s="11">
        <f t="shared" si="1445"/>
        <v>6131246.7999999998</v>
      </c>
      <c r="AO627" s="11">
        <f t="shared" si="1446"/>
        <v>6169642.5999999996</v>
      </c>
      <c r="AP627" s="11">
        <f t="shared" si="1447"/>
        <v>6096084.7000000002</v>
      </c>
      <c r="AQ627" s="11"/>
      <c r="AR627" s="11"/>
      <c r="AS627" s="11"/>
      <c r="AT627" s="11">
        <f t="shared" si="1448"/>
        <v>6131246.7999999998</v>
      </c>
      <c r="AU627" s="11">
        <f t="shared" si="1449"/>
        <v>6169642.5999999996</v>
      </c>
      <c r="AV627" s="11">
        <f t="shared" si="1450"/>
        <v>6096084.7000000002</v>
      </c>
      <c r="AW627" s="11"/>
      <c r="AX627" s="11"/>
      <c r="AY627" s="11"/>
      <c r="AZ627" s="11">
        <f t="shared" si="1451"/>
        <v>6131246.7999999998</v>
      </c>
      <c r="BA627" s="11">
        <f t="shared" si="1452"/>
        <v>6169642.5999999996</v>
      </c>
      <c r="BB627" s="11">
        <f t="shared" si="1453"/>
        <v>6096084.7000000002</v>
      </c>
      <c r="BC627" s="11"/>
      <c r="BD627" s="11"/>
      <c r="BE627" s="11"/>
      <c r="BF627" s="11">
        <f t="shared" si="1454"/>
        <v>6131246.7999999998</v>
      </c>
      <c r="BG627" s="11">
        <f t="shared" si="1455"/>
        <v>6169642.5999999996</v>
      </c>
      <c r="BH627" s="11">
        <f t="shared" si="1456"/>
        <v>6096084.7000000002</v>
      </c>
      <c r="BI627" s="11"/>
      <c r="BJ627" s="11"/>
      <c r="BK627" s="11"/>
      <c r="BL627" s="11">
        <f t="shared" si="1569"/>
        <v>6131246.7999999998</v>
      </c>
      <c r="BM627" s="11"/>
      <c r="BN627" s="43">
        <f t="shared" si="1490"/>
        <v>6131246.7999999998</v>
      </c>
      <c r="BO627" s="11">
        <f t="shared" si="1521"/>
        <v>6169642.5999999996</v>
      </c>
      <c r="BP627" s="11"/>
      <c r="BQ627" s="43">
        <f t="shared" si="1491"/>
        <v>6169642.5999999996</v>
      </c>
      <c r="BR627" s="11">
        <f t="shared" si="1522"/>
        <v>6096084.7000000002</v>
      </c>
      <c r="BS627" s="11"/>
      <c r="BT627" s="43">
        <f t="shared" si="1492"/>
        <v>6096084.7000000002</v>
      </c>
      <c r="BU627" s="11"/>
      <c r="BV627" s="21"/>
      <c r="BW627" s="21"/>
      <c r="BX627" s="1" t="str">
        <f t="shared" si="1572"/>
        <v>0701</v>
      </c>
    </row>
    <row r="628" spans="1:76" ht="15.6" customHeight="1" x14ac:dyDescent="0.3">
      <c r="A628" s="62" t="s">
        <v>452</v>
      </c>
      <c r="B628" s="63" t="s">
        <v>82</v>
      </c>
      <c r="C628" s="62" t="s">
        <v>78</v>
      </c>
      <c r="D628" s="62" t="s">
        <v>323</v>
      </c>
      <c r="E628" s="64" t="s">
        <v>378</v>
      </c>
      <c r="F628" s="11">
        <v>7687922.6999999993</v>
      </c>
      <c r="G628" s="11">
        <v>7802292.1999999993</v>
      </c>
      <c r="H628" s="11">
        <v>7830572.3999999994</v>
      </c>
      <c r="I628" s="11"/>
      <c r="J628" s="11"/>
      <c r="K628" s="11"/>
      <c r="L628" s="11">
        <f t="shared" si="1531"/>
        <v>7687922.6999999993</v>
      </c>
      <c r="M628" s="11">
        <f t="shared" si="1532"/>
        <v>7802292.1999999993</v>
      </c>
      <c r="N628" s="11">
        <f t="shared" si="1533"/>
        <v>7830572.3999999994</v>
      </c>
      <c r="O628" s="11"/>
      <c r="P628" s="11"/>
      <c r="Q628" s="11"/>
      <c r="R628" s="11">
        <f t="shared" si="1433"/>
        <v>7687922.6999999993</v>
      </c>
      <c r="S628" s="11">
        <f t="shared" si="1434"/>
        <v>7802292.1999999993</v>
      </c>
      <c r="T628" s="11">
        <f t="shared" si="1435"/>
        <v>7830572.3999999994</v>
      </c>
      <c r="U628" s="11"/>
      <c r="V628" s="11"/>
      <c r="W628" s="11"/>
      <c r="X628" s="11">
        <f t="shared" si="1436"/>
        <v>7687922.6999999993</v>
      </c>
      <c r="Y628" s="11">
        <f t="shared" si="1437"/>
        <v>7802292.1999999993</v>
      </c>
      <c r="Z628" s="11">
        <f t="shared" si="1438"/>
        <v>7830572.3999999994</v>
      </c>
      <c r="AA628" s="11"/>
      <c r="AB628" s="11"/>
      <c r="AC628" s="11"/>
      <c r="AD628" s="11">
        <f t="shared" si="1439"/>
        <v>7687922.6999999993</v>
      </c>
      <c r="AE628" s="11">
        <f t="shared" si="1440"/>
        <v>7802292.1999999993</v>
      </c>
      <c r="AF628" s="11">
        <f t="shared" si="1441"/>
        <v>7830572.3999999994</v>
      </c>
      <c r="AG628" s="11"/>
      <c r="AH628" s="11">
        <f t="shared" si="1442"/>
        <v>7687922.6999999993</v>
      </c>
      <c r="AI628" s="11">
        <f t="shared" si="1443"/>
        <v>7802292.1999999993</v>
      </c>
      <c r="AJ628" s="11">
        <f t="shared" si="1444"/>
        <v>7830572.3999999994</v>
      </c>
      <c r="AK628" s="11"/>
      <c r="AL628" s="11"/>
      <c r="AM628" s="11"/>
      <c r="AN628" s="11">
        <f t="shared" si="1445"/>
        <v>7687922.6999999993</v>
      </c>
      <c r="AO628" s="11">
        <f t="shared" si="1446"/>
        <v>7802292.1999999993</v>
      </c>
      <c r="AP628" s="11">
        <f t="shared" si="1447"/>
        <v>7830572.3999999994</v>
      </c>
      <c r="AQ628" s="11"/>
      <c r="AR628" s="11"/>
      <c r="AS628" s="11"/>
      <c r="AT628" s="11">
        <f t="shared" si="1448"/>
        <v>7687922.6999999993</v>
      </c>
      <c r="AU628" s="11">
        <f t="shared" si="1449"/>
        <v>7802292.1999999993</v>
      </c>
      <c r="AV628" s="11">
        <f t="shared" si="1450"/>
        <v>7830572.3999999994</v>
      </c>
      <c r="AW628" s="11"/>
      <c r="AX628" s="11"/>
      <c r="AY628" s="11"/>
      <c r="AZ628" s="11">
        <f t="shared" si="1451"/>
        <v>7687922.6999999993</v>
      </c>
      <c r="BA628" s="11">
        <f t="shared" si="1452"/>
        <v>7802292.1999999993</v>
      </c>
      <c r="BB628" s="11">
        <f t="shared" si="1453"/>
        <v>7830572.3999999994</v>
      </c>
      <c r="BC628" s="11"/>
      <c r="BD628" s="11"/>
      <c r="BE628" s="11"/>
      <c r="BF628" s="11">
        <f t="shared" si="1454"/>
        <v>7687922.6999999993</v>
      </c>
      <c r="BG628" s="11">
        <f t="shared" si="1455"/>
        <v>7802292.1999999993</v>
      </c>
      <c r="BH628" s="11">
        <f t="shared" si="1456"/>
        <v>7830572.3999999994</v>
      </c>
      <c r="BI628" s="11"/>
      <c r="BJ628" s="11"/>
      <c r="BK628" s="11"/>
      <c r="BL628" s="11">
        <f t="shared" si="1569"/>
        <v>7687922.6999999993</v>
      </c>
      <c r="BM628" s="11"/>
      <c r="BN628" s="43">
        <f t="shared" si="1490"/>
        <v>7687922.6999999993</v>
      </c>
      <c r="BO628" s="11">
        <f t="shared" si="1521"/>
        <v>7802292.1999999993</v>
      </c>
      <c r="BP628" s="11"/>
      <c r="BQ628" s="43">
        <f t="shared" si="1491"/>
        <v>7802292.1999999993</v>
      </c>
      <c r="BR628" s="11">
        <f t="shared" si="1522"/>
        <v>7830572.3999999994</v>
      </c>
      <c r="BS628" s="11"/>
      <c r="BT628" s="43">
        <f t="shared" si="1492"/>
        <v>7830572.3999999994</v>
      </c>
      <c r="BU628" s="11"/>
      <c r="BV628" s="21"/>
      <c r="BW628" s="21"/>
      <c r="BX628" s="1" t="str">
        <f t="shared" si="1572"/>
        <v>0702</v>
      </c>
    </row>
    <row r="629" spans="1:76" ht="15.6" customHeight="1" x14ac:dyDescent="0.3">
      <c r="A629" s="62" t="s">
        <v>452</v>
      </c>
      <c r="B629" s="63" t="s">
        <v>82</v>
      </c>
      <c r="C629" s="62" t="s">
        <v>126</v>
      </c>
      <c r="D629" s="62" t="s">
        <v>67</v>
      </c>
      <c r="E629" s="64" t="s">
        <v>243</v>
      </c>
      <c r="F629" s="11">
        <v>93477.7</v>
      </c>
      <c r="G629" s="11">
        <v>93477.7</v>
      </c>
      <c r="H629" s="11">
        <v>93477.7</v>
      </c>
      <c r="I629" s="11"/>
      <c r="J629" s="11"/>
      <c r="K629" s="11"/>
      <c r="L629" s="11">
        <f t="shared" si="1531"/>
        <v>93477.7</v>
      </c>
      <c r="M629" s="11">
        <f t="shared" si="1532"/>
        <v>93477.7</v>
      </c>
      <c r="N629" s="11">
        <f t="shared" si="1533"/>
        <v>93477.7</v>
      </c>
      <c r="O629" s="11"/>
      <c r="P629" s="11"/>
      <c r="Q629" s="11"/>
      <c r="R629" s="11">
        <f t="shared" si="1433"/>
        <v>93477.7</v>
      </c>
      <c r="S629" s="11">
        <f t="shared" si="1434"/>
        <v>93477.7</v>
      </c>
      <c r="T629" s="11">
        <f t="shared" si="1435"/>
        <v>93477.7</v>
      </c>
      <c r="U629" s="11"/>
      <c r="V629" s="11"/>
      <c r="W629" s="11"/>
      <c r="X629" s="11">
        <f t="shared" si="1436"/>
        <v>93477.7</v>
      </c>
      <c r="Y629" s="11">
        <f t="shared" si="1437"/>
        <v>93477.7</v>
      </c>
      <c r="Z629" s="11">
        <f t="shared" si="1438"/>
        <v>93477.7</v>
      </c>
      <c r="AA629" s="11"/>
      <c r="AB629" s="11"/>
      <c r="AC629" s="11"/>
      <c r="AD629" s="11">
        <f t="shared" si="1439"/>
        <v>93477.7</v>
      </c>
      <c r="AE629" s="11">
        <f t="shared" si="1440"/>
        <v>93477.7</v>
      </c>
      <c r="AF629" s="11">
        <f t="shared" si="1441"/>
        <v>93477.7</v>
      </c>
      <c r="AG629" s="11"/>
      <c r="AH629" s="11">
        <f t="shared" si="1442"/>
        <v>93477.7</v>
      </c>
      <c r="AI629" s="11">
        <f t="shared" si="1443"/>
        <v>93477.7</v>
      </c>
      <c r="AJ629" s="11">
        <f t="shared" si="1444"/>
        <v>93477.7</v>
      </c>
      <c r="AK629" s="11"/>
      <c r="AL629" s="11"/>
      <c r="AM629" s="11"/>
      <c r="AN629" s="11">
        <f t="shared" si="1445"/>
        <v>93477.7</v>
      </c>
      <c r="AO629" s="11">
        <f t="shared" si="1446"/>
        <v>93477.7</v>
      </c>
      <c r="AP629" s="11">
        <f t="shared" si="1447"/>
        <v>93477.7</v>
      </c>
      <c r="AQ629" s="11"/>
      <c r="AR629" s="11"/>
      <c r="AS629" s="11"/>
      <c r="AT629" s="11">
        <f t="shared" si="1448"/>
        <v>93477.7</v>
      </c>
      <c r="AU629" s="11">
        <f t="shared" si="1449"/>
        <v>93477.7</v>
      </c>
      <c r="AV629" s="11">
        <f t="shared" si="1450"/>
        <v>93477.7</v>
      </c>
      <c r="AW629" s="11"/>
      <c r="AX629" s="11"/>
      <c r="AY629" s="11"/>
      <c r="AZ629" s="11">
        <f t="shared" si="1451"/>
        <v>93477.7</v>
      </c>
      <c r="BA629" s="11">
        <f t="shared" si="1452"/>
        <v>93477.7</v>
      </c>
      <c r="BB629" s="11">
        <f t="shared" si="1453"/>
        <v>93477.7</v>
      </c>
      <c r="BC629" s="11"/>
      <c r="BD629" s="11"/>
      <c r="BE629" s="11"/>
      <c r="BF629" s="11">
        <f t="shared" si="1454"/>
        <v>93477.7</v>
      </c>
      <c r="BG629" s="11">
        <f t="shared" si="1455"/>
        <v>93477.7</v>
      </c>
      <c r="BH629" s="11">
        <f t="shared" si="1456"/>
        <v>93477.7</v>
      </c>
      <c r="BI629" s="11"/>
      <c r="BJ629" s="11"/>
      <c r="BK629" s="11"/>
      <c r="BL629" s="11">
        <f t="shared" si="1569"/>
        <v>93477.7</v>
      </c>
      <c r="BM629" s="11"/>
      <c r="BN629" s="43">
        <f t="shared" si="1490"/>
        <v>93477.7</v>
      </c>
      <c r="BO629" s="11">
        <f t="shared" si="1521"/>
        <v>93477.7</v>
      </c>
      <c r="BP629" s="11"/>
      <c r="BQ629" s="43">
        <f t="shared" si="1491"/>
        <v>93477.7</v>
      </c>
      <c r="BR629" s="11">
        <f t="shared" si="1522"/>
        <v>93477.7</v>
      </c>
      <c r="BS629" s="11"/>
      <c r="BT629" s="43">
        <f t="shared" si="1492"/>
        <v>93477.7</v>
      </c>
      <c r="BU629" s="11"/>
      <c r="BV629" s="21"/>
      <c r="BW629" s="21"/>
      <c r="BX629" s="1" t="str">
        <f t="shared" si="1572"/>
        <v>1003</v>
      </c>
    </row>
    <row r="630" spans="1:76" ht="15.6" customHeight="1" x14ac:dyDescent="0.3">
      <c r="A630" s="62" t="s">
        <v>452</v>
      </c>
      <c r="B630" s="63" t="s">
        <v>82</v>
      </c>
      <c r="C630" s="62" t="s">
        <v>126</v>
      </c>
      <c r="D630" s="62" t="s">
        <v>71</v>
      </c>
      <c r="E630" s="64" t="s">
        <v>454</v>
      </c>
      <c r="F630" s="11">
        <v>39840.6</v>
      </c>
      <c r="G630" s="11">
        <v>38066.800000000003</v>
      </c>
      <c r="H630" s="11">
        <v>38017</v>
      </c>
      <c r="I630" s="11"/>
      <c r="J630" s="11"/>
      <c r="K630" s="11"/>
      <c r="L630" s="11">
        <f t="shared" si="1531"/>
        <v>39840.6</v>
      </c>
      <c r="M630" s="11">
        <f t="shared" si="1532"/>
        <v>38066.800000000003</v>
      </c>
      <c r="N630" s="11">
        <f t="shared" si="1533"/>
        <v>38017</v>
      </c>
      <c r="O630" s="11"/>
      <c r="P630" s="11"/>
      <c r="Q630" s="11"/>
      <c r="R630" s="11">
        <f t="shared" si="1433"/>
        <v>39840.6</v>
      </c>
      <c r="S630" s="11">
        <f t="shared" si="1434"/>
        <v>38066.800000000003</v>
      </c>
      <c r="T630" s="11">
        <f t="shared" si="1435"/>
        <v>38017</v>
      </c>
      <c r="U630" s="11"/>
      <c r="V630" s="11"/>
      <c r="W630" s="11"/>
      <c r="X630" s="11">
        <f t="shared" si="1436"/>
        <v>39840.6</v>
      </c>
      <c r="Y630" s="11">
        <f t="shared" si="1437"/>
        <v>38066.800000000003</v>
      </c>
      <c r="Z630" s="11">
        <f t="shared" si="1438"/>
        <v>38017</v>
      </c>
      <c r="AA630" s="11"/>
      <c r="AB630" s="11"/>
      <c r="AC630" s="11"/>
      <c r="AD630" s="11">
        <f t="shared" si="1439"/>
        <v>39840.6</v>
      </c>
      <c r="AE630" s="11">
        <f t="shared" si="1440"/>
        <v>38066.800000000003</v>
      </c>
      <c r="AF630" s="11">
        <f t="shared" si="1441"/>
        <v>38017</v>
      </c>
      <c r="AG630" s="11"/>
      <c r="AH630" s="11">
        <f t="shared" si="1442"/>
        <v>39840.6</v>
      </c>
      <c r="AI630" s="11">
        <f t="shared" si="1443"/>
        <v>38066.800000000003</v>
      </c>
      <c r="AJ630" s="11">
        <f t="shared" si="1444"/>
        <v>38017</v>
      </c>
      <c r="AK630" s="11"/>
      <c r="AL630" s="11"/>
      <c r="AM630" s="11"/>
      <c r="AN630" s="11">
        <f t="shared" si="1445"/>
        <v>39840.6</v>
      </c>
      <c r="AO630" s="11">
        <f t="shared" si="1446"/>
        <v>38066.800000000003</v>
      </c>
      <c r="AP630" s="11">
        <f t="shared" si="1447"/>
        <v>38017</v>
      </c>
      <c r="AQ630" s="11"/>
      <c r="AR630" s="11"/>
      <c r="AS630" s="11"/>
      <c r="AT630" s="11">
        <f t="shared" si="1448"/>
        <v>39840.6</v>
      </c>
      <c r="AU630" s="11">
        <f t="shared" si="1449"/>
        <v>38066.800000000003</v>
      </c>
      <c r="AV630" s="11">
        <f t="shared" si="1450"/>
        <v>38017</v>
      </c>
      <c r="AW630" s="11"/>
      <c r="AX630" s="11"/>
      <c r="AY630" s="11"/>
      <c r="AZ630" s="11">
        <f t="shared" si="1451"/>
        <v>39840.6</v>
      </c>
      <c r="BA630" s="11">
        <f t="shared" si="1452"/>
        <v>38066.800000000003</v>
      </c>
      <c r="BB630" s="11">
        <f t="shared" si="1453"/>
        <v>38017</v>
      </c>
      <c r="BC630" s="11"/>
      <c r="BD630" s="11"/>
      <c r="BE630" s="11"/>
      <c r="BF630" s="11">
        <f t="shared" si="1454"/>
        <v>39840.6</v>
      </c>
      <c r="BG630" s="11">
        <f t="shared" si="1455"/>
        <v>38066.800000000003</v>
      </c>
      <c r="BH630" s="11">
        <f t="shared" si="1456"/>
        <v>38017</v>
      </c>
      <c r="BI630" s="11"/>
      <c r="BJ630" s="11"/>
      <c r="BK630" s="11"/>
      <c r="BL630" s="11">
        <f t="shared" si="1569"/>
        <v>39840.6</v>
      </c>
      <c r="BM630" s="11"/>
      <c r="BN630" s="43">
        <f t="shared" si="1490"/>
        <v>39840.6</v>
      </c>
      <c r="BO630" s="11">
        <f t="shared" si="1521"/>
        <v>38066.800000000003</v>
      </c>
      <c r="BP630" s="11"/>
      <c r="BQ630" s="43">
        <f t="shared" si="1491"/>
        <v>38066.800000000003</v>
      </c>
      <c r="BR630" s="11">
        <f t="shared" si="1522"/>
        <v>38017</v>
      </c>
      <c r="BS630" s="11"/>
      <c r="BT630" s="43">
        <f t="shared" si="1492"/>
        <v>38017</v>
      </c>
      <c r="BU630" s="11"/>
      <c r="BV630" s="21"/>
      <c r="BW630" s="21"/>
      <c r="BX630" s="1" t="str">
        <f t="shared" si="1572"/>
        <v>1004</v>
      </c>
    </row>
    <row r="631" spans="1:76" ht="109.2" customHeight="1" x14ac:dyDescent="0.3">
      <c r="A631" s="62" t="s">
        <v>455</v>
      </c>
      <c r="B631" s="63"/>
      <c r="C631" s="62"/>
      <c r="D631" s="62"/>
      <c r="E631" s="64" t="s">
        <v>456</v>
      </c>
      <c r="F631" s="11">
        <f t="shared" ref="F631:K631" si="1575">F632+F634</f>
        <v>356</v>
      </c>
      <c r="G631" s="11">
        <f t="shared" si="1575"/>
        <v>356</v>
      </c>
      <c r="H631" s="11">
        <f t="shared" si="1575"/>
        <v>356</v>
      </c>
      <c r="I631" s="11">
        <f t="shared" si="1575"/>
        <v>0</v>
      </c>
      <c r="J631" s="11">
        <f t="shared" si="1575"/>
        <v>0</v>
      </c>
      <c r="K631" s="11">
        <f t="shared" si="1575"/>
        <v>0</v>
      </c>
      <c r="L631" s="11">
        <f t="shared" si="1531"/>
        <v>356</v>
      </c>
      <c r="M631" s="11">
        <f t="shared" si="1532"/>
        <v>356</v>
      </c>
      <c r="N631" s="11">
        <f t="shared" si="1533"/>
        <v>356</v>
      </c>
      <c r="O631" s="11">
        <f>O632+O634</f>
        <v>0</v>
      </c>
      <c r="P631" s="11">
        <f>P632+P634</f>
        <v>0</v>
      </c>
      <c r="Q631" s="11">
        <f>Q632+Q634</f>
        <v>0</v>
      </c>
      <c r="R631" s="11">
        <f t="shared" ref="R631:R694" si="1576">L631+O631</f>
        <v>356</v>
      </c>
      <c r="S631" s="11">
        <f t="shared" ref="S631:S694" si="1577">M631+P631</f>
        <v>356</v>
      </c>
      <c r="T631" s="11">
        <f t="shared" ref="T631:T694" si="1578">N631+Q631</f>
        <v>356</v>
      </c>
      <c r="U631" s="11">
        <f>U632+U634</f>
        <v>0</v>
      </c>
      <c r="V631" s="11">
        <f>V632+V634</f>
        <v>0</v>
      </c>
      <c r="W631" s="11">
        <f>W632+W634</f>
        <v>0</v>
      </c>
      <c r="X631" s="11">
        <f t="shared" ref="X631:X694" si="1579">R631+U631</f>
        <v>356</v>
      </c>
      <c r="Y631" s="11">
        <f t="shared" ref="Y631:Y694" si="1580">S631+V631</f>
        <v>356</v>
      </c>
      <c r="Z631" s="11">
        <f t="shared" ref="Z631:Z694" si="1581">T631+W631</f>
        <v>356</v>
      </c>
      <c r="AA631" s="11">
        <f>AA632+AA634</f>
        <v>0</v>
      </c>
      <c r="AB631" s="11">
        <f>AB632+AB634</f>
        <v>0</v>
      </c>
      <c r="AC631" s="11">
        <f>AC632+AC634</f>
        <v>0</v>
      </c>
      <c r="AD631" s="11">
        <f t="shared" ref="AD631:AD694" si="1582">X631+AA631</f>
        <v>356</v>
      </c>
      <c r="AE631" s="11">
        <f t="shared" ref="AE631:AE694" si="1583">Y631+AB631</f>
        <v>356</v>
      </c>
      <c r="AF631" s="11">
        <f t="shared" ref="AF631:AF694" si="1584">Z631+AC631</f>
        <v>356</v>
      </c>
      <c r="AG631" s="11">
        <f>AG632+AG634</f>
        <v>0</v>
      </c>
      <c r="AH631" s="11">
        <f t="shared" ref="AH631:AH694" si="1585">AD631+AG631</f>
        <v>356</v>
      </c>
      <c r="AI631" s="11">
        <f t="shared" ref="AI631:AI694" si="1586">AE631</f>
        <v>356</v>
      </c>
      <c r="AJ631" s="11">
        <f t="shared" ref="AJ631:AJ694" si="1587">AF631</f>
        <v>356</v>
      </c>
      <c r="AK631" s="11">
        <f>AK632+AK634</f>
        <v>0</v>
      </c>
      <c r="AL631" s="11">
        <f>AL632+AL634</f>
        <v>0</v>
      </c>
      <c r="AM631" s="11">
        <f>AM632+AM634</f>
        <v>0</v>
      </c>
      <c r="AN631" s="11">
        <f t="shared" ref="AN631:AN694" si="1588">AH631+AK631</f>
        <v>356</v>
      </c>
      <c r="AO631" s="11">
        <f t="shared" ref="AO631:AO694" si="1589">AI631+AL631</f>
        <v>356</v>
      </c>
      <c r="AP631" s="11">
        <f t="shared" ref="AP631:AP694" si="1590">AJ631+AM631</f>
        <v>356</v>
      </c>
      <c r="AQ631" s="11">
        <f>AQ632+AQ634</f>
        <v>0</v>
      </c>
      <c r="AR631" s="11">
        <f>AR632+AR634</f>
        <v>0</v>
      </c>
      <c r="AS631" s="11">
        <f>AS632+AS634</f>
        <v>0</v>
      </c>
      <c r="AT631" s="11">
        <f t="shared" ref="AT631:AT694" si="1591">AN631+AQ631</f>
        <v>356</v>
      </c>
      <c r="AU631" s="11">
        <f t="shared" ref="AU631:AU694" si="1592">AO631+AR631</f>
        <v>356</v>
      </c>
      <c r="AV631" s="11">
        <f t="shared" ref="AV631:AV694" si="1593">AP631+AS631</f>
        <v>356</v>
      </c>
      <c r="AW631" s="11">
        <f>AW632+AW634</f>
        <v>0</v>
      </c>
      <c r="AX631" s="11">
        <f>AX632+AX634</f>
        <v>0</v>
      </c>
      <c r="AY631" s="11">
        <f>AY632+AY634</f>
        <v>0</v>
      </c>
      <c r="AZ631" s="11">
        <f t="shared" ref="AZ631:AZ694" si="1594">AT631+AW631</f>
        <v>356</v>
      </c>
      <c r="BA631" s="11">
        <f t="shared" ref="BA631:BA694" si="1595">AU631+AX631</f>
        <v>356</v>
      </c>
      <c r="BB631" s="11">
        <f t="shared" ref="BB631:BB694" si="1596">AV631+AY631</f>
        <v>356</v>
      </c>
      <c r="BC631" s="11">
        <f>BC632+BC634</f>
        <v>0</v>
      </c>
      <c r="BD631" s="11">
        <f>BD632+BD634</f>
        <v>0</v>
      </c>
      <c r="BE631" s="11">
        <f>BE632+BE634</f>
        <v>0</v>
      </c>
      <c r="BF631" s="11">
        <f t="shared" ref="BF631:BF694" si="1597">AZ631+BC631</f>
        <v>356</v>
      </c>
      <c r="BG631" s="11">
        <f t="shared" ref="BG631:BG694" si="1598">BA631+BD631</f>
        <v>356</v>
      </c>
      <c r="BH631" s="11">
        <f t="shared" ref="BH631:BH694" si="1599">BB631+BE631</f>
        <v>356</v>
      </c>
      <c r="BI631" s="11">
        <f>BI632+BI634</f>
        <v>0</v>
      </c>
      <c r="BJ631" s="11">
        <f>BJ632+BJ634</f>
        <v>0</v>
      </c>
      <c r="BK631" s="11">
        <f>BK632+BK634</f>
        <v>0</v>
      </c>
      <c r="BL631" s="11">
        <f t="shared" si="1569"/>
        <v>356</v>
      </c>
      <c r="BM631" s="11">
        <f>BM632+BM634</f>
        <v>0</v>
      </c>
      <c r="BN631" s="43">
        <f t="shared" si="1490"/>
        <v>356</v>
      </c>
      <c r="BO631" s="11">
        <f t="shared" si="1521"/>
        <v>356</v>
      </c>
      <c r="BP631" s="11">
        <f>BP632+BP634</f>
        <v>0</v>
      </c>
      <c r="BQ631" s="43">
        <f t="shared" si="1491"/>
        <v>356</v>
      </c>
      <c r="BR631" s="11">
        <f t="shared" si="1522"/>
        <v>356</v>
      </c>
      <c r="BS631" s="11">
        <f>BS632+BS634</f>
        <v>0</v>
      </c>
      <c r="BT631" s="43">
        <f t="shared" si="1492"/>
        <v>356</v>
      </c>
      <c r="BU631" s="11">
        <f>BU632+BU634</f>
        <v>0</v>
      </c>
      <c r="BV631" s="21"/>
      <c r="BW631" s="21"/>
      <c r="BX631" s="1" t="str">
        <f t="shared" si="1572"/>
        <v/>
      </c>
    </row>
    <row r="632" spans="1:76" ht="31.2" customHeight="1" x14ac:dyDescent="0.3">
      <c r="A632" s="62" t="s">
        <v>455</v>
      </c>
      <c r="B632" s="63" t="s">
        <v>211</v>
      </c>
      <c r="C632" s="62"/>
      <c r="D632" s="62"/>
      <c r="E632" s="64" t="s">
        <v>212</v>
      </c>
      <c r="F632" s="11">
        <f t="shared" ref="F632:K632" si="1600">F633</f>
        <v>290</v>
      </c>
      <c r="G632" s="11">
        <f t="shared" si="1600"/>
        <v>290</v>
      </c>
      <c r="H632" s="11">
        <f t="shared" si="1600"/>
        <v>290</v>
      </c>
      <c r="I632" s="11">
        <f t="shared" si="1600"/>
        <v>0</v>
      </c>
      <c r="J632" s="11">
        <f t="shared" si="1600"/>
        <v>0</v>
      </c>
      <c r="K632" s="11">
        <f t="shared" si="1600"/>
        <v>0</v>
      </c>
      <c r="L632" s="11">
        <f t="shared" si="1531"/>
        <v>290</v>
      </c>
      <c r="M632" s="11">
        <f t="shared" si="1532"/>
        <v>290</v>
      </c>
      <c r="N632" s="11">
        <f t="shared" si="1533"/>
        <v>290</v>
      </c>
      <c r="O632" s="11">
        <f>O633</f>
        <v>0</v>
      </c>
      <c r="P632" s="11">
        <f>P633</f>
        <v>0</v>
      </c>
      <c r="Q632" s="11">
        <f>Q633</f>
        <v>0</v>
      </c>
      <c r="R632" s="11">
        <f t="shared" si="1576"/>
        <v>290</v>
      </c>
      <c r="S632" s="11">
        <f t="shared" si="1577"/>
        <v>290</v>
      </c>
      <c r="T632" s="11">
        <f t="shared" si="1578"/>
        <v>290</v>
      </c>
      <c r="U632" s="11">
        <f>U633</f>
        <v>0</v>
      </c>
      <c r="V632" s="11">
        <f>V633</f>
        <v>0</v>
      </c>
      <c r="W632" s="11">
        <f>W633</f>
        <v>0</v>
      </c>
      <c r="X632" s="11">
        <f t="shared" si="1579"/>
        <v>290</v>
      </c>
      <c r="Y632" s="11">
        <f t="shared" si="1580"/>
        <v>290</v>
      </c>
      <c r="Z632" s="11">
        <f t="shared" si="1581"/>
        <v>290</v>
      </c>
      <c r="AA632" s="11">
        <f>AA633</f>
        <v>0</v>
      </c>
      <c r="AB632" s="11">
        <f>AB633</f>
        <v>0</v>
      </c>
      <c r="AC632" s="11">
        <f>AC633</f>
        <v>0</v>
      </c>
      <c r="AD632" s="11">
        <f t="shared" si="1582"/>
        <v>290</v>
      </c>
      <c r="AE632" s="11">
        <f t="shared" si="1583"/>
        <v>290</v>
      </c>
      <c r="AF632" s="11">
        <f t="shared" si="1584"/>
        <v>290</v>
      </c>
      <c r="AG632" s="11">
        <f>AG633</f>
        <v>0</v>
      </c>
      <c r="AH632" s="11">
        <f t="shared" si="1585"/>
        <v>290</v>
      </c>
      <c r="AI632" s="11">
        <f t="shared" si="1586"/>
        <v>290</v>
      </c>
      <c r="AJ632" s="11">
        <f t="shared" si="1587"/>
        <v>290</v>
      </c>
      <c r="AK632" s="11">
        <f>AK633</f>
        <v>0</v>
      </c>
      <c r="AL632" s="11">
        <f>AL633</f>
        <v>0</v>
      </c>
      <c r="AM632" s="11">
        <f>AM633</f>
        <v>0</v>
      </c>
      <c r="AN632" s="11">
        <f t="shared" si="1588"/>
        <v>290</v>
      </c>
      <c r="AO632" s="11">
        <f t="shared" si="1589"/>
        <v>290</v>
      </c>
      <c r="AP632" s="11">
        <f t="shared" si="1590"/>
        <v>290</v>
      </c>
      <c r="AQ632" s="11">
        <f>AQ633</f>
        <v>0</v>
      </c>
      <c r="AR632" s="11">
        <f>AR633</f>
        <v>0</v>
      </c>
      <c r="AS632" s="11">
        <f>AS633</f>
        <v>0</v>
      </c>
      <c r="AT632" s="11">
        <f t="shared" si="1591"/>
        <v>290</v>
      </c>
      <c r="AU632" s="11">
        <f t="shared" si="1592"/>
        <v>290</v>
      </c>
      <c r="AV632" s="11">
        <f t="shared" si="1593"/>
        <v>290</v>
      </c>
      <c r="AW632" s="11">
        <f>AW633</f>
        <v>0</v>
      </c>
      <c r="AX632" s="11">
        <f>AX633</f>
        <v>0</v>
      </c>
      <c r="AY632" s="11">
        <f>AY633</f>
        <v>0</v>
      </c>
      <c r="AZ632" s="11">
        <f t="shared" si="1594"/>
        <v>290</v>
      </c>
      <c r="BA632" s="11">
        <f t="shared" si="1595"/>
        <v>290</v>
      </c>
      <c r="BB632" s="11">
        <f t="shared" si="1596"/>
        <v>290</v>
      </c>
      <c r="BC632" s="11">
        <f>BC633</f>
        <v>0</v>
      </c>
      <c r="BD632" s="11">
        <f>BD633</f>
        <v>0</v>
      </c>
      <c r="BE632" s="11">
        <f>BE633</f>
        <v>0</v>
      </c>
      <c r="BF632" s="11">
        <f t="shared" si="1597"/>
        <v>290</v>
      </c>
      <c r="BG632" s="11">
        <f t="shared" si="1598"/>
        <v>290</v>
      </c>
      <c r="BH632" s="11">
        <f t="shared" si="1599"/>
        <v>290</v>
      </c>
      <c r="BI632" s="11">
        <f>BI633</f>
        <v>0</v>
      </c>
      <c r="BJ632" s="11">
        <f>BJ633</f>
        <v>0</v>
      </c>
      <c r="BK632" s="11">
        <f>BK633</f>
        <v>0</v>
      </c>
      <c r="BL632" s="11">
        <f t="shared" si="1569"/>
        <v>290</v>
      </c>
      <c r="BM632" s="11">
        <f>BM633</f>
        <v>0</v>
      </c>
      <c r="BN632" s="43">
        <f t="shared" si="1490"/>
        <v>290</v>
      </c>
      <c r="BO632" s="11">
        <f t="shared" si="1521"/>
        <v>290</v>
      </c>
      <c r="BP632" s="11">
        <f>BP633</f>
        <v>0</v>
      </c>
      <c r="BQ632" s="43">
        <f t="shared" si="1491"/>
        <v>290</v>
      </c>
      <c r="BR632" s="11">
        <f t="shared" si="1522"/>
        <v>290</v>
      </c>
      <c r="BS632" s="11">
        <f>BS633</f>
        <v>0</v>
      </c>
      <c r="BT632" s="43">
        <f t="shared" si="1492"/>
        <v>290</v>
      </c>
      <c r="BU632" s="11">
        <f>BU633</f>
        <v>0</v>
      </c>
      <c r="BV632" s="21"/>
      <c r="BW632" s="21"/>
      <c r="BX632" s="1" t="str">
        <f t="shared" si="1572"/>
        <v/>
      </c>
    </row>
    <row r="633" spans="1:76" ht="15.6" customHeight="1" x14ac:dyDescent="0.3">
      <c r="A633" s="62" t="s">
        <v>455</v>
      </c>
      <c r="B633" s="63" t="s">
        <v>211</v>
      </c>
      <c r="C633" s="62" t="s">
        <v>126</v>
      </c>
      <c r="D633" s="62" t="s">
        <v>67</v>
      </c>
      <c r="E633" s="64" t="s">
        <v>243</v>
      </c>
      <c r="F633" s="11">
        <v>290</v>
      </c>
      <c r="G633" s="11">
        <v>290</v>
      </c>
      <c r="H633" s="11">
        <v>290</v>
      </c>
      <c r="I633" s="11"/>
      <c r="J633" s="11"/>
      <c r="K633" s="11"/>
      <c r="L633" s="11">
        <f t="shared" si="1531"/>
        <v>290</v>
      </c>
      <c r="M633" s="11">
        <f t="shared" si="1532"/>
        <v>290</v>
      </c>
      <c r="N633" s="11">
        <f t="shared" si="1533"/>
        <v>290</v>
      </c>
      <c r="O633" s="11"/>
      <c r="P633" s="11"/>
      <c r="Q633" s="11"/>
      <c r="R633" s="11">
        <f t="shared" si="1576"/>
        <v>290</v>
      </c>
      <c r="S633" s="11">
        <f t="shared" si="1577"/>
        <v>290</v>
      </c>
      <c r="T633" s="11">
        <f t="shared" si="1578"/>
        <v>290</v>
      </c>
      <c r="U633" s="11"/>
      <c r="V633" s="11"/>
      <c r="W633" s="11"/>
      <c r="X633" s="11">
        <f t="shared" si="1579"/>
        <v>290</v>
      </c>
      <c r="Y633" s="11">
        <f t="shared" si="1580"/>
        <v>290</v>
      </c>
      <c r="Z633" s="11">
        <f t="shared" si="1581"/>
        <v>290</v>
      </c>
      <c r="AA633" s="11"/>
      <c r="AB633" s="11"/>
      <c r="AC633" s="11"/>
      <c r="AD633" s="11">
        <f t="shared" si="1582"/>
        <v>290</v>
      </c>
      <c r="AE633" s="11">
        <f t="shared" si="1583"/>
        <v>290</v>
      </c>
      <c r="AF633" s="11">
        <f t="shared" si="1584"/>
        <v>290</v>
      </c>
      <c r="AG633" s="11"/>
      <c r="AH633" s="11">
        <f t="shared" si="1585"/>
        <v>290</v>
      </c>
      <c r="AI633" s="11">
        <f t="shared" si="1586"/>
        <v>290</v>
      </c>
      <c r="AJ633" s="11">
        <f t="shared" si="1587"/>
        <v>290</v>
      </c>
      <c r="AK633" s="11"/>
      <c r="AL633" s="11"/>
      <c r="AM633" s="11"/>
      <c r="AN633" s="11">
        <f t="shared" si="1588"/>
        <v>290</v>
      </c>
      <c r="AO633" s="11">
        <f t="shared" si="1589"/>
        <v>290</v>
      </c>
      <c r="AP633" s="11">
        <f t="shared" si="1590"/>
        <v>290</v>
      </c>
      <c r="AQ633" s="11"/>
      <c r="AR633" s="11"/>
      <c r="AS633" s="11"/>
      <c r="AT633" s="11">
        <f t="shared" si="1591"/>
        <v>290</v>
      </c>
      <c r="AU633" s="11">
        <f t="shared" si="1592"/>
        <v>290</v>
      </c>
      <c r="AV633" s="11">
        <f t="shared" si="1593"/>
        <v>290</v>
      </c>
      <c r="AW633" s="11"/>
      <c r="AX633" s="11"/>
      <c r="AY633" s="11"/>
      <c r="AZ633" s="11">
        <f t="shared" si="1594"/>
        <v>290</v>
      </c>
      <c r="BA633" s="11">
        <f t="shared" si="1595"/>
        <v>290</v>
      </c>
      <c r="BB633" s="11">
        <f t="shared" si="1596"/>
        <v>290</v>
      </c>
      <c r="BC633" s="11"/>
      <c r="BD633" s="11"/>
      <c r="BE633" s="11"/>
      <c r="BF633" s="11">
        <f t="shared" si="1597"/>
        <v>290</v>
      </c>
      <c r="BG633" s="11">
        <f t="shared" si="1598"/>
        <v>290</v>
      </c>
      <c r="BH633" s="11">
        <f t="shared" si="1599"/>
        <v>290</v>
      </c>
      <c r="BI633" s="11"/>
      <c r="BJ633" s="11"/>
      <c r="BK633" s="11"/>
      <c r="BL633" s="11">
        <f t="shared" si="1569"/>
        <v>290</v>
      </c>
      <c r="BM633" s="11"/>
      <c r="BN633" s="43">
        <f t="shared" si="1490"/>
        <v>290</v>
      </c>
      <c r="BO633" s="11">
        <f t="shared" si="1521"/>
        <v>290</v>
      </c>
      <c r="BP633" s="11"/>
      <c r="BQ633" s="43">
        <f t="shared" si="1491"/>
        <v>290</v>
      </c>
      <c r="BR633" s="11">
        <f t="shared" si="1522"/>
        <v>290</v>
      </c>
      <c r="BS633" s="11"/>
      <c r="BT633" s="43">
        <f t="shared" si="1492"/>
        <v>290</v>
      </c>
      <c r="BU633" s="11"/>
      <c r="BV633" s="21"/>
      <c r="BW633" s="21"/>
      <c r="BX633" s="1" t="str">
        <f t="shared" si="1572"/>
        <v>1003</v>
      </c>
    </row>
    <row r="634" spans="1:76" ht="46.8" customHeight="1" x14ac:dyDescent="0.3">
      <c r="A634" s="62" t="s">
        <v>455</v>
      </c>
      <c r="B634" s="63" t="s">
        <v>82</v>
      </c>
      <c r="C634" s="62"/>
      <c r="D634" s="62"/>
      <c r="E634" s="64" t="s">
        <v>83</v>
      </c>
      <c r="F634" s="11">
        <f t="shared" ref="F634:K634" si="1601">F635</f>
        <v>66</v>
      </c>
      <c r="G634" s="11">
        <f t="shared" si="1601"/>
        <v>66</v>
      </c>
      <c r="H634" s="11">
        <f t="shared" si="1601"/>
        <v>66</v>
      </c>
      <c r="I634" s="11">
        <f t="shared" si="1601"/>
        <v>0</v>
      </c>
      <c r="J634" s="11">
        <f t="shared" si="1601"/>
        <v>0</v>
      </c>
      <c r="K634" s="11">
        <f t="shared" si="1601"/>
        <v>0</v>
      </c>
      <c r="L634" s="11">
        <f t="shared" si="1531"/>
        <v>66</v>
      </c>
      <c r="M634" s="11">
        <f t="shared" si="1532"/>
        <v>66</v>
      </c>
      <c r="N634" s="11">
        <f t="shared" si="1533"/>
        <v>66</v>
      </c>
      <c r="O634" s="11">
        <f>O635</f>
        <v>0</v>
      </c>
      <c r="P634" s="11">
        <f>P635</f>
        <v>0</v>
      </c>
      <c r="Q634" s="11">
        <f>Q635</f>
        <v>0</v>
      </c>
      <c r="R634" s="11">
        <f t="shared" si="1576"/>
        <v>66</v>
      </c>
      <c r="S634" s="11">
        <f t="shared" si="1577"/>
        <v>66</v>
      </c>
      <c r="T634" s="11">
        <f t="shared" si="1578"/>
        <v>66</v>
      </c>
      <c r="U634" s="11">
        <f>U635</f>
        <v>0</v>
      </c>
      <c r="V634" s="11">
        <f>V635</f>
        <v>0</v>
      </c>
      <c r="W634" s="11">
        <f>W635</f>
        <v>0</v>
      </c>
      <c r="X634" s="11">
        <f t="shared" si="1579"/>
        <v>66</v>
      </c>
      <c r="Y634" s="11">
        <f t="shared" si="1580"/>
        <v>66</v>
      </c>
      <c r="Z634" s="11">
        <f t="shared" si="1581"/>
        <v>66</v>
      </c>
      <c r="AA634" s="11">
        <f>AA635</f>
        <v>0</v>
      </c>
      <c r="AB634" s="11">
        <f>AB635</f>
        <v>0</v>
      </c>
      <c r="AC634" s="11">
        <f>AC635</f>
        <v>0</v>
      </c>
      <c r="AD634" s="11">
        <f t="shared" si="1582"/>
        <v>66</v>
      </c>
      <c r="AE634" s="11">
        <f t="shared" si="1583"/>
        <v>66</v>
      </c>
      <c r="AF634" s="11">
        <f t="shared" si="1584"/>
        <v>66</v>
      </c>
      <c r="AG634" s="11">
        <f>AG635</f>
        <v>0</v>
      </c>
      <c r="AH634" s="11">
        <f t="shared" si="1585"/>
        <v>66</v>
      </c>
      <c r="AI634" s="11">
        <f t="shared" si="1586"/>
        <v>66</v>
      </c>
      <c r="AJ634" s="11">
        <f t="shared" si="1587"/>
        <v>66</v>
      </c>
      <c r="AK634" s="11">
        <f>AK635</f>
        <v>0</v>
      </c>
      <c r="AL634" s="11">
        <f>AL635</f>
        <v>0</v>
      </c>
      <c r="AM634" s="11">
        <f>AM635</f>
        <v>0</v>
      </c>
      <c r="AN634" s="11">
        <f t="shared" si="1588"/>
        <v>66</v>
      </c>
      <c r="AO634" s="11">
        <f t="shared" si="1589"/>
        <v>66</v>
      </c>
      <c r="AP634" s="11">
        <f t="shared" si="1590"/>
        <v>66</v>
      </c>
      <c r="AQ634" s="11">
        <f>AQ635</f>
        <v>0</v>
      </c>
      <c r="AR634" s="11">
        <f>AR635</f>
        <v>0</v>
      </c>
      <c r="AS634" s="11">
        <f>AS635</f>
        <v>0</v>
      </c>
      <c r="AT634" s="11">
        <f t="shared" si="1591"/>
        <v>66</v>
      </c>
      <c r="AU634" s="11">
        <f t="shared" si="1592"/>
        <v>66</v>
      </c>
      <c r="AV634" s="11">
        <f t="shared" si="1593"/>
        <v>66</v>
      </c>
      <c r="AW634" s="11">
        <f>AW635</f>
        <v>0</v>
      </c>
      <c r="AX634" s="11">
        <f>AX635</f>
        <v>0</v>
      </c>
      <c r="AY634" s="11">
        <f>AY635</f>
        <v>0</v>
      </c>
      <c r="AZ634" s="11">
        <f t="shared" si="1594"/>
        <v>66</v>
      </c>
      <c r="BA634" s="11">
        <f t="shared" si="1595"/>
        <v>66</v>
      </c>
      <c r="BB634" s="11">
        <f t="shared" si="1596"/>
        <v>66</v>
      </c>
      <c r="BC634" s="11">
        <f>BC635</f>
        <v>0</v>
      </c>
      <c r="BD634" s="11">
        <f>BD635</f>
        <v>0</v>
      </c>
      <c r="BE634" s="11">
        <f>BE635</f>
        <v>0</v>
      </c>
      <c r="BF634" s="11">
        <f t="shared" si="1597"/>
        <v>66</v>
      </c>
      <c r="BG634" s="11">
        <f t="shared" si="1598"/>
        <v>66</v>
      </c>
      <c r="BH634" s="11">
        <f t="shared" si="1599"/>
        <v>66</v>
      </c>
      <c r="BI634" s="11">
        <f>BI635</f>
        <v>0</v>
      </c>
      <c r="BJ634" s="11">
        <f>BJ635</f>
        <v>0</v>
      </c>
      <c r="BK634" s="11">
        <f>BK635</f>
        <v>0</v>
      </c>
      <c r="BL634" s="11">
        <f t="shared" si="1569"/>
        <v>66</v>
      </c>
      <c r="BM634" s="11">
        <f>BM635</f>
        <v>0</v>
      </c>
      <c r="BN634" s="43">
        <f t="shared" si="1490"/>
        <v>66</v>
      </c>
      <c r="BO634" s="11">
        <f t="shared" si="1521"/>
        <v>66</v>
      </c>
      <c r="BP634" s="11">
        <f>BP635</f>
        <v>0</v>
      </c>
      <c r="BQ634" s="43">
        <f t="shared" si="1491"/>
        <v>66</v>
      </c>
      <c r="BR634" s="11">
        <f t="shared" si="1522"/>
        <v>66</v>
      </c>
      <c r="BS634" s="11">
        <f>BS635</f>
        <v>0</v>
      </c>
      <c r="BT634" s="43">
        <f t="shared" si="1492"/>
        <v>66</v>
      </c>
      <c r="BU634" s="11">
        <f>BU635</f>
        <v>0</v>
      </c>
      <c r="BV634" s="21"/>
      <c r="BW634" s="21"/>
      <c r="BX634" s="1" t="str">
        <f t="shared" si="1572"/>
        <v/>
      </c>
    </row>
    <row r="635" spans="1:76" ht="15.6" customHeight="1" x14ac:dyDescent="0.3">
      <c r="A635" s="62" t="s">
        <v>455</v>
      </c>
      <c r="B635" s="63" t="s">
        <v>82</v>
      </c>
      <c r="C635" s="62" t="s">
        <v>126</v>
      </c>
      <c r="D635" s="62" t="s">
        <v>67</v>
      </c>
      <c r="E635" s="64" t="s">
        <v>243</v>
      </c>
      <c r="F635" s="11">
        <v>66</v>
      </c>
      <c r="G635" s="11">
        <v>66</v>
      </c>
      <c r="H635" s="11">
        <v>66</v>
      </c>
      <c r="I635" s="11"/>
      <c r="J635" s="11"/>
      <c r="K635" s="11"/>
      <c r="L635" s="11">
        <f t="shared" si="1531"/>
        <v>66</v>
      </c>
      <c r="M635" s="11">
        <f t="shared" si="1532"/>
        <v>66</v>
      </c>
      <c r="N635" s="11">
        <f t="shared" si="1533"/>
        <v>66</v>
      </c>
      <c r="O635" s="11"/>
      <c r="P635" s="11"/>
      <c r="Q635" s="11"/>
      <c r="R635" s="11">
        <f t="shared" si="1576"/>
        <v>66</v>
      </c>
      <c r="S635" s="11">
        <f t="shared" si="1577"/>
        <v>66</v>
      </c>
      <c r="T635" s="11">
        <f t="shared" si="1578"/>
        <v>66</v>
      </c>
      <c r="U635" s="11"/>
      <c r="V635" s="11"/>
      <c r="W635" s="11"/>
      <c r="X635" s="11">
        <f t="shared" si="1579"/>
        <v>66</v>
      </c>
      <c r="Y635" s="11">
        <f t="shared" si="1580"/>
        <v>66</v>
      </c>
      <c r="Z635" s="11">
        <f t="shared" si="1581"/>
        <v>66</v>
      </c>
      <c r="AA635" s="11"/>
      <c r="AB635" s="11"/>
      <c r="AC635" s="11"/>
      <c r="AD635" s="11">
        <f t="shared" si="1582"/>
        <v>66</v>
      </c>
      <c r="AE635" s="11">
        <f t="shared" si="1583"/>
        <v>66</v>
      </c>
      <c r="AF635" s="11">
        <f t="shared" si="1584"/>
        <v>66</v>
      </c>
      <c r="AG635" s="11"/>
      <c r="AH635" s="11">
        <f t="shared" si="1585"/>
        <v>66</v>
      </c>
      <c r="AI635" s="11">
        <f t="shared" si="1586"/>
        <v>66</v>
      </c>
      <c r="AJ635" s="11">
        <f t="shared" si="1587"/>
        <v>66</v>
      </c>
      <c r="AK635" s="11"/>
      <c r="AL635" s="11"/>
      <c r="AM635" s="11"/>
      <c r="AN635" s="11">
        <f t="shared" si="1588"/>
        <v>66</v>
      </c>
      <c r="AO635" s="11">
        <f t="shared" si="1589"/>
        <v>66</v>
      </c>
      <c r="AP635" s="11">
        <f t="shared" si="1590"/>
        <v>66</v>
      </c>
      <c r="AQ635" s="11"/>
      <c r="AR635" s="11"/>
      <c r="AS635" s="11"/>
      <c r="AT635" s="11">
        <f t="shared" si="1591"/>
        <v>66</v>
      </c>
      <c r="AU635" s="11">
        <f t="shared" si="1592"/>
        <v>66</v>
      </c>
      <c r="AV635" s="11">
        <f t="shared" si="1593"/>
        <v>66</v>
      </c>
      <c r="AW635" s="11"/>
      <c r="AX635" s="11"/>
      <c r="AY635" s="11"/>
      <c r="AZ635" s="11">
        <f t="shared" si="1594"/>
        <v>66</v>
      </c>
      <c r="BA635" s="11">
        <f t="shared" si="1595"/>
        <v>66</v>
      </c>
      <c r="BB635" s="11">
        <f t="shared" si="1596"/>
        <v>66</v>
      </c>
      <c r="BC635" s="11"/>
      <c r="BD635" s="11"/>
      <c r="BE635" s="11"/>
      <c r="BF635" s="11">
        <f t="shared" si="1597"/>
        <v>66</v>
      </c>
      <c r="BG635" s="11">
        <f t="shared" si="1598"/>
        <v>66</v>
      </c>
      <c r="BH635" s="11">
        <f t="shared" si="1599"/>
        <v>66</v>
      </c>
      <c r="BI635" s="11"/>
      <c r="BJ635" s="11"/>
      <c r="BK635" s="11"/>
      <c r="BL635" s="11">
        <f t="shared" si="1569"/>
        <v>66</v>
      </c>
      <c r="BM635" s="11"/>
      <c r="BN635" s="43">
        <f t="shared" si="1490"/>
        <v>66</v>
      </c>
      <c r="BO635" s="11">
        <f t="shared" si="1521"/>
        <v>66</v>
      </c>
      <c r="BP635" s="11"/>
      <c r="BQ635" s="43">
        <f t="shared" si="1491"/>
        <v>66</v>
      </c>
      <c r="BR635" s="11">
        <f t="shared" si="1522"/>
        <v>66</v>
      </c>
      <c r="BS635" s="11"/>
      <c r="BT635" s="43">
        <f t="shared" si="1492"/>
        <v>66</v>
      </c>
      <c r="BU635" s="11"/>
      <c r="BV635" s="21"/>
      <c r="BW635" s="21"/>
      <c r="BX635" s="1" t="str">
        <f t="shared" si="1572"/>
        <v>1003</v>
      </c>
    </row>
    <row r="636" spans="1:76" ht="124.8" customHeight="1" x14ac:dyDescent="0.3">
      <c r="A636" s="62" t="s">
        <v>457</v>
      </c>
      <c r="B636" s="63"/>
      <c r="C636" s="62"/>
      <c r="D636" s="62"/>
      <c r="E636" s="64" t="s">
        <v>458</v>
      </c>
      <c r="F636" s="11">
        <f t="shared" ref="F636:F642" si="1602">F637</f>
        <v>477399.10000000003</v>
      </c>
      <c r="G636" s="11">
        <f t="shared" ref="G636:G642" si="1603">G637</f>
        <v>477399.10000000003</v>
      </c>
      <c r="H636" s="11">
        <f t="shared" ref="H636:H642" si="1604">H637</f>
        <v>477399.10000000003</v>
      </c>
      <c r="I636" s="11">
        <f t="shared" ref="I636:I642" si="1605">I637</f>
        <v>0</v>
      </c>
      <c r="J636" s="11">
        <f t="shared" ref="J636:J642" si="1606">J637</f>
        <v>0</v>
      </c>
      <c r="K636" s="11">
        <f t="shared" ref="K636:K642" si="1607">K637</f>
        <v>0</v>
      </c>
      <c r="L636" s="11">
        <f t="shared" si="1531"/>
        <v>477399.10000000003</v>
      </c>
      <c r="M636" s="11">
        <f t="shared" si="1532"/>
        <v>477399.10000000003</v>
      </c>
      <c r="N636" s="11">
        <f t="shared" si="1533"/>
        <v>477399.10000000003</v>
      </c>
      <c r="O636" s="11">
        <f t="shared" ref="O636:O642" si="1608">O637</f>
        <v>0</v>
      </c>
      <c r="P636" s="11">
        <f t="shared" ref="P636:P642" si="1609">P637</f>
        <v>0</v>
      </c>
      <c r="Q636" s="11">
        <f t="shared" ref="Q636:Q642" si="1610">Q637</f>
        <v>0</v>
      </c>
      <c r="R636" s="11">
        <f t="shared" si="1576"/>
        <v>477399.10000000003</v>
      </c>
      <c r="S636" s="11">
        <f t="shared" si="1577"/>
        <v>477399.10000000003</v>
      </c>
      <c r="T636" s="11">
        <f t="shared" si="1578"/>
        <v>477399.10000000003</v>
      </c>
      <c r="U636" s="11">
        <f t="shared" ref="U636:U642" si="1611">U637</f>
        <v>0</v>
      </c>
      <c r="V636" s="11">
        <f t="shared" ref="V636:V642" si="1612">V637</f>
        <v>0</v>
      </c>
      <c r="W636" s="11">
        <f t="shared" ref="W636:W642" si="1613">W637</f>
        <v>0</v>
      </c>
      <c r="X636" s="11">
        <f t="shared" si="1579"/>
        <v>477399.10000000003</v>
      </c>
      <c r="Y636" s="11">
        <f t="shared" si="1580"/>
        <v>477399.10000000003</v>
      </c>
      <c r="Z636" s="11">
        <f t="shared" si="1581"/>
        <v>477399.10000000003</v>
      </c>
      <c r="AA636" s="11">
        <f t="shared" ref="AA636:AA642" si="1614">AA637</f>
        <v>0</v>
      </c>
      <c r="AB636" s="11">
        <f t="shared" ref="AB636:AB642" si="1615">AB637</f>
        <v>0</v>
      </c>
      <c r="AC636" s="11">
        <f t="shared" ref="AC636:AC642" si="1616">AC637</f>
        <v>0</v>
      </c>
      <c r="AD636" s="11">
        <f t="shared" si="1582"/>
        <v>477399.10000000003</v>
      </c>
      <c r="AE636" s="11">
        <f t="shared" si="1583"/>
        <v>477399.10000000003</v>
      </c>
      <c r="AF636" s="11">
        <f t="shared" si="1584"/>
        <v>477399.10000000003</v>
      </c>
      <c r="AG636" s="11">
        <f t="shared" ref="AG636:AG642" si="1617">AG637</f>
        <v>0</v>
      </c>
      <c r="AH636" s="11">
        <f t="shared" si="1585"/>
        <v>477399.10000000003</v>
      </c>
      <c r="AI636" s="11">
        <f t="shared" si="1586"/>
        <v>477399.10000000003</v>
      </c>
      <c r="AJ636" s="11">
        <f t="shared" si="1587"/>
        <v>477399.10000000003</v>
      </c>
      <c r="AK636" s="11">
        <f t="shared" ref="AK636:AK642" si="1618">AK637</f>
        <v>0</v>
      </c>
      <c r="AL636" s="11">
        <f t="shared" ref="AL636:AL642" si="1619">AL637</f>
        <v>0</v>
      </c>
      <c r="AM636" s="11">
        <f t="shared" ref="AM636:AM642" si="1620">AM637</f>
        <v>0</v>
      </c>
      <c r="AN636" s="11">
        <f t="shared" si="1588"/>
        <v>477399.10000000003</v>
      </c>
      <c r="AO636" s="11">
        <f t="shared" si="1589"/>
        <v>477399.10000000003</v>
      </c>
      <c r="AP636" s="11">
        <f t="shared" si="1590"/>
        <v>477399.10000000003</v>
      </c>
      <c r="AQ636" s="11">
        <f t="shared" ref="AQ636:AQ642" si="1621">AQ637</f>
        <v>0</v>
      </c>
      <c r="AR636" s="11">
        <f t="shared" ref="AR636:AR642" si="1622">AR637</f>
        <v>0</v>
      </c>
      <c r="AS636" s="11">
        <f t="shared" ref="AS636:AS642" si="1623">AS637</f>
        <v>0</v>
      </c>
      <c r="AT636" s="11">
        <f t="shared" si="1591"/>
        <v>477399.10000000003</v>
      </c>
      <c r="AU636" s="11">
        <f t="shared" si="1592"/>
        <v>477399.10000000003</v>
      </c>
      <c r="AV636" s="11">
        <f t="shared" si="1593"/>
        <v>477399.10000000003</v>
      </c>
      <c r="AW636" s="11">
        <f t="shared" ref="AW636:AW642" si="1624">AW637</f>
        <v>0</v>
      </c>
      <c r="AX636" s="11">
        <f t="shared" ref="AX636:AX642" si="1625">AX637</f>
        <v>0</v>
      </c>
      <c r="AY636" s="11">
        <f t="shared" ref="AY636:AY642" si="1626">AY637</f>
        <v>0</v>
      </c>
      <c r="AZ636" s="11">
        <f t="shared" si="1594"/>
        <v>477399.10000000003</v>
      </c>
      <c r="BA636" s="11">
        <f t="shared" si="1595"/>
        <v>477399.10000000003</v>
      </c>
      <c r="BB636" s="11">
        <f t="shared" si="1596"/>
        <v>477399.10000000003</v>
      </c>
      <c r="BC636" s="11">
        <f t="shared" ref="BC636:BC642" si="1627">BC637</f>
        <v>0</v>
      </c>
      <c r="BD636" s="11">
        <f t="shared" ref="BD636:BD642" si="1628">BD637</f>
        <v>0</v>
      </c>
      <c r="BE636" s="11">
        <f t="shared" ref="BE636:BE642" si="1629">BE637</f>
        <v>0</v>
      </c>
      <c r="BF636" s="11">
        <f t="shared" si="1597"/>
        <v>477399.10000000003</v>
      </c>
      <c r="BG636" s="11">
        <f t="shared" si="1598"/>
        <v>477399.10000000003</v>
      </c>
      <c r="BH636" s="11">
        <f t="shared" si="1599"/>
        <v>477399.10000000003</v>
      </c>
      <c r="BI636" s="11">
        <f t="shared" ref="BI636:BI642" si="1630">BI637</f>
        <v>0</v>
      </c>
      <c r="BJ636" s="11">
        <f t="shared" ref="BJ636:BJ642" si="1631">BJ637</f>
        <v>0</v>
      </c>
      <c r="BK636" s="11">
        <f t="shared" ref="BK636:BK642" si="1632">BK637</f>
        <v>0</v>
      </c>
      <c r="BL636" s="11">
        <f t="shared" si="1569"/>
        <v>477399.10000000003</v>
      </c>
      <c r="BM636" s="11">
        <f t="shared" ref="BM636:BM642" si="1633">BM637</f>
        <v>0</v>
      </c>
      <c r="BN636" s="43">
        <f t="shared" si="1490"/>
        <v>477399.10000000003</v>
      </c>
      <c r="BO636" s="11">
        <f t="shared" si="1521"/>
        <v>477399.10000000003</v>
      </c>
      <c r="BP636" s="11">
        <f t="shared" ref="BP636:BU642" si="1634">BP637</f>
        <v>0</v>
      </c>
      <c r="BQ636" s="43">
        <f t="shared" si="1491"/>
        <v>477399.10000000003</v>
      </c>
      <c r="BR636" s="11">
        <f t="shared" si="1522"/>
        <v>477399.10000000003</v>
      </c>
      <c r="BS636" s="11">
        <f t="shared" si="1634"/>
        <v>0</v>
      </c>
      <c r="BT636" s="43">
        <f t="shared" si="1492"/>
        <v>477399.10000000003</v>
      </c>
      <c r="BU636" s="11">
        <f t="shared" si="1634"/>
        <v>0</v>
      </c>
      <c r="BV636" s="21"/>
      <c r="BW636" s="21"/>
      <c r="BX636" s="1" t="str">
        <f t="shared" si="1572"/>
        <v/>
      </c>
    </row>
    <row r="637" spans="1:76" ht="46.8" customHeight="1" x14ac:dyDescent="0.3">
      <c r="A637" s="62" t="s">
        <v>457</v>
      </c>
      <c r="B637" s="63" t="s">
        <v>82</v>
      </c>
      <c r="C637" s="62"/>
      <c r="D637" s="62"/>
      <c r="E637" s="64" t="s">
        <v>83</v>
      </c>
      <c r="F637" s="11">
        <f t="shared" si="1602"/>
        <v>477399.10000000003</v>
      </c>
      <c r="G637" s="11">
        <f t="shared" si="1603"/>
        <v>477399.10000000003</v>
      </c>
      <c r="H637" s="11">
        <f t="shared" si="1604"/>
        <v>477399.10000000003</v>
      </c>
      <c r="I637" s="11">
        <f t="shared" si="1605"/>
        <v>0</v>
      </c>
      <c r="J637" s="11">
        <f t="shared" si="1606"/>
        <v>0</v>
      </c>
      <c r="K637" s="11">
        <f t="shared" si="1607"/>
        <v>0</v>
      </c>
      <c r="L637" s="11">
        <f t="shared" si="1531"/>
        <v>477399.10000000003</v>
      </c>
      <c r="M637" s="11">
        <f t="shared" si="1532"/>
        <v>477399.10000000003</v>
      </c>
      <c r="N637" s="11">
        <f t="shared" si="1533"/>
        <v>477399.10000000003</v>
      </c>
      <c r="O637" s="11">
        <f t="shared" si="1608"/>
        <v>0</v>
      </c>
      <c r="P637" s="11">
        <f t="shared" si="1609"/>
        <v>0</v>
      </c>
      <c r="Q637" s="11">
        <f t="shared" si="1610"/>
        <v>0</v>
      </c>
      <c r="R637" s="11">
        <f t="shared" si="1576"/>
        <v>477399.10000000003</v>
      </c>
      <c r="S637" s="11">
        <f t="shared" si="1577"/>
        <v>477399.10000000003</v>
      </c>
      <c r="T637" s="11">
        <f t="shared" si="1578"/>
        <v>477399.10000000003</v>
      </c>
      <c r="U637" s="11">
        <f t="shared" si="1611"/>
        <v>0</v>
      </c>
      <c r="V637" s="11">
        <f t="shared" si="1612"/>
        <v>0</v>
      </c>
      <c r="W637" s="11">
        <f t="shared" si="1613"/>
        <v>0</v>
      </c>
      <c r="X637" s="11">
        <f t="shared" si="1579"/>
        <v>477399.10000000003</v>
      </c>
      <c r="Y637" s="11">
        <f t="shared" si="1580"/>
        <v>477399.10000000003</v>
      </c>
      <c r="Z637" s="11">
        <f t="shared" si="1581"/>
        <v>477399.10000000003</v>
      </c>
      <c r="AA637" s="11">
        <f t="shared" si="1614"/>
        <v>0</v>
      </c>
      <c r="AB637" s="11">
        <f t="shared" si="1615"/>
        <v>0</v>
      </c>
      <c r="AC637" s="11">
        <f t="shared" si="1616"/>
        <v>0</v>
      </c>
      <c r="AD637" s="11">
        <f t="shared" si="1582"/>
        <v>477399.10000000003</v>
      </c>
      <c r="AE637" s="11">
        <f t="shared" si="1583"/>
        <v>477399.10000000003</v>
      </c>
      <c r="AF637" s="11">
        <f t="shared" si="1584"/>
        <v>477399.10000000003</v>
      </c>
      <c r="AG637" s="11">
        <f t="shared" si="1617"/>
        <v>0</v>
      </c>
      <c r="AH637" s="11">
        <f t="shared" si="1585"/>
        <v>477399.10000000003</v>
      </c>
      <c r="AI637" s="11">
        <f t="shared" si="1586"/>
        <v>477399.10000000003</v>
      </c>
      <c r="AJ637" s="11">
        <f t="shared" si="1587"/>
        <v>477399.10000000003</v>
      </c>
      <c r="AK637" s="11">
        <f t="shared" si="1618"/>
        <v>0</v>
      </c>
      <c r="AL637" s="11">
        <f t="shared" si="1619"/>
        <v>0</v>
      </c>
      <c r="AM637" s="11">
        <f t="shared" si="1620"/>
        <v>0</v>
      </c>
      <c r="AN637" s="11">
        <f t="shared" si="1588"/>
        <v>477399.10000000003</v>
      </c>
      <c r="AO637" s="11">
        <f t="shared" si="1589"/>
        <v>477399.10000000003</v>
      </c>
      <c r="AP637" s="11">
        <f t="shared" si="1590"/>
        <v>477399.10000000003</v>
      </c>
      <c r="AQ637" s="11">
        <f t="shared" si="1621"/>
        <v>0</v>
      </c>
      <c r="AR637" s="11">
        <f t="shared" si="1622"/>
        <v>0</v>
      </c>
      <c r="AS637" s="11">
        <f t="shared" si="1623"/>
        <v>0</v>
      </c>
      <c r="AT637" s="11">
        <f t="shared" si="1591"/>
        <v>477399.10000000003</v>
      </c>
      <c r="AU637" s="11">
        <f t="shared" si="1592"/>
        <v>477399.10000000003</v>
      </c>
      <c r="AV637" s="11">
        <f t="shared" si="1593"/>
        <v>477399.10000000003</v>
      </c>
      <c r="AW637" s="11">
        <f t="shared" si="1624"/>
        <v>0</v>
      </c>
      <c r="AX637" s="11">
        <f t="shared" si="1625"/>
        <v>0</v>
      </c>
      <c r="AY637" s="11">
        <f t="shared" si="1626"/>
        <v>0</v>
      </c>
      <c r="AZ637" s="11">
        <f t="shared" si="1594"/>
        <v>477399.10000000003</v>
      </c>
      <c r="BA637" s="11">
        <f t="shared" si="1595"/>
        <v>477399.10000000003</v>
      </c>
      <c r="BB637" s="11">
        <f t="shared" si="1596"/>
        <v>477399.10000000003</v>
      </c>
      <c r="BC637" s="11">
        <f t="shared" si="1627"/>
        <v>0</v>
      </c>
      <c r="BD637" s="11">
        <f t="shared" si="1628"/>
        <v>0</v>
      </c>
      <c r="BE637" s="11">
        <f t="shared" si="1629"/>
        <v>0</v>
      </c>
      <c r="BF637" s="11">
        <f t="shared" si="1597"/>
        <v>477399.10000000003</v>
      </c>
      <c r="BG637" s="11">
        <f t="shared" si="1598"/>
        <v>477399.10000000003</v>
      </c>
      <c r="BH637" s="11">
        <f t="shared" si="1599"/>
        <v>477399.10000000003</v>
      </c>
      <c r="BI637" s="11">
        <f t="shared" si="1630"/>
        <v>0</v>
      </c>
      <c r="BJ637" s="11">
        <f t="shared" si="1631"/>
        <v>0</v>
      </c>
      <c r="BK637" s="11">
        <f t="shared" si="1632"/>
        <v>0</v>
      </c>
      <c r="BL637" s="11">
        <f t="shared" si="1569"/>
        <v>477399.10000000003</v>
      </c>
      <c r="BM637" s="11">
        <f t="shared" si="1633"/>
        <v>0</v>
      </c>
      <c r="BN637" s="43">
        <f t="shared" si="1490"/>
        <v>477399.10000000003</v>
      </c>
      <c r="BO637" s="11">
        <f t="shared" si="1521"/>
        <v>477399.10000000003</v>
      </c>
      <c r="BP637" s="11">
        <f t="shared" si="1634"/>
        <v>0</v>
      </c>
      <c r="BQ637" s="43">
        <f t="shared" si="1491"/>
        <v>477399.10000000003</v>
      </c>
      <c r="BR637" s="11">
        <f t="shared" si="1522"/>
        <v>477399.10000000003</v>
      </c>
      <c r="BS637" s="11">
        <f t="shared" si="1634"/>
        <v>0</v>
      </c>
      <c r="BT637" s="43">
        <f t="shared" si="1492"/>
        <v>477399.10000000003</v>
      </c>
      <c r="BU637" s="11">
        <f t="shared" si="1634"/>
        <v>0</v>
      </c>
      <c r="BV637" s="21"/>
      <c r="BW637" s="21"/>
      <c r="BX637" s="1" t="str">
        <f t="shared" si="1572"/>
        <v/>
      </c>
    </row>
    <row r="638" spans="1:76" ht="15.6" customHeight="1" x14ac:dyDescent="0.3">
      <c r="A638" s="62" t="s">
        <v>457</v>
      </c>
      <c r="B638" s="63" t="s">
        <v>82</v>
      </c>
      <c r="C638" s="62" t="s">
        <v>78</v>
      </c>
      <c r="D638" s="62" t="s">
        <v>323</v>
      </c>
      <c r="E638" s="64" t="s">
        <v>378</v>
      </c>
      <c r="F638" s="11">
        <v>477399.10000000003</v>
      </c>
      <c r="G638" s="11">
        <v>477399.10000000003</v>
      </c>
      <c r="H638" s="11">
        <v>477399.10000000003</v>
      </c>
      <c r="I638" s="11"/>
      <c r="J638" s="11"/>
      <c r="K638" s="11"/>
      <c r="L638" s="11">
        <f t="shared" si="1531"/>
        <v>477399.10000000003</v>
      </c>
      <c r="M638" s="11">
        <f t="shared" si="1532"/>
        <v>477399.10000000003</v>
      </c>
      <c r="N638" s="11">
        <f t="shared" si="1533"/>
        <v>477399.10000000003</v>
      </c>
      <c r="O638" s="11"/>
      <c r="P638" s="11"/>
      <c r="Q638" s="11"/>
      <c r="R638" s="11">
        <f t="shared" si="1576"/>
        <v>477399.10000000003</v>
      </c>
      <c r="S638" s="11">
        <f t="shared" si="1577"/>
        <v>477399.10000000003</v>
      </c>
      <c r="T638" s="11">
        <f t="shared" si="1578"/>
        <v>477399.10000000003</v>
      </c>
      <c r="U638" s="11"/>
      <c r="V638" s="11"/>
      <c r="W638" s="11"/>
      <c r="X638" s="11">
        <f t="shared" si="1579"/>
        <v>477399.10000000003</v>
      </c>
      <c r="Y638" s="11">
        <f t="shared" si="1580"/>
        <v>477399.10000000003</v>
      </c>
      <c r="Z638" s="11">
        <f t="shared" si="1581"/>
        <v>477399.10000000003</v>
      </c>
      <c r="AA638" s="11"/>
      <c r="AB638" s="11"/>
      <c r="AC638" s="11"/>
      <c r="AD638" s="11">
        <f t="shared" si="1582"/>
        <v>477399.10000000003</v>
      </c>
      <c r="AE638" s="11">
        <f t="shared" si="1583"/>
        <v>477399.10000000003</v>
      </c>
      <c r="AF638" s="11">
        <f t="shared" si="1584"/>
        <v>477399.10000000003</v>
      </c>
      <c r="AG638" s="11"/>
      <c r="AH638" s="11">
        <f t="shared" si="1585"/>
        <v>477399.10000000003</v>
      </c>
      <c r="AI638" s="11">
        <f t="shared" si="1586"/>
        <v>477399.10000000003</v>
      </c>
      <c r="AJ638" s="11">
        <f t="shared" si="1587"/>
        <v>477399.10000000003</v>
      </c>
      <c r="AK638" s="11"/>
      <c r="AL638" s="11"/>
      <c r="AM638" s="11"/>
      <c r="AN638" s="11">
        <f t="shared" si="1588"/>
        <v>477399.10000000003</v>
      </c>
      <c r="AO638" s="11">
        <f t="shared" si="1589"/>
        <v>477399.10000000003</v>
      </c>
      <c r="AP638" s="11">
        <f t="shared" si="1590"/>
        <v>477399.10000000003</v>
      </c>
      <c r="AQ638" s="11"/>
      <c r="AR638" s="11"/>
      <c r="AS638" s="11"/>
      <c r="AT638" s="11">
        <f t="shared" si="1591"/>
        <v>477399.10000000003</v>
      </c>
      <c r="AU638" s="11">
        <f t="shared" si="1592"/>
        <v>477399.10000000003</v>
      </c>
      <c r="AV638" s="11">
        <f t="shared" si="1593"/>
        <v>477399.10000000003</v>
      </c>
      <c r="AW638" s="11"/>
      <c r="AX638" s="11"/>
      <c r="AY638" s="11"/>
      <c r="AZ638" s="11">
        <f t="shared" si="1594"/>
        <v>477399.10000000003</v>
      </c>
      <c r="BA638" s="11">
        <f t="shared" si="1595"/>
        <v>477399.10000000003</v>
      </c>
      <c r="BB638" s="11">
        <f t="shared" si="1596"/>
        <v>477399.10000000003</v>
      </c>
      <c r="BC638" s="11"/>
      <c r="BD638" s="11"/>
      <c r="BE638" s="11"/>
      <c r="BF638" s="11">
        <f t="shared" si="1597"/>
        <v>477399.10000000003</v>
      </c>
      <c r="BG638" s="11">
        <f t="shared" si="1598"/>
        <v>477399.10000000003</v>
      </c>
      <c r="BH638" s="11">
        <f t="shared" si="1599"/>
        <v>477399.10000000003</v>
      </c>
      <c r="BI638" s="11"/>
      <c r="BJ638" s="11"/>
      <c r="BK638" s="11"/>
      <c r="BL638" s="11">
        <f t="shared" si="1569"/>
        <v>477399.10000000003</v>
      </c>
      <c r="BM638" s="11"/>
      <c r="BN638" s="43">
        <f t="shared" si="1490"/>
        <v>477399.10000000003</v>
      </c>
      <c r="BO638" s="11">
        <f t="shared" si="1521"/>
        <v>477399.10000000003</v>
      </c>
      <c r="BP638" s="11"/>
      <c r="BQ638" s="43">
        <f t="shared" si="1491"/>
        <v>477399.10000000003</v>
      </c>
      <c r="BR638" s="11">
        <f t="shared" si="1522"/>
        <v>477399.10000000003</v>
      </c>
      <c r="BS638" s="11"/>
      <c r="BT638" s="43">
        <f t="shared" si="1492"/>
        <v>477399.10000000003</v>
      </c>
      <c r="BU638" s="11"/>
      <c r="BV638" s="21"/>
      <c r="BW638" s="21"/>
      <c r="BX638" s="1" t="str">
        <f t="shared" si="1572"/>
        <v>0702</v>
      </c>
    </row>
    <row r="639" spans="1:76" ht="62.4" customHeight="1" x14ac:dyDescent="0.3">
      <c r="A639" s="62" t="s">
        <v>459</v>
      </c>
      <c r="B639" s="63"/>
      <c r="C639" s="62"/>
      <c r="D639" s="62"/>
      <c r="E639" s="64" t="s">
        <v>460</v>
      </c>
      <c r="F639" s="11">
        <f t="shared" si="1602"/>
        <v>1024623.2000000001</v>
      </c>
      <c r="G639" s="11">
        <f t="shared" si="1603"/>
        <v>976741.8</v>
      </c>
      <c r="H639" s="11">
        <f t="shared" si="1604"/>
        <v>923809</v>
      </c>
      <c r="I639" s="11">
        <f t="shared" si="1605"/>
        <v>0</v>
      </c>
      <c r="J639" s="11">
        <f t="shared" si="1606"/>
        <v>0</v>
      </c>
      <c r="K639" s="11">
        <f t="shared" si="1607"/>
        <v>0</v>
      </c>
      <c r="L639" s="11">
        <f t="shared" si="1531"/>
        <v>1024623.2000000001</v>
      </c>
      <c r="M639" s="11">
        <f t="shared" si="1532"/>
        <v>976741.8</v>
      </c>
      <c r="N639" s="11">
        <f t="shared" si="1533"/>
        <v>923809</v>
      </c>
      <c r="O639" s="11">
        <f t="shared" si="1608"/>
        <v>0</v>
      </c>
      <c r="P639" s="11">
        <f t="shared" si="1609"/>
        <v>0</v>
      </c>
      <c r="Q639" s="11">
        <f t="shared" si="1610"/>
        <v>0</v>
      </c>
      <c r="R639" s="11">
        <f t="shared" si="1576"/>
        <v>1024623.2000000001</v>
      </c>
      <c r="S639" s="11">
        <f t="shared" si="1577"/>
        <v>976741.8</v>
      </c>
      <c r="T639" s="11">
        <f t="shared" si="1578"/>
        <v>923809</v>
      </c>
      <c r="U639" s="11">
        <f t="shared" si="1611"/>
        <v>0</v>
      </c>
      <c r="V639" s="11">
        <f t="shared" si="1612"/>
        <v>0</v>
      </c>
      <c r="W639" s="11">
        <f t="shared" si="1613"/>
        <v>0</v>
      </c>
      <c r="X639" s="11">
        <f t="shared" si="1579"/>
        <v>1024623.2000000001</v>
      </c>
      <c r="Y639" s="11">
        <f t="shared" si="1580"/>
        <v>976741.8</v>
      </c>
      <c r="Z639" s="11">
        <f t="shared" si="1581"/>
        <v>923809</v>
      </c>
      <c r="AA639" s="11">
        <f t="shared" si="1614"/>
        <v>0</v>
      </c>
      <c r="AB639" s="11">
        <f t="shared" si="1615"/>
        <v>0</v>
      </c>
      <c r="AC639" s="11">
        <f t="shared" si="1616"/>
        <v>0</v>
      </c>
      <c r="AD639" s="11">
        <f t="shared" si="1582"/>
        <v>1024623.2000000001</v>
      </c>
      <c r="AE639" s="11">
        <f t="shared" si="1583"/>
        <v>976741.8</v>
      </c>
      <c r="AF639" s="11">
        <f t="shared" si="1584"/>
        <v>923809</v>
      </c>
      <c r="AG639" s="11">
        <f t="shared" si="1617"/>
        <v>0</v>
      </c>
      <c r="AH639" s="11">
        <f t="shared" si="1585"/>
        <v>1024623.2000000001</v>
      </c>
      <c r="AI639" s="11">
        <f t="shared" si="1586"/>
        <v>976741.8</v>
      </c>
      <c r="AJ639" s="11">
        <f t="shared" si="1587"/>
        <v>923809</v>
      </c>
      <c r="AK639" s="11">
        <f t="shared" si="1618"/>
        <v>0</v>
      </c>
      <c r="AL639" s="11">
        <f t="shared" si="1619"/>
        <v>0</v>
      </c>
      <c r="AM639" s="11">
        <f t="shared" si="1620"/>
        <v>0</v>
      </c>
      <c r="AN639" s="11">
        <f t="shared" si="1588"/>
        <v>1024623.2000000001</v>
      </c>
      <c r="AO639" s="11">
        <f t="shared" si="1589"/>
        <v>976741.8</v>
      </c>
      <c r="AP639" s="11">
        <f t="shared" si="1590"/>
        <v>923809</v>
      </c>
      <c r="AQ639" s="11">
        <f t="shared" si="1621"/>
        <v>0</v>
      </c>
      <c r="AR639" s="11">
        <f t="shared" si="1622"/>
        <v>0</v>
      </c>
      <c r="AS639" s="11">
        <f t="shared" si="1623"/>
        <v>0</v>
      </c>
      <c r="AT639" s="11">
        <f t="shared" si="1591"/>
        <v>1024623.2000000001</v>
      </c>
      <c r="AU639" s="11">
        <f t="shared" si="1592"/>
        <v>976741.8</v>
      </c>
      <c r="AV639" s="11">
        <f t="shared" si="1593"/>
        <v>923809</v>
      </c>
      <c r="AW639" s="11">
        <f t="shared" si="1624"/>
        <v>0</v>
      </c>
      <c r="AX639" s="11">
        <f t="shared" si="1625"/>
        <v>0</v>
      </c>
      <c r="AY639" s="11">
        <f t="shared" si="1626"/>
        <v>0</v>
      </c>
      <c r="AZ639" s="11">
        <f t="shared" si="1594"/>
        <v>1024623.2000000001</v>
      </c>
      <c r="BA639" s="11">
        <f t="shared" si="1595"/>
        <v>976741.8</v>
      </c>
      <c r="BB639" s="11">
        <f t="shared" si="1596"/>
        <v>923809</v>
      </c>
      <c r="BC639" s="11">
        <f t="shared" si="1627"/>
        <v>0</v>
      </c>
      <c r="BD639" s="11">
        <f t="shared" si="1628"/>
        <v>0</v>
      </c>
      <c r="BE639" s="11">
        <f t="shared" si="1629"/>
        <v>0</v>
      </c>
      <c r="BF639" s="11">
        <f t="shared" si="1597"/>
        <v>1024623.2000000001</v>
      </c>
      <c r="BG639" s="11">
        <f t="shared" si="1598"/>
        <v>976741.8</v>
      </c>
      <c r="BH639" s="11">
        <f t="shared" si="1599"/>
        <v>923809</v>
      </c>
      <c r="BI639" s="11">
        <f t="shared" si="1630"/>
        <v>0</v>
      </c>
      <c r="BJ639" s="11">
        <f t="shared" si="1631"/>
        <v>0</v>
      </c>
      <c r="BK639" s="11">
        <f t="shared" si="1632"/>
        <v>0</v>
      </c>
      <c r="BL639" s="11">
        <f t="shared" si="1569"/>
        <v>1024623.2000000001</v>
      </c>
      <c r="BM639" s="11">
        <f t="shared" si="1633"/>
        <v>0</v>
      </c>
      <c r="BN639" s="43">
        <f t="shared" si="1490"/>
        <v>1024623.2000000001</v>
      </c>
      <c r="BO639" s="11">
        <f t="shared" si="1521"/>
        <v>976741.8</v>
      </c>
      <c r="BP639" s="11">
        <f t="shared" si="1634"/>
        <v>0</v>
      </c>
      <c r="BQ639" s="43">
        <f t="shared" si="1491"/>
        <v>976741.8</v>
      </c>
      <c r="BR639" s="11">
        <f t="shared" si="1522"/>
        <v>923809</v>
      </c>
      <c r="BS639" s="11">
        <f t="shared" si="1634"/>
        <v>0</v>
      </c>
      <c r="BT639" s="43">
        <f t="shared" si="1492"/>
        <v>923809</v>
      </c>
      <c r="BU639" s="11">
        <f t="shared" si="1634"/>
        <v>0</v>
      </c>
      <c r="BV639" s="21"/>
      <c r="BW639" s="21"/>
      <c r="BX639" s="1" t="str">
        <f t="shared" si="1572"/>
        <v/>
      </c>
    </row>
    <row r="640" spans="1:76" ht="46.8" customHeight="1" x14ac:dyDescent="0.3">
      <c r="A640" s="62" t="s">
        <v>459</v>
      </c>
      <c r="B640" s="63" t="s">
        <v>82</v>
      </c>
      <c r="C640" s="62"/>
      <c r="D640" s="62"/>
      <c r="E640" s="64" t="s">
        <v>83</v>
      </c>
      <c r="F640" s="11">
        <f t="shared" si="1602"/>
        <v>1024623.2000000001</v>
      </c>
      <c r="G640" s="11">
        <f t="shared" si="1603"/>
        <v>976741.8</v>
      </c>
      <c r="H640" s="11">
        <f t="shared" si="1604"/>
        <v>923809</v>
      </c>
      <c r="I640" s="11">
        <f t="shared" si="1605"/>
        <v>0</v>
      </c>
      <c r="J640" s="11">
        <f t="shared" si="1606"/>
        <v>0</v>
      </c>
      <c r="K640" s="11">
        <f t="shared" si="1607"/>
        <v>0</v>
      </c>
      <c r="L640" s="11">
        <f t="shared" si="1531"/>
        <v>1024623.2000000001</v>
      </c>
      <c r="M640" s="11">
        <f t="shared" si="1532"/>
        <v>976741.8</v>
      </c>
      <c r="N640" s="11">
        <f t="shared" si="1533"/>
        <v>923809</v>
      </c>
      <c r="O640" s="11">
        <f t="shared" si="1608"/>
        <v>0</v>
      </c>
      <c r="P640" s="11">
        <f t="shared" si="1609"/>
        <v>0</v>
      </c>
      <c r="Q640" s="11">
        <f t="shared" si="1610"/>
        <v>0</v>
      </c>
      <c r="R640" s="11">
        <f t="shared" si="1576"/>
        <v>1024623.2000000001</v>
      </c>
      <c r="S640" s="11">
        <f t="shared" si="1577"/>
        <v>976741.8</v>
      </c>
      <c r="T640" s="11">
        <f t="shared" si="1578"/>
        <v>923809</v>
      </c>
      <c r="U640" s="11">
        <f t="shared" si="1611"/>
        <v>0</v>
      </c>
      <c r="V640" s="11">
        <f t="shared" si="1612"/>
        <v>0</v>
      </c>
      <c r="W640" s="11">
        <f t="shared" si="1613"/>
        <v>0</v>
      </c>
      <c r="X640" s="11">
        <f t="shared" si="1579"/>
        <v>1024623.2000000001</v>
      </c>
      <c r="Y640" s="11">
        <f t="shared" si="1580"/>
        <v>976741.8</v>
      </c>
      <c r="Z640" s="11">
        <f t="shared" si="1581"/>
        <v>923809</v>
      </c>
      <c r="AA640" s="11">
        <f t="shared" si="1614"/>
        <v>0</v>
      </c>
      <c r="AB640" s="11">
        <f t="shared" si="1615"/>
        <v>0</v>
      </c>
      <c r="AC640" s="11">
        <f t="shared" si="1616"/>
        <v>0</v>
      </c>
      <c r="AD640" s="11">
        <f t="shared" si="1582"/>
        <v>1024623.2000000001</v>
      </c>
      <c r="AE640" s="11">
        <f t="shared" si="1583"/>
        <v>976741.8</v>
      </c>
      <c r="AF640" s="11">
        <f t="shared" si="1584"/>
        <v>923809</v>
      </c>
      <c r="AG640" s="11">
        <f t="shared" si="1617"/>
        <v>0</v>
      </c>
      <c r="AH640" s="11">
        <f t="shared" si="1585"/>
        <v>1024623.2000000001</v>
      </c>
      <c r="AI640" s="11">
        <f t="shared" si="1586"/>
        <v>976741.8</v>
      </c>
      <c r="AJ640" s="11">
        <f t="shared" si="1587"/>
        <v>923809</v>
      </c>
      <c r="AK640" s="11">
        <f t="shared" si="1618"/>
        <v>0</v>
      </c>
      <c r="AL640" s="11">
        <f t="shared" si="1619"/>
        <v>0</v>
      </c>
      <c r="AM640" s="11">
        <f t="shared" si="1620"/>
        <v>0</v>
      </c>
      <c r="AN640" s="11">
        <f t="shared" si="1588"/>
        <v>1024623.2000000001</v>
      </c>
      <c r="AO640" s="11">
        <f t="shared" si="1589"/>
        <v>976741.8</v>
      </c>
      <c r="AP640" s="11">
        <f t="shared" si="1590"/>
        <v>923809</v>
      </c>
      <c r="AQ640" s="11">
        <f t="shared" si="1621"/>
        <v>0</v>
      </c>
      <c r="AR640" s="11">
        <f t="shared" si="1622"/>
        <v>0</v>
      </c>
      <c r="AS640" s="11">
        <f t="shared" si="1623"/>
        <v>0</v>
      </c>
      <c r="AT640" s="11">
        <f t="shared" si="1591"/>
        <v>1024623.2000000001</v>
      </c>
      <c r="AU640" s="11">
        <f t="shared" si="1592"/>
        <v>976741.8</v>
      </c>
      <c r="AV640" s="11">
        <f t="shared" si="1593"/>
        <v>923809</v>
      </c>
      <c r="AW640" s="11">
        <f t="shared" si="1624"/>
        <v>0</v>
      </c>
      <c r="AX640" s="11">
        <f t="shared" si="1625"/>
        <v>0</v>
      </c>
      <c r="AY640" s="11">
        <f t="shared" si="1626"/>
        <v>0</v>
      </c>
      <c r="AZ640" s="11">
        <f t="shared" si="1594"/>
        <v>1024623.2000000001</v>
      </c>
      <c r="BA640" s="11">
        <f t="shared" si="1595"/>
        <v>976741.8</v>
      </c>
      <c r="BB640" s="11">
        <f t="shared" si="1596"/>
        <v>923809</v>
      </c>
      <c r="BC640" s="11">
        <f t="shared" si="1627"/>
        <v>0</v>
      </c>
      <c r="BD640" s="11">
        <f t="shared" si="1628"/>
        <v>0</v>
      </c>
      <c r="BE640" s="11">
        <f t="shared" si="1629"/>
        <v>0</v>
      </c>
      <c r="BF640" s="11">
        <f t="shared" si="1597"/>
        <v>1024623.2000000001</v>
      </c>
      <c r="BG640" s="11">
        <f t="shared" si="1598"/>
        <v>976741.8</v>
      </c>
      <c r="BH640" s="11">
        <f t="shared" si="1599"/>
        <v>923809</v>
      </c>
      <c r="BI640" s="11">
        <f t="shared" si="1630"/>
        <v>0</v>
      </c>
      <c r="BJ640" s="11">
        <f t="shared" si="1631"/>
        <v>0</v>
      </c>
      <c r="BK640" s="11">
        <f t="shared" si="1632"/>
        <v>0</v>
      </c>
      <c r="BL640" s="11">
        <f t="shared" si="1569"/>
        <v>1024623.2000000001</v>
      </c>
      <c r="BM640" s="11">
        <f t="shared" si="1633"/>
        <v>0</v>
      </c>
      <c r="BN640" s="43">
        <f t="shared" si="1490"/>
        <v>1024623.2000000001</v>
      </c>
      <c r="BO640" s="11">
        <f t="shared" si="1521"/>
        <v>976741.8</v>
      </c>
      <c r="BP640" s="11">
        <f t="shared" si="1634"/>
        <v>0</v>
      </c>
      <c r="BQ640" s="43">
        <f t="shared" si="1491"/>
        <v>976741.8</v>
      </c>
      <c r="BR640" s="11">
        <f t="shared" si="1522"/>
        <v>923809</v>
      </c>
      <c r="BS640" s="11">
        <f t="shared" si="1634"/>
        <v>0</v>
      </c>
      <c r="BT640" s="43">
        <f t="shared" si="1492"/>
        <v>923809</v>
      </c>
      <c r="BU640" s="11">
        <f t="shared" si="1634"/>
        <v>0</v>
      </c>
      <c r="BV640" s="21"/>
      <c r="BW640" s="21"/>
      <c r="BX640" s="1" t="str">
        <f t="shared" si="1572"/>
        <v/>
      </c>
    </row>
    <row r="641" spans="1:76" ht="15.6" customHeight="1" x14ac:dyDescent="0.3">
      <c r="A641" s="62" t="s">
        <v>459</v>
      </c>
      <c r="B641" s="63" t="s">
        <v>82</v>
      </c>
      <c r="C641" s="62" t="s">
        <v>78</v>
      </c>
      <c r="D641" s="62" t="s">
        <v>323</v>
      </c>
      <c r="E641" s="64" t="s">
        <v>378</v>
      </c>
      <c r="F641" s="11">
        <v>1024623.2000000001</v>
      </c>
      <c r="G641" s="11">
        <v>976741.8</v>
      </c>
      <c r="H641" s="11">
        <v>923809</v>
      </c>
      <c r="I641" s="11"/>
      <c r="J641" s="11"/>
      <c r="K641" s="11"/>
      <c r="L641" s="11">
        <f t="shared" si="1531"/>
        <v>1024623.2000000001</v>
      </c>
      <c r="M641" s="11">
        <f t="shared" si="1532"/>
        <v>976741.8</v>
      </c>
      <c r="N641" s="11">
        <f t="shared" si="1533"/>
        <v>923809</v>
      </c>
      <c r="O641" s="11"/>
      <c r="P641" s="11"/>
      <c r="Q641" s="11"/>
      <c r="R641" s="11">
        <f t="shared" si="1576"/>
        <v>1024623.2000000001</v>
      </c>
      <c r="S641" s="11">
        <f t="shared" si="1577"/>
        <v>976741.8</v>
      </c>
      <c r="T641" s="11">
        <f t="shared" si="1578"/>
        <v>923809</v>
      </c>
      <c r="U641" s="11"/>
      <c r="V641" s="11"/>
      <c r="W641" s="11"/>
      <c r="X641" s="11">
        <f t="shared" si="1579"/>
        <v>1024623.2000000001</v>
      </c>
      <c r="Y641" s="11">
        <f t="shared" si="1580"/>
        <v>976741.8</v>
      </c>
      <c r="Z641" s="11">
        <f t="shared" si="1581"/>
        <v>923809</v>
      </c>
      <c r="AA641" s="11"/>
      <c r="AB641" s="11"/>
      <c r="AC641" s="11"/>
      <c r="AD641" s="11">
        <f t="shared" si="1582"/>
        <v>1024623.2000000001</v>
      </c>
      <c r="AE641" s="11">
        <f t="shared" si="1583"/>
        <v>976741.8</v>
      </c>
      <c r="AF641" s="11">
        <f t="shared" si="1584"/>
        <v>923809</v>
      </c>
      <c r="AG641" s="11"/>
      <c r="AH641" s="11">
        <f t="shared" si="1585"/>
        <v>1024623.2000000001</v>
      </c>
      <c r="AI641" s="11">
        <f t="shared" si="1586"/>
        <v>976741.8</v>
      </c>
      <c r="AJ641" s="11">
        <f t="shared" si="1587"/>
        <v>923809</v>
      </c>
      <c r="AK641" s="11"/>
      <c r="AL641" s="11"/>
      <c r="AM641" s="11"/>
      <c r="AN641" s="11">
        <f t="shared" si="1588"/>
        <v>1024623.2000000001</v>
      </c>
      <c r="AO641" s="11">
        <f t="shared" si="1589"/>
        <v>976741.8</v>
      </c>
      <c r="AP641" s="11">
        <f t="shared" si="1590"/>
        <v>923809</v>
      </c>
      <c r="AQ641" s="11"/>
      <c r="AR641" s="11"/>
      <c r="AS641" s="11"/>
      <c r="AT641" s="11">
        <f t="shared" si="1591"/>
        <v>1024623.2000000001</v>
      </c>
      <c r="AU641" s="11">
        <f t="shared" si="1592"/>
        <v>976741.8</v>
      </c>
      <c r="AV641" s="11">
        <f t="shared" si="1593"/>
        <v>923809</v>
      </c>
      <c r="AW641" s="11"/>
      <c r="AX641" s="11"/>
      <c r="AY641" s="11"/>
      <c r="AZ641" s="11">
        <f t="shared" si="1594"/>
        <v>1024623.2000000001</v>
      </c>
      <c r="BA641" s="11">
        <f t="shared" si="1595"/>
        <v>976741.8</v>
      </c>
      <c r="BB641" s="11">
        <f t="shared" si="1596"/>
        <v>923809</v>
      </c>
      <c r="BC641" s="11"/>
      <c r="BD641" s="11"/>
      <c r="BE641" s="11"/>
      <c r="BF641" s="11">
        <f t="shared" si="1597"/>
        <v>1024623.2000000001</v>
      </c>
      <c r="BG641" s="11">
        <f t="shared" si="1598"/>
        <v>976741.8</v>
      </c>
      <c r="BH641" s="11">
        <f t="shared" si="1599"/>
        <v>923809</v>
      </c>
      <c r="BI641" s="11"/>
      <c r="BJ641" s="11"/>
      <c r="BK641" s="11"/>
      <c r="BL641" s="11">
        <f t="shared" si="1569"/>
        <v>1024623.2000000001</v>
      </c>
      <c r="BM641" s="11"/>
      <c r="BN641" s="43">
        <f t="shared" si="1490"/>
        <v>1024623.2000000001</v>
      </c>
      <c r="BO641" s="11">
        <f t="shared" si="1521"/>
        <v>976741.8</v>
      </c>
      <c r="BP641" s="11"/>
      <c r="BQ641" s="43">
        <f t="shared" si="1491"/>
        <v>976741.8</v>
      </c>
      <c r="BR641" s="11">
        <f t="shared" si="1522"/>
        <v>923809</v>
      </c>
      <c r="BS641" s="11"/>
      <c r="BT641" s="43">
        <f t="shared" si="1492"/>
        <v>923809</v>
      </c>
      <c r="BU641" s="11"/>
      <c r="BV641" s="21"/>
      <c r="BW641" s="21"/>
      <c r="BX641" s="1" t="str">
        <f t="shared" si="1572"/>
        <v>0702</v>
      </c>
    </row>
    <row r="642" spans="1:76" ht="218.4" customHeight="1" x14ac:dyDescent="0.3">
      <c r="A642" s="62" t="s">
        <v>461</v>
      </c>
      <c r="B642" s="63"/>
      <c r="C642" s="62"/>
      <c r="D642" s="62"/>
      <c r="E642" s="64" t="s">
        <v>462</v>
      </c>
      <c r="F642" s="11">
        <f t="shared" si="1602"/>
        <v>86104</v>
      </c>
      <c r="G642" s="11">
        <f t="shared" si="1603"/>
        <v>87870.3</v>
      </c>
      <c r="H642" s="11">
        <f t="shared" si="1604"/>
        <v>88868.7</v>
      </c>
      <c r="I642" s="11">
        <f t="shared" si="1605"/>
        <v>0</v>
      </c>
      <c r="J642" s="11">
        <f t="shared" si="1606"/>
        <v>0</v>
      </c>
      <c r="K642" s="11">
        <f t="shared" si="1607"/>
        <v>0</v>
      </c>
      <c r="L642" s="11">
        <f t="shared" si="1531"/>
        <v>86104</v>
      </c>
      <c r="M642" s="11">
        <f t="shared" si="1532"/>
        <v>87870.3</v>
      </c>
      <c r="N642" s="11">
        <f t="shared" si="1533"/>
        <v>88868.7</v>
      </c>
      <c r="O642" s="11">
        <f t="shared" si="1608"/>
        <v>0</v>
      </c>
      <c r="P642" s="11">
        <f t="shared" si="1609"/>
        <v>0</v>
      </c>
      <c r="Q642" s="11">
        <f t="shared" si="1610"/>
        <v>0</v>
      </c>
      <c r="R642" s="11">
        <f t="shared" si="1576"/>
        <v>86104</v>
      </c>
      <c r="S642" s="11">
        <f t="shared" si="1577"/>
        <v>87870.3</v>
      </c>
      <c r="T642" s="11">
        <f t="shared" si="1578"/>
        <v>88868.7</v>
      </c>
      <c r="U642" s="11">
        <f t="shared" si="1611"/>
        <v>0</v>
      </c>
      <c r="V642" s="11">
        <f t="shared" si="1612"/>
        <v>0</v>
      </c>
      <c r="W642" s="11">
        <f t="shared" si="1613"/>
        <v>0</v>
      </c>
      <c r="X642" s="11">
        <f t="shared" si="1579"/>
        <v>86104</v>
      </c>
      <c r="Y642" s="11">
        <f t="shared" si="1580"/>
        <v>87870.3</v>
      </c>
      <c r="Z642" s="11">
        <f t="shared" si="1581"/>
        <v>88868.7</v>
      </c>
      <c r="AA642" s="11">
        <f t="shared" si="1614"/>
        <v>0</v>
      </c>
      <c r="AB642" s="11">
        <f t="shared" si="1615"/>
        <v>0</v>
      </c>
      <c r="AC642" s="11">
        <f t="shared" si="1616"/>
        <v>0</v>
      </c>
      <c r="AD642" s="11">
        <f t="shared" si="1582"/>
        <v>86104</v>
      </c>
      <c r="AE642" s="11">
        <f t="shared" si="1583"/>
        <v>87870.3</v>
      </c>
      <c r="AF642" s="11">
        <f t="shared" si="1584"/>
        <v>88868.7</v>
      </c>
      <c r="AG642" s="11">
        <f t="shared" si="1617"/>
        <v>0</v>
      </c>
      <c r="AH642" s="11">
        <f t="shared" si="1585"/>
        <v>86104</v>
      </c>
      <c r="AI642" s="11">
        <f t="shared" si="1586"/>
        <v>87870.3</v>
      </c>
      <c r="AJ642" s="11">
        <f t="shared" si="1587"/>
        <v>88868.7</v>
      </c>
      <c r="AK642" s="11">
        <f t="shared" si="1618"/>
        <v>0</v>
      </c>
      <c r="AL642" s="11">
        <f t="shared" si="1619"/>
        <v>0</v>
      </c>
      <c r="AM642" s="11">
        <f t="shared" si="1620"/>
        <v>0</v>
      </c>
      <c r="AN642" s="11">
        <f t="shared" si="1588"/>
        <v>86104</v>
      </c>
      <c r="AO642" s="11">
        <f t="shared" si="1589"/>
        <v>87870.3</v>
      </c>
      <c r="AP642" s="11">
        <f t="shared" si="1590"/>
        <v>88868.7</v>
      </c>
      <c r="AQ642" s="11">
        <f t="shared" si="1621"/>
        <v>0</v>
      </c>
      <c r="AR642" s="11">
        <f t="shared" si="1622"/>
        <v>0</v>
      </c>
      <c r="AS642" s="11">
        <f t="shared" si="1623"/>
        <v>0</v>
      </c>
      <c r="AT642" s="11">
        <f t="shared" si="1591"/>
        <v>86104</v>
      </c>
      <c r="AU642" s="11">
        <f t="shared" si="1592"/>
        <v>87870.3</v>
      </c>
      <c r="AV642" s="11">
        <f t="shared" si="1593"/>
        <v>88868.7</v>
      </c>
      <c r="AW642" s="11">
        <f t="shared" si="1624"/>
        <v>0</v>
      </c>
      <c r="AX642" s="11">
        <f t="shared" si="1625"/>
        <v>0</v>
      </c>
      <c r="AY642" s="11">
        <f t="shared" si="1626"/>
        <v>0</v>
      </c>
      <c r="AZ642" s="11">
        <f t="shared" si="1594"/>
        <v>86104</v>
      </c>
      <c r="BA642" s="11">
        <f t="shared" si="1595"/>
        <v>87870.3</v>
      </c>
      <c r="BB642" s="11">
        <f t="shared" si="1596"/>
        <v>88868.7</v>
      </c>
      <c r="BC642" s="11">
        <f t="shared" si="1627"/>
        <v>0</v>
      </c>
      <c r="BD642" s="11">
        <f t="shared" si="1628"/>
        <v>0</v>
      </c>
      <c r="BE642" s="11">
        <f t="shared" si="1629"/>
        <v>0</v>
      </c>
      <c r="BF642" s="11">
        <f t="shared" si="1597"/>
        <v>86104</v>
      </c>
      <c r="BG642" s="11">
        <f t="shared" si="1598"/>
        <v>87870.3</v>
      </c>
      <c r="BH642" s="11">
        <f t="shared" si="1599"/>
        <v>88868.7</v>
      </c>
      <c r="BI642" s="11">
        <f t="shared" si="1630"/>
        <v>0</v>
      </c>
      <c r="BJ642" s="11">
        <f t="shared" si="1631"/>
        <v>143.203</v>
      </c>
      <c r="BK642" s="11">
        <f t="shared" si="1632"/>
        <v>224.154</v>
      </c>
      <c r="BL642" s="11">
        <f t="shared" si="1569"/>
        <v>86104</v>
      </c>
      <c r="BM642" s="11">
        <f t="shared" si="1633"/>
        <v>0</v>
      </c>
      <c r="BN642" s="43">
        <f t="shared" si="1490"/>
        <v>86104</v>
      </c>
      <c r="BO642" s="11">
        <f t="shared" si="1521"/>
        <v>88013.502999999997</v>
      </c>
      <c r="BP642" s="11">
        <f t="shared" si="1634"/>
        <v>0</v>
      </c>
      <c r="BQ642" s="43">
        <f t="shared" si="1491"/>
        <v>88013.502999999997</v>
      </c>
      <c r="BR642" s="11">
        <f t="shared" si="1522"/>
        <v>89092.853999999992</v>
      </c>
      <c r="BS642" s="11">
        <f t="shared" si="1634"/>
        <v>0</v>
      </c>
      <c r="BT642" s="43">
        <f t="shared" si="1492"/>
        <v>89092.853999999992</v>
      </c>
      <c r="BU642" s="11">
        <f t="shared" si="1634"/>
        <v>0</v>
      </c>
      <c r="BV642" s="21"/>
      <c r="BW642" s="21"/>
      <c r="BX642" s="1" t="str">
        <f t="shared" si="1572"/>
        <v/>
      </c>
    </row>
    <row r="643" spans="1:76" ht="46.8" customHeight="1" x14ac:dyDescent="0.3">
      <c r="A643" s="62" t="s">
        <v>461</v>
      </c>
      <c r="B643" s="63" t="s">
        <v>82</v>
      </c>
      <c r="C643" s="62"/>
      <c r="D643" s="62"/>
      <c r="E643" s="64" t="s">
        <v>83</v>
      </c>
      <c r="F643" s="11">
        <f t="shared" ref="F643:K643" si="1635">F644+F645</f>
        <v>86104</v>
      </c>
      <c r="G643" s="11">
        <f t="shared" si="1635"/>
        <v>87870.3</v>
      </c>
      <c r="H643" s="11">
        <f t="shared" si="1635"/>
        <v>88868.7</v>
      </c>
      <c r="I643" s="11">
        <f t="shared" si="1635"/>
        <v>0</v>
      </c>
      <c r="J643" s="11">
        <f t="shared" si="1635"/>
        <v>0</v>
      </c>
      <c r="K643" s="11">
        <f t="shared" si="1635"/>
        <v>0</v>
      </c>
      <c r="L643" s="11">
        <f t="shared" si="1531"/>
        <v>86104</v>
      </c>
      <c r="M643" s="11">
        <f t="shared" si="1532"/>
        <v>87870.3</v>
      </c>
      <c r="N643" s="11">
        <f t="shared" si="1533"/>
        <v>88868.7</v>
      </c>
      <c r="O643" s="11">
        <f>O644+O645</f>
        <v>0</v>
      </c>
      <c r="P643" s="11">
        <f>P644+P645</f>
        <v>0</v>
      </c>
      <c r="Q643" s="11">
        <f>Q644+Q645</f>
        <v>0</v>
      </c>
      <c r="R643" s="11">
        <f t="shared" si="1576"/>
        <v>86104</v>
      </c>
      <c r="S643" s="11">
        <f t="shared" si="1577"/>
        <v>87870.3</v>
      </c>
      <c r="T643" s="11">
        <f t="shared" si="1578"/>
        <v>88868.7</v>
      </c>
      <c r="U643" s="11">
        <f>U644+U645</f>
        <v>0</v>
      </c>
      <c r="V643" s="11">
        <f>V644+V645</f>
        <v>0</v>
      </c>
      <c r="W643" s="11">
        <f>W644+W645</f>
        <v>0</v>
      </c>
      <c r="X643" s="11">
        <f t="shared" si="1579"/>
        <v>86104</v>
      </c>
      <c r="Y643" s="11">
        <f t="shared" si="1580"/>
        <v>87870.3</v>
      </c>
      <c r="Z643" s="11">
        <f t="shared" si="1581"/>
        <v>88868.7</v>
      </c>
      <c r="AA643" s="11">
        <f>AA644+AA645</f>
        <v>0</v>
      </c>
      <c r="AB643" s="11">
        <f>AB644+AB645</f>
        <v>0</v>
      </c>
      <c r="AC643" s="11">
        <f>AC644+AC645</f>
        <v>0</v>
      </c>
      <c r="AD643" s="11">
        <f t="shared" si="1582"/>
        <v>86104</v>
      </c>
      <c r="AE643" s="11">
        <f t="shared" si="1583"/>
        <v>87870.3</v>
      </c>
      <c r="AF643" s="11">
        <f t="shared" si="1584"/>
        <v>88868.7</v>
      </c>
      <c r="AG643" s="11">
        <f>AG644+AG645</f>
        <v>0</v>
      </c>
      <c r="AH643" s="11">
        <f t="shared" si="1585"/>
        <v>86104</v>
      </c>
      <c r="AI643" s="11">
        <f t="shared" si="1586"/>
        <v>87870.3</v>
      </c>
      <c r="AJ643" s="11">
        <f t="shared" si="1587"/>
        <v>88868.7</v>
      </c>
      <c r="AK643" s="11">
        <f>AK644+AK645</f>
        <v>0</v>
      </c>
      <c r="AL643" s="11">
        <f>AL644+AL645</f>
        <v>0</v>
      </c>
      <c r="AM643" s="11">
        <f>AM644+AM645</f>
        <v>0</v>
      </c>
      <c r="AN643" s="11">
        <f t="shared" si="1588"/>
        <v>86104</v>
      </c>
      <c r="AO643" s="11">
        <f t="shared" si="1589"/>
        <v>87870.3</v>
      </c>
      <c r="AP643" s="11">
        <f t="shared" si="1590"/>
        <v>88868.7</v>
      </c>
      <c r="AQ643" s="11">
        <f>AQ644+AQ645</f>
        <v>0</v>
      </c>
      <c r="AR643" s="11">
        <f>AR644+AR645</f>
        <v>0</v>
      </c>
      <c r="AS643" s="11">
        <f>AS644+AS645</f>
        <v>0</v>
      </c>
      <c r="AT643" s="11">
        <f t="shared" si="1591"/>
        <v>86104</v>
      </c>
      <c r="AU643" s="11">
        <f t="shared" si="1592"/>
        <v>87870.3</v>
      </c>
      <c r="AV643" s="11">
        <f t="shared" si="1593"/>
        <v>88868.7</v>
      </c>
      <c r="AW643" s="11">
        <f>AW644+AW645</f>
        <v>0</v>
      </c>
      <c r="AX643" s="11">
        <f>AX644+AX645</f>
        <v>0</v>
      </c>
      <c r="AY643" s="11">
        <f>AY644+AY645</f>
        <v>0</v>
      </c>
      <c r="AZ643" s="11">
        <f t="shared" si="1594"/>
        <v>86104</v>
      </c>
      <c r="BA643" s="11">
        <f t="shared" si="1595"/>
        <v>87870.3</v>
      </c>
      <c r="BB643" s="11">
        <f t="shared" si="1596"/>
        <v>88868.7</v>
      </c>
      <c r="BC643" s="11">
        <f>BC644+BC645</f>
        <v>0</v>
      </c>
      <c r="BD643" s="11">
        <f>BD644+BD645</f>
        <v>0</v>
      </c>
      <c r="BE643" s="11">
        <f>BE644+BE645</f>
        <v>0</v>
      </c>
      <c r="BF643" s="11">
        <f t="shared" si="1597"/>
        <v>86104</v>
      </c>
      <c r="BG643" s="11">
        <f t="shared" si="1598"/>
        <v>87870.3</v>
      </c>
      <c r="BH643" s="11">
        <f t="shared" si="1599"/>
        <v>88868.7</v>
      </c>
      <c r="BI643" s="11">
        <f>BI644+BI645</f>
        <v>0</v>
      </c>
      <c r="BJ643" s="11">
        <f>BJ644+BJ645</f>
        <v>143.203</v>
      </c>
      <c r="BK643" s="11">
        <f>BK644+BK645</f>
        <v>224.154</v>
      </c>
      <c r="BL643" s="11">
        <f t="shared" si="1569"/>
        <v>86104</v>
      </c>
      <c r="BM643" s="11">
        <f>BM644+BM645</f>
        <v>0</v>
      </c>
      <c r="BN643" s="43">
        <f t="shared" si="1490"/>
        <v>86104</v>
      </c>
      <c r="BO643" s="11">
        <f t="shared" si="1521"/>
        <v>88013.502999999997</v>
      </c>
      <c r="BP643" s="11">
        <f>BP644+BP645</f>
        <v>0</v>
      </c>
      <c r="BQ643" s="43">
        <f t="shared" si="1491"/>
        <v>88013.502999999997</v>
      </c>
      <c r="BR643" s="11">
        <f t="shared" si="1522"/>
        <v>89092.853999999992</v>
      </c>
      <c r="BS643" s="11">
        <f>BS644+BS645</f>
        <v>0</v>
      </c>
      <c r="BT643" s="43">
        <f t="shared" si="1492"/>
        <v>89092.853999999992</v>
      </c>
      <c r="BU643" s="11">
        <f>BU644+BU645</f>
        <v>0</v>
      </c>
      <c r="BV643" s="21"/>
      <c r="BW643" s="21"/>
      <c r="BX643" s="1" t="str">
        <f t="shared" si="1572"/>
        <v/>
      </c>
    </row>
    <row r="644" spans="1:76" ht="15.6" customHeight="1" x14ac:dyDescent="0.3">
      <c r="A644" s="62" t="s">
        <v>461</v>
      </c>
      <c r="B644" s="63">
        <v>600</v>
      </c>
      <c r="C644" s="62" t="s">
        <v>78</v>
      </c>
      <c r="D644" s="62" t="s">
        <v>43</v>
      </c>
      <c r="E644" s="64" t="s">
        <v>443</v>
      </c>
      <c r="F644" s="11">
        <f>240.6+2054.2</f>
        <v>2294.7999999999997</v>
      </c>
      <c r="G644" s="11">
        <f>240.6+2054.2</f>
        <v>2294.7999999999997</v>
      </c>
      <c r="H644" s="11">
        <f>240.6+2054.2</f>
        <v>2294.7999999999997</v>
      </c>
      <c r="I644" s="11"/>
      <c r="J644" s="11"/>
      <c r="K644" s="11"/>
      <c r="L644" s="11">
        <f t="shared" si="1531"/>
        <v>2294.7999999999997</v>
      </c>
      <c r="M644" s="11">
        <f t="shared" si="1532"/>
        <v>2294.7999999999997</v>
      </c>
      <c r="N644" s="11">
        <f t="shared" si="1533"/>
        <v>2294.7999999999997</v>
      </c>
      <c r="O644" s="11"/>
      <c r="P644" s="11"/>
      <c r="Q644" s="11"/>
      <c r="R644" s="11">
        <f t="shared" si="1576"/>
        <v>2294.7999999999997</v>
      </c>
      <c r="S644" s="11">
        <f t="shared" si="1577"/>
        <v>2294.7999999999997</v>
      </c>
      <c r="T644" s="11">
        <f t="shared" si="1578"/>
        <v>2294.7999999999997</v>
      </c>
      <c r="U644" s="11"/>
      <c r="V644" s="11"/>
      <c r="W644" s="11"/>
      <c r="X644" s="11">
        <f t="shared" si="1579"/>
        <v>2294.7999999999997</v>
      </c>
      <c r="Y644" s="11">
        <f t="shared" si="1580"/>
        <v>2294.7999999999997</v>
      </c>
      <c r="Z644" s="11">
        <f t="shared" si="1581"/>
        <v>2294.7999999999997</v>
      </c>
      <c r="AA644" s="11"/>
      <c r="AB644" s="11"/>
      <c r="AC644" s="11"/>
      <c r="AD644" s="11">
        <f t="shared" si="1582"/>
        <v>2294.7999999999997</v>
      </c>
      <c r="AE644" s="11">
        <f t="shared" si="1583"/>
        <v>2294.7999999999997</v>
      </c>
      <c r="AF644" s="11">
        <f t="shared" si="1584"/>
        <v>2294.7999999999997</v>
      </c>
      <c r="AG644" s="11"/>
      <c r="AH644" s="11">
        <f t="shared" si="1585"/>
        <v>2294.7999999999997</v>
      </c>
      <c r="AI644" s="11">
        <f t="shared" si="1586"/>
        <v>2294.7999999999997</v>
      </c>
      <c r="AJ644" s="11">
        <f t="shared" si="1587"/>
        <v>2294.7999999999997</v>
      </c>
      <c r="AK644" s="11"/>
      <c r="AL644" s="11"/>
      <c r="AM644" s="11"/>
      <c r="AN644" s="11">
        <f t="shared" si="1588"/>
        <v>2294.7999999999997</v>
      </c>
      <c r="AO644" s="11">
        <f t="shared" si="1589"/>
        <v>2294.7999999999997</v>
      </c>
      <c r="AP644" s="11">
        <f t="shared" si="1590"/>
        <v>2294.7999999999997</v>
      </c>
      <c r="AQ644" s="11"/>
      <c r="AR644" s="11"/>
      <c r="AS644" s="11"/>
      <c r="AT644" s="11">
        <f t="shared" si="1591"/>
        <v>2294.7999999999997</v>
      </c>
      <c r="AU644" s="11">
        <f t="shared" si="1592"/>
        <v>2294.7999999999997</v>
      </c>
      <c r="AV644" s="11">
        <f t="shared" si="1593"/>
        <v>2294.7999999999997</v>
      </c>
      <c r="AW644" s="11"/>
      <c r="AX644" s="11"/>
      <c r="AY644" s="11"/>
      <c r="AZ644" s="11">
        <f t="shared" si="1594"/>
        <v>2294.7999999999997</v>
      </c>
      <c r="BA644" s="11">
        <f t="shared" si="1595"/>
        <v>2294.7999999999997</v>
      </c>
      <c r="BB644" s="11">
        <f t="shared" si="1596"/>
        <v>2294.7999999999997</v>
      </c>
      <c r="BC644" s="11"/>
      <c r="BD644" s="11"/>
      <c r="BE644" s="11"/>
      <c r="BF644" s="11">
        <f t="shared" si="1597"/>
        <v>2294.7999999999997</v>
      </c>
      <c r="BG644" s="11">
        <f t="shared" si="1598"/>
        <v>2294.7999999999997</v>
      </c>
      <c r="BH644" s="11">
        <f t="shared" si="1599"/>
        <v>2294.7999999999997</v>
      </c>
      <c r="BI644" s="11"/>
      <c r="BJ644" s="11"/>
      <c r="BK644" s="11"/>
      <c r="BL644" s="11">
        <f t="shared" si="1569"/>
        <v>2294.7999999999997</v>
      </c>
      <c r="BM644" s="11"/>
      <c r="BN644" s="43">
        <f t="shared" ref="BN644:BN707" si="1636">BL644+BM644</f>
        <v>2294.7999999999997</v>
      </c>
      <c r="BO644" s="11">
        <f t="shared" si="1521"/>
        <v>2294.7999999999997</v>
      </c>
      <c r="BP644" s="11"/>
      <c r="BQ644" s="43">
        <f t="shared" ref="BQ644:BQ707" si="1637">BO644+BP644</f>
        <v>2294.7999999999997</v>
      </c>
      <c r="BR644" s="11">
        <f t="shared" si="1522"/>
        <v>2294.7999999999997</v>
      </c>
      <c r="BS644" s="11"/>
      <c r="BT644" s="43">
        <f t="shared" ref="BT644:BT707" si="1638">BR644+BS644</f>
        <v>2294.7999999999997</v>
      </c>
      <c r="BU644" s="11"/>
      <c r="BV644" s="21"/>
      <c r="BW644" s="21"/>
      <c r="BX644" s="1" t="str">
        <f t="shared" si="1572"/>
        <v>0701</v>
      </c>
    </row>
    <row r="645" spans="1:76" ht="15.6" customHeight="1" x14ac:dyDescent="0.3">
      <c r="A645" s="62" t="s">
        <v>461</v>
      </c>
      <c r="B645" s="63">
        <v>600</v>
      </c>
      <c r="C645" s="62" t="s">
        <v>78</v>
      </c>
      <c r="D645" s="62" t="s">
        <v>323</v>
      </c>
      <c r="E645" s="64" t="s">
        <v>378</v>
      </c>
      <c r="F645" s="11">
        <f>6285.7+77523.5</f>
        <v>83809.2</v>
      </c>
      <c r="G645" s="11">
        <f>6285.7+79289.8</f>
        <v>85575.5</v>
      </c>
      <c r="H645" s="11">
        <f>6285.7+80288.2</f>
        <v>86573.9</v>
      </c>
      <c r="I645" s="11"/>
      <c r="J645" s="11"/>
      <c r="K645" s="11"/>
      <c r="L645" s="11">
        <f t="shared" si="1531"/>
        <v>83809.2</v>
      </c>
      <c r="M645" s="11">
        <f t="shared" si="1532"/>
        <v>85575.5</v>
      </c>
      <c r="N645" s="11">
        <f t="shared" si="1533"/>
        <v>86573.9</v>
      </c>
      <c r="O645" s="11"/>
      <c r="P645" s="11"/>
      <c r="Q645" s="11"/>
      <c r="R645" s="11">
        <f t="shared" si="1576"/>
        <v>83809.2</v>
      </c>
      <c r="S645" s="11">
        <f t="shared" si="1577"/>
        <v>85575.5</v>
      </c>
      <c r="T645" s="11">
        <f t="shared" si="1578"/>
        <v>86573.9</v>
      </c>
      <c r="U645" s="11"/>
      <c r="V645" s="11"/>
      <c r="W645" s="11"/>
      <c r="X645" s="11">
        <f t="shared" si="1579"/>
        <v>83809.2</v>
      </c>
      <c r="Y645" s="11">
        <f t="shared" si="1580"/>
        <v>85575.5</v>
      </c>
      <c r="Z645" s="11">
        <f t="shared" si="1581"/>
        <v>86573.9</v>
      </c>
      <c r="AA645" s="11"/>
      <c r="AB645" s="11"/>
      <c r="AC645" s="11"/>
      <c r="AD645" s="11">
        <f t="shared" si="1582"/>
        <v>83809.2</v>
      </c>
      <c r="AE645" s="11">
        <f t="shared" si="1583"/>
        <v>85575.5</v>
      </c>
      <c r="AF645" s="11">
        <f t="shared" si="1584"/>
        <v>86573.9</v>
      </c>
      <c r="AG645" s="11"/>
      <c r="AH645" s="11">
        <f t="shared" si="1585"/>
        <v>83809.2</v>
      </c>
      <c r="AI645" s="11">
        <f t="shared" si="1586"/>
        <v>85575.5</v>
      </c>
      <c r="AJ645" s="11">
        <f t="shared" si="1587"/>
        <v>86573.9</v>
      </c>
      <c r="AK645" s="11"/>
      <c r="AL645" s="11"/>
      <c r="AM645" s="11"/>
      <c r="AN645" s="11">
        <f t="shared" si="1588"/>
        <v>83809.2</v>
      </c>
      <c r="AO645" s="11">
        <f t="shared" si="1589"/>
        <v>85575.5</v>
      </c>
      <c r="AP645" s="11">
        <f t="shared" si="1590"/>
        <v>86573.9</v>
      </c>
      <c r="AQ645" s="11"/>
      <c r="AR645" s="11"/>
      <c r="AS645" s="11"/>
      <c r="AT645" s="11">
        <f t="shared" si="1591"/>
        <v>83809.2</v>
      </c>
      <c r="AU645" s="11">
        <f t="shared" si="1592"/>
        <v>85575.5</v>
      </c>
      <c r="AV645" s="11">
        <f t="shared" si="1593"/>
        <v>86573.9</v>
      </c>
      <c r="AW645" s="11"/>
      <c r="AX645" s="11"/>
      <c r="AY645" s="11"/>
      <c r="AZ645" s="11">
        <f t="shared" si="1594"/>
        <v>83809.2</v>
      </c>
      <c r="BA645" s="11">
        <f t="shared" si="1595"/>
        <v>85575.5</v>
      </c>
      <c r="BB645" s="11">
        <f t="shared" si="1596"/>
        <v>86573.9</v>
      </c>
      <c r="BC645" s="11"/>
      <c r="BD645" s="11"/>
      <c r="BE645" s="11"/>
      <c r="BF645" s="11">
        <f t="shared" si="1597"/>
        <v>83809.2</v>
      </c>
      <c r="BG645" s="11">
        <f t="shared" si="1598"/>
        <v>85575.5</v>
      </c>
      <c r="BH645" s="11">
        <f t="shared" si="1599"/>
        <v>86573.9</v>
      </c>
      <c r="BI645" s="11"/>
      <c r="BJ645" s="11">
        <v>143.203</v>
      </c>
      <c r="BK645" s="11">
        <v>224.154</v>
      </c>
      <c r="BL645" s="11">
        <f t="shared" si="1569"/>
        <v>83809.2</v>
      </c>
      <c r="BM645" s="11"/>
      <c r="BN645" s="43">
        <f t="shared" si="1636"/>
        <v>83809.2</v>
      </c>
      <c r="BO645" s="11">
        <f t="shared" si="1521"/>
        <v>85718.702999999994</v>
      </c>
      <c r="BP645" s="11"/>
      <c r="BQ645" s="43">
        <f t="shared" si="1637"/>
        <v>85718.702999999994</v>
      </c>
      <c r="BR645" s="11">
        <f t="shared" si="1522"/>
        <v>86798.053999999989</v>
      </c>
      <c r="BS645" s="11"/>
      <c r="BT645" s="43">
        <f t="shared" si="1638"/>
        <v>86798.053999999989</v>
      </c>
      <c r="BU645" s="11"/>
      <c r="BV645" s="21"/>
      <c r="BW645" s="21"/>
      <c r="BX645" s="1" t="str">
        <f t="shared" si="1572"/>
        <v>0702</v>
      </c>
    </row>
    <row r="646" spans="1:76" ht="46.8" customHeight="1" x14ac:dyDescent="0.3">
      <c r="A646" s="62" t="s">
        <v>463</v>
      </c>
      <c r="B646" s="63"/>
      <c r="C646" s="62"/>
      <c r="D646" s="62"/>
      <c r="E646" s="64" t="s">
        <v>464</v>
      </c>
      <c r="F646" s="11">
        <f t="shared" ref="F646:K646" si="1639">F647+F657+F660+F664</f>
        <v>1040874.6</v>
      </c>
      <c r="G646" s="11">
        <f t="shared" si="1639"/>
        <v>1027379.7</v>
      </c>
      <c r="H646" s="11">
        <f t="shared" si="1639"/>
        <v>1018179.7</v>
      </c>
      <c r="I646" s="11">
        <f t="shared" si="1639"/>
        <v>-52716.799999999996</v>
      </c>
      <c r="J646" s="11">
        <f t="shared" si="1639"/>
        <v>-53042.899999999994</v>
      </c>
      <c r="K646" s="11">
        <f t="shared" si="1639"/>
        <v>-53042.899999999994</v>
      </c>
      <c r="L646" s="11">
        <f t="shared" si="1531"/>
        <v>988157.79999999993</v>
      </c>
      <c r="M646" s="11">
        <f t="shared" si="1532"/>
        <v>974336.79999999993</v>
      </c>
      <c r="N646" s="11">
        <f t="shared" si="1533"/>
        <v>965136.79999999993</v>
      </c>
      <c r="O646" s="11">
        <f>O647+O657+O660+O664</f>
        <v>3820.7259999999997</v>
      </c>
      <c r="P646" s="11">
        <f>P647+P657+P660+P664</f>
        <v>118.2</v>
      </c>
      <c r="Q646" s="11">
        <f>Q647+Q657+Q660+Q664</f>
        <v>118.2</v>
      </c>
      <c r="R646" s="11">
        <f t="shared" si="1576"/>
        <v>991978.52599999995</v>
      </c>
      <c r="S646" s="11">
        <f t="shared" si="1577"/>
        <v>974454.99999999988</v>
      </c>
      <c r="T646" s="11">
        <f t="shared" si="1578"/>
        <v>965254.99999999988</v>
      </c>
      <c r="U646" s="11">
        <f>U647+U657+U660+U664</f>
        <v>0</v>
      </c>
      <c r="V646" s="11">
        <f>V647+V657+V660+V664</f>
        <v>0</v>
      </c>
      <c r="W646" s="11">
        <f>W647+W657+W660+W664</f>
        <v>0</v>
      </c>
      <c r="X646" s="11">
        <f t="shared" si="1579"/>
        <v>991978.52599999995</v>
      </c>
      <c r="Y646" s="11">
        <f t="shared" si="1580"/>
        <v>974454.99999999988</v>
      </c>
      <c r="Z646" s="11">
        <f t="shared" si="1581"/>
        <v>965254.99999999988</v>
      </c>
      <c r="AA646" s="11">
        <f>AA647+AA657+AA660+AA664</f>
        <v>0</v>
      </c>
      <c r="AB646" s="11">
        <f>AB647+AB657+AB660+AB664</f>
        <v>0</v>
      </c>
      <c r="AC646" s="11">
        <f>AC647+AC657+AC660+AC664</f>
        <v>0</v>
      </c>
      <c r="AD646" s="11">
        <f t="shared" si="1582"/>
        <v>991978.52599999995</v>
      </c>
      <c r="AE646" s="11">
        <f t="shared" si="1583"/>
        <v>974454.99999999988</v>
      </c>
      <c r="AF646" s="11">
        <f t="shared" si="1584"/>
        <v>965254.99999999988</v>
      </c>
      <c r="AG646" s="11">
        <f>AG647+AG657+AG660+AG664</f>
        <v>0</v>
      </c>
      <c r="AH646" s="11">
        <f t="shared" si="1585"/>
        <v>991978.52599999995</v>
      </c>
      <c r="AI646" s="11">
        <f t="shared" si="1586"/>
        <v>974454.99999999988</v>
      </c>
      <c r="AJ646" s="11">
        <f t="shared" si="1587"/>
        <v>965254.99999999988</v>
      </c>
      <c r="AK646" s="11">
        <f>AK647+AK657+AK660+AK664</f>
        <v>-610.98199999999997</v>
      </c>
      <c r="AL646" s="11">
        <f>AL647+AL657+AL660+AL664</f>
        <v>0</v>
      </c>
      <c r="AM646" s="11">
        <f>AM647+AM657+AM660+AM664</f>
        <v>0</v>
      </c>
      <c r="AN646" s="11">
        <f t="shared" si="1588"/>
        <v>991367.54399999999</v>
      </c>
      <c r="AO646" s="11">
        <f t="shared" si="1589"/>
        <v>974454.99999999988</v>
      </c>
      <c r="AP646" s="11">
        <f t="shared" si="1590"/>
        <v>965254.99999999988</v>
      </c>
      <c r="AQ646" s="11">
        <f>AQ647+AQ657+AQ660+AQ664</f>
        <v>0</v>
      </c>
      <c r="AR646" s="11">
        <f>AR647+AR657+AR660+AR664</f>
        <v>0</v>
      </c>
      <c r="AS646" s="11">
        <f>AS647+AS657+AS660+AS664</f>
        <v>0</v>
      </c>
      <c r="AT646" s="11">
        <f t="shared" si="1591"/>
        <v>991367.54399999999</v>
      </c>
      <c r="AU646" s="11">
        <f t="shared" si="1592"/>
        <v>974454.99999999988</v>
      </c>
      <c r="AV646" s="11">
        <f t="shared" si="1593"/>
        <v>965254.99999999988</v>
      </c>
      <c r="AW646" s="11">
        <f>AW647+AW657+AW660+AW664</f>
        <v>-61995.960000000006</v>
      </c>
      <c r="AX646" s="11">
        <f>AX647+AX657+AX660+AX664</f>
        <v>-62171.542999999998</v>
      </c>
      <c r="AY646" s="11">
        <f>AY647+AY657+AY660+AY664</f>
        <v>-62171.542999999998</v>
      </c>
      <c r="AZ646" s="11">
        <f t="shared" si="1594"/>
        <v>929371.58400000003</v>
      </c>
      <c r="BA646" s="11">
        <f t="shared" si="1595"/>
        <v>912283.45699999994</v>
      </c>
      <c r="BB646" s="11">
        <f t="shared" si="1596"/>
        <v>903083.45699999994</v>
      </c>
      <c r="BC646" s="11">
        <f>BC647+BC657+BC660+BC664</f>
        <v>0</v>
      </c>
      <c r="BD646" s="11">
        <f>BD647+BD657+BD660+BD664</f>
        <v>0</v>
      </c>
      <c r="BE646" s="11">
        <f>BE647+BE657+BE660+BE664</f>
        <v>0</v>
      </c>
      <c r="BF646" s="11">
        <f t="shared" si="1597"/>
        <v>929371.58400000003</v>
      </c>
      <c r="BG646" s="11">
        <f t="shared" si="1598"/>
        <v>912283.45699999994</v>
      </c>
      <c r="BH646" s="11">
        <f t="shared" si="1599"/>
        <v>903083.45699999994</v>
      </c>
      <c r="BI646" s="11">
        <f>BI647+BI657+BI660+BI664</f>
        <v>28509.55</v>
      </c>
      <c r="BJ646" s="11">
        <f>BJ647+BJ657+BJ660+BJ664</f>
        <v>0</v>
      </c>
      <c r="BK646" s="11">
        <f>BK647+BK657+BK660+BK664</f>
        <v>0</v>
      </c>
      <c r="BL646" s="11">
        <f t="shared" si="1569"/>
        <v>957881.13400000008</v>
      </c>
      <c r="BM646" s="11">
        <f>BM647+BM657+BM660+BM664</f>
        <v>0</v>
      </c>
      <c r="BN646" s="43">
        <f t="shared" si="1636"/>
        <v>957881.13400000008</v>
      </c>
      <c r="BO646" s="11">
        <f t="shared" si="1521"/>
        <v>912283.45699999994</v>
      </c>
      <c r="BP646" s="11">
        <f>BP647+BP657+BP660+BP664</f>
        <v>0</v>
      </c>
      <c r="BQ646" s="43">
        <f t="shared" si="1637"/>
        <v>912283.45699999994</v>
      </c>
      <c r="BR646" s="11">
        <f t="shared" si="1522"/>
        <v>903083.45699999994</v>
      </c>
      <c r="BS646" s="11">
        <f>BS647+BS657+BS660+BS664</f>
        <v>0</v>
      </c>
      <c r="BT646" s="43">
        <f t="shared" si="1638"/>
        <v>903083.45699999994</v>
      </c>
      <c r="BU646" s="11">
        <f>BU647+BU657+BU660+BU664</f>
        <v>0</v>
      </c>
      <c r="BV646" s="21"/>
      <c r="BW646" s="21"/>
      <c r="BX646" s="1" t="str">
        <f t="shared" si="1572"/>
        <v/>
      </c>
    </row>
    <row r="647" spans="1:76" ht="46.8" customHeight="1" x14ac:dyDescent="0.3">
      <c r="A647" s="62" t="s">
        <v>465</v>
      </c>
      <c r="B647" s="63"/>
      <c r="C647" s="62"/>
      <c r="D647" s="62"/>
      <c r="E647" s="64" t="s">
        <v>166</v>
      </c>
      <c r="F647" s="11">
        <f t="shared" ref="F647:K647" si="1640">F648+F650+F652+F655</f>
        <v>986660.8</v>
      </c>
      <c r="G647" s="11">
        <f t="shared" si="1640"/>
        <v>994376.1</v>
      </c>
      <c r="H647" s="11">
        <f t="shared" si="1640"/>
        <v>994376.1</v>
      </c>
      <c r="I647" s="11">
        <f t="shared" si="1640"/>
        <v>-51792.5</v>
      </c>
      <c r="J647" s="11">
        <f t="shared" si="1640"/>
        <v>-52153.7</v>
      </c>
      <c r="K647" s="11">
        <f t="shared" si="1640"/>
        <v>-52153.7</v>
      </c>
      <c r="L647" s="11">
        <f t="shared" si="1531"/>
        <v>934868.3</v>
      </c>
      <c r="M647" s="11">
        <f t="shared" si="1532"/>
        <v>942222.4</v>
      </c>
      <c r="N647" s="11">
        <f t="shared" si="1533"/>
        <v>942222.4</v>
      </c>
      <c r="O647" s="11">
        <f>O648+O650+O652+O655</f>
        <v>174.6</v>
      </c>
      <c r="P647" s="11">
        <f>P648+P650+P652+P655</f>
        <v>118.2</v>
      </c>
      <c r="Q647" s="11">
        <f>Q648+Q650+Q652+Q655</f>
        <v>118.2</v>
      </c>
      <c r="R647" s="11">
        <f t="shared" si="1576"/>
        <v>935042.9</v>
      </c>
      <c r="S647" s="11">
        <f t="shared" si="1577"/>
        <v>942340.6</v>
      </c>
      <c r="T647" s="11">
        <f t="shared" si="1578"/>
        <v>942340.6</v>
      </c>
      <c r="U647" s="11">
        <f>U648+U650+U652+U655</f>
        <v>0</v>
      </c>
      <c r="V647" s="11">
        <f>V648+V650+V652+V655</f>
        <v>0</v>
      </c>
      <c r="W647" s="11">
        <f>W648+W650+W652+W655</f>
        <v>0</v>
      </c>
      <c r="X647" s="11">
        <f t="shared" si="1579"/>
        <v>935042.9</v>
      </c>
      <c r="Y647" s="11">
        <f t="shared" si="1580"/>
        <v>942340.6</v>
      </c>
      <c r="Z647" s="11">
        <f t="shared" si="1581"/>
        <v>942340.6</v>
      </c>
      <c r="AA647" s="11">
        <f>AA648+AA650+AA652+AA655</f>
        <v>0</v>
      </c>
      <c r="AB647" s="11">
        <f>AB648+AB650+AB652+AB655</f>
        <v>0</v>
      </c>
      <c r="AC647" s="11">
        <f>AC648+AC650+AC652+AC655</f>
        <v>0</v>
      </c>
      <c r="AD647" s="11">
        <f t="shared" si="1582"/>
        <v>935042.9</v>
      </c>
      <c r="AE647" s="11">
        <f t="shared" si="1583"/>
        <v>942340.6</v>
      </c>
      <c r="AF647" s="11">
        <f t="shared" si="1584"/>
        <v>942340.6</v>
      </c>
      <c r="AG647" s="11">
        <f>AG648+AG650+AG652+AG655</f>
        <v>0</v>
      </c>
      <c r="AH647" s="11">
        <f t="shared" si="1585"/>
        <v>935042.9</v>
      </c>
      <c r="AI647" s="11">
        <f t="shared" si="1586"/>
        <v>942340.6</v>
      </c>
      <c r="AJ647" s="11">
        <f t="shared" si="1587"/>
        <v>942340.6</v>
      </c>
      <c r="AK647" s="11">
        <f>AK648+AK650+AK652+AK655</f>
        <v>0</v>
      </c>
      <c r="AL647" s="11">
        <f>AL648+AL650+AL652+AL655</f>
        <v>0</v>
      </c>
      <c r="AM647" s="11">
        <f>AM648+AM650+AM652+AM655</f>
        <v>0</v>
      </c>
      <c r="AN647" s="11">
        <f t="shared" si="1588"/>
        <v>935042.9</v>
      </c>
      <c r="AO647" s="11">
        <f t="shared" si="1589"/>
        <v>942340.6</v>
      </c>
      <c r="AP647" s="11">
        <f t="shared" si="1590"/>
        <v>942340.6</v>
      </c>
      <c r="AQ647" s="11">
        <f>AQ648+AQ650+AQ652+AQ655</f>
        <v>0</v>
      </c>
      <c r="AR647" s="11">
        <f>AR648+AR650+AR652+AR655</f>
        <v>0</v>
      </c>
      <c r="AS647" s="11">
        <f>AS648+AS650+AS652+AS655</f>
        <v>0</v>
      </c>
      <c r="AT647" s="11">
        <f t="shared" si="1591"/>
        <v>935042.9</v>
      </c>
      <c r="AU647" s="11">
        <f t="shared" si="1592"/>
        <v>942340.6</v>
      </c>
      <c r="AV647" s="11">
        <f t="shared" si="1593"/>
        <v>942340.6</v>
      </c>
      <c r="AW647" s="11">
        <f>AW648+AW650+AW652+AW655</f>
        <v>-59982.9</v>
      </c>
      <c r="AX647" s="11">
        <f>AX648+AX650+AX652+AX655</f>
        <v>-60467.1</v>
      </c>
      <c r="AY647" s="11">
        <f>AY648+AY650+AY652+AY655</f>
        <v>-60467.1</v>
      </c>
      <c r="AZ647" s="11">
        <f t="shared" si="1594"/>
        <v>875060</v>
      </c>
      <c r="BA647" s="11">
        <f t="shared" si="1595"/>
        <v>881873.5</v>
      </c>
      <c r="BB647" s="11">
        <f t="shared" si="1596"/>
        <v>881873.5</v>
      </c>
      <c r="BC647" s="11">
        <f>BC648+BC650+BC652+BC655</f>
        <v>0</v>
      </c>
      <c r="BD647" s="11">
        <f>BD648+BD650+BD652+BD655</f>
        <v>0</v>
      </c>
      <c r="BE647" s="11">
        <f>BE648+BE650+BE652+BE655</f>
        <v>0</v>
      </c>
      <c r="BF647" s="11">
        <f t="shared" si="1597"/>
        <v>875060</v>
      </c>
      <c r="BG647" s="11">
        <f t="shared" si="1598"/>
        <v>881873.5</v>
      </c>
      <c r="BH647" s="11">
        <f t="shared" si="1599"/>
        <v>881873.5</v>
      </c>
      <c r="BI647" s="11">
        <f>BI648+BI650+BI652+BI655</f>
        <v>865.5</v>
      </c>
      <c r="BJ647" s="11">
        <f>BJ648+BJ650+BJ652+BJ655</f>
        <v>0</v>
      </c>
      <c r="BK647" s="11">
        <f>BK648+BK650+BK652+BK655</f>
        <v>0</v>
      </c>
      <c r="BL647" s="11">
        <f t="shared" si="1569"/>
        <v>875925.5</v>
      </c>
      <c r="BM647" s="11">
        <f>BM648+BM650+BM652+BM655</f>
        <v>0</v>
      </c>
      <c r="BN647" s="43">
        <f t="shared" si="1636"/>
        <v>875925.5</v>
      </c>
      <c r="BO647" s="11">
        <f t="shared" si="1521"/>
        <v>881873.5</v>
      </c>
      <c r="BP647" s="11">
        <f>BP648+BP650+BP652+BP655</f>
        <v>0</v>
      </c>
      <c r="BQ647" s="43">
        <f t="shared" si="1637"/>
        <v>881873.5</v>
      </c>
      <c r="BR647" s="11">
        <f t="shared" si="1522"/>
        <v>881873.5</v>
      </c>
      <c r="BS647" s="11">
        <f>BS648+BS650+BS652+BS655</f>
        <v>0</v>
      </c>
      <c r="BT647" s="43">
        <f t="shared" si="1638"/>
        <v>881873.5</v>
      </c>
      <c r="BU647" s="11">
        <f>BU648+BU650+BU652+BU655</f>
        <v>0</v>
      </c>
      <c r="BV647" s="21"/>
      <c r="BW647" s="21"/>
      <c r="BX647" s="1" t="str">
        <f t="shared" si="1572"/>
        <v/>
      </c>
    </row>
    <row r="648" spans="1:76" ht="78" customHeight="1" x14ac:dyDescent="0.3">
      <c r="A648" s="62" t="s">
        <v>465</v>
      </c>
      <c r="B648" s="63" t="s">
        <v>167</v>
      </c>
      <c r="C648" s="62"/>
      <c r="D648" s="62"/>
      <c r="E648" s="64" t="s">
        <v>168</v>
      </c>
      <c r="F648" s="11">
        <f t="shared" ref="F648:K648" si="1641">F649</f>
        <v>15762.900000000001</v>
      </c>
      <c r="G648" s="11">
        <f t="shared" si="1641"/>
        <v>15961.6</v>
      </c>
      <c r="H648" s="11">
        <f t="shared" si="1641"/>
        <v>15961.6</v>
      </c>
      <c r="I648" s="11">
        <f t="shared" si="1641"/>
        <v>0</v>
      </c>
      <c r="J648" s="11">
        <f t="shared" si="1641"/>
        <v>0</v>
      </c>
      <c r="K648" s="11">
        <f t="shared" si="1641"/>
        <v>0</v>
      </c>
      <c r="L648" s="11">
        <f t="shared" si="1531"/>
        <v>15762.900000000001</v>
      </c>
      <c r="M648" s="11">
        <f t="shared" si="1532"/>
        <v>15961.6</v>
      </c>
      <c r="N648" s="11">
        <f t="shared" si="1533"/>
        <v>15961.6</v>
      </c>
      <c r="O648" s="11">
        <f>O649</f>
        <v>174.6</v>
      </c>
      <c r="P648" s="11">
        <f>P649</f>
        <v>118.2</v>
      </c>
      <c r="Q648" s="11">
        <f>Q649</f>
        <v>118.2</v>
      </c>
      <c r="R648" s="11">
        <f t="shared" si="1576"/>
        <v>15937.500000000002</v>
      </c>
      <c r="S648" s="11">
        <f t="shared" si="1577"/>
        <v>16079.800000000001</v>
      </c>
      <c r="T648" s="11">
        <f t="shared" si="1578"/>
        <v>16079.800000000001</v>
      </c>
      <c r="U648" s="11">
        <f>U649</f>
        <v>0</v>
      </c>
      <c r="V648" s="11">
        <f>V649</f>
        <v>0</v>
      </c>
      <c r="W648" s="11">
        <f>W649</f>
        <v>0</v>
      </c>
      <c r="X648" s="11">
        <f t="shared" si="1579"/>
        <v>15937.500000000002</v>
      </c>
      <c r="Y648" s="11">
        <f t="shared" si="1580"/>
        <v>16079.800000000001</v>
      </c>
      <c r="Z648" s="11">
        <f t="shared" si="1581"/>
        <v>16079.800000000001</v>
      </c>
      <c r="AA648" s="11">
        <f>AA649</f>
        <v>0</v>
      </c>
      <c r="AB648" s="11">
        <f>AB649</f>
        <v>0</v>
      </c>
      <c r="AC648" s="11">
        <f>AC649</f>
        <v>0</v>
      </c>
      <c r="AD648" s="11">
        <f t="shared" si="1582"/>
        <v>15937.500000000002</v>
      </c>
      <c r="AE648" s="11">
        <f t="shared" si="1583"/>
        <v>16079.800000000001</v>
      </c>
      <c r="AF648" s="11">
        <f t="shared" si="1584"/>
        <v>16079.800000000001</v>
      </c>
      <c r="AG648" s="11">
        <f>AG649</f>
        <v>0</v>
      </c>
      <c r="AH648" s="11">
        <f t="shared" si="1585"/>
        <v>15937.500000000002</v>
      </c>
      <c r="AI648" s="11">
        <f t="shared" si="1586"/>
        <v>16079.800000000001</v>
      </c>
      <c r="AJ648" s="11">
        <f t="shared" si="1587"/>
        <v>16079.800000000001</v>
      </c>
      <c r="AK648" s="11">
        <f>AK649</f>
        <v>0</v>
      </c>
      <c r="AL648" s="11">
        <f>AL649</f>
        <v>0</v>
      </c>
      <c r="AM648" s="11">
        <f>AM649</f>
        <v>0</v>
      </c>
      <c r="AN648" s="11">
        <f t="shared" si="1588"/>
        <v>15937.500000000002</v>
      </c>
      <c r="AO648" s="11">
        <f t="shared" si="1589"/>
        <v>16079.800000000001</v>
      </c>
      <c r="AP648" s="11">
        <f t="shared" si="1590"/>
        <v>16079.800000000001</v>
      </c>
      <c r="AQ648" s="11">
        <f>AQ649</f>
        <v>0</v>
      </c>
      <c r="AR648" s="11">
        <f>AR649</f>
        <v>0</v>
      </c>
      <c r="AS648" s="11">
        <f>AS649</f>
        <v>0</v>
      </c>
      <c r="AT648" s="11">
        <f t="shared" si="1591"/>
        <v>15937.500000000002</v>
      </c>
      <c r="AU648" s="11">
        <f t="shared" si="1592"/>
        <v>16079.800000000001</v>
      </c>
      <c r="AV648" s="11">
        <f t="shared" si="1593"/>
        <v>16079.800000000001</v>
      </c>
      <c r="AW648" s="11">
        <f>AW649</f>
        <v>0</v>
      </c>
      <c r="AX648" s="11">
        <f>AX649</f>
        <v>0</v>
      </c>
      <c r="AY648" s="11">
        <f>AY649</f>
        <v>0</v>
      </c>
      <c r="AZ648" s="11">
        <f t="shared" si="1594"/>
        <v>15937.500000000002</v>
      </c>
      <c r="BA648" s="11">
        <f t="shared" si="1595"/>
        <v>16079.800000000001</v>
      </c>
      <c r="BB648" s="11">
        <f t="shared" si="1596"/>
        <v>16079.800000000001</v>
      </c>
      <c r="BC648" s="11">
        <f>BC649</f>
        <v>0</v>
      </c>
      <c r="BD648" s="11">
        <f>BD649</f>
        <v>0</v>
      </c>
      <c r="BE648" s="11">
        <f>BE649</f>
        <v>0</v>
      </c>
      <c r="BF648" s="11">
        <f t="shared" si="1597"/>
        <v>15937.500000000002</v>
      </c>
      <c r="BG648" s="11">
        <f t="shared" si="1598"/>
        <v>16079.800000000001</v>
      </c>
      <c r="BH648" s="11">
        <f t="shared" si="1599"/>
        <v>16079.800000000001</v>
      </c>
      <c r="BI648" s="11">
        <f>BI649</f>
        <v>865.5</v>
      </c>
      <c r="BJ648" s="11">
        <f>BJ649</f>
        <v>0</v>
      </c>
      <c r="BK648" s="11">
        <f>BK649</f>
        <v>0</v>
      </c>
      <c r="BL648" s="11">
        <f t="shared" si="1569"/>
        <v>16803</v>
      </c>
      <c r="BM648" s="11">
        <f>BM649</f>
        <v>0</v>
      </c>
      <c r="BN648" s="43">
        <f t="shared" si="1636"/>
        <v>16803</v>
      </c>
      <c r="BO648" s="11">
        <f t="shared" si="1521"/>
        <v>16079.800000000001</v>
      </c>
      <c r="BP648" s="11">
        <f>BP649</f>
        <v>0</v>
      </c>
      <c r="BQ648" s="43">
        <f t="shared" si="1637"/>
        <v>16079.800000000001</v>
      </c>
      <c r="BR648" s="11">
        <f t="shared" si="1522"/>
        <v>16079.800000000001</v>
      </c>
      <c r="BS648" s="11">
        <f>BS649</f>
        <v>0</v>
      </c>
      <c r="BT648" s="43">
        <f t="shared" si="1638"/>
        <v>16079.800000000001</v>
      </c>
      <c r="BU648" s="11">
        <f>BU649</f>
        <v>0</v>
      </c>
      <c r="BV648" s="21"/>
      <c r="BW648" s="21"/>
      <c r="BX648" s="1" t="str">
        <f t="shared" si="1572"/>
        <v/>
      </c>
    </row>
    <row r="649" spans="1:76" ht="15.6" customHeight="1" x14ac:dyDescent="0.3">
      <c r="A649" s="62" t="s">
        <v>465</v>
      </c>
      <c r="B649" s="63">
        <v>100</v>
      </c>
      <c r="C649" s="62" t="s">
        <v>78</v>
      </c>
      <c r="D649" s="62" t="s">
        <v>67</v>
      </c>
      <c r="E649" s="64" t="s">
        <v>232</v>
      </c>
      <c r="F649" s="11">
        <v>15762.900000000001</v>
      </c>
      <c r="G649" s="11">
        <v>15961.6</v>
      </c>
      <c r="H649" s="11">
        <v>15961.6</v>
      </c>
      <c r="I649" s="11"/>
      <c r="J649" s="11"/>
      <c r="K649" s="11"/>
      <c r="L649" s="11">
        <f t="shared" si="1531"/>
        <v>15762.900000000001</v>
      </c>
      <c r="M649" s="11">
        <f t="shared" si="1532"/>
        <v>15961.6</v>
      </c>
      <c r="N649" s="11">
        <f t="shared" si="1533"/>
        <v>15961.6</v>
      </c>
      <c r="O649" s="11">
        <v>174.6</v>
      </c>
      <c r="P649" s="11">
        <v>118.2</v>
      </c>
      <c r="Q649" s="11">
        <v>118.2</v>
      </c>
      <c r="R649" s="11">
        <f t="shared" si="1576"/>
        <v>15937.500000000002</v>
      </c>
      <c r="S649" s="11">
        <f t="shared" si="1577"/>
        <v>16079.800000000001</v>
      </c>
      <c r="T649" s="11">
        <f t="shared" si="1578"/>
        <v>16079.800000000001</v>
      </c>
      <c r="U649" s="11"/>
      <c r="V649" s="11"/>
      <c r="W649" s="11"/>
      <c r="X649" s="11">
        <f t="shared" si="1579"/>
        <v>15937.500000000002</v>
      </c>
      <c r="Y649" s="11">
        <f t="shared" si="1580"/>
        <v>16079.800000000001</v>
      </c>
      <c r="Z649" s="11">
        <f t="shared" si="1581"/>
        <v>16079.800000000001</v>
      </c>
      <c r="AA649" s="11"/>
      <c r="AB649" s="11"/>
      <c r="AC649" s="11"/>
      <c r="AD649" s="11">
        <f t="shared" si="1582"/>
        <v>15937.500000000002</v>
      </c>
      <c r="AE649" s="11">
        <f t="shared" si="1583"/>
        <v>16079.800000000001</v>
      </c>
      <c r="AF649" s="11">
        <f t="shared" si="1584"/>
        <v>16079.800000000001</v>
      </c>
      <c r="AG649" s="11"/>
      <c r="AH649" s="11">
        <f t="shared" si="1585"/>
        <v>15937.500000000002</v>
      </c>
      <c r="AI649" s="11">
        <f t="shared" si="1586"/>
        <v>16079.800000000001</v>
      </c>
      <c r="AJ649" s="11">
        <f t="shared" si="1587"/>
        <v>16079.800000000001</v>
      </c>
      <c r="AK649" s="11"/>
      <c r="AL649" s="11"/>
      <c r="AM649" s="11"/>
      <c r="AN649" s="11">
        <f t="shared" si="1588"/>
        <v>15937.500000000002</v>
      </c>
      <c r="AO649" s="11">
        <f t="shared" si="1589"/>
        <v>16079.800000000001</v>
      </c>
      <c r="AP649" s="11">
        <f t="shared" si="1590"/>
        <v>16079.800000000001</v>
      </c>
      <c r="AQ649" s="11"/>
      <c r="AR649" s="11"/>
      <c r="AS649" s="11"/>
      <c r="AT649" s="11">
        <f t="shared" si="1591"/>
        <v>15937.500000000002</v>
      </c>
      <c r="AU649" s="11">
        <f t="shared" si="1592"/>
        <v>16079.800000000001</v>
      </c>
      <c r="AV649" s="11">
        <f t="shared" si="1593"/>
        <v>16079.800000000001</v>
      </c>
      <c r="AW649" s="11"/>
      <c r="AX649" s="11"/>
      <c r="AY649" s="11"/>
      <c r="AZ649" s="11">
        <f t="shared" si="1594"/>
        <v>15937.500000000002</v>
      </c>
      <c r="BA649" s="11">
        <f t="shared" si="1595"/>
        <v>16079.800000000001</v>
      </c>
      <c r="BB649" s="11">
        <f t="shared" si="1596"/>
        <v>16079.800000000001</v>
      </c>
      <c r="BC649" s="11"/>
      <c r="BD649" s="11"/>
      <c r="BE649" s="11"/>
      <c r="BF649" s="11">
        <f t="shared" si="1597"/>
        <v>15937.500000000002</v>
      </c>
      <c r="BG649" s="11">
        <f t="shared" si="1598"/>
        <v>16079.800000000001</v>
      </c>
      <c r="BH649" s="11">
        <f t="shared" si="1599"/>
        <v>16079.800000000001</v>
      </c>
      <c r="BI649" s="11">
        <v>865.5</v>
      </c>
      <c r="BJ649" s="11"/>
      <c r="BK649" s="11"/>
      <c r="BL649" s="11">
        <f t="shared" si="1569"/>
        <v>16803</v>
      </c>
      <c r="BM649" s="11"/>
      <c r="BN649" s="43">
        <f t="shared" si="1636"/>
        <v>16803</v>
      </c>
      <c r="BO649" s="11">
        <f t="shared" si="1521"/>
        <v>16079.800000000001</v>
      </c>
      <c r="BP649" s="11"/>
      <c r="BQ649" s="43">
        <f t="shared" si="1637"/>
        <v>16079.800000000001</v>
      </c>
      <c r="BR649" s="11">
        <f t="shared" si="1522"/>
        <v>16079.800000000001</v>
      </c>
      <c r="BS649" s="11"/>
      <c r="BT649" s="43">
        <f t="shared" si="1638"/>
        <v>16079.800000000001</v>
      </c>
      <c r="BU649" s="11"/>
      <c r="BV649" s="21"/>
      <c r="BW649" s="21"/>
      <c r="BX649" s="1" t="str">
        <f t="shared" si="1572"/>
        <v>0703</v>
      </c>
    </row>
    <row r="650" spans="1:76" ht="31.2" customHeight="1" x14ac:dyDescent="0.3">
      <c r="A650" s="62" t="s">
        <v>465</v>
      </c>
      <c r="B650" s="63" t="s">
        <v>64</v>
      </c>
      <c r="C650" s="62"/>
      <c r="D650" s="62"/>
      <c r="E650" s="64" t="s">
        <v>65</v>
      </c>
      <c r="F650" s="11">
        <f t="shared" ref="F650:K650" si="1642">F651</f>
        <v>1050.0999999999999</v>
      </c>
      <c r="G650" s="11">
        <f t="shared" si="1642"/>
        <v>1050.0999999999999</v>
      </c>
      <c r="H650" s="11">
        <f t="shared" si="1642"/>
        <v>1050.0999999999999</v>
      </c>
      <c r="I650" s="11">
        <f t="shared" si="1642"/>
        <v>0</v>
      </c>
      <c r="J650" s="11">
        <f t="shared" si="1642"/>
        <v>0</v>
      </c>
      <c r="K650" s="11">
        <f t="shared" si="1642"/>
        <v>0</v>
      </c>
      <c r="L650" s="11">
        <f t="shared" si="1531"/>
        <v>1050.0999999999999</v>
      </c>
      <c r="M650" s="11">
        <f t="shared" si="1532"/>
        <v>1050.0999999999999</v>
      </c>
      <c r="N650" s="11">
        <f t="shared" si="1533"/>
        <v>1050.0999999999999</v>
      </c>
      <c r="O650" s="11">
        <f>O651</f>
        <v>0</v>
      </c>
      <c r="P650" s="11">
        <f>P651</f>
        <v>0</v>
      </c>
      <c r="Q650" s="11">
        <f>Q651</f>
        <v>0</v>
      </c>
      <c r="R650" s="11">
        <f t="shared" si="1576"/>
        <v>1050.0999999999999</v>
      </c>
      <c r="S650" s="11">
        <f t="shared" si="1577"/>
        <v>1050.0999999999999</v>
      </c>
      <c r="T650" s="11">
        <f t="shared" si="1578"/>
        <v>1050.0999999999999</v>
      </c>
      <c r="U650" s="11">
        <f>U651</f>
        <v>0</v>
      </c>
      <c r="V650" s="11">
        <f>V651</f>
        <v>0</v>
      </c>
      <c r="W650" s="11">
        <f>W651</f>
        <v>0</v>
      </c>
      <c r="X650" s="11">
        <f t="shared" si="1579"/>
        <v>1050.0999999999999</v>
      </c>
      <c r="Y650" s="11">
        <f t="shared" si="1580"/>
        <v>1050.0999999999999</v>
      </c>
      <c r="Z650" s="11">
        <f t="shared" si="1581"/>
        <v>1050.0999999999999</v>
      </c>
      <c r="AA650" s="11">
        <f>AA651</f>
        <v>0</v>
      </c>
      <c r="AB650" s="11">
        <f>AB651</f>
        <v>0</v>
      </c>
      <c r="AC650" s="11">
        <f>AC651</f>
        <v>0</v>
      </c>
      <c r="AD650" s="11">
        <f t="shared" si="1582"/>
        <v>1050.0999999999999</v>
      </c>
      <c r="AE650" s="11">
        <f t="shared" si="1583"/>
        <v>1050.0999999999999</v>
      </c>
      <c r="AF650" s="11">
        <f t="shared" si="1584"/>
        <v>1050.0999999999999</v>
      </c>
      <c r="AG650" s="11">
        <f>AG651</f>
        <v>0</v>
      </c>
      <c r="AH650" s="11">
        <f t="shared" si="1585"/>
        <v>1050.0999999999999</v>
      </c>
      <c r="AI650" s="11">
        <f t="shared" si="1586"/>
        <v>1050.0999999999999</v>
      </c>
      <c r="AJ650" s="11">
        <f t="shared" si="1587"/>
        <v>1050.0999999999999</v>
      </c>
      <c r="AK650" s="11">
        <f>AK651</f>
        <v>0</v>
      </c>
      <c r="AL650" s="11">
        <f>AL651</f>
        <v>0</v>
      </c>
      <c r="AM650" s="11">
        <f>AM651</f>
        <v>0</v>
      </c>
      <c r="AN650" s="11">
        <f t="shared" si="1588"/>
        <v>1050.0999999999999</v>
      </c>
      <c r="AO650" s="11">
        <f t="shared" si="1589"/>
        <v>1050.0999999999999</v>
      </c>
      <c r="AP650" s="11">
        <f t="shared" si="1590"/>
        <v>1050.0999999999999</v>
      </c>
      <c r="AQ650" s="11">
        <f>AQ651</f>
        <v>0</v>
      </c>
      <c r="AR650" s="11">
        <f>AR651</f>
        <v>0</v>
      </c>
      <c r="AS650" s="11">
        <f>AS651</f>
        <v>0</v>
      </c>
      <c r="AT650" s="11">
        <f t="shared" si="1591"/>
        <v>1050.0999999999999</v>
      </c>
      <c r="AU650" s="11">
        <f t="shared" si="1592"/>
        <v>1050.0999999999999</v>
      </c>
      <c r="AV650" s="11">
        <f t="shared" si="1593"/>
        <v>1050.0999999999999</v>
      </c>
      <c r="AW650" s="11">
        <f>AW651</f>
        <v>0</v>
      </c>
      <c r="AX650" s="11">
        <f>AX651</f>
        <v>0</v>
      </c>
      <c r="AY650" s="11">
        <f>AY651</f>
        <v>0</v>
      </c>
      <c r="AZ650" s="11">
        <f t="shared" si="1594"/>
        <v>1050.0999999999999</v>
      </c>
      <c r="BA650" s="11">
        <f t="shared" si="1595"/>
        <v>1050.0999999999999</v>
      </c>
      <c r="BB650" s="11">
        <f t="shared" si="1596"/>
        <v>1050.0999999999999</v>
      </c>
      <c r="BC650" s="11">
        <f>BC651</f>
        <v>0</v>
      </c>
      <c r="BD650" s="11">
        <f>BD651</f>
        <v>0</v>
      </c>
      <c r="BE650" s="11">
        <f>BE651</f>
        <v>0</v>
      </c>
      <c r="BF650" s="11">
        <f t="shared" si="1597"/>
        <v>1050.0999999999999</v>
      </c>
      <c r="BG650" s="11">
        <f t="shared" si="1598"/>
        <v>1050.0999999999999</v>
      </c>
      <c r="BH650" s="11">
        <f t="shared" si="1599"/>
        <v>1050.0999999999999</v>
      </c>
      <c r="BI650" s="11">
        <f>BI651</f>
        <v>0</v>
      </c>
      <c r="BJ650" s="11">
        <f>BJ651</f>
        <v>0</v>
      </c>
      <c r="BK650" s="11">
        <f>BK651</f>
        <v>0</v>
      </c>
      <c r="BL650" s="11">
        <f t="shared" si="1569"/>
        <v>1050.0999999999999</v>
      </c>
      <c r="BM650" s="11">
        <f>BM651</f>
        <v>0</v>
      </c>
      <c r="BN650" s="43">
        <f t="shared" si="1636"/>
        <v>1050.0999999999999</v>
      </c>
      <c r="BO650" s="11">
        <f t="shared" si="1521"/>
        <v>1050.0999999999999</v>
      </c>
      <c r="BP650" s="11">
        <f>BP651</f>
        <v>0</v>
      </c>
      <c r="BQ650" s="43">
        <f t="shared" si="1637"/>
        <v>1050.0999999999999</v>
      </c>
      <c r="BR650" s="11">
        <f t="shared" si="1522"/>
        <v>1050.0999999999999</v>
      </c>
      <c r="BS650" s="11">
        <f>BS651</f>
        <v>0</v>
      </c>
      <c r="BT650" s="43">
        <f t="shared" si="1638"/>
        <v>1050.0999999999999</v>
      </c>
      <c r="BU650" s="11">
        <f>BU651</f>
        <v>0</v>
      </c>
      <c r="BV650" s="21"/>
      <c r="BW650" s="21"/>
      <c r="BX650" s="1" t="str">
        <f t="shared" si="1572"/>
        <v/>
      </c>
    </row>
    <row r="651" spans="1:76" ht="15.6" customHeight="1" x14ac:dyDescent="0.3">
      <c r="A651" s="62" t="s">
        <v>465</v>
      </c>
      <c r="B651" s="63">
        <v>200</v>
      </c>
      <c r="C651" s="62" t="s">
        <v>78</v>
      </c>
      <c r="D651" s="62" t="s">
        <v>67</v>
      </c>
      <c r="E651" s="64" t="s">
        <v>232</v>
      </c>
      <c r="F651" s="11">
        <v>1050.0999999999999</v>
      </c>
      <c r="G651" s="11">
        <v>1050.0999999999999</v>
      </c>
      <c r="H651" s="11">
        <v>1050.0999999999999</v>
      </c>
      <c r="I651" s="11"/>
      <c r="J651" s="11"/>
      <c r="K651" s="11"/>
      <c r="L651" s="11">
        <f t="shared" si="1531"/>
        <v>1050.0999999999999</v>
      </c>
      <c r="M651" s="11">
        <f t="shared" si="1532"/>
        <v>1050.0999999999999</v>
      </c>
      <c r="N651" s="11">
        <f t="shared" si="1533"/>
        <v>1050.0999999999999</v>
      </c>
      <c r="O651" s="11"/>
      <c r="P651" s="11"/>
      <c r="Q651" s="11"/>
      <c r="R651" s="11">
        <f t="shared" si="1576"/>
        <v>1050.0999999999999</v>
      </c>
      <c r="S651" s="11">
        <f t="shared" si="1577"/>
        <v>1050.0999999999999</v>
      </c>
      <c r="T651" s="11">
        <f t="shared" si="1578"/>
        <v>1050.0999999999999</v>
      </c>
      <c r="U651" s="11"/>
      <c r="V651" s="11"/>
      <c r="W651" s="11"/>
      <c r="X651" s="11">
        <f t="shared" si="1579"/>
        <v>1050.0999999999999</v>
      </c>
      <c r="Y651" s="11">
        <f t="shared" si="1580"/>
        <v>1050.0999999999999</v>
      </c>
      <c r="Z651" s="11">
        <f t="shared" si="1581"/>
        <v>1050.0999999999999</v>
      </c>
      <c r="AA651" s="11"/>
      <c r="AB651" s="11"/>
      <c r="AC651" s="11"/>
      <c r="AD651" s="11">
        <f t="shared" si="1582"/>
        <v>1050.0999999999999</v>
      </c>
      <c r="AE651" s="11">
        <f t="shared" si="1583"/>
        <v>1050.0999999999999</v>
      </c>
      <c r="AF651" s="11">
        <f t="shared" si="1584"/>
        <v>1050.0999999999999</v>
      </c>
      <c r="AG651" s="11"/>
      <c r="AH651" s="11">
        <f t="shared" si="1585"/>
        <v>1050.0999999999999</v>
      </c>
      <c r="AI651" s="11">
        <f t="shared" si="1586"/>
        <v>1050.0999999999999</v>
      </c>
      <c r="AJ651" s="11">
        <f t="shared" si="1587"/>
        <v>1050.0999999999999</v>
      </c>
      <c r="AK651" s="11"/>
      <c r="AL651" s="11"/>
      <c r="AM651" s="11"/>
      <c r="AN651" s="11">
        <f t="shared" si="1588"/>
        <v>1050.0999999999999</v>
      </c>
      <c r="AO651" s="11">
        <f t="shared" si="1589"/>
        <v>1050.0999999999999</v>
      </c>
      <c r="AP651" s="11">
        <f t="shared" si="1590"/>
        <v>1050.0999999999999</v>
      </c>
      <c r="AQ651" s="11"/>
      <c r="AR651" s="11"/>
      <c r="AS651" s="11"/>
      <c r="AT651" s="11">
        <f t="shared" si="1591"/>
        <v>1050.0999999999999</v>
      </c>
      <c r="AU651" s="11">
        <f t="shared" si="1592"/>
        <v>1050.0999999999999</v>
      </c>
      <c r="AV651" s="11">
        <f t="shared" si="1593"/>
        <v>1050.0999999999999</v>
      </c>
      <c r="AW651" s="11"/>
      <c r="AX651" s="11"/>
      <c r="AY651" s="11"/>
      <c r="AZ651" s="11">
        <f t="shared" si="1594"/>
        <v>1050.0999999999999</v>
      </c>
      <c r="BA651" s="11">
        <f t="shared" si="1595"/>
        <v>1050.0999999999999</v>
      </c>
      <c r="BB651" s="11">
        <f t="shared" si="1596"/>
        <v>1050.0999999999999</v>
      </c>
      <c r="BC651" s="11"/>
      <c r="BD651" s="11"/>
      <c r="BE651" s="11"/>
      <c r="BF651" s="11">
        <f t="shared" si="1597"/>
        <v>1050.0999999999999</v>
      </c>
      <c r="BG651" s="11">
        <f t="shared" si="1598"/>
        <v>1050.0999999999999</v>
      </c>
      <c r="BH651" s="11">
        <f t="shared" si="1599"/>
        <v>1050.0999999999999</v>
      </c>
      <c r="BI651" s="11"/>
      <c r="BJ651" s="11"/>
      <c r="BK651" s="11"/>
      <c r="BL651" s="11">
        <f t="shared" si="1569"/>
        <v>1050.0999999999999</v>
      </c>
      <c r="BM651" s="11"/>
      <c r="BN651" s="43">
        <f t="shared" si="1636"/>
        <v>1050.0999999999999</v>
      </c>
      <c r="BO651" s="11">
        <f t="shared" si="1521"/>
        <v>1050.0999999999999</v>
      </c>
      <c r="BP651" s="11"/>
      <c r="BQ651" s="43">
        <f t="shared" si="1637"/>
        <v>1050.0999999999999</v>
      </c>
      <c r="BR651" s="11">
        <f t="shared" si="1522"/>
        <v>1050.0999999999999</v>
      </c>
      <c r="BS651" s="11"/>
      <c r="BT651" s="43">
        <f t="shared" si="1638"/>
        <v>1050.0999999999999</v>
      </c>
      <c r="BU651" s="11"/>
      <c r="BV651" s="21"/>
      <c r="BW651" s="21"/>
      <c r="BX651" s="1" t="str">
        <f t="shared" si="1572"/>
        <v>0703</v>
      </c>
    </row>
    <row r="652" spans="1:76" ht="46.8" customHeight="1" x14ac:dyDescent="0.3">
      <c r="A652" s="62" t="s">
        <v>465</v>
      </c>
      <c r="B652" s="63" t="s">
        <v>82</v>
      </c>
      <c r="C652" s="62"/>
      <c r="D652" s="62"/>
      <c r="E652" s="64" t="s">
        <v>83</v>
      </c>
      <c r="F652" s="11">
        <f t="shared" ref="F652:K652" si="1643">F653+F654</f>
        <v>969796.3</v>
      </c>
      <c r="G652" s="11">
        <f t="shared" si="1643"/>
        <v>977312.9</v>
      </c>
      <c r="H652" s="11">
        <f t="shared" si="1643"/>
        <v>977312.9</v>
      </c>
      <c r="I652" s="11">
        <f t="shared" si="1643"/>
        <v>-51792.5</v>
      </c>
      <c r="J652" s="11">
        <f t="shared" si="1643"/>
        <v>-52153.7</v>
      </c>
      <c r="K652" s="11">
        <f t="shared" si="1643"/>
        <v>-52153.7</v>
      </c>
      <c r="L652" s="11">
        <f t="shared" si="1531"/>
        <v>918003.8</v>
      </c>
      <c r="M652" s="11">
        <f t="shared" si="1532"/>
        <v>925159.20000000007</v>
      </c>
      <c r="N652" s="11">
        <f t="shared" si="1533"/>
        <v>925159.20000000007</v>
      </c>
      <c r="O652" s="11">
        <f>O653+O654</f>
        <v>0</v>
      </c>
      <c r="P652" s="11">
        <f>P653+P654</f>
        <v>0</v>
      </c>
      <c r="Q652" s="11">
        <f>Q653+Q654</f>
        <v>0</v>
      </c>
      <c r="R652" s="11">
        <f t="shared" si="1576"/>
        <v>918003.8</v>
      </c>
      <c r="S652" s="11">
        <f t="shared" si="1577"/>
        <v>925159.20000000007</v>
      </c>
      <c r="T652" s="11">
        <f t="shared" si="1578"/>
        <v>925159.20000000007</v>
      </c>
      <c r="U652" s="11">
        <f>U653+U654</f>
        <v>0</v>
      </c>
      <c r="V652" s="11">
        <f>V653+V654</f>
        <v>0</v>
      </c>
      <c r="W652" s="11">
        <f>W653+W654</f>
        <v>0</v>
      </c>
      <c r="X652" s="11">
        <f t="shared" si="1579"/>
        <v>918003.8</v>
      </c>
      <c r="Y652" s="11">
        <f t="shared" si="1580"/>
        <v>925159.20000000007</v>
      </c>
      <c r="Z652" s="11">
        <f t="shared" si="1581"/>
        <v>925159.20000000007</v>
      </c>
      <c r="AA652" s="11">
        <f>AA653+AA654</f>
        <v>0</v>
      </c>
      <c r="AB652" s="11">
        <f>AB653+AB654</f>
        <v>0</v>
      </c>
      <c r="AC652" s="11">
        <f>AC653+AC654</f>
        <v>0</v>
      </c>
      <c r="AD652" s="11">
        <f t="shared" si="1582"/>
        <v>918003.8</v>
      </c>
      <c r="AE652" s="11">
        <f t="shared" si="1583"/>
        <v>925159.20000000007</v>
      </c>
      <c r="AF652" s="11">
        <f t="shared" si="1584"/>
        <v>925159.20000000007</v>
      </c>
      <c r="AG652" s="11">
        <f>AG653+AG654</f>
        <v>0</v>
      </c>
      <c r="AH652" s="11">
        <f t="shared" si="1585"/>
        <v>918003.8</v>
      </c>
      <c r="AI652" s="11">
        <f t="shared" si="1586"/>
        <v>925159.20000000007</v>
      </c>
      <c r="AJ652" s="11">
        <f t="shared" si="1587"/>
        <v>925159.20000000007</v>
      </c>
      <c r="AK652" s="11">
        <f>AK653+AK654</f>
        <v>0</v>
      </c>
      <c r="AL652" s="11">
        <f>AL653+AL654</f>
        <v>0</v>
      </c>
      <c r="AM652" s="11">
        <f>AM653+AM654</f>
        <v>0</v>
      </c>
      <c r="AN652" s="11">
        <f t="shared" si="1588"/>
        <v>918003.8</v>
      </c>
      <c r="AO652" s="11">
        <f t="shared" si="1589"/>
        <v>925159.20000000007</v>
      </c>
      <c r="AP652" s="11">
        <f t="shared" si="1590"/>
        <v>925159.20000000007</v>
      </c>
      <c r="AQ652" s="11">
        <f>AQ653+AQ654</f>
        <v>0</v>
      </c>
      <c r="AR652" s="11">
        <f>AR653+AR654</f>
        <v>0</v>
      </c>
      <c r="AS652" s="11">
        <f>AS653+AS654</f>
        <v>0</v>
      </c>
      <c r="AT652" s="11">
        <f t="shared" si="1591"/>
        <v>918003.8</v>
      </c>
      <c r="AU652" s="11">
        <f t="shared" si="1592"/>
        <v>925159.20000000007</v>
      </c>
      <c r="AV652" s="11">
        <f t="shared" si="1593"/>
        <v>925159.20000000007</v>
      </c>
      <c r="AW652" s="11">
        <f>AW653+AW654</f>
        <v>-59982.9</v>
      </c>
      <c r="AX652" s="11">
        <f>AX653+AX654</f>
        <v>-60467.1</v>
      </c>
      <c r="AY652" s="11">
        <f>AY653+AY654</f>
        <v>-60467.1</v>
      </c>
      <c r="AZ652" s="11">
        <f t="shared" si="1594"/>
        <v>858020.9</v>
      </c>
      <c r="BA652" s="11">
        <f t="shared" si="1595"/>
        <v>864692.10000000009</v>
      </c>
      <c r="BB652" s="11">
        <f t="shared" si="1596"/>
        <v>864692.10000000009</v>
      </c>
      <c r="BC652" s="11">
        <f>BC653+BC654</f>
        <v>0</v>
      </c>
      <c r="BD652" s="11">
        <f>BD653+BD654</f>
        <v>0</v>
      </c>
      <c r="BE652" s="11">
        <f>BE653+BE654</f>
        <v>0</v>
      </c>
      <c r="BF652" s="11">
        <f t="shared" si="1597"/>
        <v>858020.9</v>
      </c>
      <c r="BG652" s="11">
        <f t="shared" si="1598"/>
        <v>864692.10000000009</v>
      </c>
      <c r="BH652" s="11">
        <f t="shared" si="1599"/>
        <v>864692.10000000009</v>
      </c>
      <c r="BI652" s="11">
        <f>BI653+BI654</f>
        <v>0</v>
      </c>
      <c r="BJ652" s="11">
        <f>BJ653+BJ654</f>
        <v>0</v>
      </c>
      <c r="BK652" s="11">
        <f>BK653+BK654</f>
        <v>0</v>
      </c>
      <c r="BL652" s="11">
        <f t="shared" si="1569"/>
        <v>858020.9</v>
      </c>
      <c r="BM652" s="11">
        <f>BM653+BM654</f>
        <v>0</v>
      </c>
      <c r="BN652" s="43">
        <f t="shared" si="1636"/>
        <v>858020.9</v>
      </c>
      <c r="BO652" s="11">
        <f t="shared" si="1521"/>
        <v>864692.10000000009</v>
      </c>
      <c r="BP652" s="11">
        <f>BP653+BP654</f>
        <v>0</v>
      </c>
      <c r="BQ652" s="43">
        <f t="shared" si="1637"/>
        <v>864692.10000000009</v>
      </c>
      <c r="BR652" s="11">
        <f t="shared" si="1522"/>
        <v>864692.10000000009</v>
      </c>
      <c r="BS652" s="11">
        <f>BS653+BS654</f>
        <v>0</v>
      </c>
      <c r="BT652" s="43">
        <f t="shared" si="1638"/>
        <v>864692.10000000009</v>
      </c>
      <c r="BU652" s="11">
        <f>BU653+BU654</f>
        <v>0</v>
      </c>
      <c r="BV652" s="21"/>
      <c r="BW652" s="21"/>
      <c r="BX652" s="1" t="str">
        <f t="shared" si="1572"/>
        <v/>
      </c>
    </row>
    <row r="653" spans="1:76" ht="15.6" customHeight="1" x14ac:dyDescent="0.3">
      <c r="A653" s="62" t="s">
        <v>465</v>
      </c>
      <c r="B653" s="63">
        <v>600</v>
      </c>
      <c r="C653" s="62" t="s">
        <v>78</v>
      </c>
      <c r="D653" s="62" t="s">
        <v>67</v>
      </c>
      <c r="E653" s="64" t="s">
        <v>232</v>
      </c>
      <c r="F653" s="11">
        <v>934009.70000000007</v>
      </c>
      <c r="G653" s="11">
        <v>941507</v>
      </c>
      <c r="H653" s="11">
        <v>941507</v>
      </c>
      <c r="I653" s="11">
        <v>-51792.5</v>
      </c>
      <c r="J653" s="11">
        <v>-52153.7</v>
      </c>
      <c r="K653" s="11">
        <v>-52153.7</v>
      </c>
      <c r="L653" s="11">
        <f t="shared" si="1531"/>
        <v>882217.20000000007</v>
      </c>
      <c r="M653" s="11">
        <f t="shared" si="1532"/>
        <v>889353.3</v>
      </c>
      <c r="N653" s="11">
        <f t="shared" si="1533"/>
        <v>889353.3</v>
      </c>
      <c r="O653" s="11"/>
      <c r="P653" s="11"/>
      <c r="Q653" s="11"/>
      <c r="R653" s="11">
        <f t="shared" si="1576"/>
        <v>882217.20000000007</v>
      </c>
      <c r="S653" s="11">
        <f t="shared" si="1577"/>
        <v>889353.3</v>
      </c>
      <c r="T653" s="11">
        <f t="shared" si="1578"/>
        <v>889353.3</v>
      </c>
      <c r="U653" s="11"/>
      <c r="V653" s="11"/>
      <c r="W653" s="11"/>
      <c r="X653" s="11">
        <f t="shared" si="1579"/>
        <v>882217.20000000007</v>
      </c>
      <c r="Y653" s="11">
        <f t="shared" si="1580"/>
        <v>889353.3</v>
      </c>
      <c r="Z653" s="11">
        <f t="shared" si="1581"/>
        <v>889353.3</v>
      </c>
      <c r="AA653" s="11"/>
      <c r="AB653" s="11"/>
      <c r="AC653" s="11"/>
      <c r="AD653" s="11">
        <f t="shared" si="1582"/>
        <v>882217.20000000007</v>
      </c>
      <c r="AE653" s="11">
        <f t="shared" si="1583"/>
        <v>889353.3</v>
      </c>
      <c r="AF653" s="11">
        <f t="shared" si="1584"/>
        <v>889353.3</v>
      </c>
      <c r="AG653" s="11"/>
      <c r="AH653" s="11">
        <f t="shared" si="1585"/>
        <v>882217.20000000007</v>
      </c>
      <c r="AI653" s="11">
        <f t="shared" si="1586"/>
        <v>889353.3</v>
      </c>
      <c r="AJ653" s="11">
        <f t="shared" si="1587"/>
        <v>889353.3</v>
      </c>
      <c r="AK653" s="11"/>
      <c r="AL653" s="11"/>
      <c r="AM653" s="11"/>
      <c r="AN653" s="11">
        <f t="shared" si="1588"/>
        <v>882217.20000000007</v>
      </c>
      <c r="AO653" s="11">
        <f t="shared" si="1589"/>
        <v>889353.3</v>
      </c>
      <c r="AP653" s="11">
        <f t="shared" si="1590"/>
        <v>889353.3</v>
      </c>
      <c r="AQ653" s="11"/>
      <c r="AR653" s="11"/>
      <c r="AS653" s="11"/>
      <c r="AT653" s="11">
        <f t="shared" si="1591"/>
        <v>882217.20000000007</v>
      </c>
      <c r="AU653" s="11">
        <f t="shared" si="1592"/>
        <v>889353.3</v>
      </c>
      <c r="AV653" s="11">
        <f t="shared" si="1593"/>
        <v>889353.3</v>
      </c>
      <c r="AW653" s="11">
        <v>-59982.9</v>
      </c>
      <c r="AX653" s="11">
        <v>-60467.1</v>
      </c>
      <c r="AY653" s="11">
        <v>-60467.1</v>
      </c>
      <c r="AZ653" s="11">
        <f t="shared" si="1594"/>
        <v>822234.3</v>
      </c>
      <c r="BA653" s="11">
        <f t="shared" si="1595"/>
        <v>828886.20000000007</v>
      </c>
      <c r="BB653" s="11">
        <f t="shared" si="1596"/>
        <v>828886.20000000007</v>
      </c>
      <c r="BC653" s="11"/>
      <c r="BD653" s="11"/>
      <c r="BE653" s="11"/>
      <c r="BF653" s="11">
        <f t="shared" si="1597"/>
        <v>822234.3</v>
      </c>
      <c r="BG653" s="11">
        <f t="shared" si="1598"/>
        <v>828886.20000000007</v>
      </c>
      <c r="BH653" s="11">
        <f t="shared" si="1599"/>
        <v>828886.20000000007</v>
      </c>
      <c r="BI653" s="11"/>
      <c r="BJ653" s="11"/>
      <c r="BK653" s="11"/>
      <c r="BL653" s="11">
        <f t="shared" si="1569"/>
        <v>822234.3</v>
      </c>
      <c r="BM653" s="11"/>
      <c r="BN653" s="43">
        <f t="shared" si="1636"/>
        <v>822234.3</v>
      </c>
      <c r="BO653" s="11">
        <f t="shared" si="1521"/>
        <v>828886.20000000007</v>
      </c>
      <c r="BP653" s="11"/>
      <c r="BQ653" s="43">
        <f t="shared" si="1637"/>
        <v>828886.20000000007</v>
      </c>
      <c r="BR653" s="11">
        <f t="shared" si="1522"/>
        <v>828886.20000000007</v>
      </c>
      <c r="BS653" s="11"/>
      <c r="BT653" s="43">
        <f t="shared" si="1638"/>
        <v>828886.20000000007</v>
      </c>
      <c r="BU653" s="11"/>
      <c r="BV653" s="21"/>
      <c r="BW653" s="21">
        <v>63</v>
      </c>
      <c r="BX653" s="1" t="str">
        <f t="shared" si="1572"/>
        <v>0703</v>
      </c>
    </row>
    <row r="654" spans="1:76" ht="15.6" customHeight="1" x14ac:dyDescent="0.3">
      <c r="A654" s="62" t="s">
        <v>465</v>
      </c>
      <c r="B654" s="63">
        <v>600</v>
      </c>
      <c r="C654" s="62" t="s">
        <v>286</v>
      </c>
      <c r="D654" s="62" t="s">
        <v>67</v>
      </c>
      <c r="E654" s="64" t="s">
        <v>287</v>
      </c>
      <c r="F654" s="11">
        <v>35786.6</v>
      </c>
      <c r="G654" s="11">
        <v>35805.9</v>
      </c>
      <c r="H654" s="11">
        <v>35805.9</v>
      </c>
      <c r="I654" s="11"/>
      <c r="J654" s="11"/>
      <c r="K654" s="11"/>
      <c r="L654" s="11">
        <f t="shared" si="1531"/>
        <v>35786.6</v>
      </c>
      <c r="M654" s="11">
        <f t="shared" si="1532"/>
        <v>35805.9</v>
      </c>
      <c r="N654" s="11">
        <f t="shared" si="1533"/>
        <v>35805.9</v>
      </c>
      <c r="O654" s="11"/>
      <c r="P654" s="11"/>
      <c r="Q654" s="11"/>
      <c r="R654" s="11">
        <f t="shared" si="1576"/>
        <v>35786.6</v>
      </c>
      <c r="S654" s="11">
        <f t="shared" si="1577"/>
        <v>35805.9</v>
      </c>
      <c r="T654" s="11">
        <f t="shared" si="1578"/>
        <v>35805.9</v>
      </c>
      <c r="U654" s="11"/>
      <c r="V654" s="11"/>
      <c r="W654" s="11"/>
      <c r="X654" s="11">
        <f t="shared" si="1579"/>
        <v>35786.6</v>
      </c>
      <c r="Y654" s="11">
        <f t="shared" si="1580"/>
        <v>35805.9</v>
      </c>
      <c r="Z654" s="11">
        <f t="shared" si="1581"/>
        <v>35805.9</v>
      </c>
      <c r="AA654" s="11"/>
      <c r="AB654" s="11"/>
      <c r="AC654" s="11"/>
      <c r="AD654" s="11">
        <f t="shared" si="1582"/>
        <v>35786.6</v>
      </c>
      <c r="AE654" s="11">
        <f t="shared" si="1583"/>
        <v>35805.9</v>
      </c>
      <c r="AF654" s="11">
        <f t="shared" si="1584"/>
        <v>35805.9</v>
      </c>
      <c r="AG654" s="11"/>
      <c r="AH654" s="11">
        <f t="shared" si="1585"/>
        <v>35786.6</v>
      </c>
      <c r="AI654" s="11">
        <f t="shared" si="1586"/>
        <v>35805.9</v>
      </c>
      <c r="AJ654" s="11">
        <f t="shared" si="1587"/>
        <v>35805.9</v>
      </c>
      <c r="AK654" s="11"/>
      <c r="AL654" s="11"/>
      <c r="AM654" s="11"/>
      <c r="AN654" s="11">
        <f t="shared" si="1588"/>
        <v>35786.6</v>
      </c>
      <c r="AO654" s="11">
        <f t="shared" si="1589"/>
        <v>35805.9</v>
      </c>
      <c r="AP654" s="11">
        <f t="shared" si="1590"/>
        <v>35805.9</v>
      </c>
      <c r="AQ654" s="11"/>
      <c r="AR654" s="11"/>
      <c r="AS654" s="11"/>
      <c r="AT654" s="11">
        <f t="shared" si="1591"/>
        <v>35786.6</v>
      </c>
      <c r="AU654" s="11">
        <f t="shared" si="1592"/>
        <v>35805.9</v>
      </c>
      <c r="AV654" s="11">
        <f t="shared" si="1593"/>
        <v>35805.9</v>
      </c>
      <c r="AW654" s="11"/>
      <c r="AX654" s="11"/>
      <c r="AY654" s="11"/>
      <c r="AZ654" s="11">
        <f t="shared" si="1594"/>
        <v>35786.6</v>
      </c>
      <c r="BA654" s="11">
        <f t="shared" si="1595"/>
        <v>35805.9</v>
      </c>
      <c r="BB654" s="11">
        <f t="shared" si="1596"/>
        <v>35805.9</v>
      </c>
      <c r="BC654" s="11"/>
      <c r="BD654" s="11"/>
      <c r="BE654" s="11"/>
      <c r="BF654" s="11">
        <f t="shared" si="1597"/>
        <v>35786.6</v>
      </c>
      <c r="BG654" s="11">
        <f t="shared" si="1598"/>
        <v>35805.9</v>
      </c>
      <c r="BH654" s="11">
        <f t="shared" si="1599"/>
        <v>35805.9</v>
      </c>
      <c r="BI654" s="11"/>
      <c r="BJ654" s="11"/>
      <c r="BK654" s="11"/>
      <c r="BL654" s="11">
        <f t="shared" si="1569"/>
        <v>35786.6</v>
      </c>
      <c r="BM654" s="11"/>
      <c r="BN654" s="43">
        <f t="shared" si="1636"/>
        <v>35786.6</v>
      </c>
      <c r="BO654" s="11">
        <f t="shared" si="1521"/>
        <v>35805.9</v>
      </c>
      <c r="BP654" s="11"/>
      <c r="BQ654" s="43">
        <f t="shared" si="1637"/>
        <v>35805.9</v>
      </c>
      <c r="BR654" s="11">
        <f t="shared" si="1522"/>
        <v>35805.9</v>
      </c>
      <c r="BS654" s="11"/>
      <c r="BT654" s="43">
        <f t="shared" si="1638"/>
        <v>35805.9</v>
      </c>
      <c r="BU654" s="11"/>
      <c r="BV654" s="21"/>
      <c r="BW654" s="21"/>
      <c r="BX654" s="1" t="str">
        <f t="shared" si="1572"/>
        <v>1103</v>
      </c>
    </row>
    <row r="655" spans="1:76" ht="15.6" customHeight="1" x14ac:dyDescent="0.3">
      <c r="A655" s="62" t="s">
        <v>465</v>
      </c>
      <c r="B655" s="63" t="s">
        <v>58</v>
      </c>
      <c r="C655" s="62"/>
      <c r="D655" s="62"/>
      <c r="E655" s="64" t="s">
        <v>59</v>
      </c>
      <c r="F655" s="11">
        <f t="shared" ref="F655:K655" si="1644">F656</f>
        <v>51.5</v>
      </c>
      <c r="G655" s="11">
        <f t="shared" si="1644"/>
        <v>51.5</v>
      </c>
      <c r="H655" s="11">
        <f t="shared" si="1644"/>
        <v>51.5</v>
      </c>
      <c r="I655" s="11">
        <f t="shared" si="1644"/>
        <v>0</v>
      </c>
      <c r="J655" s="11">
        <f t="shared" si="1644"/>
        <v>0</v>
      </c>
      <c r="K655" s="11">
        <f t="shared" si="1644"/>
        <v>0</v>
      </c>
      <c r="L655" s="11">
        <f t="shared" si="1531"/>
        <v>51.5</v>
      </c>
      <c r="M655" s="11">
        <f t="shared" si="1532"/>
        <v>51.5</v>
      </c>
      <c r="N655" s="11">
        <f t="shared" si="1533"/>
        <v>51.5</v>
      </c>
      <c r="O655" s="11">
        <f>O656</f>
        <v>0</v>
      </c>
      <c r="P655" s="11">
        <f>P656</f>
        <v>0</v>
      </c>
      <c r="Q655" s="11">
        <f>Q656</f>
        <v>0</v>
      </c>
      <c r="R655" s="11">
        <f t="shared" si="1576"/>
        <v>51.5</v>
      </c>
      <c r="S655" s="11">
        <f t="shared" si="1577"/>
        <v>51.5</v>
      </c>
      <c r="T655" s="11">
        <f t="shared" si="1578"/>
        <v>51.5</v>
      </c>
      <c r="U655" s="11">
        <f>U656</f>
        <v>0</v>
      </c>
      <c r="V655" s="11">
        <f>V656</f>
        <v>0</v>
      </c>
      <c r="W655" s="11">
        <f>W656</f>
        <v>0</v>
      </c>
      <c r="X655" s="11">
        <f t="shared" si="1579"/>
        <v>51.5</v>
      </c>
      <c r="Y655" s="11">
        <f t="shared" si="1580"/>
        <v>51.5</v>
      </c>
      <c r="Z655" s="11">
        <f t="shared" si="1581"/>
        <v>51.5</v>
      </c>
      <c r="AA655" s="11">
        <f>AA656</f>
        <v>0</v>
      </c>
      <c r="AB655" s="11">
        <f>AB656</f>
        <v>0</v>
      </c>
      <c r="AC655" s="11">
        <f>AC656</f>
        <v>0</v>
      </c>
      <c r="AD655" s="11">
        <f t="shared" si="1582"/>
        <v>51.5</v>
      </c>
      <c r="AE655" s="11">
        <f t="shared" si="1583"/>
        <v>51.5</v>
      </c>
      <c r="AF655" s="11">
        <f t="shared" si="1584"/>
        <v>51.5</v>
      </c>
      <c r="AG655" s="11">
        <f>AG656</f>
        <v>0</v>
      </c>
      <c r="AH655" s="11">
        <f t="shared" si="1585"/>
        <v>51.5</v>
      </c>
      <c r="AI655" s="11">
        <f t="shared" si="1586"/>
        <v>51.5</v>
      </c>
      <c r="AJ655" s="11">
        <f t="shared" si="1587"/>
        <v>51.5</v>
      </c>
      <c r="AK655" s="11">
        <f>AK656</f>
        <v>0</v>
      </c>
      <c r="AL655" s="11">
        <f>AL656</f>
        <v>0</v>
      </c>
      <c r="AM655" s="11">
        <f>AM656</f>
        <v>0</v>
      </c>
      <c r="AN655" s="11">
        <f t="shared" si="1588"/>
        <v>51.5</v>
      </c>
      <c r="AO655" s="11">
        <f t="shared" si="1589"/>
        <v>51.5</v>
      </c>
      <c r="AP655" s="11">
        <f t="shared" si="1590"/>
        <v>51.5</v>
      </c>
      <c r="AQ655" s="11">
        <f>AQ656</f>
        <v>0</v>
      </c>
      <c r="AR655" s="11">
        <f>AR656</f>
        <v>0</v>
      </c>
      <c r="AS655" s="11">
        <f>AS656</f>
        <v>0</v>
      </c>
      <c r="AT655" s="11">
        <f t="shared" si="1591"/>
        <v>51.5</v>
      </c>
      <c r="AU655" s="11">
        <f t="shared" si="1592"/>
        <v>51.5</v>
      </c>
      <c r="AV655" s="11">
        <f t="shared" si="1593"/>
        <v>51.5</v>
      </c>
      <c r="AW655" s="11">
        <f>AW656</f>
        <v>0</v>
      </c>
      <c r="AX655" s="11">
        <f>AX656</f>
        <v>0</v>
      </c>
      <c r="AY655" s="11">
        <f>AY656</f>
        <v>0</v>
      </c>
      <c r="AZ655" s="11">
        <f t="shared" si="1594"/>
        <v>51.5</v>
      </c>
      <c r="BA655" s="11">
        <f t="shared" si="1595"/>
        <v>51.5</v>
      </c>
      <c r="BB655" s="11">
        <f t="shared" si="1596"/>
        <v>51.5</v>
      </c>
      <c r="BC655" s="11">
        <f>BC656</f>
        <v>0</v>
      </c>
      <c r="BD655" s="11">
        <f>BD656</f>
        <v>0</v>
      </c>
      <c r="BE655" s="11">
        <f>BE656</f>
        <v>0</v>
      </c>
      <c r="BF655" s="11">
        <f t="shared" si="1597"/>
        <v>51.5</v>
      </c>
      <c r="BG655" s="11">
        <f t="shared" si="1598"/>
        <v>51.5</v>
      </c>
      <c r="BH655" s="11">
        <f t="shared" si="1599"/>
        <v>51.5</v>
      </c>
      <c r="BI655" s="11">
        <f>BI656</f>
        <v>0</v>
      </c>
      <c r="BJ655" s="11">
        <f>BJ656</f>
        <v>0</v>
      </c>
      <c r="BK655" s="11">
        <f>BK656</f>
        <v>0</v>
      </c>
      <c r="BL655" s="11">
        <f t="shared" si="1569"/>
        <v>51.5</v>
      </c>
      <c r="BM655" s="11">
        <f>BM656</f>
        <v>0</v>
      </c>
      <c r="BN655" s="43">
        <f t="shared" si="1636"/>
        <v>51.5</v>
      </c>
      <c r="BO655" s="11">
        <f t="shared" si="1521"/>
        <v>51.5</v>
      </c>
      <c r="BP655" s="11">
        <f>BP656</f>
        <v>0</v>
      </c>
      <c r="BQ655" s="43">
        <f t="shared" si="1637"/>
        <v>51.5</v>
      </c>
      <c r="BR655" s="11">
        <f t="shared" si="1522"/>
        <v>51.5</v>
      </c>
      <c r="BS655" s="11">
        <f>BS656</f>
        <v>0</v>
      </c>
      <c r="BT655" s="43">
        <f t="shared" si="1638"/>
        <v>51.5</v>
      </c>
      <c r="BU655" s="11">
        <f>BU656</f>
        <v>0</v>
      </c>
      <c r="BV655" s="21"/>
      <c r="BW655" s="21"/>
      <c r="BX655" s="1" t="str">
        <f t="shared" si="1572"/>
        <v/>
      </c>
    </row>
    <row r="656" spans="1:76" ht="15.6" customHeight="1" x14ac:dyDescent="0.3">
      <c r="A656" s="62" t="s">
        <v>465</v>
      </c>
      <c r="B656" s="63">
        <v>800</v>
      </c>
      <c r="C656" s="62" t="s">
        <v>78</v>
      </c>
      <c r="D656" s="62" t="s">
        <v>67</v>
      </c>
      <c r="E656" s="64" t="s">
        <v>232</v>
      </c>
      <c r="F656" s="11">
        <v>51.5</v>
      </c>
      <c r="G656" s="11">
        <v>51.5</v>
      </c>
      <c r="H656" s="11">
        <v>51.5</v>
      </c>
      <c r="I656" s="11"/>
      <c r="J656" s="11"/>
      <c r="K656" s="11"/>
      <c r="L656" s="11">
        <f t="shared" si="1531"/>
        <v>51.5</v>
      </c>
      <c r="M656" s="11">
        <f t="shared" si="1532"/>
        <v>51.5</v>
      </c>
      <c r="N656" s="11">
        <f t="shared" si="1533"/>
        <v>51.5</v>
      </c>
      <c r="O656" s="11"/>
      <c r="P656" s="11"/>
      <c r="Q656" s="11"/>
      <c r="R656" s="11">
        <f t="shared" si="1576"/>
        <v>51.5</v>
      </c>
      <c r="S656" s="11">
        <f t="shared" si="1577"/>
        <v>51.5</v>
      </c>
      <c r="T656" s="11">
        <f t="shared" si="1578"/>
        <v>51.5</v>
      </c>
      <c r="U656" s="11"/>
      <c r="V656" s="11"/>
      <c r="W656" s="11"/>
      <c r="X656" s="11">
        <f t="shared" si="1579"/>
        <v>51.5</v>
      </c>
      <c r="Y656" s="11">
        <f t="shared" si="1580"/>
        <v>51.5</v>
      </c>
      <c r="Z656" s="11">
        <f t="shared" si="1581"/>
        <v>51.5</v>
      </c>
      <c r="AA656" s="11"/>
      <c r="AB656" s="11"/>
      <c r="AC656" s="11"/>
      <c r="AD656" s="11">
        <f t="shared" si="1582"/>
        <v>51.5</v>
      </c>
      <c r="AE656" s="11">
        <f t="shared" si="1583"/>
        <v>51.5</v>
      </c>
      <c r="AF656" s="11">
        <f t="shared" si="1584"/>
        <v>51.5</v>
      </c>
      <c r="AG656" s="11"/>
      <c r="AH656" s="11">
        <f t="shared" si="1585"/>
        <v>51.5</v>
      </c>
      <c r="AI656" s="11">
        <f t="shared" si="1586"/>
        <v>51.5</v>
      </c>
      <c r="AJ656" s="11">
        <f t="shared" si="1587"/>
        <v>51.5</v>
      </c>
      <c r="AK656" s="11"/>
      <c r="AL656" s="11"/>
      <c r="AM656" s="11"/>
      <c r="AN656" s="11">
        <f t="shared" si="1588"/>
        <v>51.5</v>
      </c>
      <c r="AO656" s="11">
        <f t="shared" si="1589"/>
        <v>51.5</v>
      </c>
      <c r="AP656" s="11">
        <f t="shared" si="1590"/>
        <v>51.5</v>
      </c>
      <c r="AQ656" s="11"/>
      <c r="AR656" s="11"/>
      <c r="AS656" s="11"/>
      <c r="AT656" s="11">
        <f t="shared" si="1591"/>
        <v>51.5</v>
      </c>
      <c r="AU656" s="11">
        <f t="shared" si="1592"/>
        <v>51.5</v>
      </c>
      <c r="AV656" s="11">
        <f t="shared" si="1593"/>
        <v>51.5</v>
      </c>
      <c r="AW656" s="11"/>
      <c r="AX656" s="11"/>
      <c r="AY656" s="11"/>
      <c r="AZ656" s="11">
        <f t="shared" si="1594"/>
        <v>51.5</v>
      </c>
      <c r="BA656" s="11">
        <f t="shared" si="1595"/>
        <v>51.5</v>
      </c>
      <c r="BB656" s="11">
        <f t="shared" si="1596"/>
        <v>51.5</v>
      </c>
      <c r="BC656" s="11"/>
      <c r="BD656" s="11"/>
      <c r="BE656" s="11"/>
      <c r="BF656" s="11">
        <f t="shared" si="1597"/>
        <v>51.5</v>
      </c>
      <c r="BG656" s="11">
        <f t="shared" si="1598"/>
        <v>51.5</v>
      </c>
      <c r="BH656" s="11">
        <f t="shared" si="1599"/>
        <v>51.5</v>
      </c>
      <c r="BI656" s="11"/>
      <c r="BJ656" s="11"/>
      <c r="BK656" s="11"/>
      <c r="BL656" s="11">
        <f t="shared" si="1569"/>
        <v>51.5</v>
      </c>
      <c r="BM656" s="11"/>
      <c r="BN656" s="43">
        <f t="shared" si="1636"/>
        <v>51.5</v>
      </c>
      <c r="BO656" s="11">
        <f t="shared" ref="BO656:BO719" si="1645">BG656+BJ656</f>
        <v>51.5</v>
      </c>
      <c r="BP656" s="11"/>
      <c r="BQ656" s="43">
        <f t="shared" si="1637"/>
        <v>51.5</v>
      </c>
      <c r="BR656" s="11">
        <f t="shared" ref="BR656:BR719" si="1646">BH656+BK656</f>
        <v>51.5</v>
      </c>
      <c r="BS656" s="11"/>
      <c r="BT656" s="43">
        <f t="shared" si="1638"/>
        <v>51.5</v>
      </c>
      <c r="BU656" s="11"/>
      <c r="BV656" s="21"/>
      <c r="BW656" s="21"/>
      <c r="BX656" s="1" t="str">
        <f t="shared" si="1572"/>
        <v>0703</v>
      </c>
    </row>
    <row r="657" spans="1:76" ht="46.8" customHeight="1" x14ac:dyDescent="0.3">
      <c r="A657" s="62" t="s">
        <v>466</v>
      </c>
      <c r="B657" s="63"/>
      <c r="C657" s="62"/>
      <c r="D657" s="62"/>
      <c r="E657" s="64" t="s">
        <v>467</v>
      </c>
      <c r="F657" s="11">
        <f t="shared" ref="F657:F660" si="1647">F658</f>
        <v>26100</v>
      </c>
      <c r="G657" s="11">
        <f t="shared" ref="G657:G660" si="1648">G658</f>
        <v>9200</v>
      </c>
      <c r="H657" s="11">
        <f t="shared" ref="H657:H660" si="1649">H658</f>
        <v>0</v>
      </c>
      <c r="I657" s="11">
        <f t="shared" ref="I657:I660" si="1650">I658</f>
        <v>0</v>
      </c>
      <c r="J657" s="11">
        <f t="shared" ref="J657:J660" si="1651">J658</f>
        <v>0</v>
      </c>
      <c r="K657" s="11">
        <f t="shared" ref="K657:K660" si="1652">K658</f>
        <v>0</v>
      </c>
      <c r="L657" s="11">
        <f t="shared" si="1531"/>
        <v>26100</v>
      </c>
      <c r="M657" s="11">
        <f t="shared" si="1532"/>
        <v>9200</v>
      </c>
      <c r="N657" s="11">
        <f t="shared" si="1533"/>
        <v>0</v>
      </c>
      <c r="O657" s="11">
        <f t="shared" ref="O657:O660" si="1653">O658</f>
        <v>0</v>
      </c>
      <c r="P657" s="11">
        <f t="shared" ref="P657:P660" si="1654">P658</f>
        <v>0</v>
      </c>
      <c r="Q657" s="11">
        <f t="shared" ref="Q657:Q660" si="1655">Q658</f>
        <v>0</v>
      </c>
      <c r="R657" s="11">
        <f t="shared" si="1576"/>
        <v>26100</v>
      </c>
      <c r="S657" s="11">
        <f t="shared" si="1577"/>
        <v>9200</v>
      </c>
      <c r="T657" s="11">
        <f t="shared" si="1578"/>
        <v>0</v>
      </c>
      <c r="U657" s="11">
        <f t="shared" ref="U657:U660" si="1656">U658</f>
        <v>0</v>
      </c>
      <c r="V657" s="11">
        <f t="shared" ref="V657:V660" si="1657">V658</f>
        <v>0</v>
      </c>
      <c r="W657" s="11">
        <f t="shared" ref="W657:W660" si="1658">W658</f>
        <v>0</v>
      </c>
      <c r="X657" s="11">
        <f t="shared" si="1579"/>
        <v>26100</v>
      </c>
      <c r="Y657" s="11">
        <f t="shared" si="1580"/>
        <v>9200</v>
      </c>
      <c r="Z657" s="11">
        <f t="shared" si="1581"/>
        <v>0</v>
      </c>
      <c r="AA657" s="11">
        <f t="shared" ref="AA657:AA660" si="1659">AA658</f>
        <v>0</v>
      </c>
      <c r="AB657" s="11">
        <f t="shared" ref="AB657:AB660" si="1660">AB658</f>
        <v>0</v>
      </c>
      <c r="AC657" s="11">
        <f t="shared" ref="AC657:AC660" si="1661">AC658</f>
        <v>0</v>
      </c>
      <c r="AD657" s="11">
        <f t="shared" si="1582"/>
        <v>26100</v>
      </c>
      <c r="AE657" s="11">
        <f t="shared" si="1583"/>
        <v>9200</v>
      </c>
      <c r="AF657" s="11">
        <f t="shared" si="1584"/>
        <v>0</v>
      </c>
      <c r="AG657" s="11">
        <f t="shared" ref="AG657:AG660" si="1662">AG658</f>
        <v>0</v>
      </c>
      <c r="AH657" s="11">
        <f t="shared" si="1585"/>
        <v>26100</v>
      </c>
      <c r="AI657" s="11">
        <f t="shared" si="1586"/>
        <v>9200</v>
      </c>
      <c r="AJ657" s="11">
        <f t="shared" si="1587"/>
        <v>0</v>
      </c>
      <c r="AK657" s="11">
        <f t="shared" ref="AK657:AK660" si="1663">AK658</f>
        <v>0</v>
      </c>
      <c r="AL657" s="11">
        <f t="shared" ref="AL657:AL660" si="1664">AL658</f>
        <v>0</v>
      </c>
      <c r="AM657" s="11">
        <f t="shared" ref="AM657:AM660" si="1665">AM658</f>
        <v>0</v>
      </c>
      <c r="AN657" s="11">
        <f t="shared" si="1588"/>
        <v>26100</v>
      </c>
      <c r="AO657" s="11">
        <f t="shared" si="1589"/>
        <v>9200</v>
      </c>
      <c r="AP657" s="11">
        <f t="shared" si="1590"/>
        <v>0</v>
      </c>
      <c r="AQ657" s="11">
        <f t="shared" ref="AQ657:AQ660" si="1666">AQ658</f>
        <v>0</v>
      </c>
      <c r="AR657" s="11">
        <f t="shared" ref="AR657:AR660" si="1667">AR658</f>
        <v>0</v>
      </c>
      <c r="AS657" s="11">
        <f t="shared" ref="AS657:AS660" si="1668">AS658</f>
        <v>0</v>
      </c>
      <c r="AT657" s="11">
        <f t="shared" si="1591"/>
        <v>26100</v>
      </c>
      <c r="AU657" s="11">
        <f t="shared" si="1592"/>
        <v>9200</v>
      </c>
      <c r="AV657" s="11">
        <f t="shared" si="1593"/>
        <v>0</v>
      </c>
      <c r="AW657" s="11">
        <f t="shared" ref="AW657:AW660" si="1669">AW658</f>
        <v>0</v>
      </c>
      <c r="AX657" s="11">
        <f t="shared" ref="AX657:AX660" si="1670">AX658</f>
        <v>0</v>
      </c>
      <c r="AY657" s="11">
        <f t="shared" ref="AY657:AY660" si="1671">AY658</f>
        <v>0</v>
      </c>
      <c r="AZ657" s="11">
        <f t="shared" si="1594"/>
        <v>26100</v>
      </c>
      <c r="BA657" s="11">
        <f t="shared" si="1595"/>
        <v>9200</v>
      </c>
      <c r="BB657" s="11">
        <f t="shared" si="1596"/>
        <v>0</v>
      </c>
      <c r="BC657" s="11">
        <f t="shared" ref="BC657:BC660" si="1672">BC658</f>
        <v>0</v>
      </c>
      <c r="BD657" s="11">
        <f t="shared" ref="BD657:BD660" si="1673">BD658</f>
        <v>0</v>
      </c>
      <c r="BE657" s="11">
        <f t="shared" ref="BE657:BE660" si="1674">BE658</f>
        <v>0</v>
      </c>
      <c r="BF657" s="11">
        <f t="shared" si="1597"/>
        <v>26100</v>
      </c>
      <c r="BG657" s="11">
        <f t="shared" si="1598"/>
        <v>9200</v>
      </c>
      <c r="BH657" s="11">
        <f t="shared" si="1599"/>
        <v>0</v>
      </c>
      <c r="BI657" s="11">
        <f t="shared" ref="BI657:BI660" si="1675">BI658</f>
        <v>0</v>
      </c>
      <c r="BJ657" s="11">
        <f t="shared" ref="BJ657:BJ660" si="1676">BJ658</f>
        <v>0</v>
      </c>
      <c r="BK657" s="11">
        <f t="shared" ref="BK657:BK660" si="1677">BK658</f>
        <v>0</v>
      </c>
      <c r="BL657" s="11">
        <f t="shared" si="1569"/>
        <v>26100</v>
      </c>
      <c r="BM657" s="11">
        <f t="shared" ref="BM657:BM660" si="1678">BM658</f>
        <v>0</v>
      </c>
      <c r="BN657" s="43">
        <f t="shared" si="1636"/>
        <v>26100</v>
      </c>
      <c r="BO657" s="11">
        <f t="shared" si="1645"/>
        <v>9200</v>
      </c>
      <c r="BP657" s="11">
        <f t="shared" ref="BP657:BU660" si="1679">BP658</f>
        <v>0</v>
      </c>
      <c r="BQ657" s="43">
        <f t="shared" si="1637"/>
        <v>9200</v>
      </c>
      <c r="BR657" s="11">
        <f t="shared" si="1646"/>
        <v>0</v>
      </c>
      <c r="BS657" s="11">
        <f t="shared" si="1679"/>
        <v>0</v>
      </c>
      <c r="BT657" s="43">
        <f t="shared" si="1638"/>
        <v>0</v>
      </c>
      <c r="BU657" s="11">
        <f t="shared" si="1679"/>
        <v>0</v>
      </c>
      <c r="BV657" s="21"/>
      <c r="BW657" s="21"/>
      <c r="BX657" s="1" t="str">
        <f t="shared" si="1572"/>
        <v/>
      </c>
    </row>
    <row r="658" spans="1:76" ht="46.8" customHeight="1" x14ac:dyDescent="0.3">
      <c r="A658" s="62" t="s">
        <v>466</v>
      </c>
      <c r="B658" s="63" t="s">
        <v>82</v>
      </c>
      <c r="C658" s="62"/>
      <c r="D658" s="62"/>
      <c r="E658" s="64" t="s">
        <v>83</v>
      </c>
      <c r="F658" s="11">
        <f t="shared" si="1647"/>
        <v>26100</v>
      </c>
      <c r="G658" s="11">
        <f t="shared" si="1648"/>
        <v>9200</v>
      </c>
      <c r="H658" s="11">
        <f t="shared" si="1649"/>
        <v>0</v>
      </c>
      <c r="I658" s="11">
        <f t="shared" si="1650"/>
        <v>0</v>
      </c>
      <c r="J658" s="11">
        <f t="shared" si="1651"/>
        <v>0</v>
      </c>
      <c r="K658" s="11">
        <f t="shared" si="1652"/>
        <v>0</v>
      </c>
      <c r="L658" s="11">
        <f t="shared" si="1531"/>
        <v>26100</v>
      </c>
      <c r="M658" s="11">
        <f t="shared" si="1532"/>
        <v>9200</v>
      </c>
      <c r="N658" s="11">
        <f t="shared" si="1533"/>
        <v>0</v>
      </c>
      <c r="O658" s="11">
        <f t="shared" si="1653"/>
        <v>0</v>
      </c>
      <c r="P658" s="11">
        <f t="shared" si="1654"/>
        <v>0</v>
      </c>
      <c r="Q658" s="11">
        <f t="shared" si="1655"/>
        <v>0</v>
      </c>
      <c r="R658" s="11">
        <f t="shared" si="1576"/>
        <v>26100</v>
      </c>
      <c r="S658" s="11">
        <f t="shared" si="1577"/>
        <v>9200</v>
      </c>
      <c r="T658" s="11">
        <f t="shared" si="1578"/>
        <v>0</v>
      </c>
      <c r="U658" s="11">
        <f t="shared" si="1656"/>
        <v>0</v>
      </c>
      <c r="V658" s="11">
        <f t="shared" si="1657"/>
        <v>0</v>
      </c>
      <c r="W658" s="11">
        <f t="shared" si="1658"/>
        <v>0</v>
      </c>
      <c r="X658" s="11">
        <f t="shared" si="1579"/>
        <v>26100</v>
      </c>
      <c r="Y658" s="11">
        <f t="shared" si="1580"/>
        <v>9200</v>
      </c>
      <c r="Z658" s="11">
        <f t="shared" si="1581"/>
        <v>0</v>
      </c>
      <c r="AA658" s="11">
        <f t="shared" si="1659"/>
        <v>0</v>
      </c>
      <c r="AB658" s="11">
        <f t="shared" si="1660"/>
        <v>0</v>
      </c>
      <c r="AC658" s="11">
        <f t="shared" si="1661"/>
        <v>0</v>
      </c>
      <c r="AD658" s="11">
        <f t="shared" si="1582"/>
        <v>26100</v>
      </c>
      <c r="AE658" s="11">
        <f t="shared" si="1583"/>
        <v>9200</v>
      </c>
      <c r="AF658" s="11">
        <f t="shared" si="1584"/>
        <v>0</v>
      </c>
      <c r="AG658" s="11">
        <f t="shared" si="1662"/>
        <v>0</v>
      </c>
      <c r="AH658" s="11">
        <f t="shared" si="1585"/>
        <v>26100</v>
      </c>
      <c r="AI658" s="11">
        <f t="shared" si="1586"/>
        <v>9200</v>
      </c>
      <c r="AJ658" s="11">
        <f t="shared" si="1587"/>
        <v>0</v>
      </c>
      <c r="AK658" s="11">
        <f t="shared" si="1663"/>
        <v>0</v>
      </c>
      <c r="AL658" s="11">
        <f t="shared" si="1664"/>
        <v>0</v>
      </c>
      <c r="AM658" s="11">
        <f t="shared" si="1665"/>
        <v>0</v>
      </c>
      <c r="AN658" s="11">
        <f t="shared" si="1588"/>
        <v>26100</v>
      </c>
      <c r="AO658" s="11">
        <f t="shared" si="1589"/>
        <v>9200</v>
      </c>
      <c r="AP658" s="11">
        <f t="shared" si="1590"/>
        <v>0</v>
      </c>
      <c r="AQ658" s="11">
        <f t="shared" si="1666"/>
        <v>0</v>
      </c>
      <c r="AR658" s="11">
        <f t="shared" si="1667"/>
        <v>0</v>
      </c>
      <c r="AS658" s="11">
        <f t="shared" si="1668"/>
        <v>0</v>
      </c>
      <c r="AT658" s="11">
        <f t="shared" si="1591"/>
        <v>26100</v>
      </c>
      <c r="AU658" s="11">
        <f t="shared" si="1592"/>
        <v>9200</v>
      </c>
      <c r="AV658" s="11">
        <f t="shared" si="1593"/>
        <v>0</v>
      </c>
      <c r="AW658" s="11">
        <f t="shared" si="1669"/>
        <v>0</v>
      </c>
      <c r="AX658" s="11">
        <f t="shared" si="1670"/>
        <v>0</v>
      </c>
      <c r="AY658" s="11">
        <f t="shared" si="1671"/>
        <v>0</v>
      </c>
      <c r="AZ658" s="11">
        <f t="shared" si="1594"/>
        <v>26100</v>
      </c>
      <c r="BA658" s="11">
        <f t="shared" si="1595"/>
        <v>9200</v>
      </c>
      <c r="BB658" s="11">
        <f t="shared" si="1596"/>
        <v>0</v>
      </c>
      <c r="BC658" s="11">
        <f t="shared" si="1672"/>
        <v>0</v>
      </c>
      <c r="BD658" s="11">
        <f t="shared" si="1673"/>
        <v>0</v>
      </c>
      <c r="BE658" s="11">
        <f t="shared" si="1674"/>
        <v>0</v>
      </c>
      <c r="BF658" s="11">
        <f t="shared" si="1597"/>
        <v>26100</v>
      </c>
      <c r="BG658" s="11">
        <f t="shared" si="1598"/>
        <v>9200</v>
      </c>
      <c r="BH658" s="11">
        <f t="shared" si="1599"/>
        <v>0</v>
      </c>
      <c r="BI658" s="11">
        <f t="shared" si="1675"/>
        <v>0</v>
      </c>
      <c r="BJ658" s="11">
        <f t="shared" si="1676"/>
        <v>0</v>
      </c>
      <c r="BK658" s="11">
        <f t="shared" si="1677"/>
        <v>0</v>
      </c>
      <c r="BL658" s="11">
        <f t="shared" si="1569"/>
        <v>26100</v>
      </c>
      <c r="BM658" s="11">
        <f t="shared" si="1678"/>
        <v>0</v>
      </c>
      <c r="BN658" s="43">
        <f t="shared" si="1636"/>
        <v>26100</v>
      </c>
      <c r="BO658" s="11">
        <f t="shared" si="1645"/>
        <v>9200</v>
      </c>
      <c r="BP658" s="11">
        <f t="shared" si="1679"/>
        <v>0</v>
      </c>
      <c r="BQ658" s="43">
        <f t="shared" si="1637"/>
        <v>9200</v>
      </c>
      <c r="BR658" s="11">
        <f t="shared" si="1646"/>
        <v>0</v>
      </c>
      <c r="BS658" s="11">
        <f t="shared" si="1679"/>
        <v>0</v>
      </c>
      <c r="BT658" s="43">
        <f t="shared" si="1638"/>
        <v>0</v>
      </c>
      <c r="BU658" s="11">
        <f t="shared" si="1679"/>
        <v>0</v>
      </c>
      <c r="BV658" s="21"/>
      <c r="BW658" s="21"/>
      <c r="BX658" s="1" t="str">
        <f t="shared" si="1572"/>
        <v/>
      </c>
    </row>
    <row r="659" spans="1:76" ht="15.6" customHeight="1" x14ac:dyDescent="0.3">
      <c r="A659" s="62" t="s">
        <v>466</v>
      </c>
      <c r="B659" s="63">
        <v>600</v>
      </c>
      <c r="C659" s="62" t="s">
        <v>78</v>
      </c>
      <c r="D659" s="62" t="s">
        <v>323</v>
      </c>
      <c r="E659" s="64" t="s">
        <v>378</v>
      </c>
      <c r="F659" s="11">
        <v>26100</v>
      </c>
      <c r="G659" s="11">
        <v>9200</v>
      </c>
      <c r="H659" s="11">
        <v>0</v>
      </c>
      <c r="I659" s="11"/>
      <c r="J659" s="11"/>
      <c r="K659" s="11"/>
      <c r="L659" s="11">
        <f t="shared" si="1531"/>
        <v>26100</v>
      </c>
      <c r="M659" s="11">
        <f t="shared" si="1532"/>
        <v>9200</v>
      </c>
      <c r="N659" s="11">
        <f t="shared" si="1533"/>
        <v>0</v>
      </c>
      <c r="O659" s="11"/>
      <c r="P659" s="11"/>
      <c r="Q659" s="11"/>
      <c r="R659" s="11">
        <f t="shared" si="1576"/>
        <v>26100</v>
      </c>
      <c r="S659" s="11">
        <f t="shared" si="1577"/>
        <v>9200</v>
      </c>
      <c r="T659" s="11">
        <f t="shared" si="1578"/>
        <v>0</v>
      </c>
      <c r="U659" s="11"/>
      <c r="V659" s="11"/>
      <c r="W659" s="11"/>
      <c r="X659" s="11">
        <f t="shared" si="1579"/>
        <v>26100</v>
      </c>
      <c r="Y659" s="11">
        <f t="shared" si="1580"/>
        <v>9200</v>
      </c>
      <c r="Z659" s="11">
        <f t="shared" si="1581"/>
        <v>0</v>
      </c>
      <c r="AA659" s="11"/>
      <c r="AB659" s="11"/>
      <c r="AC659" s="11"/>
      <c r="AD659" s="11">
        <f t="shared" si="1582"/>
        <v>26100</v>
      </c>
      <c r="AE659" s="11">
        <f t="shared" si="1583"/>
        <v>9200</v>
      </c>
      <c r="AF659" s="11">
        <f t="shared" si="1584"/>
        <v>0</v>
      </c>
      <c r="AG659" s="11"/>
      <c r="AH659" s="11">
        <f t="shared" si="1585"/>
        <v>26100</v>
      </c>
      <c r="AI659" s="11">
        <f t="shared" si="1586"/>
        <v>9200</v>
      </c>
      <c r="AJ659" s="11">
        <f t="shared" si="1587"/>
        <v>0</v>
      </c>
      <c r="AK659" s="11"/>
      <c r="AL659" s="11"/>
      <c r="AM659" s="11"/>
      <c r="AN659" s="11">
        <f t="shared" si="1588"/>
        <v>26100</v>
      </c>
      <c r="AO659" s="11">
        <f t="shared" si="1589"/>
        <v>9200</v>
      </c>
      <c r="AP659" s="11">
        <f t="shared" si="1590"/>
        <v>0</v>
      </c>
      <c r="AQ659" s="11"/>
      <c r="AR659" s="11"/>
      <c r="AS659" s="11"/>
      <c r="AT659" s="11">
        <f t="shared" si="1591"/>
        <v>26100</v>
      </c>
      <c r="AU659" s="11">
        <f t="shared" si="1592"/>
        <v>9200</v>
      </c>
      <c r="AV659" s="11">
        <f t="shared" si="1593"/>
        <v>0</v>
      </c>
      <c r="AW659" s="11"/>
      <c r="AX659" s="11"/>
      <c r="AY659" s="11"/>
      <c r="AZ659" s="11">
        <f t="shared" si="1594"/>
        <v>26100</v>
      </c>
      <c r="BA659" s="11">
        <f t="shared" si="1595"/>
        <v>9200</v>
      </c>
      <c r="BB659" s="11">
        <f t="shared" si="1596"/>
        <v>0</v>
      </c>
      <c r="BC659" s="11"/>
      <c r="BD659" s="11"/>
      <c r="BE659" s="11"/>
      <c r="BF659" s="11">
        <f t="shared" si="1597"/>
        <v>26100</v>
      </c>
      <c r="BG659" s="11">
        <f t="shared" si="1598"/>
        <v>9200</v>
      </c>
      <c r="BH659" s="11">
        <f t="shared" si="1599"/>
        <v>0</v>
      </c>
      <c r="BI659" s="11"/>
      <c r="BJ659" s="11"/>
      <c r="BK659" s="11"/>
      <c r="BL659" s="11">
        <f t="shared" si="1569"/>
        <v>26100</v>
      </c>
      <c r="BM659" s="11"/>
      <c r="BN659" s="43">
        <f t="shared" si="1636"/>
        <v>26100</v>
      </c>
      <c r="BO659" s="11">
        <f t="shared" si="1645"/>
        <v>9200</v>
      </c>
      <c r="BP659" s="11"/>
      <c r="BQ659" s="43">
        <f t="shared" si="1637"/>
        <v>9200</v>
      </c>
      <c r="BR659" s="11">
        <f t="shared" si="1646"/>
        <v>0</v>
      </c>
      <c r="BS659" s="11"/>
      <c r="BT659" s="43">
        <f t="shared" si="1638"/>
        <v>0</v>
      </c>
      <c r="BU659" s="11"/>
      <c r="BV659" s="21"/>
      <c r="BW659" s="21"/>
      <c r="BX659" s="1" t="str">
        <f t="shared" si="1572"/>
        <v>0702</v>
      </c>
    </row>
    <row r="660" spans="1:76" ht="15.6" customHeight="1" x14ac:dyDescent="0.3">
      <c r="A660" s="62" t="s">
        <v>468</v>
      </c>
      <c r="B660" s="63"/>
      <c r="C660" s="62"/>
      <c r="D660" s="62"/>
      <c r="E660" s="64" t="s">
        <v>221</v>
      </c>
      <c r="F660" s="11">
        <f t="shared" si="1647"/>
        <v>4310.2</v>
      </c>
      <c r="G660" s="11">
        <f t="shared" si="1648"/>
        <v>0</v>
      </c>
      <c r="H660" s="11">
        <f t="shared" si="1649"/>
        <v>0</v>
      </c>
      <c r="I660" s="11">
        <f t="shared" si="1650"/>
        <v>-35.1</v>
      </c>
      <c r="J660" s="11">
        <f t="shared" si="1651"/>
        <v>0</v>
      </c>
      <c r="K660" s="11">
        <f t="shared" si="1652"/>
        <v>0</v>
      </c>
      <c r="L660" s="11">
        <f t="shared" si="1531"/>
        <v>4275.0999999999995</v>
      </c>
      <c r="M660" s="11">
        <f t="shared" si="1532"/>
        <v>0</v>
      </c>
      <c r="N660" s="11">
        <f t="shared" si="1533"/>
        <v>0</v>
      </c>
      <c r="O660" s="11">
        <f t="shared" si="1653"/>
        <v>2738.1</v>
      </c>
      <c r="P660" s="11">
        <f t="shared" si="1654"/>
        <v>0</v>
      </c>
      <c r="Q660" s="11">
        <f t="shared" si="1655"/>
        <v>0</v>
      </c>
      <c r="R660" s="11">
        <f t="shared" si="1576"/>
        <v>7013.1999999999989</v>
      </c>
      <c r="S660" s="11">
        <f t="shared" si="1577"/>
        <v>0</v>
      </c>
      <c r="T660" s="11">
        <f t="shared" si="1578"/>
        <v>0</v>
      </c>
      <c r="U660" s="11">
        <f t="shared" si="1656"/>
        <v>0</v>
      </c>
      <c r="V660" s="11">
        <f t="shared" si="1657"/>
        <v>0</v>
      </c>
      <c r="W660" s="11">
        <f t="shared" si="1658"/>
        <v>0</v>
      </c>
      <c r="X660" s="11">
        <f t="shared" si="1579"/>
        <v>7013.1999999999989</v>
      </c>
      <c r="Y660" s="11">
        <f t="shared" si="1580"/>
        <v>0</v>
      </c>
      <c r="Z660" s="11">
        <f t="shared" si="1581"/>
        <v>0</v>
      </c>
      <c r="AA660" s="11">
        <f t="shared" si="1659"/>
        <v>0</v>
      </c>
      <c r="AB660" s="11">
        <f t="shared" si="1660"/>
        <v>0</v>
      </c>
      <c r="AC660" s="11">
        <f t="shared" si="1661"/>
        <v>0</v>
      </c>
      <c r="AD660" s="11">
        <f t="shared" si="1582"/>
        <v>7013.1999999999989</v>
      </c>
      <c r="AE660" s="11">
        <f t="shared" si="1583"/>
        <v>0</v>
      </c>
      <c r="AF660" s="11">
        <f t="shared" si="1584"/>
        <v>0</v>
      </c>
      <c r="AG660" s="11">
        <f t="shared" si="1662"/>
        <v>0</v>
      </c>
      <c r="AH660" s="11">
        <f t="shared" si="1585"/>
        <v>7013.1999999999989</v>
      </c>
      <c r="AI660" s="11">
        <f t="shared" si="1586"/>
        <v>0</v>
      </c>
      <c r="AJ660" s="11">
        <f t="shared" si="1587"/>
        <v>0</v>
      </c>
      <c r="AK660" s="11">
        <f t="shared" si="1663"/>
        <v>0</v>
      </c>
      <c r="AL660" s="11">
        <f t="shared" si="1664"/>
        <v>0</v>
      </c>
      <c r="AM660" s="11">
        <f t="shared" si="1665"/>
        <v>0</v>
      </c>
      <c r="AN660" s="11">
        <f t="shared" si="1588"/>
        <v>7013.1999999999989</v>
      </c>
      <c r="AO660" s="11">
        <f t="shared" si="1589"/>
        <v>0</v>
      </c>
      <c r="AP660" s="11">
        <f t="shared" si="1590"/>
        <v>0</v>
      </c>
      <c r="AQ660" s="11">
        <f t="shared" si="1666"/>
        <v>0</v>
      </c>
      <c r="AR660" s="11">
        <f t="shared" si="1667"/>
        <v>0</v>
      </c>
      <c r="AS660" s="11">
        <f t="shared" si="1668"/>
        <v>0</v>
      </c>
      <c r="AT660" s="11">
        <f t="shared" si="1591"/>
        <v>7013.1999999999989</v>
      </c>
      <c r="AU660" s="11">
        <f t="shared" si="1592"/>
        <v>0</v>
      </c>
      <c r="AV660" s="11">
        <f t="shared" si="1593"/>
        <v>0</v>
      </c>
      <c r="AW660" s="11">
        <f t="shared" si="1669"/>
        <v>-451.65</v>
      </c>
      <c r="AX660" s="11">
        <f t="shared" si="1670"/>
        <v>0</v>
      </c>
      <c r="AY660" s="11">
        <f t="shared" si="1671"/>
        <v>0</v>
      </c>
      <c r="AZ660" s="11">
        <f t="shared" si="1594"/>
        <v>6561.5499999999993</v>
      </c>
      <c r="BA660" s="11">
        <f t="shared" si="1595"/>
        <v>0</v>
      </c>
      <c r="BB660" s="11">
        <f t="shared" si="1596"/>
        <v>0</v>
      </c>
      <c r="BC660" s="11">
        <f t="shared" si="1672"/>
        <v>0</v>
      </c>
      <c r="BD660" s="11">
        <f t="shared" si="1673"/>
        <v>0</v>
      </c>
      <c r="BE660" s="11">
        <f t="shared" si="1674"/>
        <v>0</v>
      </c>
      <c r="BF660" s="11">
        <f t="shared" si="1597"/>
        <v>6561.5499999999993</v>
      </c>
      <c r="BG660" s="11">
        <f t="shared" si="1598"/>
        <v>0</v>
      </c>
      <c r="BH660" s="11">
        <f t="shared" si="1599"/>
        <v>0</v>
      </c>
      <c r="BI660" s="11">
        <f t="shared" si="1675"/>
        <v>27644.05</v>
      </c>
      <c r="BJ660" s="11">
        <f t="shared" si="1676"/>
        <v>0</v>
      </c>
      <c r="BK660" s="11">
        <f t="shared" si="1677"/>
        <v>0</v>
      </c>
      <c r="BL660" s="11">
        <f t="shared" si="1569"/>
        <v>34205.599999999999</v>
      </c>
      <c r="BM660" s="11">
        <f t="shared" si="1678"/>
        <v>0</v>
      </c>
      <c r="BN660" s="43">
        <f t="shared" si="1636"/>
        <v>34205.599999999999</v>
      </c>
      <c r="BO660" s="11">
        <f t="shared" si="1645"/>
        <v>0</v>
      </c>
      <c r="BP660" s="11">
        <f t="shared" si="1679"/>
        <v>0</v>
      </c>
      <c r="BQ660" s="43">
        <f t="shared" si="1637"/>
        <v>0</v>
      </c>
      <c r="BR660" s="11">
        <f t="shared" si="1646"/>
        <v>0</v>
      </c>
      <c r="BS660" s="11">
        <f t="shared" si="1679"/>
        <v>0</v>
      </c>
      <c r="BT660" s="43">
        <f t="shared" si="1638"/>
        <v>0</v>
      </c>
      <c r="BU660" s="11">
        <f t="shared" si="1679"/>
        <v>0</v>
      </c>
      <c r="BV660" s="21"/>
      <c r="BW660" s="21"/>
      <c r="BX660" s="1" t="str">
        <f t="shared" si="1572"/>
        <v/>
      </c>
    </row>
    <row r="661" spans="1:76" ht="46.8" customHeight="1" x14ac:dyDescent="0.3">
      <c r="A661" s="62" t="s">
        <v>468</v>
      </c>
      <c r="B661" s="63" t="s">
        <v>82</v>
      </c>
      <c r="C661" s="62"/>
      <c r="D661" s="62"/>
      <c r="E661" s="64" t="s">
        <v>83</v>
      </c>
      <c r="F661" s="11">
        <f t="shared" ref="F661:K661" si="1680">F662+F663</f>
        <v>4310.2</v>
      </c>
      <c r="G661" s="11">
        <f t="shared" si="1680"/>
        <v>0</v>
      </c>
      <c r="H661" s="11">
        <f t="shared" si="1680"/>
        <v>0</v>
      </c>
      <c r="I661" s="11">
        <f t="shared" si="1680"/>
        <v>-35.1</v>
      </c>
      <c r="J661" s="11">
        <f t="shared" si="1680"/>
        <v>0</v>
      </c>
      <c r="K661" s="11">
        <f t="shared" si="1680"/>
        <v>0</v>
      </c>
      <c r="L661" s="11">
        <f t="shared" si="1531"/>
        <v>4275.0999999999995</v>
      </c>
      <c r="M661" s="11">
        <f t="shared" si="1532"/>
        <v>0</v>
      </c>
      <c r="N661" s="11">
        <f t="shared" si="1533"/>
        <v>0</v>
      </c>
      <c r="O661" s="11">
        <f>O662+O663</f>
        <v>2738.1</v>
      </c>
      <c r="P661" s="11">
        <f>P662+P663</f>
        <v>0</v>
      </c>
      <c r="Q661" s="11">
        <f>Q662+Q663</f>
        <v>0</v>
      </c>
      <c r="R661" s="11">
        <f t="shared" si="1576"/>
        <v>7013.1999999999989</v>
      </c>
      <c r="S661" s="11">
        <f t="shared" si="1577"/>
        <v>0</v>
      </c>
      <c r="T661" s="11">
        <f t="shared" si="1578"/>
        <v>0</v>
      </c>
      <c r="U661" s="11">
        <f>U662+U663</f>
        <v>0</v>
      </c>
      <c r="V661" s="11">
        <f>V662+V663</f>
        <v>0</v>
      </c>
      <c r="W661" s="11">
        <f>W662+W663</f>
        <v>0</v>
      </c>
      <c r="X661" s="11">
        <f t="shared" si="1579"/>
        <v>7013.1999999999989</v>
      </c>
      <c r="Y661" s="11">
        <f t="shared" si="1580"/>
        <v>0</v>
      </c>
      <c r="Z661" s="11">
        <f t="shared" si="1581"/>
        <v>0</v>
      </c>
      <c r="AA661" s="11">
        <f>AA662+AA663</f>
        <v>0</v>
      </c>
      <c r="AB661" s="11">
        <f>AB662+AB663</f>
        <v>0</v>
      </c>
      <c r="AC661" s="11">
        <f>AC662+AC663</f>
        <v>0</v>
      </c>
      <c r="AD661" s="11">
        <f t="shared" si="1582"/>
        <v>7013.1999999999989</v>
      </c>
      <c r="AE661" s="11">
        <f t="shared" si="1583"/>
        <v>0</v>
      </c>
      <c r="AF661" s="11">
        <f t="shared" si="1584"/>
        <v>0</v>
      </c>
      <c r="AG661" s="11">
        <f>AG662+AG663</f>
        <v>0</v>
      </c>
      <c r="AH661" s="11">
        <f t="shared" si="1585"/>
        <v>7013.1999999999989</v>
      </c>
      <c r="AI661" s="11">
        <f t="shared" si="1586"/>
        <v>0</v>
      </c>
      <c r="AJ661" s="11">
        <f t="shared" si="1587"/>
        <v>0</v>
      </c>
      <c r="AK661" s="11">
        <f>AK662+AK663</f>
        <v>0</v>
      </c>
      <c r="AL661" s="11">
        <f>AL662+AL663</f>
        <v>0</v>
      </c>
      <c r="AM661" s="11">
        <f>AM662+AM663</f>
        <v>0</v>
      </c>
      <c r="AN661" s="11">
        <f t="shared" si="1588"/>
        <v>7013.1999999999989</v>
      </c>
      <c r="AO661" s="11">
        <f t="shared" si="1589"/>
        <v>0</v>
      </c>
      <c r="AP661" s="11">
        <f t="shared" si="1590"/>
        <v>0</v>
      </c>
      <c r="AQ661" s="11">
        <f>AQ662+AQ663</f>
        <v>0</v>
      </c>
      <c r="AR661" s="11">
        <f>AR662+AR663</f>
        <v>0</v>
      </c>
      <c r="AS661" s="11">
        <f>AS662+AS663</f>
        <v>0</v>
      </c>
      <c r="AT661" s="11">
        <f t="shared" si="1591"/>
        <v>7013.1999999999989</v>
      </c>
      <c r="AU661" s="11">
        <f t="shared" si="1592"/>
        <v>0</v>
      </c>
      <c r="AV661" s="11">
        <f t="shared" si="1593"/>
        <v>0</v>
      </c>
      <c r="AW661" s="11">
        <f>AW662+AW663</f>
        <v>-451.65</v>
      </c>
      <c r="AX661" s="11">
        <f>AX662+AX663</f>
        <v>0</v>
      </c>
      <c r="AY661" s="11">
        <f>AY662+AY663</f>
        <v>0</v>
      </c>
      <c r="AZ661" s="11">
        <f t="shared" si="1594"/>
        <v>6561.5499999999993</v>
      </c>
      <c r="BA661" s="11">
        <f t="shared" si="1595"/>
        <v>0</v>
      </c>
      <c r="BB661" s="11">
        <f t="shared" si="1596"/>
        <v>0</v>
      </c>
      <c r="BC661" s="11">
        <f>BC662+BC663</f>
        <v>0</v>
      </c>
      <c r="BD661" s="11">
        <f>BD662+BD663</f>
        <v>0</v>
      </c>
      <c r="BE661" s="11">
        <f>BE662+BE663</f>
        <v>0</v>
      </c>
      <c r="BF661" s="11">
        <f t="shared" si="1597"/>
        <v>6561.5499999999993</v>
      </c>
      <c r="BG661" s="11">
        <f t="shared" si="1598"/>
        <v>0</v>
      </c>
      <c r="BH661" s="11">
        <f t="shared" si="1599"/>
        <v>0</v>
      </c>
      <c r="BI661" s="11">
        <f>BI662+BI663</f>
        <v>27644.05</v>
      </c>
      <c r="BJ661" s="11">
        <f>BJ662+BJ663</f>
        <v>0</v>
      </c>
      <c r="BK661" s="11">
        <f>BK662+BK663</f>
        <v>0</v>
      </c>
      <c r="BL661" s="11">
        <f t="shared" si="1569"/>
        <v>34205.599999999999</v>
      </c>
      <c r="BM661" s="11">
        <f>BM662+BM663</f>
        <v>0</v>
      </c>
      <c r="BN661" s="43">
        <f t="shared" si="1636"/>
        <v>34205.599999999999</v>
      </c>
      <c r="BO661" s="11">
        <f t="shared" si="1645"/>
        <v>0</v>
      </c>
      <c r="BP661" s="11">
        <f>BP662+BP663</f>
        <v>0</v>
      </c>
      <c r="BQ661" s="43">
        <f t="shared" si="1637"/>
        <v>0</v>
      </c>
      <c r="BR661" s="11">
        <f t="shared" si="1646"/>
        <v>0</v>
      </c>
      <c r="BS661" s="11">
        <f>BS662+BS663</f>
        <v>0</v>
      </c>
      <c r="BT661" s="43">
        <f t="shared" si="1638"/>
        <v>0</v>
      </c>
      <c r="BU661" s="11">
        <f>BU662+BU663</f>
        <v>0</v>
      </c>
      <c r="BV661" s="21"/>
      <c r="BW661" s="21"/>
      <c r="BX661" s="1" t="str">
        <f t="shared" si="1572"/>
        <v/>
      </c>
    </row>
    <row r="662" spans="1:76" ht="15.6" customHeight="1" x14ac:dyDescent="0.3">
      <c r="A662" s="62" t="s">
        <v>468</v>
      </c>
      <c r="B662" s="63">
        <v>600</v>
      </c>
      <c r="C662" s="62" t="s">
        <v>78</v>
      </c>
      <c r="D662" s="62" t="s">
        <v>67</v>
      </c>
      <c r="E662" s="64" t="s">
        <v>232</v>
      </c>
      <c r="F662" s="11">
        <v>4299.0999999999995</v>
      </c>
      <c r="G662" s="11">
        <v>0</v>
      </c>
      <c r="H662" s="11">
        <v>0</v>
      </c>
      <c r="I662" s="11">
        <v>-35.1</v>
      </c>
      <c r="J662" s="11"/>
      <c r="K662" s="11"/>
      <c r="L662" s="11">
        <f t="shared" si="1531"/>
        <v>4263.9999999999991</v>
      </c>
      <c r="M662" s="11">
        <f t="shared" si="1532"/>
        <v>0</v>
      </c>
      <c r="N662" s="11">
        <f t="shared" si="1533"/>
        <v>0</v>
      </c>
      <c r="O662" s="11">
        <v>2730.9</v>
      </c>
      <c r="P662" s="11"/>
      <c r="Q662" s="11"/>
      <c r="R662" s="11">
        <f t="shared" si="1576"/>
        <v>6994.9</v>
      </c>
      <c r="S662" s="11">
        <f t="shared" si="1577"/>
        <v>0</v>
      </c>
      <c r="T662" s="11">
        <f t="shared" si="1578"/>
        <v>0</v>
      </c>
      <c r="U662" s="11"/>
      <c r="V662" s="11"/>
      <c r="W662" s="11"/>
      <c r="X662" s="11">
        <f t="shared" si="1579"/>
        <v>6994.9</v>
      </c>
      <c r="Y662" s="11">
        <f t="shared" si="1580"/>
        <v>0</v>
      </c>
      <c r="Z662" s="11">
        <f t="shared" si="1581"/>
        <v>0</v>
      </c>
      <c r="AA662" s="11"/>
      <c r="AB662" s="11"/>
      <c r="AC662" s="11"/>
      <c r="AD662" s="11">
        <f t="shared" si="1582"/>
        <v>6994.9</v>
      </c>
      <c r="AE662" s="11">
        <f t="shared" si="1583"/>
        <v>0</v>
      </c>
      <c r="AF662" s="11">
        <f t="shared" si="1584"/>
        <v>0</v>
      </c>
      <c r="AG662" s="11"/>
      <c r="AH662" s="11">
        <f t="shared" si="1585"/>
        <v>6994.9</v>
      </c>
      <c r="AI662" s="11">
        <f t="shared" si="1586"/>
        <v>0</v>
      </c>
      <c r="AJ662" s="11">
        <f t="shared" si="1587"/>
        <v>0</v>
      </c>
      <c r="AK662" s="11"/>
      <c r="AL662" s="11"/>
      <c r="AM662" s="11"/>
      <c r="AN662" s="11">
        <f t="shared" si="1588"/>
        <v>6994.9</v>
      </c>
      <c r="AO662" s="11">
        <f t="shared" si="1589"/>
        <v>0</v>
      </c>
      <c r="AP662" s="11">
        <f t="shared" si="1590"/>
        <v>0</v>
      </c>
      <c r="AQ662" s="11"/>
      <c r="AR662" s="11"/>
      <c r="AS662" s="11"/>
      <c r="AT662" s="11">
        <f t="shared" si="1591"/>
        <v>6994.9</v>
      </c>
      <c r="AU662" s="11">
        <f t="shared" si="1592"/>
        <v>0</v>
      </c>
      <c r="AV662" s="11">
        <f t="shared" si="1593"/>
        <v>0</v>
      </c>
      <c r="AW662" s="11">
        <v>-451.65</v>
      </c>
      <c r="AX662" s="11"/>
      <c r="AY662" s="11"/>
      <c r="AZ662" s="11">
        <f t="shared" si="1594"/>
        <v>6543.25</v>
      </c>
      <c r="BA662" s="11">
        <f t="shared" si="1595"/>
        <v>0</v>
      </c>
      <c r="BB662" s="11">
        <f t="shared" si="1596"/>
        <v>0</v>
      </c>
      <c r="BC662" s="11"/>
      <c r="BD662" s="11"/>
      <c r="BE662" s="11"/>
      <c r="BF662" s="11">
        <f t="shared" si="1597"/>
        <v>6543.25</v>
      </c>
      <c r="BG662" s="11">
        <f t="shared" si="1598"/>
        <v>0</v>
      </c>
      <c r="BH662" s="11">
        <f t="shared" si="1599"/>
        <v>0</v>
      </c>
      <c r="BI662" s="11">
        <v>23973.35</v>
      </c>
      <c r="BJ662" s="11"/>
      <c r="BK662" s="11"/>
      <c r="BL662" s="11">
        <f t="shared" si="1569"/>
        <v>30516.6</v>
      </c>
      <c r="BM662" s="11"/>
      <c r="BN662" s="43">
        <f t="shared" si="1636"/>
        <v>30516.6</v>
      </c>
      <c r="BO662" s="11">
        <f t="shared" si="1645"/>
        <v>0</v>
      </c>
      <c r="BP662" s="11"/>
      <c r="BQ662" s="43">
        <f t="shared" si="1637"/>
        <v>0</v>
      </c>
      <c r="BR662" s="11">
        <f t="shared" si="1646"/>
        <v>0</v>
      </c>
      <c r="BS662" s="11"/>
      <c r="BT662" s="43">
        <f t="shared" si="1638"/>
        <v>0</v>
      </c>
      <c r="BU662" s="11"/>
      <c r="BV662" s="21"/>
      <c r="BW662" s="21">
        <v>64</v>
      </c>
      <c r="BX662" s="1" t="str">
        <f t="shared" si="1572"/>
        <v>0703</v>
      </c>
    </row>
    <row r="663" spans="1:76" ht="15.6" customHeight="1" x14ac:dyDescent="0.3">
      <c r="A663" s="62" t="s">
        <v>468</v>
      </c>
      <c r="B663" s="63">
        <v>600</v>
      </c>
      <c r="C663" s="62" t="s">
        <v>286</v>
      </c>
      <c r="D663" s="62" t="s">
        <v>67</v>
      </c>
      <c r="E663" s="64" t="s">
        <v>287</v>
      </c>
      <c r="F663" s="11">
        <v>11.1</v>
      </c>
      <c r="G663" s="11">
        <v>0</v>
      </c>
      <c r="H663" s="11">
        <v>0</v>
      </c>
      <c r="I663" s="11"/>
      <c r="J663" s="11"/>
      <c r="K663" s="11"/>
      <c r="L663" s="11">
        <f t="shared" si="1531"/>
        <v>11.1</v>
      </c>
      <c r="M663" s="11">
        <f t="shared" si="1532"/>
        <v>0</v>
      </c>
      <c r="N663" s="11">
        <f t="shared" si="1533"/>
        <v>0</v>
      </c>
      <c r="O663" s="11">
        <v>7.2</v>
      </c>
      <c r="P663" s="11"/>
      <c r="Q663" s="11"/>
      <c r="R663" s="11">
        <f t="shared" si="1576"/>
        <v>18.3</v>
      </c>
      <c r="S663" s="11">
        <f t="shared" si="1577"/>
        <v>0</v>
      </c>
      <c r="T663" s="11">
        <f t="shared" si="1578"/>
        <v>0</v>
      </c>
      <c r="U663" s="11"/>
      <c r="V663" s="11"/>
      <c r="W663" s="11"/>
      <c r="X663" s="11">
        <f t="shared" si="1579"/>
        <v>18.3</v>
      </c>
      <c r="Y663" s="11">
        <f t="shared" si="1580"/>
        <v>0</v>
      </c>
      <c r="Z663" s="11">
        <f t="shared" si="1581"/>
        <v>0</v>
      </c>
      <c r="AA663" s="11"/>
      <c r="AB663" s="11"/>
      <c r="AC663" s="11"/>
      <c r="AD663" s="11">
        <f t="shared" si="1582"/>
        <v>18.3</v>
      </c>
      <c r="AE663" s="11">
        <f t="shared" si="1583"/>
        <v>0</v>
      </c>
      <c r="AF663" s="11">
        <f t="shared" si="1584"/>
        <v>0</v>
      </c>
      <c r="AG663" s="11"/>
      <c r="AH663" s="11">
        <f t="shared" si="1585"/>
        <v>18.3</v>
      </c>
      <c r="AI663" s="11">
        <f t="shared" si="1586"/>
        <v>0</v>
      </c>
      <c r="AJ663" s="11">
        <f t="shared" si="1587"/>
        <v>0</v>
      </c>
      <c r="AK663" s="11"/>
      <c r="AL663" s="11"/>
      <c r="AM663" s="11"/>
      <c r="AN663" s="11">
        <f t="shared" si="1588"/>
        <v>18.3</v>
      </c>
      <c r="AO663" s="11">
        <f t="shared" si="1589"/>
        <v>0</v>
      </c>
      <c r="AP663" s="11">
        <f t="shared" si="1590"/>
        <v>0</v>
      </c>
      <c r="AQ663" s="11"/>
      <c r="AR663" s="11"/>
      <c r="AS663" s="11"/>
      <c r="AT663" s="11">
        <f t="shared" si="1591"/>
        <v>18.3</v>
      </c>
      <c r="AU663" s="11">
        <f t="shared" si="1592"/>
        <v>0</v>
      </c>
      <c r="AV663" s="11">
        <f t="shared" si="1593"/>
        <v>0</v>
      </c>
      <c r="AW663" s="11"/>
      <c r="AX663" s="11"/>
      <c r="AY663" s="11"/>
      <c r="AZ663" s="11">
        <f t="shared" si="1594"/>
        <v>18.3</v>
      </c>
      <c r="BA663" s="11">
        <f t="shared" si="1595"/>
        <v>0</v>
      </c>
      <c r="BB663" s="11">
        <f t="shared" si="1596"/>
        <v>0</v>
      </c>
      <c r="BC663" s="11"/>
      <c r="BD663" s="11"/>
      <c r="BE663" s="11"/>
      <c r="BF663" s="11">
        <f t="shared" si="1597"/>
        <v>18.3</v>
      </c>
      <c r="BG663" s="11">
        <f t="shared" si="1598"/>
        <v>0</v>
      </c>
      <c r="BH663" s="11">
        <f t="shared" si="1599"/>
        <v>0</v>
      </c>
      <c r="BI663" s="11">
        <v>3670.7</v>
      </c>
      <c r="BJ663" s="11"/>
      <c r="BK663" s="11"/>
      <c r="BL663" s="11">
        <f t="shared" si="1569"/>
        <v>3689</v>
      </c>
      <c r="BM663" s="11"/>
      <c r="BN663" s="43">
        <f t="shared" si="1636"/>
        <v>3689</v>
      </c>
      <c r="BO663" s="11">
        <f t="shared" si="1645"/>
        <v>0</v>
      </c>
      <c r="BP663" s="11"/>
      <c r="BQ663" s="43">
        <f t="shared" si="1637"/>
        <v>0</v>
      </c>
      <c r="BR663" s="11">
        <f t="shared" si="1646"/>
        <v>0</v>
      </c>
      <c r="BS663" s="11"/>
      <c r="BT663" s="43">
        <f t="shared" si="1638"/>
        <v>0</v>
      </c>
      <c r="BU663" s="11"/>
      <c r="BV663" s="21"/>
      <c r="BW663" s="21"/>
      <c r="BX663" s="1" t="str">
        <f t="shared" si="1572"/>
        <v>1103</v>
      </c>
    </row>
    <row r="664" spans="1:76" ht="62.4" customHeight="1" x14ac:dyDescent="0.3">
      <c r="A664" s="62" t="s">
        <v>469</v>
      </c>
      <c r="B664" s="63"/>
      <c r="C664" s="62"/>
      <c r="D664" s="62"/>
      <c r="E664" s="64" t="s">
        <v>242</v>
      </c>
      <c r="F664" s="11">
        <f t="shared" ref="F664:K664" si="1681">F665+F667</f>
        <v>23803.600000000002</v>
      </c>
      <c r="G664" s="11">
        <f t="shared" si="1681"/>
        <v>23803.600000000002</v>
      </c>
      <c r="H664" s="11">
        <f t="shared" si="1681"/>
        <v>23803.600000000002</v>
      </c>
      <c r="I664" s="11">
        <f t="shared" si="1681"/>
        <v>-889.2</v>
      </c>
      <c r="J664" s="11">
        <f t="shared" si="1681"/>
        <v>-889.2</v>
      </c>
      <c r="K664" s="11">
        <f t="shared" si="1681"/>
        <v>-889.2</v>
      </c>
      <c r="L664" s="11">
        <f t="shared" si="1531"/>
        <v>22914.400000000001</v>
      </c>
      <c r="M664" s="11">
        <f t="shared" si="1532"/>
        <v>22914.400000000001</v>
      </c>
      <c r="N664" s="11">
        <f t="shared" si="1533"/>
        <v>22914.400000000001</v>
      </c>
      <c r="O664" s="11">
        <f>O665+O667</f>
        <v>908.02599999999995</v>
      </c>
      <c r="P664" s="11">
        <f>P665+P667</f>
        <v>0</v>
      </c>
      <c r="Q664" s="11">
        <f>Q665+Q667</f>
        <v>0</v>
      </c>
      <c r="R664" s="11">
        <f t="shared" si="1576"/>
        <v>23822.426000000003</v>
      </c>
      <c r="S664" s="11">
        <f t="shared" si="1577"/>
        <v>22914.400000000001</v>
      </c>
      <c r="T664" s="11">
        <f t="shared" si="1578"/>
        <v>22914.400000000001</v>
      </c>
      <c r="U664" s="11">
        <f>U665+U667</f>
        <v>0</v>
      </c>
      <c r="V664" s="11">
        <f>V665+V667</f>
        <v>0</v>
      </c>
      <c r="W664" s="11">
        <f>W665+W667</f>
        <v>0</v>
      </c>
      <c r="X664" s="11">
        <f t="shared" si="1579"/>
        <v>23822.426000000003</v>
      </c>
      <c r="Y664" s="11">
        <f t="shared" si="1580"/>
        <v>22914.400000000001</v>
      </c>
      <c r="Z664" s="11">
        <f t="shared" si="1581"/>
        <v>22914.400000000001</v>
      </c>
      <c r="AA664" s="11">
        <f>AA665+AA667</f>
        <v>0</v>
      </c>
      <c r="AB664" s="11">
        <f>AB665+AB667</f>
        <v>0</v>
      </c>
      <c r="AC664" s="11">
        <f>AC665+AC667</f>
        <v>0</v>
      </c>
      <c r="AD664" s="11">
        <f t="shared" si="1582"/>
        <v>23822.426000000003</v>
      </c>
      <c r="AE664" s="11">
        <f t="shared" si="1583"/>
        <v>22914.400000000001</v>
      </c>
      <c r="AF664" s="11">
        <f t="shared" si="1584"/>
        <v>22914.400000000001</v>
      </c>
      <c r="AG664" s="11">
        <f>AG665+AG667</f>
        <v>0</v>
      </c>
      <c r="AH664" s="11">
        <f t="shared" si="1585"/>
        <v>23822.426000000003</v>
      </c>
      <c r="AI664" s="11">
        <f t="shared" si="1586"/>
        <v>22914.400000000001</v>
      </c>
      <c r="AJ664" s="11">
        <f t="shared" si="1587"/>
        <v>22914.400000000001</v>
      </c>
      <c r="AK664" s="11">
        <f>AK665+AK667</f>
        <v>-610.98199999999997</v>
      </c>
      <c r="AL664" s="11">
        <f>AL665+AL667</f>
        <v>0</v>
      </c>
      <c r="AM664" s="11">
        <f>AM665+AM667</f>
        <v>0</v>
      </c>
      <c r="AN664" s="11">
        <f t="shared" si="1588"/>
        <v>23211.444000000003</v>
      </c>
      <c r="AO664" s="11">
        <f t="shared" si="1589"/>
        <v>22914.400000000001</v>
      </c>
      <c r="AP664" s="11">
        <f t="shared" si="1590"/>
        <v>22914.400000000001</v>
      </c>
      <c r="AQ664" s="11">
        <f>AQ665+AQ667</f>
        <v>0</v>
      </c>
      <c r="AR664" s="11">
        <f>AR665+AR667</f>
        <v>0</v>
      </c>
      <c r="AS664" s="11">
        <f>AS665+AS667</f>
        <v>0</v>
      </c>
      <c r="AT664" s="11">
        <f t="shared" si="1591"/>
        <v>23211.444000000003</v>
      </c>
      <c r="AU664" s="11">
        <f t="shared" si="1592"/>
        <v>22914.400000000001</v>
      </c>
      <c r="AV664" s="11">
        <f t="shared" si="1593"/>
        <v>22914.400000000001</v>
      </c>
      <c r="AW664" s="11">
        <f>AW665+AW667</f>
        <v>-1561.41</v>
      </c>
      <c r="AX664" s="11">
        <f>AX665+AX667</f>
        <v>-1704.443</v>
      </c>
      <c r="AY664" s="11">
        <f>AY665+AY667</f>
        <v>-1704.443</v>
      </c>
      <c r="AZ664" s="11">
        <f t="shared" si="1594"/>
        <v>21650.034000000003</v>
      </c>
      <c r="BA664" s="11">
        <f t="shared" si="1595"/>
        <v>21209.957000000002</v>
      </c>
      <c r="BB664" s="11">
        <f t="shared" si="1596"/>
        <v>21209.957000000002</v>
      </c>
      <c r="BC664" s="11">
        <f>BC665+BC667</f>
        <v>0</v>
      </c>
      <c r="BD664" s="11">
        <f>BD665+BD667</f>
        <v>0</v>
      </c>
      <c r="BE664" s="11">
        <f>BE665+BE667</f>
        <v>0</v>
      </c>
      <c r="BF664" s="11">
        <f t="shared" si="1597"/>
        <v>21650.034000000003</v>
      </c>
      <c r="BG664" s="11">
        <f t="shared" si="1598"/>
        <v>21209.957000000002</v>
      </c>
      <c r="BH664" s="11">
        <f t="shared" si="1599"/>
        <v>21209.957000000002</v>
      </c>
      <c r="BI664" s="11">
        <f>BI665+BI667</f>
        <v>0</v>
      </c>
      <c r="BJ664" s="11">
        <f>BJ665+BJ667</f>
        <v>0</v>
      </c>
      <c r="BK664" s="11">
        <f>BK665+BK667</f>
        <v>0</v>
      </c>
      <c r="BL664" s="11">
        <f t="shared" si="1569"/>
        <v>21650.034000000003</v>
      </c>
      <c r="BM664" s="11">
        <f>BM665+BM667</f>
        <v>0</v>
      </c>
      <c r="BN664" s="43">
        <f t="shared" si="1636"/>
        <v>21650.034000000003</v>
      </c>
      <c r="BO664" s="11">
        <f t="shared" si="1645"/>
        <v>21209.957000000002</v>
      </c>
      <c r="BP664" s="11">
        <f>BP665+BP667</f>
        <v>0</v>
      </c>
      <c r="BQ664" s="43">
        <f t="shared" si="1637"/>
        <v>21209.957000000002</v>
      </c>
      <c r="BR664" s="11">
        <f t="shared" si="1646"/>
        <v>21209.957000000002</v>
      </c>
      <c r="BS664" s="11">
        <f>BS665+BS667</f>
        <v>0</v>
      </c>
      <c r="BT664" s="43">
        <f t="shared" si="1638"/>
        <v>21209.957000000002</v>
      </c>
      <c r="BU664" s="11">
        <f>BU665+BU667</f>
        <v>0</v>
      </c>
      <c r="BV664" s="21"/>
      <c r="BW664" s="21"/>
      <c r="BX664" s="1" t="str">
        <f t="shared" si="1572"/>
        <v/>
      </c>
    </row>
    <row r="665" spans="1:76" ht="78" customHeight="1" x14ac:dyDescent="0.3">
      <c r="A665" s="62" t="s">
        <v>469</v>
      </c>
      <c r="B665" s="63" t="s">
        <v>167</v>
      </c>
      <c r="C665" s="62"/>
      <c r="D665" s="62"/>
      <c r="E665" s="64" t="s">
        <v>168</v>
      </c>
      <c r="F665" s="11">
        <f t="shared" ref="F665:K665" si="1682">F666</f>
        <v>365.2</v>
      </c>
      <c r="G665" s="11">
        <f t="shared" si="1682"/>
        <v>365.2</v>
      </c>
      <c r="H665" s="11">
        <f t="shared" si="1682"/>
        <v>365.2</v>
      </c>
      <c r="I665" s="11">
        <f t="shared" si="1682"/>
        <v>0</v>
      </c>
      <c r="J665" s="11">
        <f t="shared" si="1682"/>
        <v>0</v>
      </c>
      <c r="K665" s="11">
        <f t="shared" si="1682"/>
        <v>0</v>
      </c>
      <c r="L665" s="11">
        <f t="shared" si="1531"/>
        <v>365.2</v>
      </c>
      <c r="M665" s="11">
        <f t="shared" si="1532"/>
        <v>365.2</v>
      </c>
      <c r="N665" s="11">
        <f t="shared" si="1533"/>
        <v>365.2</v>
      </c>
      <c r="O665" s="11">
        <f>O666</f>
        <v>15</v>
      </c>
      <c r="P665" s="11">
        <f>P666</f>
        <v>0</v>
      </c>
      <c r="Q665" s="11">
        <f>Q666</f>
        <v>0</v>
      </c>
      <c r="R665" s="11">
        <f t="shared" si="1576"/>
        <v>380.2</v>
      </c>
      <c r="S665" s="11">
        <f t="shared" si="1577"/>
        <v>365.2</v>
      </c>
      <c r="T665" s="11">
        <f t="shared" si="1578"/>
        <v>365.2</v>
      </c>
      <c r="U665" s="11">
        <f>U666</f>
        <v>0</v>
      </c>
      <c r="V665" s="11">
        <f>V666</f>
        <v>0</v>
      </c>
      <c r="W665" s="11">
        <f>W666</f>
        <v>0</v>
      </c>
      <c r="X665" s="11">
        <f t="shared" si="1579"/>
        <v>380.2</v>
      </c>
      <c r="Y665" s="11">
        <f t="shared" si="1580"/>
        <v>365.2</v>
      </c>
      <c r="Z665" s="11">
        <f t="shared" si="1581"/>
        <v>365.2</v>
      </c>
      <c r="AA665" s="11">
        <f>AA666</f>
        <v>0</v>
      </c>
      <c r="AB665" s="11">
        <f>AB666</f>
        <v>0</v>
      </c>
      <c r="AC665" s="11">
        <f>AC666</f>
        <v>0</v>
      </c>
      <c r="AD665" s="11">
        <f t="shared" si="1582"/>
        <v>380.2</v>
      </c>
      <c r="AE665" s="11">
        <f t="shared" si="1583"/>
        <v>365.2</v>
      </c>
      <c r="AF665" s="11">
        <f t="shared" si="1584"/>
        <v>365.2</v>
      </c>
      <c r="AG665" s="11">
        <f>AG666</f>
        <v>0</v>
      </c>
      <c r="AH665" s="11">
        <f t="shared" si="1585"/>
        <v>380.2</v>
      </c>
      <c r="AI665" s="11">
        <f t="shared" si="1586"/>
        <v>365.2</v>
      </c>
      <c r="AJ665" s="11">
        <f t="shared" si="1587"/>
        <v>365.2</v>
      </c>
      <c r="AK665" s="11">
        <f>AK666</f>
        <v>0</v>
      </c>
      <c r="AL665" s="11">
        <f>AL666</f>
        <v>0</v>
      </c>
      <c r="AM665" s="11">
        <f>AM666</f>
        <v>0</v>
      </c>
      <c r="AN665" s="11">
        <f t="shared" si="1588"/>
        <v>380.2</v>
      </c>
      <c r="AO665" s="11">
        <f t="shared" si="1589"/>
        <v>365.2</v>
      </c>
      <c r="AP665" s="11">
        <f t="shared" si="1590"/>
        <v>365.2</v>
      </c>
      <c r="AQ665" s="11">
        <f>AQ666</f>
        <v>0</v>
      </c>
      <c r="AR665" s="11">
        <f>AR666</f>
        <v>0</v>
      </c>
      <c r="AS665" s="11">
        <f>AS666</f>
        <v>0</v>
      </c>
      <c r="AT665" s="11">
        <f t="shared" si="1591"/>
        <v>380.2</v>
      </c>
      <c r="AU665" s="11">
        <f t="shared" si="1592"/>
        <v>365.2</v>
      </c>
      <c r="AV665" s="11">
        <f t="shared" si="1593"/>
        <v>365.2</v>
      </c>
      <c r="AW665" s="11">
        <f>AW666</f>
        <v>0</v>
      </c>
      <c r="AX665" s="11">
        <f>AX666</f>
        <v>0</v>
      </c>
      <c r="AY665" s="11">
        <f>AY666</f>
        <v>0</v>
      </c>
      <c r="AZ665" s="11">
        <f t="shared" si="1594"/>
        <v>380.2</v>
      </c>
      <c r="BA665" s="11">
        <f t="shared" si="1595"/>
        <v>365.2</v>
      </c>
      <c r="BB665" s="11">
        <f t="shared" si="1596"/>
        <v>365.2</v>
      </c>
      <c r="BC665" s="11">
        <f>BC666</f>
        <v>0</v>
      </c>
      <c r="BD665" s="11">
        <f>BD666</f>
        <v>0</v>
      </c>
      <c r="BE665" s="11">
        <f>BE666</f>
        <v>0</v>
      </c>
      <c r="BF665" s="11">
        <f t="shared" si="1597"/>
        <v>380.2</v>
      </c>
      <c r="BG665" s="11">
        <f t="shared" si="1598"/>
        <v>365.2</v>
      </c>
      <c r="BH665" s="11">
        <f t="shared" si="1599"/>
        <v>365.2</v>
      </c>
      <c r="BI665" s="11">
        <f>BI666</f>
        <v>0</v>
      </c>
      <c r="BJ665" s="11">
        <f>BJ666</f>
        <v>0</v>
      </c>
      <c r="BK665" s="11">
        <f>BK666</f>
        <v>0</v>
      </c>
      <c r="BL665" s="11">
        <f t="shared" si="1569"/>
        <v>380.2</v>
      </c>
      <c r="BM665" s="11">
        <f>BM666</f>
        <v>0</v>
      </c>
      <c r="BN665" s="43">
        <f t="shared" si="1636"/>
        <v>380.2</v>
      </c>
      <c r="BO665" s="11">
        <f t="shared" si="1645"/>
        <v>365.2</v>
      </c>
      <c r="BP665" s="11">
        <f>BP666</f>
        <v>0</v>
      </c>
      <c r="BQ665" s="43">
        <f t="shared" si="1637"/>
        <v>365.2</v>
      </c>
      <c r="BR665" s="11">
        <f t="shared" si="1646"/>
        <v>365.2</v>
      </c>
      <c r="BS665" s="11">
        <f>BS666</f>
        <v>0</v>
      </c>
      <c r="BT665" s="43">
        <f t="shared" si="1638"/>
        <v>365.2</v>
      </c>
      <c r="BU665" s="11">
        <f>BU666</f>
        <v>0</v>
      </c>
      <c r="BV665" s="21"/>
      <c r="BW665" s="21"/>
      <c r="BX665" s="1" t="str">
        <f t="shared" si="1572"/>
        <v/>
      </c>
    </row>
    <row r="666" spans="1:76" ht="15.6" customHeight="1" x14ac:dyDescent="0.3">
      <c r="A666" s="62" t="s">
        <v>469</v>
      </c>
      <c r="B666" s="63">
        <v>100</v>
      </c>
      <c r="C666" s="62" t="s">
        <v>78</v>
      </c>
      <c r="D666" s="62" t="s">
        <v>67</v>
      </c>
      <c r="E666" s="64" t="s">
        <v>232</v>
      </c>
      <c r="F666" s="11">
        <v>365.2</v>
      </c>
      <c r="G666" s="11">
        <v>365.2</v>
      </c>
      <c r="H666" s="11">
        <v>365.2</v>
      </c>
      <c r="I666" s="11"/>
      <c r="J666" s="11"/>
      <c r="K666" s="11"/>
      <c r="L666" s="11">
        <f t="shared" si="1531"/>
        <v>365.2</v>
      </c>
      <c r="M666" s="11">
        <f t="shared" si="1532"/>
        <v>365.2</v>
      </c>
      <c r="N666" s="11">
        <f t="shared" si="1533"/>
        <v>365.2</v>
      </c>
      <c r="O666" s="11">
        <v>15</v>
      </c>
      <c r="P666" s="11"/>
      <c r="Q666" s="11"/>
      <c r="R666" s="11">
        <f t="shared" si="1576"/>
        <v>380.2</v>
      </c>
      <c r="S666" s="11">
        <f t="shared" si="1577"/>
        <v>365.2</v>
      </c>
      <c r="T666" s="11">
        <f t="shared" si="1578"/>
        <v>365.2</v>
      </c>
      <c r="U666" s="11"/>
      <c r="V666" s="11"/>
      <c r="W666" s="11"/>
      <c r="X666" s="11">
        <f t="shared" si="1579"/>
        <v>380.2</v>
      </c>
      <c r="Y666" s="11">
        <f t="shared" si="1580"/>
        <v>365.2</v>
      </c>
      <c r="Z666" s="11">
        <f t="shared" si="1581"/>
        <v>365.2</v>
      </c>
      <c r="AA666" s="11"/>
      <c r="AB666" s="11"/>
      <c r="AC666" s="11"/>
      <c r="AD666" s="11">
        <f t="shared" si="1582"/>
        <v>380.2</v>
      </c>
      <c r="AE666" s="11">
        <f t="shared" si="1583"/>
        <v>365.2</v>
      </c>
      <c r="AF666" s="11">
        <f t="shared" si="1584"/>
        <v>365.2</v>
      </c>
      <c r="AG666" s="11"/>
      <c r="AH666" s="11">
        <f t="shared" si="1585"/>
        <v>380.2</v>
      </c>
      <c r="AI666" s="11">
        <f t="shared" si="1586"/>
        <v>365.2</v>
      </c>
      <c r="AJ666" s="11">
        <f t="shared" si="1587"/>
        <v>365.2</v>
      </c>
      <c r="AK666" s="11"/>
      <c r="AL666" s="11"/>
      <c r="AM666" s="11"/>
      <c r="AN666" s="11">
        <f t="shared" si="1588"/>
        <v>380.2</v>
      </c>
      <c r="AO666" s="11">
        <f t="shared" si="1589"/>
        <v>365.2</v>
      </c>
      <c r="AP666" s="11">
        <f t="shared" si="1590"/>
        <v>365.2</v>
      </c>
      <c r="AQ666" s="11"/>
      <c r="AR666" s="11"/>
      <c r="AS666" s="11"/>
      <c r="AT666" s="11">
        <f t="shared" si="1591"/>
        <v>380.2</v>
      </c>
      <c r="AU666" s="11">
        <f t="shared" si="1592"/>
        <v>365.2</v>
      </c>
      <c r="AV666" s="11">
        <f t="shared" si="1593"/>
        <v>365.2</v>
      </c>
      <c r="AW666" s="11"/>
      <c r="AX666" s="11"/>
      <c r="AY666" s="11"/>
      <c r="AZ666" s="11">
        <f t="shared" si="1594"/>
        <v>380.2</v>
      </c>
      <c r="BA666" s="11">
        <f t="shared" si="1595"/>
        <v>365.2</v>
      </c>
      <c r="BB666" s="11">
        <f t="shared" si="1596"/>
        <v>365.2</v>
      </c>
      <c r="BC666" s="11"/>
      <c r="BD666" s="11"/>
      <c r="BE666" s="11"/>
      <c r="BF666" s="11">
        <f t="shared" si="1597"/>
        <v>380.2</v>
      </c>
      <c r="BG666" s="11">
        <f t="shared" si="1598"/>
        <v>365.2</v>
      </c>
      <c r="BH666" s="11">
        <f t="shared" si="1599"/>
        <v>365.2</v>
      </c>
      <c r="BI666" s="11"/>
      <c r="BJ666" s="11"/>
      <c r="BK666" s="11"/>
      <c r="BL666" s="11">
        <f t="shared" si="1569"/>
        <v>380.2</v>
      </c>
      <c r="BM666" s="11"/>
      <c r="BN666" s="43">
        <f t="shared" si="1636"/>
        <v>380.2</v>
      </c>
      <c r="BO666" s="11">
        <f t="shared" si="1645"/>
        <v>365.2</v>
      </c>
      <c r="BP666" s="11"/>
      <c r="BQ666" s="43">
        <f t="shared" si="1637"/>
        <v>365.2</v>
      </c>
      <c r="BR666" s="11">
        <f t="shared" si="1646"/>
        <v>365.2</v>
      </c>
      <c r="BS666" s="11"/>
      <c r="BT666" s="43">
        <f t="shared" si="1638"/>
        <v>365.2</v>
      </c>
      <c r="BU666" s="11"/>
      <c r="BV666" s="21"/>
      <c r="BW666" s="21"/>
      <c r="BX666" s="1" t="str">
        <f t="shared" si="1572"/>
        <v>0703</v>
      </c>
    </row>
    <row r="667" spans="1:76" ht="46.8" customHeight="1" x14ac:dyDescent="0.3">
      <c r="A667" s="62" t="s">
        <v>469</v>
      </c>
      <c r="B667" s="63" t="s">
        <v>82</v>
      </c>
      <c r="C667" s="62"/>
      <c r="D667" s="62"/>
      <c r="E667" s="64" t="s">
        <v>83</v>
      </c>
      <c r="F667" s="11">
        <f t="shared" ref="F667:K667" si="1683">F668+F669+F670</f>
        <v>23438.400000000001</v>
      </c>
      <c r="G667" s="11">
        <f t="shared" si="1683"/>
        <v>23438.400000000001</v>
      </c>
      <c r="H667" s="11">
        <f t="shared" si="1683"/>
        <v>23438.400000000001</v>
      </c>
      <c r="I667" s="11">
        <f t="shared" si="1683"/>
        <v>-889.2</v>
      </c>
      <c r="J667" s="11">
        <f t="shared" si="1683"/>
        <v>-889.2</v>
      </c>
      <c r="K667" s="11">
        <f t="shared" si="1683"/>
        <v>-889.2</v>
      </c>
      <c r="L667" s="11">
        <f t="shared" si="1531"/>
        <v>22549.200000000001</v>
      </c>
      <c r="M667" s="11">
        <f t="shared" si="1532"/>
        <v>22549.200000000001</v>
      </c>
      <c r="N667" s="11">
        <f t="shared" si="1533"/>
        <v>22549.200000000001</v>
      </c>
      <c r="O667" s="11">
        <f>O668+O669+O670</f>
        <v>893.02599999999995</v>
      </c>
      <c r="P667" s="11">
        <f>P668+P669+P670</f>
        <v>0</v>
      </c>
      <c r="Q667" s="11">
        <f>Q668+Q669+Q670</f>
        <v>0</v>
      </c>
      <c r="R667" s="11">
        <f t="shared" si="1576"/>
        <v>23442.226000000002</v>
      </c>
      <c r="S667" s="11">
        <f t="shared" si="1577"/>
        <v>22549.200000000001</v>
      </c>
      <c r="T667" s="11">
        <f t="shared" si="1578"/>
        <v>22549.200000000001</v>
      </c>
      <c r="U667" s="11">
        <f>U668+U669+U670</f>
        <v>0</v>
      </c>
      <c r="V667" s="11">
        <f>V668+V669+V670</f>
        <v>0</v>
      </c>
      <c r="W667" s="11">
        <f>W668+W669+W670</f>
        <v>0</v>
      </c>
      <c r="X667" s="11">
        <f t="shared" si="1579"/>
        <v>23442.226000000002</v>
      </c>
      <c r="Y667" s="11">
        <f t="shared" si="1580"/>
        <v>22549.200000000001</v>
      </c>
      <c r="Z667" s="11">
        <f t="shared" si="1581"/>
        <v>22549.200000000001</v>
      </c>
      <c r="AA667" s="11">
        <f>AA668+AA669+AA670</f>
        <v>0</v>
      </c>
      <c r="AB667" s="11">
        <f>AB668+AB669+AB670</f>
        <v>0</v>
      </c>
      <c r="AC667" s="11">
        <f>AC668+AC669+AC670</f>
        <v>0</v>
      </c>
      <c r="AD667" s="11">
        <f t="shared" si="1582"/>
        <v>23442.226000000002</v>
      </c>
      <c r="AE667" s="11">
        <f t="shared" si="1583"/>
        <v>22549.200000000001</v>
      </c>
      <c r="AF667" s="11">
        <f t="shared" si="1584"/>
        <v>22549.200000000001</v>
      </c>
      <c r="AG667" s="11">
        <f>AG668+AG669+AG670</f>
        <v>0</v>
      </c>
      <c r="AH667" s="11">
        <f t="shared" si="1585"/>
        <v>23442.226000000002</v>
      </c>
      <c r="AI667" s="11">
        <f t="shared" si="1586"/>
        <v>22549.200000000001</v>
      </c>
      <c r="AJ667" s="11">
        <f t="shared" si="1587"/>
        <v>22549.200000000001</v>
      </c>
      <c r="AK667" s="11">
        <f>AK668+AK669+AK670</f>
        <v>-610.98199999999997</v>
      </c>
      <c r="AL667" s="11">
        <f>AL668+AL669+AL670</f>
        <v>0</v>
      </c>
      <c r="AM667" s="11">
        <f>AM668+AM669+AM670</f>
        <v>0</v>
      </c>
      <c r="AN667" s="11">
        <f t="shared" si="1588"/>
        <v>22831.244000000002</v>
      </c>
      <c r="AO667" s="11">
        <f t="shared" si="1589"/>
        <v>22549.200000000001</v>
      </c>
      <c r="AP667" s="11">
        <f t="shared" si="1590"/>
        <v>22549.200000000001</v>
      </c>
      <c r="AQ667" s="11">
        <f>AQ668+AQ669+AQ670</f>
        <v>0</v>
      </c>
      <c r="AR667" s="11">
        <f>AR668+AR669+AR670</f>
        <v>0</v>
      </c>
      <c r="AS667" s="11">
        <f>AS668+AS669+AS670</f>
        <v>0</v>
      </c>
      <c r="AT667" s="11">
        <f t="shared" si="1591"/>
        <v>22831.244000000002</v>
      </c>
      <c r="AU667" s="11">
        <f t="shared" si="1592"/>
        <v>22549.200000000001</v>
      </c>
      <c r="AV667" s="11">
        <f t="shared" si="1593"/>
        <v>22549.200000000001</v>
      </c>
      <c r="AW667" s="11">
        <f>AW668+AW669+AW670</f>
        <v>-1561.41</v>
      </c>
      <c r="AX667" s="11">
        <f>AX668+AX669+AX670</f>
        <v>-1704.443</v>
      </c>
      <c r="AY667" s="11">
        <f>AY668+AY669+AY670</f>
        <v>-1704.443</v>
      </c>
      <c r="AZ667" s="11">
        <f t="shared" si="1594"/>
        <v>21269.834000000003</v>
      </c>
      <c r="BA667" s="11">
        <f t="shared" si="1595"/>
        <v>20844.757000000001</v>
      </c>
      <c r="BB667" s="11">
        <f t="shared" si="1596"/>
        <v>20844.757000000001</v>
      </c>
      <c r="BC667" s="11">
        <f>BC668+BC669+BC670</f>
        <v>0</v>
      </c>
      <c r="BD667" s="11">
        <f>BD668+BD669+BD670</f>
        <v>0</v>
      </c>
      <c r="BE667" s="11">
        <f>BE668+BE669+BE670</f>
        <v>0</v>
      </c>
      <c r="BF667" s="11">
        <f t="shared" si="1597"/>
        <v>21269.834000000003</v>
      </c>
      <c r="BG667" s="11">
        <f t="shared" si="1598"/>
        <v>20844.757000000001</v>
      </c>
      <c r="BH667" s="11">
        <f t="shared" si="1599"/>
        <v>20844.757000000001</v>
      </c>
      <c r="BI667" s="11">
        <f>BI668+BI669+BI670</f>
        <v>0</v>
      </c>
      <c r="BJ667" s="11">
        <f>BJ668+BJ669+BJ670</f>
        <v>0</v>
      </c>
      <c r="BK667" s="11">
        <f>BK668+BK669+BK670</f>
        <v>0</v>
      </c>
      <c r="BL667" s="11">
        <f t="shared" si="1569"/>
        <v>21269.834000000003</v>
      </c>
      <c r="BM667" s="11">
        <f>BM668+BM669+BM670</f>
        <v>0</v>
      </c>
      <c r="BN667" s="43">
        <f t="shared" si="1636"/>
        <v>21269.834000000003</v>
      </c>
      <c r="BO667" s="11">
        <f t="shared" si="1645"/>
        <v>20844.757000000001</v>
      </c>
      <c r="BP667" s="11">
        <f>BP668+BP669+BP670</f>
        <v>0</v>
      </c>
      <c r="BQ667" s="43">
        <f t="shared" si="1637"/>
        <v>20844.757000000001</v>
      </c>
      <c r="BR667" s="11">
        <f t="shared" si="1646"/>
        <v>20844.757000000001</v>
      </c>
      <c r="BS667" s="11">
        <f>BS668+BS669+BS670</f>
        <v>0</v>
      </c>
      <c r="BT667" s="43">
        <f t="shared" si="1638"/>
        <v>20844.757000000001</v>
      </c>
      <c r="BU667" s="11">
        <f>BU668+BU669+BU670</f>
        <v>0</v>
      </c>
      <c r="BV667" s="21"/>
      <c r="BW667" s="21"/>
      <c r="BX667" s="1" t="str">
        <f t="shared" si="1572"/>
        <v/>
      </c>
    </row>
    <row r="668" spans="1:76" ht="15.6" customHeight="1" x14ac:dyDescent="0.3">
      <c r="A668" s="62" t="s">
        <v>469</v>
      </c>
      <c r="B668" s="63">
        <v>600</v>
      </c>
      <c r="C668" s="62" t="s">
        <v>78</v>
      </c>
      <c r="D668" s="62" t="s">
        <v>67</v>
      </c>
      <c r="E668" s="64" t="s">
        <v>232</v>
      </c>
      <c r="F668" s="11">
        <v>22507.9</v>
      </c>
      <c r="G668" s="11">
        <v>22507.9</v>
      </c>
      <c r="H668" s="11">
        <v>22507.9</v>
      </c>
      <c r="I668" s="11">
        <v>-789.2</v>
      </c>
      <c r="J668" s="11">
        <v>-789.2</v>
      </c>
      <c r="K668" s="11">
        <v>-789.2</v>
      </c>
      <c r="L668" s="11">
        <f t="shared" ref="L668:L731" si="1684">F668+I668</f>
        <v>21718.7</v>
      </c>
      <c r="M668" s="11">
        <f t="shared" ref="M668:M731" si="1685">G668+J668</f>
        <v>21718.7</v>
      </c>
      <c r="N668" s="11">
        <f t="shared" ref="N668:N731" si="1686">H668+K668</f>
        <v>21718.7</v>
      </c>
      <c r="O668" s="11">
        <v>887.75099999999998</v>
      </c>
      <c r="P668" s="11"/>
      <c r="Q668" s="11"/>
      <c r="R668" s="11">
        <f t="shared" si="1576"/>
        <v>22606.451000000001</v>
      </c>
      <c r="S668" s="11">
        <f t="shared" si="1577"/>
        <v>21718.7</v>
      </c>
      <c r="T668" s="11">
        <f t="shared" si="1578"/>
        <v>21718.7</v>
      </c>
      <c r="U668" s="11"/>
      <c r="V668" s="11"/>
      <c r="W668" s="11"/>
      <c r="X668" s="11">
        <f t="shared" si="1579"/>
        <v>22606.451000000001</v>
      </c>
      <c r="Y668" s="11">
        <f t="shared" si="1580"/>
        <v>21718.7</v>
      </c>
      <c r="Z668" s="11">
        <f t="shared" si="1581"/>
        <v>21718.7</v>
      </c>
      <c r="AA668" s="11"/>
      <c r="AB668" s="11"/>
      <c r="AC668" s="11"/>
      <c r="AD668" s="11">
        <f t="shared" si="1582"/>
        <v>22606.451000000001</v>
      </c>
      <c r="AE668" s="11">
        <f t="shared" si="1583"/>
        <v>21718.7</v>
      </c>
      <c r="AF668" s="11">
        <f t="shared" si="1584"/>
        <v>21718.7</v>
      </c>
      <c r="AG668" s="11"/>
      <c r="AH668" s="11">
        <f t="shared" si="1585"/>
        <v>22606.451000000001</v>
      </c>
      <c r="AI668" s="11">
        <f t="shared" si="1586"/>
        <v>21718.7</v>
      </c>
      <c r="AJ668" s="11">
        <f t="shared" si="1587"/>
        <v>21718.7</v>
      </c>
      <c r="AK668" s="11">
        <v>-610.98199999999997</v>
      </c>
      <c r="AL668" s="11"/>
      <c r="AM668" s="11"/>
      <c r="AN668" s="11">
        <f t="shared" si="1588"/>
        <v>21995.469000000001</v>
      </c>
      <c r="AO668" s="11">
        <f t="shared" si="1589"/>
        <v>21718.7</v>
      </c>
      <c r="AP668" s="11">
        <f t="shared" si="1590"/>
        <v>21718.7</v>
      </c>
      <c r="AQ668" s="11"/>
      <c r="AR668" s="11"/>
      <c r="AS668" s="11"/>
      <c r="AT668" s="11">
        <f t="shared" si="1591"/>
        <v>21995.469000000001</v>
      </c>
      <c r="AU668" s="11">
        <f t="shared" si="1592"/>
        <v>21718.7</v>
      </c>
      <c r="AV668" s="11">
        <f t="shared" si="1593"/>
        <v>21718.7</v>
      </c>
      <c r="AW668" s="11">
        <v>-1561.41</v>
      </c>
      <c r="AX668" s="11">
        <v>-1704.443</v>
      </c>
      <c r="AY668" s="11">
        <v>-1704.443</v>
      </c>
      <c r="AZ668" s="11">
        <f t="shared" si="1594"/>
        <v>20434.059000000001</v>
      </c>
      <c r="BA668" s="11">
        <f t="shared" si="1595"/>
        <v>20014.257000000001</v>
      </c>
      <c r="BB668" s="11">
        <f t="shared" si="1596"/>
        <v>20014.257000000001</v>
      </c>
      <c r="BC668" s="11"/>
      <c r="BD668" s="11"/>
      <c r="BE668" s="11"/>
      <c r="BF668" s="11">
        <f t="shared" si="1597"/>
        <v>20434.059000000001</v>
      </c>
      <c r="BG668" s="11">
        <f t="shared" si="1598"/>
        <v>20014.257000000001</v>
      </c>
      <c r="BH668" s="11">
        <f t="shared" si="1599"/>
        <v>20014.257000000001</v>
      </c>
      <c r="BI668" s="11"/>
      <c r="BJ668" s="11"/>
      <c r="BK668" s="11"/>
      <c r="BL668" s="11">
        <f t="shared" si="1569"/>
        <v>20434.059000000001</v>
      </c>
      <c r="BM668" s="11"/>
      <c r="BN668" s="43">
        <f t="shared" si="1636"/>
        <v>20434.059000000001</v>
      </c>
      <c r="BO668" s="11">
        <f t="shared" si="1645"/>
        <v>20014.257000000001</v>
      </c>
      <c r="BP668" s="11"/>
      <c r="BQ668" s="43">
        <f t="shared" si="1637"/>
        <v>20014.257000000001</v>
      </c>
      <c r="BR668" s="11">
        <f t="shared" si="1646"/>
        <v>20014.257000000001</v>
      </c>
      <c r="BS668" s="11"/>
      <c r="BT668" s="43">
        <f t="shared" si="1638"/>
        <v>20014.257000000001</v>
      </c>
      <c r="BU668" s="11"/>
      <c r="BV668" s="21"/>
      <c r="BW668" s="21">
        <v>65</v>
      </c>
      <c r="BX668" s="1" t="str">
        <f t="shared" si="1572"/>
        <v>0703</v>
      </c>
    </row>
    <row r="669" spans="1:76" ht="15.6" customHeight="1" x14ac:dyDescent="0.3">
      <c r="A669" s="62" t="s">
        <v>469</v>
      </c>
      <c r="B669" s="63">
        <v>600</v>
      </c>
      <c r="C669" s="62" t="s">
        <v>126</v>
      </c>
      <c r="D669" s="62" t="s">
        <v>67</v>
      </c>
      <c r="E669" s="64" t="s">
        <v>243</v>
      </c>
      <c r="F669" s="11">
        <v>800</v>
      </c>
      <c r="G669" s="11">
        <v>800</v>
      </c>
      <c r="H669" s="11">
        <v>800</v>
      </c>
      <c r="I669" s="11">
        <v>-100</v>
      </c>
      <c r="J669" s="11">
        <v>-100</v>
      </c>
      <c r="K669" s="11">
        <v>-100</v>
      </c>
      <c r="L669" s="11">
        <f t="shared" si="1684"/>
        <v>700</v>
      </c>
      <c r="M669" s="11">
        <f t="shared" si="1685"/>
        <v>700</v>
      </c>
      <c r="N669" s="11">
        <f t="shared" si="1686"/>
        <v>700</v>
      </c>
      <c r="O669" s="11"/>
      <c r="P669" s="11"/>
      <c r="Q669" s="11"/>
      <c r="R669" s="11">
        <f t="shared" si="1576"/>
        <v>700</v>
      </c>
      <c r="S669" s="11">
        <f t="shared" si="1577"/>
        <v>700</v>
      </c>
      <c r="T669" s="11">
        <f t="shared" si="1578"/>
        <v>700</v>
      </c>
      <c r="U669" s="11"/>
      <c r="V669" s="11"/>
      <c r="W669" s="11"/>
      <c r="X669" s="11">
        <f t="shared" si="1579"/>
        <v>700</v>
      </c>
      <c r="Y669" s="11">
        <f t="shared" si="1580"/>
        <v>700</v>
      </c>
      <c r="Z669" s="11">
        <f t="shared" si="1581"/>
        <v>700</v>
      </c>
      <c r="AA669" s="11"/>
      <c r="AB669" s="11"/>
      <c r="AC669" s="11"/>
      <c r="AD669" s="11">
        <f t="shared" si="1582"/>
        <v>700</v>
      </c>
      <c r="AE669" s="11">
        <f t="shared" si="1583"/>
        <v>700</v>
      </c>
      <c r="AF669" s="11">
        <f t="shared" si="1584"/>
        <v>700</v>
      </c>
      <c r="AG669" s="11"/>
      <c r="AH669" s="11">
        <f t="shared" si="1585"/>
        <v>700</v>
      </c>
      <c r="AI669" s="11">
        <f t="shared" si="1586"/>
        <v>700</v>
      </c>
      <c r="AJ669" s="11">
        <f t="shared" si="1587"/>
        <v>700</v>
      </c>
      <c r="AK669" s="11"/>
      <c r="AL669" s="11"/>
      <c r="AM669" s="11"/>
      <c r="AN669" s="11">
        <f t="shared" si="1588"/>
        <v>700</v>
      </c>
      <c r="AO669" s="11">
        <f t="shared" si="1589"/>
        <v>700</v>
      </c>
      <c r="AP669" s="11">
        <f t="shared" si="1590"/>
        <v>700</v>
      </c>
      <c r="AQ669" s="11"/>
      <c r="AR669" s="11"/>
      <c r="AS669" s="11"/>
      <c r="AT669" s="11">
        <f t="shared" si="1591"/>
        <v>700</v>
      </c>
      <c r="AU669" s="11">
        <f t="shared" si="1592"/>
        <v>700</v>
      </c>
      <c r="AV669" s="11">
        <f t="shared" si="1593"/>
        <v>700</v>
      </c>
      <c r="AW669" s="11"/>
      <c r="AX669" s="11"/>
      <c r="AY669" s="11"/>
      <c r="AZ669" s="11">
        <f t="shared" si="1594"/>
        <v>700</v>
      </c>
      <c r="BA669" s="11">
        <f t="shared" si="1595"/>
        <v>700</v>
      </c>
      <c r="BB669" s="11">
        <f t="shared" si="1596"/>
        <v>700</v>
      </c>
      <c r="BC669" s="11"/>
      <c r="BD669" s="11"/>
      <c r="BE669" s="11"/>
      <c r="BF669" s="11">
        <f t="shared" si="1597"/>
        <v>700</v>
      </c>
      <c r="BG669" s="11">
        <f t="shared" si="1598"/>
        <v>700</v>
      </c>
      <c r="BH669" s="11">
        <f t="shared" si="1599"/>
        <v>700</v>
      </c>
      <c r="BI669" s="11"/>
      <c r="BJ669" s="11"/>
      <c r="BK669" s="11"/>
      <c r="BL669" s="11">
        <f t="shared" si="1569"/>
        <v>700</v>
      </c>
      <c r="BM669" s="11"/>
      <c r="BN669" s="43">
        <f t="shared" si="1636"/>
        <v>700</v>
      </c>
      <c r="BO669" s="11">
        <f t="shared" si="1645"/>
        <v>700</v>
      </c>
      <c r="BP669" s="11"/>
      <c r="BQ669" s="43">
        <f t="shared" si="1637"/>
        <v>700</v>
      </c>
      <c r="BR669" s="11">
        <f t="shared" si="1646"/>
        <v>700</v>
      </c>
      <c r="BS669" s="11"/>
      <c r="BT669" s="43">
        <f t="shared" si="1638"/>
        <v>700</v>
      </c>
      <c r="BU669" s="11"/>
      <c r="BV669" s="21"/>
      <c r="BW669" s="21">
        <v>66</v>
      </c>
      <c r="BX669" s="1" t="str">
        <f t="shared" si="1572"/>
        <v>1003</v>
      </c>
    </row>
    <row r="670" spans="1:76" ht="15.6" customHeight="1" x14ac:dyDescent="0.3">
      <c r="A670" s="62" t="s">
        <v>469</v>
      </c>
      <c r="B670" s="63">
        <v>600</v>
      </c>
      <c r="C670" s="62" t="s">
        <v>286</v>
      </c>
      <c r="D670" s="62" t="s">
        <v>67</v>
      </c>
      <c r="E670" s="64" t="s">
        <v>287</v>
      </c>
      <c r="F670" s="11">
        <v>130.5</v>
      </c>
      <c r="G670" s="11">
        <v>130.5</v>
      </c>
      <c r="H670" s="11">
        <v>130.5</v>
      </c>
      <c r="I670" s="11"/>
      <c r="J670" s="11"/>
      <c r="K670" s="11"/>
      <c r="L670" s="11">
        <f t="shared" si="1684"/>
        <v>130.5</v>
      </c>
      <c r="M670" s="11">
        <f t="shared" si="1685"/>
        <v>130.5</v>
      </c>
      <c r="N670" s="11">
        <f t="shared" si="1686"/>
        <v>130.5</v>
      </c>
      <c r="O670" s="11">
        <v>5.2750000000000004</v>
      </c>
      <c r="P670" s="11"/>
      <c r="Q670" s="11"/>
      <c r="R670" s="11">
        <f t="shared" si="1576"/>
        <v>135.77500000000001</v>
      </c>
      <c r="S670" s="11">
        <f t="shared" si="1577"/>
        <v>130.5</v>
      </c>
      <c r="T670" s="11">
        <f t="shared" si="1578"/>
        <v>130.5</v>
      </c>
      <c r="U670" s="11"/>
      <c r="V670" s="11"/>
      <c r="W670" s="11"/>
      <c r="X670" s="11">
        <f t="shared" si="1579"/>
        <v>135.77500000000001</v>
      </c>
      <c r="Y670" s="11">
        <f t="shared" si="1580"/>
        <v>130.5</v>
      </c>
      <c r="Z670" s="11">
        <f t="shared" si="1581"/>
        <v>130.5</v>
      </c>
      <c r="AA670" s="11"/>
      <c r="AB670" s="11"/>
      <c r="AC670" s="11"/>
      <c r="AD670" s="11">
        <f t="shared" si="1582"/>
        <v>135.77500000000001</v>
      </c>
      <c r="AE670" s="11">
        <f t="shared" si="1583"/>
        <v>130.5</v>
      </c>
      <c r="AF670" s="11">
        <f t="shared" si="1584"/>
        <v>130.5</v>
      </c>
      <c r="AG670" s="11"/>
      <c r="AH670" s="11">
        <f t="shared" si="1585"/>
        <v>135.77500000000001</v>
      </c>
      <c r="AI670" s="11">
        <f t="shared" si="1586"/>
        <v>130.5</v>
      </c>
      <c r="AJ670" s="11">
        <f t="shared" si="1587"/>
        <v>130.5</v>
      </c>
      <c r="AK670" s="11"/>
      <c r="AL670" s="11"/>
      <c r="AM670" s="11"/>
      <c r="AN670" s="11">
        <f t="shared" si="1588"/>
        <v>135.77500000000001</v>
      </c>
      <c r="AO670" s="11">
        <f t="shared" si="1589"/>
        <v>130.5</v>
      </c>
      <c r="AP670" s="11">
        <f t="shared" si="1590"/>
        <v>130.5</v>
      </c>
      <c r="AQ670" s="11"/>
      <c r="AR670" s="11"/>
      <c r="AS670" s="11"/>
      <c r="AT670" s="11">
        <f t="shared" si="1591"/>
        <v>135.77500000000001</v>
      </c>
      <c r="AU670" s="11">
        <f t="shared" si="1592"/>
        <v>130.5</v>
      </c>
      <c r="AV670" s="11">
        <f t="shared" si="1593"/>
        <v>130.5</v>
      </c>
      <c r="AW670" s="11"/>
      <c r="AX670" s="11"/>
      <c r="AY670" s="11"/>
      <c r="AZ670" s="11">
        <f t="shared" si="1594"/>
        <v>135.77500000000001</v>
      </c>
      <c r="BA670" s="11">
        <f t="shared" si="1595"/>
        <v>130.5</v>
      </c>
      <c r="BB670" s="11">
        <f t="shared" si="1596"/>
        <v>130.5</v>
      </c>
      <c r="BC670" s="11"/>
      <c r="BD670" s="11"/>
      <c r="BE670" s="11"/>
      <c r="BF670" s="11">
        <f t="shared" si="1597"/>
        <v>135.77500000000001</v>
      </c>
      <c r="BG670" s="11">
        <f t="shared" si="1598"/>
        <v>130.5</v>
      </c>
      <c r="BH670" s="11">
        <f t="shared" si="1599"/>
        <v>130.5</v>
      </c>
      <c r="BI670" s="11"/>
      <c r="BJ670" s="11"/>
      <c r="BK670" s="11"/>
      <c r="BL670" s="11">
        <f t="shared" si="1569"/>
        <v>135.77500000000001</v>
      </c>
      <c r="BM670" s="11"/>
      <c r="BN670" s="43">
        <f t="shared" si="1636"/>
        <v>135.77500000000001</v>
      </c>
      <c r="BO670" s="11">
        <f t="shared" si="1645"/>
        <v>130.5</v>
      </c>
      <c r="BP670" s="11"/>
      <c r="BQ670" s="43">
        <f t="shared" si="1637"/>
        <v>130.5</v>
      </c>
      <c r="BR670" s="11">
        <f t="shared" si="1646"/>
        <v>130.5</v>
      </c>
      <c r="BS670" s="11"/>
      <c r="BT670" s="43">
        <f t="shared" si="1638"/>
        <v>130.5</v>
      </c>
      <c r="BU670" s="11"/>
      <c r="BV670" s="21"/>
      <c r="BW670" s="21"/>
      <c r="BX670" s="1" t="str">
        <f t="shared" si="1572"/>
        <v>1103</v>
      </c>
    </row>
    <row r="671" spans="1:76" ht="46.8" customHeight="1" x14ac:dyDescent="0.3">
      <c r="A671" s="62" t="s">
        <v>470</v>
      </c>
      <c r="B671" s="63"/>
      <c r="C671" s="62"/>
      <c r="D671" s="62"/>
      <c r="E671" s="64" t="s">
        <v>471</v>
      </c>
      <c r="F671" s="11">
        <f t="shared" ref="F671:K671" si="1687">F672+F682+F686+F695+F700</f>
        <v>197105</v>
      </c>
      <c r="G671" s="11">
        <f t="shared" si="1687"/>
        <v>201512.4</v>
      </c>
      <c r="H671" s="11">
        <f t="shared" si="1687"/>
        <v>201512.4</v>
      </c>
      <c r="I671" s="11">
        <f t="shared" si="1687"/>
        <v>0</v>
      </c>
      <c r="J671" s="11">
        <f t="shared" si="1687"/>
        <v>0</v>
      </c>
      <c r="K671" s="11">
        <f t="shared" si="1687"/>
        <v>0</v>
      </c>
      <c r="L671" s="11">
        <f t="shared" si="1684"/>
        <v>197105</v>
      </c>
      <c r="M671" s="11">
        <f t="shared" si="1685"/>
        <v>201512.4</v>
      </c>
      <c r="N671" s="11">
        <f t="shared" si="1686"/>
        <v>201512.4</v>
      </c>
      <c r="O671" s="11">
        <f>O672+O682+O686+O695+O700</f>
        <v>3967.8540000000003</v>
      </c>
      <c r="P671" s="11">
        <f>P672+P682+P686+P695+P700</f>
        <v>1152.7</v>
      </c>
      <c r="Q671" s="11">
        <f>Q672+Q682+Q686+Q695+Q700</f>
        <v>1152.7</v>
      </c>
      <c r="R671" s="11">
        <f t="shared" si="1576"/>
        <v>201072.85399999999</v>
      </c>
      <c r="S671" s="11">
        <f t="shared" si="1577"/>
        <v>202665.1</v>
      </c>
      <c r="T671" s="11">
        <f t="shared" si="1578"/>
        <v>202665.1</v>
      </c>
      <c r="U671" s="11">
        <f>U672+U682+U686+U695+U700</f>
        <v>0</v>
      </c>
      <c r="V671" s="11">
        <f>V672+V682+V686+V695+V700</f>
        <v>0</v>
      </c>
      <c r="W671" s="11">
        <f>W672+W682+W686+W695+W700</f>
        <v>0</v>
      </c>
      <c r="X671" s="11">
        <f t="shared" si="1579"/>
        <v>201072.85399999999</v>
      </c>
      <c r="Y671" s="11">
        <f t="shared" si="1580"/>
        <v>202665.1</v>
      </c>
      <c r="Z671" s="11">
        <f t="shared" si="1581"/>
        <v>202665.1</v>
      </c>
      <c r="AA671" s="11">
        <f>AA672+AA682+AA686+AA695+AA700</f>
        <v>-550</v>
      </c>
      <c r="AB671" s="11">
        <f>AB672+AB682+AB686+AB695+AB700</f>
        <v>-1000</v>
      </c>
      <c r="AC671" s="11">
        <f>AC672+AC682+AC686+AC695+AC700</f>
        <v>-1000</v>
      </c>
      <c r="AD671" s="11">
        <f t="shared" si="1582"/>
        <v>200522.85399999999</v>
      </c>
      <c r="AE671" s="11">
        <f t="shared" si="1583"/>
        <v>201665.1</v>
      </c>
      <c r="AF671" s="11">
        <f t="shared" si="1584"/>
        <v>201665.1</v>
      </c>
      <c r="AG671" s="11">
        <f>AG672+AG682+AG686+AG695+AG700</f>
        <v>0</v>
      </c>
      <c r="AH671" s="11">
        <f t="shared" si="1585"/>
        <v>200522.85399999999</v>
      </c>
      <c r="AI671" s="11">
        <f t="shared" si="1586"/>
        <v>201665.1</v>
      </c>
      <c r="AJ671" s="11">
        <f t="shared" si="1587"/>
        <v>201665.1</v>
      </c>
      <c r="AK671" s="11">
        <f>AK672+AK682+AK686+AK695+AK700</f>
        <v>2338.643</v>
      </c>
      <c r="AL671" s="11">
        <f>AL672+AL682+AL686+AL695+AL700</f>
        <v>0</v>
      </c>
      <c r="AM671" s="11">
        <f>AM672+AM682+AM686+AM695+AM700</f>
        <v>0</v>
      </c>
      <c r="AN671" s="11">
        <f t="shared" si="1588"/>
        <v>202861.497</v>
      </c>
      <c r="AO671" s="11">
        <f t="shared" si="1589"/>
        <v>201665.1</v>
      </c>
      <c r="AP671" s="11">
        <f t="shared" si="1590"/>
        <v>201665.1</v>
      </c>
      <c r="AQ671" s="11">
        <f>AQ672+AQ682+AQ686+AQ695+AQ700</f>
        <v>0</v>
      </c>
      <c r="AR671" s="11">
        <f>AR672+AR682+AR686+AR695+AR700</f>
        <v>0</v>
      </c>
      <c r="AS671" s="11">
        <f>AS672+AS682+AS686+AS695+AS700</f>
        <v>0</v>
      </c>
      <c r="AT671" s="11">
        <f t="shared" si="1591"/>
        <v>202861.497</v>
      </c>
      <c r="AU671" s="11">
        <f t="shared" si="1592"/>
        <v>201665.1</v>
      </c>
      <c r="AV671" s="11">
        <f t="shared" si="1593"/>
        <v>201665.1</v>
      </c>
      <c r="AW671" s="11">
        <f>AW672+AW682+AW686+AW695+AW700</f>
        <v>0</v>
      </c>
      <c r="AX671" s="11">
        <f>AX672+AX682+AX686+AX695+AX700</f>
        <v>0</v>
      </c>
      <c r="AY671" s="11">
        <f>AY672+AY682+AY686+AY695+AY700</f>
        <v>0</v>
      </c>
      <c r="AZ671" s="11">
        <f t="shared" si="1594"/>
        <v>202861.497</v>
      </c>
      <c r="BA671" s="11">
        <f t="shared" si="1595"/>
        <v>201665.1</v>
      </c>
      <c r="BB671" s="11">
        <f t="shared" si="1596"/>
        <v>201665.1</v>
      </c>
      <c r="BC671" s="11">
        <f>BC672+BC682+BC686+BC695+BC700</f>
        <v>0</v>
      </c>
      <c r="BD671" s="11">
        <f>BD672+BD682+BD686+BD695+BD700</f>
        <v>0</v>
      </c>
      <c r="BE671" s="11">
        <f>BE672+BE682+BE686+BE695+BE700</f>
        <v>0</v>
      </c>
      <c r="BF671" s="11">
        <f t="shared" si="1597"/>
        <v>202861.497</v>
      </c>
      <c r="BG671" s="11">
        <f t="shared" si="1598"/>
        <v>201665.1</v>
      </c>
      <c r="BH671" s="11">
        <f t="shared" si="1599"/>
        <v>201665.1</v>
      </c>
      <c r="BI671" s="11">
        <f>BI672+BI682+BI686+BI695+BI700</f>
        <v>0</v>
      </c>
      <c r="BJ671" s="11">
        <f>BJ672+BJ682+BJ686+BJ695+BJ700</f>
        <v>0</v>
      </c>
      <c r="BK671" s="11">
        <f>BK672+BK682+BK686+BK695+BK700</f>
        <v>0</v>
      </c>
      <c r="BL671" s="11">
        <f t="shared" si="1569"/>
        <v>202861.497</v>
      </c>
      <c r="BM671" s="11">
        <f>BM672+BM682+BM686+BM695+BM700</f>
        <v>0</v>
      </c>
      <c r="BN671" s="43">
        <f t="shared" si="1636"/>
        <v>202861.497</v>
      </c>
      <c r="BO671" s="11">
        <f t="shared" si="1645"/>
        <v>201665.1</v>
      </c>
      <c r="BP671" s="11">
        <f>BP672+BP682+BP686+BP695+BP700</f>
        <v>0</v>
      </c>
      <c r="BQ671" s="43">
        <f t="shared" si="1637"/>
        <v>201665.1</v>
      </c>
      <c r="BR671" s="11">
        <f t="shared" si="1646"/>
        <v>201665.1</v>
      </c>
      <c r="BS671" s="11">
        <f>BS672+BS682+BS686+BS695+BS700</f>
        <v>0</v>
      </c>
      <c r="BT671" s="43">
        <f t="shared" si="1638"/>
        <v>201665.1</v>
      </c>
      <c r="BU671" s="11">
        <f>BU672+BU682+BU686+BU695+BU700</f>
        <v>0</v>
      </c>
      <c r="BV671" s="21"/>
      <c r="BW671" s="21"/>
      <c r="BX671" s="1" t="str">
        <f t="shared" si="1572"/>
        <v/>
      </c>
    </row>
    <row r="672" spans="1:76" ht="46.8" customHeight="1" x14ac:dyDescent="0.3">
      <c r="A672" s="62" t="s">
        <v>472</v>
      </c>
      <c r="B672" s="63"/>
      <c r="C672" s="62"/>
      <c r="D672" s="62"/>
      <c r="E672" s="64" t="s">
        <v>166</v>
      </c>
      <c r="F672" s="11">
        <f t="shared" ref="F672:K672" si="1688">F673+F675+F677+F680</f>
        <v>149847.70000000001</v>
      </c>
      <c r="G672" s="11">
        <f t="shared" si="1688"/>
        <v>156852.4</v>
      </c>
      <c r="H672" s="11">
        <f t="shared" si="1688"/>
        <v>156852.4</v>
      </c>
      <c r="I672" s="11">
        <f t="shared" si="1688"/>
        <v>0</v>
      </c>
      <c r="J672" s="11">
        <f t="shared" si="1688"/>
        <v>0</v>
      </c>
      <c r="K672" s="11">
        <f t="shared" si="1688"/>
        <v>0</v>
      </c>
      <c r="L672" s="11">
        <f t="shared" si="1684"/>
        <v>149847.70000000001</v>
      </c>
      <c r="M672" s="11">
        <f t="shared" si="1685"/>
        <v>156852.4</v>
      </c>
      <c r="N672" s="11">
        <f t="shared" si="1686"/>
        <v>156852.4</v>
      </c>
      <c r="O672" s="11">
        <f>O673+O675+O677+O680</f>
        <v>1635.75</v>
      </c>
      <c r="P672" s="11">
        <f>P673+P675+P677+P680</f>
        <v>1152.7</v>
      </c>
      <c r="Q672" s="11">
        <f>Q673+Q675+Q677+Q680</f>
        <v>1152.7</v>
      </c>
      <c r="R672" s="11">
        <f t="shared" si="1576"/>
        <v>151483.45000000001</v>
      </c>
      <c r="S672" s="11">
        <f t="shared" si="1577"/>
        <v>158005.1</v>
      </c>
      <c r="T672" s="11">
        <f t="shared" si="1578"/>
        <v>158005.1</v>
      </c>
      <c r="U672" s="11">
        <f>U673+U675+U677+U680</f>
        <v>0</v>
      </c>
      <c r="V672" s="11">
        <f>V673+V675+V677+V680</f>
        <v>0</v>
      </c>
      <c r="W672" s="11">
        <f>W673+W675+W677+W680</f>
        <v>0</v>
      </c>
      <c r="X672" s="11">
        <f t="shared" si="1579"/>
        <v>151483.45000000001</v>
      </c>
      <c r="Y672" s="11">
        <f t="shared" si="1580"/>
        <v>158005.1</v>
      </c>
      <c r="Z672" s="11">
        <f t="shared" si="1581"/>
        <v>158005.1</v>
      </c>
      <c r="AA672" s="11">
        <f>AA673+AA675+AA677+AA680</f>
        <v>0</v>
      </c>
      <c r="AB672" s="11">
        <f>AB673+AB675+AB677+AB680</f>
        <v>0</v>
      </c>
      <c r="AC672" s="11">
        <f>AC673+AC675+AC677+AC680</f>
        <v>0</v>
      </c>
      <c r="AD672" s="11">
        <f t="shared" si="1582"/>
        <v>151483.45000000001</v>
      </c>
      <c r="AE672" s="11">
        <f t="shared" si="1583"/>
        <v>158005.1</v>
      </c>
      <c r="AF672" s="11">
        <f t="shared" si="1584"/>
        <v>158005.1</v>
      </c>
      <c r="AG672" s="11">
        <f>AG673+AG675+AG677+AG680</f>
        <v>0</v>
      </c>
      <c r="AH672" s="11">
        <f t="shared" si="1585"/>
        <v>151483.45000000001</v>
      </c>
      <c r="AI672" s="11">
        <f t="shared" si="1586"/>
        <v>158005.1</v>
      </c>
      <c r="AJ672" s="11">
        <f t="shared" si="1587"/>
        <v>158005.1</v>
      </c>
      <c r="AK672" s="11">
        <f>AK673+AK675+AK677+AK680</f>
        <v>0</v>
      </c>
      <c r="AL672" s="11">
        <f>AL673+AL675+AL677+AL680</f>
        <v>0</v>
      </c>
      <c r="AM672" s="11">
        <f>AM673+AM675+AM677+AM680</f>
        <v>0</v>
      </c>
      <c r="AN672" s="11">
        <f t="shared" si="1588"/>
        <v>151483.45000000001</v>
      </c>
      <c r="AO672" s="11">
        <f t="shared" si="1589"/>
        <v>158005.1</v>
      </c>
      <c r="AP672" s="11">
        <f t="shared" si="1590"/>
        <v>158005.1</v>
      </c>
      <c r="AQ672" s="11">
        <f>AQ673+AQ675+AQ677+AQ680</f>
        <v>0</v>
      </c>
      <c r="AR672" s="11">
        <f>AR673+AR675+AR677+AR680</f>
        <v>0</v>
      </c>
      <c r="AS672" s="11">
        <f>AS673+AS675+AS677+AS680</f>
        <v>0</v>
      </c>
      <c r="AT672" s="11">
        <f t="shared" si="1591"/>
        <v>151483.45000000001</v>
      </c>
      <c r="AU672" s="11">
        <f t="shared" si="1592"/>
        <v>158005.1</v>
      </c>
      <c r="AV672" s="11">
        <f t="shared" si="1593"/>
        <v>158005.1</v>
      </c>
      <c r="AW672" s="11">
        <f>AW673+AW675+AW677+AW680</f>
        <v>0</v>
      </c>
      <c r="AX672" s="11">
        <f>AX673+AX675+AX677+AX680</f>
        <v>0</v>
      </c>
      <c r="AY672" s="11">
        <f>AY673+AY675+AY677+AY680</f>
        <v>0</v>
      </c>
      <c r="AZ672" s="11">
        <f t="shared" si="1594"/>
        <v>151483.45000000001</v>
      </c>
      <c r="BA672" s="11">
        <f t="shared" si="1595"/>
        <v>158005.1</v>
      </c>
      <c r="BB672" s="11">
        <f t="shared" si="1596"/>
        <v>158005.1</v>
      </c>
      <c r="BC672" s="11">
        <f>BC673+BC675+BC677+BC680</f>
        <v>0</v>
      </c>
      <c r="BD672" s="11">
        <f>BD673+BD675+BD677+BD680</f>
        <v>0</v>
      </c>
      <c r="BE672" s="11">
        <f>BE673+BE675+BE677+BE680</f>
        <v>0</v>
      </c>
      <c r="BF672" s="11">
        <f t="shared" si="1597"/>
        <v>151483.45000000001</v>
      </c>
      <c r="BG672" s="11">
        <f t="shared" si="1598"/>
        <v>158005.1</v>
      </c>
      <c r="BH672" s="11">
        <f t="shared" si="1599"/>
        <v>158005.1</v>
      </c>
      <c r="BI672" s="11">
        <f>BI673+BI675+BI677+BI680</f>
        <v>0</v>
      </c>
      <c r="BJ672" s="11">
        <f>BJ673+BJ675+BJ677+BJ680</f>
        <v>0</v>
      </c>
      <c r="BK672" s="11">
        <f>BK673+BK675+BK677+BK680</f>
        <v>0</v>
      </c>
      <c r="BL672" s="11">
        <f t="shared" si="1569"/>
        <v>151483.45000000001</v>
      </c>
      <c r="BM672" s="11">
        <f>BM673+BM675+BM677+BM680</f>
        <v>0</v>
      </c>
      <c r="BN672" s="43">
        <f t="shared" si="1636"/>
        <v>151483.45000000001</v>
      </c>
      <c r="BO672" s="11">
        <f t="shared" si="1645"/>
        <v>158005.1</v>
      </c>
      <c r="BP672" s="11">
        <f>BP673+BP675+BP677+BP680</f>
        <v>0</v>
      </c>
      <c r="BQ672" s="43">
        <f t="shared" si="1637"/>
        <v>158005.1</v>
      </c>
      <c r="BR672" s="11">
        <f t="shared" si="1646"/>
        <v>158005.1</v>
      </c>
      <c r="BS672" s="11">
        <f>BS673+BS675+BS677+BS680</f>
        <v>0</v>
      </c>
      <c r="BT672" s="43">
        <f t="shared" si="1638"/>
        <v>158005.1</v>
      </c>
      <c r="BU672" s="11">
        <f>BU673+BU675+BU677+BU680</f>
        <v>0</v>
      </c>
      <c r="BV672" s="21"/>
      <c r="BW672" s="21"/>
      <c r="BX672" s="1" t="str">
        <f t="shared" si="1572"/>
        <v/>
      </c>
    </row>
    <row r="673" spans="1:76" ht="78" customHeight="1" x14ac:dyDescent="0.3">
      <c r="A673" s="62" t="s">
        <v>472</v>
      </c>
      <c r="B673" s="63" t="s">
        <v>167</v>
      </c>
      <c r="C673" s="62"/>
      <c r="D673" s="62"/>
      <c r="E673" s="64" t="s">
        <v>168</v>
      </c>
      <c r="F673" s="11">
        <f t="shared" ref="F673:K673" si="1689">F674</f>
        <v>60551.6</v>
      </c>
      <c r="G673" s="11">
        <f t="shared" si="1689"/>
        <v>62413.399999999994</v>
      </c>
      <c r="H673" s="11">
        <f t="shared" si="1689"/>
        <v>62413.399999999994</v>
      </c>
      <c r="I673" s="11">
        <f t="shared" si="1689"/>
        <v>0</v>
      </c>
      <c r="J673" s="11">
        <f t="shared" si="1689"/>
        <v>0</v>
      </c>
      <c r="K673" s="11">
        <f t="shared" si="1689"/>
        <v>0</v>
      </c>
      <c r="L673" s="11">
        <f t="shared" si="1684"/>
        <v>60551.6</v>
      </c>
      <c r="M673" s="11">
        <f t="shared" si="1685"/>
        <v>62413.399999999994</v>
      </c>
      <c r="N673" s="11">
        <f t="shared" si="1686"/>
        <v>62413.399999999994</v>
      </c>
      <c r="O673" s="11">
        <f>O674</f>
        <v>1635.75</v>
      </c>
      <c r="P673" s="11">
        <f>P674</f>
        <v>1152.7</v>
      </c>
      <c r="Q673" s="11">
        <f>Q674</f>
        <v>1152.7</v>
      </c>
      <c r="R673" s="11">
        <f t="shared" si="1576"/>
        <v>62187.35</v>
      </c>
      <c r="S673" s="11">
        <f t="shared" si="1577"/>
        <v>63566.099999999991</v>
      </c>
      <c r="T673" s="11">
        <f t="shared" si="1578"/>
        <v>63566.099999999991</v>
      </c>
      <c r="U673" s="11">
        <f>U674</f>
        <v>0</v>
      </c>
      <c r="V673" s="11">
        <f>V674</f>
        <v>0</v>
      </c>
      <c r="W673" s="11">
        <f>W674</f>
        <v>0</v>
      </c>
      <c r="X673" s="11">
        <f t="shared" si="1579"/>
        <v>62187.35</v>
      </c>
      <c r="Y673" s="11">
        <f t="shared" si="1580"/>
        <v>63566.099999999991</v>
      </c>
      <c r="Z673" s="11">
        <f t="shared" si="1581"/>
        <v>63566.099999999991</v>
      </c>
      <c r="AA673" s="11">
        <f>AA674</f>
        <v>0</v>
      </c>
      <c r="AB673" s="11">
        <f>AB674</f>
        <v>0</v>
      </c>
      <c r="AC673" s="11">
        <f>AC674</f>
        <v>0</v>
      </c>
      <c r="AD673" s="11">
        <f t="shared" si="1582"/>
        <v>62187.35</v>
      </c>
      <c r="AE673" s="11">
        <f t="shared" si="1583"/>
        <v>63566.099999999991</v>
      </c>
      <c r="AF673" s="11">
        <f t="shared" si="1584"/>
        <v>63566.099999999991</v>
      </c>
      <c r="AG673" s="11">
        <f>AG674</f>
        <v>0</v>
      </c>
      <c r="AH673" s="11">
        <f t="shared" si="1585"/>
        <v>62187.35</v>
      </c>
      <c r="AI673" s="11">
        <f t="shared" si="1586"/>
        <v>63566.099999999991</v>
      </c>
      <c r="AJ673" s="11">
        <f t="shared" si="1587"/>
        <v>63566.099999999991</v>
      </c>
      <c r="AK673" s="11">
        <f>AK674</f>
        <v>0</v>
      </c>
      <c r="AL673" s="11">
        <f>AL674</f>
        <v>0</v>
      </c>
      <c r="AM673" s="11">
        <f>AM674</f>
        <v>0</v>
      </c>
      <c r="AN673" s="11">
        <f t="shared" si="1588"/>
        <v>62187.35</v>
      </c>
      <c r="AO673" s="11">
        <f t="shared" si="1589"/>
        <v>63566.099999999991</v>
      </c>
      <c r="AP673" s="11">
        <f t="shared" si="1590"/>
        <v>63566.099999999991</v>
      </c>
      <c r="AQ673" s="11">
        <f>AQ674</f>
        <v>0</v>
      </c>
      <c r="AR673" s="11">
        <f>AR674</f>
        <v>0</v>
      </c>
      <c r="AS673" s="11">
        <f>AS674</f>
        <v>0</v>
      </c>
      <c r="AT673" s="11">
        <f t="shared" si="1591"/>
        <v>62187.35</v>
      </c>
      <c r="AU673" s="11">
        <f t="shared" si="1592"/>
        <v>63566.099999999991</v>
      </c>
      <c r="AV673" s="11">
        <f t="shared" si="1593"/>
        <v>63566.099999999991</v>
      </c>
      <c r="AW673" s="11">
        <f>AW674</f>
        <v>0</v>
      </c>
      <c r="AX673" s="11">
        <f>AX674</f>
        <v>0</v>
      </c>
      <c r="AY673" s="11">
        <f>AY674</f>
        <v>0</v>
      </c>
      <c r="AZ673" s="11">
        <f t="shared" si="1594"/>
        <v>62187.35</v>
      </c>
      <c r="BA673" s="11">
        <f t="shared" si="1595"/>
        <v>63566.099999999991</v>
      </c>
      <c r="BB673" s="11">
        <f t="shared" si="1596"/>
        <v>63566.099999999991</v>
      </c>
      <c r="BC673" s="11">
        <f>BC674</f>
        <v>0</v>
      </c>
      <c r="BD673" s="11">
        <f>BD674</f>
        <v>0</v>
      </c>
      <c r="BE673" s="11">
        <f>BE674</f>
        <v>0</v>
      </c>
      <c r="BF673" s="11">
        <f t="shared" si="1597"/>
        <v>62187.35</v>
      </c>
      <c r="BG673" s="11">
        <f t="shared" si="1598"/>
        <v>63566.099999999991</v>
      </c>
      <c r="BH673" s="11">
        <f t="shared" si="1599"/>
        <v>63566.099999999991</v>
      </c>
      <c r="BI673" s="11">
        <f>BI674</f>
        <v>0</v>
      </c>
      <c r="BJ673" s="11">
        <f>BJ674</f>
        <v>0</v>
      </c>
      <c r="BK673" s="11">
        <f>BK674</f>
        <v>0</v>
      </c>
      <c r="BL673" s="11">
        <f t="shared" si="1569"/>
        <v>62187.35</v>
      </c>
      <c r="BM673" s="11">
        <f>BM674</f>
        <v>0</v>
      </c>
      <c r="BN673" s="43">
        <f t="shared" si="1636"/>
        <v>62187.35</v>
      </c>
      <c r="BO673" s="11">
        <f t="shared" si="1645"/>
        <v>63566.099999999991</v>
      </c>
      <c r="BP673" s="11">
        <f>BP674</f>
        <v>0</v>
      </c>
      <c r="BQ673" s="43">
        <f t="shared" si="1637"/>
        <v>63566.099999999991</v>
      </c>
      <c r="BR673" s="11">
        <f t="shared" si="1646"/>
        <v>63566.099999999991</v>
      </c>
      <c r="BS673" s="11">
        <f>BS674</f>
        <v>0</v>
      </c>
      <c r="BT673" s="43">
        <f t="shared" si="1638"/>
        <v>63566.099999999991</v>
      </c>
      <c r="BU673" s="11">
        <f>BU674</f>
        <v>0</v>
      </c>
      <c r="BV673" s="21"/>
      <c r="BW673" s="21"/>
      <c r="BX673" s="1" t="str">
        <f t="shared" si="1572"/>
        <v/>
      </c>
    </row>
    <row r="674" spans="1:76" ht="15.6" customHeight="1" x14ac:dyDescent="0.3">
      <c r="A674" s="62" t="s">
        <v>472</v>
      </c>
      <c r="B674" s="63">
        <v>100</v>
      </c>
      <c r="C674" s="62" t="s">
        <v>78</v>
      </c>
      <c r="D674" s="62" t="s">
        <v>72</v>
      </c>
      <c r="E674" s="64" t="s">
        <v>95</v>
      </c>
      <c r="F674" s="11">
        <v>60551.6</v>
      </c>
      <c r="G674" s="11">
        <v>62413.399999999994</v>
      </c>
      <c r="H674" s="11">
        <v>62413.399999999994</v>
      </c>
      <c r="I674" s="11"/>
      <c r="J674" s="11"/>
      <c r="K674" s="11"/>
      <c r="L674" s="11">
        <f t="shared" si="1684"/>
        <v>60551.6</v>
      </c>
      <c r="M674" s="11">
        <f t="shared" si="1685"/>
        <v>62413.399999999994</v>
      </c>
      <c r="N674" s="11">
        <f t="shared" si="1686"/>
        <v>62413.399999999994</v>
      </c>
      <c r="O674" s="11">
        <v>1635.75</v>
      </c>
      <c r="P674" s="11">
        <v>1152.7</v>
      </c>
      <c r="Q674" s="11">
        <v>1152.7</v>
      </c>
      <c r="R674" s="11">
        <f t="shared" si="1576"/>
        <v>62187.35</v>
      </c>
      <c r="S674" s="11">
        <f t="shared" si="1577"/>
        <v>63566.099999999991</v>
      </c>
      <c r="T674" s="11">
        <f t="shared" si="1578"/>
        <v>63566.099999999991</v>
      </c>
      <c r="U674" s="11"/>
      <c r="V674" s="11"/>
      <c r="W674" s="11"/>
      <c r="X674" s="11">
        <f t="shared" si="1579"/>
        <v>62187.35</v>
      </c>
      <c r="Y674" s="11">
        <f t="shared" si="1580"/>
        <v>63566.099999999991</v>
      </c>
      <c r="Z674" s="11">
        <f t="shared" si="1581"/>
        <v>63566.099999999991</v>
      </c>
      <c r="AA674" s="11"/>
      <c r="AB674" s="11"/>
      <c r="AC674" s="11"/>
      <c r="AD674" s="11">
        <f t="shared" si="1582"/>
        <v>62187.35</v>
      </c>
      <c r="AE674" s="11">
        <f t="shared" si="1583"/>
        <v>63566.099999999991</v>
      </c>
      <c r="AF674" s="11">
        <f t="shared" si="1584"/>
        <v>63566.099999999991</v>
      </c>
      <c r="AG674" s="11"/>
      <c r="AH674" s="11">
        <f t="shared" si="1585"/>
        <v>62187.35</v>
      </c>
      <c r="AI674" s="11">
        <f t="shared" si="1586"/>
        <v>63566.099999999991</v>
      </c>
      <c r="AJ674" s="11">
        <f t="shared" si="1587"/>
        <v>63566.099999999991</v>
      </c>
      <c r="AK674" s="11"/>
      <c r="AL674" s="11"/>
      <c r="AM674" s="11"/>
      <c r="AN674" s="11">
        <f t="shared" si="1588"/>
        <v>62187.35</v>
      </c>
      <c r="AO674" s="11">
        <f t="shared" si="1589"/>
        <v>63566.099999999991</v>
      </c>
      <c r="AP674" s="11">
        <f t="shared" si="1590"/>
        <v>63566.099999999991</v>
      </c>
      <c r="AQ674" s="11"/>
      <c r="AR674" s="11"/>
      <c r="AS674" s="11"/>
      <c r="AT674" s="11">
        <f t="shared" si="1591"/>
        <v>62187.35</v>
      </c>
      <c r="AU674" s="11">
        <f t="shared" si="1592"/>
        <v>63566.099999999991</v>
      </c>
      <c r="AV674" s="11">
        <f t="shared" si="1593"/>
        <v>63566.099999999991</v>
      </c>
      <c r="AW674" s="11"/>
      <c r="AX674" s="11"/>
      <c r="AY674" s="11"/>
      <c r="AZ674" s="11">
        <f t="shared" si="1594"/>
        <v>62187.35</v>
      </c>
      <c r="BA674" s="11">
        <f t="shared" si="1595"/>
        <v>63566.099999999991</v>
      </c>
      <c r="BB674" s="11">
        <f t="shared" si="1596"/>
        <v>63566.099999999991</v>
      </c>
      <c r="BC674" s="11"/>
      <c r="BD674" s="11"/>
      <c r="BE674" s="11"/>
      <c r="BF674" s="11">
        <f t="shared" si="1597"/>
        <v>62187.35</v>
      </c>
      <c r="BG674" s="11">
        <f t="shared" si="1598"/>
        <v>63566.099999999991</v>
      </c>
      <c r="BH674" s="11">
        <f t="shared" si="1599"/>
        <v>63566.099999999991</v>
      </c>
      <c r="BI674" s="11"/>
      <c r="BJ674" s="11"/>
      <c r="BK674" s="11"/>
      <c r="BL674" s="11">
        <f t="shared" si="1569"/>
        <v>62187.35</v>
      </c>
      <c r="BM674" s="11"/>
      <c r="BN674" s="43">
        <f t="shared" si="1636"/>
        <v>62187.35</v>
      </c>
      <c r="BO674" s="11">
        <f t="shared" si="1645"/>
        <v>63566.099999999991</v>
      </c>
      <c r="BP674" s="11"/>
      <c r="BQ674" s="43">
        <f t="shared" si="1637"/>
        <v>63566.099999999991</v>
      </c>
      <c r="BR674" s="11">
        <f t="shared" si="1646"/>
        <v>63566.099999999991</v>
      </c>
      <c r="BS674" s="11"/>
      <c r="BT674" s="43">
        <f t="shared" si="1638"/>
        <v>63566.099999999991</v>
      </c>
      <c r="BU674" s="11"/>
      <c r="BV674" s="21"/>
      <c r="BW674" s="21"/>
      <c r="BX674" s="1" t="str">
        <f t="shared" si="1572"/>
        <v>0709</v>
      </c>
    </row>
    <row r="675" spans="1:76" ht="31.2" customHeight="1" x14ac:dyDescent="0.3">
      <c r="A675" s="62" t="s">
        <v>472</v>
      </c>
      <c r="B675" s="63" t="s">
        <v>64</v>
      </c>
      <c r="C675" s="62"/>
      <c r="D675" s="62"/>
      <c r="E675" s="64" t="s">
        <v>65</v>
      </c>
      <c r="F675" s="11">
        <f t="shared" ref="F675:K675" si="1690">F676</f>
        <v>13189.899999999998</v>
      </c>
      <c r="G675" s="11">
        <f t="shared" si="1690"/>
        <v>13189.899999999998</v>
      </c>
      <c r="H675" s="11">
        <f t="shared" si="1690"/>
        <v>13189.899999999998</v>
      </c>
      <c r="I675" s="11">
        <f t="shared" si="1690"/>
        <v>0</v>
      </c>
      <c r="J675" s="11">
        <f t="shared" si="1690"/>
        <v>0</v>
      </c>
      <c r="K675" s="11">
        <f t="shared" si="1690"/>
        <v>0</v>
      </c>
      <c r="L675" s="11">
        <f t="shared" si="1684"/>
        <v>13189.899999999998</v>
      </c>
      <c r="M675" s="11">
        <f t="shared" si="1685"/>
        <v>13189.899999999998</v>
      </c>
      <c r="N675" s="11">
        <f t="shared" si="1686"/>
        <v>13189.899999999998</v>
      </c>
      <c r="O675" s="11">
        <f>O676</f>
        <v>0</v>
      </c>
      <c r="P675" s="11">
        <f>P676</f>
        <v>0</v>
      </c>
      <c r="Q675" s="11">
        <f>Q676</f>
        <v>0</v>
      </c>
      <c r="R675" s="11">
        <f t="shared" si="1576"/>
        <v>13189.899999999998</v>
      </c>
      <c r="S675" s="11">
        <f t="shared" si="1577"/>
        <v>13189.899999999998</v>
      </c>
      <c r="T675" s="11">
        <f t="shared" si="1578"/>
        <v>13189.899999999998</v>
      </c>
      <c r="U675" s="11">
        <f>U676</f>
        <v>0</v>
      </c>
      <c r="V675" s="11">
        <f>V676</f>
        <v>0</v>
      </c>
      <c r="W675" s="11">
        <f>W676</f>
        <v>0</v>
      </c>
      <c r="X675" s="11">
        <f t="shared" si="1579"/>
        <v>13189.899999999998</v>
      </c>
      <c r="Y675" s="11">
        <f t="shared" si="1580"/>
        <v>13189.899999999998</v>
      </c>
      <c r="Z675" s="11">
        <f t="shared" si="1581"/>
        <v>13189.899999999998</v>
      </c>
      <c r="AA675" s="11">
        <f>AA676</f>
        <v>0</v>
      </c>
      <c r="AB675" s="11">
        <f>AB676</f>
        <v>0</v>
      </c>
      <c r="AC675" s="11">
        <f>AC676</f>
        <v>0</v>
      </c>
      <c r="AD675" s="11">
        <f t="shared" si="1582"/>
        <v>13189.899999999998</v>
      </c>
      <c r="AE675" s="11">
        <f t="shared" si="1583"/>
        <v>13189.899999999998</v>
      </c>
      <c r="AF675" s="11">
        <f t="shared" si="1584"/>
        <v>13189.899999999998</v>
      </c>
      <c r="AG675" s="11">
        <f>AG676</f>
        <v>0</v>
      </c>
      <c r="AH675" s="11">
        <f t="shared" si="1585"/>
        <v>13189.899999999998</v>
      </c>
      <c r="AI675" s="11">
        <f t="shared" si="1586"/>
        <v>13189.899999999998</v>
      </c>
      <c r="AJ675" s="11">
        <f t="shared" si="1587"/>
        <v>13189.899999999998</v>
      </c>
      <c r="AK675" s="11">
        <f>AK676</f>
        <v>0</v>
      </c>
      <c r="AL675" s="11">
        <f>AL676</f>
        <v>0</v>
      </c>
      <c r="AM675" s="11">
        <f>AM676</f>
        <v>0</v>
      </c>
      <c r="AN675" s="11">
        <f t="shared" si="1588"/>
        <v>13189.899999999998</v>
      </c>
      <c r="AO675" s="11">
        <f t="shared" si="1589"/>
        <v>13189.899999999998</v>
      </c>
      <c r="AP675" s="11">
        <f t="shared" si="1590"/>
        <v>13189.899999999998</v>
      </c>
      <c r="AQ675" s="11">
        <f>AQ676</f>
        <v>0</v>
      </c>
      <c r="AR675" s="11">
        <f>AR676</f>
        <v>0</v>
      </c>
      <c r="AS675" s="11">
        <f>AS676</f>
        <v>0</v>
      </c>
      <c r="AT675" s="11">
        <f t="shared" si="1591"/>
        <v>13189.899999999998</v>
      </c>
      <c r="AU675" s="11">
        <f t="shared" si="1592"/>
        <v>13189.899999999998</v>
      </c>
      <c r="AV675" s="11">
        <f t="shared" si="1593"/>
        <v>13189.899999999998</v>
      </c>
      <c r="AW675" s="11">
        <f>AW676</f>
        <v>0</v>
      </c>
      <c r="AX675" s="11">
        <f>AX676</f>
        <v>0</v>
      </c>
      <c r="AY675" s="11">
        <f>AY676</f>
        <v>0</v>
      </c>
      <c r="AZ675" s="11">
        <f t="shared" si="1594"/>
        <v>13189.899999999998</v>
      </c>
      <c r="BA675" s="11">
        <f t="shared" si="1595"/>
        <v>13189.899999999998</v>
      </c>
      <c r="BB675" s="11">
        <f t="shared" si="1596"/>
        <v>13189.899999999998</v>
      </c>
      <c r="BC675" s="11">
        <f>BC676</f>
        <v>0</v>
      </c>
      <c r="BD675" s="11">
        <f>BD676</f>
        <v>0</v>
      </c>
      <c r="BE675" s="11">
        <f>BE676</f>
        <v>0</v>
      </c>
      <c r="BF675" s="11">
        <f t="shared" si="1597"/>
        <v>13189.899999999998</v>
      </c>
      <c r="BG675" s="11">
        <f t="shared" si="1598"/>
        <v>13189.899999999998</v>
      </c>
      <c r="BH675" s="11">
        <f t="shared" si="1599"/>
        <v>13189.899999999998</v>
      </c>
      <c r="BI675" s="11">
        <f>BI676</f>
        <v>0</v>
      </c>
      <c r="BJ675" s="11">
        <f>BJ676</f>
        <v>0</v>
      </c>
      <c r="BK675" s="11">
        <f>BK676</f>
        <v>0</v>
      </c>
      <c r="BL675" s="11">
        <f t="shared" si="1569"/>
        <v>13189.899999999998</v>
      </c>
      <c r="BM675" s="11">
        <f>BM676</f>
        <v>0</v>
      </c>
      <c r="BN675" s="43">
        <f t="shared" si="1636"/>
        <v>13189.899999999998</v>
      </c>
      <c r="BO675" s="11">
        <f t="shared" si="1645"/>
        <v>13189.899999999998</v>
      </c>
      <c r="BP675" s="11">
        <f>BP676</f>
        <v>0</v>
      </c>
      <c r="BQ675" s="43">
        <f t="shared" si="1637"/>
        <v>13189.899999999998</v>
      </c>
      <c r="BR675" s="11">
        <f t="shared" si="1646"/>
        <v>13189.899999999998</v>
      </c>
      <c r="BS675" s="11">
        <f>BS676</f>
        <v>0</v>
      </c>
      <c r="BT675" s="43">
        <f t="shared" si="1638"/>
        <v>13189.899999999998</v>
      </c>
      <c r="BU675" s="11">
        <f>BU676</f>
        <v>0</v>
      </c>
      <c r="BV675" s="21"/>
      <c r="BW675" s="21"/>
      <c r="BX675" s="1" t="str">
        <f t="shared" si="1572"/>
        <v/>
      </c>
    </row>
    <row r="676" spans="1:76" ht="15.6" customHeight="1" x14ac:dyDescent="0.3">
      <c r="A676" s="62" t="s">
        <v>472</v>
      </c>
      <c r="B676" s="63">
        <v>200</v>
      </c>
      <c r="C676" s="62" t="s">
        <v>78</v>
      </c>
      <c r="D676" s="62" t="s">
        <v>72</v>
      </c>
      <c r="E676" s="64" t="s">
        <v>95</v>
      </c>
      <c r="F676" s="11">
        <v>13189.899999999998</v>
      </c>
      <c r="G676" s="11">
        <v>13189.899999999998</v>
      </c>
      <c r="H676" s="11">
        <v>13189.899999999998</v>
      </c>
      <c r="I676" s="11"/>
      <c r="J676" s="11"/>
      <c r="K676" s="11"/>
      <c r="L676" s="11">
        <f t="shared" si="1684"/>
        <v>13189.899999999998</v>
      </c>
      <c r="M676" s="11">
        <f t="shared" si="1685"/>
        <v>13189.899999999998</v>
      </c>
      <c r="N676" s="11">
        <f t="shared" si="1686"/>
        <v>13189.899999999998</v>
      </c>
      <c r="O676" s="11"/>
      <c r="P676" s="11"/>
      <c r="Q676" s="11"/>
      <c r="R676" s="11">
        <f t="shared" si="1576"/>
        <v>13189.899999999998</v>
      </c>
      <c r="S676" s="11">
        <f t="shared" si="1577"/>
        <v>13189.899999999998</v>
      </c>
      <c r="T676" s="11">
        <f t="shared" si="1578"/>
        <v>13189.899999999998</v>
      </c>
      <c r="U676" s="11"/>
      <c r="V676" s="11"/>
      <c r="W676" s="11"/>
      <c r="X676" s="11">
        <f t="shared" si="1579"/>
        <v>13189.899999999998</v>
      </c>
      <c r="Y676" s="11">
        <f t="shared" si="1580"/>
        <v>13189.899999999998</v>
      </c>
      <c r="Z676" s="11">
        <f t="shared" si="1581"/>
        <v>13189.899999999998</v>
      </c>
      <c r="AA676" s="11"/>
      <c r="AB676" s="11"/>
      <c r="AC676" s="11"/>
      <c r="AD676" s="11">
        <f t="shared" si="1582"/>
        <v>13189.899999999998</v>
      </c>
      <c r="AE676" s="11">
        <f t="shared" si="1583"/>
        <v>13189.899999999998</v>
      </c>
      <c r="AF676" s="11">
        <f t="shared" si="1584"/>
        <v>13189.899999999998</v>
      </c>
      <c r="AG676" s="11"/>
      <c r="AH676" s="11">
        <f t="shared" si="1585"/>
        <v>13189.899999999998</v>
      </c>
      <c r="AI676" s="11">
        <f t="shared" si="1586"/>
        <v>13189.899999999998</v>
      </c>
      <c r="AJ676" s="11">
        <f t="shared" si="1587"/>
        <v>13189.899999999998</v>
      </c>
      <c r="AK676" s="11"/>
      <c r="AL676" s="11"/>
      <c r="AM676" s="11"/>
      <c r="AN676" s="11">
        <f t="shared" si="1588"/>
        <v>13189.899999999998</v>
      </c>
      <c r="AO676" s="11">
        <f t="shared" si="1589"/>
        <v>13189.899999999998</v>
      </c>
      <c r="AP676" s="11">
        <f t="shared" si="1590"/>
        <v>13189.899999999998</v>
      </c>
      <c r="AQ676" s="11"/>
      <c r="AR676" s="11"/>
      <c r="AS676" s="11"/>
      <c r="AT676" s="11">
        <f t="shared" si="1591"/>
        <v>13189.899999999998</v>
      </c>
      <c r="AU676" s="11">
        <f t="shared" si="1592"/>
        <v>13189.899999999998</v>
      </c>
      <c r="AV676" s="11">
        <f t="shared" si="1593"/>
        <v>13189.899999999998</v>
      </c>
      <c r="AW676" s="11"/>
      <c r="AX676" s="11"/>
      <c r="AY676" s="11"/>
      <c r="AZ676" s="11">
        <f t="shared" si="1594"/>
        <v>13189.899999999998</v>
      </c>
      <c r="BA676" s="11">
        <f t="shared" si="1595"/>
        <v>13189.899999999998</v>
      </c>
      <c r="BB676" s="11">
        <f t="shared" si="1596"/>
        <v>13189.899999999998</v>
      </c>
      <c r="BC676" s="11"/>
      <c r="BD676" s="11"/>
      <c r="BE676" s="11"/>
      <c r="BF676" s="11">
        <f t="shared" si="1597"/>
        <v>13189.899999999998</v>
      </c>
      <c r="BG676" s="11">
        <f t="shared" si="1598"/>
        <v>13189.899999999998</v>
      </c>
      <c r="BH676" s="11">
        <f t="shared" si="1599"/>
        <v>13189.899999999998</v>
      </c>
      <c r="BI676" s="11"/>
      <c r="BJ676" s="11"/>
      <c r="BK676" s="11"/>
      <c r="BL676" s="11">
        <f t="shared" si="1569"/>
        <v>13189.899999999998</v>
      </c>
      <c r="BM676" s="11"/>
      <c r="BN676" s="43">
        <f t="shared" si="1636"/>
        <v>13189.899999999998</v>
      </c>
      <c r="BO676" s="11">
        <f t="shared" si="1645"/>
        <v>13189.899999999998</v>
      </c>
      <c r="BP676" s="11"/>
      <c r="BQ676" s="43">
        <f t="shared" si="1637"/>
        <v>13189.899999999998</v>
      </c>
      <c r="BR676" s="11">
        <f t="shared" si="1646"/>
        <v>13189.899999999998</v>
      </c>
      <c r="BS676" s="11"/>
      <c r="BT676" s="43">
        <f t="shared" si="1638"/>
        <v>13189.899999999998</v>
      </c>
      <c r="BU676" s="11"/>
      <c r="BV676" s="21"/>
      <c r="BW676" s="21"/>
      <c r="BX676" s="1" t="str">
        <f t="shared" si="1572"/>
        <v>0709</v>
      </c>
    </row>
    <row r="677" spans="1:76" ht="46.8" customHeight="1" x14ac:dyDescent="0.3">
      <c r="A677" s="62" t="s">
        <v>472</v>
      </c>
      <c r="B677" s="63" t="s">
        <v>82</v>
      </c>
      <c r="C677" s="62"/>
      <c r="D677" s="62"/>
      <c r="E677" s="64" t="s">
        <v>83</v>
      </c>
      <c r="F677" s="11">
        <f t="shared" ref="F677:K677" si="1691">F678+F679</f>
        <v>75680.7</v>
      </c>
      <c r="G677" s="11">
        <f t="shared" si="1691"/>
        <v>80823.600000000006</v>
      </c>
      <c r="H677" s="11">
        <f t="shared" si="1691"/>
        <v>80823.600000000006</v>
      </c>
      <c r="I677" s="11">
        <f t="shared" si="1691"/>
        <v>0</v>
      </c>
      <c r="J677" s="11">
        <f t="shared" si="1691"/>
        <v>0</v>
      </c>
      <c r="K677" s="11">
        <f t="shared" si="1691"/>
        <v>0</v>
      </c>
      <c r="L677" s="11">
        <f t="shared" si="1684"/>
        <v>75680.7</v>
      </c>
      <c r="M677" s="11">
        <f t="shared" si="1685"/>
        <v>80823.600000000006</v>
      </c>
      <c r="N677" s="11">
        <f t="shared" si="1686"/>
        <v>80823.600000000006</v>
      </c>
      <c r="O677" s="11">
        <f>O678+O679</f>
        <v>0</v>
      </c>
      <c r="P677" s="11">
        <f>P678+P679</f>
        <v>0</v>
      </c>
      <c r="Q677" s="11">
        <f>Q678+Q679</f>
        <v>0</v>
      </c>
      <c r="R677" s="11">
        <f t="shared" si="1576"/>
        <v>75680.7</v>
      </c>
      <c r="S677" s="11">
        <f t="shared" si="1577"/>
        <v>80823.600000000006</v>
      </c>
      <c r="T677" s="11">
        <f t="shared" si="1578"/>
        <v>80823.600000000006</v>
      </c>
      <c r="U677" s="11">
        <f>U678+U679</f>
        <v>0</v>
      </c>
      <c r="V677" s="11">
        <f>V678+V679</f>
        <v>0</v>
      </c>
      <c r="W677" s="11">
        <f>W678+W679</f>
        <v>0</v>
      </c>
      <c r="X677" s="11">
        <f t="shared" si="1579"/>
        <v>75680.7</v>
      </c>
      <c r="Y677" s="11">
        <f t="shared" si="1580"/>
        <v>80823.600000000006</v>
      </c>
      <c r="Z677" s="11">
        <f t="shared" si="1581"/>
        <v>80823.600000000006</v>
      </c>
      <c r="AA677" s="11">
        <f>AA678+AA679</f>
        <v>0</v>
      </c>
      <c r="AB677" s="11">
        <f>AB678+AB679</f>
        <v>0</v>
      </c>
      <c r="AC677" s="11">
        <f>AC678+AC679</f>
        <v>0</v>
      </c>
      <c r="AD677" s="11">
        <f t="shared" si="1582"/>
        <v>75680.7</v>
      </c>
      <c r="AE677" s="11">
        <f t="shared" si="1583"/>
        <v>80823.600000000006</v>
      </c>
      <c r="AF677" s="11">
        <f t="shared" si="1584"/>
        <v>80823.600000000006</v>
      </c>
      <c r="AG677" s="11">
        <f>AG678+AG679</f>
        <v>0</v>
      </c>
      <c r="AH677" s="11">
        <f t="shared" si="1585"/>
        <v>75680.7</v>
      </c>
      <c r="AI677" s="11">
        <f t="shared" si="1586"/>
        <v>80823.600000000006</v>
      </c>
      <c r="AJ677" s="11">
        <f t="shared" si="1587"/>
        <v>80823.600000000006</v>
      </c>
      <c r="AK677" s="11">
        <f>AK678+AK679</f>
        <v>0</v>
      </c>
      <c r="AL677" s="11">
        <f>AL678+AL679</f>
        <v>0</v>
      </c>
      <c r="AM677" s="11">
        <f>AM678+AM679</f>
        <v>0</v>
      </c>
      <c r="AN677" s="11">
        <f t="shared" si="1588"/>
        <v>75680.7</v>
      </c>
      <c r="AO677" s="11">
        <f t="shared" si="1589"/>
        <v>80823.600000000006</v>
      </c>
      <c r="AP677" s="11">
        <f t="shared" si="1590"/>
        <v>80823.600000000006</v>
      </c>
      <c r="AQ677" s="11">
        <f>AQ678+AQ679</f>
        <v>0</v>
      </c>
      <c r="AR677" s="11">
        <f>AR678+AR679</f>
        <v>0</v>
      </c>
      <c r="AS677" s="11">
        <f>AS678+AS679</f>
        <v>0</v>
      </c>
      <c r="AT677" s="11">
        <f t="shared" si="1591"/>
        <v>75680.7</v>
      </c>
      <c r="AU677" s="11">
        <f t="shared" si="1592"/>
        <v>80823.600000000006</v>
      </c>
      <c r="AV677" s="11">
        <f t="shared" si="1593"/>
        <v>80823.600000000006</v>
      </c>
      <c r="AW677" s="11">
        <f>AW678+AW679</f>
        <v>0</v>
      </c>
      <c r="AX677" s="11">
        <f>AX678+AX679</f>
        <v>0</v>
      </c>
      <c r="AY677" s="11">
        <f>AY678+AY679</f>
        <v>0</v>
      </c>
      <c r="AZ677" s="11">
        <f t="shared" si="1594"/>
        <v>75680.7</v>
      </c>
      <c r="BA677" s="11">
        <f t="shared" si="1595"/>
        <v>80823.600000000006</v>
      </c>
      <c r="BB677" s="11">
        <f t="shared" si="1596"/>
        <v>80823.600000000006</v>
      </c>
      <c r="BC677" s="11">
        <f>BC678+BC679</f>
        <v>0</v>
      </c>
      <c r="BD677" s="11">
        <f>BD678+BD679</f>
        <v>0</v>
      </c>
      <c r="BE677" s="11">
        <f>BE678+BE679</f>
        <v>0</v>
      </c>
      <c r="BF677" s="11">
        <f t="shared" si="1597"/>
        <v>75680.7</v>
      </c>
      <c r="BG677" s="11">
        <f t="shared" si="1598"/>
        <v>80823.600000000006</v>
      </c>
      <c r="BH677" s="11">
        <f t="shared" si="1599"/>
        <v>80823.600000000006</v>
      </c>
      <c r="BI677" s="11">
        <f>BI678+BI679</f>
        <v>0</v>
      </c>
      <c r="BJ677" s="11">
        <f>BJ678+BJ679</f>
        <v>0</v>
      </c>
      <c r="BK677" s="11">
        <f>BK678+BK679</f>
        <v>0</v>
      </c>
      <c r="BL677" s="11">
        <f t="shared" si="1569"/>
        <v>75680.7</v>
      </c>
      <c r="BM677" s="11">
        <f>BM678+BM679</f>
        <v>0</v>
      </c>
      <c r="BN677" s="43">
        <f t="shared" si="1636"/>
        <v>75680.7</v>
      </c>
      <c r="BO677" s="11">
        <f t="shared" si="1645"/>
        <v>80823.600000000006</v>
      </c>
      <c r="BP677" s="11">
        <f>BP678+BP679</f>
        <v>0</v>
      </c>
      <c r="BQ677" s="43">
        <f t="shared" si="1637"/>
        <v>80823.600000000006</v>
      </c>
      <c r="BR677" s="11">
        <f t="shared" si="1646"/>
        <v>80823.600000000006</v>
      </c>
      <c r="BS677" s="11">
        <f>BS678+BS679</f>
        <v>0</v>
      </c>
      <c r="BT677" s="43">
        <f t="shared" si="1638"/>
        <v>80823.600000000006</v>
      </c>
      <c r="BU677" s="11">
        <f>BU678+BU679</f>
        <v>0</v>
      </c>
      <c r="BV677" s="21"/>
      <c r="BW677" s="21"/>
      <c r="BX677" s="1" t="str">
        <f t="shared" si="1572"/>
        <v/>
      </c>
    </row>
    <row r="678" spans="1:76" ht="31.2" customHeight="1" x14ac:dyDescent="0.3">
      <c r="A678" s="62" t="s">
        <v>472</v>
      </c>
      <c r="B678" s="63">
        <v>600</v>
      </c>
      <c r="C678" s="62" t="s">
        <v>78</v>
      </c>
      <c r="D678" s="62" t="s">
        <v>66</v>
      </c>
      <c r="E678" s="64" t="s">
        <v>473</v>
      </c>
      <c r="F678" s="11">
        <v>16739.599999999999</v>
      </c>
      <c r="G678" s="11">
        <v>17835.7</v>
      </c>
      <c r="H678" s="11">
        <v>17835.7</v>
      </c>
      <c r="I678" s="11"/>
      <c r="J678" s="11"/>
      <c r="K678" s="11"/>
      <c r="L678" s="11">
        <f t="shared" si="1684"/>
        <v>16739.599999999999</v>
      </c>
      <c r="M678" s="11">
        <f t="shared" si="1685"/>
        <v>17835.7</v>
      </c>
      <c r="N678" s="11">
        <f t="shared" si="1686"/>
        <v>17835.7</v>
      </c>
      <c r="O678" s="11"/>
      <c r="P678" s="11"/>
      <c r="Q678" s="11"/>
      <c r="R678" s="11">
        <f t="shared" si="1576"/>
        <v>16739.599999999999</v>
      </c>
      <c r="S678" s="11">
        <f t="shared" si="1577"/>
        <v>17835.7</v>
      </c>
      <c r="T678" s="11">
        <f t="shared" si="1578"/>
        <v>17835.7</v>
      </c>
      <c r="U678" s="11"/>
      <c r="V678" s="11"/>
      <c r="W678" s="11"/>
      <c r="X678" s="11">
        <f t="shared" si="1579"/>
        <v>16739.599999999999</v>
      </c>
      <c r="Y678" s="11">
        <f t="shared" si="1580"/>
        <v>17835.7</v>
      </c>
      <c r="Z678" s="11">
        <f t="shared" si="1581"/>
        <v>17835.7</v>
      </c>
      <c r="AA678" s="11"/>
      <c r="AB678" s="11"/>
      <c r="AC678" s="11"/>
      <c r="AD678" s="11">
        <f t="shared" si="1582"/>
        <v>16739.599999999999</v>
      </c>
      <c r="AE678" s="11">
        <f t="shared" si="1583"/>
        <v>17835.7</v>
      </c>
      <c r="AF678" s="11">
        <f t="shared" si="1584"/>
        <v>17835.7</v>
      </c>
      <c r="AG678" s="11"/>
      <c r="AH678" s="11">
        <f t="shared" si="1585"/>
        <v>16739.599999999999</v>
      </c>
      <c r="AI678" s="11">
        <f t="shared" si="1586"/>
        <v>17835.7</v>
      </c>
      <c r="AJ678" s="11">
        <f t="shared" si="1587"/>
        <v>17835.7</v>
      </c>
      <c r="AK678" s="11"/>
      <c r="AL678" s="11"/>
      <c r="AM678" s="11"/>
      <c r="AN678" s="11">
        <f t="shared" si="1588"/>
        <v>16739.599999999999</v>
      </c>
      <c r="AO678" s="11">
        <f t="shared" si="1589"/>
        <v>17835.7</v>
      </c>
      <c r="AP678" s="11">
        <f t="shared" si="1590"/>
        <v>17835.7</v>
      </c>
      <c r="AQ678" s="11"/>
      <c r="AR678" s="11"/>
      <c r="AS678" s="11"/>
      <c r="AT678" s="11">
        <f t="shared" si="1591"/>
        <v>16739.599999999999</v>
      </c>
      <c r="AU678" s="11">
        <f t="shared" si="1592"/>
        <v>17835.7</v>
      </c>
      <c r="AV678" s="11">
        <f t="shared" si="1593"/>
        <v>17835.7</v>
      </c>
      <c r="AW678" s="11"/>
      <c r="AX678" s="11"/>
      <c r="AY678" s="11"/>
      <c r="AZ678" s="11">
        <f t="shared" si="1594"/>
        <v>16739.599999999999</v>
      </c>
      <c r="BA678" s="11">
        <f t="shared" si="1595"/>
        <v>17835.7</v>
      </c>
      <c r="BB678" s="11">
        <f t="shared" si="1596"/>
        <v>17835.7</v>
      </c>
      <c r="BC678" s="11"/>
      <c r="BD678" s="11"/>
      <c r="BE678" s="11"/>
      <c r="BF678" s="11">
        <f t="shared" si="1597"/>
        <v>16739.599999999999</v>
      </c>
      <c r="BG678" s="11">
        <f t="shared" si="1598"/>
        <v>17835.7</v>
      </c>
      <c r="BH678" s="11">
        <f t="shared" si="1599"/>
        <v>17835.7</v>
      </c>
      <c r="BI678" s="11"/>
      <c r="BJ678" s="11"/>
      <c r="BK678" s="11"/>
      <c r="BL678" s="11">
        <f t="shared" si="1569"/>
        <v>16739.599999999999</v>
      </c>
      <c r="BM678" s="11"/>
      <c r="BN678" s="43">
        <f t="shared" si="1636"/>
        <v>16739.599999999999</v>
      </c>
      <c r="BO678" s="11">
        <f t="shared" si="1645"/>
        <v>17835.7</v>
      </c>
      <c r="BP678" s="11"/>
      <c r="BQ678" s="43">
        <f t="shared" si="1637"/>
        <v>17835.7</v>
      </c>
      <c r="BR678" s="11">
        <f t="shared" si="1646"/>
        <v>17835.7</v>
      </c>
      <c r="BS678" s="11"/>
      <c r="BT678" s="43">
        <f t="shared" si="1638"/>
        <v>17835.7</v>
      </c>
      <c r="BU678" s="11"/>
      <c r="BV678" s="21"/>
      <c r="BW678" s="21"/>
      <c r="BX678" s="1" t="str">
        <f t="shared" si="1572"/>
        <v>0705</v>
      </c>
    </row>
    <row r="679" spans="1:76" ht="15.6" customHeight="1" x14ac:dyDescent="0.3">
      <c r="A679" s="62" t="s">
        <v>472</v>
      </c>
      <c r="B679" s="63">
        <v>600</v>
      </c>
      <c r="C679" s="62" t="s">
        <v>78</v>
      </c>
      <c r="D679" s="62" t="s">
        <v>72</v>
      </c>
      <c r="E679" s="64" t="s">
        <v>95</v>
      </c>
      <c r="F679" s="11">
        <v>58941.1</v>
      </c>
      <c r="G679" s="11">
        <v>62987.9</v>
      </c>
      <c r="H679" s="11">
        <v>62987.9</v>
      </c>
      <c r="I679" s="11"/>
      <c r="J679" s="11"/>
      <c r="K679" s="11"/>
      <c r="L679" s="11">
        <f t="shared" si="1684"/>
        <v>58941.1</v>
      </c>
      <c r="M679" s="11">
        <f t="shared" si="1685"/>
        <v>62987.9</v>
      </c>
      <c r="N679" s="11">
        <f t="shared" si="1686"/>
        <v>62987.9</v>
      </c>
      <c r="O679" s="11"/>
      <c r="P679" s="11"/>
      <c r="Q679" s="11"/>
      <c r="R679" s="11">
        <f t="shared" si="1576"/>
        <v>58941.1</v>
      </c>
      <c r="S679" s="11">
        <f t="shared" si="1577"/>
        <v>62987.9</v>
      </c>
      <c r="T679" s="11">
        <f t="shared" si="1578"/>
        <v>62987.9</v>
      </c>
      <c r="U679" s="11"/>
      <c r="V679" s="11"/>
      <c r="W679" s="11"/>
      <c r="X679" s="11">
        <f t="shared" si="1579"/>
        <v>58941.1</v>
      </c>
      <c r="Y679" s="11">
        <f t="shared" si="1580"/>
        <v>62987.9</v>
      </c>
      <c r="Z679" s="11">
        <f t="shared" si="1581"/>
        <v>62987.9</v>
      </c>
      <c r="AA679" s="11"/>
      <c r="AB679" s="11"/>
      <c r="AC679" s="11"/>
      <c r="AD679" s="11">
        <f t="shared" si="1582"/>
        <v>58941.1</v>
      </c>
      <c r="AE679" s="11">
        <f t="shared" si="1583"/>
        <v>62987.9</v>
      </c>
      <c r="AF679" s="11">
        <f t="shared" si="1584"/>
        <v>62987.9</v>
      </c>
      <c r="AG679" s="11"/>
      <c r="AH679" s="11">
        <f t="shared" si="1585"/>
        <v>58941.1</v>
      </c>
      <c r="AI679" s="11">
        <f t="shared" si="1586"/>
        <v>62987.9</v>
      </c>
      <c r="AJ679" s="11">
        <f t="shared" si="1587"/>
        <v>62987.9</v>
      </c>
      <c r="AK679" s="11"/>
      <c r="AL679" s="11"/>
      <c r="AM679" s="11"/>
      <c r="AN679" s="11">
        <f t="shared" si="1588"/>
        <v>58941.1</v>
      </c>
      <c r="AO679" s="11">
        <f t="shared" si="1589"/>
        <v>62987.9</v>
      </c>
      <c r="AP679" s="11">
        <f t="shared" si="1590"/>
        <v>62987.9</v>
      </c>
      <c r="AQ679" s="11"/>
      <c r="AR679" s="11"/>
      <c r="AS679" s="11"/>
      <c r="AT679" s="11">
        <f t="shared" si="1591"/>
        <v>58941.1</v>
      </c>
      <c r="AU679" s="11">
        <f t="shared" si="1592"/>
        <v>62987.9</v>
      </c>
      <c r="AV679" s="11">
        <f t="shared" si="1593"/>
        <v>62987.9</v>
      </c>
      <c r="AW679" s="11"/>
      <c r="AX679" s="11"/>
      <c r="AY679" s="11"/>
      <c r="AZ679" s="11">
        <f t="shared" si="1594"/>
        <v>58941.1</v>
      </c>
      <c r="BA679" s="11">
        <f t="shared" si="1595"/>
        <v>62987.9</v>
      </c>
      <c r="BB679" s="11">
        <f t="shared" si="1596"/>
        <v>62987.9</v>
      </c>
      <c r="BC679" s="11"/>
      <c r="BD679" s="11"/>
      <c r="BE679" s="11"/>
      <c r="BF679" s="11">
        <f t="shared" si="1597"/>
        <v>58941.1</v>
      </c>
      <c r="BG679" s="11">
        <f t="shared" si="1598"/>
        <v>62987.9</v>
      </c>
      <c r="BH679" s="11">
        <f t="shared" si="1599"/>
        <v>62987.9</v>
      </c>
      <c r="BI679" s="11"/>
      <c r="BJ679" s="11"/>
      <c r="BK679" s="11"/>
      <c r="BL679" s="11">
        <f t="shared" si="1569"/>
        <v>58941.1</v>
      </c>
      <c r="BM679" s="11"/>
      <c r="BN679" s="43">
        <f t="shared" si="1636"/>
        <v>58941.1</v>
      </c>
      <c r="BO679" s="11">
        <f t="shared" si="1645"/>
        <v>62987.9</v>
      </c>
      <c r="BP679" s="11"/>
      <c r="BQ679" s="43">
        <f t="shared" si="1637"/>
        <v>62987.9</v>
      </c>
      <c r="BR679" s="11">
        <f t="shared" si="1646"/>
        <v>62987.9</v>
      </c>
      <c r="BS679" s="11"/>
      <c r="BT679" s="43">
        <f t="shared" si="1638"/>
        <v>62987.9</v>
      </c>
      <c r="BU679" s="11"/>
      <c r="BV679" s="21"/>
      <c r="BW679" s="21"/>
      <c r="BX679" s="1" t="str">
        <f t="shared" si="1572"/>
        <v>0709</v>
      </c>
    </row>
    <row r="680" spans="1:76" ht="15.6" customHeight="1" x14ac:dyDescent="0.3">
      <c r="A680" s="62" t="s">
        <v>472</v>
      </c>
      <c r="B680" s="63" t="s">
        <v>58</v>
      </c>
      <c r="C680" s="62"/>
      <c r="D680" s="62"/>
      <c r="E680" s="64" t="s">
        <v>59</v>
      </c>
      <c r="F680" s="11">
        <f t="shared" ref="F680:K680" si="1692">F681</f>
        <v>425.5</v>
      </c>
      <c r="G680" s="11">
        <f t="shared" si="1692"/>
        <v>425.5</v>
      </c>
      <c r="H680" s="11">
        <f t="shared" si="1692"/>
        <v>425.5</v>
      </c>
      <c r="I680" s="11">
        <f t="shared" si="1692"/>
        <v>0</v>
      </c>
      <c r="J680" s="11">
        <f t="shared" si="1692"/>
        <v>0</v>
      </c>
      <c r="K680" s="11">
        <f t="shared" si="1692"/>
        <v>0</v>
      </c>
      <c r="L680" s="11">
        <f t="shared" si="1684"/>
        <v>425.5</v>
      </c>
      <c r="M680" s="11">
        <f t="shared" si="1685"/>
        <v>425.5</v>
      </c>
      <c r="N680" s="11">
        <f t="shared" si="1686"/>
        <v>425.5</v>
      </c>
      <c r="O680" s="11">
        <f>O681</f>
        <v>0</v>
      </c>
      <c r="P680" s="11">
        <f>P681</f>
        <v>0</v>
      </c>
      <c r="Q680" s="11">
        <f>Q681</f>
        <v>0</v>
      </c>
      <c r="R680" s="11">
        <f t="shared" si="1576"/>
        <v>425.5</v>
      </c>
      <c r="S680" s="11">
        <f t="shared" si="1577"/>
        <v>425.5</v>
      </c>
      <c r="T680" s="11">
        <f t="shared" si="1578"/>
        <v>425.5</v>
      </c>
      <c r="U680" s="11">
        <f>U681</f>
        <v>0</v>
      </c>
      <c r="V680" s="11">
        <f>V681</f>
        <v>0</v>
      </c>
      <c r="W680" s="11">
        <f>W681</f>
        <v>0</v>
      </c>
      <c r="X680" s="11">
        <f t="shared" si="1579"/>
        <v>425.5</v>
      </c>
      <c r="Y680" s="11">
        <f t="shared" si="1580"/>
        <v>425.5</v>
      </c>
      <c r="Z680" s="11">
        <f t="shared" si="1581"/>
        <v>425.5</v>
      </c>
      <c r="AA680" s="11">
        <f>AA681</f>
        <v>0</v>
      </c>
      <c r="AB680" s="11">
        <f>AB681</f>
        <v>0</v>
      </c>
      <c r="AC680" s="11">
        <f>AC681</f>
        <v>0</v>
      </c>
      <c r="AD680" s="11">
        <f t="shared" si="1582"/>
        <v>425.5</v>
      </c>
      <c r="AE680" s="11">
        <f t="shared" si="1583"/>
        <v>425.5</v>
      </c>
      <c r="AF680" s="11">
        <f t="shared" si="1584"/>
        <v>425.5</v>
      </c>
      <c r="AG680" s="11">
        <f>AG681</f>
        <v>0</v>
      </c>
      <c r="AH680" s="11">
        <f t="shared" si="1585"/>
        <v>425.5</v>
      </c>
      <c r="AI680" s="11">
        <f t="shared" si="1586"/>
        <v>425.5</v>
      </c>
      <c r="AJ680" s="11">
        <f t="shared" si="1587"/>
        <v>425.5</v>
      </c>
      <c r="AK680" s="11">
        <f>AK681</f>
        <v>0</v>
      </c>
      <c r="AL680" s="11">
        <f>AL681</f>
        <v>0</v>
      </c>
      <c r="AM680" s="11">
        <f>AM681</f>
        <v>0</v>
      </c>
      <c r="AN680" s="11">
        <f t="shared" si="1588"/>
        <v>425.5</v>
      </c>
      <c r="AO680" s="11">
        <f t="shared" si="1589"/>
        <v>425.5</v>
      </c>
      <c r="AP680" s="11">
        <f t="shared" si="1590"/>
        <v>425.5</v>
      </c>
      <c r="AQ680" s="11">
        <f>AQ681</f>
        <v>0</v>
      </c>
      <c r="AR680" s="11">
        <f>AR681</f>
        <v>0</v>
      </c>
      <c r="AS680" s="11">
        <f>AS681</f>
        <v>0</v>
      </c>
      <c r="AT680" s="11">
        <f t="shared" si="1591"/>
        <v>425.5</v>
      </c>
      <c r="AU680" s="11">
        <f t="shared" si="1592"/>
        <v>425.5</v>
      </c>
      <c r="AV680" s="11">
        <f t="shared" si="1593"/>
        <v>425.5</v>
      </c>
      <c r="AW680" s="11">
        <f>AW681</f>
        <v>0</v>
      </c>
      <c r="AX680" s="11">
        <f>AX681</f>
        <v>0</v>
      </c>
      <c r="AY680" s="11">
        <f>AY681</f>
        <v>0</v>
      </c>
      <c r="AZ680" s="11">
        <f t="shared" si="1594"/>
        <v>425.5</v>
      </c>
      <c r="BA680" s="11">
        <f t="shared" si="1595"/>
        <v>425.5</v>
      </c>
      <c r="BB680" s="11">
        <f t="shared" si="1596"/>
        <v>425.5</v>
      </c>
      <c r="BC680" s="11">
        <f>BC681</f>
        <v>0</v>
      </c>
      <c r="BD680" s="11">
        <f>BD681</f>
        <v>0</v>
      </c>
      <c r="BE680" s="11">
        <f>BE681</f>
        <v>0</v>
      </c>
      <c r="BF680" s="11">
        <f t="shared" si="1597"/>
        <v>425.5</v>
      </c>
      <c r="BG680" s="11">
        <f t="shared" si="1598"/>
        <v>425.5</v>
      </c>
      <c r="BH680" s="11">
        <f t="shared" si="1599"/>
        <v>425.5</v>
      </c>
      <c r="BI680" s="11">
        <f>BI681</f>
        <v>0</v>
      </c>
      <c r="BJ680" s="11">
        <f>BJ681</f>
        <v>0</v>
      </c>
      <c r="BK680" s="11">
        <f>BK681</f>
        <v>0</v>
      </c>
      <c r="BL680" s="11">
        <f t="shared" si="1569"/>
        <v>425.5</v>
      </c>
      <c r="BM680" s="11">
        <f>BM681</f>
        <v>0</v>
      </c>
      <c r="BN680" s="43">
        <f t="shared" si="1636"/>
        <v>425.5</v>
      </c>
      <c r="BO680" s="11">
        <f t="shared" si="1645"/>
        <v>425.5</v>
      </c>
      <c r="BP680" s="11">
        <f>BP681</f>
        <v>0</v>
      </c>
      <c r="BQ680" s="43">
        <f t="shared" si="1637"/>
        <v>425.5</v>
      </c>
      <c r="BR680" s="11">
        <f t="shared" si="1646"/>
        <v>425.5</v>
      </c>
      <c r="BS680" s="11">
        <f>BS681</f>
        <v>0</v>
      </c>
      <c r="BT680" s="43">
        <f t="shared" si="1638"/>
        <v>425.5</v>
      </c>
      <c r="BU680" s="11">
        <f>BU681</f>
        <v>0</v>
      </c>
      <c r="BV680" s="21"/>
      <c r="BW680" s="21"/>
      <c r="BX680" s="1" t="str">
        <f t="shared" si="1572"/>
        <v/>
      </c>
    </row>
    <row r="681" spans="1:76" ht="15.6" customHeight="1" x14ac:dyDescent="0.3">
      <c r="A681" s="62" t="s">
        <v>472</v>
      </c>
      <c r="B681" s="63">
        <v>800</v>
      </c>
      <c r="C681" s="62" t="s">
        <v>78</v>
      </c>
      <c r="D681" s="62" t="s">
        <v>72</v>
      </c>
      <c r="E681" s="64" t="s">
        <v>95</v>
      </c>
      <c r="F681" s="11">
        <v>425.5</v>
      </c>
      <c r="G681" s="11">
        <v>425.5</v>
      </c>
      <c r="H681" s="11">
        <v>425.5</v>
      </c>
      <c r="I681" s="11"/>
      <c r="J681" s="11"/>
      <c r="K681" s="11"/>
      <c r="L681" s="11">
        <f t="shared" si="1684"/>
        <v>425.5</v>
      </c>
      <c r="M681" s="11">
        <f t="shared" si="1685"/>
        <v>425.5</v>
      </c>
      <c r="N681" s="11">
        <f t="shared" si="1686"/>
        <v>425.5</v>
      </c>
      <c r="O681" s="11"/>
      <c r="P681" s="11"/>
      <c r="Q681" s="11"/>
      <c r="R681" s="11">
        <f t="shared" si="1576"/>
        <v>425.5</v>
      </c>
      <c r="S681" s="11">
        <f t="shared" si="1577"/>
        <v>425.5</v>
      </c>
      <c r="T681" s="11">
        <f t="shared" si="1578"/>
        <v>425.5</v>
      </c>
      <c r="U681" s="11"/>
      <c r="V681" s="11"/>
      <c r="W681" s="11"/>
      <c r="X681" s="11">
        <f t="shared" si="1579"/>
        <v>425.5</v>
      </c>
      <c r="Y681" s="11">
        <f t="shared" si="1580"/>
        <v>425.5</v>
      </c>
      <c r="Z681" s="11">
        <f t="shared" si="1581"/>
        <v>425.5</v>
      </c>
      <c r="AA681" s="11"/>
      <c r="AB681" s="11"/>
      <c r="AC681" s="11"/>
      <c r="AD681" s="11">
        <f t="shared" si="1582"/>
        <v>425.5</v>
      </c>
      <c r="AE681" s="11">
        <f t="shared" si="1583"/>
        <v>425.5</v>
      </c>
      <c r="AF681" s="11">
        <f t="shared" si="1584"/>
        <v>425.5</v>
      </c>
      <c r="AG681" s="11"/>
      <c r="AH681" s="11">
        <f t="shared" si="1585"/>
        <v>425.5</v>
      </c>
      <c r="AI681" s="11">
        <f t="shared" si="1586"/>
        <v>425.5</v>
      </c>
      <c r="AJ681" s="11">
        <f t="shared" si="1587"/>
        <v>425.5</v>
      </c>
      <c r="AK681" s="11"/>
      <c r="AL681" s="11"/>
      <c r="AM681" s="11"/>
      <c r="AN681" s="11">
        <f t="shared" si="1588"/>
        <v>425.5</v>
      </c>
      <c r="AO681" s="11">
        <f t="shared" si="1589"/>
        <v>425.5</v>
      </c>
      <c r="AP681" s="11">
        <f t="shared" si="1590"/>
        <v>425.5</v>
      </c>
      <c r="AQ681" s="11"/>
      <c r="AR681" s="11"/>
      <c r="AS681" s="11"/>
      <c r="AT681" s="11">
        <f t="shared" si="1591"/>
        <v>425.5</v>
      </c>
      <c r="AU681" s="11">
        <f t="shared" si="1592"/>
        <v>425.5</v>
      </c>
      <c r="AV681" s="11">
        <f t="shared" si="1593"/>
        <v>425.5</v>
      </c>
      <c r="AW681" s="11"/>
      <c r="AX681" s="11"/>
      <c r="AY681" s="11"/>
      <c r="AZ681" s="11">
        <f t="shared" si="1594"/>
        <v>425.5</v>
      </c>
      <c r="BA681" s="11">
        <f t="shared" si="1595"/>
        <v>425.5</v>
      </c>
      <c r="BB681" s="11">
        <f t="shared" si="1596"/>
        <v>425.5</v>
      </c>
      <c r="BC681" s="11"/>
      <c r="BD681" s="11"/>
      <c r="BE681" s="11"/>
      <c r="BF681" s="11">
        <f t="shared" si="1597"/>
        <v>425.5</v>
      </c>
      <c r="BG681" s="11">
        <f t="shared" si="1598"/>
        <v>425.5</v>
      </c>
      <c r="BH681" s="11">
        <f t="shared" si="1599"/>
        <v>425.5</v>
      </c>
      <c r="BI681" s="11"/>
      <c r="BJ681" s="11"/>
      <c r="BK681" s="11"/>
      <c r="BL681" s="11">
        <f t="shared" si="1569"/>
        <v>425.5</v>
      </c>
      <c r="BM681" s="11"/>
      <c r="BN681" s="43">
        <f t="shared" si="1636"/>
        <v>425.5</v>
      </c>
      <c r="BO681" s="11">
        <f t="shared" si="1645"/>
        <v>425.5</v>
      </c>
      <c r="BP681" s="11"/>
      <c r="BQ681" s="43">
        <f t="shared" si="1637"/>
        <v>425.5</v>
      </c>
      <c r="BR681" s="11">
        <f t="shared" si="1646"/>
        <v>425.5</v>
      </c>
      <c r="BS681" s="11"/>
      <c r="BT681" s="43">
        <f t="shared" si="1638"/>
        <v>425.5</v>
      </c>
      <c r="BU681" s="11"/>
      <c r="BV681" s="21"/>
      <c r="BW681" s="21"/>
      <c r="BX681" s="1" t="str">
        <f t="shared" si="1572"/>
        <v>0709</v>
      </c>
    </row>
    <row r="682" spans="1:76" ht="15.6" customHeight="1" x14ac:dyDescent="0.3">
      <c r="A682" s="62" t="s">
        <v>474</v>
      </c>
      <c r="B682" s="63"/>
      <c r="C682" s="62"/>
      <c r="D682" s="62"/>
      <c r="E682" s="64" t="s">
        <v>221</v>
      </c>
      <c r="F682" s="11">
        <f t="shared" ref="F682:K682" si="1693">F683</f>
        <v>2948</v>
      </c>
      <c r="G682" s="11">
        <f t="shared" si="1693"/>
        <v>0</v>
      </c>
      <c r="H682" s="11">
        <f t="shared" si="1693"/>
        <v>0</v>
      </c>
      <c r="I682" s="11">
        <f t="shared" si="1693"/>
        <v>0</v>
      </c>
      <c r="J682" s="11">
        <f t="shared" si="1693"/>
        <v>0</v>
      </c>
      <c r="K682" s="11">
        <f t="shared" si="1693"/>
        <v>0</v>
      </c>
      <c r="L682" s="11">
        <f t="shared" si="1684"/>
        <v>2948</v>
      </c>
      <c r="M682" s="11">
        <f t="shared" si="1685"/>
        <v>0</v>
      </c>
      <c r="N682" s="11">
        <f t="shared" si="1686"/>
        <v>0</v>
      </c>
      <c r="O682" s="11">
        <f>O683</f>
        <v>1928.3670000000002</v>
      </c>
      <c r="P682" s="11">
        <f>P683</f>
        <v>0</v>
      </c>
      <c r="Q682" s="11">
        <f>Q683</f>
        <v>0</v>
      </c>
      <c r="R682" s="11">
        <f t="shared" si="1576"/>
        <v>4876.3670000000002</v>
      </c>
      <c r="S682" s="11">
        <f t="shared" si="1577"/>
        <v>0</v>
      </c>
      <c r="T682" s="11">
        <f t="shared" si="1578"/>
        <v>0</v>
      </c>
      <c r="U682" s="11">
        <f>U683</f>
        <v>0</v>
      </c>
      <c r="V682" s="11">
        <f>V683</f>
        <v>0</v>
      </c>
      <c r="W682" s="11">
        <f>W683</f>
        <v>0</v>
      </c>
      <c r="X682" s="11">
        <f t="shared" si="1579"/>
        <v>4876.3670000000002</v>
      </c>
      <c r="Y682" s="11">
        <f t="shared" si="1580"/>
        <v>0</v>
      </c>
      <c r="Z682" s="11">
        <f t="shared" si="1581"/>
        <v>0</v>
      </c>
      <c r="AA682" s="11">
        <f>AA683</f>
        <v>0</v>
      </c>
      <c r="AB682" s="11">
        <f>AB683</f>
        <v>0</v>
      </c>
      <c r="AC682" s="11">
        <f>AC683</f>
        <v>0</v>
      </c>
      <c r="AD682" s="11">
        <f t="shared" si="1582"/>
        <v>4876.3670000000002</v>
      </c>
      <c r="AE682" s="11">
        <f t="shared" si="1583"/>
        <v>0</v>
      </c>
      <c r="AF682" s="11">
        <f t="shared" si="1584"/>
        <v>0</v>
      </c>
      <c r="AG682" s="11">
        <f>AG683</f>
        <v>0</v>
      </c>
      <c r="AH682" s="11">
        <f t="shared" si="1585"/>
        <v>4876.3670000000002</v>
      </c>
      <c r="AI682" s="11">
        <f t="shared" si="1586"/>
        <v>0</v>
      </c>
      <c r="AJ682" s="11">
        <f t="shared" si="1587"/>
        <v>0</v>
      </c>
      <c r="AK682" s="11">
        <f>AK683</f>
        <v>0</v>
      </c>
      <c r="AL682" s="11">
        <f>AL683</f>
        <v>0</v>
      </c>
      <c r="AM682" s="11">
        <f>AM683</f>
        <v>0</v>
      </c>
      <c r="AN682" s="11">
        <f t="shared" si="1588"/>
        <v>4876.3670000000002</v>
      </c>
      <c r="AO682" s="11">
        <f t="shared" si="1589"/>
        <v>0</v>
      </c>
      <c r="AP682" s="11">
        <f t="shared" si="1590"/>
        <v>0</v>
      </c>
      <c r="AQ682" s="11">
        <f>AQ683</f>
        <v>0</v>
      </c>
      <c r="AR682" s="11">
        <f>AR683</f>
        <v>0</v>
      </c>
      <c r="AS682" s="11">
        <f>AS683</f>
        <v>0</v>
      </c>
      <c r="AT682" s="11">
        <f t="shared" si="1591"/>
        <v>4876.3670000000002</v>
      </c>
      <c r="AU682" s="11">
        <f t="shared" si="1592"/>
        <v>0</v>
      </c>
      <c r="AV682" s="11">
        <f t="shared" si="1593"/>
        <v>0</v>
      </c>
      <c r="AW682" s="11">
        <f>AW683</f>
        <v>0</v>
      </c>
      <c r="AX682" s="11">
        <f>AX683</f>
        <v>0</v>
      </c>
      <c r="AY682" s="11">
        <f>AY683</f>
        <v>0</v>
      </c>
      <c r="AZ682" s="11">
        <f t="shared" si="1594"/>
        <v>4876.3670000000002</v>
      </c>
      <c r="BA682" s="11">
        <f t="shared" si="1595"/>
        <v>0</v>
      </c>
      <c r="BB682" s="11">
        <f t="shared" si="1596"/>
        <v>0</v>
      </c>
      <c r="BC682" s="11">
        <f>BC683</f>
        <v>0</v>
      </c>
      <c r="BD682" s="11">
        <f>BD683</f>
        <v>0</v>
      </c>
      <c r="BE682" s="11">
        <f>BE683</f>
        <v>0</v>
      </c>
      <c r="BF682" s="11">
        <f t="shared" si="1597"/>
        <v>4876.3670000000002</v>
      </c>
      <c r="BG682" s="11">
        <f t="shared" si="1598"/>
        <v>0</v>
      </c>
      <c r="BH682" s="11">
        <f t="shared" si="1599"/>
        <v>0</v>
      </c>
      <c r="BI682" s="11">
        <f>BI683</f>
        <v>0</v>
      </c>
      <c r="BJ682" s="11">
        <f>BJ683</f>
        <v>0</v>
      </c>
      <c r="BK682" s="11">
        <f>BK683</f>
        <v>0</v>
      </c>
      <c r="BL682" s="11">
        <f t="shared" si="1569"/>
        <v>4876.3670000000002</v>
      </c>
      <c r="BM682" s="11">
        <f>BM683</f>
        <v>0</v>
      </c>
      <c r="BN682" s="43">
        <f t="shared" si="1636"/>
        <v>4876.3670000000002</v>
      </c>
      <c r="BO682" s="11">
        <f t="shared" si="1645"/>
        <v>0</v>
      </c>
      <c r="BP682" s="11">
        <f>BP683</f>
        <v>0</v>
      </c>
      <c r="BQ682" s="43">
        <f t="shared" si="1637"/>
        <v>0</v>
      </c>
      <c r="BR682" s="11">
        <f t="shared" si="1646"/>
        <v>0</v>
      </c>
      <c r="BS682" s="11">
        <f>BS683</f>
        <v>0</v>
      </c>
      <c r="BT682" s="43">
        <f t="shared" si="1638"/>
        <v>0</v>
      </c>
      <c r="BU682" s="11">
        <f>BU683</f>
        <v>0</v>
      </c>
      <c r="BV682" s="21"/>
      <c r="BW682" s="21"/>
      <c r="BX682" s="1" t="str">
        <f t="shared" si="1572"/>
        <v/>
      </c>
    </row>
    <row r="683" spans="1:76" ht="46.8" customHeight="1" x14ac:dyDescent="0.3">
      <c r="A683" s="62" t="s">
        <v>474</v>
      </c>
      <c r="B683" s="63" t="s">
        <v>82</v>
      </c>
      <c r="C683" s="62"/>
      <c r="D683" s="62"/>
      <c r="E683" s="64" t="s">
        <v>83</v>
      </c>
      <c r="F683" s="11">
        <f t="shared" ref="F683:K683" si="1694">F684+F685</f>
        <v>2948</v>
      </c>
      <c r="G683" s="11">
        <f t="shared" si="1694"/>
        <v>0</v>
      </c>
      <c r="H683" s="11">
        <f t="shared" si="1694"/>
        <v>0</v>
      </c>
      <c r="I683" s="11">
        <f t="shared" si="1694"/>
        <v>0</v>
      </c>
      <c r="J683" s="11">
        <f t="shared" si="1694"/>
        <v>0</v>
      </c>
      <c r="K683" s="11">
        <f t="shared" si="1694"/>
        <v>0</v>
      </c>
      <c r="L683" s="11">
        <f t="shared" si="1684"/>
        <v>2948</v>
      </c>
      <c r="M683" s="11">
        <f t="shared" si="1685"/>
        <v>0</v>
      </c>
      <c r="N683" s="11">
        <f t="shared" si="1686"/>
        <v>0</v>
      </c>
      <c r="O683" s="11">
        <f>O684+O685</f>
        <v>1928.3670000000002</v>
      </c>
      <c r="P683" s="11">
        <f>P684+P685</f>
        <v>0</v>
      </c>
      <c r="Q683" s="11">
        <f>Q684+Q685</f>
        <v>0</v>
      </c>
      <c r="R683" s="11">
        <f t="shared" si="1576"/>
        <v>4876.3670000000002</v>
      </c>
      <c r="S683" s="11">
        <f t="shared" si="1577"/>
        <v>0</v>
      </c>
      <c r="T683" s="11">
        <f t="shared" si="1578"/>
        <v>0</v>
      </c>
      <c r="U683" s="11">
        <f>U684+U685</f>
        <v>0</v>
      </c>
      <c r="V683" s="11">
        <f>V684+V685</f>
        <v>0</v>
      </c>
      <c r="W683" s="11">
        <f>W684+W685</f>
        <v>0</v>
      </c>
      <c r="X683" s="11">
        <f t="shared" si="1579"/>
        <v>4876.3670000000002</v>
      </c>
      <c r="Y683" s="11">
        <f t="shared" si="1580"/>
        <v>0</v>
      </c>
      <c r="Z683" s="11">
        <f t="shared" si="1581"/>
        <v>0</v>
      </c>
      <c r="AA683" s="11">
        <f>AA684+AA685</f>
        <v>0</v>
      </c>
      <c r="AB683" s="11">
        <f>AB684+AB685</f>
        <v>0</v>
      </c>
      <c r="AC683" s="11">
        <f>AC684+AC685</f>
        <v>0</v>
      </c>
      <c r="AD683" s="11">
        <f t="shared" si="1582"/>
        <v>4876.3670000000002</v>
      </c>
      <c r="AE683" s="11">
        <f t="shared" si="1583"/>
        <v>0</v>
      </c>
      <c r="AF683" s="11">
        <f t="shared" si="1584"/>
        <v>0</v>
      </c>
      <c r="AG683" s="11">
        <f>AG684+AG685</f>
        <v>0</v>
      </c>
      <c r="AH683" s="11">
        <f t="shared" si="1585"/>
        <v>4876.3670000000002</v>
      </c>
      <c r="AI683" s="11">
        <f t="shared" si="1586"/>
        <v>0</v>
      </c>
      <c r="AJ683" s="11">
        <f t="shared" si="1587"/>
        <v>0</v>
      </c>
      <c r="AK683" s="11">
        <f>AK684+AK685</f>
        <v>0</v>
      </c>
      <c r="AL683" s="11">
        <f>AL684+AL685</f>
        <v>0</v>
      </c>
      <c r="AM683" s="11">
        <f>AM684+AM685</f>
        <v>0</v>
      </c>
      <c r="AN683" s="11">
        <f t="shared" si="1588"/>
        <v>4876.3670000000002</v>
      </c>
      <c r="AO683" s="11">
        <f t="shared" si="1589"/>
        <v>0</v>
      </c>
      <c r="AP683" s="11">
        <f t="shared" si="1590"/>
        <v>0</v>
      </c>
      <c r="AQ683" s="11">
        <f>AQ684+AQ685</f>
        <v>0</v>
      </c>
      <c r="AR683" s="11">
        <f>AR684+AR685</f>
        <v>0</v>
      </c>
      <c r="AS683" s="11">
        <f>AS684+AS685</f>
        <v>0</v>
      </c>
      <c r="AT683" s="11">
        <f t="shared" si="1591"/>
        <v>4876.3670000000002</v>
      </c>
      <c r="AU683" s="11">
        <f t="shared" si="1592"/>
        <v>0</v>
      </c>
      <c r="AV683" s="11">
        <f t="shared" si="1593"/>
        <v>0</v>
      </c>
      <c r="AW683" s="11">
        <f>AW684+AW685</f>
        <v>0</v>
      </c>
      <c r="AX683" s="11">
        <f>AX684+AX685</f>
        <v>0</v>
      </c>
      <c r="AY683" s="11">
        <f>AY684+AY685</f>
        <v>0</v>
      </c>
      <c r="AZ683" s="11">
        <f t="shared" si="1594"/>
        <v>4876.3670000000002</v>
      </c>
      <c r="BA683" s="11">
        <f t="shared" si="1595"/>
        <v>0</v>
      </c>
      <c r="BB683" s="11">
        <f t="shared" si="1596"/>
        <v>0</v>
      </c>
      <c r="BC683" s="11">
        <f>BC684+BC685</f>
        <v>0</v>
      </c>
      <c r="BD683" s="11">
        <f>BD684+BD685</f>
        <v>0</v>
      </c>
      <c r="BE683" s="11">
        <f>BE684+BE685</f>
        <v>0</v>
      </c>
      <c r="BF683" s="11">
        <f t="shared" si="1597"/>
        <v>4876.3670000000002</v>
      </c>
      <c r="BG683" s="11">
        <f t="shared" si="1598"/>
        <v>0</v>
      </c>
      <c r="BH683" s="11">
        <f t="shared" si="1599"/>
        <v>0</v>
      </c>
      <c r="BI683" s="11">
        <f>BI684+BI685</f>
        <v>0</v>
      </c>
      <c r="BJ683" s="11">
        <f>BJ684+BJ685</f>
        <v>0</v>
      </c>
      <c r="BK683" s="11">
        <f>BK684+BK685</f>
        <v>0</v>
      </c>
      <c r="BL683" s="11">
        <f t="shared" ref="BL683:BL746" si="1695">BF683+BI683</f>
        <v>4876.3670000000002</v>
      </c>
      <c r="BM683" s="11">
        <f>BM684+BM685</f>
        <v>0</v>
      </c>
      <c r="BN683" s="43">
        <f t="shared" si="1636"/>
        <v>4876.3670000000002</v>
      </c>
      <c r="BO683" s="11">
        <f t="shared" si="1645"/>
        <v>0</v>
      </c>
      <c r="BP683" s="11">
        <f>BP684+BP685</f>
        <v>0</v>
      </c>
      <c r="BQ683" s="43">
        <f t="shared" si="1637"/>
        <v>0</v>
      </c>
      <c r="BR683" s="11">
        <f t="shared" si="1646"/>
        <v>0</v>
      </c>
      <c r="BS683" s="11">
        <f>BS684+BS685</f>
        <v>0</v>
      </c>
      <c r="BT683" s="43">
        <f t="shared" si="1638"/>
        <v>0</v>
      </c>
      <c r="BU683" s="11">
        <f>BU684+BU685</f>
        <v>0</v>
      </c>
      <c r="BV683" s="21"/>
      <c r="BW683" s="21"/>
      <c r="BX683" s="1" t="str">
        <f t="shared" si="1572"/>
        <v/>
      </c>
    </row>
    <row r="684" spans="1:76" ht="31.2" customHeight="1" x14ac:dyDescent="0.3">
      <c r="A684" s="62" t="s">
        <v>474</v>
      </c>
      <c r="B684" s="63">
        <v>600</v>
      </c>
      <c r="C684" s="62" t="s">
        <v>78</v>
      </c>
      <c r="D684" s="62" t="s">
        <v>66</v>
      </c>
      <c r="E684" s="64" t="s">
        <v>473</v>
      </c>
      <c r="F684" s="11">
        <v>628.29999999999995</v>
      </c>
      <c r="G684" s="11">
        <v>0</v>
      </c>
      <c r="H684" s="11">
        <v>0</v>
      </c>
      <c r="I684" s="11"/>
      <c r="J684" s="11"/>
      <c r="K684" s="11"/>
      <c r="L684" s="11">
        <f t="shared" si="1684"/>
        <v>628.29999999999995</v>
      </c>
      <c r="M684" s="11">
        <f t="shared" si="1685"/>
        <v>0</v>
      </c>
      <c r="N684" s="11">
        <f t="shared" si="1686"/>
        <v>0</v>
      </c>
      <c r="O684" s="11">
        <v>410.851</v>
      </c>
      <c r="P684" s="11"/>
      <c r="Q684" s="11"/>
      <c r="R684" s="11">
        <f t="shared" si="1576"/>
        <v>1039.1509999999998</v>
      </c>
      <c r="S684" s="11">
        <f t="shared" si="1577"/>
        <v>0</v>
      </c>
      <c r="T684" s="11">
        <f t="shared" si="1578"/>
        <v>0</v>
      </c>
      <c r="U684" s="11"/>
      <c r="V684" s="11"/>
      <c r="W684" s="11"/>
      <c r="X684" s="11">
        <f t="shared" si="1579"/>
        <v>1039.1509999999998</v>
      </c>
      <c r="Y684" s="11">
        <f t="shared" si="1580"/>
        <v>0</v>
      </c>
      <c r="Z684" s="11">
        <f t="shared" si="1581"/>
        <v>0</v>
      </c>
      <c r="AA684" s="11"/>
      <c r="AB684" s="11"/>
      <c r="AC684" s="11"/>
      <c r="AD684" s="11">
        <f t="shared" si="1582"/>
        <v>1039.1509999999998</v>
      </c>
      <c r="AE684" s="11">
        <f t="shared" si="1583"/>
        <v>0</v>
      </c>
      <c r="AF684" s="11">
        <f t="shared" si="1584"/>
        <v>0</v>
      </c>
      <c r="AG684" s="11"/>
      <c r="AH684" s="11">
        <f t="shared" si="1585"/>
        <v>1039.1509999999998</v>
      </c>
      <c r="AI684" s="11">
        <f t="shared" si="1586"/>
        <v>0</v>
      </c>
      <c r="AJ684" s="11">
        <f t="shared" si="1587"/>
        <v>0</v>
      </c>
      <c r="AK684" s="11"/>
      <c r="AL684" s="11"/>
      <c r="AM684" s="11"/>
      <c r="AN684" s="11">
        <f t="shared" si="1588"/>
        <v>1039.1509999999998</v>
      </c>
      <c r="AO684" s="11">
        <f t="shared" si="1589"/>
        <v>0</v>
      </c>
      <c r="AP684" s="11">
        <f t="shared" si="1590"/>
        <v>0</v>
      </c>
      <c r="AQ684" s="11"/>
      <c r="AR684" s="11"/>
      <c r="AS684" s="11"/>
      <c r="AT684" s="11">
        <f t="shared" si="1591"/>
        <v>1039.1509999999998</v>
      </c>
      <c r="AU684" s="11">
        <f t="shared" si="1592"/>
        <v>0</v>
      </c>
      <c r="AV684" s="11">
        <f t="shared" si="1593"/>
        <v>0</v>
      </c>
      <c r="AW684" s="11"/>
      <c r="AX684" s="11"/>
      <c r="AY684" s="11"/>
      <c r="AZ684" s="11">
        <f t="shared" si="1594"/>
        <v>1039.1509999999998</v>
      </c>
      <c r="BA684" s="11">
        <f t="shared" si="1595"/>
        <v>0</v>
      </c>
      <c r="BB684" s="11">
        <f t="shared" si="1596"/>
        <v>0</v>
      </c>
      <c r="BC684" s="11"/>
      <c r="BD684" s="11"/>
      <c r="BE684" s="11"/>
      <c r="BF684" s="11">
        <f t="shared" si="1597"/>
        <v>1039.1509999999998</v>
      </c>
      <c r="BG684" s="11">
        <f t="shared" si="1598"/>
        <v>0</v>
      </c>
      <c r="BH684" s="11">
        <f t="shared" si="1599"/>
        <v>0</v>
      </c>
      <c r="BI684" s="11"/>
      <c r="BJ684" s="11"/>
      <c r="BK684" s="11"/>
      <c r="BL684" s="11">
        <f t="shared" si="1695"/>
        <v>1039.1509999999998</v>
      </c>
      <c r="BM684" s="11"/>
      <c r="BN684" s="43">
        <f t="shared" si="1636"/>
        <v>1039.1509999999998</v>
      </c>
      <c r="BO684" s="11">
        <f t="shared" si="1645"/>
        <v>0</v>
      </c>
      <c r="BP684" s="11"/>
      <c r="BQ684" s="43">
        <f t="shared" si="1637"/>
        <v>0</v>
      </c>
      <c r="BR684" s="11">
        <f t="shared" si="1646"/>
        <v>0</v>
      </c>
      <c r="BS684" s="11"/>
      <c r="BT684" s="43">
        <f t="shared" si="1638"/>
        <v>0</v>
      </c>
      <c r="BU684" s="11"/>
      <c r="BV684" s="21"/>
      <c r="BW684" s="21"/>
      <c r="BX684" s="1" t="str">
        <f t="shared" si="1572"/>
        <v>0705</v>
      </c>
    </row>
    <row r="685" spans="1:76" ht="15.6" customHeight="1" x14ac:dyDescent="0.3">
      <c r="A685" s="62" t="s">
        <v>474</v>
      </c>
      <c r="B685" s="63">
        <v>600</v>
      </c>
      <c r="C685" s="62" t="s">
        <v>78</v>
      </c>
      <c r="D685" s="62" t="s">
        <v>72</v>
      </c>
      <c r="E685" s="64" t="s">
        <v>95</v>
      </c>
      <c r="F685" s="11">
        <v>2319.6999999999998</v>
      </c>
      <c r="G685" s="11">
        <v>0</v>
      </c>
      <c r="H685" s="11">
        <v>0</v>
      </c>
      <c r="I685" s="11"/>
      <c r="J685" s="11"/>
      <c r="K685" s="11"/>
      <c r="L685" s="11">
        <f t="shared" si="1684"/>
        <v>2319.6999999999998</v>
      </c>
      <c r="M685" s="11">
        <f t="shared" si="1685"/>
        <v>0</v>
      </c>
      <c r="N685" s="11">
        <f t="shared" si="1686"/>
        <v>0</v>
      </c>
      <c r="O685" s="11">
        <v>1517.5160000000001</v>
      </c>
      <c r="P685" s="11"/>
      <c r="Q685" s="11"/>
      <c r="R685" s="11">
        <f t="shared" si="1576"/>
        <v>3837.2159999999999</v>
      </c>
      <c r="S685" s="11">
        <f t="shared" si="1577"/>
        <v>0</v>
      </c>
      <c r="T685" s="11">
        <f t="shared" si="1578"/>
        <v>0</v>
      </c>
      <c r="U685" s="11"/>
      <c r="V685" s="11"/>
      <c r="W685" s="11"/>
      <c r="X685" s="11">
        <f t="shared" si="1579"/>
        <v>3837.2159999999999</v>
      </c>
      <c r="Y685" s="11">
        <f t="shared" si="1580"/>
        <v>0</v>
      </c>
      <c r="Z685" s="11">
        <f t="shared" si="1581"/>
        <v>0</v>
      </c>
      <c r="AA685" s="11"/>
      <c r="AB685" s="11"/>
      <c r="AC685" s="11"/>
      <c r="AD685" s="11">
        <f t="shared" si="1582"/>
        <v>3837.2159999999999</v>
      </c>
      <c r="AE685" s="11">
        <f t="shared" si="1583"/>
        <v>0</v>
      </c>
      <c r="AF685" s="11">
        <f t="shared" si="1584"/>
        <v>0</v>
      </c>
      <c r="AG685" s="11"/>
      <c r="AH685" s="11">
        <f t="shared" si="1585"/>
        <v>3837.2159999999999</v>
      </c>
      <c r="AI685" s="11">
        <f t="shared" si="1586"/>
        <v>0</v>
      </c>
      <c r="AJ685" s="11">
        <f t="shared" si="1587"/>
        <v>0</v>
      </c>
      <c r="AK685" s="11"/>
      <c r="AL685" s="11"/>
      <c r="AM685" s="11"/>
      <c r="AN685" s="11">
        <f t="shared" si="1588"/>
        <v>3837.2159999999999</v>
      </c>
      <c r="AO685" s="11">
        <f t="shared" si="1589"/>
        <v>0</v>
      </c>
      <c r="AP685" s="11">
        <f t="shared" si="1590"/>
        <v>0</v>
      </c>
      <c r="AQ685" s="11"/>
      <c r="AR685" s="11"/>
      <c r="AS685" s="11"/>
      <c r="AT685" s="11">
        <f t="shared" si="1591"/>
        <v>3837.2159999999999</v>
      </c>
      <c r="AU685" s="11">
        <f t="shared" si="1592"/>
        <v>0</v>
      </c>
      <c r="AV685" s="11">
        <f t="shared" si="1593"/>
        <v>0</v>
      </c>
      <c r="AW685" s="11"/>
      <c r="AX685" s="11"/>
      <c r="AY685" s="11"/>
      <c r="AZ685" s="11">
        <f t="shared" si="1594"/>
        <v>3837.2159999999999</v>
      </c>
      <c r="BA685" s="11">
        <f t="shared" si="1595"/>
        <v>0</v>
      </c>
      <c r="BB685" s="11">
        <f t="shared" si="1596"/>
        <v>0</v>
      </c>
      <c r="BC685" s="11"/>
      <c r="BD685" s="11"/>
      <c r="BE685" s="11"/>
      <c r="BF685" s="11">
        <f t="shared" si="1597"/>
        <v>3837.2159999999999</v>
      </c>
      <c r="BG685" s="11">
        <f t="shared" si="1598"/>
        <v>0</v>
      </c>
      <c r="BH685" s="11">
        <f t="shared" si="1599"/>
        <v>0</v>
      </c>
      <c r="BI685" s="11"/>
      <c r="BJ685" s="11"/>
      <c r="BK685" s="11"/>
      <c r="BL685" s="11">
        <f t="shared" si="1695"/>
        <v>3837.2159999999999</v>
      </c>
      <c r="BM685" s="11"/>
      <c r="BN685" s="43">
        <f t="shared" si="1636"/>
        <v>3837.2159999999999</v>
      </c>
      <c r="BO685" s="11">
        <f t="shared" si="1645"/>
        <v>0</v>
      </c>
      <c r="BP685" s="11"/>
      <c r="BQ685" s="43">
        <f t="shared" si="1637"/>
        <v>0</v>
      </c>
      <c r="BR685" s="11">
        <f t="shared" si="1646"/>
        <v>0</v>
      </c>
      <c r="BS685" s="11"/>
      <c r="BT685" s="43">
        <f t="shared" si="1638"/>
        <v>0</v>
      </c>
      <c r="BU685" s="11"/>
      <c r="BV685" s="21"/>
      <c r="BW685" s="21"/>
      <c r="BX685" s="1" t="str">
        <f t="shared" si="1572"/>
        <v>0709</v>
      </c>
    </row>
    <row r="686" spans="1:76" ht="31.2" customHeight="1" x14ac:dyDescent="0.3">
      <c r="A686" s="62" t="s">
        <v>475</v>
      </c>
      <c r="B686" s="63"/>
      <c r="C686" s="62"/>
      <c r="D686" s="62"/>
      <c r="E686" s="64" t="s">
        <v>476</v>
      </c>
      <c r="F686" s="11">
        <f t="shared" ref="F686:K686" si="1696">F687+F689+F691</f>
        <v>39037.899999999994</v>
      </c>
      <c r="G686" s="11">
        <f t="shared" si="1696"/>
        <v>39388.6</v>
      </c>
      <c r="H686" s="11">
        <f t="shared" si="1696"/>
        <v>39388.6</v>
      </c>
      <c r="I686" s="11">
        <f t="shared" si="1696"/>
        <v>0</v>
      </c>
      <c r="J686" s="11">
        <f t="shared" si="1696"/>
        <v>0</v>
      </c>
      <c r="K686" s="11">
        <f t="shared" si="1696"/>
        <v>0</v>
      </c>
      <c r="L686" s="11">
        <f t="shared" si="1684"/>
        <v>39037.899999999994</v>
      </c>
      <c r="M686" s="11">
        <f t="shared" si="1685"/>
        <v>39388.6</v>
      </c>
      <c r="N686" s="11">
        <f t="shared" si="1686"/>
        <v>39388.6</v>
      </c>
      <c r="O686" s="11">
        <f>O687+O689+O691</f>
        <v>310.48</v>
      </c>
      <c r="P686" s="11">
        <f>P687+P689+P691</f>
        <v>0</v>
      </c>
      <c r="Q686" s="11">
        <f>Q687+Q689+Q691</f>
        <v>0</v>
      </c>
      <c r="R686" s="11">
        <f t="shared" si="1576"/>
        <v>39348.379999999997</v>
      </c>
      <c r="S686" s="11">
        <f t="shared" si="1577"/>
        <v>39388.6</v>
      </c>
      <c r="T686" s="11">
        <f t="shared" si="1578"/>
        <v>39388.6</v>
      </c>
      <c r="U686" s="11">
        <f>U687+U689+U691</f>
        <v>0</v>
      </c>
      <c r="V686" s="11">
        <f>V687+V689+V691</f>
        <v>0</v>
      </c>
      <c r="W686" s="11">
        <f>W687+W689+W691</f>
        <v>0</v>
      </c>
      <c r="X686" s="11">
        <f t="shared" si="1579"/>
        <v>39348.379999999997</v>
      </c>
      <c r="Y686" s="11">
        <f t="shared" si="1580"/>
        <v>39388.6</v>
      </c>
      <c r="Z686" s="11">
        <f t="shared" si="1581"/>
        <v>39388.6</v>
      </c>
      <c r="AA686" s="11">
        <f>AA687+AA689+AA691</f>
        <v>-550</v>
      </c>
      <c r="AB686" s="11">
        <f>AB687+AB689+AB691</f>
        <v>-1000</v>
      </c>
      <c r="AC686" s="11">
        <f>AC687+AC689+AC691</f>
        <v>-1000</v>
      </c>
      <c r="AD686" s="11">
        <f t="shared" si="1582"/>
        <v>38798.379999999997</v>
      </c>
      <c r="AE686" s="11">
        <f t="shared" si="1583"/>
        <v>38388.6</v>
      </c>
      <c r="AF686" s="11">
        <f t="shared" si="1584"/>
        <v>38388.6</v>
      </c>
      <c r="AG686" s="11">
        <f>AG687+AG689+AG691</f>
        <v>0</v>
      </c>
      <c r="AH686" s="11">
        <f t="shared" si="1585"/>
        <v>38798.379999999997</v>
      </c>
      <c r="AI686" s="11">
        <f t="shared" si="1586"/>
        <v>38388.6</v>
      </c>
      <c r="AJ686" s="11">
        <f t="shared" si="1587"/>
        <v>38388.6</v>
      </c>
      <c r="AK686" s="11">
        <f>AK687+AK689+AK691</f>
        <v>1727.6610000000001</v>
      </c>
      <c r="AL686" s="11">
        <f>AL687+AL689+AL691</f>
        <v>0</v>
      </c>
      <c r="AM686" s="11">
        <f>AM687+AM689+AM691</f>
        <v>0</v>
      </c>
      <c r="AN686" s="11">
        <f t="shared" si="1588"/>
        <v>40526.040999999997</v>
      </c>
      <c r="AO686" s="11">
        <f t="shared" si="1589"/>
        <v>38388.6</v>
      </c>
      <c r="AP686" s="11">
        <f t="shared" si="1590"/>
        <v>38388.6</v>
      </c>
      <c r="AQ686" s="11">
        <f>AQ687+AQ689+AQ691</f>
        <v>0</v>
      </c>
      <c r="AR686" s="11">
        <f>AR687+AR689+AR691</f>
        <v>0</v>
      </c>
      <c r="AS686" s="11">
        <f>AS687+AS689+AS691</f>
        <v>0</v>
      </c>
      <c r="AT686" s="11">
        <f t="shared" si="1591"/>
        <v>40526.040999999997</v>
      </c>
      <c r="AU686" s="11">
        <f t="shared" si="1592"/>
        <v>38388.6</v>
      </c>
      <c r="AV686" s="11">
        <f t="shared" si="1593"/>
        <v>38388.6</v>
      </c>
      <c r="AW686" s="11">
        <f>AW687+AW689+AW691</f>
        <v>0</v>
      </c>
      <c r="AX686" s="11">
        <f>AX687+AX689+AX691</f>
        <v>0</v>
      </c>
      <c r="AY686" s="11">
        <f>AY687+AY689+AY691</f>
        <v>0</v>
      </c>
      <c r="AZ686" s="11">
        <f t="shared" si="1594"/>
        <v>40526.040999999997</v>
      </c>
      <c r="BA686" s="11">
        <f t="shared" si="1595"/>
        <v>38388.6</v>
      </c>
      <c r="BB686" s="11">
        <f t="shared" si="1596"/>
        <v>38388.6</v>
      </c>
      <c r="BC686" s="11">
        <f>BC687+BC689+BC691</f>
        <v>0</v>
      </c>
      <c r="BD686" s="11">
        <f>BD687+BD689+BD691</f>
        <v>0</v>
      </c>
      <c r="BE686" s="11">
        <f>BE687+BE689+BE691</f>
        <v>0</v>
      </c>
      <c r="BF686" s="11">
        <f t="shared" si="1597"/>
        <v>40526.040999999997</v>
      </c>
      <c r="BG686" s="11">
        <f t="shared" si="1598"/>
        <v>38388.6</v>
      </c>
      <c r="BH686" s="11">
        <f t="shared" si="1599"/>
        <v>38388.6</v>
      </c>
      <c r="BI686" s="11">
        <f>BI687+BI689+BI691</f>
        <v>0</v>
      </c>
      <c r="BJ686" s="11">
        <f>BJ687+BJ689+BJ691</f>
        <v>0</v>
      </c>
      <c r="BK686" s="11">
        <f>BK687+BK689+BK691</f>
        <v>0</v>
      </c>
      <c r="BL686" s="11">
        <f t="shared" si="1695"/>
        <v>40526.040999999997</v>
      </c>
      <c r="BM686" s="11">
        <f>BM687+BM689+BM691</f>
        <v>0</v>
      </c>
      <c r="BN686" s="43">
        <f t="shared" si="1636"/>
        <v>40526.040999999997</v>
      </c>
      <c r="BO686" s="11">
        <f t="shared" si="1645"/>
        <v>38388.6</v>
      </c>
      <c r="BP686" s="11">
        <f>BP687+BP689+BP691</f>
        <v>0</v>
      </c>
      <c r="BQ686" s="43">
        <f t="shared" si="1637"/>
        <v>38388.6</v>
      </c>
      <c r="BR686" s="11">
        <f t="shared" si="1646"/>
        <v>38388.6</v>
      </c>
      <c r="BS686" s="11">
        <f>BS687+BS689+BS691</f>
        <v>0</v>
      </c>
      <c r="BT686" s="43">
        <f t="shared" si="1638"/>
        <v>38388.6</v>
      </c>
      <c r="BU686" s="11">
        <f>BU687+BU689+BU691</f>
        <v>0</v>
      </c>
      <c r="BV686" s="21"/>
      <c r="BW686" s="21"/>
      <c r="BX686" s="1" t="str">
        <f t="shared" ref="BX686:BX749" si="1697">CONCATENATE(C686,D686)</f>
        <v/>
      </c>
    </row>
    <row r="687" spans="1:76" ht="31.2" customHeight="1" x14ac:dyDescent="0.3">
      <c r="A687" s="62" t="s">
        <v>475</v>
      </c>
      <c r="B687" s="63" t="s">
        <v>64</v>
      </c>
      <c r="C687" s="62"/>
      <c r="D687" s="62"/>
      <c r="E687" s="64" t="s">
        <v>65</v>
      </c>
      <c r="F687" s="11">
        <f t="shared" ref="F687:K687" si="1698">F688</f>
        <v>1000</v>
      </c>
      <c r="G687" s="11">
        <f t="shared" si="1698"/>
        <v>1000</v>
      </c>
      <c r="H687" s="11">
        <f t="shared" si="1698"/>
        <v>1000</v>
      </c>
      <c r="I687" s="11">
        <f t="shared" si="1698"/>
        <v>0</v>
      </c>
      <c r="J687" s="11">
        <f t="shared" si="1698"/>
        <v>0</v>
      </c>
      <c r="K687" s="11">
        <f t="shared" si="1698"/>
        <v>0</v>
      </c>
      <c r="L687" s="11">
        <f t="shared" si="1684"/>
        <v>1000</v>
      </c>
      <c r="M687" s="11">
        <f t="shared" si="1685"/>
        <v>1000</v>
      </c>
      <c r="N687" s="11">
        <f t="shared" si="1686"/>
        <v>1000</v>
      </c>
      <c r="O687" s="11">
        <f>O688</f>
        <v>0</v>
      </c>
      <c r="P687" s="11">
        <f>P688</f>
        <v>0</v>
      </c>
      <c r="Q687" s="11">
        <f>Q688</f>
        <v>0</v>
      </c>
      <c r="R687" s="11">
        <f t="shared" si="1576"/>
        <v>1000</v>
      </c>
      <c r="S687" s="11">
        <f t="shared" si="1577"/>
        <v>1000</v>
      </c>
      <c r="T687" s="11">
        <f t="shared" si="1578"/>
        <v>1000</v>
      </c>
      <c r="U687" s="11">
        <f>U688</f>
        <v>0</v>
      </c>
      <c r="V687" s="11">
        <f>V688</f>
        <v>0</v>
      </c>
      <c r="W687" s="11">
        <f>W688</f>
        <v>0</v>
      </c>
      <c r="X687" s="11">
        <f t="shared" si="1579"/>
        <v>1000</v>
      </c>
      <c r="Y687" s="11">
        <f t="shared" si="1580"/>
        <v>1000</v>
      </c>
      <c r="Z687" s="11">
        <f t="shared" si="1581"/>
        <v>1000</v>
      </c>
      <c r="AA687" s="11">
        <f>AA688</f>
        <v>0</v>
      </c>
      <c r="AB687" s="11">
        <f>AB688</f>
        <v>0</v>
      </c>
      <c r="AC687" s="11">
        <f>AC688</f>
        <v>0</v>
      </c>
      <c r="AD687" s="11">
        <f t="shared" si="1582"/>
        <v>1000</v>
      </c>
      <c r="AE687" s="11">
        <f t="shared" si="1583"/>
        <v>1000</v>
      </c>
      <c r="AF687" s="11">
        <f t="shared" si="1584"/>
        <v>1000</v>
      </c>
      <c r="AG687" s="11">
        <f>AG688</f>
        <v>0</v>
      </c>
      <c r="AH687" s="11">
        <f t="shared" si="1585"/>
        <v>1000</v>
      </c>
      <c r="AI687" s="11">
        <f t="shared" si="1586"/>
        <v>1000</v>
      </c>
      <c r="AJ687" s="11">
        <f t="shared" si="1587"/>
        <v>1000</v>
      </c>
      <c r="AK687" s="11">
        <f>AK688</f>
        <v>0</v>
      </c>
      <c r="AL687" s="11">
        <f>AL688</f>
        <v>0</v>
      </c>
      <c r="AM687" s="11">
        <f>AM688</f>
        <v>0</v>
      </c>
      <c r="AN687" s="11">
        <f t="shared" si="1588"/>
        <v>1000</v>
      </c>
      <c r="AO687" s="11">
        <f t="shared" si="1589"/>
        <v>1000</v>
      </c>
      <c r="AP687" s="11">
        <f t="shared" si="1590"/>
        <v>1000</v>
      </c>
      <c r="AQ687" s="11">
        <f>AQ688</f>
        <v>0</v>
      </c>
      <c r="AR687" s="11">
        <f>AR688</f>
        <v>0</v>
      </c>
      <c r="AS687" s="11">
        <f>AS688</f>
        <v>0</v>
      </c>
      <c r="AT687" s="11">
        <f t="shared" si="1591"/>
        <v>1000</v>
      </c>
      <c r="AU687" s="11">
        <f t="shared" si="1592"/>
        <v>1000</v>
      </c>
      <c r="AV687" s="11">
        <f t="shared" si="1593"/>
        <v>1000</v>
      </c>
      <c r="AW687" s="11">
        <f>AW688</f>
        <v>0</v>
      </c>
      <c r="AX687" s="11">
        <f>AX688</f>
        <v>0</v>
      </c>
      <c r="AY687" s="11">
        <f>AY688</f>
        <v>0</v>
      </c>
      <c r="AZ687" s="11">
        <f t="shared" si="1594"/>
        <v>1000</v>
      </c>
      <c r="BA687" s="11">
        <f t="shared" si="1595"/>
        <v>1000</v>
      </c>
      <c r="BB687" s="11">
        <f t="shared" si="1596"/>
        <v>1000</v>
      </c>
      <c r="BC687" s="11">
        <f>BC688</f>
        <v>0</v>
      </c>
      <c r="BD687" s="11">
        <f>BD688</f>
        <v>0</v>
      </c>
      <c r="BE687" s="11">
        <f>BE688</f>
        <v>0</v>
      </c>
      <c r="BF687" s="11">
        <f t="shared" si="1597"/>
        <v>1000</v>
      </c>
      <c r="BG687" s="11">
        <f t="shared" si="1598"/>
        <v>1000</v>
      </c>
      <c r="BH687" s="11">
        <f t="shared" si="1599"/>
        <v>1000</v>
      </c>
      <c r="BI687" s="11">
        <f>BI688</f>
        <v>0</v>
      </c>
      <c r="BJ687" s="11">
        <f>BJ688</f>
        <v>0</v>
      </c>
      <c r="BK687" s="11">
        <f>BK688</f>
        <v>0</v>
      </c>
      <c r="BL687" s="11">
        <f t="shared" si="1695"/>
        <v>1000</v>
      </c>
      <c r="BM687" s="11">
        <f>BM688</f>
        <v>0</v>
      </c>
      <c r="BN687" s="43">
        <f t="shared" si="1636"/>
        <v>1000</v>
      </c>
      <c r="BO687" s="11">
        <f t="shared" si="1645"/>
        <v>1000</v>
      </c>
      <c r="BP687" s="11">
        <f>BP688</f>
        <v>0</v>
      </c>
      <c r="BQ687" s="43">
        <f t="shared" si="1637"/>
        <v>1000</v>
      </c>
      <c r="BR687" s="11">
        <f t="shared" si="1646"/>
        <v>1000</v>
      </c>
      <c r="BS687" s="11">
        <f>BS688</f>
        <v>0</v>
      </c>
      <c r="BT687" s="43">
        <f t="shared" si="1638"/>
        <v>1000</v>
      </c>
      <c r="BU687" s="11">
        <f>BU688</f>
        <v>0</v>
      </c>
      <c r="BV687" s="21"/>
      <c r="BW687" s="21"/>
      <c r="BX687" s="1" t="str">
        <f t="shared" si="1697"/>
        <v/>
      </c>
    </row>
    <row r="688" spans="1:76" ht="15.6" customHeight="1" x14ac:dyDescent="0.3">
      <c r="A688" s="62" t="s">
        <v>475</v>
      </c>
      <c r="B688" s="63">
        <v>200</v>
      </c>
      <c r="C688" s="62" t="s">
        <v>78</v>
      </c>
      <c r="D688" s="62" t="s">
        <v>72</v>
      </c>
      <c r="E688" s="64" t="s">
        <v>95</v>
      </c>
      <c r="F688" s="11">
        <v>1000</v>
      </c>
      <c r="G688" s="11">
        <v>1000</v>
      </c>
      <c r="H688" s="11">
        <v>1000</v>
      </c>
      <c r="I688" s="11"/>
      <c r="J688" s="11"/>
      <c r="K688" s="11"/>
      <c r="L688" s="11">
        <f t="shared" si="1684"/>
        <v>1000</v>
      </c>
      <c r="M688" s="11">
        <f t="shared" si="1685"/>
        <v>1000</v>
      </c>
      <c r="N688" s="11">
        <f t="shared" si="1686"/>
        <v>1000</v>
      </c>
      <c r="O688" s="11"/>
      <c r="P688" s="11"/>
      <c r="Q688" s="11"/>
      <c r="R688" s="11">
        <f t="shared" si="1576"/>
        <v>1000</v>
      </c>
      <c r="S688" s="11">
        <f t="shared" si="1577"/>
        <v>1000</v>
      </c>
      <c r="T688" s="11">
        <f t="shared" si="1578"/>
        <v>1000</v>
      </c>
      <c r="U688" s="11"/>
      <c r="V688" s="11"/>
      <c r="W688" s="11"/>
      <c r="X688" s="11">
        <f t="shared" si="1579"/>
        <v>1000</v>
      </c>
      <c r="Y688" s="11">
        <f t="shared" si="1580"/>
        <v>1000</v>
      </c>
      <c r="Z688" s="11">
        <f t="shared" si="1581"/>
        <v>1000</v>
      </c>
      <c r="AA688" s="11"/>
      <c r="AB688" s="11"/>
      <c r="AC688" s="11"/>
      <c r="AD688" s="11">
        <f t="shared" si="1582"/>
        <v>1000</v>
      </c>
      <c r="AE688" s="11">
        <f t="shared" si="1583"/>
        <v>1000</v>
      </c>
      <c r="AF688" s="11">
        <f t="shared" si="1584"/>
        <v>1000</v>
      </c>
      <c r="AG688" s="11"/>
      <c r="AH688" s="11">
        <f t="shared" si="1585"/>
        <v>1000</v>
      </c>
      <c r="AI688" s="11">
        <f t="shared" si="1586"/>
        <v>1000</v>
      </c>
      <c r="AJ688" s="11">
        <f t="shared" si="1587"/>
        <v>1000</v>
      </c>
      <c r="AK688" s="11"/>
      <c r="AL688" s="11"/>
      <c r="AM688" s="11"/>
      <c r="AN688" s="11">
        <f t="shared" si="1588"/>
        <v>1000</v>
      </c>
      <c r="AO688" s="11">
        <f t="shared" si="1589"/>
        <v>1000</v>
      </c>
      <c r="AP688" s="11">
        <f t="shared" si="1590"/>
        <v>1000</v>
      </c>
      <c r="AQ688" s="11"/>
      <c r="AR688" s="11"/>
      <c r="AS688" s="11"/>
      <c r="AT688" s="11">
        <f t="shared" si="1591"/>
        <v>1000</v>
      </c>
      <c r="AU688" s="11">
        <f t="shared" si="1592"/>
        <v>1000</v>
      </c>
      <c r="AV688" s="11">
        <f t="shared" si="1593"/>
        <v>1000</v>
      </c>
      <c r="AW688" s="11"/>
      <c r="AX688" s="11"/>
      <c r="AY688" s="11"/>
      <c r="AZ688" s="11">
        <f t="shared" si="1594"/>
        <v>1000</v>
      </c>
      <c r="BA688" s="11">
        <f t="shared" si="1595"/>
        <v>1000</v>
      </c>
      <c r="BB688" s="11">
        <f t="shared" si="1596"/>
        <v>1000</v>
      </c>
      <c r="BC688" s="11"/>
      <c r="BD688" s="11"/>
      <c r="BE688" s="11"/>
      <c r="BF688" s="11">
        <f t="shared" si="1597"/>
        <v>1000</v>
      </c>
      <c r="BG688" s="11">
        <f t="shared" si="1598"/>
        <v>1000</v>
      </c>
      <c r="BH688" s="11">
        <f t="shared" si="1599"/>
        <v>1000</v>
      </c>
      <c r="BI688" s="11"/>
      <c r="BJ688" s="11"/>
      <c r="BK688" s="11"/>
      <c r="BL688" s="11">
        <f t="shared" si="1695"/>
        <v>1000</v>
      </c>
      <c r="BM688" s="11"/>
      <c r="BN688" s="43">
        <f t="shared" si="1636"/>
        <v>1000</v>
      </c>
      <c r="BO688" s="11">
        <f t="shared" si="1645"/>
        <v>1000</v>
      </c>
      <c r="BP688" s="11"/>
      <c r="BQ688" s="43">
        <f t="shared" si="1637"/>
        <v>1000</v>
      </c>
      <c r="BR688" s="11">
        <f t="shared" si="1646"/>
        <v>1000</v>
      </c>
      <c r="BS688" s="11"/>
      <c r="BT688" s="43">
        <f t="shared" si="1638"/>
        <v>1000</v>
      </c>
      <c r="BU688" s="11"/>
      <c r="BV688" s="21"/>
      <c r="BW688" s="21"/>
      <c r="BX688" s="1" t="str">
        <f t="shared" si="1697"/>
        <v>0709</v>
      </c>
    </row>
    <row r="689" spans="1:76" ht="31.2" customHeight="1" x14ac:dyDescent="0.3">
      <c r="A689" s="62" t="s">
        <v>475</v>
      </c>
      <c r="B689" s="63" t="s">
        <v>211</v>
      </c>
      <c r="C689" s="62"/>
      <c r="D689" s="62"/>
      <c r="E689" s="64" t="s">
        <v>212</v>
      </c>
      <c r="F689" s="11">
        <f t="shared" ref="F689:K689" si="1699">F690</f>
        <v>1900</v>
      </c>
      <c r="G689" s="11">
        <f t="shared" si="1699"/>
        <v>1900</v>
      </c>
      <c r="H689" s="11">
        <f t="shared" si="1699"/>
        <v>1900</v>
      </c>
      <c r="I689" s="11">
        <f t="shared" si="1699"/>
        <v>0</v>
      </c>
      <c r="J689" s="11">
        <f t="shared" si="1699"/>
        <v>0</v>
      </c>
      <c r="K689" s="11">
        <f t="shared" si="1699"/>
        <v>0</v>
      </c>
      <c r="L689" s="11">
        <f t="shared" si="1684"/>
        <v>1900</v>
      </c>
      <c r="M689" s="11">
        <f t="shared" si="1685"/>
        <v>1900</v>
      </c>
      <c r="N689" s="11">
        <f t="shared" si="1686"/>
        <v>1900</v>
      </c>
      <c r="O689" s="11">
        <f>O690</f>
        <v>0</v>
      </c>
      <c r="P689" s="11">
        <f>P690</f>
        <v>0</v>
      </c>
      <c r="Q689" s="11">
        <f>Q690</f>
        <v>0</v>
      </c>
      <c r="R689" s="11">
        <f t="shared" si="1576"/>
        <v>1900</v>
      </c>
      <c r="S689" s="11">
        <f t="shared" si="1577"/>
        <v>1900</v>
      </c>
      <c r="T689" s="11">
        <f t="shared" si="1578"/>
        <v>1900</v>
      </c>
      <c r="U689" s="11">
        <f>U690</f>
        <v>0</v>
      </c>
      <c r="V689" s="11">
        <f>V690</f>
        <v>0</v>
      </c>
      <c r="W689" s="11">
        <f>W690</f>
        <v>0</v>
      </c>
      <c r="X689" s="11">
        <f t="shared" si="1579"/>
        <v>1900</v>
      </c>
      <c r="Y689" s="11">
        <f t="shared" si="1580"/>
        <v>1900</v>
      </c>
      <c r="Z689" s="11">
        <f t="shared" si="1581"/>
        <v>1900</v>
      </c>
      <c r="AA689" s="11">
        <f>AA690</f>
        <v>0</v>
      </c>
      <c r="AB689" s="11">
        <f>AB690</f>
        <v>0</v>
      </c>
      <c r="AC689" s="11">
        <f>AC690</f>
        <v>0</v>
      </c>
      <c r="AD689" s="11">
        <f t="shared" si="1582"/>
        <v>1900</v>
      </c>
      <c r="AE689" s="11">
        <f t="shared" si="1583"/>
        <v>1900</v>
      </c>
      <c r="AF689" s="11">
        <f t="shared" si="1584"/>
        <v>1900</v>
      </c>
      <c r="AG689" s="11">
        <f>AG690</f>
        <v>0</v>
      </c>
      <c r="AH689" s="11">
        <f t="shared" si="1585"/>
        <v>1900</v>
      </c>
      <c r="AI689" s="11">
        <f t="shared" si="1586"/>
        <v>1900</v>
      </c>
      <c r="AJ689" s="11">
        <f t="shared" si="1587"/>
        <v>1900</v>
      </c>
      <c r="AK689" s="11">
        <f>AK690</f>
        <v>0</v>
      </c>
      <c r="AL689" s="11">
        <f>AL690</f>
        <v>0</v>
      </c>
      <c r="AM689" s="11">
        <f>AM690</f>
        <v>0</v>
      </c>
      <c r="AN689" s="11">
        <f t="shared" si="1588"/>
        <v>1900</v>
      </c>
      <c r="AO689" s="11">
        <f t="shared" si="1589"/>
        <v>1900</v>
      </c>
      <c r="AP689" s="11">
        <f t="shared" si="1590"/>
        <v>1900</v>
      </c>
      <c r="AQ689" s="11">
        <f>AQ690</f>
        <v>0</v>
      </c>
      <c r="AR689" s="11">
        <f>AR690</f>
        <v>0</v>
      </c>
      <c r="AS689" s="11">
        <f>AS690</f>
        <v>0</v>
      </c>
      <c r="AT689" s="11">
        <f t="shared" si="1591"/>
        <v>1900</v>
      </c>
      <c r="AU689" s="11">
        <f t="shared" si="1592"/>
        <v>1900</v>
      </c>
      <c r="AV689" s="11">
        <f t="shared" si="1593"/>
        <v>1900</v>
      </c>
      <c r="AW689" s="11">
        <f>AW690</f>
        <v>0</v>
      </c>
      <c r="AX689" s="11">
        <f>AX690</f>
        <v>0</v>
      </c>
      <c r="AY689" s="11">
        <f>AY690</f>
        <v>0</v>
      </c>
      <c r="AZ689" s="11">
        <f t="shared" si="1594"/>
        <v>1900</v>
      </c>
      <c r="BA689" s="11">
        <f t="shared" si="1595"/>
        <v>1900</v>
      </c>
      <c r="BB689" s="11">
        <f t="shared" si="1596"/>
        <v>1900</v>
      </c>
      <c r="BC689" s="11">
        <f>BC690</f>
        <v>0</v>
      </c>
      <c r="BD689" s="11">
        <f>BD690</f>
        <v>0</v>
      </c>
      <c r="BE689" s="11">
        <f>BE690</f>
        <v>0</v>
      </c>
      <c r="BF689" s="11">
        <f t="shared" si="1597"/>
        <v>1900</v>
      </c>
      <c r="BG689" s="11">
        <f t="shared" si="1598"/>
        <v>1900</v>
      </c>
      <c r="BH689" s="11">
        <f t="shared" si="1599"/>
        <v>1900</v>
      </c>
      <c r="BI689" s="11">
        <f>BI690</f>
        <v>0</v>
      </c>
      <c r="BJ689" s="11">
        <f>BJ690</f>
        <v>0</v>
      </c>
      <c r="BK689" s="11">
        <f>BK690</f>
        <v>0</v>
      </c>
      <c r="BL689" s="11">
        <f t="shared" si="1695"/>
        <v>1900</v>
      </c>
      <c r="BM689" s="11">
        <f>BM690</f>
        <v>0</v>
      </c>
      <c r="BN689" s="43">
        <f t="shared" si="1636"/>
        <v>1900</v>
      </c>
      <c r="BO689" s="11">
        <f t="shared" si="1645"/>
        <v>1900</v>
      </c>
      <c r="BP689" s="11">
        <f>BP690</f>
        <v>0</v>
      </c>
      <c r="BQ689" s="43">
        <f t="shared" si="1637"/>
        <v>1900</v>
      </c>
      <c r="BR689" s="11">
        <f t="shared" si="1646"/>
        <v>1900</v>
      </c>
      <c r="BS689" s="11">
        <f>BS690</f>
        <v>0</v>
      </c>
      <c r="BT689" s="43">
        <f t="shared" si="1638"/>
        <v>1900</v>
      </c>
      <c r="BU689" s="11">
        <f>BU690</f>
        <v>0</v>
      </c>
      <c r="BV689" s="21"/>
      <c r="BW689" s="21"/>
      <c r="BX689" s="1" t="str">
        <f t="shared" si="1697"/>
        <v/>
      </c>
    </row>
    <row r="690" spans="1:76" ht="15.6" customHeight="1" x14ac:dyDescent="0.3">
      <c r="A690" s="62" t="s">
        <v>475</v>
      </c>
      <c r="B690" s="63">
        <v>300</v>
      </c>
      <c r="C690" s="62" t="s">
        <v>78</v>
      </c>
      <c r="D690" s="62" t="s">
        <v>72</v>
      </c>
      <c r="E690" s="64" t="s">
        <v>95</v>
      </c>
      <c r="F690" s="11">
        <v>1900</v>
      </c>
      <c r="G690" s="11">
        <v>1900</v>
      </c>
      <c r="H690" s="11">
        <v>1900</v>
      </c>
      <c r="I690" s="11"/>
      <c r="J690" s="11"/>
      <c r="K690" s="11"/>
      <c r="L690" s="11">
        <f t="shared" si="1684"/>
        <v>1900</v>
      </c>
      <c r="M690" s="11">
        <f t="shared" si="1685"/>
        <v>1900</v>
      </c>
      <c r="N690" s="11">
        <f t="shared" si="1686"/>
        <v>1900</v>
      </c>
      <c r="O690" s="11"/>
      <c r="P690" s="11"/>
      <c r="Q690" s="11"/>
      <c r="R690" s="11">
        <f t="shared" si="1576"/>
        <v>1900</v>
      </c>
      <c r="S690" s="11">
        <f t="shared" si="1577"/>
        <v>1900</v>
      </c>
      <c r="T690" s="11">
        <f t="shared" si="1578"/>
        <v>1900</v>
      </c>
      <c r="U690" s="11"/>
      <c r="V690" s="11"/>
      <c r="W690" s="11"/>
      <c r="X690" s="11">
        <f t="shared" si="1579"/>
        <v>1900</v>
      </c>
      <c r="Y690" s="11">
        <f t="shared" si="1580"/>
        <v>1900</v>
      </c>
      <c r="Z690" s="11">
        <f t="shared" si="1581"/>
        <v>1900</v>
      </c>
      <c r="AA690" s="11"/>
      <c r="AB690" s="11"/>
      <c r="AC690" s="11"/>
      <c r="AD690" s="11">
        <f t="shared" si="1582"/>
        <v>1900</v>
      </c>
      <c r="AE690" s="11">
        <f t="shared" si="1583"/>
        <v>1900</v>
      </c>
      <c r="AF690" s="11">
        <f t="shared" si="1584"/>
        <v>1900</v>
      </c>
      <c r="AG690" s="11"/>
      <c r="AH690" s="11">
        <f t="shared" si="1585"/>
        <v>1900</v>
      </c>
      <c r="AI690" s="11">
        <f t="shared" si="1586"/>
        <v>1900</v>
      </c>
      <c r="AJ690" s="11">
        <f t="shared" si="1587"/>
        <v>1900</v>
      </c>
      <c r="AK690" s="11"/>
      <c r="AL690" s="11"/>
      <c r="AM690" s="11"/>
      <c r="AN690" s="11">
        <f t="shared" si="1588"/>
        <v>1900</v>
      </c>
      <c r="AO690" s="11">
        <f t="shared" si="1589"/>
        <v>1900</v>
      </c>
      <c r="AP690" s="11">
        <f t="shared" si="1590"/>
        <v>1900</v>
      </c>
      <c r="AQ690" s="11"/>
      <c r="AR690" s="11"/>
      <c r="AS690" s="11"/>
      <c r="AT690" s="11">
        <f t="shared" si="1591"/>
        <v>1900</v>
      </c>
      <c r="AU690" s="11">
        <f t="shared" si="1592"/>
        <v>1900</v>
      </c>
      <c r="AV690" s="11">
        <f t="shared" si="1593"/>
        <v>1900</v>
      </c>
      <c r="AW690" s="11"/>
      <c r="AX690" s="11"/>
      <c r="AY690" s="11"/>
      <c r="AZ690" s="11">
        <f t="shared" si="1594"/>
        <v>1900</v>
      </c>
      <c r="BA690" s="11">
        <f t="shared" si="1595"/>
        <v>1900</v>
      </c>
      <c r="BB690" s="11">
        <f t="shared" si="1596"/>
        <v>1900</v>
      </c>
      <c r="BC690" s="11"/>
      <c r="BD690" s="11"/>
      <c r="BE690" s="11"/>
      <c r="BF690" s="11">
        <f t="shared" si="1597"/>
        <v>1900</v>
      </c>
      <c r="BG690" s="11">
        <f t="shared" si="1598"/>
        <v>1900</v>
      </c>
      <c r="BH690" s="11">
        <f t="shared" si="1599"/>
        <v>1900</v>
      </c>
      <c r="BI690" s="11"/>
      <c r="BJ690" s="11"/>
      <c r="BK690" s="11"/>
      <c r="BL690" s="11">
        <f t="shared" si="1695"/>
        <v>1900</v>
      </c>
      <c r="BM690" s="11"/>
      <c r="BN690" s="43">
        <f t="shared" si="1636"/>
        <v>1900</v>
      </c>
      <c r="BO690" s="11">
        <f t="shared" si="1645"/>
        <v>1900</v>
      </c>
      <c r="BP690" s="11"/>
      <c r="BQ690" s="43">
        <f t="shared" si="1637"/>
        <v>1900</v>
      </c>
      <c r="BR690" s="11">
        <f t="shared" si="1646"/>
        <v>1900</v>
      </c>
      <c r="BS690" s="11"/>
      <c r="BT690" s="43">
        <f t="shared" si="1638"/>
        <v>1900</v>
      </c>
      <c r="BU690" s="11"/>
      <c r="BV690" s="21"/>
      <c r="BW690" s="21"/>
      <c r="BX690" s="1" t="str">
        <f t="shared" si="1697"/>
        <v>0709</v>
      </c>
    </row>
    <row r="691" spans="1:76" ht="46.8" customHeight="1" x14ac:dyDescent="0.3">
      <c r="A691" s="62" t="s">
        <v>475</v>
      </c>
      <c r="B691" s="63" t="s">
        <v>82</v>
      </c>
      <c r="C691" s="62"/>
      <c r="D691" s="62"/>
      <c r="E691" s="64" t="s">
        <v>83</v>
      </c>
      <c r="F691" s="11">
        <f t="shared" ref="F691:K691" si="1700">F693+F694</f>
        <v>36137.899999999994</v>
      </c>
      <c r="G691" s="11">
        <f t="shared" si="1700"/>
        <v>36488.6</v>
      </c>
      <c r="H691" s="11">
        <f t="shared" si="1700"/>
        <v>36488.6</v>
      </c>
      <c r="I691" s="11">
        <f t="shared" si="1700"/>
        <v>0</v>
      </c>
      <c r="J691" s="11">
        <f t="shared" si="1700"/>
        <v>0</v>
      </c>
      <c r="K691" s="11">
        <f t="shared" si="1700"/>
        <v>0</v>
      </c>
      <c r="L691" s="11">
        <f t="shared" si="1684"/>
        <v>36137.899999999994</v>
      </c>
      <c r="M691" s="11">
        <f t="shared" si="1685"/>
        <v>36488.6</v>
      </c>
      <c r="N691" s="11">
        <f t="shared" si="1686"/>
        <v>36488.6</v>
      </c>
      <c r="O691" s="11">
        <f>O693+O694</f>
        <v>310.48</v>
      </c>
      <c r="P691" s="11">
        <f>P693+P694</f>
        <v>0</v>
      </c>
      <c r="Q691" s="11">
        <f>Q693+Q694</f>
        <v>0</v>
      </c>
      <c r="R691" s="11">
        <f t="shared" si="1576"/>
        <v>36448.379999999997</v>
      </c>
      <c r="S691" s="11">
        <f t="shared" si="1577"/>
        <v>36488.6</v>
      </c>
      <c r="T691" s="11">
        <f t="shared" si="1578"/>
        <v>36488.6</v>
      </c>
      <c r="U691" s="11">
        <f>U693+U694</f>
        <v>0</v>
      </c>
      <c r="V691" s="11">
        <f>V693+V694</f>
        <v>0</v>
      </c>
      <c r="W691" s="11">
        <f>W693+W694</f>
        <v>0</v>
      </c>
      <c r="X691" s="11">
        <f t="shared" si="1579"/>
        <v>36448.379999999997</v>
      </c>
      <c r="Y691" s="11">
        <f t="shared" si="1580"/>
        <v>36488.6</v>
      </c>
      <c r="Z691" s="11">
        <f t="shared" si="1581"/>
        <v>36488.6</v>
      </c>
      <c r="AA691" s="11">
        <f>AA693+AA694</f>
        <v>-550</v>
      </c>
      <c r="AB691" s="11">
        <f>AB693+AB694</f>
        <v>-1000</v>
      </c>
      <c r="AC691" s="11">
        <f>AC693+AC694</f>
        <v>-1000</v>
      </c>
      <c r="AD691" s="11">
        <f t="shared" si="1582"/>
        <v>35898.379999999997</v>
      </c>
      <c r="AE691" s="11">
        <f t="shared" si="1583"/>
        <v>35488.6</v>
      </c>
      <c r="AF691" s="11">
        <f t="shared" si="1584"/>
        <v>35488.6</v>
      </c>
      <c r="AG691" s="11">
        <f>AG693+AG694</f>
        <v>0</v>
      </c>
      <c r="AH691" s="11">
        <f t="shared" si="1585"/>
        <v>35898.379999999997</v>
      </c>
      <c r="AI691" s="11">
        <f t="shared" si="1586"/>
        <v>35488.6</v>
      </c>
      <c r="AJ691" s="11">
        <f t="shared" si="1587"/>
        <v>35488.6</v>
      </c>
      <c r="AK691" s="11">
        <f>AK693+AK694+AK692</f>
        <v>1727.6610000000001</v>
      </c>
      <c r="AL691" s="11">
        <f>AL693+AL694+AL692</f>
        <v>0</v>
      </c>
      <c r="AM691" s="11">
        <f>AM693+AM694+AM692</f>
        <v>0</v>
      </c>
      <c r="AN691" s="11">
        <f t="shared" si="1588"/>
        <v>37626.040999999997</v>
      </c>
      <c r="AO691" s="11">
        <f t="shared" si="1589"/>
        <v>35488.6</v>
      </c>
      <c r="AP691" s="11">
        <f t="shared" si="1590"/>
        <v>35488.6</v>
      </c>
      <c r="AQ691" s="11">
        <f>AQ693+AQ694+AQ692</f>
        <v>0</v>
      </c>
      <c r="AR691" s="11">
        <f>AR693+AR694+AR692</f>
        <v>0</v>
      </c>
      <c r="AS691" s="11">
        <f>AS693+AS694+AS692</f>
        <v>0</v>
      </c>
      <c r="AT691" s="11">
        <f t="shared" si="1591"/>
        <v>37626.040999999997</v>
      </c>
      <c r="AU691" s="11">
        <f t="shared" si="1592"/>
        <v>35488.6</v>
      </c>
      <c r="AV691" s="11">
        <f t="shared" si="1593"/>
        <v>35488.6</v>
      </c>
      <c r="AW691" s="11">
        <f>AW693+AW694+AW692</f>
        <v>0</v>
      </c>
      <c r="AX691" s="11">
        <f>AX693+AX694+AX692</f>
        <v>0</v>
      </c>
      <c r="AY691" s="11">
        <f>AY693+AY694+AY692</f>
        <v>0</v>
      </c>
      <c r="AZ691" s="11">
        <f t="shared" si="1594"/>
        <v>37626.040999999997</v>
      </c>
      <c r="BA691" s="11">
        <f t="shared" si="1595"/>
        <v>35488.6</v>
      </c>
      <c r="BB691" s="11">
        <f t="shared" si="1596"/>
        <v>35488.6</v>
      </c>
      <c r="BC691" s="11">
        <f>BC693+BC694+BC692</f>
        <v>0</v>
      </c>
      <c r="BD691" s="11">
        <f>BD693+BD694+BD692</f>
        <v>0</v>
      </c>
      <c r="BE691" s="11">
        <f>BE693+BE694+BE692</f>
        <v>0</v>
      </c>
      <c r="BF691" s="11">
        <f t="shared" si="1597"/>
        <v>37626.040999999997</v>
      </c>
      <c r="BG691" s="11">
        <f t="shared" si="1598"/>
        <v>35488.6</v>
      </c>
      <c r="BH691" s="11">
        <f t="shared" si="1599"/>
        <v>35488.6</v>
      </c>
      <c r="BI691" s="11">
        <f>BI693+BI694+BI692</f>
        <v>0</v>
      </c>
      <c r="BJ691" s="11">
        <f>BJ693+BJ694+BJ692</f>
        <v>0</v>
      </c>
      <c r="BK691" s="11">
        <f>BK693+BK694+BK692</f>
        <v>0</v>
      </c>
      <c r="BL691" s="11">
        <f t="shared" si="1695"/>
        <v>37626.040999999997</v>
      </c>
      <c r="BM691" s="11">
        <f>BM693+BM694+BM692</f>
        <v>0</v>
      </c>
      <c r="BN691" s="43">
        <f t="shared" si="1636"/>
        <v>37626.040999999997</v>
      </c>
      <c r="BO691" s="11">
        <f t="shared" si="1645"/>
        <v>35488.6</v>
      </c>
      <c r="BP691" s="11">
        <f>BP693+BP694+BP692</f>
        <v>0</v>
      </c>
      <c r="BQ691" s="43">
        <f t="shared" si="1637"/>
        <v>35488.6</v>
      </c>
      <c r="BR691" s="11">
        <f t="shared" si="1646"/>
        <v>35488.6</v>
      </c>
      <c r="BS691" s="11">
        <f>BS693+BS694+BS692</f>
        <v>0</v>
      </c>
      <c r="BT691" s="43">
        <f t="shared" si="1638"/>
        <v>35488.6</v>
      </c>
      <c r="BU691" s="11">
        <f>BU693+BU694+BU692</f>
        <v>0</v>
      </c>
      <c r="BV691" s="21"/>
      <c r="BW691" s="21"/>
      <c r="BX691" s="1" t="str">
        <f t="shared" si="1697"/>
        <v/>
      </c>
    </row>
    <row r="692" spans="1:76" ht="15.6" customHeight="1" x14ac:dyDescent="0.3">
      <c r="A692" s="62" t="s">
        <v>475</v>
      </c>
      <c r="B692" s="63">
        <v>600</v>
      </c>
      <c r="C692" s="62" t="s">
        <v>78</v>
      </c>
      <c r="D692" s="62" t="s">
        <v>323</v>
      </c>
      <c r="E692" s="64" t="s">
        <v>378</v>
      </c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>
        <v>1727.6610000000001</v>
      </c>
      <c r="AL692" s="11"/>
      <c r="AM692" s="11"/>
      <c r="AN692" s="11">
        <f t="shared" si="1588"/>
        <v>1727.6610000000001</v>
      </c>
      <c r="AO692" s="11">
        <f t="shared" si="1589"/>
        <v>0</v>
      </c>
      <c r="AP692" s="11">
        <f t="shared" si="1590"/>
        <v>0</v>
      </c>
      <c r="AQ692" s="11"/>
      <c r="AR692" s="11"/>
      <c r="AS692" s="11"/>
      <c r="AT692" s="11">
        <f t="shared" si="1591"/>
        <v>1727.6610000000001</v>
      </c>
      <c r="AU692" s="11">
        <f t="shared" si="1592"/>
        <v>0</v>
      </c>
      <c r="AV692" s="11">
        <f t="shared" si="1593"/>
        <v>0</v>
      </c>
      <c r="AW692" s="11"/>
      <c r="AX692" s="11"/>
      <c r="AY692" s="11"/>
      <c r="AZ692" s="11">
        <f t="shared" si="1594"/>
        <v>1727.6610000000001</v>
      </c>
      <c r="BA692" s="11">
        <f t="shared" si="1595"/>
        <v>0</v>
      </c>
      <c r="BB692" s="11">
        <f t="shared" si="1596"/>
        <v>0</v>
      </c>
      <c r="BC692" s="11"/>
      <c r="BD692" s="11"/>
      <c r="BE692" s="11"/>
      <c r="BF692" s="11">
        <f t="shared" si="1597"/>
        <v>1727.6610000000001</v>
      </c>
      <c r="BG692" s="11">
        <f t="shared" si="1598"/>
        <v>0</v>
      </c>
      <c r="BH692" s="11">
        <f t="shared" si="1599"/>
        <v>0</v>
      </c>
      <c r="BI692" s="11"/>
      <c r="BJ692" s="11"/>
      <c r="BK692" s="11"/>
      <c r="BL692" s="11">
        <f t="shared" si="1695"/>
        <v>1727.6610000000001</v>
      </c>
      <c r="BM692" s="11"/>
      <c r="BN692" s="43">
        <f t="shared" si="1636"/>
        <v>1727.6610000000001</v>
      </c>
      <c r="BO692" s="11">
        <f t="shared" si="1645"/>
        <v>0</v>
      </c>
      <c r="BP692" s="11"/>
      <c r="BQ692" s="43">
        <f t="shared" si="1637"/>
        <v>0</v>
      </c>
      <c r="BR692" s="11">
        <f t="shared" si="1646"/>
        <v>0</v>
      </c>
      <c r="BS692" s="11"/>
      <c r="BT692" s="43">
        <f t="shared" si="1638"/>
        <v>0</v>
      </c>
      <c r="BU692" s="11"/>
      <c r="BV692" s="21"/>
      <c r="BW692" s="21"/>
      <c r="BX692" s="1" t="str">
        <f t="shared" si="1697"/>
        <v>0702</v>
      </c>
    </row>
    <row r="693" spans="1:76" ht="15.6" customHeight="1" x14ac:dyDescent="0.3">
      <c r="A693" s="62" t="s">
        <v>475</v>
      </c>
      <c r="B693" s="63">
        <v>600</v>
      </c>
      <c r="C693" s="62" t="s">
        <v>78</v>
      </c>
      <c r="D693" s="62" t="s">
        <v>67</v>
      </c>
      <c r="E693" s="64" t="s">
        <v>232</v>
      </c>
      <c r="F693" s="11">
        <v>3223.7</v>
      </c>
      <c r="G693" s="11">
        <v>3316.8</v>
      </c>
      <c r="H693" s="11">
        <v>3316.8</v>
      </c>
      <c r="I693" s="11"/>
      <c r="J693" s="11"/>
      <c r="K693" s="11"/>
      <c r="L693" s="11">
        <f t="shared" si="1684"/>
        <v>3223.7</v>
      </c>
      <c r="M693" s="11">
        <f t="shared" si="1685"/>
        <v>3316.8</v>
      </c>
      <c r="N693" s="11">
        <f t="shared" si="1686"/>
        <v>3316.8</v>
      </c>
      <c r="O693" s="11">
        <v>84.216999999999999</v>
      </c>
      <c r="P693" s="11"/>
      <c r="Q693" s="11"/>
      <c r="R693" s="11">
        <f t="shared" si="1576"/>
        <v>3307.9169999999999</v>
      </c>
      <c r="S693" s="11">
        <f t="shared" si="1577"/>
        <v>3316.8</v>
      </c>
      <c r="T693" s="11">
        <f t="shared" si="1578"/>
        <v>3316.8</v>
      </c>
      <c r="U693" s="11"/>
      <c r="V693" s="11"/>
      <c r="W693" s="11"/>
      <c r="X693" s="11">
        <f t="shared" si="1579"/>
        <v>3307.9169999999999</v>
      </c>
      <c r="Y693" s="11">
        <f t="shared" si="1580"/>
        <v>3316.8</v>
      </c>
      <c r="Z693" s="11">
        <f t="shared" si="1581"/>
        <v>3316.8</v>
      </c>
      <c r="AA693" s="11"/>
      <c r="AB693" s="11"/>
      <c r="AC693" s="11"/>
      <c r="AD693" s="11">
        <f t="shared" si="1582"/>
        <v>3307.9169999999999</v>
      </c>
      <c r="AE693" s="11">
        <f t="shared" si="1583"/>
        <v>3316.8</v>
      </c>
      <c r="AF693" s="11">
        <f t="shared" si="1584"/>
        <v>3316.8</v>
      </c>
      <c r="AG693" s="11"/>
      <c r="AH693" s="11">
        <f t="shared" si="1585"/>
        <v>3307.9169999999999</v>
      </c>
      <c r="AI693" s="11">
        <f t="shared" si="1586"/>
        <v>3316.8</v>
      </c>
      <c r="AJ693" s="11">
        <f t="shared" si="1587"/>
        <v>3316.8</v>
      </c>
      <c r="AK693" s="11"/>
      <c r="AL693" s="11"/>
      <c r="AM693" s="11"/>
      <c r="AN693" s="11">
        <f t="shared" si="1588"/>
        <v>3307.9169999999999</v>
      </c>
      <c r="AO693" s="11">
        <f t="shared" si="1589"/>
        <v>3316.8</v>
      </c>
      <c r="AP693" s="11">
        <f t="shared" si="1590"/>
        <v>3316.8</v>
      </c>
      <c r="AQ693" s="11"/>
      <c r="AR693" s="11"/>
      <c r="AS693" s="11"/>
      <c r="AT693" s="11">
        <f t="shared" si="1591"/>
        <v>3307.9169999999999</v>
      </c>
      <c r="AU693" s="11">
        <f t="shared" si="1592"/>
        <v>3316.8</v>
      </c>
      <c r="AV693" s="11">
        <f t="shared" si="1593"/>
        <v>3316.8</v>
      </c>
      <c r="AW693" s="11"/>
      <c r="AX693" s="11"/>
      <c r="AY693" s="11"/>
      <c r="AZ693" s="11">
        <f t="shared" si="1594"/>
        <v>3307.9169999999999</v>
      </c>
      <c r="BA693" s="11">
        <f t="shared" si="1595"/>
        <v>3316.8</v>
      </c>
      <c r="BB693" s="11">
        <f t="shared" si="1596"/>
        <v>3316.8</v>
      </c>
      <c r="BC693" s="11"/>
      <c r="BD693" s="11"/>
      <c r="BE693" s="11"/>
      <c r="BF693" s="11">
        <f t="shared" si="1597"/>
        <v>3307.9169999999999</v>
      </c>
      <c r="BG693" s="11">
        <f t="shared" si="1598"/>
        <v>3316.8</v>
      </c>
      <c r="BH693" s="11">
        <f t="shared" si="1599"/>
        <v>3316.8</v>
      </c>
      <c r="BI693" s="11"/>
      <c r="BJ693" s="11"/>
      <c r="BK693" s="11"/>
      <c r="BL693" s="11">
        <f t="shared" si="1695"/>
        <v>3307.9169999999999</v>
      </c>
      <c r="BM693" s="11"/>
      <c r="BN693" s="43">
        <f t="shared" si="1636"/>
        <v>3307.9169999999999</v>
      </c>
      <c r="BO693" s="11">
        <f t="shared" si="1645"/>
        <v>3316.8</v>
      </c>
      <c r="BP693" s="11"/>
      <c r="BQ693" s="43">
        <f t="shared" si="1637"/>
        <v>3316.8</v>
      </c>
      <c r="BR693" s="11">
        <f t="shared" si="1646"/>
        <v>3316.8</v>
      </c>
      <c r="BS693" s="11"/>
      <c r="BT693" s="43">
        <f t="shared" si="1638"/>
        <v>3316.8</v>
      </c>
      <c r="BU693" s="11"/>
      <c r="BV693" s="21"/>
      <c r="BW693" s="21"/>
      <c r="BX693" s="1" t="str">
        <f t="shared" si="1697"/>
        <v>0703</v>
      </c>
    </row>
    <row r="694" spans="1:76" ht="15.6" customHeight="1" x14ac:dyDescent="0.3">
      <c r="A694" s="62" t="s">
        <v>475</v>
      </c>
      <c r="B694" s="63">
        <v>600</v>
      </c>
      <c r="C694" s="62" t="s">
        <v>78</v>
      </c>
      <c r="D694" s="62" t="s">
        <v>72</v>
      </c>
      <c r="E694" s="64" t="s">
        <v>95</v>
      </c>
      <c r="F694" s="11">
        <v>32914.199999999997</v>
      </c>
      <c r="G694" s="11">
        <v>33171.799999999996</v>
      </c>
      <c r="H694" s="11">
        <v>33171.799999999996</v>
      </c>
      <c r="I694" s="11"/>
      <c r="J694" s="11"/>
      <c r="K694" s="11"/>
      <c r="L694" s="11">
        <f t="shared" si="1684"/>
        <v>32914.199999999997</v>
      </c>
      <c r="M694" s="11">
        <f t="shared" si="1685"/>
        <v>33171.799999999996</v>
      </c>
      <c r="N694" s="11">
        <f t="shared" si="1686"/>
        <v>33171.799999999996</v>
      </c>
      <c r="O694" s="11">
        <v>226.26300000000001</v>
      </c>
      <c r="P694" s="11"/>
      <c r="Q694" s="11"/>
      <c r="R694" s="11">
        <f t="shared" si="1576"/>
        <v>33140.462999999996</v>
      </c>
      <c r="S694" s="11">
        <f t="shared" si="1577"/>
        <v>33171.799999999996</v>
      </c>
      <c r="T694" s="11">
        <f t="shared" si="1578"/>
        <v>33171.799999999996</v>
      </c>
      <c r="U694" s="11"/>
      <c r="V694" s="11"/>
      <c r="W694" s="11"/>
      <c r="X694" s="11">
        <f t="shared" si="1579"/>
        <v>33140.462999999996</v>
      </c>
      <c r="Y694" s="11">
        <f t="shared" si="1580"/>
        <v>33171.799999999996</v>
      </c>
      <c r="Z694" s="11">
        <f t="shared" si="1581"/>
        <v>33171.799999999996</v>
      </c>
      <c r="AA694" s="11">
        <v>-550</v>
      </c>
      <c r="AB694" s="11">
        <v>-1000</v>
      </c>
      <c r="AC694" s="11">
        <v>-1000</v>
      </c>
      <c r="AD694" s="11">
        <f t="shared" si="1582"/>
        <v>32590.462999999996</v>
      </c>
      <c r="AE694" s="11">
        <f t="shared" si="1583"/>
        <v>32171.799999999996</v>
      </c>
      <c r="AF694" s="11">
        <f t="shared" si="1584"/>
        <v>32171.799999999996</v>
      </c>
      <c r="AG694" s="11"/>
      <c r="AH694" s="11">
        <f t="shared" si="1585"/>
        <v>32590.462999999996</v>
      </c>
      <c r="AI694" s="11">
        <f t="shared" si="1586"/>
        <v>32171.799999999996</v>
      </c>
      <c r="AJ694" s="11">
        <f t="shared" si="1587"/>
        <v>32171.799999999996</v>
      </c>
      <c r="AK694" s="11"/>
      <c r="AL694" s="11"/>
      <c r="AM694" s="11"/>
      <c r="AN694" s="11">
        <f t="shared" si="1588"/>
        <v>32590.462999999996</v>
      </c>
      <c r="AO694" s="11">
        <f t="shared" si="1589"/>
        <v>32171.799999999996</v>
      </c>
      <c r="AP694" s="11">
        <f t="shared" si="1590"/>
        <v>32171.799999999996</v>
      </c>
      <c r="AQ694" s="11"/>
      <c r="AR694" s="11"/>
      <c r="AS694" s="11"/>
      <c r="AT694" s="11">
        <f t="shared" si="1591"/>
        <v>32590.462999999996</v>
      </c>
      <c r="AU694" s="11">
        <f t="shared" si="1592"/>
        <v>32171.799999999996</v>
      </c>
      <c r="AV694" s="11">
        <f t="shared" si="1593"/>
        <v>32171.799999999996</v>
      </c>
      <c r="AW694" s="11"/>
      <c r="AX694" s="11"/>
      <c r="AY694" s="11"/>
      <c r="AZ694" s="11">
        <f t="shared" si="1594"/>
        <v>32590.462999999996</v>
      </c>
      <c r="BA694" s="11">
        <f t="shared" si="1595"/>
        <v>32171.799999999996</v>
      </c>
      <c r="BB694" s="11">
        <f t="shared" si="1596"/>
        <v>32171.799999999996</v>
      </c>
      <c r="BC694" s="11"/>
      <c r="BD694" s="11"/>
      <c r="BE694" s="11"/>
      <c r="BF694" s="11">
        <f t="shared" si="1597"/>
        <v>32590.462999999996</v>
      </c>
      <c r="BG694" s="11">
        <f t="shared" si="1598"/>
        <v>32171.799999999996</v>
      </c>
      <c r="BH694" s="11">
        <f t="shared" si="1599"/>
        <v>32171.799999999996</v>
      </c>
      <c r="BI694" s="11"/>
      <c r="BJ694" s="11"/>
      <c r="BK694" s="11"/>
      <c r="BL694" s="11">
        <f t="shared" si="1695"/>
        <v>32590.462999999996</v>
      </c>
      <c r="BM694" s="11"/>
      <c r="BN694" s="43">
        <f t="shared" si="1636"/>
        <v>32590.462999999996</v>
      </c>
      <c r="BO694" s="11">
        <f t="shared" si="1645"/>
        <v>32171.799999999996</v>
      </c>
      <c r="BP694" s="11"/>
      <c r="BQ694" s="43">
        <f t="shared" si="1637"/>
        <v>32171.799999999996</v>
      </c>
      <c r="BR694" s="11">
        <f t="shared" si="1646"/>
        <v>32171.799999999996</v>
      </c>
      <c r="BS694" s="11"/>
      <c r="BT694" s="43">
        <f t="shared" si="1638"/>
        <v>32171.799999999996</v>
      </c>
      <c r="BU694" s="11"/>
      <c r="BV694" s="21"/>
      <c r="BW694" s="21"/>
      <c r="BX694" s="1" t="str">
        <f t="shared" si="1697"/>
        <v>0709</v>
      </c>
    </row>
    <row r="695" spans="1:76" ht="31.2" customHeight="1" x14ac:dyDescent="0.3">
      <c r="A695" s="62" t="s">
        <v>477</v>
      </c>
      <c r="B695" s="63"/>
      <c r="C695" s="62"/>
      <c r="D695" s="62"/>
      <c r="E695" s="64" t="s">
        <v>478</v>
      </c>
      <c r="F695" s="11">
        <f t="shared" ref="F695:K695" si="1701">F696+F698</f>
        <v>2988.6</v>
      </c>
      <c r="G695" s="11">
        <f t="shared" si="1701"/>
        <v>2988.6</v>
      </c>
      <c r="H695" s="11">
        <f t="shared" si="1701"/>
        <v>2988.6</v>
      </c>
      <c r="I695" s="11">
        <f t="shared" si="1701"/>
        <v>0</v>
      </c>
      <c r="J695" s="11">
        <f t="shared" si="1701"/>
        <v>0</v>
      </c>
      <c r="K695" s="11">
        <f t="shared" si="1701"/>
        <v>0</v>
      </c>
      <c r="L695" s="11">
        <f t="shared" si="1684"/>
        <v>2988.6</v>
      </c>
      <c r="M695" s="11">
        <f t="shared" si="1685"/>
        <v>2988.6</v>
      </c>
      <c r="N695" s="11">
        <f t="shared" si="1686"/>
        <v>2988.6</v>
      </c>
      <c r="O695" s="11">
        <f>O696+O698</f>
        <v>0</v>
      </c>
      <c r="P695" s="11">
        <f>P696+P698</f>
        <v>0</v>
      </c>
      <c r="Q695" s="11">
        <f>Q696+Q698</f>
        <v>0</v>
      </c>
      <c r="R695" s="11">
        <f t="shared" ref="R695:R758" si="1702">L695+O695</f>
        <v>2988.6</v>
      </c>
      <c r="S695" s="11">
        <f t="shared" ref="S695:S758" si="1703">M695+P695</f>
        <v>2988.6</v>
      </c>
      <c r="T695" s="11">
        <f t="shared" ref="T695:T758" si="1704">N695+Q695</f>
        <v>2988.6</v>
      </c>
      <c r="U695" s="11">
        <f>U696+U698</f>
        <v>0</v>
      </c>
      <c r="V695" s="11">
        <f>V696+V698</f>
        <v>0</v>
      </c>
      <c r="W695" s="11">
        <f>W696+W698</f>
        <v>0</v>
      </c>
      <c r="X695" s="11">
        <f t="shared" ref="X695:X758" si="1705">R695+U695</f>
        <v>2988.6</v>
      </c>
      <c r="Y695" s="11">
        <f t="shared" ref="Y695:Y758" si="1706">S695+V695</f>
        <v>2988.6</v>
      </c>
      <c r="Z695" s="11">
        <f t="shared" ref="Z695:Z758" si="1707">T695+W695</f>
        <v>2988.6</v>
      </c>
      <c r="AA695" s="11">
        <f>AA696+AA698</f>
        <v>0</v>
      </c>
      <c r="AB695" s="11">
        <f>AB696+AB698</f>
        <v>0</v>
      </c>
      <c r="AC695" s="11">
        <f>AC696+AC698</f>
        <v>0</v>
      </c>
      <c r="AD695" s="11">
        <f t="shared" ref="AD695:AD758" si="1708">X695+AA695</f>
        <v>2988.6</v>
      </c>
      <c r="AE695" s="11">
        <f t="shared" ref="AE695:AE758" si="1709">Y695+AB695</f>
        <v>2988.6</v>
      </c>
      <c r="AF695" s="11">
        <f t="shared" ref="AF695:AF758" si="1710">Z695+AC695</f>
        <v>2988.6</v>
      </c>
      <c r="AG695" s="11">
        <f>AG696+AG698</f>
        <v>0</v>
      </c>
      <c r="AH695" s="11">
        <f t="shared" ref="AH695:AH758" si="1711">AD695+AG695</f>
        <v>2988.6</v>
      </c>
      <c r="AI695" s="11">
        <f t="shared" ref="AI695:AI758" si="1712">AE695</f>
        <v>2988.6</v>
      </c>
      <c r="AJ695" s="11">
        <f t="shared" ref="AJ695:AJ758" si="1713">AF695</f>
        <v>2988.6</v>
      </c>
      <c r="AK695" s="11">
        <f>AK696+AK698</f>
        <v>0</v>
      </c>
      <c r="AL695" s="11">
        <f>AL696+AL698</f>
        <v>0</v>
      </c>
      <c r="AM695" s="11">
        <f>AM696+AM698</f>
        <v>0</v>
      </c>
      <c r="AN695" s="11">
        <f t="shared" ref="AN695:AN758" si="1714">AH695+AK695</f>
        <v>2988.6</v>
      </c>
      <c r="AO695" s="11">
        <f t="shared" ref="AO695:AO758" si="1715">AI695+AL695</f>
        <v>2988.6</v>
      </c>
      <c r="AP695" s="11">
        <f t="shared" ref="AP695:AP758" si="1716">AJ695+AM695</f>
        <v>2988.6</v>
      </c>
      <c r="AQ695" s="11">
        <f>AQ696+AQ698</f>
        <v>0</v>
      </c>
      <c r="AR695" s="11">
        <f>AR696+AR698</f>
        <v>0</v>
      </c>
      <c r="AS695" s="11">
        <f>AS696+AS698</f>
        <v>0</v>
      </c>
      <c r="AT695" s="11">
        <f t="shared" ref="AT695:AT758" si="1717">AN695+AQ695</f>
        <v>2988.6</v>
      </c>
      <c r="AU695" s="11">
        <f t="shared" ref="AU695:AU758" si="1718">AO695+AR695</f>
        <v>2988.6</v>
      </c>
      <c r="AV695" s="11">
        <f t="shared" ref="AV695:AV758" si="1719">AP695+AS695</f>
        <v>2988.6</v>
      </c>
      <c r="AW695" s="11">
        <f>AW696+AW698</f>
        <v>0</v>
      </c>
      <c r="AX695" s="11">
        <f>AX696+AX698</f>
        <v>0</v>
      </c>
      <c r="AY695" s="11">
        <f>AY696+AY698</f>
        <v>0</v>
      </c>
      <c r="AZ695" s="11">
        <f t="shared" ref="AZ695:AZ758" si="1720">AT695+AW695</f>
        <v>2988.6</v>
      </c>
      <c r="BA695" s="11">
        <f t="shared" ref="BA695:BA758" si="1721">AU695+AX695</f>
        <v>2988.6</v>
      </c>
      <c r="BB695" s="11">
        <f t="shared" ref="BB695:BB758" si="1722">AV695+AY695</f>
        <v>2988.6</v>
      </c>
      <c r="BC695" s="11">
        <f>BC696+BC698</f>
        <v>0</v>
      </c>
      <c r="BD695" s="11">
        <f>BD696+BD698</f>
        <v>0</v>
      </c>
      <c r="BE695" s="11">
        <f>BE696+BE698</f>
        <v>0</v>
      </c>
      <c r="BF695" s="11">
        <f t="shared" ref="BF695:BF758" si="1723">AZ695+BC695</f>
        <v>2988.6</v>
      </c>
      <c r="BG695" s="11">
        <f t="shared" ref="BG695:BG758" si="1724">BA695+BD695</f>
        <v>2988.6</v>
      </c>
      <c r="BH695" s="11">
        <f t="shared" ref="BH695:BH758" si="1725">BB695+BE695</f>
        <v>2988.6</v>
      </c>
      <c r="BI695" s="11">
        <f>BI696+BI698</f>
        <v>0</v>
      </c>
      <c r="BJ695" s="11">
        <f>BJ696+BJ698</f>
        <v>0</v>
      </c>
      <c r="BK695" s="11">
        <f>BK696+BK698</f>
        <v>0</v>
      </c>
      <c r="BL695" s="11">
        <f t="shared" si="1695"/>
        <v>2988.6</v>
      </c>
      <c r="BM695" s="11">
        <f>BM696+BM698</f>
        <v>0</v>
      </c>
      <c r="BN695" s="43">
        <f t="shared" si="1636"/>
        <v>2988.6</v>
      </c>
      <c r="BO695" s="11">
        <f t="shared" si="1645"/>
        <v>2988.6</v>
      </c>
      <c r="BP695" s="11">
        <f>BP696+BP698</f>
        <v>0</v>
      </c>
      <c r="BQ695" s="43">
        <f t="shared" si="1637"/>
        <v>2988.6</v>
      </c>
      <c r="BR695" s="11">
        <f t="shared" si="1646"/>
        <v>2988.6</v>
      </c>
      <c r="BS695" s="11">
        <f>BS696+BS698</f>
        <v>0</v>
      </c>
      <c r="BT695" s="43">
        <f t="shared" si="1638"/>
        <v>2988.6</v>
      </c>
      <c r="BU695" s="11">
        <f>BU696+BU698</f>
        <v>0</v>
      </c>
      <c r="BV695" s="21"/>
      <c r="BW695" s="21"/>
      <c r="BX695" s="1" t="str">
        <f t="shared" si="1697"/>
        <v/>
      </c>
    </row>
    <row r="696" spans="1:76" ht="31.2" customHeight="1" x14ac:dyDescent="0.3">
      <c r="A696" s="62" t="s">
        <v>477</v>
      </c>
      <c r="B696" s="63" t="s">
        <v>64</v>
      </c>
      <c r="C696" s="62"/>
      <c r="D696" s="62"/>
      <c r="E696" s="64" t="s">
        <v>65</v>
      </c>
      <c r="F696" s="11">
        <f t="shared" ref="F696:K696" si="1726">F697</f>
        <v>115</v>
      </c>
      <c r="G696" s="11">
        <f t="shared" si="1726"/>
        <v>115</v>
      </c>
      <c r="H696" s="11">
        <f t="shared" si="1726"/>
        <v>115</v>
      </c>
      <c r="I696" s="11">
        <f t="shared" si="1726"/>
        <v>0</v>
      </c>
      <c r="J696" s="11">
        <f t="shared" si="1726"/>
        <v>0</v>
      </c>
      <c r="K696" s="11">
        <f t="shared" si="1726"/>
        <v>0</v>
      </c>
      <c r="L696" s="11">
        <f t="shared" si="1684"/>
        <v>115</v>
      </c>
      <c r="M696" s="11">
        <f t="shared" si="1685"/>
        <v>115</v>
      </c>
      <c r="N696" s="11">
        <f t="shared" si="1686"/>
        <v>115</v>
      </c>
      <c r="O696" s="11">
        <f>O697</f>
        <v>0</v>
      </c>
      <c r="P696" s="11">
        <f>P697</f>
        <v>0</v>
      </c>
      <c r="Q696" s="11">
        <f>Q697</f>
        <v>0</v>
      </c>
      <c r="R696" s="11">
        <f t="shared" si="1702"/>
        <v>115</v>
      </c>
      <c r="S696" s="11">
        <f t="shared" si="1703"/>
        <v>115</v>
      </c>
      <c r="T696" s="11">
        <f t="shared" si="1704"/>
        <v>115</v>
      </c>
      <c r="U696" s="11">
        <f>U697</f>
        <v>0</v>
      </c>
      <c r="V696" s="11">
        <f>V697</f>
        <v>0</v>
      </c>
      <c r="W696" s="11">
        <f>W697</f>
        <v>0</v>
      </c>
      <c r="X696" s="11">
        <f t="shared" si="1705"/>
        <v>115</v>
      </c>
      <c r="Y696" s="11">
        <f t="shared" si="1706"/>
        <v>115</v>
      </c>
      <c r="Z696" s="11">
        <f t="shared" si="1707"/>
        <v>115</v>
      </c>
      <c r="AA696" s="11">
        <f>AA697</f>
        <v>0</v>
      </c>
      <c r="AB696" s="11">
        <f>AB697</f>
        <v>0</v>
      </c>
      <c r="AC696" s="11">
        <f>AC697</f>
        <v>0</v>
      </c>
      <c r="AD696" s="11">
        <f t="shared" si="1708"/>
        <v>115</v>
      </c>
      <c r="AE696" s="11">
        <f t="shared" si="1709"/>
        <v>115</v>
      </c>
      <c r="AF696" s="11">
        <f t="shared" si="1710"/>
        <v>115</v>
      </c>
      <c r="AG696" s="11">
        <f>AG697</f>
        <v>0</v>
      </c>
      <c r="AH696" s="11">
        <f t="shared" si="1711"/>
        <v>115</v>
      </c>
      <c r="AI696" s="11">
        <f t="shared" si="1712"/>
        <v>115</v>
      </c>
      <c r="AJ696" s="11">
        <f t="shared" si="1713"/>
        <v>115</v>
      </c>
      <c r="AK696" s="11">
        <f>AK697</f>
        <v>0</v>
      </c>
      <c r="AL696" s="11">
        <f>AL697</f>
        <v>0</v>
      </c>
      <c r="AM696" s="11">
        <f>AM697</f>
        <v>0</v>
      </c>
      <c r="AN696" s="11">
        <f t="shared" si="1714"/>
        <v>115</v>
      </c>
      <c r="AO696" s="11">
        <f t="shared" si="1715"/>
        <v>115</v>
      </c>
      <c r="AP696" s="11">
        <f t="shared" si="1716"/>
        <v>115</v>
      </c>
      <c r="AQ696" s="11">
        <f>AQ697</f>
        <v>0</v>
      </c>
      <c r="AR696" s="11">
        <f>AR697</f>
        <v>0</v>
      </c>
      <c r="AS696" s="11">
        <f>AS697</f>
        <v>0</v>
      </c>
      <c r="AT696" s="11">
        <f t="shared" si="1717"/>
        <v>115</v>
      </c>
      <c r="AU696" s="11">
        <f t="shared" si="1718"/>
        <v>115</v>
      </c>
      <c r="AV696" s="11">
        <f t="shared" si="1719"/>
        <v>115</v>
      </c>
      <c r="AW696" s="11">
        <f>AW697</f>
        <v>0</v>
      </c>
      <c r="AX696" s="11">
        <f>AX697</f>
        <v>0</v>
      </c>
      <c r="AY696" s="11">
        <f>AY697</f>
        <v>0</v>
      </c>
      <c r="AZ696" s="11">
        <f t="shared" si="1720"/>
        <v>115</v>
      </c>
      <c r="BA696" s="11">
        <f t="shared" si="1721"/>
        <v>115</v>
      </c>
      <c r="BB696" s="11">
        <f t="shared" si="1722"/>
        <v>115</v>
      </c>
      <c r="BC696" s="11">
        <f>BC697</f>
        <v>0</v>
      </c>
      <c r="BD696" s="11">
        <f>BD697</f>
        <v>0</v>
      </c>
      <c r="BE696" s="11">
        <f>BE697</f>
        <v>0</v>
      </c>
      <c r="BF696" s="11">
        <f t="shared" si="1723"/>
        <v>115</v>
      </c>
      <c r="BG696" s="11">
        <f t="shared" si="1724"/>
        <v>115</v>
      </c>
      <c r="BH696" s="11">
        <f t="shared" si="1725"/>
        <v>115</v>
      </c>
      <c r="BI696" s="11">
        <f>BI697</f>
        <v>0</v>
      </c>
      <c r="BJ696" s="11">
        <f>BJ697</f>
        <v>0</v>
      </c>
      <c r="BK696" s="11">
        <f>BK697</f>
        <v>0</v>
      </c>
      <c r="BL696" s="11">
        <f t="shared" si="1695"/>
        <v>115</v>
      </c>
      <c r="BM696" s="11">
        <f>BM697</f>
        <v>0</v>
      </c>
      <c r="BN696" s="43">
        <f t="shared" si="1636"/>
        <v>115</v>
      </c>
      <c r="BO696" s="11">
        <f t="shared" si="1645"/>
        <v>115</v>
      </c>
      <c r="BP696" s="11">
        <f>BP697</f>
        <v>0</v>
      </c>
      <c r="BQ696" s="43">
        <f t="shared" si="1637"/>
        <v>115</v>
      </c>
      <c r="BR696" s="11">
        <f t="shared" si="1646"/>
        <v>115</v>
      </c>
      <c r="BS696" s="11">
        <f>BS697</f>
        <v>0</v>
      </c>
      <c r="BT696" s="43">
        <f t="shared" si="1638"/>
        <v>115</v>
      </c>
      <c r="BU696" s="11">
        <f>BU697</f>
        <v>0</v>
      </c>
      <c r="BV696" s="21"/>
      <c r="BW696" s="21"/>
      <c r="BX696" s="1" t="str">
        <f t="shared" si="1697"/>
        <v/>
      </c>
    </row>
    <row r="697" spans="1:76" ht="15.6" customHeight="1" x14ac:dyDescent="0.3">
      <c r="A697" s="62" t="s">
        <v>477</v>
      </c>
      <c r="B697" s="63">
        <v>200</v>
      </c>
      <c r="C697" s="62" t="s">
        <v>78</v>
      </c>
      <c r="D697" s="62" t="s">
        <v>72</v>
      </c>
      <c r="E697" s="64" t="s">
        <v>95</v>
      </c>
      <c r="F697" s="11">
        <v>115</v>
      </c>
      <c r="G697" s="11">
        <v>115</v>
      </c>
      <c r="H697" s="11">
        <v>115</v>
      </c>
      <c r="I697" s="11"/>
      <c r="J697" s="11"/>
      <c r="K697" s="11"/>
      <c r="L697" s="11">
        <f t="shared" si="1684"/>
        <v>115</v>
      </c>
      <c r="M697" s="11">
        <f t="shared" si="1685"/>
        <v>115</v>
      </c>
      <c r="N697" s="11">
        <f t="shared" si="1686"/>
        <v>115</v>
      </c>
      <c r="O697" s="11"/>
      <c r="P697" s="11"/>
      <c r="Q697" s="11"/>
      <c r="R697" s="11">
        <f t="shared" si="1702"/>
        <v>115</v>
      </c>
      <c r="S697" s="11">
        <f t="shared" si="1703"/>
        <v>115</v>
      </c>
      <c r="T697" s="11">
        <f t="shared" si="1704"/>
        <v>115</v>
      </c>
      <c r="U697" s="11"/>
      <c r="V697" s="11"/>
      <c r="W697" s="11"/>
      <c r="X697" s="11">
        <f t="shared" si="1705"/>
        <v>115</v>
      </c>
      <c r="Y697" s="11">
        <f t="shared" si="1706"/>
        <v>115</v>
      </c>
      <c r="Z697" s="11">
        <f t="shared" si="1707"/>
        <v>115</v>
      </c>
      <c r="AA697" s="11"/>
      <c r="AB697" s="11"/>
      <c r="AC697" s="11"/>
      <c r="AD697" s="11">
        <f t="shared" si="1708"/>
        <v>115</v>
      </c>
      <c r="AE697" s="11">
        <f t="shared" si="1709"/>
        <v>115</v>
      </c>
      <c r="AF697" s="11">
        <f t="shared" si="1710"/>
        <v>115</v>
      </c>
      <c r="AG697" s="11"/>
      <c r="AH697" s="11">
        <f t="shared" si="1711"/>
        <v>115</v>
      </c>
      <c r="AI697" s="11">
        <f t="shared" si="1712"/>
        <v>115</v>
      </c>
      <c r="AJ697" s="11">
        <f t="shared" si="1713"/>
        <v>115</v>
      </c>
      <c r="AK697" s="11"/>
      <c r="AL697" s="11"/>
      <c r="AM697" s="11"/>
      <c r="AN697" s="11">
        <f t="shared" si="1714"/>
        <v>115</v>
      </c>
      <c r="AO697" s="11">
        <f t="shared" si="1715"/>
        <v>115</v>
      </c>
      <c r="AP697" s="11">
        <f t="shared" si="1716"/>
        <v>115</v>
      </c>
      <c r="AQ697" s="11"/>
      <c r="AR697" s="11"/>
      <c r="AS697" s="11"/>
      <c r="AT697" s="11">
        <f t="shared" si="1717"/>
        <v>115</v>
      </c>
      <c r="AU697" s="11">
        <f t="shared" si="1718"/>
        <v>115</v>
      </c>
      <c r="AV697" s="11">
        <f t="shared" si="1719"/>
        <v>115</v>
      </c>
      <c r="AW697" s="11"/>
      <c r="AX697" s="11"/>
      <c r="AY697" s="11"/>
      <c r="AZ697" s="11">
        <f t="shared" si="1720"/>
        <v>115</v>
      </c>
      <c r="BA697" s="11">
        <f t="shared" si="1721"/>
        <v>115</v>
      </c>
      <c r="BB697" s="11">
        <f t="shared" si="1722"/>
        <v>115</v>
      </c>
      <c r="BC697" s="11"/>
      <c r="BD697" s="11"/>
      <c r="BE697" s="11"/>
      <c r="BF697" s="11">
        <f t="shared" si="1723"/>
        <v>115</v>
      </c>
      <c r="BG697" s="11">
        <f t="shared" si="1724"/>
        <v>115</v>
      </c>
      <c r="BH697" s="11">
        <f t="shared" si="1725"/>
        <v>115</v>
      </c>
      <c r="BI697" s="11"/>
      <c r="BJ697" s="11"/>
      <c r="BK697" s="11"/>
      <c r="BL697" s="11">
        <f t="shared" si="1695"/>
        <v>115</v>
      </c>
      <c r="BM697" s="11"/>
      <c r="BN697" s="43">
        <f t="shared" si="1636"/>
        <v>115</v>
      </c>
      <c r="BO697" s="11">
        <f t="shared" si="1645"/>
        <v>115</v>
      </c>
      <c r="BP697" s="11"/>
      <c r="BQ697" s="43">
        <f t="shared" si="1637"/>
        <v>115</v>
      </c>
      <c r="BR697" s="11">
        <f t="shared" si="1646"/>
        <v>115</v>
      </c>
      <c r="BS697" s="11"/>
      <c r="BT697" s="43">
        <f t="shared" si="1638"/>
        <v>115</v>
      </c>
      <c r="BU697" s="11"/>
      <c r="BV697" s="21"/>
      <c r="BW697" s="21"/>
      <c r="BX697" s="1" t="str">
        <f t="shared" si="1697"/>
        <v>0709</v>
      </c>
    </row>
    <row r="698" spans="1:76" ht="31.2" customHeight="1" x14ac:dyDescent="0.3">
      <c r="A698" s="62" t="s">
        <v>477</v>
      </c>
      <c r="B698" s="63" t="s">
        <v>211</v>
      </c>
      <c r="C698" s="62"/>
      <c r="D698" s="62"/>
      <c r="E698" s="64" t="s">
        <v>212</v>
      </c>
      <c r="F698" s="11">
        <f t="shared" ref="F698:K698" si="1727">F699</f>
        <v>2873.6</v>
      </c>
      <c r="G698" s="11">
        <f t="shared" si="1727"/>
        <v>2873.6</v>
      </c>
      <c r="H698" s="11">
        <f t="shared" si="1727"/>
        <v>2873.6</v>
      </c>
      <c r="I698" s="11">
        <f t="shared" si="1727"/>
        <v>0</v>
      </c>
      <c r="J698" s="11">
        <f t="shared" si="1727"/>
        <v>0</v>
      </c>
      <c r="K698" s="11">
        <f t="shared" si="1727"/>
        <v>0</v>
      </c>
      <c r="L698" s="11">
        <f t="shared" si="1684"/>
        <v>2873.6</v>
      </c>
      <c r="M698" s="11">
        <f t="shared" si="1685"/>
        <v>2873.6</v>
      </c>
      <c r="N698" s="11">
        <f t="shared" si="1686"/>
        <v>2873.6</v>
      </c>
      <c r="O698" s="11">
        <f>O699</f>
        <v>0</v>
      </c>
      <c r="P698" s="11">
        <f>P699</f>
        <v>0</v>
      </c>
      <c r="Q698" s="11">
        <f>Q699</f>
        <v>0</v>
      </c>
      <c r="R698" s="11">
        <f t="shared" si="1702"/>
        <v>2873.6</v>
      </c>
      <c r="S698" s="11">
        <f t="shared" si="1703"/>
        <v>2873.6</v>
      </c>
      <c r="T698" s="11">
        <f t="shared" si="1704"/>
        <v>2873.6</v>
      </c>
      <c r="U698" s="11">
        <f>U699</f>
        <v>0</v>
      </c>
      <c r="V698" s="11">
        <f>V699</f>
        <v>0</v>
      </c>
      <c r="W698" s="11">
        <f>W699</f>
        <v>0</v>
      </c>
      <c r="X698" s="11">
        <f t="shared" si="1705"/>
        <v>2873.6</v>
      </c>
      <c r="Y698" s="11">
        <f t="shared" si="1706"/>
        <v>2873.6</v>
      </c>
      <c r="Z698" s="11">
        <f t="shared" si="1707"/>
        <v>2873.6</v>
      </c>
      <c r="AA698" s="11">
        <f>AA699</f>
        <v>0</v>
      </c>
      <c r="AB698" s="11">
        <f>AB699</f>
        <v>0</v>
      </c>
      <c r="AC698" s="11">
        <f>AC699</f>
        <v>0</v>
      </c>
      <c r="AD698" s="11">
        <f t="shared" si="1708"/>
        <v>2873.6</v>
      </c>
      <c r="AE698" s="11">
        <f t="shared" si="1709"/>
        <v>2873.6</v>
      </c>
      <c r="AF698" s="11">
        <f t="shared" si="1710"/>
        <v>2873.6</v>
      </c>
      <c r="AG698" s="11">
        <f>AG699</f>
        <v>0</v>
      </c>
      <c r="AH698" s="11">
        <f t="shared" si="1711"/>
        <v>2873.6</v>
      </c>
      <c r="AI698" s="11">
        <f t="shared" si="1712"/>
        <v>2873.6</v>
      </c>
      <c r="AJ698" s="11">
        <f t="shared" si="1713"/>
        <v>2873.6</v>
      </c>
      <c r="AK698" s="11">
        <f>AK699</f>
        <v>0</v>
      </c>
      <c r="AL698" s="11">
        <f>AL699</f>
        <v>0</v>
      </c>
      <c r="AM698" s="11">
        <f>AM699</f>
        <v>0</v>
      </c>
      <c r="AN698" s="11">
        <f t="shared" si="1714"/>
        <v>2873.6</v>
      </c>
      <c r="AO698" s="11">
        <f t="shared" si="1715"/>
        <v>2873.6</v>
      </c>
      <c r="AP698" s="11">
        <f t="shared" si="1716"/>
        <v>2873.6</v>
      </c>
      <c r="AQ698" s="11">
        <f>AQ699</f>
        <v>0</v>
      </c>
      <c r="AR698" s="11">
        <f>AR699</f>
        <v>0</v>
      </c>
      <c r="AS698" s="11">
        <f>AS699</f>
        <v>0</v>
      </c>
      <c r="AT698" s="11">
        <f t="shared" si="1717"/>
        <v>2873.6</v>
      </c>
      <c r="AU698" s="11">
        <f t="shared" si="1718"/>
        <v>2873.6</v>
      </c>
      <c r="AV698" s="11">
        <f t="shared" si="1719"/>
        <v>2873.6</v>
      </c>
      <c r="AW698" s="11">
        <f>AW699</f>
        <v>0</v>
      </c>
      <c r="AX698" s="11">
        <f>AX699</f>
        <v>0</v>
      </c>
      <c r="AY698" s="11">
        <f>AY699</f>
        <v>0</v>
      </c>
      <c r="AZ698" s="11">
        <f t="shared" si="1720"/>
        <v>2873.6</v>
      </c>
      <c r="BA698" s="11">
        <f t="shared" si="1721"/>
        <v>2873.6</v>
      </c>
      <c r="BB698" s="11">
        <f t="shared" si="1722"/>
        <v>2873.6</v>
      </c>
      <c r="BC698" s="11">
        <f>BC699</f>
        <v>0</v>
      </c>
      <c r="BD698" s="11">
        <f>BD699</f>
        <v>0</v>
      </c>
      <c r="BE698" s="11">
        <f>BE699</f>
        <v>0</v>
      </c>
      <c r="BF698" s="11">
        <f t="shared" si="1723"/>
        <v>2873.6</v>
      </c>
      <c r="BG698" s="11">
        <f t="shared" si="1724"/>
        <v>2873.6</v>
      </c>
      <c r="BH698" s="11">
        <f t="shared" si="1725"/>
        <v>2873.6</v>
      </c>
      <c r="BI698" s="11">
        <f>BI699</f>
        <v>0</v>
      </c>
      <c r="BJ698" s="11">
        <f>BJ699</f>
        <v>0</v>
      </c>
      <c r="BK698" s="11">
        <f>BK699</f>
        <v>0</v>
      </c>
      <c r="BL698" s="11">
        <f t="shared" si="1695"/>
        <v>2873.6</v>
      </c>
      <c r="BM698" s="11">
        <f>BM699</f>
        <v>0</v>
      </c>
      <c r="BN698" s="43">
        <f t="shared" si="1636"/>
        <v>2873.6</v>
      </c>
      <c r="BO698" s="11">
        <f t="shared" si="1645"/>
        <v>2873.6</v>
      </c>
      <c r="BP698" s="11">
        <f>BP699</f>
        <v>0</v>
      </c>
      <c r="BQ698" s="43">
        <f t="shared" si="1637"/>
        <v>2873.6</v>
      </c>
      <c r="BR698" s="11">
        <f t="shared" si="1646"/>
        <v>2873.6</v>
      </c>
      <c r="BS698" s="11">
        <f>BS699</f>
        <v>0</v>
      </c>
      <c r="BT698" s="43">
        <f t="shared" si="1638"/>
        <v>2873.6</v>
      </c>
      <c r="BU698" s="11">
        <f>BU699</f>
        <v>0</v>
      </c>
      <c r="BV698" s="21"/>
      <c r="BW698" s="21"/>
      <c r="BX698" s="1" t="str">
        <f t="shared" si="1697"/>
        <v/>
      </c>
    </row>
    <row r="699" spans="1:76" ht="15.6" customHeight="1" x14ac:dyDescent="0.3">
      <c r="A699" s="62" t="s">
        <v>477</v>
      </c>
      <c r="B699" s="63">
        <v>300</v>
      </c>
      <c r="C699" s="62" t="s">
        <v>78</v>
      </c>
      <c r="D699" s="62" t="s">
        <v>72</v>
      </c>
      <c r="E699" s="64" t="s">
        <v>95</v>
      </c>
      <c r="F699" s="11">
        <v>2873.6</v>
      </c>
      <c r="G699" s="11">
        <v>2873.6</v>
      </c>
      <c r="H699" s="11">
        <v>2873.6</v>
      </c>
      <c r="I699" s="11"/>
      <c r="J699" s="11"/>
      <c r="K699" s="11"/>
      <c r="L699" s="11">
        <f t="shared" si="1684"/>
        <v>2873.6</v>
      </c>
      <c r="M699" s="11">
        <f t="shared" si="1685"/>
        <v>2873.6</v>
      </c>
      <c r="N699" s="11">
        <f t="shared" si="1686"/>
        <v>2873.6</v>
      </c>
      <c r="O699" s="11"/>
      <c r="P699" s="11"/>
      <c r="Q699" s="11"/>
      <c r="R699" s="11">
        <f t="shared" si="1702"/>
        <v>2873.6</v>
      </c>
      <c r="S699" s="11">
        <f t="shared" si="1703"/>
        <v>2873.6</v>
      </c>
      <c r="T699" s="11">
        <f t="shared" si="1704"/>
        <v>2873.6</v>
      </c>
      <c r="U699" s="11"/>
      <c r="V699" s="11"/>
      <c r="W699" s="11"/>
      <c r="X699" s="11">
        <f t="shared" si="1705"/>
        <v>2873.6</v>
      </c>
      <c r="Y699" s="11">
        <f t="shared" si="1706"/>
        <v>2873.6</v>
      </c>
      <c r="Z699" s="11">
        <f t="shared" si="1707"/>
        <v>2873.6</v>
      </c>
      <c r="AA699" s="11"/>
      <c r="AB699" s="11"/>
      <c r="AC699" s="11"/>
      <c r="AD699" s="11">
        <f t="shared" si="1708"/>
        <v>2873.6</v>
      </c>
      <c r="AE699" s="11">
        <f t="shared" si="1709"/>
        <v>2873.6</v>
      </c>
      <c r="AF699" s="11">
        <f t="shared" si="1710"/>
        <v>2873.6</v>
      </c>
      <c r="AG699" s="11"/>
      <c r="AH699" s="11">
        <f t="shared" si="1711"/>
        <v>2873.6</v>
      </c>
      <c r="AI699" s="11">
        <f t="shared" si="1712"/>
        <v>2873.6</v>
      </c>
      <c r="AJ699" s="11">
        <f t="shared" si="1713"/>
        <v>2873.6</v>
      </c>
      <c r="AK699" s="11"/>
      <c r="AL699" s="11"/>
      <c r="AM699" s="11"/>
      <c r="AN699" s="11">
        <f t="shared" si="1714"/>
        <v>2873.6</v>
      </c>
      <c r="AO699" s="11">
        <f t="shared" si="1715"/>
        <v>2873.6</v>
      </c>
      <c r="AP699" s="11">
        <f t="shared" si="1716"/>
        <v>2873.6</v>
      </c>
      <c r="AQ699" s="11"/>
      <c r="AR699" s="11"/>
      <c r="AS699" s="11"/>
      <c r="AT699" s="11">
        <f t="shared" si="1717"/>
        <v>2873.6</v>
      </c>
      <c r="AU699" s="11">
        <f t="shared" si="1718"/>
        <v>2873.6</v>
      </c>
      <c r="AV699" s="11">
        <f t="shared" si="1719"/>
        <v>2873.6</v>
      </c>
      <c r="AW699" s="11"/>
      <c r="AX699" s="11"/>
      <c r="AY699" s="11"/>
      <c r="AZ699" s="11">
        <f t="shared" si="1720"/>
        <v>2873.6</v>
      </c>
      <c r="BA699" s="11">
        <f t="shared" si="1721"/>
        <v>2873.6</v>
      </c>
      <c r="BB699" s="11">
        <f t="shared" si="1722"/>
        <v>2873.6</v>
      </c>
      <c r="BC699" s="11"/>
      <c r="BD699" s="11"/>
      <c r="BE699" s="11"/>
      <c r="BF699" s="11">
        <f t="shared" si="1723"/>
        <v>2873.6</v>
      </c>
      <c r="BG699" s="11">
        <f t="shared" si="1724"/>
        <v>2873.6</v>
      </c>
      <c r="BH699" s="11">
        <f t="shared" si="1725"/>
        <v>2873.6</v>
      </c>
      <c r="BI699" s="11"/>
      <c r="BJ699" s="11"/>
      <c r="BK699" s="11"/>
      <c r="BL699" s="11">
        <f t="shared" si="1695"/>
        <v>2873.6</v>
      </c>
      <c r="BM699" s="11"/>
      <c r="BN699" s="43">
        <f t="shared" si="1636"/>
        <v>2873.6</v>
      </c>
      <c r="BO699" s="11">
        <f t="shared" si="1645"/>
        <v>2873.6</v>
      </c>
      <c r="BP699" s="11"/>
      <c r="BQ699" s="43">
        <f t="shared" si="1637"/>
        <v>2873.6</v>
      </c>
      <c r="BR699" s="11">
        <f t="shared" si="1646"/>
        <v>2873.6</v>
      </c>
      <c r="BS699" s="11"/>
      <c r="BT699" s="43">
        <f t="shared" si="1638"/>
        <v>2873.6</v>
      </c>
      <c r="BU699" s="11"/>
      <c r="BV699" s="21"/>
      <c r="BW699" s="21"/>
      <c r="BX699" s="1" t="str">
        <f t="shared" si="1697"/>
        <v>0709</v>
      </c>
    </row>
    <row r="700" spans="1:76" ht="62.4" customHeight="1" x14ac:dyDescent="0.3">
      <c r="A700" s="62" t="s">
        <v>479</v>
      </c>
      <c r="B700" s="63"/>
      <c r="C700" s="62"/>
      <c r="D700" s="62"/>
      <c r="E700" s="64" t="s">
        <v>242</v>
      </c>
      <c r="F700" s="11">
        <f t="shared" ref="F700:K700" si="1728">F701</f>
        <v>2282.8000000000002</v>
      </c>
      <c r="G700" s="11">
        <f t="shared" si="1728"/>
        <v>2282.8000000000002</v>
      </c>
      <c r="H700" s="11">
        <f t="shared" si="1728"/>
        <v>2282.8000000000002</v>
      </c>
      <c r="I700" s="11">
        <f t="shared" si="1728"/>
        <v>0</v>
      </c>
      <c r="J700" s="11">
        <f t="shared" si="1728"/>
        <v>0</v>
      </c>
      <c r="K700" s="11">
        <f t="shared" si="1728"/>
        <v>0</v>
      </c>
      <c r="L700" s="11">
        <f t="shared" si="1684"/>
        <v>2282.8000000000002</v>
      </c>
      <c r="M700" s="11">
        <f t="shared" si="1685"/>
        <v>2282.8000000000002</v>
      </c>
      <c r="N700" s="11">
        <f t="shared" si="1686"/>
        <v>2282.8000000000002</v>
      </c>
      <c r="O700" s="11">
        <f>O701</f>
        <v>93.257000000000005</v>
      </c>
      <c r="P700" s="11">
        <f>P701</f>
        <v>0</v>
      </c>
      <c r="Q700" s="11">
        <f>Q701</f>
        <v>0</v>
      </c>
      <c r="R700" s="11">
        <f t="shared" si="1702"/>
        <v>2376.0570000000002</v>
      </c>
      <c r="S700" s="11">
        <f t="shared" si="1703"/>
        <v>2282.8000000000002</v>
      </c>
      <c r="T700" s="11">
        <f t="shared" si="1704"/>
        <v>2282.8000000000002</v>
      </c>
      <c r="U700" s="11">
        <f>U701</f>
        <v>0</v>
      </c>
      <c r="V700" s="11">
        <f>V701</f>
        <v>0</v>
      </c>
      <c r="W700" s="11">
        <f>W701</f>
        <v>0</v>
      </c>
      <c r="X700" s="11">
        <f t="shared" si="1705"/>
        <v>2376.0570000000002</v>
      </c>
      <c r="Y700" s="11">
        <f t="shared" si="1706"/>
        <v>2282.8000000000002</v>
      </c>
      <c r="Z700" s="11">
        <f t="shared" si="1707"/>
        <v>2282.8000000000002</v>
      </c>
      <c r="AA700" s="11">
        <f>AA701</f>
        <v>0</v>
      </c>
      <c r="AB700" s="11">
        <f>AB701</f>
        <v>0</v>
      </c>
      <c r="AC700" s="11">
        <f>AC701</f>
        <v>0</v>
      </c>
      <c r="AD700" s="11">
        <f t="shared" si="1708"/>
        <v>2376.0570000000002</v>
      </c>
      <c r="AE700" s="11">
        <f t="shared" si="1709"/>
        <v>2282.8000000000002</v>
      </c>
      <c r="AF700" s="11">
        <f t="shared" si="1710"/>
        <v>2282.8000000000002</v>
      </c>
      <c r="AG700" s="11">
        <f>AG701</f>
        <v>0</v>
      </c>
      <c r="AH700" s="11">
        <f t="shared" si="1711"/>
        <v>2376.0570000000002</v>
      </c>
      <c r="AI700" s="11">
        <f t="shared" si="1712"/>
        <v>2282.8000000000002</v>
      </c>
      <c r="AJ700" s="11">
        <f t="shared" si="1713"/>
        <v>2282.8000000000002</v>
      </c>
      <c r="AK700" s="11">
        <f>AK701</f>
        <v>610.98199999999997</v>
      </c>
      <c r="AL700" s="11">
        <f>AL701</f>
        <v>0</v>
      </c>
      <c r="AM700" s="11">
        <f>AM701</f>
        <v>0</v>
      </c>
      <c r="AN700" s="11">
        <f t="shared" si="1714"/>
        <v>2987.0390000000002</v>
      </c>
      <c r="AO700" s="11">
        <f t="shared" si="1715"/>
        <v>2282.8000000000002</v>
      </c>
      <c r="AP700" s="11">
        <f t="shared" si="1716"/>
        <v>2282.8000000000002</v>
      </c>
      <c r="AQ700" s="11">
        <f>AQ701</f>
        <v>0</v>
      </c>
      <c r="AR700" s="11">
        <f>AR701</f>
        <v>0</v>
      </c>
      <c r="AS700" s="11">
        <f>AS701</f>
        <v>0</v>
      </c>
      <c r="AT700" s="11">
        <f t="shared" si="1717"/>
        <v>2987.0390000000002</v>
      </c>
      <c r="AU700" s="11">
        <f t="shared" si="1718"/>
        <v>2282.8000000000002</v>
      </c>
      <c r="AV700" s="11">
        <f t="shared" si="1719"/>
        <v>2282.8000000000002</v>
      </c>
      <c r="AW700" s="11">
        <f>AW701</f>
        <v>0</v>
      </c>
      <c r="AX700" s="11">
        <f>AX701</f>
        <v>0</v>
      </c>
      <c r="AY700" s="11">
        <f>AY701</f>
        <v>0</v>
      </c>
      <c r="AZ700" s="11">
        <f t="shared" si="1720"/>
        <v>2987.0390000000002</v>
      </c>
      <c r="BA700" s="11">
        <f t="shared" si="1721"/>
        <v>2282.8000000000002</v>
      </c>
      <c r="BB700" s="11">
        <f t="shared" si="1722"/>
        <v>2282.8000000000002</v>
      </c>
      <c r="BC700" s="11">
        <f>BC701</f>
        <v>0</v>
      </c>
      <c r="BD700" s="11">
        <f>BD701</f>
        <v>0</v>
      </c>
      <c r="BE700" s="11">
        <f>BE701</f>
        <v>0</v>
      </c>
      <c r="BF700" s="11">
        <f t="shared" si="1723"/>
        <v>2987.0390000000002</v>
      </c>
      <c r="BG700" s="11">
        <f t="shared" si="1724"/>
        <v>2282.8000000000002</v>
      </c>
      <c r="BH700" s="11">
        <f t="shared" si="1725"/>
        <v>2282.8000000000002</v>
      </c>
      <c r="BI700" s="11">
        <f>BI701</f>
        <v>0</v>
      </c>
      <c r="BJ700" s="11">
        <f>BJ701</f>
        <v>0</v>
      </c>
      <c r="BK700" s="11">
        <f>BK701</f>
        <v>0</v>
      </c>
      <c r="BL700" s="11">
        <f t="shared" si="1695"/>
        <v>2987.0390000000002</v>
      </c>
      <c r="BM700" s="11">
        <f>BM701</f>
        <v>0</v>
      </c>
      <c r="BN700" s="43">
        <f t="shared" si="1636"/>
        <v>2987.0390000000002</v>
      </c>
      <c r="BO700" s="11">
        <f t="shared" si="1645"/>
        <v>2282.8000000000002</v>
      </c>
      <c r="BP700" s="11">
        <f>BP701</f>
        <v>0</v>
      </c>
      <c r="BQ700" s="43">
        <f t="shared" si="1637"/>
        <v>2282.8000000000002</v>
      </c>
      <c r="BR700" s="11">
        <f t="shared" si="1646"/>
        <v>2282.8000000000002</v>
      </c>
      <c r="BS700" s="11">
        <f>BS701</f>
        <v>0</v>
      </c>
      <c r="BT700" s="43">
        <f t="shared" si="1638"/>
        <v>2282.8000000000002</v>
      </c>
      <c r="BU700" s="11">
        <f>BU701</f>
        <v>0</v>
      </c>
      <c r="BV700" s="21"/>
      <c r="BW700" s="21"/>
      <c r="BX700" s="1" t="str">
        <f t="shared" si="1697"/>
        <v/>
      </c>
    </row>
    <row r="701" spans="1:76" ht="46.8" customHeight="1" x14ac:dyDescent="0.3">
      <c r="A701" s="62" t="s">
        <v>479</v>
      </c>
      <c r="B701" s="63" t="s">
        <v>82</v>
      </c>
      <c r="C701" s="62"/>
      <c r="D701" s="62"/>
      <c r="E701" s="64" t="s">
        <v>83</v>
      </c>
      <c r="F701" s="11">
        <f t="shared" ref="F701:K701" si="1729">F702+F703</f>
        <v>2282.8000000000002</v>
      </c>
      <c r="G701" s="11">
        <f t="shared" si="1729"/>
        <v>2282.8000000000002</v>
      </c>
      <c r="H701" s="11">
        <f t="shared" si="1729"/>
        <v>2282.8000000000002</v>
      </c>
      <c r="I701" s="11">
        <f t="shared" si="1729"/>
        <v>0</v>
      </c>
      <c r="J701" s="11">
        <f t="shared" si="1729"/>
        <v>0</v>
      </c>
      <c r="K701" s="11">
        <f t="shared" si="1729"/>
        <v>0</v>
      </c>
      <c r="L701" s="11">
        <f t="shared" si="1684"/>
        <v>2282.8000000000002</v>
      </c>
      <c r="M701" s="11">
        <f t="shared" si="1685"/>
        <v>2282.8000000000002</v>
      </c>
      <c r="N701" s="11">
        <f t="shared" si="1686"/>
        <v>2282.8000000000002</v>
      </c>
      <c r="O701" s="11">
        <f>O702+O703</f>
        <v>93.257000000000005</v>
      </c>
      <c r="P701" s="11">
        <f>P702+P703</f>
        <v>0</v>
      </c>
      <c r="Q701" s="11">
        <f>Q702+Q703</f>
        <v>0</v>
      </c>
      <c r="R701" s="11">
        <f t="shared" si="1702"/>
        <v>2376.0570000000002</v>
      </c>
      <c r="S701" s="11">
        <f t="shared" si="1703"/>
        <v>2282.8000000000002</v>
      </c>
      <c r="T701" s="11">
        <f t="shared" si="1704"/>
        <v>2282.8000000000002</v>
      </c>
      <c r="U701" s="11">
        <f>U702+U703</f>
        <v>0</v>
      </c>
      <c r="V701" s="11">
        <f>V702+V703</f>
        <v>0</v>
      </c>
      <c r="W701" s="11">
        <f>W702+W703</f>
        <v>0</v>
      </c>
      <c r="X701" s="11">
        <f t="shared" si="1705"/>
        <v>2376.0570000000002</v>
      </c>
      <c r="Y701" s="11">
        <f t="shared" si="1706"/>
        <v>2282.8000000000002</v>
      </c>
      <c r="Z701" s="11">
        <f t="shared" si="1707"/>
        <v>2282.8000000000002</v>
      </c>
      <c r="AA701" s="11">
        <f>AA702+AA703</f>
        <v>0</v>
      </c>
      <c r="AB701" s="11">
        <f>AB702+AB703</f>
        <v>0</v>
      </c>
      <c r="AC701" s="11">
        <f>AC702+AC703</f>
        <v>0</v>
      </c>
      <c r="AD701" s="11">
        <f t="shared" si="1708"/>
        <v>2376.0570000000002</v>
      </c>
      <c r="AE701" s="11">
        <f t="shared" si="1709"/>
        <v>2282.8000000000002</v>
      </c>
      <c r="AF701" s="11">
        <f t="shared" si="1710"/>
        <v>2282.8000000000002</v>
      </c>
      <c r="AG701" s="11">
        <f>AG702+AG703</f>
        <v>0</v>
      </c>
      <c r="AH701" s="11">
        <f t="shared" si="1711"/>
        <v>2376.0570000000002</v>
      </c>
      <c r="AI701" s="11">
        <f t="shared" si="1712"/>
        <v>2282.8000000000002</v>
      </c>
      <c r="AJ701" s="11">
        <f t="shared" si="1713"/>
        <v>2282.8000000000002</v>
      </c>
      <c r="AK701" s="11">
        <f>AK702+AK703</f>
        <v>610.98199999999997</v>
      </c>
      <c r="AL701" s="11">
        <f>AL702+AL703</f>
        <v>0</v>
      </c>
      <c r="AM701" s="11">
        <f>AM702+AM703</f>
        <v>0</v>
      </c>
      <c r="AN701" s="11">
        <f t="shared" si="1714"/>
        <v>2987.0390000000002</v>
      </c>
      <c r="AO701" s="11">
        <f t="shared" si="1715"/>
        <v>2282.8000000000002</v>
      </c>
      <c r="AP701" s="11">
        <f t="shared" si="1716"/>
        <v>2282.8000000000002</v>
      </c>
      <c r="AQ701" s="11">
        <f>AQ702+AQ703</f>
        <v>0</v>
      </c>
      <c r="AR701" s="11">
        <f>AR702+AR703</f>
        <v>0</v>
      </c>
      <c r="AS701" s="11">
        <f>AS702+AS703</f>
        <v>0</v>
      </c>
      <c r="AT701" s="11">
        <f t="shared" si="1717"/>
        <v>2987.0390000000002</v>
      </c>
      <c r="AU701" s="11">
        <f t="shared" si="1718"/>
        <v>2282.8000000000002</v>
      </c>
      <c r="AV701" s="11">
        <f t="shared" si="1719"/>
        <v>2282.8000000000002</v>
      </c>
      <c r="AW701" s="11">
        <f>AW702+AW703</f>
        <v>0</v>
      </c>
      <c r="AX701" s="11">
        <f>AX702+AX703</f>
        <v>0</v>
      </c>
      <c r="AY701" s="11">
        <f>AY702+AY703</f>
        <v>0</v>
      </c>
      <c r="AZ701" s="11">
        <f t="shared" si="1720"/>
        <v>2987.0390000000002</v>
      </c>
      <c r="BA701" s="11">
        <f t="shared" si="1721"/>
        <v>2282.8000000000002</v>
      </c>
      <c r="BB701" s="11">
        <f t="shared" si="1722"/>
        <v>2282.8000000000002</v>
      </c>
      <c r="BC701" s="11">
        <f>BC702+BC703</f>
        <v>0</v>
      </c>
      <c r="BD701" s="11">
        <f>BD702+BD703</f>
        <v>0</v>
      </c>
      <c r="BE701" s="11">
        <f>BE702+BE703</f>
        <v>0</v>
      </c>
      <c r="BF701" s="11">
        <f t="shared" si="1723"/>
        <v>2987.0390000000002</v>
      </c>
      <c r="BG701" s="11">
        <f t="shared" si="1724"/>
        <v>2282.8000000000002</v>
      </c>
      <c r="BH701" s="11">
        <f t="shared" si="1725"/>
        <v>2282.8000000000002</v>
      </c>
      <c r="BI701" s="11">
        <f>BI702+BI703</f>
        <v>0</v>
      </c>
      <c r="BJ701" s="11">
        <f>BJ702+BJ703</f>
        <v>0</v>
      </c>
      <c r="BK701" s="11">
        <f>BK702+BK703</f>
        <v>0</v>
      </c>
      <c r="BL701" s="11">
        <f t="shared" si="1695"/>
        <v>2987.0390000000002</v>
      </c>
      <c r="BM701" s="11">
        <f>BM702+BM703</f>
        <v>0</v>
      </c>
      <c r="BN701" s="43">
        <f t="shared" si="1636"/>
        <v>2987.0390000000002</v>
      </c>
      <c r="BO701" s="11">
        <f t="shared" si="1645"/>
        <v>2282.8000000000002</v>
      </c>
      <c r="BP701" s="11">
        <f>BP702+BP703</f>
        <v>0</v>
      </c>
      <c r="BQ701" s="43">
        <f t="shared" si="1637"/>
        <v>2282.8000000000002</v>
      </c>
      <c r="BR701" s="11">
        <f t="shared" si="1646"/>
        <v>2282.8000000000002</v>
      </c>
      <c r="BS701" s="11">
        <f>BS702+BS703</f>
        <v>0</v>
      </c>
      <c r="BT701" s="43">
        <f t="shared" si="1638"/>
        <v>2282.8000000000002</v>
      </c>
      <c r="BU701" s="11">
        <f>BU702+BU703</f>
        <v>0</v>
      </c>
      <c r="BV701" s="21"/>
      <c r="BW701" s="21"/>
      <c r="BX701" s="1" t="str">
        <f t="shared" si="1697"/>
        <v/>
      </c>
    </row>
    <row r="702" spans="1:76" ht="31.2" customHeight="1" x14ac:dyDescent="0.3">
      <c r="A702" s="62" t="s">
        <v>479</v>
      </c>
      <c r="B702" s="63">
        <v>600</v>
      </c>
      <c r="C702" s="62" t="s">
        <v>78</v>
      </c>
      <c r="D702" s="62" t="s">
        <v>66</v>
      </c>
      <c r="E702" s="64" t="s">
        <v>473</v>
      </c>
      <c r="F702" s="11">
        <v>287</v>
      </c>
      <c r="G702" s="11">
        <v>287</v>
      </c>
      <c r="H702" s="11">
        <v>287</v>
      </c>
      <c r="I702" s="11"/>
      <c r="J702" s="11"/>
      <c r="K702" s="11"/>
      <c r="L702" s="11">
        <f t="shared" si="1684"/>
        <v>287</v>
      </c>
      <c r="M702" s="11">
        <f t="shared" si="1685"/>
        <v>287</v>
      </c>
      <c r="N702" s="11">
        <f t="shared" si="1686"/>
        <v>287</v>
      </c>
      <c r="O702" s="11">
        <v>11.7</v>
      </c>
      <c r="P702" s="11"/>
      <c r="Q702" s="11"/>
      <c r="R702" s="11">
        <f t="shared" si="1702"/>
        <v>298.7</v>
      </c>
      <c r="S702" s="11">
        <f t="shared" si="1703"/>
        <v>287</v>
      </c>
      <c r="T702" s="11">
        <f t="shared" si="1704"/>
        <v>287</v>
      </c>
      <c r="U702" s="11"/>
      <c r="V702" s="11"/>
      <c r="W702" s="11"/>
      <c r="X702" s="11">
        <f t="shared" si="1705"/>
        <v>298.7</v>
      </c>
      <c r="Y702" s="11">
        <f t="shared" si="1706"/>
        <v>287</v>
      </c>
      <c r="Z702" s="11">
        <f t="shared" si="1707"/>
        <v>287</v>
      </c>
      <c r="AA702" s="11"/>
      <c r="AB702" s="11"/>
      <c r="AC702" s="11"/>
      <c r="AD702" s="11">
        <f t="shared" si="1708"/>
        <v>298.7</v>
      </c>
      <c r="AE702" s="11">
        <f t="shared" si="1709"/>
        <v>287</v>
      </c>
      <c r="AF702" s="11">
        <f t="shared" si="1710"/>
        <v>287</v>
      </c>
      <c r="AG702" s="11"/>
      <c r="AH702" s="11">
        <f t="shared" si="1711"/>
        <v>298.7</v>
      </c>
      <c r="AI702" s="11">
        <f t="shared" si="1712"/>
        <v>287</v>
      </c>
      <c r="AJ702" s="11">
        <f t="shared" si="1713"/>
        <v>287</v>
      </c>
      <c r="AK702" s="11"/>
      <c r="AL702" s="11"/>
      <c r="AM702" s="11"/>
      <c r="AN702" s="11">
        <f t="shared" si="1714"/>
        <v>298.7</v>
      </c>
      <c r="AO702" s="11">
        <f t="shared" si="1715"/>
        <v>287</v>
      </c>
      <c r="AP702" s="11">
        <f t="shared" si="1716"/>
        <v>287</v>
      </c>
      <c r="AQ702" s="11"/>
      <c r="AR702" s="11"/>
      <c r="AS702" s="11"/>
      <c r="AT702" s="11">
        <f t="shared" si="1717"/>
        <v>298.7</v>
      </c>
      <c r="AU702" s="11">
        <f t="shared" si="1718"/>
        <v>287</v>
      </c>
      <c r="AV702" s="11">
        <f t="shared" si="1719"/>
        <v>287</v>
      </c>
      <c r="AW702" s="11"/>
      <c r="AX702" s="11"/>
      <c r="AY702" s="11"/>
      <c r="AZ702" s="11">
        <f t="shared" si="1720"/>
        <v>298.7</v>
      </c>
      <c r="BA702" s="11">
        <f t="shared" si="1721"/>
        <v>287</v>
      </c>
      <c r="BB702" s="11">
        <f t="shared" si="1722"/>
        <v>287</v>
      </c>
      <c r="BC702" s="11"/>
      <c r="BD702" s="11"/>
      <c r="BE702" s="11"/>
      <c r="BF702" s="11">
        <f t="shared" si="1723"/>
        <v>298.7</v>
      </c>
      <c r="BG702" s="11">
        <f t="shared" si="1724"/>
        <v>287</v>
      </c>
      <c r="BH702" s="11">
        <f t="shared" si="1725"/>
        <v>287</v>
      </c>
      <c r="BI702" s="11"/>
      <c r="BJ702" s="11"/>
      <c r="BK702" s="11"/>
      <c r="BL702" s="11">
        <f t="shared" si="1695"/>
        <v>298.7</v>
      </c>
      <c r="BM702" s="11"/>
      <c r="BN702" s="43">
        <f t="shared" si="1636"/>
        <v>298.7</v>
      </c>
      <c r="BO702" s="11">
        <f t="shared" si="1645"/>
        <v>287</v>
      </c>
      <c r="BP702" s="11"/>
      <c r="BQ702" s="43">
        <f t="shared" si="1637"/>
        <v>287</v>
      </c>
      <c r="BR702" s="11">
        <f t="shared" si="1646"/>
        <v>287</v>
      </c>
      <c r="BS702" s="11"/>
      <c r="BT702" s="43">
        <f t="shared" si="1638"/>
        <v>287</v>
      </c>
      <c r="BU702" s="11"/>
      <c r="BV702" s="21"/>
      <c r="BW702" s="21"/>
      <c r="BX702" s="1" t="str">
        <f t="shared" si="1697"/>
        <v>0705</v>
      </c>
    </row>
    <row r="703" spans="1:76" ht="15.6" customHeight="1" x14ac:dyDescent="0.3">
      <c r="A703" s="62" t="s">
        <v>479</v>
      </c>
      <c r="B703" s="63">
        <v>600</v>
      </c>
      <c r="C703" s="62" t="s">
        <v>78</v>
      </c>
      <c r="D703" s="62" t="s">
        <v>72</v>
      </c>
      <c r="E703" s="64" t="s">
        <v>95</v>
      </c>
      <c r="F703" s="11">
        <v>1995.8</v>
      </c>
      <c r="G703" s="11">
        <v>1995.8</v>
      </c>
      <c r="H703" s="11">
        <v>1995.8</v>
      </c>
      <c r="I703" s="11"/>
      <c r="J703" s="11"/>
      <c r="K703" s="11"/>
      <c r="L703" s="11">
        <f t="shared" si="1684"/>
        <v>1995.8</v>
      </c>
      <c r="M703" s="11">
        <f t="shared" si="1685"/>
        <v>1995.8</v>
      </c>
      <c r="N703" s="11">
        <f t="shared" si="1686"/>
        <v>1995.8</v>
      </c>
      <c r="O703" s="11">
        <v>81.557000000000002</v>
      </c>
      <c r="P703" s="11"/>
      <c r="Q703" s="11"/>
      <c r="R703" s="11">
        <f t="shared" si="1702"/>
        <v>2077.357</v>
      </c>
      <c r="S703" s="11">
        <f t="shared" si="1703"/>
        <v>1995.8</v>
      </c>
      <c r="T703" s="11">
        <f t="shared" si="1704"/>
        <v>1995.8</v>
      </c>
      <c r="U703" s="11"/>
      <c r="V703" s="11"/>
      <c r="W703" s="11"/>
      <c r="X703" s="11">
        <f t="shared" si="1705"/>
        <v>2077.357</v>
      </c>
      <c r="Y703" s="11">
        <f t="shared" si="1706"/>
        <v>1995.8</v>
      </c>
      <c r="Z703" s="11">
        <f t="shared" si="1707"/>
        <v>1995.8</v>
      </c>
      <c r="AA703" s="11"/>
      <c r="AB703" s="11"/>
      <c r="AC703" s="11"/>
      <c r="AD703" s="11">
        <f t="shared" si="1708"/>
        <v>2077.357</v>
      </c>
      <c r="AE703" s="11">
        <f t="shared" si="1709"/>
        <v>1995.8</v>
      </c>
      <c r="AF703" s="11">
        <f t="shared" si="1710"/>
        <v>1995.8</v>
      </c>
      <c r="AG703" s="11"/>
      <c r="AH703" s="11">
        <f t="shared" si="1711"/>
        <v>2077.357</v>
      </c>
      <c r="AI703" s="11">
        <f t="shared" si="1712"/>
        <v>1995.8</v>
      </c>
      <c r="AJ703" s="11">
        <f t="shared" si="1713"/>
        <v>1995.8</v>
      </c>
      <c r="AK703" s="11">
        <v>610.98199999999997</v>
      </c>
      <c r="AL703" s="11"/>
      <c r="AM703" s="11"/>
      <c r="AN703" s="11">
        <f t="shared" si="1714"/>
        <v>2688.3389999999999</v>
      </c>
      <c r="AO703" s="11">
        <f t="shared" si="1715"/>
        <v>1995.8</v>
      </c>
      <c r="AP703" s="11">
        <f t="shared" si="1716"/>
        <v>1995.8</v>
      </c>
      <c r="AQ703" s="11"/>
      <c r="AR703" s="11"/>
      <c r="AS703" s="11"/>
      <c r="AT703" s="11">
        <f t="shared" si="1717"/>
        <v>2688.3389999999999</v>
      </c>
      <c r="AU703" s="11">
        <f t="shared" si="1718"/>
        <v>1995.8</v>
      </c>
      <c r="AV703" s="11">
        <f t="shared" si="1719"/>
        <v>1995.8</v>
      </c>
      <c r="AW703" s="11"/>
      <c r="AX703" s="11"/>
      <c r="AY703" s="11"/>
      <c r="AZ703" s="11">
        <f t="shared" si="1720"/>
        <v>2688.3389999999999</v>
      </c>
      <c r="BA703" s="11">
        <f t="shared" si="1721"/>
        <v>1995.8</v>
      </c>
      <c r="BB703" s="11">
        <f t="shared" si="1722"/>
        <v>1995.8</v>
      </c>
      <c r="BC703" s="11"/>
      <c r="BD703" s="11"/>
      <c r="BE703" s="11"/>
      <c r="BF703" s="11">
        <f t="shared" si="1723"/>
        <v>2688.3389999999999</v>
      </c>
      <c r="BG703" s="11">
        <f t="shared" si="1724"/>
        <v>1995.8</v>
      </c>
      <c r="BH703" s="11">
        <f t="shared" si="1725"/>
        <v>1995.8</v>
      </c>
      <c r="BI703" s="11"/>
      <c r="BJ703" s="11"/>
      <c r="BK703" s="11"/>
      <c r="BL703" s="11">
        <f t="shared" si="1695"/>
        <v>2688.3389999999999</v>
      </c>
      <c r="BM703" s="11"/>
      <c r="BN703" s="43">
        <f t="shared" si="1636"/>
        <v>2688.3389999999999</v>
      </c>
      <c r="BO703" s="11">
        <f t="shared" si="1645"/>
        <v>1995.8</v>
      </c>
      <c r="BP703" s="11"/>
      <c r="BQ703" s="43">
        <f t="shared" si="1637"/>
        <v>1995.8</v>
      </c>
      <c r="BR703" s="11">
        <f t="shared" si="1646"/>
        <v>1995.8</v>
      </c>
      <c r="BS703" s="11"/>
      <c r="BT703" s="43">
        <f t="shared" si="1638"/>
        <v>1995.8</v>
      </c>
      <c r="BU703" s="11"/>
      <c r="BV703" s="21"/>
      <c r="BW703" s="21"/>
      <c r="BX703" s="1" t="str">
        <f t="shared" si="1697"/>
        <v>0709</v>
      </c>
    </row>
    <row r="704" spans="1:76" ht="62.4" customHeight="1" x14ac:dyDescent="0.3">
      <c r="A704" s="62" t="s">
        <v>480</v>
      </c>
      <c r="B704" s="63"/>
      <c r="C704" s="62"/>
      <c r="D704" s="62"/>
      <c r="E704" s="64" t="s">
        <v>481</v>
      </c>
      <c r="F704" s="11">
        <f t="shared" ref="F704:K704" si="1730">F716+F721+F724+F727+F730+F705</f>
        <v>344551.4</v>
      </c>
      <c r="G704" s="11">
        <f t="shared" si="1730"/>
        <v>349675.6</v>
      </c>
      <c r="H704" s="11">
        <f t="shared" si="1730"/>
        <v>349675.6</v>
      </c>
      <c r="I704" s="11">
        <f t="shared" si="1730"/>
        <v>0</v>
      </c>
      <c r="J704" s="11">
        <f t="shared" si="1730"/>
        <v>0</v>
      </c>
      <c r="K704" s="11">
        <f t="shared" si="1730"/>
        <v>0</v>
      </c>
      <c r="L704" s="11">
        <f t="shared" si="1684"/>
        <v>344551.4</v>
      </c>
      <c r="M704" s="11">
        <f t="shared" si="1685"/>
        <v>349675.6</v>
      </c>
      <c r="N704" s="11">
        <f t="shared" si="1686"/>
        <v>349675.6</v>
      </c>
      <c r="O704" s="11">
        <f>O716+O721+O724+O727+O730+O705</f>
        <v>62.994</v>
      </c>
      <c r="P704" s="11">
        <f>P716+P721+P724+P727+P730+P705</f>
        <v>0</v>
      </c>
      <c r="Q704" s="11">
        <f>Q716+Q721+Q724+Q727+Q730+Q705</f>
        <v>0</v>
      </c>
      <c r="R704" s="11">
        <f t="shared" si="1702"/>
        <v>344614.39400000003</v>
      </c>
      <c r="S704" s="11">
        <f t="shared" si="1703"/>
        <v>349675.6</v>
      </c>
      <c r="T704" s="11">
        <f t="shared" si="1704"/>
        <v>349675.6</v>
      </c>
      <c r="U704" s="11">
        <f>U716+U721+U724+U727+U730+U705</f>
        <v>0</v>
      </c>
      <c r="V704" s="11">
        <f>V716+V721+V724+V727+V730+V705</f>
        <v>0</v>
      </c>
      <c r="W704" s="11">
        <f>W716+W721+W724+W727+W730+W705</f>
        <v>0</v>
      </c>
      <c r="X704" s="11">
        <f t="shared" si="1705"/>
        <v>344614.39400000003</v>
      </c>
      <c r="Y704" s="11">
        <f t="shared" si="1706"/>
        <v>349675.6</v>
      </c>
      <c r="Z704" s="11">
        <f t="shared" si="1707"/>
        <v>349675.6</v>
      </c>
      <c r="AA704" s="11">
        <f>AA716+AA721+AA724+AA727+AA730+AA705</f>
        <v>0</v>
      </c>
      <c r="AB704" s="11">
        <f>AB716+AB721+AB724+AB727+AB730+AB705</f>
        <v>0</v>
      </c>
      <c r="AC704" s="11">
        <f>AC716+AC721+AC724+AC727+AC730+AC705</f>
        <v>0</v>
      </c>
      <c r="AD704" s="11">
        <f t="shared" si="1708"/>
        <v>344614.39400000003</v>
      </c>
      <c r="AE704" s="11">
        <f t="shared" si="1709"/>
        <v>349675.6</v>
      </c>
      <c r="AF704" s="11">
        <f t="shared" si="1710"/>
        <v>349675.6</v>
      </c>
      <c r="AG704" s="11">
        <f>AG716+AG721+AG724+AG727+AG730+AG705</f>
        <v>0</v>
      </c>
      <c r="AH704" s="11">
        <f t="shared" si="1711"/>
        <v>344614.39400000003</v>
      </c>
      <c r="AI704" s="11">
        <f t="shared" si="1712"/>
        <v>349675.6</v>
      </c>
      <c r="AJ704" s="11">
        <f t="shared" si="1713"/>
        <v>349675.6</v>
      </c>
      <c r="AK704" s="11">
        <f>AK716+AK721+AK724+AK727+AK730+AK705</f>
        <v>0</v>
      </c>
      <c r="AL704" s="11">
        <f>AL716+AL721+AL724+AL727+AL730+AL705</f>
        <v>0</v>
      </c>
      <c r="AM704" s="11">
        <f>AM716+AM721+AM724+AM727+AM730+AM705</f>
        <v>0</v>
      </c>
      <c r="AN704" s="11">
        <f t="shared" si="1714"/>
        <v>344614.39400000003</v>
      </c>
      <c r="AO704" s="11">
        <f t="shared" si="1715"/>
        <v>349675.6</v>
      </c>
      <c r="AP704" s="11">
        <f t="shared" si="1716"/>
        <v>349675.6</v>
      </c>
      <c r="AQ704" s="11">
        <f>AQ716+AQ721+AQ724+AQ727+AQ730+AQ705</f>
        <v>0</v>
      </c>
      <c r="AR704" s="11">
        <f>AR716+AR721+AR724+AR727+AR730+AR705</f>
        <v>0</v>
      </c>
      <c r="AS704" s="11">
        <f>AS716+AS721+AS724+AS727+AS730+AS705</f>
        <v>0</v>
      </c>
      <c r="AT704" s="11">
        <f t="shared" si="1717"/>
        <v>344614.39400000003</v>
      </c>
      <c r="AU704" s="11">
        <f t="shared" si="1718"/>
        <v>349675.6</v>
      </c>
      <c r="AV704" s="11">
        <f t="shared" si="1719"/>
        <v>349675.6</v>
      </c>
      <c r="AW704" s="11">
        <f>AW716+AW721+AW724+AW727+AW730+AW705</f>
        <v>0</v>
      </c>
      <c r="AX704" s="11">
        <f>AX716+AX721+AX724+AX727+AX730+AX705</f>
        <v>0</v>
      </c>
      <c r="AY704" s="11">
        <f>AY716+AY721+AY724+AY727+AY730+AY705</f>
        <v>0</v>
      </c>
      <c r="AZ704" s="11">
        <f t="shared" si="1720"/>
        <v>344614.39400000003</v>
      </c>
      <c r="BA704" s="11">
        <f t="shared" si="1721"/>
        <v>349675.6</v>
      </c>
      <c r="BB704" s="11">
        <f t="shared" si="1722"/>
        <v>349675.6</v>
      </c>
      <c r="BC704" s="11">
        <f>BC716+BC721+BC724+BC727+BC730+BC705</f>
        <v>0</v>
      </c>
      <c r="BD704" s="11">
        <f>BD716+BD721+BD724+BD727+BD730+BD705</f>
        <v>0</v>
      </c>
      <c r="BE704" s="11">
        <f>BE716+BE721+BE724+BE727+BE730+BE705</f>
        <v>0</v>
      </c>
      <c r="BF704" s="11">
        <f t="shared" si="1723"/>
        <v>344614.39400000003</v>
      </c>
      <c r="BG704" s="11">
        <f t="shared" si="1724"/>
        <v>349675.6</v>
      </c>
      <c r="BH704" s="11">
        <f t="shared" si="1725"/>
        <v>349675.6</v>
      </c>
      <c r="BI704" s="11">
        <f>BI716+BI721+BI724+BI727+BI730+BI705</f>
        <v>0</v>
      </c>
      <c r="BJ704" s="11">
        <f>BJ716+BJ721+BJ724+BJ727+BJ730+BJ705</f>
        <v>0</v>
      </c>
      <c r="BK704" s="11">
        <f>BK716+BK721+BK724+BK727+BK730+BK705</f>
        <v>0</v>
      </c>
      <c r="BL704" s="11">
        <f t="shared" si="1695"/>
        <v>344614.39400000003</v>
      </c>
      <c r="BM704" s="11">
        <f>BM716+BM721+BM724+BM727+BM730+BM705</f>
        <v>0</v>
      </c>
      <c r="BN704" s="43">
        <f t="shared" si="1636"/>
        <v>344614.39400000003</v>
      </c>
      <c r="BO704" s="11">
        <f t="shared" si="1645"/>
        <v>349675.6</v>
      </c>
      <c r="BP704" s="11">
        <f>BP716+BP721+BP724+BP727+BP730+BP705</f>
        <v>0</v>
      </c>
      <c r="BQ704" s="43">
        <f t="shared" si="1637"/>
        <v>349675.6</v>
      </c>
      <c r="BR704" s="11">
        <f t="shared" si="1646"/>
        <v>349675.6</v>
      </c>
      <c r="BS704" s="11">
        <f>BS716+BS721+BS724+BS727+BS730+BS705</f>
        <v>0</v>
      </c>
      <c r="BT704" s="43">
        <f t="shared" si="1638"/>
        <v>349675.6</v>
      </c>
      <c r="BU704" s="11">
        <f>BU716+BU721+BU724+BU727+BU730+BU705</f>
        <v>0</v>
      </c>
      <c r="BV704" s="21"/>
      <c r="BW704" s="21"/>
      <c r="BX704" s="1" t="str">
        <f t="shared" si="1697"/>
        <v/>
      </c>
    </row>
    <row r="705" spans="1:76" ht="46.8" customHeight="1" x14ac:dyDescent="0.3">
      <c r="A705" s="62" t="s">
        <v>482</v>
      </c>
      <c r="B705" s="63"/>
      <c r="C705" s="62"/>
      <c r="D705" s="62"/>
      <c r="E705" s="64" t="s">
        <v>453</v>
      </c>
      <c r="F705" s="11">
        <f t="shared" ref="F705:K705" si="1731">F706+F708+F710+F714</f>
        <v>283219.8</v>
      </c>
      <c r="G705" s="11">
        <f t="shared" si="1731"/>
        <v>288135.59999999998</v>
      </c>
      <c r="H705" s="11">
        <f t="shared" si="1731"/>
        <v>288135.59999999998</v>
      </c>
      <c r="I705" s="11">
        <f t="shared" si="1731"/>
        <v>0</v>
      </c>
      <c r="J705" s="11">
        <f t="shared" si="1731"/>
        <v>0</v>
      </c>
      <c r="K705" s="11">
        <f t="shared" si="1731"/>
        <v>0</v>
      </c>
      <c r="L705" s="11">
        <f t="shared" si="1684"/>
        <v>283219.8</v>
      </c>
      <c r="M705" s="11">
        <f t="shared" si="1685"/>
        <v>288135.59999999998</v>
      </c>
      <c r="N705" s="11">
        <f t="shared" si="1686"/>
        <v>288135.59999999998</v>
      </c>
      <c r="O705" s="11">
        <f>O706+O708+O710+O714</f>
        <v>0</v>
      </c>
      <c r="P705" s="11">
        <f>P706+P708+P710+P714</f>
        <v>0</v>
      </c>
      <c r="Q705" s="11">
        <f>Q706+Q708+Q710+Q714</f>
        <v>0</v>
      </c>
      <c r="R705" s="11">
        <f t="shared" si="1702"/>
        <v>283219.8</v>
      </c>
      <c r="S705" s="11">
        <f t="shared" si="1703"/>
        <v>288135.59999999998</v>
      </c>
      <c r="T705" s="11">
        <f t="shared" si="1704"/>
        <v>288135.59999999998</v>
      </c>
      <c r="U705" s="11">
        <f>U706+U708+U710+U714</f>
        <v>0</v>
      </c>
      <c r="V705" s="11">
        <f>V706+V708+V710+V714</f>
        <v>0</v>
      </c>
      <c r="W705" s="11">
        <f>W706+W708+W710+W714</f>
        <v>0</v>
      </c>
      <c r="X705" s="11">
        <f t="shared" si="1705"/>
        <v>283219.8</v>
      </c>
      <c r="Y705" s="11">
        <f t="shared" si="1706"/>
        <v>288135.59999999998</v>
      </c>
      <c r="Z705" s="11">
        <f t="shared" si="1707"/>
        <v>288135.59999999998</v>
      </c>
      <c r="AA705" s="11">
        <f>AA706+AA708+AA710+AA714</f>
        <v>0</v>
      </c>
      <c r="AB705" s="11">
        <f>AB706+AB708+AB710+AB714</f>
        <v>0</v>
      </c>
      <c r="AC705" s="11">
        <f>AC706+AC708+AC710+AC714</f>
        <v>0</v>
      </c>
      <c r="AD705" s="11">
        <f t="shared" si="1708"/>
        <v>283219.8</v>
      </c>
      <c r="AE705" s="11">
        <f t="shared" si="1709"/>
        <v>288135.59999999998</v>
      </c>
      <c r="AF705" s="11">
        <f t="shared" si="1710"/>
        <v>288135.59999999998</v>
      </c>
      <c r="AG705" s="11">
        <f>AG706+AG708+AG710+AG714</f>
        <v>0</v>
      </c>
      <c r="AH705" s="11">
        <f t="shared" si="1711"/>
        <v>283219.8</v>
      </c>
      <c r="AI705" s="11">
        <f t="shared" si="1712"/>
        <v>288135.59999999998</v>
      </c>
      <c r="AJ705" s="11">
        <f t="shared" si="1713"/>
        <v>288135.59999999998</v>
      </c>
      <c r="AK705" s="11">
        <f>AK706+AK708+AK710+AK714</f>
        <v>0</v>
      </c>
      <c r="AL705" s="11">
        <f>AL706+AL708+AL710+AL714</f>
        <v>0</v>
      </c>
      <c r="AM705" s="11">
        <f>AM706+AM708+AM710+AM714</f>
        <v>0</v>
      </c>
      <c r="AN705" s="11">
        <f t="shared" si="1714"/>
        <v>283219.8</v>
      </c>
      <c r="AO705" s="11">
        <f t="shared" si="1715"/>
        <v>288135.59999999998</v>
      </c>
      <c r="AP705" s="11">
        <f t="shared" si="1716"/>
        <v>288135.59999999998</v>
      </c>
      <c r="AQ705" s="11">
        <f>AQ706+AQ708+AQ710+AQ714</f>
        <v>0</v>
      </c>
      <c r="AR705" s="11">
        <f>AR706+AR708+AR710+AR714</f>
        <v>0</v>
      </c>
      <c r="AS705" s="11">
        <f>AS706+AS708+AS710+AS714</f>
        <v>0</v>
      </c>
      <c r="AT705" s="11">
        <f t="shared" si="1717"/>
        <v>283219.8</v>
      </c>
      <c r="AU705" s="11">
        <f t="shared" si="1718"/>
        <v>288135.59999999998</v>
      </c>
      <c r="AV705" s="11">
        <f t="shared" si="1719"/>
        <v>288135.59999999998</v>
      </c>
      <c r="AW705" s="11">
        <f>AW706+AW708+AW710+AW714</f>
        <v>0</v>
      </c>
      <c r="AX705" s="11">
        <f>AX706+AX708+AX710+AX714</f>
        <v>0</v>
      </c>
      <c r="AY705" s="11">
        <f>AY706+AY708+AY710+AY714</f>
        <v>0</v>
      </c>
      <c r="AZ705" s="11">
        <f t="shared" si="1720"/>
        <v>283219.8</v>
      </c>
      <c r="BA705" s="11">
        <f t="shared" si="1721"/>
        <v>288135.59999999998</v>
      </c>
      <c r="BB705" s="11">
        <f t="shared" si="1722"/>
        <v>288135.59999999998</v>
      </c>
      <c r="BC705" s="11">
        <f>BC706+BC708+BC710+BC714</f>
        <v>0</v>
      </c>
      <c r="BD705" s="11">
        <f>BD706+BD708+BD710+BD714</f>
        <v>0</v>
      </c>
      <c r="BE705" s="11">
        <f>BE706+BE708+BE710+BE714</f>
        <v>0</v>
      </c>
      <c r="BF705" s="11">
        <f t="shared" si="1723"/>
        <v>283219.8</v>
      </c>
      <c r="BG705" s="11">
        <f t="shared" si="1724"/>
        <v>288135.59999999998</v>
      </c>
      <c r="BH705" s="11">
        <f t="shared" si="1725"/>
        <v>288135.59999999998</v>
      </c>
      <c r="BI705" s="11">
        <f>BI706+BI708+BI710+BI714</f>
        <v>0</v>
      </c>
      <c r="BJ705" s="11">
        <f>BJ706+BJ708+BJ710+BJ714</f>
        <v>0</v>
      </c>
      <c r="BK705" s="11">
        <f>BK706+BK708+BK710+BK714</f>
        <v>0</v>
      </c>
      <c r="BL705" s="11">
        <f t="shared" si="1695"/>
        <v>283219.8</v>
      </c>
      <c r="BM705" s="11">
        <f>BM706+BM708+BM710+BM714</f>
        <v>0</v>
      </c>
      <c r="BN705" s="43">
        <f t="shared" si="1636"/>
        <v>283219.8</v>
      </c>
      <c r="BO705" s="11">
        <f t="shared" si="1645"/>
        <v>288135.59999999998</v>
      </c>
      <c r="BP705" s="11">
        <f>BP706+BP708+BP710+BP714</f>
        <v>0</v>
      </c>
      <c r="BQ705" s="43">
        <f t="shared" si="1637"/>
        <v>288135.59999999998</v>
      </c>
      <c r="BR705" s="11">
        <f t="shared" si="1646"/>
        <v>288135.59999999998</v>
      </c>
      <c r="BS705" s="11">
        <f>BS706+BS708+BS710+BS714</f>
        <v>0</v>
      </c>
      <c r="BT705" s="43">
        <f t="shared" si="1638"/>
        <v>288135.59999999998</v>
      </c>
      <c r="BU705" s="11">
        <f>BU706+BU708+BU710+BU714</f>
        <v>0</v>
      </c>
      <c r="BV705" s="21"/>
      <c r="BW705" s="21"/>
      <c r="BX705" s="1" t="str">
        <f t="shared" si="1697"/>
        <v/>
      </c>
    </row>
    <row r="706" spans="1:76" ht="78" customHeight="1" x14ac:dyDescent="0.3">
      <c r="A706" s="62" t="s">
        <v>482</v>
      </c>
      <c r="B706" s="63" t="s">
        <v>167</v>
      </c>
      <c r="C706" s="62"/>
      <c r="D706" s="62"/>
      <c r="E706" s="64" t="s">
        <v>168</v>
      </c>
      <c r="F706" s="11">
        <f t="shared" ref="F706:K706" si="1732">F707</f>
        <v>755.1</v>
      </c>
      <c r="G706" s="11">
        <f t="shared" si="1732"/>
        <v>778.4</v>
      </c>
      <c r="H706" s="11">
        <f t="shared" si="1732"/>
        <v>778.4</v>
      </c>
      <c r="I706" s="11">
        <f t="shared" si="1732"/>
        <v>0</v>
      </c>
      <c r="J706" s="11">
        <f t="shared" si="1732"/>
        <v>0</v>
      </c>
      <c r="K706" s="11">
        <f t="shared" si="1732"/>
        <v>0</v>
      </c>
      <c r="L706" s="11">
        <f t="shared" si="1684"/>
        <v>755.1</v>
      </c>
      <c r="M706" s="11">
        <f t="shared" si="1685"/>
        <v>778.4</v>
      </c>
      <c r="N706" s="11">
        <f t="shared" si="1686"/>
        <v>778.4</v>
      </c>
      <c r="O706" s="11">
        <f>O707</f>
        <v>0</v>
      </c>
      <c r="P706" s="11">
        <f>P707</f>
        <v>0</v>
      </c>
      <c r="Q706" s="11">
        <f>Q707</f>
        <v>0</v>
      </c>
      <c r="R706" s="11">
        <f t="shared" si="1702"/>
        <v>755.1</v>
      </c>
      <c r="S706" s="11">
        <f t="shared" si="1703"/>
        <v>778.4</v>
      </c>
      <c r="T706" s="11">
        <f t="shared" si="1704"/>
        <v>778.4</v>
      </c>
      <c r="U706" s="11">
        <f>U707</f>
        <v>0</v>
      </c>
      <c r="V706" s="11">
        <f>V707</f>
        <v>0</v>
      </c>
      <c r="W706" s="11">
        <f>W707</f>
        <v>0</v>
      </c>
      <c r="X706" s="11">
        <f t="shared" si="1705"/>
        <v>755.1</v>
      </c>
      <c r="Y706" s="11">
        <f t="shared" si="1706"/>
        <v>778.4</v>
      </c>
      <c r="Z706" s="11">
        <f t="shared" si="1707"/>
        <v>778.4</v>
      </c>
      <c r="AA706" s="11">
        <f>AA707</f>
        <v>0</v>
      </c>
      <c r="AB706" s="11">
        <f>AB707</f>
        <v>0</v>
      </c>
      <c r="AC706" s="11">
        <f>AC707</f>
        <v>0</v>
      </c>
      <c r="AD706" s="11">
        <f t="shared" si="1708"/>
        <v>755.1</v>
      </c>
      <c r="AE706" s="11">
        <f t="shared" si="1709"/>
        <v>778.4</v>
      </c>
      <c r="AF706" s="11">
        <f t="shared" si="1710"/>
        <v>778.4</v>
      </c>
      <c r="AG706" s="11">
        <f>AG707</f>
        <v>0</v>
      </c>
      <c r="AH706" s="11">
        <f t="shared" si="1711"/>
        <v>755.1</v>
      </c>
      <c r="AI706" s="11">
        <f t="shared" si="1712"/>
        <v>778.4</v>
      </c>
      <c r="AJ706" s="11">
        <f t="shared" si="1713"/>
        <v>778.4</v>
      </c>
      <c r="AK706" s="11">
        <f>AK707</f>
        <v>0</v>
      </c>
      <c r="AL706" s="11">
        <f>AL707</f>
        <v>0</v>
      </c>
      <c r="AM706" s="11">
        <f>AM707</f>
        <v>0</v>
      </c>
      <c r="AN706" s="11">
        <f t="shared" si="1714"/>
        <v>755.1</v>
      </c>
      <c r="AO706" s="11">
        <f t="shared" si="1715"/>
        <v>778.4</v>
      </c>
      <c r="AP706" s="11">
        <f t="shared" si="1716"/>
        <v>778.4</v>
      </c>
      <c r="AQ706" s="11">
        <f>AQ707</f>
        <v>0</v>
      </c>
      <c r="AR706" s="11">
        <f>AR707</f>
        <v>0</v>
      </c>
      <c r="AS706" s="11">
        <f>AS707</f>
        <v>0</v>
      </c>
      <c r="AT706" s="11">
        <f t="shared" si="1717"/>
        <v>755.1</v>
      </c>
      <c r="AU706" s="11">
        <f t="shared" si="1718"/>
        <v>778.4</v>
      </c>
      <c r="AV706" s="11">
        <f t="shared" si="1719"/>
        <v>778.4</v>
      </c>
      <c r="AW706" s="11">
        <f>AW707</f>
        <v>0</v>
      </c>
      <c r="AX706" s="11">
        <f>AX707</f>
        <v>0</v>
      </c>
      <c r="AY706" s="11">
        <f>AY707</f>
        <v>0</v>
      </c>
      <c r="AZ706" s="11">
        <f t="shared" si="1720"/>
        <v>755.1</v>
      </c>
      <c r="BA706" s="11">
        <f t="shared" si="1721"/>
        <v>778.4</v>
      </c>
      <c r="BB706" s="11">
        <f t="shared" si="1722"/>
        <v>778.4</v>
      </c>
      <c r="BC706" s="11">
        <f>BC707</f>
        <v>0</v>
      </c>
      <c r="BD706" s="11">
        <f>BD707</f>
        <v>0</v>
      </c>
      <c r="BE706" s="11">
        <f>BE707</f>
        <v>0</v>
      </c>
      <c r="BF706" s="11">
        <f t="shared" si="1723"/>
        <v>755.1</v>
      </c>
      <c r="BG706" s="11">
        <f t="shared" si="1724"/>
        <v>778.4</v>
      </c>
      <c r="BH706" s="11">
        <f t="shared" si="1725"/>
        <v>778.4</v>
      </c>
      <c r="BI706" s="11">
        <f>BI707</f>
        <v>0</v>
      </c>
      <c r="BJ706" s="11">
        <f>BJ707</f>
        <v>0</v>
      </c>
      <c r="BK706" s="11">
        <f>BK707</f>
        <v>0</v>
      </c>
      <c r="BL706" s="11">
        <f t="shared" si="1695"/>
        <v>755.1</v>
      </c>
      <c r="BM706" s="11">
        <f>BM707</f>
        <v>0</v>
      </c>
      <c r="BN706" s="43">
        <f t="shared" si="1636"/>
        <v>755.1</v>
      </c>
      <c r="BO706" s="11">
        <f t="shared" si="1645"/>
        <v>778.4</v>
      </c>
      <c r="BP706" s="11">
        <f>BP707</f>
        <v>0</v>
      </c>
      <c r="BQ706" s="43">
        <f t="shared" si="1637"/>
        <v>778.4</v>
      </c>
      <c r="BR706" s="11">
        <f t="shared" si="1646"/>
        <v>778.4</v>
      </c>
      <c r="BS706" s="11">
        <f>BS707</f>
        <v>0</v>
      </c>
      <c r="BT706" s="43">
        <f t="shared" si="1638"/>
        <v>778.4</v>
      </c>
      <c r="BU706" s="11">
        <f>BU707</f>
        <v>0</v>
      </c>
      <c r="BV706" s="21"/>
      <c r="BW706" s="21"/>
      <c r="BX706" s="1" t="str">
        <f t="shared" si="1697"/>
        <v/>
      </c>
    </row>
    <row r="707" spans="1:76" ht="15.6" customHeight="1" x14ac:dyDescent="0.3">
      <c r="A707" s="62" t="s">
        <v>482</v>
      </c>
      <c r="B707" s="63">
        <v>100</v>
      </c>
      <c r="C707" s="62" t="s">
        <v>78</v>
      </c>
      <c r="D707" s="62" t="s">
        <v>72</v>
      </c>
      <c r="E707" s="64" t="s">
        <v>95</v>
      </c>
      <c r="F707" s="11">
        <v>755.1</v>
      </c>
      <c r="G707" s="11">
        <v>778.4</v>
      </c>
      <c r="H707" s="11">
        <v>778.4</v>
      </c>
      <c r="I707" s="11"/>
      <c r="J707" s="11"/>
      <c r="K707" s="11"/>
      <c r="L707" s="11">
        <f t="shared" si="1684"/>
        <v>755.1</v>
      </c>
      <c r="M707" s="11">
        <f t="shared" si="1685"/>
        <v>778.4</v>
      </c>
      <c r="N707" s="11">
        <f t="shared" si="1686"/>
        <v>778.4</v>
      </c>
      <c r="O707" s="11"/>
      <c r="P707" s="11"/>
      <c r="Q707" s="11"/>
      <c r="R707" s="11">
        <f t="shared" si="1702"/>
        <v>755.1</v>
      </c>
      <c r="S707" s="11">
        <f t="shared" si="1703"/>
        <v>778.4</v>
      </c>
      <c r="T707" s="11">
        <f t="shared" si="1704"/>
        <v>778.4</v>
      </c>
      <c r="U707" s="11"/>
      <c r="V707" s="11"/>
      <c r="W707" s="11"/>
      <c r="X707" s="11">
        <f t="shared" si="1705"/>
        <v>755.1</v>
      </c>
      <c r="Y707" s="11">
        <f t="shared" si="1706"/>
        <v>778.4</v>
      </c>
      <c r="Z707" s="11">
        <f t="shared" si="1707"/>
        <v>778.4</v>
      </c>
      <c r="AA707" s="11"/>
      <c r="AB707" s="11"/>
      <c r="AC707" s="11"/>
      <c r="AD707" s="11">
        <f t="shared" si="1708"/>
        <v>755.1</v>
      </c>
      <c r="AE707" s="11">
        <f t="shared" si="1709"/>
        <v>778.4</v>
      </c>
      <c r="AF707" s="11">
        <f t="shared" si="1710"/>
        <v>778.4</v>
      </c>
      <c r="AG707" s="11"/>
      <c r="AH707" s="11">
        <f t="shared" si="1711"/>
        <v>755.1</v>
      </c>
      <c r="AI707" s="11">
        <f t="shared" si="1712"/>
        <v>778.4</v>
      </c>
      <c r="AJ707" s="11">
        <f t="shared" si="1713"/>
        <v>778.4</v>
      </c>
      <c r="AK707" s="11"/>
      <c r="AL707" s="11"/>
      <c r="AM707" s="11"/>
      <c r="AN707" s="11">
        <f t="shared" si="1714"/>
        <v>755.1</v>
      </c>
      <c r="AO707" s="11">
        <f t="shared" si="1715"/>
        <v>778.4</v>
      </c>
      <c r="AP707" s="11">
        <f t="shared" si="1716"/>
        <v>778.4</v>
      </c>
      <c r="AQ707" s="11"/>
      <c r="AR707" s="11"/>
      <c r="AS707" s="11"/>
      <c r="AT707" s="11">
        <f t="shared" si="1717"/>
        <v>755.1</v>
      </c>
      <c r="AU707" s="11">
        <f t="shared" si="1718"/>
        <v>778.4</v>
      </c>
      <c r="AV707" s="11">
        <f t="shared" si="1719"/>
        <v>778.4</v>
      </c>
      <c r="AW707" s="11"/>
      <c r="AX707" s="11"/>
      <c r="AY707" s="11"/>
      <c r="AZ707" s="11">
        <f t="shared" si="1720"/>
        <v>755.1</v>
      </c>
      <c r="BA707" s="11">
        <f t="shared" si="1721"/>
        <v>778.4</v>
      </c>
      <c r="BB707" s="11">
        <f t="shared" si="1722"/>
        <v>778.4</v>
      </c>
      <c r="BC707" s="11"/>
      <c r="BD707" s="11"/>
      <c r="BE707" s="11"/>
      <c r="BF707" s="11">
        <f t="shared" si="1723"/>
        <v>755.1</v>
      </c>
      <c r="BG707" s="11">
        <f t="shared" si="1724"/>
        <v>778.4</v>
      </c>
      <c r="BH707" s="11">
        <f t="shared" si="1725"/>
        <v>778.4</v>
      </c>
      <c r="BI707" s="11"/>
      <c r="BJ707" s="11"/>
      <c r="BK707" s="11"/>
      <c r="BL707" s="11">
        <f t="shared" si="1695"/>
        <v>755.1</v>
      </c>
      <c r="BM707" s="11"/>
      <c r="BN707" s="43">
        <f t="shared" si="1636"/>
        <v>755.1</v>
      </c>
      <c r="BO707" s="11">
        <f t="shared" si="1645"/>
        <v>778.4</v>
      </c>
      <c r="BP707" s="11"/>
      <c r="BQ707" s="43">
        <f t="shared" si="1637"/>
        <v>778.4</v>
      </c>
      <c r="BR707" s="11">
        <f t="shared" si="1646"/>
        <v>778.4</v>
      </c>
      <c r="BS707" s="11"/>
      <c r="BT707" s="43">
        <f t="shared" si="1638"/>
        <v>778.4</v>
      </c>
      <c r="BU707" s="11"/>
      <c r="BV707" s="21"/>
      <c r="BW707" s="21"/>
      <c r="BX707" s="1" t="str">
        <f t="shared" si="1697"/>
        <v>0709</v>
      </c>
    </row>
    <row r="708" spans="1:76" ht="31.2" customHeight="1" x14ac:dyDescent="0.3">
      <c r="A708" s="62" t="s">
        <v>482</v>
      </c>
      <c r="B708" s="63" t="s">
        <v>64</v>
      </c>
      <c r="C708" s="62"/>
      <c r="D708" s="62"/>
      <c r="E708" s="64" t="s">
        <v>65</v>
      </c>
      <c r="F708" s="11">
        <f t="shared" ref="F708:K708" si="1733">F709</f>
        <v>500</v>
      </c>
      <c r="G708" s="11">
        <f t="shared" si="1733"/>
        <v>500</v>
      </c>
      <c r="H708" s="11">
        <f t="shared" si="1733"/>
        <v>500</v>
      </c>
      <c r="I708" s="11">
        <f t="shared" si="1733"/>
        <v>0</v>
      </c>
      <c r="J708" s="11">
        <f t="shared" si="1733"/>
        <v>0</v>
      </c>
      <c r="K708" s="11">
        <f t="shared" si="1733"/>
        <v>0</v>
      </c>
      <c r="L708" s="11">
        <f t="shared" si="1684"/>
        <v>500</v>
      </c>
      <c r="M708" s="11">
        <f t="shared" si="1685"/>
        <v>500</v>
      </c>
      <c r="N708" s="11">
        <f t="shared" si="1686"/>
        <v>500</v>
      </c>
      <c r="O708" s="11">
        <f>O709</f>
        <v>0</v>
      </c>
      <c r="P708" s="11">
        <f>P709</f>
        <v>0</v>
      </c>
      <c r="Q708" s="11">
        <f>Q709</f>
        <v>0</v>
      </c>
      <c r="R708" s="11">
        <f t="shared" si="1702"/>
        <v>500</v>
      </c>
      <c r="S708" s="11">
        <f t="shared" si="1703"/>
        <v>500</v>
      </c>
      <c r="T708" s="11">
        <f t="shared" si="1704"/>
        <v>500</v>
      </c>
      <c r="U708" s="11">
        <f>U709</f>
        <v>0</v>
      </c>
      <c r="V708" s="11">
        <f>V709</f>
        <v>0</v>
      </c>
      <c r="W708" s="11">
        <f>W709</f>
        <v>0</v>
      </c>
      <c r="X708" s="11">
        <f t="shared" si="1705"/>
        <v>500</v>
      </c>
      <c r="Y708" s="11">
        <f t="shared" si="1706"/>
        <v>500</v>
      </c>
      <c r="Z708" s="11">
        <f t="shared" si="1707"/>
        <v>500</v>
      </c>
      <c r="AA708" s="11">
        <f>AA709</f>
        <v>0</v>
      </c>
      <c r="AB708" s="11">
        <f>AB709</f>
        <v>0</v>
      </c>
      <c r="AC708" s="11">
        <f>AC709</f>
        <v>0</v>
      </c>
      <c r="AD708" s="11">
        <f t="shared" si="1708"/>
        <v>500</v>
      </c>
      <c r="AE708" s="11">
        <f t="shared" si="1709"/>
        <v>500</v>
      </c>
      <c r="AF708" s="11">
        <f t="shared" si="1710"/>
        <v>500</v>
      </c>
      <c r="AG708" s="11">
        <f>AG709</f>
        <v>0</v>
      </c>
      <c r="AH708" s="11">
        <f t="shared" si="1711"/>
        <v>500</v>
      </c>
      <c r="AI708" s="11">
        <f t="shared" si="1712"/>
        <v>500</v>
      </c>
      <c r="AJ708" s="11">
        <f t="shared" si="1713"/>
        <v>500</v>
      </c>
      <c r="AK708" s="11">
        <f>AK709</f>
        <v>0</v>
      </c>
      <c r="AL708" s="11">
        <f>AL709</f>
        <v>0</v>
      </c>
      <c r="AM708" s="11">
        <f>AM709</f>
        <v>0</v>
      </c>
      <c r="AN708" s="11">
        <f t="shared" si="1714"/>
        <v>500</v>
      </c>
      <c r="AO708" s="11">
        <f t="shared" si="1715"/>
        <v>500</v>
      </c>
      <c r="AP708" s="11">
        <f t="shared" si="1716"/>
        <v>500</v>
      </c>
      <c r="AQ708" s="11">
        <f>AQ709</f>
        <v>0</v>
      </c>
      <c r="AR708" s="11">
        <f>AR709</f>
        <v>0</v>
      </c>
      <c r="AS708" s="11">
        <f>AS709</f>
        <v>0</v>
      </c>
      <c r="AT708" s="11">
        <f t="shared" si="1717"/>
        <v>500</v>
      </c>
      <c r="AU708" s="11">
        <f t="shared" si="1718"/>
        <v>500</v>
      </c>
      <c r="AV708" s="11">
        <f t="shared" si="1719"/>
        <v>500</v>
      </c>
      <c r="AW708" s="11">
        <f>AW709</f>
        <v>0</v>
      </c>
      <c r="AX708" s="11">
        <f>AX709</f>
        <v>0</v>
      </c>
      <c r="AY708" s="11">
        <f>AY709</f>
        <v>0</v>
      </c>
      <c r="AZ708" s="11">
        <f t="shared" si="1720"/>
        <v>500</v>
      </c>
      <c r="BA708" s="11">
        <f t="shared" si="1721"/>
        <v>500</v>
      </c>
      <c r="BB708" s="11">
        <f t="shared" si="1722"/>
        <v>500</v>
      </c>
      <c r="BC708" s="11">
        <f>BC709</f>
        <v>0</v>
      </c>
      <c r="BD708" s="11">
        <f>BD709</f>
        <v>0</v>
      </c>
      <c r="BE708" s="11">
        <f>BE709</f>
        <v>0</v>
      </c>
      <c r="BF708" s="11">
        <f t="shared" si="1723"/>
        <v>500</v>
      </c>
      <c r="BG708" s="11">
        <f t="shared" si="1724"/>
        <v>500</v>
      </c>
      <c r="BH708" s="11">
        <f t="shared" si="1725"/>
        <v>500</v>
      </c>
      <c r="BI708" s="11">
        <f>BI709</f>
        <v>0</v>
      </c>
      <c r="BJ708" s="11">
        <f>BJ709</f>
        <v>0</v>
      </c>
      <c r="BK708" s="11">
        <f>BK709</f>
        <v>0</v>
      </c>
      <c r="BL708" s="11">
        <f t="shared" si="1695"/>
        <v>500</v>
      </c>
      <c r="BM708" s="11">
        <f>BM709</f>
        <v>0</v>
      </c>
      <c r="BN708" s="43">
        <f t="shared" ref="BN708:BN771" si="1734">BL708+BM708</f>
        <v>500</v>
      </c>
      <c r="BO708" s="11">
        <f t="shared" si="1645"/>
        <v>500</v>
      </c>
      <c r="BP708" s="11">
        <f>BP709</f>
        <v>0</v>
      </c>
      <c r="BQ708" s="43">
        <f t="shared" ref="BQ708:BQ771" si="1735">BO708+BP708</f>
        <v>500</v>
      </c>
      <c r="BR708" s="11">
        <f t="shared" si="1646"/>
        <v>500</v>
      </c>
      <c r="BS708" s="11">
        <f>BS709</f>
        <v>0</v>
      </c>
      <c r="BT708" s="43">
        <f t="shared" ref="BT708:BT771" si="1736">BR708+BS708</f>
        <v>500</v>
      </c>
      <c r="BU708" s="11">
        <f>BU709</f>
        <v>0</v>
      </c>
      <c r="BV708" s="21"/>
      <c r="BW708" s="21"/>
      <c r="BX708" s="1" t="str">
        <f t="shared" si="1697"/>
        <v/>
      </c>
    </row>
    <row r="709" spans="1:76" ht="15.6" customHeight="1" x14ac:dyDescent="0.3">
      <c r="A709" s="62" t="s">
        <v>482</v>
      </c>
      <c r="B709" s="63">
        <v>200</v>
      </c>
      <c r="C709" s="62" t="s">
        <v>78</v>
      </c>
      <c r="D709" s="62" t="s">
        <v>72</v>
      </c>
      <c r="E709" s="64" t="s">
        <v>95</v>
      </c>
      <c r="F709" s="11">
        <v>500</v>
      </c>
      <c r="G709" s="11">
        <v>500</v>
      </c>
      <c r="H709" s="11">
        <v>500</v>
      </c>
      <c r="I709" s="11"/>
      <c r="J709" s="11"/>
      <c r="K709" s="11"/>
      <c r="L709" s="11">
        <f t="shared" si="1684"/>
        <v>500</v>
      </c>
      <c r="M709" s="11">
        <f t="shared" si="1685"/>
        <v>500</v>
      </c>
      <c r="N709" s="11">
        <f t="shared" si="1686"/>
        <v>500</v>
      </c>
      <c r="O709" s="11"/>
      <c r="P709" s="11"/>
      <c r="Q709" s="11"/>
      <c r="R709" s="11">
        <f t="shared" si="1702"/>
        <v>500</v>
      </c>
      <c r="S709" s="11">
        <f t="shared" si="1703"/>
        <v>500</v>
      </c>
      <c r="T709" s="11">
        <f t="shared" si="1704"/>
        <v>500</v>
      </c>
      <c r="U709" s="11"/>
      <c r="V709" s="11"/>
      <c r="W709" s="11"/>
      <c r="X709" s="11">
        <f t="shared" si="1705"/>
        <v>500</v>
      </c>
      <c r="Y709" s="11">
        <f t="shared" si="1706"/>
        <v>500</v>
      </c>
      <c r="Z709" s="11">
        <f t="shared" si="1707"/>
        <v>500</v>
      </c>
      <c r="AA709" s="11"/>
      <c r="AB709" s="11"/>
      <c r="AC709" s="11"/>
      <c r="AD709" s="11">
        <f t="shared" si="1708"/>
        <v>500</v>
      </c>
      <c r="AE709" s="11">
        <f t="shared" si="1709"/>
        <v>500</v>
      </c>
      <c r="AF709" s="11">
        <f t="shared" si="1710"/>
        <v>500</v>
      </c>
      <c r="AG709" s="11"/>
      <c r="AH709" s="11">
        <f t="shared" si="1711"/>
        <v>500</v>
      </c>
      <c r="AI709" s="11">
        <f t="shared" si="1712"/>
        <v>500</v>
      </c>
      <c r="AJ709" s="11">
        <f t="shared" si="1713"/>
        <v>500</v>
      </c>
      <c r="AK709" s="11"/>
      <c r="AL709" s="11"/>
      <c r="AM709" s="11"/>
      <c r="AN709" s="11">
        <f t="shared" si="1714"/>
        <v>500</v>
      </c>
      <c r="AO709" s="11">
        <f t="shared" si="1715"/>
        <v>500</v>
      </c>
      <c r="AP709" s="11">
        <f t="shared" si="1716"/>
        <v>500</v>
      </c>
      <c r="AQ709" s="11"/>
      <c r="AR709" s="11"/>
      <c r="AS709" s="11"/>
      <c r="AT709" s="11">
        <f t="shared" si="1717"/>
        <v>500</v>
      </c>
      <c r="AU709" s="11">
        <f t="shared" si="1718"/>
        <v>500</v>
      </c>
      <c r="AV709" s="11">
        <f t="shared" si="1719"/>
        <v>500</v>
      </c>
      <c r="AW709" s="11"/>
      <c r="AX709" s="11"/>
      <c r="AY709" s="11"/>
      <c r="AZ709" s="11">
        <f t="shared" si="1720"/>
        <v>500</v>
      </c>
      <c r="BA709" s="11">
        <f t="shared" si="1721"/>
        <v>500</v>
      </c>
      <c r="BB709" s="11">
        <f t="shared" si="1722"/>
        <v>500</v>
      </c>
      <c r="BC709" s="11"/>
      <c r="BD709" s="11"/>
      <c r="BE709" s="11"/>
      <c r="BF709" s="11">
        <f t="shared" si="1723"/>
        <v>500</v>
      </c>
      <c r="BG709" s="11">
        <f t="shared" si="1724"/>
        <v>500</v>
      </c>
      <c r="BH709" s="11">
        <f t="shared" si="1725"/>
        <v>500</v>
      </c>
      <c r="BI709" s="11"/>
      <c r="BJ709" s="11"/>
      <c r="BK709" s="11"/>
      <c r="BL709" s="11">
        <f t="shared" si="1695"/>
        <v>500</v>
      </c>
      <c r="BM709" s="11"/>
      <c r="BN709" s="43">
        <f t="shared" si="1734"/>
        <v>500</v>
      </c>
      <c r="BO709" s="11">
        <f t="shared" si="1645"/>
        <v>500</v>
      </c>
      <c r="BP709" s="11"/>
      <c r="BQ709" s="43">
        <f t="shared" si="1735"/>
        <v>500</v>
      </c>
      <c r="BR709" s="11">
        <f t="shared" si="1646"/>
        <v>500</v>
      </c>
      <c r="BS709" s="11"/>
      <c r="BT709" s="43">
        <f t="shared" si="1736"/>
        <v>500</v>
      </c>
      <c r="BU709" s="11"/>
      <c r="BV709" s="21"/>
      <c r="BW709" s="21"/>
      <c r="BX709" s="1" t="str">
        <f t="shared" si="1697"/>
        <v>0709</v>
      </c>
    </row>
    <row r="710" spans="1:76" ht="46.8" customHeight="1" x14ac:dyDescent="0.3">
      <c r="A710" s="62" t="s">
        <v>482</v>
      </c>
      <c r="B710" s="63" t="s">
        <v>82</v>
      </c>
      <c r="C710" s="62"/>
      <c r="D710" s="62"/>
      <c r="E710" s="64" t="s">
        <v>83</v>
      </c>
      <c r="F710" s="11">
        <f t="shared" ref="F710:K710" si="1737">F711+F712+F713</f>
        <v>166689.9</v>
      </c>
      <c r="G710" s="11">
        <f t="shared" si="1737"/>
        <v>169355.3</v>
      </c>
      <c r="H710" s="11">
        <f t="shared" si="1737"/>
        <v>169355.3</v>
      </c>
      <c r="I710" s="11">
        <f t="shared" si="1737"/>
        <v>0</v>
      </c>
      <c r="J710" s="11">
        <f t="shared" si="1737"/>
        <v>0</v>
      </c>
      <c r="K710" s="11">
        <f t="shared" si="1737"/>
        <v>0</v>
      </c>
      <c r="L710" s="11">
        <f t="shared" si="1684"/>
        <v>166689.9</v>
      </c>
      <c r="M710" s="11">
        <f t="shared" si="1685"/>
        <v>169355.3</v>
      </c>
      <c r="N710" s="11">
        <f t="shared" si="1686"/>
        <v>169355.3</v>
      </c>
      <c r="O710" s="11">
        <f>O711+O712+O713</f>
        <v>0</v>
      </c>
      <c r="P710" s="11">
        <f>P711+P712+P713</f>
        <v>0</v>
      </c>
      <c r="Q710" s="11">
        <f>Q711+Q712+Q713</f>
        <v>0</v>
      </c>
      <c r="R710" s="11">
        <f t="shared" si="1702"/>
        <v>166689.9</v>
      </c>
      <c r="S710" s="11">
        <f t="shared" si="1703"/>
        <v>169355.3</v>
      </c>
      <c r="T710" s="11">
        <f t="shared" si="1704"/>
        <v>169355.3</v>
      </c>
      <c r="U710" s="11">
        <f>U711+U712+U713</f>
        <v>0</v>
      </c>
      <c r="V710" s="11">
        <f>V711+V712+V713</f>
        <v>0</v>
      </c>
      <c r="W710" s="11">
        <f>W711+W712+W713</f>
        <v>0</v>
      </c>
      <c r="X710" s="11">
        <f t="shared" si="1705"/>
        <v>166689.9</v>
      </c>
      <c r="Y710" s="11">
        <f t="shared" si="1706"/>
        <v>169355.3</v>
      </c>
      <c r="Z710" s="11">
        <f t="shared" si="1707"/>
        <v>169355.3</v>
      </c>
      <c r="AA710" s="11">
        <f>AA711+AA712+AA713</f>
        <v>0</v>
      </c>
      <c r="AB710" s="11">
        <f>AB711+AB712+AB713</f>
        <v>0</v>
      </c>
      <c r="AC710" s="11">
        <f>AC711+AC712+AC713</f>
        <v>0</v>
      </c>
      <c r="AD710" s="11">
        <f t="shared" si="1708"/>
        <v>166689.9</v>
      </c>
      <c r="AE710" s="11">
        <f t="shared" si="1709"/>
        <v>169355.3</v>
      </c>
      <c r="AF710" s="11">
        <f t="shared" si="1710"/>
        <v>169355.3</v>
      </c>
      <c r="AG710" s="11">
        <f>AG711+AG712+AG713</f>
        <v>0</v>
      </c>
      <c r="AH710" s="11">
        <f t="shared" si="1711"/>
        <v>166689.9</v>
      </c>
      <c r="AI710" s="11">
        <f t="shared" si="1712"/>
        <v>169355.3</v>
      </c>
      <c r="AJ710" s="11">
        <f t="shared" si="1713"/>
        <v>169355.3</v>
      </c>
      <c r="AK710" s="11">
        <f>AK711+AK712+AK713</f>
        <v>0</v>
      </c>
      <c r="AL710" s="11">
        <f>AL711+AL712+AL713</f>
        <v>0</v>
      </c>
      <c r="AM710" s="11">
        <f>AM711+AM712+AM713</f>
        <v>0</v>
      </c>
      <c r="AN710" s="11">
        <f t="shared" si="1714"/>
        <v>166689.9</v>
      </c>
      <c r="AO710" s="11">
        <f t="shared" si="1715"/>
        <v>169355.3</v>
      </c>
      <c r="AP710" s="11">
        <f t="shared" si="1716"/>
        <v>169355.3</v>
      </c>
      <c r="AQ710" s="11">
        <f>AQ711+AQ712+AQ713</f>
        <v>0</v>
      </c>
      <c r="AR710" s="11">
        <f>AR711+AR712+AR713</f>
        <v>0</v>
      </c>
      <c r="AS710" s="11">
        <f>AS711+AS712+AS713</f>
        <v>0</v>
      </c>
      <c r="AT710" s="11">
        <f t="shared" si="1717"/>
        <v>166689.9</v>
      </c>
      <c r="AU710" s="11">
        <f t="shared" si="1718"/>
        <v>169355.3</v>
      </c>
      <c r="AV710" s="11">
        <f t="shared" si="1719"/>
        <v>169355.3</v>
      </c>
      <c r="AW710" s="11">
        <f>AW711+AW712+AW713</f>
        <v>0</v>
      </c>
      <c r="AX710" s="11">
        <f>AX711+AX712+AX713</f>
        <v>0</v>
      </c>
      <c r="AY710" s="11">
        <f>AY711+AY712+AY713</f>
        <v>0</v>
      </c>
      <c r="AZ710" s="11">
        <f t="shared" si="1720"/>
        <v>166689.9</v>
      </c>
      <c r="BA710" s="11">
        <f t="shared" si="1721"/>
        <v>169355.3</v>
      </c>
      <c r="BB710" s="11">
        <f t="shared" si="1722"/>
        <v>169355.3</v>
      </c>
      <c r="BC710" s="11">
        <f>BC711+BC712+BC713</f>
        <v>0</v>
      </c>
      <c r="BD710" s="11">
        <f>BD711+BD712+BD713</f>
        <v>0</v>
      </c>
      <c r="BE710" s="11">
        <f>BE711+BE712+BE713</f>
        <v>0</v>
      </c>
      <c r="BF710" s="11">
        <f t="shared" si="1723"/>
        <v>166689.9</v>
      </c>
      <c r="BG710" s="11">
        <f t="shared" si="1724"/>
        <v>169355.3</v>
      </c>
      <c r="BH710" s="11">
        <f t="shared" si="1725"/>
        <v>169355.3</v>
      </c>
      <c r="BI710" s="11">
        <f>BI711+BI712+BI713</f>
        <v>0</v>
      </c>
      <c r="BJ710" s="11">
        <f>BJ711+BJ712+BJ713</f>
        <v>0</v>
      </c>
      <c r="BK710" s="11">
        <f>BK711+BK712+BK713</f>
        <v>0</v>
      </c>
      <c r="BL710" s="11">
        <f t="shared" si="1695"/>
        <v>166689.9</v>
      </c>
      <c r="BM710" s="11">
        <f>BM711+BM712+BM713</f>
        <v>0</v>
      </c>
      <c r="BN710" s="43">
        <f t="shared" si="1734"/>
        <v>166689.9</v>
      </c>
      <c r="BO710" s="11">
        <f t="shared" si="1645"/>
        <v>169355.3</v>
      </c>
      <c r="BP710" s="11">
        <f>BP711+BP712+BP713</f>
        <v>0</v>
      </c>
      <c r="BQ710" s="43">
        <f t="shared" si="1735"/>
        <v>169355.3</v>
      </c>
      <c r="BR710" s="11">
        <f t="shared" si="1646"/>
        <v>169355.3</v>
      </c>
      <c r="BS710" s="11">
        <f>BS711+BS712+BS713</f>
        <v>0</v>
      </c>
      <c r="BT710" s="43">
        <f t="shared" si="1736"/>
        <v>169355.3</v>
      </c>
      <c r="BU710" s="11">
        <f>BU711+BU712+BU713</f>
        <v>0</v>
      </c>
      <c r="BV710" s="21"/>
      <c r="BW710" s="21"/>
      <c r="BX710" s="1" t="str">
        <f t="shared" si="1697"/>
        <v/>
      </c>
    </row>
    <row r="711" spans="1:76" ht="15.6" customHeight="1" x14ac:dyDescent="0.3">
      <c r="A711" s="62" t="s">
        <v>482</v>
      </c>
      <c r="B711" s="63" t="s">
        <v>82</v>
      </c>
      <c r="C711" s="62" t="s">
        <v>78</v>
      </c>
      <c r="D711" s="62" t="s">
        <v>43</v>
      </c>
      <c r="E711" s="64" t="s">
        <v>443</v>
      </c>
      <c r="F711" s="11">
        <v>99106</v>
      </c>
      <c r="G711" s="11">
        <v>101020.2</v>
      </c>
      <c r="H711" s="11">
        <v>101020.2</v>
      </c>
      <c r="I711" s="11"/>
      <c r="J711" s="11"/>
      <c r="K711" s="11"/>
      <c r="L711" s="11">
        <f t="shared" si="1684"/>
        <v>99106</v>
      </c>
      <c r="M711" s="11">
        <f t="shared" si="1685"/>
        <v>101020.2</v>
      </c>
      <c r="N711" s="11">
        <f t="shared" si="1686"/>
        <v>101020.2</v>
      </c>
      <c r="O711" s="11"/>
      <c r="P711" s="11"/>
      <c r="Q711" s="11"/>
      <c r="R711" s="11">
        <f t="shared" si="1702"/>
        <v>99106</v>
      </c>
      <c r="S711" s="11">
        <f t="shared" si="1703"/>
        <v>101020.2</v>
      </c>
      <c r="T711" s="11">
        <f t="shared" si="1704"/>
        <v>101020.2</v>
      </c>
      <c r="U711" s="11"/>
      <c r="V711" s="11"/>
      <c r="W711" s="11"/>
      <c r="X711" s="11">
        <f t="shared" si="1705"/>
        <v>99106</v>
      </c>
      <c r="Y711" s="11">
        <f t="shared" si="1706"/>
        <v>101020.2</v>
      </c>
      <c r="Z711" s="11">
        <f t="shared" si="1707"/>
        <v>101020.2</v>
      </c>
      <c r="AA711" s="11"/>
      <c r="AB711" s="11"/>
      <c r="AC711" s="11"/>
      <c r="AD711" s="11">
        <f t="shared" si="1708"/>
        <v>99106</v>
      </c>
      <c r="AE711" s="11">
        <f t="shared" si="1709"/>
        <v>101020.2</v>
      </c>
      <c r="AF711" s="11">
        <f t="shared" si="1710"/>
        <v>101020.2</v>
      </c>
      <c r="AG711" s="11"/>
      <c r="AH711" s="11">
        <f t="shared" si="1711"/>
        <v>99106</v>
      </c>
      <c r="AI711" s="11">
        <f t="shared" si="1712"/>
        <v>101020.2</v>
      </c>
      <c r="AJ711" s="11">
        <f t="shared" si="1713"/>
        <v>101020.2</v>
      </c>
      <c r="AK711" s="11"/>
      <c r="AL711" s="11"/>
      <c r="AM711" s="11"/>
      <c r="AN711" s="11">
        <f t="shared" si="1714"/>
        <v>99106</v>
      </c>
      <c r="AO711" s="11">
        <f t="shared" si="1715"/>
        <v>101020.2</v>
      </c>
      <c r="AP711" s="11">
        <f t="shared" si="1716"/>
        <v>101020.2</v>
      </c>
      <c r="AQ711" s="11"/>
      <c r="AR711" s="11"/>
      <c r="AS711" s="11"/>
      <c r="AT711" s="11">
        <f t="shared" si="1717"/>
        <v>99106</v>
      </c>
      <c r="AU711" s="11">
        <f t="shared" si="1718"/>
        <v>101020.2</v>
      </c>
      <c r="AV711" s="11">
        <f t="shared" si="1719"/>
        <v>101020.2</v>
      </c>
      <c r="AW711" s="11"/>
      <c r="AX711" s="11"/>
      <c r="AY711" s="11"/>
      <c r="AZ711" s="11">
        <f t="shared" si="1720"/>
        <v>99106</v>
      </c>
      <c r="BA711" s="11">
        <f t="shared" si="1721"/>
        <v>101020.2</v>
      </c>
      <c r="BB711" s="11">
        <f t="shared" si="1722"/>
        <v>101020.2</v>
      </c>
      <c r="BC711" s="11"/>
      <c r="BD711" s="11"/>
      <c r="BE711" s="11"/>
      <c r="BF711" s="11">
        <f t="shared" si="1723"/>
        <v>99106</v>
      </c>
      <c r="BG711" s="11">
        <f t="shared" si="1724"/>
        <v>101020.2</v>
      </c>
      <c r="BH711" s="11">
        <f t="shared" si="1725"/>
        <v>101020.2</v>
      </c>
      <c r="BI711" s="11"/>
      <c r="BJ711" s="11"/>
      <c r="BK711" s="11"/>
      <c r="BL711" s="11">
        <f t="shared" si="1695"/>
        <v>99106</v>
      </c>
      <c r="BM711" s="11"/>
      <c r="BN711" s="43">
        <f t="shared" si="1734"/>
        <v>99106</v>
      </c>
      <c r="BO711" s="11">
        <f t="shared" si="1645"/>
        <v>101020.2</v>
      </c>
      <c r="BP711" s="11"/>
      <c r="BQ711" s="43">
        <f t="shared" si="1735"/>
        <v>101020.2</v>
      </c>
      <c r="BR711" s="11">
        <f t="shared" si="1646"/>
        <v>101020.2</v>
      </c>
      <c r="BS711" s="11"/>
      <c r="BT711" s="43">
        <f t="shared" si="1736"/>
        <v>101020.2</v>
      </c>
      <c r="BU711" s="11"/>
      <c r="BV711" s="21"/>
      <c r="BW711" s="21"/>
      <c r="BX711" s="1" t="str">
        <f t="shared" si="1697"/>
        <v>0701</v>
      </c>
    </row>
    <row r="712" spans="1:76" ht="15.6" customHeight="1" x14ac:dyDescent="0.3">
      <c r="A712" s="62" t="s">
        <v>482</v>
      </c>
      <c r="B712" s="63" t="s">
        <v>82</v>
      </c>
      <c r="C712" s="62" t="s">
        <v>78</v>
      </c>
      <c r="D712" s="62" t="s">
        <v>323</v>
      </c>
      <c r="E712" s="64" t="s">
        <v>378</v>
      </c>
      <c r="F712" s="11">
        <v>67122</v>
      </c>
      <c r="G712" s="11">
        <v>67873.2</v>
      </c>
      <c r="H712" s="11">
        <v>67873.2</v>
      </c>
      <c r="I712" s="11"/>
      <c r="J712" s="11"/>
      <c r="K712" s="11"/>
      <c r="L712" s="11">
        <f t="shared" si="1684"/>
        <v>67122</v>
      </c>
      <c r="M712" s="11">
        <f t="shared" si="1685"/>
        <v>67873.2</v>
      </c>
      <c r="N712" s="11">
        <f t="shared" si="1686"/>
        <v>67873.2</v>
      </c>
      <c r="O712" s="11"/>
      <c r="P712" s="11"/>
      <c r="Q712" s="11"/>
      <c r="R712" s="11">
        <f t="shared" si="1702"/>
        <v>67122</v>
      </c>
      <c r="S712" s="11">
        <f t="shared" si="1703"/>
        <v>67873.2</v>
      </c>
      <c r="T712" s="11">
        <f t="shared" si="1704"/>
        <v>67873.2</v>
      </c>
      <c r="U712" s="11"/>
      <c r="V712" s="11"/>
      <c r="W712" s="11"/>
      <c r="X712" s="11">
        <f t="shared" si="1705"/>
        <v>67122</v>
      </c>
      <c r="Y712" s="11">
        <f t="shared" si="1706"/>
        <v>67873.2</v>
      </c>
      <c r="Z712" s="11">
        <f t="shared" si="1707"/>
        <v>67873.2</v>
      </c>
      <c r="AA712" s="11"/>
      <c r="AB712" s="11"/>
      <c r="AC712" s="11"/>
      <c r="AD712" s="11">
        <f t="shared" si="1708"/>
        <v>67122</v>
      </c>
      <c r="AE712" s="11">
        <f t="shared" si="1709"/>
        <v>67873.2</v>
      </c>
      <c r="AF712" s="11">
        <f t="shared" si="1710"/>
        <v>67873.2</v>
      </c>
      <c r="AG712" s="11"/>
      <c r="AH712" s="11">
        <f t="shared" si="1711"/>
        <v>67122</v>
      </c>
      <c r="AI712" s="11">
        <f t="shared" si="1712"/>
        <v>67873.2</v>
      </c>
      <c r="AJ712" s="11">
        <f t="shared" si="1713"/>
        <v>67873.2</v>
      </c>
      <c r="AK712" s="11"/>
      <c r="AL712" s="11"/>
      <c r="AM712" s="11"/>
      <c r="AN712" s="11">
        <f t="shared" si="1714"/>
        <v>67122</v>
      </c>
      <c r="AO712" s="11">
        <f t="shared" si="1715"/>
        <v>67873.2</v>
      </c>
      <c r="AP712" s="11">
        <f t="shared" si="1716"/>
        <v>67873.2</v>
      </c>
      <c r="AQ712" s="11"/>
      <c r="AR712" s="11"/>
      <c r="AS712" s="11"/>
      <c r="AT712" s="11">
        <f t="shared" si="1717"/>
        <v>67122</v>
      </c>
      <c r="AU712" s="11">
        <f t="shared" si="1718"/>
        <v>67873.2</v>
      </c>
      <c r="AV712" s="11">
        <f t="shared" si="1719"/>
        <v>67873.2</v>
      </c>
      <c r="AW712" s="11"/>
      <c r="AX712" s="11"/>
      <c r="AY712" s="11"/>
      <c r="AZ712" s="11">
        <f t="shared" si="1720"/>
        <v>67122</v>
      </c>
      <c r="BA712" s="11">
        <f t="shared" si="1721"/>
        <v>67873.2</v>
      </c>
      <c r="BB712" s="11">
        <f t="shared" si="1722"/>
        <v>67873.2</v>
      </c>
      <c r="BC712" s="11"/>
      <c r="BD712" s="11"/>
      <c r="BE712" s="11"/>
      <c r="BF712" s="11">
        <f t="shared" si="1723"/>
        <v>67122</v>
      </c>
      <c r="BG712" s="11">
        <f t="shared" si="1724"/>
        <v>67873.2</v>
      </c>
      <c r="BH712" s="11">
        <f t="shared" si="1725"/>
        <v>67873.2</v>
      </c>
      <c r="BI712" s="11"/>
      <c r="BJ712" s="11"/>
      <c r="BK712" s="11"/>
      <c r="BL712" s="11">
        <f t="shared" si="1695"/>
        <v>67122</v>
      </c>
      <c r="BM712" s="11"/>
      <c r="BN712" s="43">
        <f t="shared" si="1734"/>
        <v>67122</v>
      </c>
      <c r="BO712" s="11">
        <f t="shared" si="1645"/>
        <v>67873.2</v>
      </c>
      <c r="BP712" s="11"/>
      <c r="BQ712" s="43">
        <f t="shared" si="1735"/>
        <v>67873.2</v>
      </c>
      <c r="BR712" s="11">
        <f t="shared" si="1646"/>
        <v>67873.2</v>
      </c>
      <c r="BS712" s="11"/>
      <c r="BT712" s="43">
        <f t="shared" si="1736"/>
        <v>67873.2</v>
      </c>
      <c r="BU712" s="11"/>
      <c r="BV712" s="21"/>
      <c r="BW712" s="21"/>
      <c r="BX712" s="1" t="str">
        <f t="shared" si="1697"/>
        <v>0702</v>
      </c>
    </row>
    <row r="713" spans="1:76" ht="15.6" customHeight="1" x14ac:dyDescent="0.3">
      <c r="A713" s="62" t="s">
        <v>482</v>
      </c>
      <c r="B713" s="63" t="s">
        <v>82</v>
      </c>
      <c r="C713" s="62" t="s">
        <v>126</v>
      </c>
      <c r="D713" s="62" t="s">
        <v>67</v>
      </c>
      <c r="E713" s="64" t="s">
        <v>243</v>
      </c>
      <c r="F713" s="11">
        <v>461.9</v>
      </c>
      <c r="G713" s="11">
        <v>461.9</v>
      </c>
      <c r="H713" s="11">
        <v>461.9</v>
      </c>
      <c r="I713" s="11"/>
      <c r="J713" s="11"/>
      <c r="K713" s="11"/>
      <c r="L713" s="11">
        <f t="shared" si="1684"/>
        <v>461.9</v>
      </c>
      <c r="M713" s="11">
        <f t="shared" si="1685"/>
        <v>461.9</v>
      </c>
      <c r="N713" s="11">
        <f t="shared" si="1686"/>
        <v>461.9</v>
      </c>
      <c r="O713" s="11"/>
      <c r="P713" s="11"/>
      <c r="Q713" s="11"/>
      <c r="R713" s="11">
        <f t="shared" si="1702"/>
        <v>461.9</v>
      </c>
      <c r="S713" s="11">
        <f t="shared" si="1703"/>
        <v>461.9</v>
      </c>
      <c r="T713" s="11">
        <f t="shared" si="1704"/>
        <v>461.9</v>
      </c>
      <c r="U713" s="11"/>
      <c r="V713" s="11"/>
      <c r="W713" s="11"/>
      <c r="X713" s="11">
        <f t="shared" si="1705"/>
        <v>461.9</v>
      </c>
      <c r="Y713" s="11">
        <f t="shared" si="1706"/>
        <v>461.9</v>
      </c>
      <c r="Z713" s="11">
        <f t="shared" si="1707"/>
        <v>461.9</v>
      </c>
      <c r="AA713" s="11"/>
      <c r="AB713" s="11"/>
      <c r="AC713" s="11"/>
      <c r="AD713" s="11">
        <f t="shared" si="1708"/>
        <v>461.9</v>
      </c>
      <c r="AE713" s="11">
        <f t="shared" si="1709"/>
        <v>461.9</v>
      </c>
      <c r="AF713" s="11">
        <f t="shared" si="1710"/>
        <v>461.9</v>
      </c>
      <c r="AG713" s="11"/>
      <c r="AH713" s="11">
        <f t="shared" si="1711"/>
        <v>461.9</v>
      </c>
      <c r="AI713" s="11">
        <f t="shared" si="1712"/>
        <v>461.9</v>
      </c>
      <c r="AJ713" s="11">
        <f t="shared" si="1713"/>
        <v>461.9</v>
      </c>
      <c r="AK713" s="11"/>
      <c r="AL713" s="11"/>
      <c r="AM713" s="11"/>
      <c r="AN713" s="11">
        <f t="shared" si="1714"/>
        <v>461.9</v>
      </c>
      <c r="AO713" s="11">
        <f t="shared" si="1715"/>
        <v>461.9</v>
      </c>
      <c r="AP713" s="11">
        <f t="shared" si="1716"/>
        <v>461.9</v>
      </c>
      <c r="AQ713" s="11"/>
      <c r="AR713" s="11"/>
      <c r="AS713" s="11"/>
      <c r="AT713" s="11">
        <f t="shared" si="1717"/>
        <v>461.9</v>
      </c>
      <c r="AU713" s="11">
        <f t="shared" si="1718"/>
        <v>461.9</v>
      </c>
      <c r="AV713" s="11">
        <f t="shared" si="1719"/>
        <v>461.9</v>
      </c>
      <c r="AW713" s="11"/>
      <c r="AX713" s="11"/>
      <c r="AY713" s="11"/>
      <c r="AZ713" s="11">
        <f t="shared" si="1720"/>
        <v>461.9</v>
      </c>
      <c r="BA713" s="11">
        <f t="shared" si="1721"/>
        <v>461.9</v>
      </c>
      <c r="BB713" s="11">
        <f t="shared" si="1722"/>
        <v>461.9</v>
      </c>
      <c r="BC713" s="11"/>
      <c r="BD713" s="11"/>
      <c r="BE713" s="11"/>
      <c r="BF713" s="11">
        <f t="shared" si="1723"/>
        <v>461.9</v>
      </c>
      <c r="BG713" s="11">
        <f t="shared" si="1724"/>
        <v>461.9</v>
      </c>
      <c r="BH713" s="11">
        <f t="shared" si="1725"/>
        <v>461.9</v>
      </c>
      <c r="BI713" s="11"/>
      <c r="BJ713" s="11"/>
      <c r="BK713" s="11"/>
      <c r="BL713" s="11">
        <f t="shared" si="1695"/>
        <v>461.9</v>
      </c>
      <c r="BM713" s="11"/>
      <c r="BN713" s="43">
        <f t="shared" si="1734"/>
        <v>461.9</v>
      </c>
      <c r="BO713" s="11">
        <f t="shared" si="1645"/>
        <v>461.9</v>
      </c>
      <c r="BP713" s="11"/>
      <c r="BQ713" s="43">
        <f t="shared" si="1735"/>
        <v>461.9</v>
      </c>
      <c r="BR713" s="11">
        <f t="shared" si="1646"/>
        <v>461.9</v>
      </c>
      <c r="BS713" s="11"/>
      <c r="BT713" s="43">
        <f t="shared" si="1736"/>
        <v>461.9</v>
      </c>
      <c r="BU713" s="11"/>
      <c r="BV713" s="21"/>
      <c r="BW713" s="21"/>
      <c r="BX713" s="1" t="str">
        <f t="shared" si="1697"/>
        <v>1003</v>
      </c>
    </row>
    <row r="714" spans="1:76" ht="15.6" customHeight="1" x14ac:dyDescent="0.3">
      <c r="A714" s="62" t="s">
        <v>482</v>
      </c>
      <c r="B714" s="63" t="s">
        <v>58</v>
      </c>
      <c r="C714" s="62"/>
      <c r="D714" s="62"/>
      <c r="E714" s="64" t="s">
        <v>59</v>
      </c>
      <c r="F714" s="11">
        <f t="shared" ref="F714:K714" si="1738">F715</f>
        <v>115274.8</v>
      </c>
      <c r="G714" s="11">
        <f t="shared" si="1738"/>
        <v>117501.9</v>
      </c>
      <c r="H714" s="11">
        <f t="shared" si="1738"/>
        <v>117501.9</v>
      </c>
      <c r="I714" s="11">
        <f t="shared" si="1738"/>
        <v>0</v>
      </c>
      <c r="J714" s="11">
        <f t="shared" si="1738"/>
        <v>0</v>
      </c>
      <c r="K714" s="11">
        <f t="shared" si="1738"/>
        <v>0</v>
      </c>
      <c r="L714" s="11">
        <f t="shared" si="1684"/>
        <v>115274.8</v>
      </c>
      <c r="M714" s="11">
        <f t="shared" si="1685"/>
        <v>117501.9</v>
      </c>
      <c r="N714" s="11">
        <f t="shared" si="1686"/>
        <v>117501.9</v>
      </c>
      <c r="O714" s="11">
        <f>O715</f>
        <v>0</v>
      </c>
      <c r="P714" s="11">
        <f>P715</f>
        <v>0</v>
      </c>
      <c r="Q714" s="11">
        <f>Q715</f>
        <v>0</v>
      </c>
      <c r="R714" s="11">
        <f t="shared" si="1702"/>
        <v>115274.8</v>
      </c>
      <c r="S714" s="11">
        <f t="shared" si="1703"/>
        <v>117501.9</v>
      </c>
      <c r="T714" s="11">
        <f t="shared" si="1704"/>
        <v>117501.9</v>
      </c>
      <c r="U714" s="11">
        <f>U715</f>
        <v>0</v>
      </c>
      <c r="V714" s="11">
        <f>V715</f>
        <v>0</v>
      </c>
      <c r="W714" s="11">
        <f>W715</f>
        <v>0</v>
      </c>
      <c r="X714" s="11">
        <f t="shared" si="1705"/>
        <v>115274.8</v>
      </c>
      <c r="Y714" s="11">
        <f t="shared" si="1706"/>
        <v>117501.9</v>
      </c>
      <c r="Z714" s="11">
        <f t="shared" si="1707"/>
        <v>117501.9</v>
      </c>
      <c r="AA714" s="11">
        <f>AA715</f>
        <v>0</v>
      </c>
      <c r="AB714" s="11">
        <f>AB715</f>
        <v>0</v>
      </c>
      <c r="AC714" s="11">
        <f>AC715</f>
        <v>0</v>
      </c>
      <c r="AD714" s="11">
        <f t="shared" si="1708"/>
        <v>115274.8</v>
      </c>
      <c r="AE714" s="11">
        <f t="shared" si="1709"/>
        <v>117501.9</v>
      </c>
      <c r="AF714" s="11">
        <f t="shared" si="1710"/>
        <v>117501.9</v>
      </c>
      <c r="AG714" s="11">
        <f>AG715</f>
        <v>0</v>
      </c>
      <c r="AH714" s="11">
        <f t="shared" si="1711"/>
        <v>115274.8</v>
      </c>
      <c r="AI714" s="11">
        <f t="shared" si="1712"/>
        <v>117501.9</v>
      </c>
      <c r="AJ714" s="11">
        <f t="shared" si="1713"/>
        <v>117501.9</v>
      </c>
      <c r="AK714" s="11">
        <f>AK715</f>
        <v>0</v>
      </c>
      <c r="AL714" s="11">
        <f>AL715</f>
        <v>0</v>
      </c>
      <c r="AM714" s="11">
        <f>AM715</f>
        <v>0</v>
      </c>
      <c r="AN714" s="11">
        <f t="shared" si="1714"/>
        <v>115274.8</v>
      </c>
      <c r="AO714" s="11">
        <f t="shared" si="1715"/>
        <v>117501.9</v>
      </c>
      <c r="AP714" s="11">
        <f t="shared" si="1716"/>
        <v>117501.9</v>
      </c>
      <c r="AQ714" s="11">
        <f>AQ715</f>
        <v>0</v>
      </c>
      <c r="AR714" s="11">
        <f>AR715</f>
        <v>0</v>
      </c>
      <c r="AS714" s="11">
        <f>AS715</f>
        <v>0</v>
      </c>
      <c r="AT714" s="11">
        <f t="shared" si="1717"/>
        <v>115274.8</v>
      </c>
      <c r="AU714" s="11">
        <f t="shared" si="1718"/>
        <v>117501.9</v>
      </c>
      <c r="AV714" s="11">
        <f t="shared" si="1719"/>
        <v>117501.9</v>
      </c>
      <c r="AW714" s="11">
        <f>AW715</f>
        <v>0</v>
      </c>
      <c r="AX714" s="11">
        <f>AX715</f>
        <v>0</v>
      </c>
      <c r="AY714" s="11">
        <f>AY715</f>
        <v>0</v>
      </c>
      <c r="AZ714" s="11">
        <f t="shared" si="1720"/>
        <v>115274.8</v>
      </c>
      <c r="BA714" s="11">
        <f t="shared" si="1721"/>
        <v>117501.9</v>
      </c>
      <c r="BB714" s="11">
        <f t="shared" si="1722"/>
        <v>117501.9</v>
      </c>
      <c r="BC714" s="11">
        <f>BC715</f>
        <v>0</v>
      </c>
      <c r="BD714" s="11">
        <f>BD715</f>
        <v>0</v>
      </c>
      <c r="BE714" s="11">
        <f>BE715</f>
        <v>0</v>
      </c>
      <c r="BF714" s="11">
        <f t="shared" si="1723"/>
        <v>115274.8</v>
      </c>
      <c r="BG714" s="11">
        <f t="shared" si="1724"/>
        <v>117501.9</v>
      </c>
      <c r="BH714" s="11">
        <f t="shared" si="1725"/>
        <v>117501.9</v>
      </c>
      <c r="BI714" s="11">
        <f>BI715</f>
        <v>0</v>
      </c>
      <c r="BJ714" s="11">
        <f>BJ715</f>
        <v>0</v>
      </c>
      <c r="BK714" s="11">
        <f>BK715</f>
        <v>0</v>
      </c>
      <c r="BL714" s="11">
        <f t="shared" si="1695"/>
        <v>115274.8</v>
      </c>
      <c r="BM714" s="11">
        <f>BM715</f>
        <v>0</v>
      </c>
      <c r="BN714" s="43">
        <f t="shared" si="1734"/>
        <v>115274.8</v>
      </c>
      <c r="BO714" s="11">
        <f t="shared" si="1645"/>
        <v>117501.9</v>
      </c>
      <c r="BP714" s="11">
        <f>BP715</f>
        <v>0</v>
      </c>
      <c r="BQ714" s="43">
        <f t="shared" si="1735"/>
        <v>117501.9</v>
      </c>
      <c r="BR714" s="11">
        <f t="shared" si="1646"/>
        <v>117501.9</v>
      </c>
      <c r="BS714" s="11">
        <f>BS715</f>
        <v>0</v>
      </c>
      <c r="BT714" s="43">
        <f t="shared" si="1736"/>
        <v>117501.9</v>
      </c>
      <c r="BU714" s="11">
        <f>BU715</f>
        <v>0</v>
      </c>
      <c r="BV714" s="21"/>
      <c r="BW714" s="21"/>
      <c r="BX714" s="1" t="str">
        <f t="shared" si="1697"/>
        <v/>
      </c>
    </row>
    <row r="715" spans="1:76" ht="15.6" customHeight="1" x14ac:dyDescent="0.3">
      <c r="A715" s="62" t="s">
        <v>482</v>
      </c>
      <c r="B715" s="63" t="s">
        <v>58</v>
      </c>
      <c r="C715" s="62" t="s">
        <v>78</v>
      </c>
      <c r="D715" s="62" t="s">
        <v>43</v>
      </c>
      <c r="E715" s="64" t="s">
        <v>443</v>
      </c>
      <c r="F715" s="11">
        <v>115274.8</v>
      </c>
      <c r="G715" s="11">
        <v>117501.9</v>
      </c>
      <c r="H715" s="11">
        <v>117501.9</v>
      </c>
      <c r="I715" s="11"/>
      <c r="J715" s="11"/>
      <c r="K715" s="11"/>
      <c r="L715" s="11">
        <f t="shared" si="1684"/>
        <v>115274.8</v>
      </c>
      <c r="M715" s="11">
        <f t="shared" si="1685"/>
        <v>117501.9</v>
      </c>
      <c r="N715" s="11">
        <f t="shared" si="1686"/>
        <v>117501.9</v>
      </c>
      <c r="O715" s="11"/>
      <c r="P715" s="11"/>
      <c r="Q715" s="11"/>
      <c r="R715" s="11">
        <f t="shared" si="1702"/>
        <v>115274.8</v>
      </c>
      <c r="S715" s="11">
        <f t="shared" si="1703"/>
        <v>117501.9</v>
      </c>
      <c r="T715" s="11">
        <f t="shared" si="1704"/>
        <v>117501.9</v>
      </c>
      <c r="U715" s="11"/>
      <c r="V715" s="11"/>
      <c r="W715" s="11"/>
      <c r="X715" s="11">
        <f t="shared" si="1705"/>
        <v>115274.8</v>
      </c>
      <c r="Y715" s="11">
        <f t="shared" si="1706"/>
        <v>117501.9</v>
      </c>
      <c r="Z715" s="11">
        <f t="shared" si="1707"/>
        <v>117501.9</v>
      </c>
      <c r="AA715" s="11"/>
      <c r="AB715" s="11"/>
      <c r="AC715" s="11"/>
      <c r="AD715" s="11">
        <f t="shared" si="1708"/>
        <v>115274.8</v>
      </c>
      <c r="AE715" s="11">
        <f t="shared" si="1709"/>
        <v>117501.9</v>
      </c>
      <c r="AF715" s="11">
        <f t="shared" si="1710"/>
        <v>117501.9</v>
      </c>
      <c r="AG715" s="11"/>
      <c r="AH715" s="11">
        <f t="shared" si="1711"/>
        <v>115274.8</v>
      </c>
      <c r="AI715" s="11">
        <f t="shared" si="1712"/>
        <v>117501.9</v>
      </c>
      <c r="AJ715" s="11">
        <f t="shared" si="1713"/>
        <v>117501.9</v>
      </c>
      <c r="AK715" s="11"/>
      <c r="AL715" s="11"/>
      <c r="AM715" s="11"/>
      <c r="AN715" s="11">
        <f t="shared" si="1714"/>
        <v>115274.8</v>
      </c>
      <c r="AO715" s="11">
        <f t="shared" si="1715"/>
        <v>117501.9</v>
      </c>
      <c r="AP715" s="11">
        <f t="shared" si="1716"/>
        <v>117501.9</v>
      </c>
      <c r="AQ715" s="11"/>
      <c r="AR715" s="11"/>
      <c r="AS715" s="11"/>
      <c r="AT715" s="11">
        <f t="shared" si="1717"/>
        <v>115274.8</v>
      </c>
      <c r="AU715" s="11">
        <f t="shared" si="1718"/>
        <v>117501.9</v>
      </c>
      <c r="AV715" s="11">
        <f t="shared" si="1719"/>
        <v>117501.9</v>
      </c>
      <c r="AW715" s="11"/>
      <c r="AX715" s="11"/>
      <c r="AY715" s="11"/>
      <c r="AZ715" s="11">
        <f t="shared" si="1720"/>
        <v>115274.8</v>
      </c>
      <c r="BA715" s="11">
        <f t="shared" si="1721"/>
        <v>117501.9</v>
      </c>
      <c r="BB715" s="11">
        <f t="shared" si="1722"/>
        <v>117501.9</v>
      </c>
      <c r="BC715" s="11"/>
      <c r="BD715" s="11"/>
      <c r="BE715" s="11"/>
      <c r="BF715" s="11">
        <f t="shared" si="1723"/>
        <v>115274.8</v>
      </c>
      <c r="BG715" s="11">
        <f t="shared" si="1724"/>
        <v>117501.9</v>
      </c>
      <c r="BH715" s="11">
        <f t="shared" si="1725"/>
        <v>117501.9</v>
      </c>
      <c r="BI715" s="11"/>
      <c r="BJ715" s="11"/>
      <c r="BK715" s="11"/>
      <c r="BL715" s="11">
        <f t="shared" si="1695"/>
        <v>115274.8</v>
      </c>
      <c r="BM715" s="11"/>
      <c r="BN715" s="43">
        <f t="shared" si="1734"/>
        <v>115274.8</v>
      </c>
      <c r="BO715" s="11">
        <f t="shared" si="1645"/>
        <v>117501.9</v>
      </c>
      <c r="BP715" s="11"/>
      <c r="BQ715" s="43">
        <f t="shared" si="1735"/>
        <v>117501.9</v>
      </c>
      <c r="BR715" s="11">
        <f t="shared" si="1646"/>
        <v>117501.9</v>
      </c>
      <c r="BS715" s="11"/>
      <c r="BT715" s="43">
        <f t="shared" si="1736"/>
        <v>117501.9</v>
      </c>
      <c r="BU715" s="11"/>
      <c r="BV715" s="21"/>
      <c r="BW715" s="21"/>
      <c r="BX715" s="1" t="str">
        <f t="shared" si="1697"/>
        <v>0701</v>
      </c>
    </row>
    <row r="716" spans="1:76" ht="78" customHeight="1" x14ac:dyDescent="0.3">
      <c r="A716" s="62" t="s">
        <v>483</v>
      </c>
      <c r="B716" s="63"/>
      <c r="C716" s="62"/>
      <c r="D716" s="62"/>
      <c r="E716" s="64" t="s">
        <v>484</v>
      </c>
      <c r="F716" s="11">
        <f t="shared" ref="F716:K716" si="1739">F717+F719</f>
        <v>34145.4</v>
      </c>
      <c r="G716" s="11">
        <f t="shared" si="1739"/>
        <v>34145.4</v>
      </c>
      <c r="H716" s="11">
        <f t="shared" si="1739"/>
        <v>34145.4</v>
      </c>
      <c r="I716" s="11">
        <f t="shared" si="1739"/>
        <v>0</v>
      </c>
      <c r="J716" s="11">
        <f t="shared" si="1739"/>
        <v>0</v>
      </c>
      <c r="K716" s="11">
        <f t="shared" si="1739"/>
        <v>0</v>
      </c>
      <c r="L716" s="11">
        <f t="shared" si="1684"/>
        <v>34145.4</v>
      </c>
      <c r="M716" s="11">
        <f t="shared" si="1685"/>
        <v>34145.4</v>
      </c>
      <c r="N716" s="11">
        <f t="shared" si="1686"/>
        <v>34145.4</v>
      </c>
      <c r="O716" s="11">
        <f>O717+O719</f>
        <v>0</v>
      </c>
      <c r="P716" s="11">
        <f>P717+P719</f>
        <v>0</v>
      </c>
      <c r="Q716" s="11">
        <f>Q717+Q719</f>
        <v>0</v>
      </c>
      <c r="R716" s="11">
        <f t="shared" si="1702"/>
        <v>34145.4</v>
      </c>
      <c r="S716" s="11">
        <f t="shared" si="1703"/>
        <v>34145.4</v>
      </c>
      <c r="T716" s="11">
        <f t="shared" si="1704"/>
        <v>34145.4</v>
      </c>
      <c r="U716" s="11">
        <f>U717+U719</f>
        <v>0</v>
      </c>
      <c r="V716" s="11">
        <f>V717+V719</f>
        <v>0</v>
      </c>
      <c r="W716" s="11">
        <f>W717+W719</f>
        <v>0</v>
      </c>
      <c r="X716" s="11">
        <f t="shared" si="1705"/>
        <v>34145.4</v>
      </c>
      <c r="Y716" s="11">
        <f t="shared" si="1706"/>
        <v>34145.4</v>
      </c>
      <c r="Z716" s="11">
        <f t="shared" si="1707"/>
        <v>34145.4</v>
      </c>
      <c r="AA716" s="11">
        <f>AA717+AA719</f>
        <v>0</v>
      </c>
      <c r="AB716" s="11">
        <f>AB717+AB719</f>
        <v>0</v>
      </c>
      <c r="AC716" s="11">
        <f>AC717+AC719</f>
        <v>0</v>
      </c>
      <c r="AD716" s="11">
        <f t="shared" si="1708"/>
        <v>34145.4</v>
      </c>
      <c r="AE716" s="11">
        <f t="shared" si="1709"/>
        <v>34145.4</v>
      </c>
      <c r="AF716" s="11">
        <f t="shared" si="1710"/>
        <v>34145.4</v>
      </c>
      <c r="AG716" s="11">
        <f>AG717+AG719</f>
        <v>0</v>
      </c>
      <c r="AH716" s="11">
        <f t="shared" si="1711"/>
        <v>34145.4</v>
      </c>
      <c r="AI716" s="11">
        <f t="shared" si="1712"/>
        <v>34145.4</v>
      </c>
      <c r="AJ716" s="11">
        <f t="shared" si="1713"/>
        <v>34145.4</v>
      </c>
      <c r="AK716" s="11">
        <f>AK717+AK719</f>
        <v>0</v>
      </c>
      <c r="AL716" s="11">
        <f>AL717+AL719</f>
        <v>0</v>
      </c>
      <c r="AM716" s="11">
        <f>AM717+AM719</f>
        <v>0</v>
      </c>
      <c r="AN716" s="11">
        <f t="shared" si="1714"/>
        <v>34145.4</v>
      </c>
      <c r="AO716" s="11">
        <f t="shared" si="1715"/>
        <v>34145.4</v>
      </c>
      <c r="AP716" s="11">
        <f t="shared" si="1716"/>
        <v>34145.4</v>
      </c>
      <c r="AQ716" s="11">
        <f>AQ717+AQ719</f>
        <v>0</v>
      </c>
      <c r="AR716" s="11">
        <f>AR717+AR719</f>
        <v>0</v>
      </c>
      <c r="AS716" s="11">
        <f>AS717+AS719</f>
        <v>0</v>
      </c>
      <c r="AT716" s="11">
        <f t="shared" si="1717"/>
        <v>34145.4</v>
      </c>
      <c r="AU716" s="11">
        <f t="shared" si="1718"/>
        <v>34145.4</v>
      </c>
      <c r="AV716" s="11">
        <f t="shared" si="1719"/>
        <v>34145.4</v>
      </c>
      <c r="AW716" s="11">
        <f>AW717+AW719</f>
        <v>0</v>
      </c>
      <c r="AX716" s="11">
        <f>AX717+AX719</f>
        <v>0</v>
      </c>
      <c r="AY716" s="11">
        <f>AY717+AY719</f>
        <v>0</v>
      </c>
      <c r="AZ716" s="11">
        <f t="shared" si="1720"/>
        <v>34145.4</v>
      </c>
      <c r="BA716" s="11">
        <f t="shared" si="1721"/>
        <v>34145.4</v>
      </c>
      <c r="BB716" s="11">
        <f t="shared" si="1722"/>
        <v>34145.4</v>
      </c>
      <c r="BC716" s="11">
        <f>BC717+BC719</f>
        <v>0</v>
      </c>
      <c r="BD716" s="11">
        <f>BD717+BD719</f>
        <v>0</v>
      </c>
      <c r="BE716" s="11">
        <f>BE717+BE719</f>
        <v>0</v>
      </c>
      <c r="BF716" s="11">
        <f t="shared" si="1723"/>
        <v>34145.4</v>
      </c>
      <c r="BG716" s="11">
        <f t="shared" si="1724"/>
        <v>34145.4</v>
      </c>
      <c r="BH716" s="11">
        <f t="shared" si="1725"/>
        <v>34145.4</v>
      </c>
      <c r="BI716" s="11">
        <f>BI717+BI719</f>
        <v>-517.40499999999997</v>
      </c>
      <c r="BJ716" s="11">
        <f>BJ717+BJ719</f>
        <v>0</v>
      </c>
      <c r="BK716" s="11">
        <f>BK717+BK719</f>
        <v>0</v>
      </c>
      <c r="BL716" s="11">
        <f t="shared" si="1695"/>
        <v>33627.995000000003</v>
      </c>
      <c r="BM716" s="11">
        <f>BM717+BM719</f>
        <v>0</v>
      </c>
      <c r="BN716" s="43">
        <f t="shared" si="1734"/>
        <v>33627.995000000003</v>
      </c>
      <c r="BO716" s="11">
        <f t="shared" si="1645"/>
        <v>34145.4</v>
      </c>
      <c r="BP716" s="11">
        <f>BP717+BP719</f>
        <v>0</v>
      </c>
      <c r="BQ716" s="43">
        <f t="shared" si="1735"/>
        <v>34145.4</v>
      </c>
      <c r="BR716" s="11">
        <f t="shared" si="1646"/>
        <v>34145.4</v>
      </c>
      <c r="BS716" s="11">
        <f>BS717+BS719</f>
        <v>0</v>
      </c>
      <c r="BT716" s="43">
        <f t="shared" si="1736"/>
        <v>34145.4</v>
      </c>
      <c r="BU716" s="11">
        <f>BU717+BU719</f>
        <v>0</v>
      </c>
      <c r="BV716" s="21"/>
      <c r="BW716" s="21"/>
      <c r="BX716" s="1" t="str">
        <f t="shared" si="1697"/>
        <v/>
      </c>
    </row>
    <row r="717" spans="1:76" ht="46.8" customHeight="1" x14ac:dyDescent="0.3">
      <c r="A717" s="62" t="s">
        <v>483</v>
      </c>
      <c r="B717" s="63" t="s">
        <v>82</v>
      </c>
      <c r="C717" s="62"/>
      <c r="D717" s="62"/>
      <c r="E717" s="64" t="s">
        <v>83</v>
      </c>
      <c r="F717" s="11">
        <f t="shared" ref="F717:K717" si="1740">F718</f>
        <v>18012.400000000001</v>
      </c>
      <c r="G717" s="11">
        <f t="shared" si="1740"/>
        <v>18012.400000000001</v>
      </c>
      <c r="H717" s="11">
        <f t="shared" si="1740"/>
        <v>18012.400000000001</v>
      </c>
      <c r="I717" s="11">
        <f t="shared" si="1740"/>
        <v>0</v>
      </c>
      <c r="J717" s="11">
        <f t="shared" si="1740"/>
        <v>0</v>
      </c>
      <c r="K717" s="11">
        <f t="shared" si="1740"/>
        <v>0</v>
      </c>
      <c r="L717" s="11">
        <f t="shared" si="1684"/>
        <v>18012.400000000001</v>
      </c>
      <c r="M717" s="11">
        <f t="shared" si="1685"/>
        <v>18012.400000000001</v>
      </c>
      <c r="N717" s="11">
        <f t="shared" si="1686"/>
        <v>18012.400000000001</v>
      </c>
      <c r="O717" s="11">
        <f>O718</f>
        <v>0</v>
      </c>
      <c r="P717" s="11">
        <f>P718</f>
        <v>0</v>
      </c>
      <c r="Q717" s="11">
        <f>Q718</f>
        <v>0</v>
      </c>
      <c r="R717" s="11">
        <f t="shared" si="1702"/>
        <v>18012.400000000001</v>
      </c>
      <c r="S717" s="11">
        <f t="shared" si="1703"/>
        <v>18012.400000000001</v>
      </c>
      <c r="T717" s="11">
        <f t="shared" si="1704"/>
        <v>18012.400000000001</v>
      </c>
      <c r="U717" s="11">
        <f>U718</f>
        <v>0</v>
      </c>
      <c r="V717" s="11">
        <f>V718</f>
        <v>0</v>
      </c>
      <c r="W717" s="11">
        <f>W718</f>
        <v>0</v>
      </c>
      <c r="X717" s="11">
        <f t="shared" si="1705"/>
        <v>18012.400000000001</v>
      </c>
      <c r="Y717" s="11">
        <f t="shared" si="1706"/>
        <v>18012.400000000001</v>
      </c>
      <c r="Z717" s="11">
        <f t="shared" si="1707"/>
        <v>18012.400000000001</v>
      </c>
      <c r="AA717" s="11">
        <f>AA718</f>
        <v>0</v>
      </c>
      <c r="AB717" s="11">
        <f>AB718</f>
        <v>0</v>
      </c>
      <c r="AC717" s="11">
        <f>AC718</f>
        <v>0</v>
      </c>
      <c r="AD717" s="11">
        <f t="shared" si="1708"/>
        <v>18012.400000000001</v>
      </c>
      <c r="AE717" s="11">
        <f t="shared" si="1709"/>
        <v>18012.400000000001</v>
      </c>
      <c r="AF717" s="11">
        <f t="shared" si="1710"/>
        <v>18012.400000000001</v>
      </c>
      <c r="AG717" s="11">
        <f>AG718</f>
        <v>0</v>
      </c>
      <c r="AH717" s="11">
        <f t="shared" si="1711"/>
        <v>18012.400000000001</v>
      </c>
      <c r="AI717" s="11">
        <f t="shared" si="1712"/>
        <v>18012.400000000001</v>
      </c>
      <c r="AJ717" s="11">
        <f t="shared" si="1713"/>
        <v>18012.400000000001</v>
      </c>
      <c r="AK717" s="11">
        <f>AK718</f>
        <v>0</v>
      </c>
      <c r="AL717" s="11">
        <f>AL718</f>
        <v>0</v>
      </c>
      <c r="AM717" s="11">
        <f>AM718</f>
        <v>0</v>
      </c>
      <c r="AN717" s="11">
        <f t="shared" si="1714"/>
        <v>18012.400000000001</v>
      </c>
      <c r="AO717" s="11">
        <f t="shared" si="1715"/>
        <v>18012.400000000001</v>
      </c>
      <c r="AP717" s="11">
        <f t="shared" si="1716"/>
        <v>18012.400000000001</v>
      </c>
      <c r="AQ717" s="11">
        <f>AQ718</f>
        <v>0</v>
      </c>
      <c r="AR717" s="11">
        <f>AR718</f>
        <v>0</v>
      </c>
      <c r="AS717" s="11">
        <f>AS718</f>
        <v>0</v>
      </c>
      <c r="AT717" s="11">
        <f t="shared" si="1717"/>
        <v>18012.400000000001</v>
      </c>
      <c r="AU717" s="11">
        <f t="shared" si="1718"/>
        <v>18012.400000000001</v>
      </c>
      <c r="AV717" s="11">
        <f t="shared" si="1719"/>
        <v>18012.400000000001</v>
      </c>
      <c r="AW717" s="11">
        <f>AW718</f>
        <v>0</v>
      </c>
      <c r="AX717" s="11">
        <f>AX718</f>
        <v>0</v>
      </c>
      <c r="AY717" s="11">
        <f>AY718</f>
        <v>0</v>
      </c>
      <c r="AZ717" s="11">
        <f t="shared" si="1720"/>
        <v>18012.400000000001</v>
      </c>
      <c r="BA717" s="11">
        <f t="shared" si="1721"/>
        <v>18012.400000000001</v>
      </c>
      <c r="BB717" s="11">
        <f t="shared" si="1722"/>
        <v>18012.400000000001</v>
      </c>
      <c r="BC717" s="11">
        <f>BC718</f>
        <v>0</v>
      </c>
      <c r="BD717" s="11">
        <f>BD718</f>
        <v>0</v>
      </c>
      <c r="BE717" s="11">
        <f>BE718</f>
        <v>0</v>
      </c>
      <c r="BF717" s="11">
        <f t="shared" si="1723"/>
        <v>18012.400000000001</v>
      </c>
      <c r="BG717" s="11">
        <f t="shared" si="1724"/>
        <v>18012.400000000001</v>
      </c>
      <c r="BH717" s="11">
        <f t="shared" si="1725"/>
        <v>18012.400000000001</v>
      </c>
      <c r="BI717" s="11">
        <f>BI718</f>
        <v>0</v>
      </c>
      <c r="BJ717" s="11">
        <f>BJ718</f>
        <v>0</v>
      </c>
      <c r="BK717" s="11">
        <f>BK718</f>
        <v>0</v>
      </c>
      <c r="BL717" s="11">
        <f t="shared" si="1695"/>
        <v>18012.400000000001</v>
      </c>
      <c r="BM717" s="11">
        <f>BM718</f>
        <v>0</v>
      </c>
      <c r="BN717" s="43">
        <f t="shared" si="1734"/>
        <v>18012.400000000001</v>
      </c>
      <c r="BO717" s="11">
        <f t="shared" si="1645"/>
        <v>18012.400000000001</v>
      </c>
      <c r="BP717" s="11">
        <f>BP718</f>
        <v>0</v>
      </c>
      <c r="BQ717" s="43">
        <f t="shared" si="1735"/>
        <v>18012.400000000001</v>
      </c>
      <c r="BR717" s="11">
        <f t="shared" si="1646"/>
        <v>18012.400000000001</v>
      </c>
      <c r="BS717" s="11">
        <f>BS718</f>
        <v>0</v>
      </c>
      <c r="BT717" s="43">
        <f t="shared" si="1736"/>
        <v>18012.400000000001</v>
      </c>
      <c r="BU717" s="11">
        <f>BU718</f>
        <v>0</v>
      </c>
      <c r="BV717" s="21"/>
      <c r="BW717" s="21"/>
      <c r="BX717" s="1" t="str">
        <f t="shared" si="1697"/>
        <v/>
      </c>
    </row>
    <row r="718" spans="1:76" ht="15.6" customHeight="1" x14ac:dyDescent="0.3">
      <c r="A718" s="62" t="s">
        <v>483</v>
      </c>
      <c r="B718" s="63">
        <v>600</v>
      </c>
      <c r="C718" s="62" t="s">
        <v>78</v>
      </c>
      <c r="D718" s="62" t="s">
        <v>43</v>
      </c>
      <c r="E718" s="64" t="s">
        <v>443</v>
      </c>
      <c r="F718" s="11">
        <v>18012.400000000001</v>
      </c>
      <c r="G718" s="11">
        <v>18012.400000000001</v>
      </c>
      <c r="H718" s="11">
        <v>18012.400000000001</v>
      </c>
      <c r="I718" s="11"/>
      <c r="J718" s="11"/>
      <c r="K718" s="11"/>
      <c r="L718" s="11">
        <f t="shared" si="1684"/>
        <v>18012.400000000001</v>
      </c>
      <c r="M718" s="11">
        <f t="shared" si="1685"/>
        <v>18012.400000000001</v>
      </c>
      <c r="N718" s="11">
        <f t="shared" si="1686"/>
        <v>18012.400000000001</v>
      </c>
      <c r="O718" s="11"/>
      <c r="P718" s="11"/>
      <c r="Q718" s="11"/>
      <c r="R718" s="11">
        <f t="shared" si="1702"/>
        <v>18012.400000000001</v>
      </c>
      <c r="S718" s="11">
        <f t="shared" si="1703"/>
        <v>18012.400000000001</v>
      </c>
      <c r="T718" s="11">
        <f t="shared" si="1704"/>
        <v>18012.400000000001</v>
      </c>
      <c r="U718" s="11"/>
      <c r="V718" s="11"/>
      <c r="W718" s="11"/>
      <c r="X718" s="11">
        <f t="shared" si="1705"/>
        <v>18012.400000000001</v>
      </c>
      <c r="Y718" s="11">
        <f t="shared" si="1706"/>
        <v>18012.400000000001</v>
      </c>
      <c r="Z718" s="11">
        <f t="shared" si="1707"/>
        <v>18012.400000000001</v>
      </c>
      <c r="AA718" s="11"/>
      <c r="AB718" s="11"/>
      <c r="AC718" s="11"/>
      <c r="AD718" s="11">
        <f t="shared" si="1708"/>
        <v>18012.400000000001</v>
      </c>
      <c r="AE718" s="11">
        <f t="shared" si="1709"/>
        <v>18012.400000000001</v>
      </c>
      <c r="AF718" s="11">
        <f t="shared" si="1710"/>
        <v>18012.400000000001</v>
      </c>
      <c r="AG718" s="11"/>
      <c r="AH718" s="11">
        <f t="shared" si="1711"/>
        <v>18012.400000000001</v>
      </c>
      <c r="AI718" s="11">
        <f t="shared" si="1712"/>
        <v>18012.400000000001</v>
      </c>
      <c r="AJ718" s="11">
        <f t="shared" si="1713"/>
        <v>18012.400000000001</v>
      </c>
      <c r="AK718" s="11"/>
      <c r="AL718" s="11"/>
      <c r="AM718" s="11"/>
      <c r="AN718" s="11">
        <f t="shared" si="1714"/>
        <v>18012.400000000001</v>
      </c>
      <c r="AO718" s="11">
        <f t="shared" si="1715"/>
        <v>18012.400000000001</v>
      </c>
      <c r="AP718" s="11">
        <f t="shared" si="1716"/>
        <v>18012.400000000001</v>
      </c>
      <c r="AQ718" s="11"/>
      <c r="AR718" s="11"/>
      <c r="AS718" s="11"/>
      <c r="AT718" s="11">
        <f t="shared" si="1717"/>
        <v>18012.400000000001</v>
      </c>
      <c r="AU718" s="11">
        <f t="shared" si="1718"/>
        <v>18012.400000000001</v>
      </c>
      <c r="AV718" s="11">
        <f t="shared" si="1719"/>
        <v>18012.400000000001</v>
      </c>
      <c r="AW718" s="11"/>
      <c r="AX718" s="11"/>
      <c r="AY718" s="11"/>
      <c r="AZ718" s="11">
        <f t="shared" si="1720"/>
        <v>18012.400000000001</v>
      </c>
      <c r="BA718" s="11">
        <f t="shared" si="1721"/>
        <v>18012.400000000001</v>
      </c>
      <c r="BB718" s="11">
        <f t="shared" si="1722"/>
        <v>18012.400000000001</v>
      </c>
      <c r="BC718" s="11"/>
      <c r="BD718" s="11"/>
      <c r="BE718" s="11"/>
      <c r="BF718" s="11">
        <f t="shared" si="1723"/>
        <v>18012.400000000001</v>
      </c>
      <c r="BG718" s="11">
        <f t="shared" si="1724"/>
        <v>18012.400000000001</v>
      </c>
      <c r="BH718" s="11">
        <f t="shared" si="1725"/>
        <v>18012.400000000001</v>
      </c>
      <c r="BI718" s="11"/>
      <c r="BJ718" s="11"/>
      <c r="BK718" s="11"/>
      <c r="BL718" s="11">
        <f t="shared" si="1695"/>
        <v>18012.400000000001</v>
      </c>
      <c r="BM718" s="11"/>
      <c r="BN718" s="43">
        <f t="shared" si="1734"/>
        <v>18012.400000000001</v>
      </c>
      <c r="BO718" s="11">
        <f t="shared" si="1645"/>
        <v>18012.400000000001</v>
      </c>
      <c r="BP718" s="11"/>
      <c r="BQ718" s="43">
        <f t="shared" si="1735"/>
        <v>18012.400000000001</v>
      </c>
      <c r="BR718" s="11">
        <f t="shared" si="1646"/>
        <v>18012.400000000001</v>
      </c>
      <c r="BS718" s="11"/>
      <c r="BT718" s="43">
        <f t="shared" si="1736"/>
        <v>18012.400000000001</v>
      </c>
      <c r="BU718" s="11"/>
      <c r="BV718" s="21"/>
      <c r="BW718" s="21"/>
      <c r="BX718" s="1" t="str">
        <f t="shared" si="1697"/>
        <v>0701</v>
      </c>
    </row>
    <row r="719" spans="1:76" ht="15.6" customHeight="1" x14ac:dyDescent="0.3">
      <c r="A719" s="62" t="s">
        <v>483</v>
      </c>
      <c r="B719" s="63" t="s">
        <v>58</v>
      </c>
      <c r="C719" s="62"/>
      <c r="D719" s="62"/>
      <c r="E719" s="64" t="s">
        <v>59</v>
      </c>
      <c r="F719" s="11">
        <f t="shared" ref="F719:K719" si="1741">F720</f>
        <v>16133</v>
      </c>
      <c r="G719" s="11">
        <f t="shared" si="1741"/>
        <v>16133</v>
      </c>
      <c r="H719" s="11">
        <f t="shared" si="1741"/>
        <v>16133</v>
      </c>
      <c r="I719" s="11">
        <f t="shared" si="1741"/>
        <v>0</v>
      </c>
      <c r="J719" s="11">
        <f t="shared" si="1741"/>
        <v>0</v>
      </c>
      <c r="K719" s="11">
        <f t="shared" si="1741"/>
        <v>0</v>
      </c>
      <c r="L719" s="11">
        <f t="shared" si="1684"/>
        <v>16133</v>
      </c>
      <c r="M719" s="11">
        <f t="shared" si="1685"/>
        <v>16133</v>
      </c>
      <c r="N719" s="11">
        <f t="shared" si="1686"/>
        <v>16133</v>
      </c>
      <c r="O719" s="11">
        <f>O720</f>
        <v>0</v>
      </c>
      <c r="P719" s="11">
        <f>P720</f>
        <v>0</v>
      </c>
      <c r="Q719" s="11">
        <f>Q720</f>
        <v>0</v>
      </c>
      <c r="R719" s="11">
        <f t="shared" si="1702"/>
        <v>16133</v>
      </c>
      <c r="S719" s="11">
        <f t="shared" si="1703"/>
        <v>16133</v>
      </c>
      <c r="T719" s="11">
        <f t="shared" si="1704"/>
        <v>16133</v>
      </c>
      <c r="U719" s="11">
        <f>U720</f>
        <v>0</v>
      </c>
      <c r="V719" s="11">
        <f>V720</f>
        <v>0</v>
      </c>
      <c r="W719" s="11">
        <f>W720</f>
        <v>0</v>
      </c>
      <c r="X719" s="11">
        <f t="shared" si="1705"/>
        <v>16133</v>
      </c>
      <c r="Y719" s="11">
        <f t="shared" si="1706"/>
        <v>16133</v>
      </c>
      <c r="Z719" s="11">
        <f t="shared" si="1707"/>
        <v>16133</v>
      </c>
      <c r="AA719" s="11">
        <f>AA720</f>
        <v>0</v>
      </c>
      <c r="AB719" s="11">
        <f>AB720</f>
        <v>0</v>
      </c>
      <c r="AC719" s="11">
        <f>AC720</f>
        <v>0</v>
      </c>
      <c r="AD719" s="11">
        <f t="shared" si="1708"/>
        <v>16133</v>
      </c>
      <c r="AE719" s="11">
        <f t="shared" si="1709"/>
        <v>16133</v>
      </c>
      <c r="AF719" s="11">
        <f t="shared" si="1710"/>
        <v>16133</v>
      </c>
      <c r="AG719" s="11">
        <f>AG720</f>
        <v>0</v>
      </c>
      <c r="AH719" s="11">
        <f t="shared" si="1711"/>
        <v>16133</v>
      </c>
      <c r="AI719" s="11">
        <f t="shared" si="1712"/>
        <v>16133</v>
      </c>
      <c r="AJ719" s="11">
        <f t="shared" si="1713"/>
        <v>16133</v>
      </c>
      <c r="AK719" s="11">
        <f>AK720</f>
        <v>0</v>
      </c>
      <c r="AL719" s="11">
        <f>AL720</f>
        <v>0</v>
      </c>
      <c r="AM719" s="11">
        <f>AM720</f>
        <v>0</v>
      </c>
      <c r="AN719" s="11">
        <f t="shared" si="1714"/>
        <v>16133</v>
      </c>
      <c r="AO719" s="11">
        <f t="shared" si="1715"/>
        <v>16133</v>
      </c>
      <c r="AP719" s="11">
        <f t="shared" si="1716"/>
        <v>16133</v>
      </c>
      <c r="AQ719" s="11">
        <f>AQ720</f>
        <v>0</v>
      </c>
      <c r="AR719" s="11">
        <f>AR720</f>
        <v>0</v>
      </c>
      <c r="AS719" s="11">
        <f>AS720</f>
        <v>0</v>
      </c>
      <c r="AT719" s="11">
        <f t="shared" si="1717"/>
        <v>16133</v>
      </c>
      <c r="AU719" s="11">
        <f t="shared" si="1718"/>
        <v>16133</v>
      </c>
      <c r="AV719" s="11">
        <f t="shared" si="1719"/>
        <v>16133</v>
      </c>
      <c r="AW719" s="11">
        <f>AW720</f>
        <v>0</v>
      </c>
      <c r="AX719" s="11">
        <f>AX720</f>
        <v>0</v>
      </c>
      <c r="AY719" s="11">
        <f>AY720</f>
        <v>0</v>
      </c>
      <c r="AZ719" s="11">
        <f t="shared" si="1720"/>
        <v>16133</v>
      </c>
      <c r="BA719" s="11">
        <f t="shared" si="1721"/>
        <v>16133</v>
      </c>
      <c r="BB719" s="11">
        <f t="shared" si="1722"/>
        <v>16133</v>
      </c>
      <c r="BC719" s="11">
        <f>BC720</f>
        <v>0</v>
      </c>
      <c r="BD719" s="11">
        <f>BD720</f>
        <v>0</v>
      </c>
      <c r="BE719" s="11">
        <f>BE720</f>
        <v>0</v>
      </c>
      <c r="BF719" s="11">
        <f t="shared" si="1723"/>
        <v>16133</v>
      </c>
      <c r="BG719" s="11">
        <f t="shared" si="1724"/>
        <v>16133</v>
      </c>
      <c r="BH719" s="11">
        <f t="shared" si="1725"/>
        <v>16133</v>
      </c>
      <c r="BI719" s="11">
        <f>BI720</f>
        <v>-517.40499999999997</v>
      </c>
      <c r="BJ719" s="11">
        <f>BJ720</f>
        <v>0</v>
      </c>
      <c r="BK719" s="11">
        <f>BK720</f>
        <v>0</v>
      </c>
      <c r="BL719" s="11">
        <f t="shared" si="1695"/>
        <v>15615.594999999999</v>
      </c>
      <c r="BM719" s="11">
        <f>BM720</f>
        <v>0</v>
      </c>
      <c r="BN719" s="43">
        <f t="shared" si="1734"/>
        <v>15615.594999999999</v>
      </c>
      <c r="BO719" s="11">
        <f t="shared" si="1645"/>
        <v>16133</v>
      </c>
      <c r="BP719" s="11">
        <f>BP720</f>
        <v>0</v>
      </c>
      <c r="BQ719" s="43">
        <f t="shared" si="1735"/>
        <v>16133</v>
      </c>
      <c r="BR719" s="11">
        <f t="shared" si="1646"/>
        <v>16133</v>
      </c>
      <c r="BS719" s="11">
        <f>BS720</f>
        <v>0</v>
      </c>
      <c r="BT719" s="43">
        <f t="shared" si="1736"/>
        <v>16133</v>
      </c>
      <c r="BU719" s="11">
        <f>BU720</f>
        <v>0</v>
      </c>
      <c r="BV719" s="21"/>
      <c r="BW719" s="21"/>
      <c r="BX719" s="1" t="str">
        <f t="shared" si="1697"/>
        <v/>
      </c>
    </row>
    <row r="720" spans="1:76" ht="15.6" customHeight="1" x14ac:dyDescent="0.3">
      <c r="A720" s="62" t="s">
        <v>483</v>
      </c>
      <c r="B720" s="63">
        <v>800</v>
      </c>
      <c r="C720" s="62" t="s">
        <v>78</v>
      </c>
      <c r="D720" s="62" t="s">
        <v>43</v>
      </c>
      <c r="E720" s="64" t="s">
        <v>443</v>
      </c>
      <c r="F720" s="11">
        <v>16133</v>
      </c>
      <c r="G720" s="11">
        <v>16133</v>
      </c>
      <c r="H720" s="11">
        <v>16133</v>
      </c>
      <c r="I720" s="11"/>
      <c r="J720" s="11"/>
      <c r="K720" s="11"/>
      <c r="L720" s="11">
        <f t="shared" si="1684"/>
        <v>16133</v>
      </c>
      <c r="M720" s="11">
        <f t="shared" si="1685"/>
        <v>16133</v>
      </c>
      <c r="N720" s="11">
        <f t="shared" si="1686"/>
        <v>16133</v>
      </c>
      <c r="O720" s="11"/>
      <c r="P720" s="11"/>
      <c r="Q720" s="11"/>
      <c r="R720" s="11">
        <f t="shared" si="1702"/>
        <v>16133</v>
      </c>
      <c r="S720" s="11">
        <f t="shared" si="1703"/>
        <v>16133</v>
      </c>
      <c r="T720" s="11">
        <f t="shared" si="1704"/>
        <v>16133</v>
      </c>
      <c r="U720" s="11"/>
      <c r="V720" s="11"/>
      <c r="W720" s="11"/>
      <c r="X720" s="11">
        <f t="shared" si="1705"/>
        <v>16133</v>
      </c>
      <c r="Y720" s="11">
        <f t="shared" si="1706"/>
        <v>16133</v>
      </c>
      <c r="Z720" s="11">
        <f t="shared" si="1707"/>
        <v>16133</v>
      </c>
      <c r="AA720" s="11"/>
      <c r="AB720" s="11"/>
      <c r="AC720" s="11"/>
      <c r="AD720" s="11">
        <f t="shared" si="1708"/>
        <v>16133</v>
      </c>
      <c r="AE720" s="11">
        <f t="shared" si="1709"/>
        <v>16133</v>
      </c>
      <c r="AF720" s="11">
        <f t="shared" si="1710"/>
        <v>16133</v>
      </c>
      <c r="AG720" s="11"/>
      <c r="AH720" s="11">
        <f t="shared" si="1711"/>
        <v>16133</v>
      </c>
      <c r="AI720" s="11">
        <f t="shared" si="1712"/>
        <v>16133</v>
      </c>
      <c r="AJ720" s="11">
        <f t="shared" si="1713"/>
        <v>16133</v>
      </c>
      <c r="AK720" s="11"/>
      <c r="AL720" s="11"/>
      <c r="AM720" s="11"/>
      <c r="AN720" s="11">
        <f t="shared" si="1714"/>
        <v>16133</v>
      </c>
      <c r="AO720" s="11">
        <f t="shared" si="1715"/>
        <v>16133</v>
      </c>
      <c r="AP720" s="11">
        <f t="shared" si="1716"/>
        <v>16133</v>
      </c>
      <c r="AQ720" s="11"/>
      <c r="AR720" s="11"/>
      <c r="AS720" s="11"/>
      <c r="AT720" s="11">
        <f t="shared" si="1717"/>
        <v>16133</v>
      </c>
      <c r="AU720" s="11">
        <f t="shared" si="1718"/>
        <v>16133</v>
      </c>
      <c r="AV720" s="11">
        <f t="shared" si="1719"/>
        <v>16133</v>
      </c>
      <c r="AW720" s="11"/>
      <c r="AX720" s="11"/>
      <c r="AY720" s="11"/>
      <c r="AZ720" s="11">
        <f t="shared" si="1720"/>
        <v>16133</v>
      </c>
      <c r="BA720" s="11">
        <f t="shared" si="1721"/>
        <v>16133</v>
      </c>
      <c r="BB720" s="11">
        <f t="shared" si="1722"/>
        <v>16133</v>
      </c>
      <c r="BC720" s="11"/>
      <c r="BD720" s="11"/>
      <c r="BE720" s="11"/>
      <c r="BF720" s="11">
        <f t="shared" si="1723"/>
        <v>16133</v>
      </c>
      <c r="BG720" s="11">
        <f t="shared" si="1724"/>
        <v>16133</v>
      </c>
      <c r="BH720" s="11">
        <f t="shared" si="1725"/>
        <v>16133</v>
      </c>
      <c r="BI720" s="11">
        <v>-517.40499999999997</v>
      </c>
      <c r="BJ720" s="11"/>
      <c r="BK720" s="11"/>
      <c r="BL720" s="11">
        <f t="shared" si="1695"/>
        <v>15615.594999999999</v>
      </c>
      <c r="BM720" s="11"/>
      <c r="BN720" s="43">
        <f t="shared" si="1734"/>
        <v>15615.594999999999</v>
      </c>
      <c r="BO720" s="11">
        <f t="shared" ref="BO720:BO783" si="1742">BG720+BJ720</f>
        <v>16133</v>
      </c>
      <c r="BP720" s="11"/>
      <c r="BQ720" s="43">
        <f t="shared" si="1735"/>
        <v>16133</v>
      </c>
      <c r="BR720" s="11">
        <f t="shared" ref="BR720:BR783" si="1743">BH720+BK720</f>
        <v>16133</v>
      </c>
      <c r="BS720" s="11"/>
      <c r="BT720" s="43">
        <f t="shared" si="1736"/>
        <v>16133</v>
      </c>
      <c r="BU720" s="11"/>
      <c r="BV720" s="21"/>
      <c r="BW720" s="21"/>
      <c r="BX720" s="1" t="str">
        <f t="shared" si="1697"/>
        <v>0701</v>
      </c>
    </row>
    <row r="721" spans="1:76" ht="78" customHeight="1" x14ac:dyDescent="0.3">
      <c r="A721" s="62" t="s">
        <v>485</v>
      </c>
      <c r="B721" s="63"/>
      <c r="C721" s="62"/>
      <c r="D721" s="62"/>
      <c r="E721" s="64" t="s">
        <v>486</v>
      </c>
      <c r="F721" s="11">
        <f t="shared" ref="F721:F731" si="1744">F722</f>
        <v>5257.9</v>
      </c>
      <c r="G721" s="11">
        <f t="shared" ref="G721:G731" si="1745">G722</f>
        <v>5257.9</v>
      </c>
      <c r="H721" s="11">
        <f t="shared" ref="H721:H731" si="1746">H722</f>
        <v>5257.9</v>
      </c>
      <c r="I721" s="11">
        <f t="shared" ref="I721:I731" si="1747">I722</f>
        <v>0</v>
      </c>
      <c r="J721" s="11">
        <f t="shared" ref="J721:J731" si="1748">J722</f>
        <v>0</v>
      </c>
      <c r="K721" s="11">
        <f t="shared" ref="K721:K731" si="1749">K722</f>
        <v>0</v>
      </c>
      <c r="L721" s="11">
        <f t="shared" si="1684"/>
        <v>5257.9</v>
      </c>
      <c r="M721" s="11">
        <f t="shared" si="1685"/>
        <v>5257.9</v>
      </c>
      <c r="N721" s="11">
        <f t="shared" si="1686"/>
        <v>5257.9</v>
      </c>
      <c r="O721" s="11">
        <f t="shared" ref="O721:O731" si="1750">O722</f>
        <v>0</v>
      </c>
      <c r="P721" s="11">
        <f t="shared" ref="P721:P731" si="1751">P722</f>
        <v>0</v>
      </c>
      <c r="Q721" s="11">
        <f t="shared" ref="Q721:Q731" si="1752">Q722</f>
        <v>0</v>
      </c>
      <c r="R721" s="11">
        <f t="shared" si="1702"/>
        <v>5257.9</v>
      </c>
      <c r="S721" s="11">
        <f t="shared" si="1703"/>
        <v>5257.9</v>
      </c>
      <c r="T721" s="11">
        <f t="shared" si="1704"/>
        <v>5257.9</v>
      </c>
      <c r="U721" s="11">
        <f t="shared" ref="U721:U731" si="1753">U722</f>
        <v>0</v>
      </c>
      <c r="V721" s="11">
        <f t="shared" ref="V721:V731" si="1754">V722</f>
        <v>0</v>
      </c>
      <c r="W721" s="11">
        <f t="shared" ref="W721:W731" si="1755">W722</f>
        <v>0</v>
      </c>
      <c r="X721" s="11">
        <f t="shared" si="1705"/>
        <v>5257.9</v>
      </c>
      <c r="Y721" s="11">
        <f t="shared" si="1706"/>
        <v>5257.9</v>
      </c>
      <c r="Z721" s="11">
        <f t="shared" si="1707"/>
        <v>5257.9</v>
      </c>
      <c r="AA721" s="11">
        <f t="shared" ref="AA721:AA731" si="1756">AA722</f>
        <v>0</v>
      </c>
      <c r="AB721" s="11">
        <f t="shared" ref="AB721:AB731" si="1757">AB722</f>
        <v>0</v>
      </c>
      <c r="AC721" s="11">
        <f t="shared" ref="AC721:AC731" si="1758">AC722</f>
        <v>0</v>
      </c>
      <c r="AD721" s="11">
        <f t="shared" si="1708"/>
        <v>5257.9</v>
      </c>
      <c r="AE721" s="11">
        <f t="shared" si="1709"/>
        <v>5257.9</v>
      </c>
      <c r="AF721" s="11">
        <f t="shared" si="1710"/>
        <v>5257.9</v>
      </c>
      <c r="AG721" s="11">
        <f t="shared" ref="AG721:AG731" si="1759">AG722</f>
        <v>0</v>
      </c>
      <c r="AH721" s="11">
        <f t="shared" si="1711"/>
        <v>5257.9</v>
      </c>
      <c r="AI721" s="11">
        <f t="shared" si="1712"/>
        <v>5257.9</v>
      </c>
      <c r="AJ721" s="11">
        <f t="shared" si="1713"/>
        <v>5257.9</v>
      </c>
      <c r="AK721" s="11">
        <f t="shared" ref="AK721:AK731" si="1760">AK722</f>
        <v>0</v>
      </c>
      <c r="AL721" s="11">
        <f t="shared" ref="AL721:AL731" si="1761">AL722</f>
        <v>0</v>
      </c>
      <c r="AM721" s="11">
        <f t="shared" ref="AM721:AM731" si="1762">AM722</f>
        <v>0</v>
      </c>
      <c r="AN721" s="11">
        <f t="shared" si="1714"/>
        <v>5257.9</v>
      </c>
      <c r="AO721" s="11">
        <f t="shared" si="1715"/>
        <v>5257.9</v>
      </c>
      <c r="AP721" s="11">
        <f t="shared" si="1716"/>
        <v>5257.9</v>
      </c>
      <c r="AQ721" s="11">
        <f t="shared" ref="AQ721:AQ731" si="1763">AQ722</f>
        <v>0</v>
      </c>
      <c r="AR721" s="11">
        <f t="shared" ref="AR721:AR731" si="1764">AR722</f>
        <v>0</v>
      </c>
      <c r="AS721" s="11">
        <f t="shared" ref="AS721:AS731" si="1765">AS722</f>
        <v>0</v>
      </c>
      <c r="AT721" s="11">
        <f t="shared" si="1717"/>
        <v>5257.9</v>
      </c>
      <c r="AU721" s="11">
        <f t="shared" si="1718"/>
        <v>5257.9</v>
      </c>
      <c r="AV721" s="11">
        <f t="shared" si="1719"/>
        <v>5257.9</v>
      </c>
      <c r="AW721" s="11">
        <f t="shared" ref="AW721:AW731" si="1766">AW722</f>
        <v>0</v>
      </c>
      <c r="AX721" s="11">
        <f t="shared" ref="AX721:AX731" si="1767">AX722</f>
        <v>0</v>
      </c>
      <c r="AY721" s="11">
        <f t="shared" ref="AY721:AY731" si="1768">AY722</f>
        <v>0</v>
      </c>
      <c r="AZ721" s="11">
        <f t="shared" si="1720"/>
        <v>5257.9</v>
      </c>
      <c r="BA721" s="11">
        <f t="shared" si="1721"/>
        <v>5257.9</v>
      </c>
      <c r="BB721" s="11">
        <f t="shared" si="1722"/>
        <v>5257.9</v>
      </c>
      <c r="BC721" s="11">
        <f t="shared" ref="BC721:BC731" si="1769">BC722</f>
        <v>0</v>
      </c>
      <c r="BD721" s="11">
        <f t="shared" ref="BD721:BD731" si="1770">BD722</f>
        <v>0</v>
      </c>
      <c r="BE721" s="11">
        <f t="shared" ref="BE721:BE731" si="1771">BE722</f>
        <v>0</v>
      </c>
      <c r="BF721" s="11">
        <f t="shared" si="1723"/>
        <v>5257.9</v>
      </c>
      <c r="BG721" s="11">
        <f t="shared" si="1724"/>
        <v>5257.9</v>
      </c>
      <c r="BH721" s="11">
        <f t="shared" si="1725"/>
        <v>5257.9</v>
      </c>
      <c r="BI721" s="11">
        <f t="shared" ref="BI721:BI731" si="1772">BI722</f>
        <v>517.40499999999997</v>
      </c>
      <c r="BJ721" s="11">
        <f t="shared" ref="BJ721:BJ731" si="1773">BJ722</f>
        <v>0</v>
      </c>
      <c r="BK721" s="11">
        <f t="shared" ref="BK721:BK731" si="1774">BK722</f>
        <v>0</v>
      </c>
      <c r="BL721" s="11">
        <f t="shared" si="1695"/>
        <v>5775.3049999999994</v>
      </c>
      <c r="BM721" s="11">
        <f t="shared" ref="BM721:BM731" si="1775">BM722</f>
        <v>0</v>
      </c>
      <c r="BN721" s="43">
        <f t="shared" si="1734"/>
        <v>5775.3049999999994</v>
      </c>
      <c r="BO721" s="11">
        <f t="shared" si="1742"/>
        <v>5257.9</v>
      </c>
      <c r="BP721" s="11">
        <f t="shared" ref="BP721:BU731" si="1776">BP722</f>
        <v>0</v>
      </c>
      <c r="BQ721" s="43">
        <f t="shared" si="1735"/>
        <v>5257.9</v>
      </c>
      <c r="BR721" s="11">
        <f t="shared" si="1743"/>
        <v>5257.9</v>
      </c>
      <c r="BS721" s="11">
        <f t="shared" si="1776"/>
        <v>0</v>
      </c>
      <c r="BT721" s="43">
        <f t="shared" si="1736"/>
        <v>5257.9</v>
      </c>
      <c r="BU721" s="11">
        <f t="shared" si="1776"/>
        <v>0</v>
      </c>
      <c r="BV721" s="21"/>
      <c r="BW721" s="21"/>
      <c r="BX721" s="1" t="str">
        <f t="shared" si="1697"/>
        <v/>
      </c>
    </row>
    <row r="722" spans="1:76" ht="46.8" customHeight="1" x14ac:dyDescent="0.3">
      <c r="A722" s="62" t="s">
        <v>485</v>
      </c>
      <c r="B722" s="63" t="s">
        <v>82</v>
      </c>
      <c r="C722" s="62"/>
      <c r="D722" s="62"/>
      <c r="E722" s="64" t="s">
        <v>83</v>
      </c>
      <c r="F722" s="11">
        <f t="shared" si="1744"/>
        <v>5257.9</v>
      </c>
      <c r="G722" s="11">
        <f t="shared" si="1745"/>
        <v>5257.9</v>
      </c>
      <c r="H722" s="11">
        <f t="shared" si="1746"/>
        <v>5257.9</v>
      </c>
      <c r="I722" s="11">
        <f t="shared" si="1747"/>
        <v>0</v>
      </c>
      <c r="J722" s="11">
        <f t="shared" si="1748"/>
        <v>0</v>
      </c>
      <c r="K722" s="11">
        <f t="shared" si="1749"/>
        <v>0</v>
      </c>
      <c r="L722" s="11">
        <f t="shared" si="1684"/>
        <v>5257.9</v>
      </c>
      <c r="M722" s="11">
        <f t="shared" si="1685"/>
        <v>5257.9</v>
      </c>
      <c r="N722" s="11">
        <f t="shared" si="1686"/>
        <v>5257.9</v>
      </c>
      <c r="O722" s="11">
        <f t="shared" si="1750"/>
        <v>0</v>
      </c>
      <c r="P722" s="11">
        <f t="shared" si="1751"/>
        <v>0</v>
      </c>
      <c r="Q722" s="11">
        <f t="shared" si="1752"/>
        <v>0</v>
      </c>
      <c r="R722" s="11">
        <f t="shared" si="1702"/>
        <v>5257.9</v>
      </c>
      <c r="S722" s="11">
        <f t="shared" si="1703"/>
        <v>5257.9</v>
      </c>
      <c r="T722" s="11">
        <f t="shared" si="1704"/>
        <v>5257.9</v>
      </c>
      <c r="U722" s="11">
        <f t="shared" si="1753"/>
        <v>0</v>
      </c>
      <c r="V722" s="11">
        <f t="shared" si="1754"/>
        <v>0</v>
      </c>
      <c r="W722" s="11">
        <f t="shared" si="1755"/>
        <v>0</v>
      </c>
      <c r="X722" s="11">
        <f t="shared" si="1705"/>
        <v>5257.9</v>
      </c>
      <c r="Y722" s="11">
        <f t="shared" si="1706"/>
        <v>5257.9</v>
      </c>
      <c r="Z722" s="11">
        <f t="shared" si="1707"/>
        <v>5257.9</v>
      </c>
      <c r="AA722" s="11">
        <f t="shared" si="1756"/>
        <v>0</v>
      </c>
      <c r="AB722" s="11">
        <f t="shared" si="1757"/>
        <v>0</v>
      </c>
      <c r="AC722" s="11">
        <f t="shared" si="1758"/>
        <v>0</v>
      </c>
      <c r="AD722" s="11">
        <f t="shared" si="1708"/>
        <v>5257.9</v>
      </c>
      <c r="AE722" s="11">
        <f t="shared" si="1709"/>
        <v>5257.9</v>
      </c>
      <c r="AF722" s="11">
        <f t="shared" si="1710"/>
        <v>5257.9</v>
      </c>
      <c r="AG722" s="11">
        <f t="shared" si="1759"/>
        <v>0</v>
      </c>
      <c r="AH722" s="11">
        <f t="shared" si="1711"/>
        <v>5257.9</v>
      </c>
      <c r="AI722" s="11">
        <f t="shared" si="1712"/>
        <v>5257.9</v>
      </c>
      <c r="AJ722" s="11">
        <f t="shared" si="1713"/>
        <v>5257.9</v>
      </c>
      <c r="AK722" s="11">
        <f t="shared" si="1760"/>
        <v>0</v>
      </c>
      <c r="AL722" s="11">
        <f t="shared" si="1761"/>
        <v>0</v>
      </c>
      <c r="AM722" s="11">
        <f t="shared" si="1762"/>
        <v>0</v>
      </c>
      <c r="AN722" s="11">
        <f t="shared" si="1714"/>
        <v>5257.9</v>
      </c>
      <c r="AO722" s="11">
        <f t="shared" si="1715"/>
        <v>5257.9</v>
      </c>
      <c r="AP722" s="11">
        <f t="shared" si="1716"/>
        <v>5257.9</v>
      </c>
      <c r="AQ722" s="11">
        <f t="shared" si="1763"/>
        <v>0</v>
      </c>
      <c r="AR722" s="11">
        <f t="shared" si="1764"/>
        <v>0</v>
      </c>
      <c r="AS722" s="11">
        <f t="shared" si="1765"/>
        <v>0</v>
      </c>
      <c r="AT722" s="11">
        <f t="shared" si="1717"/>
        <v>5257.9</v>
      </c>
      <c r="AU722" s="11">
        <f t="shared" si="1718"/>
        <v>5257.9</v>
      </c>
      <c r="AV722" s="11">
        <f t="shared" si="1719"/>
        <v>5257.9</v>
      </c>
      <c r="AW722" s="11">
        <f t="shared" si="1766"/>
        <v>0</v>
      </c>
      <c r="AX722" s="11">
        <f t="shared" si="1767"/>
        <v>0</v>
      </c>
      <c r="AY722" s="11">
        <f t="shared" si="1768"/>
        <v>0</v>
      </c>
      <c r="AZ722" s="11">
        <f t="shared" si="1720"/>
        <v>5257.9</v>
      </c>
      <c r="BA722" s="11">
        <f t="shared" si="1721"/>
        <v>5257.9</v>
      </c>
      <c r="BB722" s="11">
        <f t="shared" si="1722"/>
        <v>5257.9</v>
      </c>
      <c r="BC722" s="11">
        <f t="shared" si="1769"/>
        <v>0</v>
      </c>
      <c r="BD722" s="11">
        <f t="shared" si="1770"/>
        <v>0</v>
      </c>
      <c r="BE722" s="11">
        <f t="shared" si="1771"/>
        <v>0</v>
      </c>
      <c r="BF722" s="11">
        <f t="shared" si="1723"/>
        <v>5257.9</v>
      </c>
      <c r="BG722" s="11">
        <f t="shared" si="1724"/>
        <v>5257.9</v>
      </c>
      <c r="BH722" s="11">
        <f t="shared" si="1725"/>
        <v>5257.9</v>
      </c>
      <c r="BI722" s="11">
        <f t="shared" si="1772"/>
        <v>517.40499999999997</v>
      </c>
      <c r="BJ722" s="11">
        <f t="shared" si="1773"/>
        <v>0</v>
      </c>
      <c r="BK722" s="11">
        <f t="shared" si="1774"/>
        <v>0</v>
      </c>
      <c r="BL722" s="11">
        <f t="shared" si="1695"/>
        <v>5775.3049999999994</v>
      </c>
      <c r="BM722" s="11">
        <f t="shared" si="1775"/>
        <v>0</v>
      </c>
      <c r="BN722" s="43">
        <f t="shared" si="1734"/>
        <v>5775.3049999999994</v>
      </c>
      <c r="BO722" s="11">
        <f t="shared" si="1742"/>
        <v>5257.9</v>
      </c>
      <c r="BP722" s="11">
        <f t="shared" si="1776"/>
        <v>0</v>
      </c>
      <c r="BQ722" s="43">
        <f t="shared" si="1735"/>
        <v>5257.9</v>
      </c>
      <c r="BR722" s="11">
        <f t="shared" si="1743"/>
        <v>5257.9</v>
      </c>
      <c r="BS722" s="11">
        <f t="shared" si="1776"/>
        <v>0</v>
      </c>
      <c r="BT722" s="43">
        <f t="shared" si="1736"/>
        <v>5257.9</v>
      </c>
      <c r="BU722" s="11">
        <f t="shared" si="1776"/>
        <v>0</v>
      </c>
      <c r="BV722" s="21"/>
      <c r="BW722" s="21"/>
      <c r="BX722" s="1" t="str">
        <f t="shared" si="1697"/>
        <v/>
      </c>
    </row>
    <row r="723" spans="1:76" ht="15.6" customHeight="1" x14ac:dyDescent="0.3">
      <c r="A723" s="62" t="s">
        <v>485</v>
      </c>
      <c r="B723" s="63">
        <v>600</v>
      </c>
      <c r="C723" s="62" t="s">
        <v>78</v>
      </c>
      <c r="D723" s="62" t="s">
        <v>323</v>
      </c>
      <c r="E723" s="64" t="s">
        <v>378</v>
      </c>
      <c r="F723" s="11">
        <v>5257.9</v>
      </c>
      <c r="G723" s="11">
        <v>5257.9</v>
      </c>
      <c r="H723" s="11">
        <v>5257.9</v>
      </c>
      <c r="I723" s="11"/>
      <c r="J723" s="11"/>
      <c r="K723" s="11"/>
      <c r="L723" s="11">
        <f t="shared" si="1684"/>
        <v>5257.9</v>
      </c>
      <c r="M723" s="11">
        <f t="shared" si="1685"/>
        <v>5257.9</v>
      </c>
      <c r="N723" s="11">
        <f t="shared" si="1686"/>
        <v>5257.9</v>
      </c>
      <c r="O723" s="11"/>
      <c r="P723" s="11"/>
      <c r="Q723" s="11"/>
      <c r="R723" s="11">
        <f t="shared" si="1702"/>
        <v>5257.9</v>
      </c>
      <c r="S723" s="11">
        <f t="shared" si="1703"/>
        <v>5257.9</v>
      </c>
      <c r="T723" s="11">
        <f t="shared" si="1704"/>
        <v>5257.9</v>
      </c>
      <c r="U723" s="11"/>
      <c r="V723" s="11"/>
      <c r="W723" s="11"/>
      <c r="X723" s="11">
        <f t="shared" si="1705"/>
        <v>5257.9</v>
      </c>
      <c r="Y723" s="11">
        <f t="shared" si="1706"/>
        <v>5257.9</v>
      </c>
      <c r="Z723" s="11">
        <f t="shared" si="1707"/>
        <v>5257.9</v>
      </c>
      <c r="AA723" s="11"/>
      <c r="AB723" s="11"/>
      <c r="AC723" s="11"/>
      <c r="AD723" s="11">
        <f t="shared" si="1708"/>
        <v>5257.9</v>
      </c>
      <c r="AE723" s="11">
        <f t="shared" si="1709"/>
        <v>5257.9</v>
      </c>
      <c r="AF723" s="11">
        <f t="shared" si="1710"/>
        <v>5257.9</v>
      </c>
      <c r="AG723" s="11"/>
      <c r="AH723" s="11">
        <f t="shared" si="1711"/>
        <v>5257.9</v>
      </c>
      <c r="AI723" s="11">
        <f t="shared" si="1712"/>
        <v>5257.9</v>
      </c>
      <c r="AJ723" s="11">
        <f t="shared" si="1713"/>
        <v>5257.9</v>
      </c>
      <c r="AK723" s="11"/>
      <c r="AL723" s="11"/>
      <c r="AM723" s="11"/>
      <c r="AN723" s="11">
        <f t="shared" si="1714"/>
        <v>5257.9</v>
      </c>
      <c r="AO723" s="11">
        <f t="shared" si="1715"/>
        <v>5257.9</v>
      </c>
      <c r="AP723" s="11">
        <f t="shared" si="1716"/>
        <v>5257.9</v>
      </c>
      <c r="AQ723" s="11"/>
      <c r="AR723" s="11"/>
      <c r="AS723" s="11"/>
      <c r="AT723" s="11">
        <f t="shared" si="1717"/>
        <v>5257.9</v>
      </c>
      <c r="AU723" s="11">
        <f t="shared" si="1718"/>
        <v>5257.9</v>
      </c>
      <c r="AV723" s="11">
        <f t="shared" si="1719"/>
        <v>5257.9</v>
      </c>
      <c r="AW723" s="11"/>
      <c r="AX723" s="11"/>
      <c r="AY723" s="11"/>
      <c r="AZ723" s="11">
        <f t="shared" si="1720"/>
        <v>5257.9</v>
      </c>
      <c r="BA723" s="11">
        <f t="shared" si="1721"/>
        <v>5257.9</v>
      </c>
      <c r="BB723" s="11">
        <f t="shared" si="1722"/>
        <v>5257.9</v>
      </c>
      <c r="BC723" s="11"/>
      <c r="BD723" s="11"/>
      <c r="BE723" s="11"/>
      <c r="BF723" s="11">
        <f t="shared" si="1723"/>
        <v>5257.9</v>
      </c>
      <c r="BG723" s="11">
        <f t="shared" si="1724"/>
        <v>5257.9</v>
      </c>
      <c r="BH723" s="11">
        <f t="shared" si="1725"/>
        <v>5257.9</v>
      </c>
      <c r="BI723" s="11">
        <v>517.40499999999997</v>
      </c>
      <c r="BJ723" s="11"/>
      <c r="BK723" s="11"/>
      <c r="BL723" s="11">
        <f t="shared" si="1695"/>
        <v>5775.3049999999994</v>
      </c>
      <c r="BM723" s="11"/>
      <c r="BN723" s="43">
        <f t="shared" si="1734"/>
        <v>5775.3049999999994</v>
      </c>
      <c r="BO723" s="11">
        <f t="shared" si="1742"/>
        <v>5257.9</v>
      </c>
      <c r="BP723" s="11"/>
      <c r="BQ723" s="43">
        <f t="shared" si="1735"/>
        <v>5257.9</v>
      </c>
      <c r="BR723" s="11">
        <f t="shared" si="1743"/>
        <v>5257.9</v>
      </c>
      <c r="BS723" s="11"/>
      <c r="BT723" s="43">
        <f t="shared" si="1736"/>
        <v>5257.9</v>
      </c>
      <c r="BU723" s="11"/>
      <c r="BV723" s="21"/>
      <c r="BW723" s="21"/>
      <c r="BX723" s="1" t="str">
        <f t="shared" si="1697"/>
        <v>0702</v>
      </c>
    </row>
    <row r="724" spans="1:76" ht="62.4" customHeight="1" x14ac:dyDescent="0.3">
      <c r="A724" s="62" t="s">
        <v>487</v>
      </c>
      <c r="B724" s="63"/>
      <c r="C724" s="62"/>
      <c r="D724" s="62"/>
      <c r="E724" s="64" t="s">
        <v>488</v>
      </c>
      <c r="F724" s="11">
        <f t="shared" si="1744"/>
        <v>1520.3</v>
      </c>
      <c r="G724" s="11">
        <f t="shared" si="1745"/>
        <v>1520.3</v>
      </c>
      <c r="H724" s="11">
        <f t="shared" si="1746"/>
        <v>1520.3</v>
      </c>
      <c r="I724" s="11">
        <f t="shared" si="1747"/>
        <v>0</v>
      </c>
      <c r="J724" s="11">
        <f t="shared" si="1748"/>
        <v>0</v>
      </c>
      <c r="K724" s="11">
        <f t="shared" si="1749"/>
        <v>0</v>
      </c>
      <c r="L724" s="11">
        <f t="shared" si="1684"/>
        <v>1520.3</v>
      </c>
      <c r="M724" s="11">
        <f t="shared" si="1685"/>
        <v>1520.3</v>
      </c>
      <c r="N724" s="11">
        <f t="shared" si="1686"/>
        <v>1520.3</v>
      </c>
      <c r="O724" s="11">
        <f t="shared" si="1750"/>
        <v>62.1</v>
      </c>
      <c r="P724" s="11">
        <f t="shared" si="1751"/>
        <v>0</v>
      </c>
      <c r="Q724" s="11">
        <f t="shared" si="1752"/>
        <v>0</v>
      </c>
      <c r="R724" s="11">
        <f t="shared" si="1702"/>
        <v>1582.3999999999999</v>
      </c>
      <c r="S724" s="11">
        <f t="shared" si="1703"/>
        <v>1520.3</v>
      </c>
      <c r="T724" s="11">
        <f t="shared" si="1704"/>
        <v>1520.3</v>
      </c>
      <c r="U724" s="11">
        <f t="shared" si="1753"/>
        <v>0</v>
      </c>
      <c r="V724" s="11">
        <f t="shared" si="1754"/>
        <v>0</v>
      </c>
      <c r="W724" s="11">
        <f t="shared" si="1755"/>
        <v>0</v>
      </c>
      <c r="X724" s="11">
        <f t="shared" si="1705"/>
        <v>1582.3999999999999</v>
      </c>
      <c r="Y724" s="11">
        <f t="shared" si="1706"/>
        <v>1520.3</v>
      </c>
      <c r="Z724" s="11">
        <f t="shared" si="1707"/>
        <v>1520.3</v>
      </c>
      <c r="AA724" s="11">
        <f t="shared" si="1756"/>
        <v>0</v>
      </c>
      <c r="AB724" s="11">
        <f t="shared" si="1757"/>
        <v>0</v>
      </c>
      <c r="AC724" s="11">
        <f t="shared" si="1758"/>
        <v>0</v>
      </c>
      <c r="AD724" s="11">
        <f t="shared" si="1708"/>
        <v>1582.3999999999999</v>
      </c>
      <c r="AE724" s="11">
        <f t="shared" si="1709"/>
        <v>1520.3</v>
      </c>
      <c r="AF724" s="11">
        <f t="shared" si="1710"/>
        <v>1520.3</v>
      </c>
      <c r="AG724" s="11">
        <f t="shared" si="1759"/>
        <v>0</v>
      </c>
      <c r="AH724" s="11">
        <f t="shared" si="1711"/>
        <v>1582.3999999999999</v>
      </c>
      <c r="AI724" s="11">
        <f t="shared" si="1712"/>
        <v>1520.3</v>
      </c>
      <c r="AJ724" s="11">
        <f t="shared" si="1713"/>
        <v>1520.3</v>
      </c>
      <c r="AK724" s="11">
        <f t="shared" si="1760"/>
        <v>0</v>
      </c>
      <c r="AL724" s="11">
        <f t="shared" si="1761"/>
        <v>0</v>
      </c>
      <c r="AM724" s="11">
        <f t="shared" si="1762"/>
        <v>0</v>
      </c>
      <c r="AN724" s="11">
        <f t="shared" si="1714"/>
        <v>1582.3999999999999</v>
      </c>
      <c r="AO724" s="11">
        <f t="shared" si="1715"/>
        <v>1520.3</v>
      </c>
      <c r="AP724" s="11">
        <f t="shared" si="1716"/>
        <v>1520.3</v>
      </c>
      <c r="AQ724" s="11">
        <f t="shared" si="1763"/>
        <v>0</v>
      </c>
      <c r="AR724" s="11">
        <f t="shared" si="1764"/>
        <v>0</v>
      </c>
      <c r="AS724" s="11">
        <f t="shared" si="1765"/>
        <v>0</v>
      </c>
      <c r="AT724" s="11">
        <f t="shared" si="1717"/>
        <v>1582.3999999999999</v>
      </c>
      <c r="AU724" s="11">
        <f t="shared" si="1718"/>
        <v>1520.3</v>
      </c>
      <c r="AV724" s="11">
        <f t="shared" si="1719"/>
        <v>1520.3</v>
      </c>
      <c r="AW724" s="11">
        <f t="shared" si="1766"/>
        <v>0</v>
      </c>
      <c r="AX724" s="11">
        <f t="shared" si="1767"/>
        <v>0</v>
      </c>
      <c r="AY724" s="11">
        <f t="shared" si="1768"/>
        <v>0</v>
      </c>
      <c r="AZ724" s="11">
        <f t="shared" si="1720"/>
        <v>1582.3999999999999</v>
      </c>
      <c r="BA724" s="11">
        <f t="shared" si="1721"/>
        <v>1520.3</v>
      </c>
      <c r="BB724" s="11">
        <f t="shared" si="1722"/>
        <v>1520.3</v>
      </c>
      <c r="BC724" s="11">
        <f t="shared" si="1769"/>
        <v>0</v>
      </c>
      <c r="BD724" s="11">
        <f t="shared" si="1770"/>
        <v>0</v>
      </c>
      <c r="BE724" s="11">
        <f t="shared" si="1771"/>
        <v>0</v>
      </c>
      <c r="BF724" s="11">
        <f t="shared" si="1723"/>
        <v>1582.3999999999999</v>
      </c>
      <c r="BG724" s="11">
        <f t="shared" si="1724"/>
        <v>1520.3</v>
      </c>
      <c r="BH724" s="11">
        <f t="shared" si="1725"/>
        <v>1520.3</v>
      </c>
      <c r="BI724" s="11">
        <f t="shared" si="1772"/>
        <v>0</v>
      </c>
      <c r="BJ724" s="11">
        <f t="shared" si="1773"/>
        <v>0</v>
      </c>
      <c r="BK724" s="11">
        <f t="shared" si="1774"/>
        <v>0</v>
      </c>
      <c r="BL724" s="11">
        <f t="shared" si="1695"/>
        <v>1582.3999999999999</v>
      </c>
      <c r="BM724" s="11">
        <f t="shared" si="1775"/>
        <v>0</v>
      </c>
      <c r="BN724" s="43">
        <f t="shared" si="1734"/>
        <v>1582.3999999999999</v>
      </c>
      <c r="BO724" s="11">
        <f t="shared" si="1742"/>
        <v>1520.3</v>
      </c>
      <c r="BP724" s="11">
        <f t="shared" si="1776"/>
        <v>0</v>
      </c>
      <c r="BQ724" s="43">
        <f t="shared" si="1735"/>
        <v>1520.3</v>
      </c>
      <c r="BR724" s="11">
        <f t="shared" si="1743"/>
        <v>1520.3</v>
      </c>
      <c r="BS724" s="11">
        <f t="shared" si="1776"/>
        <v>0</v>
      </c>
      <c r="BT724" s="43">
        <f t="shared" si="1736"/>
        <v>1520.3</v>
      </c>
      <c r="BU724" s="11">
        <f t="shared" si="1776"/>
        <v>0</v>
      </c>
      <c r="BV724" s="21"/>
      <c r="BW724" s="21"/>
      <c r="BX724" s="1" t="str">
        <f t="shared" si="1697"/>
        <v/>
      </c>
    </row>
    <row r="725" spans="1:76" ht="46.8" customHeight="1" x14ac:dyDescent="0.3">
      <c r="A725" s="62" t="s">
        <v>487</v>
      </c>
      <c r="B725" s="63" t="s">
        <v>82</v>
      </c>
      <c r="C725" s="62"/>
      <c r="D725" s="62"/>
      <c r="E725" s="64" t="s">
        <v>83</v>
      </c>
      <c r="F725" s="11">
        <f t="shared" si="1744"/>
        <v>1520.3</v>
      </c>
      <c r="G725" s="11">
        <f t="shared" si="1745"/>
        <v>1520.3</v>
      </c>
      <c r="H725" s="11">
        <f t="shared" si="1746"/>
        <v>1520.3</v>
      </c>
      <c r="I725" s="11">
        <f t="shared" si="1747"/>
        <v>0</v>
      </c>
      <c r="J725" s="11">
        <f t="shared" si="1748"/>
        <v>0</v>
      </c>
      <c r="K725" s="11">
        <f t="shared" si="1749"/>
        <v>0</v>
      </c>
      <c r="L725" s="11">
        <f t="shared" si="1684"/>
        <v>1520.3</v>
      </c>
      <c r="M725" s="11">
        <f t="shared" si="1685"/>
        <v>1520.3</v>
      </c>
      <c r="N725" s="11">
        <f t="shared" si="1686"/>
        <v>1520.3</v>
      </c>
      <c r="O725" s="11">
        <f t="shared" si="1750"/>
        <v>62.1</v>
      </c>
      <c r="P725" s="11">
        <f t="shared" si="1751"/>
        <v>0</v>
      </c>
      <c r="Q725" s="11">
        <f t="shared" si="1752"/>
        <v>0</v>
      </c>
      <c r="R725" s="11">
        <f t="shared" si="1702"/>
        <v>1582.3999999999999</v>
      </c>
      <c r="S725" s="11">
        <f t="shared" si="1703"/>
        <v>1520.3</v>
      </c>
      <c r="T725" s="11">
        <f t="shared" si="1704"/>
        <v>1520.3</v>
      </c>
      <c r="U725" s="11">
        <f t="shared" si="1753"/>
        <v>0</v>
      </c>
      <c r="V725" s="11">
        <f t="shared" si="1754"/>
        <v>0</v>
      </c>
      <c r="W725" s="11">
        <f t="shared" si="1755"/>
        <v>0</v>
      </c>
      <c r="X725" s="11">
        <f t="shared" si="1705"/>
        <v>1582.3999999999999</v>
      </c>
      <c r="Y725" s="11">
        <f t="shared" si="1706"/>
        <v>1520.3</v>
      </c>
      <c r="Z725" s="11">
        <f t="shared" si="1707"/>
        <v>1520.3</v>
      </c>
      <c r="AA725" s="11">
        <f t="shared" si="1756"/>
        <v>0</v>
      </c>
      <c r="AB725" s="11">
        <f t="shared" si="1757"/>
        <v>0</v>
      </c>
      <c r="AC725" s="11">
        <f t="shared" si="1758"/>
        <v>0</v>
      </c>
      <c r="AD725" s="11">
        <f t="shared" si="1708"/>
        <v>1582.3999999999999</v>
      </c>
      <c r="AE725" s="11">
        <f t="shared" si="1709"/>
        <v>1520.3</v>
      </c>
      <c r="AF725" s="11">
        <f t="shared" si="1710"/>
        <v>1520.3</v>
      </c>
      <c r="AG725" s="11">
        <f t="shared" si="1759"/>
        <v>0</v>
      </c>
      <c r="AH725" s="11">
        <f t="shared" si="1711"/>
        <v>1582.3999999999999</v>
      </c>
      <c r="AI725" s="11">
        <f t="shared" si="1712"/>
        <v>1520.3</v>
      </c>
      <c r="AJ725" s="11">
        <f t="shared" si="1713"/>
        <v>1520.3</v>
      </c>
      <c r="AK725" s="11">
        <f t="shared" si="1760"/>
        <v>0</v>
      </c>
      <c r="AL725" s="11">
        <f t="shared" si="1761"/>
        <v>0</v>
      </c>
      <c r="AM725" s="11">
        <f t="shared" si="1762"/>
        <v>0</v>
      </c>
      <c r="AN725" s="11">
        <f t="shared" si="1714"/>
        <v>1582.3999999999999</v>
      </c>
      <c r="AO725" s="11">
        <f t="shared" si="1715"/>
        <v>1520.3</v>
      </c>
      <c r="AP725" s="11">
        <f t="shared" si="1716"/>
        <v>1520.3</v>
      </c>
      <c r="AQ725" s="11">
        <f t="shared" si="1763"/>
        <v>0</v>
      </c>
      <c r="AR725" s="11">
        <f t="shared" si="1764"/>
        <v>0</v>
      </c>
      <c r="AS725" s="11">
        <f t="shared" si="1765"/>
        <v>0</v>
      </c>
      <c r="AT725" s="11">
        <f t="shared" si="1717"/>
        <v>1582.3999999999999</v>
      </c>
      <c r="AU725" s="11">
        <f t="shared" si="1718"/>
        <v>1520.3</v>
      </c>
      <c r="AV725" s="11">
        <f t="shared" si="1719"/>
        <v>1520.3</v>
      </c>
      <c r="AW725" s="11">
        <f t="shared" si="1766"/>
        <v>0</v>
      </c>
      <c r="AX725" s="11">
        <f t="shared" si="1767"/>
        <v>0</v>
      </c>
      <c r="AY725" s="11">
        <f t="shared" si="1768"/>
        <v>0</v>
      </c>
      <c r="AZ725" s="11">
        <f t="shared" si="1720"/>
        <v>1582.3999999999999</v>
      </c>
      <c r="BA725" s="11">
        <f t="shared" si="1721"/>
        <v>1520.3</v>
      </c>
      <c r="BB725" s="11">
        <f t="shared" si="1722"/>
        <v>1520.3</v>
      </c>
      <c r="BC725" s="11">
        <f t="shared" si="1769"/>
        <v>0</v>
      </c>
      <c r="BD725" s="11">
        <f t="shared" si="1770"/>
        <v>0</v>
      </c>
      <c r="BE725" s="11">
        <f t="shared" si="1771"/>
        <v>0</v>
      </c>
      <c r="BF725" s="11">
        <f t="shared" si="1723"/>
        <v>1582.3999999999999</v>
      </c>
      <c r="BG725" s="11">
        <f t="shared" si="1724"/>
        <v>1520.3</v>
      </c>
      <c r="BH725" s="11">
        <f t="shared" si="1725"/>
        <v>1520.3</v>
      </c>
      <c r="BI725" s="11">
        <f t="shared" si="1772"/>
        <v>0</v>
      </c>
      <c r="BJ725" s="11">
        <f t="shared" si="1773"/>
        <v>0</v>
      </c>
      <c r="BK725" s="11">
        <f t="shared" si="1774"/>
        <v>0</v>
      </c>
      <c r="BL725" s="11">
        <f t="shared" si="1695"/>
        <v>1582.3999999999999</v>
      </c>
      <c r="BM725" s="11">
        <f t="shared" si="1775"/>
        <v>0</v>
      </c>
      <c r="BN725" s="43">
        <f t="shared" si="1734"/>
        <v>1582.3999999999999</v>
      </c>
      <c r="BO725" s="11">
        <f t="shared" si="1742"/>
        <v>1520.3</v>
      </c>
      <c r="BP725" s="11">
        <f t="shared" si="1776"/>
        <v>0</v>
      </c>
      <c r="BQ725" s="43">
        <f t="shared" si="1735"/>
        <v>1520.3</v>
      </c>
      <c r="BR725" s="11">
        <f t="shared" si="1743"/>
        <v>1520.3</v>
      </c>
      <c r="BS725" s="11">
        <f t="shared" si="1776"/>
        <v>0</v>
      </c>
      <c r="BT725" s="43">
        <f t="shared" si="1736"/>
        <v>1520.3</v>
      </c>
      <c r="BU725" s="11">
        <f t="shared" si="1776"/>
        <v>0</v>
      </c>
      <c r="BV725" s="21"/>
      <c r="BW725" s="21"/>
      <c r="BX725" s="1" t="str">
        <f t="shared" si="1697"/>
        <v/>
      </c>
    </row>
    <row r="726" spans="1:76" ht="15.6" customHeight="1" x14ac:dyDescent="0.3">
      <c r="A726" s="62" t="s">
        <v>487</v>
      </c>
      <c r="B726" s="63">
        <v>600</v>
      </c>
      <c r="C726" s="62" t="s">
        <v>126</v>
      </c>
      <c r="D726" s="62" t="s">
        <v>358</v>
      </c>
      <c r="E726" s="64" t="s">
        <v>359</v>
      </c>
      <c r="F726" s="11">
        <v>1520.3</v>
      </c>
      <c r="G726" s="11">
        <v>1520.3</v>
      </c>
      <c r="H726" s="11">
        <v>1520.3</v>
      </c>
      <c r="I726" s="11"/>
      <c r="J726" s="11"/>
      <c r="K726" s="11"/>
      <c r="L726" s="11">
        <f t="shared" si="1684"/>
        <v>1520.3</v>
      </c>
      <c r="M726" s="11">
        <f t="shared" si="1685"/>
        <v>1520.3</v>
      </c>
      <c r="N726" s="11">
        <f t="shared" si="1686"/>
        <v>1520.3</v>
      </c>
      <c r="O726" s="11">
        <v>62.1</v>
      </c>
      <c r="P726" s="11"/>
      <c r="Q726" s="11"/>
      <c r="R726" s="11">
        <f t="shared" si="1702"/>
        <v>1582.3999999999999</v>
      </c>
      <c r="S726" s="11">
        <f t="shared" si="1703"/>
        <v>1520.3</v>
      </c>
      <c r="T726" s="11">
        <f t="shared" si="1704"/>
        <v>1520.3</v>
      </c>
      <c r="U726" s="11"/>
      <c r="V726" s="11"/>
      <c r="W726" s="11"/>
      <c r="X726" s="11">
        <f t="shared" si="1705"/>
        <v>1582.3999999999999</v>
      </c>
      <c r="Y726" s="11">
        <f t="shared" si="1706"/>
        <v>1520.3</v>
      </c>
      <c r="Z726" s="11">
        <f t="shared" si="1707"/>
        <v>1520.3</v>
      </c>
      <c r="AA726" s="11"/>
      <c r="AB726" s="11"/>
      <c r="AC726" s="11"/>
      <c r="AD726" s="11">
        <f t="shared" si="1708"/>
        <v>1582.3999999999999</v>
      </c>
      <c r="AE726" s="11">
        <f t="shared" si="1709"/>
        <v>1520.3</v>
      </c>
      <c r="AF726" s="11">
        <f t="shared" si="1710"/>
        <v>1520.3</v>
      </c>
      <c r="AG726" s="11"/>
      <c r="AH726" s="11">
        <f t="shared" si="1711"/>
        <v>1582.3999999999999</v>
      </c>
      <c r="AI726" s="11">
        <f t="shared" si="1712"/>
        <v>1520.3</v>
      </c>
      <c r="AJ726" s="11">
        <f t="shared" si="1713"/>
        <v>1520.3</v>
      </c>
      <c r="AK726" s="11"/>
      <c r="AL726" s="11"/>
      <c r="AM726" s="11"/>
      <c r="AN726" s="11">
        <f t="shared" si="1714"/>
        <v>1582.3999999999999</v>
      </c>
      <c r="AO726" s="11">
        <f t="shared" si="1715"/>
        <v>1520.3</v>
      </c>
      <c r="AP726" s="11">
        <f t="shared" si="1716"/>
        <v>1520.3</v>
      </c>
      <c r="AQ726" s="11"/>
      <c r="AR726" s="11"/>
      <c r="AS726" s="11"/>
      <c r="AT726" s="11">
        <f t="shared" si="1717"/>
        <v>1582.3999999999999</v>
      </c>
      <c r="AU726" s="11">
        <f t="shared" si="1718"/>
        <v>1520.3</v>
      </c>
      <c r="AV726" s="11">
        <f t="shared" si="1719"/>
        <v>1520.3</v>
      </c>
      <c r="AW726" s="11"/>
      <c r="AX726" s="11"/>
      <c r="AY726" s="11"/>
      <c r="AZ726" s="11">
        <f t="shared" si="1720"/>
        <v>1582.3999999999999</v>
      </c>
      <c r="BA726" s="11">
        <f t="shared" si="1721"/>
        <v>1520.3</v>
      </c>
      <c r="BB726" s="11">
        <f t="shared" si="1722"/>
        <v>1520.3</v>
      </c>
      <c r="BC726" s="11"/>
      <c r="BD726" s="11"/>
      <c r="BE726" s="11"/>
      <c r="BF726" s="11">
        <f t="shared" si="1723"/>
        <v>1582.3999999999999</v>
      </c>
      <c r="BG726" s="11">
        <f t="shared" si="1724"/>
        <v>1520.3</v>
      </c>
      <c r="BH726" s="11">
        <f t="shared" si="1725"/>
        <v>1520.3</v>
      </c>
      <c r="BI726" s="11"/>
      <c r="BJ726" s="11"/>
      <c r="BK726" s="11"/>
      <c r="BL726" s="11">
        <f t="shared" si="1695"/>
        <v>1582.3999999999999</v>
      </c>
      <c r="BM726" s="11"/>
      <c r="BN726" s="43">
        <f t="shared" si="1734"/>
        <v>1582.3999999999999</v>
      </c>
      <c r="BO726" s="11">
        <f t="shared" si="1742"/>
        <v>1520.3</v>
      </c>
      <c r="BP726" s="11"/>
      <c r="BQ726" s="43">
        <f t="shared" si="1735"/>
        <v>1520.3</v>
      </c>
      <c r="BR726" s="11">
        <f t="shared" si="1743"/>
        <v>1520.3</v>
      </c>
      <c r="BS726" s="11"/>
      <c r="BT726" s="43">
        <f t="shared" si="1736"/>
        <v>1520.3</v>
      </c>
      <c r="BU726" s="11"/>
      <c r="BV726" s="21"/>
      <c r="BW726" s="21"/>
      <c r="BX726" s="1" t="str">
        <f t="shared" si="1697"/>
        <v>1006</v>
      </c>
    </row>
    <row r="727" spans="1:76" ht="62.4" customHeight="1" x14ac:dyDescent="0.3">
      <c r="A727" s="62" t="s">
        <v>489</v>
      </c>
      <c r="B727" s="63"/>
      <c r="C727" s="62"/>
      <c r="D727" s="62"/>
      <c r="E727" s="64" t="s">
        <v>490</v>
      </c>
      <c r="F727" s="11">
        <f t="shared" si="1744"/>
        <v>20.7</v>
      </c>
      <c r="G727" s="11">
        <f t="shared" si="1745"/>
        <v>20.7</v>
      </c>
      <c r="H727" s="11">
        <f t="shared" si="1746"/>
        <v>20.7</v>
      </c>
      <c r="I727" s="11">
        <f t="shared" si="1747"/>
        <v>0</v>
      </c>
      <c r="J727" s="11">
        <f t="shared" si="1748"/>
        <v>0</v>
      </c>
      <c r="K727" s="11">
        <f t="shared" si="1749"/>
        <v>0</v>
      </c>
      <c r="L727" s="11">
        <f t="shared" si="1684"/>
        <v>20.7</v>
      </c>
      <c r="M727" s="11">
        <f t="shared" si="1685"/>
        <v>20.7</v>
      </c>
      <c r="N727" s="11">
        <f t="shared" si="1686"/>
        <v>20.7</v>
      </c>
      <c r="O727" s="11">
        <f t="shared" si="1750"/>
        <v>0.89400000000000002</v>
      </c>
      <c r="P727" s="11">
        <f t="shared" si="1751"/>
        <v>0</v>
      </c>
      <c r="Q727" s="11">
        <f t="shared" si="1752"/>
        <v>0</v>
      </c>
      <c r="R727" s="11">
        <f t="shared" si="1702"/>
        <v>21.593999999999998</v>
      </c>
      <c r="S727" s="11">
        <f t="shared" si="1703"/>
        <v>20.7</v>
      </c>
      <c r="T727" s="11">
        <f t="shared" si="1704"/>
        <v>20.7</v>
      </c>
      <c r="U727" s="11">
        <f t="shared" si="1753"/>
        <v>0</v>
      </c>
      <c r="V727" s="11">
        <f t="shared" si="1754"/>
        <v>0</v>
      </c>
      <c r="W727" s="11">
        <f t="shared" si="1755"/>
        <v>0</v>
      </c>
      <c r="X727" s="11">
        <f t="shared" si="1705"/>
        <v>21.593999999999998</v>
      </c>
      <c r="Y727" s="11">
        <f t="shared" si="1706"/>
        <v>20.7</v>
      </c>
      <c r="Z727" s="11">
        <f t="shared" si="1707"/>
        <v>20.7</v>
      </c>
      <c r="AA727" s="11">
        <f t="shared" si="1756"/>
        <v>0</v>
      </c>
      <c r="AB727" s="11">
        <f t="shared" si="1757"/>
        <v>0</v>
      </c>
      <c r="AC727" s="11">
        <f t="shared" si="1758"/>
        <v>0</v>
      </c>
      <c r="AD727" s="11">
        <f t="shared" si="1708"/>
        <v>21.593999999999998</v>
      </c>
      <c r="AE727" s="11">
        <f t="shared" si="1709"/>
        <v>20.7</v>
      </c>
      <c r="AF727" s="11">
        <f t="shared" si="1710"/>
        <v>20.7</v>
      </c>
      <c r="AG727" s="11">
        <f t="shared" si="1759"/>
        <v>0</v>
      </c>
      <c r="AH727" s="11">
        <f t="shared" si="1711"/>
        <v>21.593999999999998</v>
      </c>
      <c r="AI727" s="11">
        <f t="shared" si="1712"/>
        <v>20.7</v>
      </c>
      <c r="AJ727" s="11">
        <f t="shared" si="1713"/>
        <v>20.7</v>
      </c>
      <c r="AK727" s="11">
        <f t="shared" si="1760"/>
        <v>0</v>
      </c>
      <c r="AL727" s="11">
        <f t="shared" si="1761"/>
        <v>0</v>
      </c>
      <c r="AM727" s="11">
        <f t="shared" si="1762"/>
        <v>0</v>
      </c>
      <c r="AN727" s="11">
        <f t="shared" si="1714"/>
        <v>21.593999999999998</v>
      </c>
      <c r="AO727" s="11">
        <f t="shared" si="1715"/>
        <v>20.7</v>
      </c>
      <c r="AP727" s="11">
        <f t="shared" si="1716"/>
        <v>20.7</v>
      </c>
      <c r="AQ727" s="11">
        <f t="shared" si="1763"/>
        <v>0</v>
      </c>
      <c r="AR727" s="11">
        <f t="shared" si="1764"/>
        <v>0</v>
      </c>
      <c r="AS727" s="11">
        <f t="shared" si="1765"/>
        <v>0</v>
      </c>
      <c r="AT727" s="11">
        <f t="shared" si="1717"/>
        <v>21.593999999999998</v>
      </c>
      <c r="AU727" s="11">
        <f t="shared" si="1718"/>
        <v>20.7</v>
      </c>
      <c r="AV727" s="11">
        <f t="shared" si="1719"/>
        <v>20.7</v>
      </c>
      <c r="AW727" s="11">
        <f t="shared" si="1766"/>
        <v>0</v>
      </c>
      <c r="AX727" s="11">
        <f t="shared" si="1767"/>
        <v>0</v>
      </c>
      <c r="AY727" s="11">
        <f t="shared" si="1768"/>
        <v>0</v>
      </c>
      <c r="AZ727" s="11">
        <f t="shared" si="1720"/>
        <v>21.593999999999998</v>
      </c>
      <c r="BA727" s="11">
        <f t="shared" si="1721"/>
        <v>20.7</v>
      </c>
      <c r="BB727" s="11">
        <f t="shared" si="1722"/>
        <v>20.7</v>
      </c>
      <c r="BC727" s="11">
        <f t="shared" si="1769"/>
        <v>0</v>
      </c>
      <c r="BD727" s="11">
        <f t="shared" si="1770"/>
        <v>0</v>
      </c>
      <c r="BE727" s="11">
        <f t="shared" si="1771"/>
        <v>0</v>
      </c>
      <c r="BF727" s="11">
        <f t="shared" si="1723"/>
        <v>21.593999999999998</v>
      </c>
      <c r="BG727" s="11">
        <f t="shared" si="1724"/>
        <v>20.7</v>
      </c>
      <c r="BH727" s="11">
        <f t="shared" si="1725"/>
        <v>20.7</v>
      </c>
      <c r="BI727" s="11">
        <f t="shared" si="1772"/>
        <v>0</v>
      </c>
      <c r="BJ727" s="11">
        <f t="shared" si="1773"/>
        <v>0</v>
      </c>
      <c r="BK727" s="11">
        <f t="shared" si="1774"/>
        <v>0</v>
      </c>
      <c r="BL727" s="11">
        <f t="shared" si="1695"/>
        <v>21.593999999999998</v>
      </c>
      <c r="BM727" s="11">
        <f t="shared" si="1775"/>
        <v>0</v>
      </c>
      <c r="BN727" s="43">
        <f t="shared" si="1734"/>
        <v>21.593999999999998</v>
      </c>
      <c r="BO727" s="11">
        <f t="shared" si="1742"/>
        <v>20.7</v>
      </c>
      <c r="BP727" s="11">
        <f t="shared" si="1776"/>
        <v>0</v>
      </c>
      <c r="BQ727" s="43">
        <f t="shared" si="1735"/>
        <v>20.7</v>
      </c>
      <c r="BR727" s="11">
        <f t="shared" si="1743"/>
        <v>20.7</v>
      </c>
      <c r="BS727" s="11">
        <f t="shared" si="1776"/>
        <v>0</v>
      </c>
      <c r="BT727" s="43">
        <f t="shared" si="1736"/>
        <v>20.7</v>
      </c>
      <c r="BU727" s="11">
        <f t="shared" si="1776"/>
        <v>0</v>
      </c>
      <c r="BV727" s="21"/>
      <c r="BW727" s="21"/>
      <c r="BX727" s="1" t="str">
        <f t="shared" si="1697"/>
        <v/>
      </c>
    </row>
    <row r="728" spans="1:76" ht="46.8" customHeight="1" x14ac:dyDescent="0.3">
      <c r="A728" s="62" t="s">
        <v>489</v>
      </c>
      <c r="B728" s="63" t="s">
        <v>82</v>
      </c>
      <c r="C728" s="62"/>
      <c r="D728" s="62"/>
      <c r="E728" s="64" t="s">
        <v>83</v>
      </c>
      <c r="F728" s="11">
        <f t="shared" si="1744"/>
        <v>20.7</v>
      </c>
      <c r="G728" s="11">
        <f t="shared" si="1745"/>
        <v>20.7</v>
      </c>
      <c r="H728" s="11">
        <f t="shared" si="1746"/>
        <v>20.7</v>
      </c>
      <c r="I728" s="11">
        <f t="shared" si="1747"/>
        <v>0</v>
      </c>
      <c r="J728" s="11">
        <f t="shared" si="1748"/>
        <v>0</v>
      </c>
      <c r="K728" s="11">
        <f t="shared" si="1749"/>
        <v>0</v>
      </c>
      <c r="L728" s="11">
        <f t="shared" si="1684"/>
        <v>20.7</v>
      </c>
      <c r="M728" s="11">
        <f t="shared" si="1685"/>
        <v>20.7</v>
      </c>
      <c r="N728" s="11">
        <f t="shared" si="1686"/>
        <v>20.7</v>
      </c>
      <c r="O728" s="11">
        <f t="shared" si="1750"/>
        <v>0.89400000000000002</v>
      </c>
      <c r="P728" s="11">
        <f t="shared" si="1751"/>
        <v>0</v>
      </c>
      <c r="Q728" s="11">
        <f t="shared" si="1752"/>
        <v>0</v>
      </c>
      <c r="R728" s="11">
        <f t="shared" si="1702"/>
        <v>21.593999999999998</v>
      </c>
      <c r="S728" s="11">
        <f t="shared" si="1703"/>
        <v>20.7</v>
      </c>
      <c r="T728" s="11">
        <f t="shared" si="1704"/>
        <v>20.7</v>
      </c>
      <c r="U728" s="11">
        <f t="shared" si="1753"/>
        <v>0</v>
      </c>
      <c r="V728" s="11">
        <f t="shared" si="1754"/>
        <v>0</v>
      </c>
      <c r="W728" s="11">
        <f t="shared" si="1755"/>
        <v>0</v>
      </c>
      <c r="X728" s="11">
        <f t="shared" si="1705"/>
        <v>21.593999999999998</v>
      </c>
      <c r="Y728" s="11">
        <f t="shared" si="1706"/>
        <v>20.7</v>
      </c>
      <c r="Z728" s="11">
        <f t="shared" si="1707"/>
        <v>20.7</v>
      </c>
      <c r="AA728" s="11">
        <f t="shared" si="1756"/>
        <v>0</v>
      </c>
      <c r="AB728" s="11">
        <f t="shared" si="1757"/>
        <v>0</v>
      </c>
      <c r="AC728" s="11">
        <f t="shared" si="1758"/>
        <v>0</v>
      </c>
      <c r="AD728" s="11">
        <f t="shared" si="1708"/>
        <v>21.593999999999998</v>
      </c>
      <c r="AE728" s="11">
        <f t="shared" si="1709"/>
        <v>20.7</v>
      </c>
      <c r="AF728" s="11">
        <f t="shared" si="1710"/>
        <v>20.7</v>
      </c>
      <c r="AG728" s="11">
        <f t="shared" si="1759"/>
        <v>0</v>
      </c>
      <c r="AH728" s="11">
        <f t="shared" si="1711"/>
        <v>21.593999999999998</v>
      </c>
      <c r="AI728" s="11">
        <f t="shared" si="1712"/>
        <v>20.7</v>
      </c>
      <c r="AJ728" s="11">
        <f t="shared" si="1713"/>
        <v>20.7</v>
      </c>
      <c r="AK728" s="11">
        <f t="shared" si="1760"/>
        <v>0</v>
      </c>
      <c r="AL728" s="11">
        <f t="shared" si="1761"/>
        <v>0</v>
      </c>
      <c r="AM728" s="11">
        <f t="shared" si="1762"/>
        <v>0</v>
      </c>
      <c r="AN728" s="11">
        <f t="shared" si="1714"/>
        <v>21.593999999999998</v>
      </c>
      <c r="AO728" s="11">
        <f t="shared" si="1715"/>
        <v>20.7</v>
      </c>
      <c r="AP728" s="11">
        <f t="shared" si="1716"/>
        <v>20.7</v>
      </c>
      <c r="AQ728" s="11">
        <f t="shared" si="1763"/>
        <v>0</v>
      </c>
      <c r="AR728" s="11">
        <f t="shared" si="1764"/>
        <v>0</v>
      </c>
      <c r="AS728" s="11">
        <f t="shared" si="1765"/>
        <v>0</v>
      </c>
      <c r="AT728" s="11">
        <f t="shared" si="1717"/>
        <v>21.593999999999998</v>
      </c>
      <c r="AU728" s="11">
        <f t="shared" si="1718"/>
        <v>20.7</v>
      </c>
      <c r="AV728" s="11">
        <f t="shared" si="1719"/>
        <v>20.7</v>
      </c>
      <c r="AW728" s="11">
        <f t="shared" si="1766"/>
        <v>0</v>
      </c>
      <c r="AX728" s="11">
        <f t="shared" si="1767"/>
        <v>0</v>
      </c>
      <c r="AY728" s="11">
        <f t="shared" si="1768"/>
        <v>0</v>
      </c>
      <c r="AZ728" s="11">
        <f t="shared" si="1720"/>
        <v>21.593999999999998</v>
      </c>
      <c r="BA728" s="11">
        <f t="shared" si="1721"/>
        <v>20.7</v>
      </c>
      <c r="BB728" s="11">
        <f t="shared" si="1722"/>
        <v>20.7</v>
      </c>
      <c r="BC728" s="11">
        <f t="shared" si="1769"/>
        <v>0</v>
      </c>
      <c r="BD728" s="11">
        <f t="shared" si="1770"/>
        <v>0</v>
      </c>
      <c r="BE728" s="11">
        <f t="shared" si="1771"/>
        <v>0</v>
      </c>
      <c r="BF728" s="11">
        <f t="shared" si="1723"/>
        <v>21.593999999999998</v>
      </c>
      <c r="BG728" s="11">
        <f t="shared" si="1724"/>
        <v>20.7</v>
      </c>
      <c r="BH728" s="11">
        <f t="shared" si="1725"/>
        <v>20.7</v>
      </c>
      <c r="BI728" s="11">
        <f t="shared" si="1772"/>
        <v>0</v>
      </c>
      <c r="BJ728" s="11">
        <f t="shared" si="1773"/>
        <v>0</v>
      </c>
      <c r="BK728" s="11">
        <f t="shared" si="1774"/>
        <v>0</v>
      </c>
      <c r="BL728" s="11">
        <f t="shared" si="1695"/>
        <v>21.593999999999998</v>
      </c>
      <c r="BM728" s="11">
        <f t="shared" si="1775"/>
        <v>0</v>
      </c>
      <c r="BN728" s="43">
        <f t="shared" si="1734"/>
        <v>21.593999999999998</v>
      </c>
      <c r="BO728" s="11">
        <f t="shared" si="1742"/>
        <v>20.7</v>
      </c>
      <c r="BP728" s="11">
        <f t="shared" si="1776"/>
        <v>0</v>
      </c>
      <c r="BQ728" s="43">
        <f t="shared" si="1735"/>
        <v>20.7</v>
      </c>
      <c r="BR728" s="11">
        <f t="shared" si="1743"/>
        <v>20.7</v>
      </c>
      <c r="BS728" s="11">
        <f t="shared" si="1776"/>
        <v>0</v>
      </c>
      <c r="BT728" s="43">
        <f t="shared" si="1736"/>
        <v>20.7</v>
      </c>
      <c r="BU728" s="11">
        <f t="shared" si="1776"/>
        <v>0</v>
      </c>
      <c r="BV728" s="21"/>
      <c r="BW728" s="21"/>
      <c r="BX728" s="1" t="str">
        <f t="shared" si="1697"/>
        <v/>
      </c>
    </row>
    <row r="729" spans="1:76" ht="15.6" customHeight="1" x14ac:dyDescent="0.3">
      <c r="A729" s="62" t="s">
        <v>489</v>
      </c>
      <c r="B729" s="63">
        <v>600</v>
      </c>
      <c r="C729" s="62" t="s">
        <v>126</v>
      </c>
      <c r="D729" s="62" t="s">
        <v>358</v>
      </c>
      <c r="E729" s="64" t="s">
        <v>359</v>
      </c>
      <c r="F729" s="11">
        <v>20.7</v>
      </c>
      <c r="G729" s="11">
        <v>20.7</v>
      </c>
      <c r="H729" s="11">
        <v>20.7</v>
      </c>
      <c r="I729" s="11"/>
      <c r="J729" s="11"/>
      <c r="K729" s="11"/>
      <c r="L729" s="11">
        <f t="shared" si="1684"/>
        <v>20.7</v>
      </c>
      <c r="M729" s="11">
        <f t="shared" si="1685"/>
        <v>20.7</v>
      </c>
      <c r="N729" s="11">
        <f t="shared" si="1686"/>
        <v>20.7</v>
      </c>
      <c r="O729" s="11">
        <v>0.89400000000000002</v>
      </c>
      <c r="P729" s="11"/>
      <c r="Q729" s="11"/>
      <c r="R729" s="11">
        <f t="shared" si="1702"/>
        <v>21.593999999999998</v>
      </c>
      <c r="S729" s="11">
        <f t="shared" si="1703"/>
        <v>20.7</v>
      </c>
      <c r="T729" s="11">
        <f t="shared" si="1704"/>
        <v>20.7</v>
      </c>
      <c r="U729" s="11"/>
      <c r="V729" s="11"/>
      <c r="W729" s="11"/>
      <c r="X729" s="11">
        <f t="shared" si="1705"/>
        <v>21.593999999999998</v>
      </c>
      <c r="Y729" s="11">
        <f t="shared" si="1706"/>
        <v>20.7</v>
      </c>
      <c r="Z729" s="11">
        <f t="shared" si="1707"/>
        <v>20.7</v>
      </c>
      <c r="AA729" s="11"/>
      <c r="AB729" s="11"/>
      <c r="AC729" s="11"/>
      <c r="AD729" s="11">
        <f t="shared" si="1708"/>
        <v>21.593999999999998</v>
      </c>
      <c r="AE729" s="11">
        <f t="shared" si="1709"/>
        <v>20.7</v>
      </c>
      <c r="AF729" s="11">
        <f t="shared" si="1710"/>
        <v>20.7</v>
      </c>
      <c r="AG729" s="11"/>
      <c r="AH729" s="11">
        <f t="shared" si="1711"/>
        <v>21.593999999999998</v>
      </c>
      <c r="AI729" s="11">
        <f t="shared" si="1712"/>
        <v>20.7</v>
      </c>
      <c r="AJ729" s="11">
        <f t="shared" si="1713"/>
        <v>20.7</v>
      </c>
      <c r="AK729" s="11"/>
      <c r="AL729" s="11"/>
      <c r="AM729" s="11"/>
      <c r="AN729" s="11">
        <f t="shared" si="1714"/>
        <v>21.593999999999998</v>
      </c>
      <c r="AO729" s="11">
        <f t="shared" si="1715"/>
        <v>20.7</v>
      </c>
      <c r="AP729" s="11">
        <f t="shared" si="1716"/>
        <v>20.7</v>
      </c>
      <c r="AQ729" s="11"/>
      <c r="AR729" s="11"/>
      <c r="AS729" s="11"/>
      <c r="AT729" s="11">
        <f t="shared" si="1717"/>
        <v>21.593999999999998</v>
      </c>
      <c r="AU729" s="11">
        <f t="shared" si="1718"/>
        <v>20.7</v>
      </c>
      <c r="AV729" s="11">
        <f t="shared" si="1719"/>
        <v>20.7</v>
      </c>
      <c r="AW729" s="11"/>
      <c r="AX729" s="11"/>
      <c r="AY729" s="11"/>
      <c r="AZ729" s="11">
        <f t="shared" si="1720"/>
        <v>21.593999999999998</v>
      </c>
      <c r="BA729" s="11">
        <f t="shared" si="1721"/>
        <v>20.7</v>
      </c>
      <c r="BB729" s="11">
        <f t="shared" si="1722"/>
        <v>20.7</v>
      </c>
      <c r="BC729" s="11"/>
      <c r="BD729" s="11"/>
      <c r="BE729" s="11"/>
      <c r="BF729" s="11">
        <f t="shared" si="1723"/>
        <v>21.593999999999998</v>
      </c>
      <c r="BG729" s="11">
        <f t="shared" si="1724"/>
        <v>20.7</v>
      </c>
      <c r="BH729" s="11">
        <f t="shared" si="1725"/>
        <v>20.7</v>
      </c>
      <c r="BI729" s="11"/>
      <c r="BJ729" s="11"/>
      <c r="BK729" s="11"/>
      <c r="BL729" s="11">
        <f t="shared" si="1695"/>
        <v>21.593999999999998</v>
      </c>
      <c r="BM729" s="11"/>
      <c r="BN729" s="43">
        <f t="shared" si="1734"/>
        <v>21.593999999999998</v>
      </c>
      <c r="BO729" s="11">
        <f t="shared" si="1742"/>
        <v>20.7</v>
      </c>
      <c r="BP729" s="11"/>
      <c r="BQ729" s="43">
        <f t="shared" si="1735"/>
        <v>20.7</v>
      </c>
      <c r="BR729" s="11">
        <f t="shared" si="1743"/>
        <v>20.7</v>
      </c>
      <c r="BS729" s="11"/>
      <c r="BT729" s="43">
        <f t="shared" si="1736"/>
        <v>20.7</v>
      </c>
      <c r="BU729" s="11"/>
      <c r="BV729" s="21"/>
      <c r="BW729" s="21"/>
      <c r="BX729" s="1" t="str">
        <f t="shared" si="1697"/>
        <v>1006</v>
      </c>
    </row>
    <row r="730" spans="1:76" ht="31.2" customHeight="1" x14ac:dyDescent="0.3">
      <c r="A730" s="62" t="s">
        <v>491</v>
      </c>
      <c r="B730" s="63"/>
      <c r="C730" s="62"/>
      <c r="D730" s="62"/>
      <c r="E730" s="64" t="s">
        <v>492</v>
      </c>
      <c r="F730" s="11">
        <f t="shared" si="1744"/>
        <v>20387.3</v>
      </c>
      <c r="G730" s="11">
        <f t="shared" si="1745"/>
        <v>20595.7</v>
      </c>
      <c r="H730" s="11">
        <f t="shared" si="1746"/>
        <v>20595.7</v>
      </c>
      <c r="I730" s="11">
        <f t="shared" si="1747"/>
        <v>0</v>
      </c>
      <c r="J730" s="11">
        <f t="shared" si="1748"/>
        <v>0</v>
      </c>
      <c r="K730" s="11">
        <f t="shared" si="1749"/>
        <v>0</v>
      </c>
      <c r="L730" s="11">
        <f t="shared" si="1684"/>
        <v>20387.3</v>
      </c>
      <c r="M730" s="11">
        <f t="shared" si="1685"/>
        <v>20595.7</v>
      </c>
      <c r="N730" s="11">
        <f t="shared" si="1686"/>
        <v>20595.7</v>
      </c>
      <c r="O730" s="11">
        <f t="shared" si="1750"/>
        <v>0</v>
      </c>
      <c r="P730" s="11">
        <f t="shared" si="1751"/>
        <v>0</v>
      </c>
      <c r="Q730" s="11">
        <f t="shared" si="1752"/>
        <v>0</v>
      </c>
      <c r="R730" s="11">
        <f t="shared" si="1702"/>
        <v>20387.3</v>
      </c>
      <c r="S730" s="11">
        <f t="shared" si="1703"/>
        <v>20595.7</v>
      </c>
      <c r="T730" s="11">
        <f t="shared" si="1704"/>
        <v>20595.7</v>
      </c>
      <c r="U730" s="11">
        <f t="shared" si="1753"/>
        <v>0</v>
      </c>
      <c r="V730" s="11">
        <f t="shared" si="1754"/>
        <v>0</v>
      </c>
      <c r="W730" s="11">
        <f t="shared" si="1755"/>
        <v>0</v>
      </c>
      <c r="X730" s="11">
        <f t="shared" si="1705"/>
        <v>20387.3</v>
      </c>
      <c r="Y730" s="11">
        <f t="shared" si="1706"/>
        <v>20595.7</v>
      </c>
      <c r="Z730" s="11">
        <f t="shared" si="1707"/>
        <v>20595.7</v>
      </c>
      <c r="AA730" s="11">
        <f t="shared" si="1756"/>
        <v>0</v>
      </c>
      <c r="AB730" s="11">
        <f t="shared" si="1757"/>
        <v>0</v>
      </c>
      <c r="AC730" s="11">
        <f t="shared" si="1758"/>
        <v>0</v>
      </c>
      <c r="AD730" s="11">
        <f t="shared" si="1708"/>
        <v>20387.3</v>
      </c>
      <c r="AE730" s="11">
        <f t="shared" si="1709"/>
        <v>20595.7</v>
      </c>
      <c r="AF730" s="11">
        <f t="shared" si="1710"/>
        <v>20595.7</v>
      </c>
      <c r="AG730" s="11">
        <f t="shared" si="1759"/>
        <v>0</v>
      </c>
      <c r="AH730" s="11">
        <f t="shared" si="1711"/>
        <v>20387.3</v>
      </c>
      <c r="AI730" s="11">
        <f t="shared" si="1712"/>
        <v>20595.7</v>
      </c>
      <c r="AJ730" s="11">
        <f t="shared" si="1713"/>
        <v>20595.7</v>
      </c>
      <c r="AK730" s="11">
        <f t="shared" si="1760"/>
        <v>0</v>
      </c>
      <c r="AL730" s="11">
        <f t="shared" si="1761"/>
        <v>0</v>
      </c>
      <c r="AM730" s="11">
        <f t="shared" si="1762"/>
        <v>0</v>
      </c>
      <c r="AN730" s="11">
        <f t="shared" si="1714"/>
        <v>20387.3</v>
      </c>
      <c r="AO730" s="11">
        <f t="shared" si="1715"/>
        <v>20595.7</v>
      </c>
      <c r="AP730" s="11">
        <f t="shared" si="1716"/>
        <v>20595.7</v>
      </c>
      <c r="AQ730" s="11">
        <f t="shared" si="1763"/>
        <v>0</v>
      </c>
      <c r="AR730" s="11">
        <f t="shared" si="1764"/>
        <v>0</v>
      </c>
      <c r="AS730" s="11">
        <f t="shared" si="1765"/>
        <v>0</v>
      </c>
      <c r="AT730" s="11">
        <f t="shared" si="1717"/>
        <v>20387.3</v>
      </c>
      <c r="AU730" s="11">
        <f t="shared" si="1718"/>
        <v>20595.7</v>
      </c>
      <c r="AV730" s="11">
        <f t="shared" si="1719"/>
        <v>20595.7</v>
      </c>
      <c r="AW730" s="11">
        <f t="shared" si="1766"/>
        <v>0</v>
      </c>
      <c r="AX730" s="11">
        <f t="shared" si="1767"/>
        <v>0</v>
      </c>
      <c r="AY730" s="11">
        <f t="shared" si="1768"/>
        <v>0</v>
      </c>
      <c r="AZ730" s="11">
        <f t="shared" si="1720"/>
        <v>20387.3</v>
      </c>
      <c r="BA730" s="11">
        <f t="shared" si="1721"/>
        <v>20595.7</v>
      </c>
      <c r="BB730" s="11">
        <f t="shared" si="1722"/>
        <v>20595.7</v>
      </c>
      <c r="BC730" s="11">
        <f t="shared" si="1769"/>
        <v>0</v>
      </c>
      <c r="BD730" s="11">
        <f t="shared" si="1770"/>
        <v>0</v>
      </c>
      <c r="BE730" s="11">
        <f t="shared" si="1771"/>
        <v>0</v>
      </c>
      <c r="BF730" s="11">
        <f t="shared" si="1723"/>
        <v>20387.3</v>
      </c>
      <c r="BG730" s="11">
        <f t="shared" si="1724"/>
        <v>20595.7</v>
      </c>
      <c r="BH730" s="11">
        <f t="shared" si="1725"/>
        <v>20595.7</v>
      </c>
      <c r="BI730" s="11">
        <f t="shared" si="1772"/>
        <v>0</v>
      </c>
      <c r="BJ730" s="11">
        <f t="shared" si="1773"/>
        <v>0</v>
      </c>
      <c r="BK730" s="11">
        <f t="shared" si="1774"/>
        <v>0</v>
      </c>
      <c r="BL730" s="11">
        <f t="shared" si="1695"/>
        <v>20387.3</v>
      </c>
      <c r="BM730" s="11">
        <f t="shared" si="1775"/>
        <v>0</v>
      </c>
      <c r="BN730" s="43">
        <f t="shared" si="1734"/>
        <v>20387.3</v>
      </c>
      <c r="BO730" s="11">
        <f t="shared" si="1742"/>
        <v>20595.7</v>
      </c>
      <c r="BP730" s="11">
        <f t="shared" si="1776"/>
        <v>0</v>
      </c>
      <c r="BQ730" s="43">
        <f t="shared" si="1735"/>
        <v>20595.7</v>
      </c>
      <c r="BR730" s="11">
        <f t="shared" si="1743"/>
        <v>20595.7</v>
      </c>
      <c r="BS730" s="11">
        <f t="shared" si="1776"/>
        <v>0</v>
      </c>
      <c r="BT730" s="43">
        <f t="shared" si="1736"/>
        <v>20595.7</v>
      </c>
      <c r="BU730" s="11">
        <f t="shared" si="1776"/>
        <v>0</v>
      </c>
      <c r="BV730" s="21"/>
      <c r="BW730" s="21"/>
      <c r="BX730" s="1" t="str">
        <f t="shared" si="1697"/>
        <v/>
      </c>
    </row>
    <row r="731" spans="1:76" ht="46.8" customHeight="1" x14ac:dyDescent="0.3">
      <c r="A731" s="62" t="s">
        <v>491</v>
      </c>
      <c r="B731" s="63" t="s">
        <v>82</v>
      </c>
      <c r="C731" s="62"/>
      <c r="D731" s="62"/>
      <c r="E731" s="64" t="s">
        <v>83</v>
      </c>
      <c r="F731" s="11">
        <f t="shared" si="1744"/>
        <v>20387.3</v>
      </c>
      <c r="G731" s="11">
        <f t="shared" si="1745"/>
        <v>20595.7</v>
      </c>
      <c r="H731" s="11">
        <f t="shared" si="1746"/>
        <v>20595.7</v>
      </c>
      <c r="I731" s="11">
        <f t="shared" si="1747"/>
        <v>0</v>
      </c>
      <c r="J731" s="11">
        <f t="shared" si="1748"/>
        <v>0</v>
      </c>
      <c r="K731" s="11">
        <f t="shared" si="1749"/>
        <v>0</v>
      </c>
      <c r="L731" s="11">
        <f t="shared" si="1684"/>
        <v>20387.3</v>
      </c>
      <c r="M731" s="11">
        <f t="shared" si="1685"/>
        <v>20595.7</v>
      </c>
      <c r="N731" s="11">
        <f t="shared" si="1686"/>
        <v>20595.7</v>
      </c>
      <c r="O731" s="11">
        <f t="shared" si="1750"/>
        <v>0</v>
      </c>
      <c r="P731" s="11">
        <f t="shared" si="1751"/>
        <v>0</v>
      </c>
      <c r="Q731" s="11">
        <f t="shared" si="1752"/>
        <v>0</v>
      </c>
      <c r="R731" s="11">
        <f t="shared" si="1702"/>
        <v>20387.3</v>
      </c>
      <c r="S731" s="11">
        <f t="shared" si="1703"/>
        <v>20595.7</v>
      </c>
      <c r="T731" s="11">
        <f t="shared" si="1704"/>
        <v>20595.7</v>
      </c>
      <c r="U731" s="11">
        <f t="shared" si="1753"/>
        <v>0</v>
      </c>
      <c r="V731" s="11">
        <f t="shared" si="1754"/>
        <v>0</v>
      </c>
      <c r="W731" s="11">
        <f t="shared" si="1755"/>
        <v>0</v>
      </c>
      <c r="X731" s="11">
        <f t="shared" si="1705"/>
        <v>20387.3</v>
      </c>
      <c r="Y731" s="11">
        <f t="shared" si="1706"/>
        <v>20595.7</v>
      </c>
      <c r="Z731" s="11">
        <f t="shared" si="1707"/>
        <v>20595.7</v>
      </c>
      <c r="AA731" s="11">
        <f t="shared" si="1756"/>
        <v>0</v>
      </c>
      <c r="AB731" s="11">
        <f t="shared" si="1757"/>
        <v>0</v>
      </c>
      <c r="AC731" s="11">
        <f t="shared" si="1758"/>
        <v>0</v>
      </c>
      <c r="AD731" s="11">
        <f t="shared" si="1708"/>
        <v>20387.3</v>
      </c>
      <c r="AE731" s="11">
        <f t="shared" si="1709"/>
        <v>20595.7</v>
      </c>
      <c r="AF731" s="11">
        <f t="shared" si="1710"/>
        <v>20595.7</v>
      </c>
      <c r="AG731" s="11">
        <f t="shared" si="1759"/>
        <v>0</v>
      </c>
      <c r="AH731" s="11">
        <f t="shared" si="1711"/>
        <v>20387.3</v>
      </c>
      <c r="AI731" s="11">
        <f t="shared" si="1712"/>
        <v>20595.7</v>
      </c>
      <c r="AJ731" s="11">
        <f t="shared" si="1713"/>
        <v>20595.7</v>
      </c>
      <c r="AK731" s="11">
        <f t="shared" si="1760"/>
        <v>0</v>
      </c>
      <c r="AL731" s="11">
        <f t="shared" si="1761"/>
        <v>0</v>
      </c>
      <c r="AM731" s="11">
        <f t="shared" si="1762"/>
        <v>0</v>
      </c>
      <c r="AN731" s="11">
        <f t="shared" si="1714"/>
        <v>20387.3</v>
      </c>
      <c r="AO731" s="11">
        <f t="shared" si="1715"/>
        <v>20595.7</v>
      </c>
      <c r="AP731" s="11">
        <f t="shared" si="1716"/>
        <v>20595.7</v>
      </c>
      <c r="AQ731" s="11">
        <f t="shared" si="1763"/>
        <v>0</v>
      </c>
      <c r="AR731" s="11">
        <f t="shared" si="1764"/>
        <v>0</v>
      </c>
      <c r="AS731" s="11">
        <f t="shared" si="1765"/>
        <v>0</v>
      </c>
      <c r="AT731" s="11">
        <f t="shared" si="1717"/>
        <v>20387.3</v>
      </c>
      <c r="AU731" s="11">
        <f t="shared" si="1718"/>
        <v>20595.7</v>
      </c>
      <c r="AV731" s="11">
        <f t="shared" si="1719"/>
        <v>20595.7</v>
      </c>
      <c r="AW731" s="11">
        <f t="shared" si="1766"/>
        <v>0</v>
      </c>
      <c r="AX731" s="11">
        <f t="shared" si="1767"/>
        <v>0</v>
      </c>
      <c r="AY731" s="11">
        <f t="shared" si="1768"/>
        <v>0</v>
      </c>
      <c r="AZ731" s="11">
        <f t="shared" si="1720"/>
        <v>20387.3</v>
      </c>
      <c r="BA731" s="11">
        <f t="shared" si="1721"/>
        <v>20595.7</v>
      </c>
      <c r="BB731" s="11">
        <f t="shared" si="1722"/>
        <v>20595.7</v>
      </c>
      <c r="BC731" s="11">
        <f t="shared" si="1769"/>
        <v>0</v>
      </c>
      <c r="BD731" s="11">
        <f t="shared" si="1770"/>
        <v>0</v>
      </c>
      <c r="BE731" s="11">
        <f t="shared" si="1771"/>
        <v>0</v>
      </c>
      <c r="BF731" s="11">
        <f t="shared" si="1723"/>
        <v>20387.3</v>
      </c>
      <c r="BG731" s="11">
        <f t="shared" si="1724"/>
        <v>20595.7</v>
      </c>
      <c r="BH731" s="11">
        <f t="shared" si="1725"/>
        <v>20595.7</v>
      </c>
      <c r="BI731" s="11">
        <f t="shared" si="1772"/>
        <v>0</v>
      </c>
      <c r="BJ731" s="11">
        <f t="shared" si="1773"/>
        <v>0</v>
      </c>
      <c r="BK731" s="11">
        <f t="shared" si="1774"/>
        <v>0</v>
      </c>
      <c r="BL731" s="11">
        <f t="shared" si="1695"/>
        <v>20387.3</v>
      </c>
      <c r="BM731" s="11">
        <f t="shared" si="1775"/>
        <v>0</v>
      </c>
      <c r="BN731" s="43">
        <f t="shared" si="1734"/>
        <v>20387.3</v>
      </c>
      <c r="BO731" s="11">
        <f t="shared" si="1742"/>
        <v>20595.7</v>
      </c>
      <c r="BP731" s="11">
        <f t="shared" si="1776"/>
        <v>0</v>
      </c>
      <c r="BQ731" s="43">
        <f t="shared" si="1735"/>
        <v>20595.7</v>
      </c>
      <c r="BR731" s="11">
        <f t="shared" si="1743"/>
        <v>20595.7</v>
      </c>
      <c r="BS731" s="11">
        <f t="shared" si="1776"/>
        <v>0</v>
      </c>
      <c r="BT731" s="43">
        <f t="shared" si="1736"/>
        <v>20595.7</v>
      </c>
      <c r="BU731" s="11">
        <f t="shared" si="1776"/>
        <v>0</v>
      </c>
      <c r="BV731" s="21"/>
      <c r="BW731" s="21"/>
      <c r="BX731" s="1" t="str">
        <f t="shared" si="1697"/>
        <v/>
      </c>
    </row>
    <row r="732" spans="1:76" ht="15.6" customHeight="1" x14ac:dyDescent="0.3">
      <c r="A732" s="62" t="s">
        <v>491</v>
      </c>
      <c r="B732" s="63">
        <v>600</v>
      </c>
      <c r="C732" s="62" t="s">
        <v>78</v>
      </c>
      <c r="D732" s="62" t="s">
        <v>67</v>
      </c>
      <c r="E732" s="64" t="s">
        <v>232</v>
      </c>
      <c r="F732" s="11">
        <v>20387.3</v>
      </c>
      <c r="G732" s="11">
        <v>20595.7</v>
      </c>
      <c r="H732" s="11">
        <v>20595.7</v>
      </c>
      <c r="I732" s="11"/>
      <c r="J732" s="11"/>
      <c r="K732" s="11"/>
      <c r="L732" s="11">
        <f t="shared" ref="L732:L795" si="1777">F732+I732</f>
        <v>20387.3</v>
      </c>
      <c r="M732" s="11">
        <f t="shared" ref="M732:M795" si="1778">G732+J732</f>
        <v>20595.7</v>
      </c>
      <c r="N732" s="11">
        <f t="shared" ref="N732:N795" si="1779">H732+K732</f>
        <v>20595.7</v>
      </c>
      <c r="O732" s="11"/>
      <c r="P732" s="11"/>
      <c r="Q732" s="11"/>
      <c r="R732" s="11">
        <f t="shared" si="1702"/>
        <v>20387.3</v>
      </c>
      <c r="S732" s="11">
        <f t="shared" si="1703"/>
        <v>20595.7</v>
      </c>
      <c r="T732" s="11">
        <f t="shared" si="1704"/>
        <v>20595.7</v>
      </c>
      <c r="U732" s="11"/>
      <c r="V732" s="11"/>
      <c r="W732" s="11"/>
      <c r="X732" s="11">
        <f t="shared" si="1705"/>
        <v>20387.3</v>
      </c>
      <c r="Y732" s="11">
        <f t="shared" si="1706"/>
        <v>20595.7</v>
      </c>
      <c r="Z732" s="11">
        <f t="shared" si="1707"/>
        <v>20595.7</v>
      </c>
      <c r="AA732" s="11"/>
      <c r="AB732" s="11"/>
      <c r="AC732" s="11"/>
      <c r="AD732" s="11">
        <f t="shared" si="1708"/>
        <v>20387.3</v>
      </c>
      <c r="AE732" s="11">
        <f t="shared" si="1709"/>
        <v>20595.7</v>
      </c>
      <c r="AF732" s="11">
        <f t="shared" si="1710"/>
        <v>20595.7</v>
      </c>
      <c r="AG732" s="11"/>
      <c r="AH732" s="11">
        <f t="shared" si="1711"/>
        <v>20387.3</v>
      </c>
      <c r="AI732" s="11">
        <f t="shared" si="1712"/>
        <v>20595.7</v>
      </c>
      <c r="AJ732" s="11">
        <f t="shared" si="1713"/>
        <v>20595.7</v>
      </c>
      <c r="AK732" s="11"/>
      <c r="AL732" s="11"/>
      <c r="AM732" s="11"/>
      <c r="AN732" s="11">
        <f t="shared" si="1714"/>
        <v>20387.3</v>
      </c>
      <c r="AO732" s="11">
        <f t="shared" si="1715"/>
        <v>20595.7</v>
      </c>
      <c r="AP732" s="11">
        <f t="shared" si="1716"/>
        <v>20595.7</v>
      </c>
      <c r="AQ732" s="11"/>
      <c r="AR732" s="11"/>
      <c r="AS732" s="11"/>
      <c r="AT732" s="11">
        <f t="shared" si="1717"/>
        <v>20387.3</v>
      </c>
      <c r="AU732" s="11">
        <f t="shared" si="1718"/>
        <v>20595.7</v>
      </c>
      <c r="AV732" s="11">
        <f t="shared" si="1719"/>
        <v>20595.7</v>
      </c>
      <c r="AW732" s="11"/>
      <c r="AX732" s="11"/>
      <c r="AY732" s="11"/>
      <c r="AZ732" s="11">
        <f t="shared" si="1720"/>
        <v>20387.3</v>
      </c>
      <c r="BA732" s="11">
        <f t="shared" si="1721"/>
        <v>20595.7</v>
      </c>
      <c r="BB732" s="11">
        <f t="shared" si="1722"/>
        <v>20595.7</v>
      </c>
      <c r="BC732" s="11"/>
      <c r="BD732" s="11"/>
      <c r="BE732" s="11"/>
      <c r="BF732" s="11">
        <f t="shared" si="1723"/>
        <v>20387.3</v>
      </c>
      <c r="BG732" s="11">
        <f t="shared" si="1724"/>
        <v>20595.7</v>
      </c>
      <c r="BH732" s="11">
        <f t="shared" si="1725"/>
        <v>20595.7</v>
      </c>
      <c r="BI732" s="11"/>
      <c r="BJ732" s="11"/>
      <c r="BK732" s="11"/>
      <c r="BL732" s="11">
        <f t="shared" si="1695"/>
        <v>20387.3</v>
      </c>
      <c r="BM732" s="11"/>
      <c r="BN732" s="43">
        <f t="shared" si="1734"/>
        <v>20387.3</v>
      </c>
      <c r="BO732" s="11">
        <f t="shared" si="1742"/>
        <v>20595.7</v>
      </c>
      <c r="BP732" s="11"/>
      <c r="BQ732" s="43">
        <f t="shared" si="1735"/>
        <v>20595.7</v>
      </c>
      <c r="BR732" s="11">
        <f t="shared" si="1743"/>
        <v>20595.7</v>
      </c>
      <c r="BS732" s="11"/>
      <c r="BT732" s="43">
        <f t="shared" si="1736"/>
        <v>20595.7</v>
      </c>
      <c r="BU732" s="11"/>
      <c r="BV732" s="21"/>
      <c r="BW732" s="21"/>
      <c r="BX732" s="1" t="str">
        <f t="shared" si="1697"/>
        <v>0703</v>
      </c>
    </row>
    <row r="733" spans="1:76" ht="62.4" customHeight="1" x14ac:dyDescent="0.3">
      <c r="A733" s="62" t="s">
        <v>493</v>
      </c>
      <c r="B733" s="63"/>
      <c r="C733" s="62"/>
      <c r="D733" s="62"/>
      <c r="E733" s="64" t="s">
        <v>494</v>
      </c>
      <c r="F733" s="11">
        <f t="shared" ref="F733:K733" si="1780">F734+F741+F750+F762+F765+F768+F759</f>
        <v>1633505.2</v>
      </c>
      <c r="G733" s="11">
        <f t="shared" si="1780"/>
        <v>4048454.5999999996</v>
      </c>
      <c r="H733" s="11">
        <f t="shared" si="1780"/>
        <v>1600178.2</v>
      </c>
      <c r="I733" s="11">
        <f t="shared" si="1780"/>
        <v>0</v>
      </c>
      <c r="J733" s="11">
        <f t="shared" si="1780"/>
        <v>0</v>
      </c>
      <c r="K733" s="11">
        <f t="shared" si="1780"/>
        <v>0</v>
      </c>
      <c r="L733" s="11">
        <f t="shared" si="1777"/>
        <v>1633505.2</v>
      </c>
      <c r="M733" s="11">
        <f t="shared" si="1778"/>
        <v>4048454.5999999996</v>
      </c>
      <c r="N733" s="11">
        <f t="shared" si="1779"/>
        <v>1600178.2</v>
      </c>
      <c r="O733" s="11">
        <f>O734+O741+O750+O762+O765+O768+O759</f>
        <v>463896.734</v>
      </c>
      <c r="P733" s="11">
        <f>P734+P741+P750+P762+P765+P768+P759</f>
        <v>-207864.95200000002</v>
      </c>
      <c r="Q733" s="11">
        <f>Q734+Q741+Q750+Q762+Q765+Q768+Q759</f>
        <v>-3.5999999999999997E-2</v>
      </c>
      <c r="R733" s="11">
        <f t="shared" si="1702"/>
        <v>2097401.9339999999</v>
      </c>
      <c r="S733" s="11">
        <f t="shared" si="1703"/>
        <v>3840589.6479999996</v>
      </c>
      <c r="T733" s="11">
        <f t="shared" si="1704"/>
        <v>1600178.1639999999</v>
      </c>
      <c r="U733" s="11">
        <f>U734+U741+U750+U762+U765+U768+U759</f>
        <v>0</v>
      </c>
      <c r="V733" s="11">
        <f>V734+V741+V750+V762+V765+V768+V759</f>
        <v>0</v>
      </c>
      <c r="W733" s="11">
        <f>W734+W741+W750+W762+W765+W768+W759</f>
        <v>0</v>
      </c>
      <c r="X733" s="11">
        <f t="shared" si="1705"/>
        <v>2097401.9339999999</v>
      </c>
      <c r="Y733" s="11">
        <f t="shared" si="1706"/>
        <v>3840589.6479999996</v>
      </c>
      <c r="Z733" s="11">
        <f t="shared" si="1707"/>
        <v>1600178.1639999999</v>
      </c>
      <c r="AA733" s="11">
        <f>AA734+AA741+AA750+AA762+AA765+AA768+AA759</f>
        <v>630715.84699999995</v>
      </c>
      <c r="AB733" s="11">
        <f>AB734+AB741+AB750+AB762+AB765+AB768+AB759</f>
        <v>0</v>
      </c>
      <c r="AC733" s="11">
        <f>AC734+AC741+AC750+AC762+AC765+AC768+AC759</f>
        <v>0</v>
      </c>
      <c r="AD733" s="11">
        <f t="shared" si="1708"/>
        <v>2728117.781</v>
      </c>
      <c r="AE733" s="11">
        <f t="shared" si="1709"/>
        <v>3840589.6479999996</v>
      </c>
      <c r="AF733" s="11">
        <f t="shared" si="1710"/>
        <v>1600178.1639999999</v>
      </c>
      <c r="AG733" s="11">
        <f>AG734+AG741+AG750+AG762+AG765+AG768+AG759</f>
        <v>0</v>
      </c>
      <c r="AH733" s="11">
        <f t="shared" si="1711"/>
        <v>2728117.781</v>
      </c>
      <c r="AI733" s="11">
        <f t="shared" si="1712"/>
        <v>3840589.6479999996</v>
      </c>
      <c r="AJ733" s="11">
        <f t="shared" si="1713"/>
        <v>1600178.1639999999</v>
      </c>
      <c r="AK733" s="11">
        <f>AK734+AK741+AK750+AK762+AK765+AK768+AK759+AK737</f>
        <v>357900.24</v>
      </c>
      <c r="AL733" s="11">
        <f>AL734+AL741+AL750+AL762+AL765+AL768+AL759+AL737</f>
        <v>20594.097000000002</v>
      </c>
      <c r="AM733" s="11">
        <f>AM734+AM741+AM750+AM762+AM765+AM768+AM759+AM737</f>
        <v>0</v>
      </c>
      <c r="AN733" s="11">
        <f t="shared" si="1714"/>
        <v>3086018.0209999997</v>
      </c>
      <c r="AO733" s="11">
        <f t="shared" si="1715"/>
        <v>3861183.7449999996</v>
      </c>
      <c r="AP733" s="11">
        <f t="shared" si="1716"/>
        <v>1600178.1639999999</v>
      </c>
      <c r="AQ733" s="11">
        <f>AQ734+AQ741+AQ750+AQ762+AQ765+AQ768+AQ759+AQ737</f>
        <v>-14171.133</v>
      </c>
      <c r="AR733" s="11">
        <f>AR734+AR741+AR750+AR762+AR765+AR768+AR759+AR737</f>
        <v>0</v>
      </c>
      <c r="AS733" s="11">
        <f>AS734+AS741+AS750+AS762+AS765+AS768+AS759+AS737</f>
        <v>0</v>
      </c>
      <c r="AT733" s="11">
        <f t="shared" si="1717"/>
        <v>3071846.8879999998</v>
      </c>
      <c r="AU733" s="11">
        <f t="shared" si="1718"/>
        <v>3861183.7449999996</v>
      </c>
      <c r="AV733" s="11">
        <f t="shared" si="1719"/>
        <v>1600178.1639999999</v>
      </c>
      <c r="AW733" s="11">
        <f>AW734+AW741+AW750+AW762+AW765+AW768+AW759+AW737</f>
        <v>4491.1620000000003</v>
      </c>
      <c r="AX733" s="11">
        <f>AX734+AX741+AX750+AX762+AX765+AX768+AX759+AX737</f>
        <v>0</v>
      </c>
      <c r="AY733" s="11">
        <f>AY734+AY741+AY750+AY762+AY765+AY768+AY759+AY737</f>
        <v>0</v>
      </c>
      <c r="AZ733" s="11">
        <f t="shared" si="1720"/>
        <v>3076338.05</v>
      </c>
      <c r="BA733" s="11">
        <f t="shared" si="1721"/>
        <v>3861183.7449999996</v>
      </c>
      <c r="BB733" s="11">
        <f t="shared" si="1722"/>
        <v>1600178.1639999999</v>
      </c>
      <c r="BC733" s="11">
        <f>BC734+BC741+BC750+BC762+BC765+BC768+BC759+BC737</f>
        <v>0</v>
      </c>
      <c r="BD733" s="11">
        <f>BD734+BD741+BD750+BD762+BD765+BD768+BD759+BD737</f>
        <v>0</v>
      </c>
      <c r="BE733" s="11">
        <f>BE734+BE741+BE750+BE762+BE765+BE768+BE759+BE737</f>
        <v>0</v>
      </c>
      <c r="BF733" s="11">
        <f t="shared" si="1723"/>
        <v>3076338.05</v>
      </c>
      <c r="BG733" s="11">
        <f t="shared" si="1724"/>
        <v>3861183.7449999996</v>
      </c>
      <c r="BH733" s="11">
        <f t="shared" si="1725"/>
        <v>1600178.1639999999</v>
      </c>
      <c r="BI733" s="11">
        <f>BI734+BI741+BI750+BI762+BI765+BI768+BI759+BI737</f>
        <v>0</v>
      </c>
      <c r="BJ733" s="11">
        <f>BJ734+BJ741+BJ750+BJ762+BJ765+BJ768+BJ759+BJ737</f>
        <v>0</v>
      </c>
      <c r="BK733" s="11">
        <f>BK734+BK741+BK750+BK762+BK765+BK768+BK759+BK737</f>
        <v>0</v>
      </c>
      <c r="BL733" s="11">
        <f t="shared" si="1695"/>
        <v>3076338.05</v>
      </c>
      <c r="BM733" s="11">
        <f>BM734+BM741+BM750+BM762+BM765+BM768+BM759+BM737</f>
        <v>0</v>
      </c>
      <c r="BN733" s="43">
        <f t="shared" si="1734"/>
        <v>3076338.05</v>
      </c>
      <c r="BO733" s="11">
        <f t="shared" si="1742"/>
        <v>3861183.7449999996</v>
      </c>
      <c r="BP733" s="11">
        <f>BP734+BP741+BP750+BP762+BP765+BP768+BP759+BP737</f>
        <v>0</v>
      </c>
      <c r="BQ733" s="43">
        <f t="shared" si="1735"/>
        <v>3861183.7449999996</v>
      </c>
      <c r="BR733" s="11">
        <f t="shared" si="1743"/>
        <v>1600178.1639999999</v>
      </c>
      <c r="BS733" s="11">
        <f>BS734+BS741+BS750+BS762+BS765+BS768+BS759+BS737</f>
        <v>0</v>
      </c>
      <c r="BT733" s="43">
        <f t="shared" si="1736"/>
        <v>1600178.1639999999</v>
      </c>
      <c r="BU733" s="11">
        <f>BU734+BU741+BU750+BU762+BU765+BU768+BU759+BU737</f>
        <v>0</v>
      </c>
      <c r="BV733" s="21"/>
      <c r="BW733" s="21"/>
      <c r="BX733" s="1" t="str">
        <f t="shared" si="1697"/>
        <v/>
      </c>
    </row>
    <row r="734" spans="1:76" ht="46.8" customHeight="1" x14ac:dyDescent="0.3">
      <c r="A734" s="62" t="s">
        <v>495</v>
      </c>
      <c r="B734" s="63"/>
      <c r="C734" s="62"/>
      <c r="D734" s="62"/>
      <c r="E734" s="64" t="s">
        <v>496</v>
      </c>
      <c r="F734" s="11">
        <f t="shared" ref="F734:F735" si="1781">F735</f>
        <v>18873.3</v>
      </c>
      <c r="G734" s="11">
        <f t="shared" ref="G734:G735" si="1782">G735</f>
        <v>186030.8</v>
      </c>
      <c r="H734" s="11">
        <f t="shared" ref="H734:H735" si="1783">H735</f>
        <v>196501.2</v>
      </c>
      <c r="I734" s="11">
        <f t="shared" ref="I734:I735" si="1784">I735</f>
        <v>0</v>
      </c>
      <c r="J734" s="11">
        <f t="shared" ref="J734:J735" si="1785">J735</f>
        <v>0</v>
      </c>
      <c r="K734" s="11">
        <f t="shared" ref="K734:K735" si="1786">K735</f>
        <v>0</v>
      </c>
      <c r="L734" s="11">
        <f t="shared" si="1777"/>
        <v>18873.3</v>
      </c>
      <c r="M734" s="11">
        <f t="shared" si="1778"/>
        <v>186030.8</v>
      </c>
      <c r="N734" s="11">
        <f t="shared" si="1779"/>
        <v>196501.2</v>
      </c>
      <c r="O734" s="11">
        <f t="shared" ref="O734:O735" si="1787">O735</f>
        <v>0</v>
      </c>
      <c r="P734" s="11">
        <f t="shared" ref="P734:P735" si="1788">P735</f>
        <v>0</v>
      </c>
      <c r="Q734" s="11">
        <f t="shared" ref="Q734:Q735" si="1789">Q735</f>
        <v>0</v>
      </c>
      <c r="R734" s="11">
        <f t="shared" si="1702"/>
        <v>18873.3</v>
      </c>
      <c r="S734" s="11">
        <f t="shared" si="1703"/>
        <v>186030.8</v>
      </c>
      <c r="T734" s="11">
        <f t="shared" si="1704"/>
        <v>196501.2</v>
      </c>
      <c r="U734" s="11">
        <f t="shared" ref="U734:U735" si="1790">U735</f>
        <v>0</v>
      </c>
      <c r="V734" s="11">
        <f t="shared" ref="V734:V735" si="1791">V735</f>
        <v>0</v>
      </c>
      <c r="W734" s="11">
        <f t="shared" ref="W734:W735" si="1792">W735</f>
        <v>0</v>
      </c>
      <c r="X734" s="11">
        <f t="shared" si="1705"/>
        <v>18873.3</v>
      </c>
      <c r="Y734" s="11">
        <f t="shared" si="1706"/>
        <v>186030.8</v>
      </c>
      <c r="Z734" s="11">
        <f t="shared" si="1707"/>
        <v>196501.2</v>
      </c>
      <c r="AA734" s="11">
        <f t="shared" ref="AA734:AA735" si="1793">AA735</f>
        <v>0</v>
      </c>
      <c r="AB734" s="11">
        <f t="shared" ref="AB734:AB735" si="1794">AB735</f>
        <v>0</v>
      </c>
      <c r="AC734" s="11">
        <f t="shared" ref="AC734:AC735" si="1795">AC735</f>
        <v>0</v>
      </c>
      <c r="AD734" s="11">
        <f t="shared" si="1708"/>
        <v>18873.3</v>
      </c>
      <c r="AE734" s="11">
        <f t="shared" si="1709"/>
        <v>186030.8</v>
      </c>
      <c r="AF734" s="11">
        <f t="shared" si="1710"/>
        <v>196501.2</v>
      </c>
      <c r="AG734" s="11">
        <f t="shared" ref="AG734:AG735" si="1796">AG735</f>
        <v>0</v>
      </c>
      <c r="AH734" s="11">
        <f t="shared" si="1711"/>
        <v>18873.3</v>
      </c>
      <c r="AI734" s="11">
        <f t="shared" si="1712"/>
        <v>186030.8</v>
      </c>
      <c r="AJ734" s="11">
        <f t="shared" si="1713"/>
        <v>196501.2</v>
      </c>
      <c r="AK734" s="11">
        <f t="shared" ref="AK734:AK737" si="1797">AK735</f>
        <v>0</v>
      </c>
      <c r="AL734" s="11">
        <f t="shared" ref="AL734:AL737" si="1798">AL735</f>
        <v>0</v>
      </c>
      <c r="AM734" s="11">
        <f t="shared" ref="AM734:AM737" si="1799">AM735</f>
        <v>0</v>
      </c>
      <c r="AN734" s="11">
        <f t="shared" si="1714"/>
        <v>18873.3</v>
      </c>
      <c r="AO734" s="11">
        <f t="shared" si="1715"/>
        <v>186030.8</v>
      </c>
      <c r="AP734" s="11">
        <f t="shared" si="1716"/>
        <v>196501.2</v>
      </c>
      <c r="AQ734" s="11">
        <f t="shared" ref="AQ734:AQ737" si="1800">AQ735</f>
        <v>0</v>
      </c>
      <c r="AR734" s="11">
        <f t="shared" ref="AR734:AR737" si="1801">AR735</f>
        <v>0</v>
      </c>
      <c r="AS734" s="11">
        <f t="shared" ref="AS734:AS737" si="1802">AS735</f>
        <v>0</v>
      </c>
      <c r="AT734" s="11">
        <f t="shared" si="1717"/>
        <v>18873.3</v>
      </c>
      <c r="AU734" s="11">
        <f t="shared" si="1718"/>
        <v>186030.8</v>
      </c>
      <c r="AV734" s="11">
        <f t="shared" si="1719"/>
        <v>196501.2</v>
      </c>
      <c r="AW734" s="11">
        <f t="shared" ref="AW734:AW737" si="1803">AW735</f>
        <v>0</v>
      </c>
      <c r="AX734" s="11">
        <f t="shared" ref="AX734:AX737" si="1804">AX735</f>
        <v>0</v>
      </c>
      <c r="AY734" s="11">
        <f t="shared" ref="AY734:AY737" si="1805">AY735</f>
        <v>0</v>
      </c>
      <c r="AZ734" s="11">
        <f t="shared" si="1720"/>
        <v>18873.3</v>
      </c>
      <c r="BA734" s="11">
        <f t="shared" si="1721"/>
        <v>186030.8</v>
      </c>
      <c r="BB734" s="11">
        <f t="shared" si="1722"/>
        <v>196501.2</v>
      </c>
      <c r="BC734" s="11">
        <f t="shared" ref="BC734:BC737" si="1806">BC735</f>
        <v>0</v>
      </c>
      <c r="BD734" s="11">
        <f t="shared" ref="BD734:BD737" si="1807">BD735</f>
        <v>0</v>
      </c>
      <c r="BE734" s="11">
        <f t="shared" ref="BE734:BE737" si="1808">BE735</f>
        <v>0</v>
      </c>
      <c r="BF734" s="11">
        <f t="shared" si="1723"/>
        <v>18873.3</v>
      </c>
      <c r="BG734" s="11">
        <f t="shared" si="1724"/>
        <v>186030.8</v>
      </c>
      <c r="BH734" s="11">
        <f t="shared" si="1725"/>
        <v>196501.2</v>
      </c>
      <c r="BI734" s="11">
        <f t="shared" ref="BI734:BI737" si="1809">BI735</f>
        <v>0</v>
      </c>
      <c r="BJ734" s="11">
        <f t="shared" ref="BJ734:BJ737" si="1810">BJ735</f>
        <v>0</v>
      </c>
      <c r="BK734" s="11">
        <f t="shared" ref="BK734:BK737" si="1811">BK735</f>
        <v>0</v>
      </c>
      <c r="BL734" s="11">
        <f t="shared" si="1695"/>
        <v>18873.3</v>
      </c>
      <c r="BM734" s="11">
        <f t="shared" ref="BM734:BM737" si="1812">BM735</f>
        <v>0</v>
      </c>
      <c r="BN734" s="43">
        <f t="shared" si="1734"/>
        <v>18873.3</v>
      </c>
      <c r="BO734" s="11">
        <f t="shared" si="1742"/>
        <v>186030.8</v>
      </c>
      <c r="BP734" s="11">
        <f t="shared" ref="BP734:BU737" si="1813">BP735</f>
        <v>0</v>
      </c>
      <c r="BQ734" s="43">
        <f t="shared" si="1735"/>
        <v>186030.8</v>
      </c>
      <c r="BR734" s="11">
        <f t="shared" si="1743"/>
        <v>196501.2</v>
      </c>
      <c r="BS734" s="11">
        <f t="shared" si="1813"/>
        <v>0</v>
      </c>
      <c r="BT734" s="43">
        <f t="shared" si="1736"/>
        <v>196501.2</v>
      </c>
      <c r="BU734" s="11">
        <f t="shared" si="1813"/>
        <v>0</v>
      </c>
      <c r="BV734" s="21"/>
      <c r="BW734" s="21"/>
      <c r="BX734" s="1" t="str">
        <f t="shared" si="1697"/>
        <v/>
      </c>
    </row>
    <row r="735" spans="1:76" ht="46.8" customHeight="1" x14ac:dyDescent="0.3">
      <c r="A735" s="62" t="s">
        <v>495</v>
      </c>
      <c r="B735" s="63" t="s">
        <v>82</v>
      </c>
      <c r="C735" s="62"/>
      <c r="D735" s="62"/>
      <c r="E735" s="64" t="s">
        <v>83</v>
      </c>
      <c r="F735" s="11">
        <f t="shared" si="1781"/>
        <v>18873.3</v>
      </c>
      <c r="G735" s="11">
        <f t="shared" si="1782"/>
        <v>186030.8</v>
      </c>
      <c r="H735" s="11">
        <f t="shared" si="1783"/>
        <v>196501.2</v>
      </c>
      <c r="I735" s="11">
        <f t="shared" si="1784"/>
        <v>0</v>
      </c>
      <c r="J735" s="11">
        <f t="shared" si="1785"/>
        <v>0</v>
      </c>
      <c r="K735" s="11">
        <f t="shared" si="1786"/>
        <v>0</v>
      </c>
      <c r="L735" s="11">
        <f t="shared" si="1777"/>
        <v>18873.3</v>
      </c>
      <c r="M735" s="11">
        <f t="shared" si="1778"/>
        <v>186030.8</v>
      </c>
      <c r="N735" s="11">
        <f t="shared" si="1779"/>
        <v>196501.2</v>
      </c>
      <c r="O735" s="11">
        <f t="shared" si="1787"/>
        <v>0</v>
      </c>
      <c r="P735" s="11">
        <f t="shared" si="1788"/>
        <v>0</v>
      </c>
      <c r="Q735" s="11">
        <f t="shared" si="1789"/>
        <v>0</v>
      </c>
      <c r="R735" s="11">
        <f t="shared" si="1702"/>
        <v>18873.3</v>
      </c>
      <c r="S735" s="11">
        <f t="shared" si="1703"/>
        <v>186030.8</v>
      </c>
      <c r="T735" s="11">
        <f t="shared" si="1704"/>
        <v>196501.2</v>
      </c>
      <c r="U735" s="11">
        <f t="shared" si="1790"/>
        <v>0</v>
      </c>
      <c r="V735" s="11">
        <f t="shared" si="1791"/>
        <v>0</v>
      </c>
      <c r="W735" s="11">
        <f t="shared" si="1792"/>
        <v>0</v>
      </c>
      <c r="X735" s="11">
        <f t="shared" si="1705"/>
        <v>18873.3</v>
      </c>
      <c r="Y735" s="11">
        <f t="shared" si="1706"/>
        <v>186030.8</v>
      </c>
      <c r="Z735" s="11">
        <f t="shared" si="1707"/>
        <v>196501.2</v>
      </c>
      <c r="AA735" s="11">
        <f t="shared" si="1793"/>
        <v>0</v>
      </c>
      <c r="AB735" s="11">
        <f t="shared" si="1794"/>
        <v>0</v>
      </c>
      <c r="AC735" s="11">
        <f t="shared" si="1795"/>
        <v>0</v>
      </c>
      <c r="AD735" s="11">
        <f t="shared" si="1708"/>
        <v>18873.3</v>
      </c>
      <c r="AE735" s="11">
        <f t="shared" si="1709"/>
        <v>186030.8</v>
      </c>
      <c r="AF735" s="11">
        <f t="shared" si="1710"/>
        <v>196501.2</v>
      </c>
      <c r="AG735" s="11">
        <f t="shared" si="1796"/>
        <v>0</v>
      </c>
      <c r="AH735" s="11">
        <f t="shared" si="1711"/>
        <v>18873.3</v>
      </c>
      <c r="AI735" s="11">
        <f t="shared" si="1712"/>
        <v>186030.8</v>
      </c>
      <c r="AJ735" s="11">
        <f t="shared" si="1713"/>
        <v>196501.2</v>
      </c>
      <c r="AK735" s="11">
        <f t="shared" si="1797"/>
        <v>0</v>
      </c>
      <c r="AL735" s="11">
        <f t="shared" si="1798"/>
        <v>0</v>
      </c>
      <c r="AM735" s="11">
        <f t="shared" si="1799"/>
        <v>0</v>
      </c>
      <c r="AN735" s="11">
        <f t="shared" si="1714"/>
        <v>18873.3</v>
      </c>
      <c r="AO735" s="11">
        <f t="shared" si="1715"/>
        <v>186030.8</v>
      </c>
      <c r="AP735" s="11">
        <f t="shared" si="1716"/>
        <v>196501.2</v>
      </c>
      <c r="AQ735" s="11">
        <f t="shared" si="1800"/>
        <v>0</v>
      </c>
      <c r="AR735" s="11">
        <f t="shared" si="1801"/>
        <v>0</v>
      </c>
      <c r="AS735" s="11">
        <f t="shared" si="1802"/>
        <v>0</v>
      </c>
      <c r="AT735" s="11">
        <f t="shared" si="1717"/>
        <v>18873.3</v>
      </c>
      <c r="AU735" s="11">
        <f t="shared" si="1718"/>
        <v>186030.8</v>
      </c>
      <c r="AV735" s="11">
        <f t="shared" si="1719"/>
        <v>196501.2</v>
      </c>
      <c r="AW735" s="11">
        <f t="shared" si="1803"/>
        <v>0</v>
      </c>
      <c r="AX735" s="11">
        <f t="shared" si="1804"/>
        <v>0</v>
      </c>
      <c r="AY735" s="11">
        <f t="shared" si="1805"/>
        <v>0</v>
      </c>
      <c r="AZ735" s="11">
        <f t="shared" si="1720"/>
        <v>18873.3</v>
      </c>
      <c r="BA735" s="11">
        <f t="shared" si="1721"/>
        <v>186030.8</v>
      </c>
      <c r="BB735" s="11">
        <f t="shared" si="1722"/>
        <v>196501.2</v>
      </c>
      <c r="BC735" s="11">
        <f t="shared" si="1806"/>
        <v>0</v>
      </c>
      <c r="BD735" s="11">
        <f t="shared" si="1807"/>
        <v>0</v>
      </c>
      <c r="BE735" s="11">
        <f t="shared" si="1808"/>
        <v>0</v>
      </c>
      <c r="BF735" s="11">
        <f t="shared" si="1723"/>
        <v>18873.3</v>
      </c>
      <c r="BG735" s="11">
        <f t="shared" si="1724"/>
        <v>186030.8</v>
      </c>
      <c r="BH735" s="11">
        <f t="shared" si="1725"/>
        <v>196501.2</v>
      </c>
      <c r="BI735" s="11">
        <f t="shared" si="1809"/>
        <v>0</v>
      </c>
      <c r="BJ735" s="11">
        <f t="shared" si="1810"/>
        <v>0</v>
      </c>
      <c r="BK735" s="11">
        <f t="shared" si="1811"/>
        <v>0</v>
      </c>
      <c r="BL735" s="11">
        <f t="shared" si="1695"/>
        <v>18873.3</v>
      </c>
      <c r="BM735" s="11">
        <f t="shared" si="1812"/>
        <v>0</v>
      </c>
      <c r="BN735" s="43">
        <f t="shared" si="1734"/>
        <v>18873.3</v>
      </c>
      <c r="BO735" s="11">
        <f t="shared" si="1742"/>
        <v>186030.8</v>
      </c>
      <c r="BP735" s="11">
        <f t="shared" si="1813"/>
        <v>0</v>
      </c>
      <c r="BQ735" s="43">
        <f t="shared" si="1735"/>
        <v>186030.8</v>
      </c>
      <c r="BR735" s="11">
        <f t="shared" si="1743"/>
        <v>196501.2</v>
      </c>
      <c r="BS735" s="11">
        <f t="shared" si="1813"/>
        <v>0</v>
      </c>
      <c r="BT735" s="43">
        <f t="shared" si="1736"/>
        <v>196501.2</v>
      </c>
      <c r="BU735" s="11">
        <f t="shared" si="1813"/>
        <v>0</v>
      </c>
      <c r="BV735" s="21"/>
      <c r="BW735" s="21"/>
      <c r="BX735" s="1" t="str">
        <f t="shared" si="1697"/>
        <v/>
      </c>
    </row>
    <row r="736" spans="1:76" ht="15.6" customHeight="1" x14ac:dyDescent="0.3">
      <c r="A736" s="62" t="s">
        <v>495</v>
      </c>
      <c r="B736" s="63">
        <v>600</v>
      </c>
      <c r="C736" s="62" t="s">
        <v>78</v>
      </c>
      <c r="D736" s="62" t="s">
        <v>323</v>
      </c>
      <c r="E736" s="64" t="s">
        <v>378</v>
      </c>
      <c r="F736" s="11">
        <v>18873.3</v>
      </c>
      <c r="G736" s="11">
        <v>186030.8</v>
      </c>
      <c r="H736" s="11">
        <v>196501.2</v>
      </c>
      <c r="I736" s="11"/>
      <c r="J736" s="11"/>
      <c r="K736" s="11"/>
      <c r="L736" s="11">
        <f t="shared" si="1777"/>
        <v>18873.3</v>
      </c>
      <c r="M736" s="11">
        <f t="shared" si="1778"/>
        <v>186030.8</v>
      </c>
      <c r="N736" s="11">
        <f t="shared" si="1779"/>
        <v>196501.2</v>
      </c>
      <c r="O736" s="11"/>
      <c r="P736" s="11"/>
      <c r="Q736" s="11"/>
      <c r="R736" s="11">
        <f t="shared" si="1702"/>
        <v>18873.3</v>
      </c>
      <c r="S736" s="11">
        <f t="shared" si="1703"/>
        <v>186030.8</v>
      </c>
      <c r="T736" s="11">
        <f t="shared" si="1704"/>
        <v>196501.2</v>
      </c>
      <c r="U736" s="11"/>
      <c r="V736" s="11"/>
      <c r="W736" s="11"/>
      <c r="X736" s="11">
        <f t="shared" si="1705"/>
        <v>18873.3</v>
      </c>
      <c r="Y736" s="11">
        <f t="shared" si="1706"/>
        <v>186030.8</v>
      </c>
      <c r="Z736" s="11">
        <f t="shared" si="1707"/>
        <v>196501.2</v>
      </c>
      <c r="AA736" s="11"/>
      <c r="AB736" s="11"/>
      <c r="AC736" s="11"/>
      <c r="AD736" s="11">
        <f t="shared" si="1708"/>
        <v>18873.3</v>
      </c>
      <c r="AE736" s="11">
        <f t="shared" si="1709"/>
        <v>186030.8</v>
      </c>
      <c r="AF736" s="11">
        <f t="shared" si="1710"/>
        <v>196501.2</v>
      </c>
      <c r="AG736" s="11"/>
      <c r="AH736" s="11">
        <f t="shared" si="1711"/>
        <v>18873.3</v>
      </c>
      <c r="AI736" s="11">
        <f t="shared" si="1712"/>
        <v>186030.8</v>
      </c>
      <c r="AJ736" s="11">
        <f t="shared" si="1713"/>
        <v>196501.2</v>
      </c>
      <c r="AK736" s="11"/>
      <c r="AL736" s="11"/>
      <c r="AM736" s="11"/>
      <c r="AN736" s="11">
        <f t="shared" si="1714"/>
        <v>18873.3</v>
      </c>
      <c r="AO736" s="11">
        <f t="shared" si="1715"/>
        <v>186030.8</v>
      </c>
      <c r="AP736" s="11">
        <f t="shared" si="1716"/>
        <v>196501.2</v>
      </c>
      <c r="AQ736" s="11"/>
      <c r="AR736" s="11"/>
      <c r="AS736" s="11"/>
      <c r="AT736" s="11">
        <f t="shared" si="1717"/>
        <v>18873.3</v>
      </c>
      <c r="AU736" s="11">
        <f t="shared" si="1718"/>
        <v>186030.8</v>
      </c>
      <c r="AV736" s="11">
        <f t="shared" si="1719"/>
        <v>196501.2</v>
      </c>
      <c r="AW736" s="11"/>
      <c r="AX736" s="11"/>
      <c r="AY736" s="11"/>
      <c r="AZ736" s="11">
        <f t="shared" si="1720"/>
        <v>18873.3</v>
      </c>
      <c r="BA736" s="11">
        <f t="shared" si="1721"/>
        <v>186030.8</v>
      </c>
      <c r="BB736" s="11">
        <f t="shared" si="1722"/>
        <v>196501.2</v>
      </c>
      <c r="BC736" s="11"/>
      <c r="BD736" s="11"/>
      <c r="BE736" s="11"/>
      <c r="BF736" s="11">
        <f t="shared" si="1723"/>
        <v>18873.3</v>
      </c>
      <c r="BG736" s="11">
        <f t="shared" si="1724"/>
        <v>186030.8</v>
      </c>
      <c r="BH736" s="11">
        <f t="shared" si="1725"/>
        <v>196501.2</v>
      </c>
      <c r="BI736" s="11"/>
      <c r="BJ736" s="11"/>
      <c r="BK736" s="11"/>
      <c r="BL736" s="11">
        <f t="shared" si="1695"/>
        <v>18873.3</v>
      </c>
      <c r="BM736" s="11"/>
      <c r="BN736" s="43">
        <f t="shared" si="1734"/>
        <v>18873.3</v>
      </c>
      <c r="BO736" s="11">
        <f t="shared" si="1742"/>
        <v>186030.8</v>
      </c>
      <c r="BP736" s="11"/>
      <c r="BQ736" s="43">
        <f t="shared" si="1735"/>
        <v>186030.8</v>
      </c>
      <c r="BR736" s="11">
        <f t="shared" si="1743"/>
        <v>196501.2</v>
      </c>
      <c r="BS736" s="11"/>
      <c r="BT736" s="43">
        <f t="shared" si="1736"/>
        <v>196501.2</v>
      </c>
      <c r="BU736" s="11"/>
      <c r="BV736" s="21"/>
      <c r="BW736" s="21"/>
      <c r="BX736" s="1" t="str">
        <f t="shared" si="1697"/>
        <v>0702</v>
      </c>
    </row>
    <row r="737" spans="1:76" ht="62.4" customHeight="1" x14ac:dyDescent="0.3">
      <c r="A737" s="62" t="s">
        <v>497</v>
      </c>
      <c r="B737" s="63"/>
      <c r="C737" s="62"/>
      <c r="D737" s="62"/>
      <c r="E737" s="64" t="s">
        <v>498</v>
      </c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>
        <f t="shared" si="1797"/>
        <v>12933.633</v>
      </c>
      <c r="AL737" s="11">
        <f t="shared" si="1798"/>
        <v>0</v>
      </c>
      <c r="AM737" s="11">
        <f t="shared" si="1799"/>
        <v>0</v>
      </c>
      <c r="AN737" s="11">
        <f t="shared" si="1714"/>
        <v>12933.633</v>
      </c>
      <c r="AO737" s="11">
        <f t="shared" si="1715"/>
        <v>0</v>
      </c>
      <c r="AP737" s="11">
        <f t="shared" si="1716"/>
        <v>0</v>
      </c>
      <c r="AQ737" s="11">
        <f t="shared" si="1800"/>
        <v>-12933.633</v>
      </c>
      <c r="AR737" s="11">
        <f t="shared" si="1801"/>
        <v>0</v>
      </c>
      <c r="AS737" s="11">
        <f t="shared" si="1802"/>
        <v>0</v>
      </c>
      <c r="AT737" s="11">
        <f t="shared" si="1717"/>
        <v>0</v>
      </c>
      <c r="AU737" s="11">
        <f t="shared" si="1718"/>
        <v>0</v>
      </c>
      <c r="AV737" s="11">
        <f t="shared" si="1719"/>
        <v>0</v>
      </c>
      <c r="AW737" s="11">
        <f t="shared" si="1803"/>
        <v>12933.633</v>
      </c>
      <c r="AX737" s="11">
        <f t="shared" si="1804"/>
        <v>0</v>
      </c>
      <c r="AY737" s="11">
        <f t="shared" si="1805"/>
        <v>0</v>
      </c>
      <c r="AZ737" s="11">
        <f t="shared" si="1720"/>
        <v>12933.633</v>
      </c>
      <c r="BA737" s="11">
        <f t="shared" si="1721"/>
        <v>0</v>
      </c>
      <c r="BB737" s="11">
        <f t="shared" si="1722"/>
        <v>0</v>
      </c>
      <c r="BC737" s="11">
        <f t="shared" si="1806"/>
        <v>0</v>
      </c>
      <c r="BD737" s="11">
        <f t="shared" si="1807"/>
        <v>0</v>
      </c>
      <c r="BE737" s="11">
        <f t="shared" si="1808"/>
        <v>0</v>
      </c>
      <c r="BF737" s="11">
        <f t="shared" si="1723"/>
        <v>12933.633</v>
      </c>
      <c r="BG737" s="11">
        <f t="shared" si="1724"/>
        <v>0</v>
      </c>
      <c r="BH737" s="11">
        <f t="shared" si="1725"/>
        <v>0</v>
      </c>
      <c r="BI737" s="11">
        <f t="shared" si="1809"/>
        <v>0</v>
      </c>
      <c r="BJ737" s="11">
        <f t="shared" si="1810"/>
        <v>0</v>
      </c>
      <c r="BK737" s="11">
        <f t="shared" si="1811"/>
        <v>0</v>
      </c>
      <c r="BL737" s="11">
        <f t="shared" si="1695"/>
        <v>12933.633</v>
      </c>
      <c r="BM737" s="11">
        <f t="shared" si="1812"/>
        <v>0</v>
      </c>
      <c r="BN737" s="43">
        <f t="shared" si="1734"/>
        <v>12933.633</v>
      </c>
      <c r="BO737" s="11">
        <f t="shared" si="1742"/>
        <v>0</v>
      </c>
      <c r="BP737" s="11">
        <f t="shared" si="1813"/>
        <v>0</v>
      </c>
      <c r="BQ737" s="43">
        <f t="shared" si="1735"/>
        <v>0</v>
      </c>
      <c r="BR737" s="11">
        <f t="shared" si="1743"/>
        <v>0</v>
      </c>
      <c r="BS737" s="11">
        <f t="shared" si="1813"/>
        <v>0</v>
      </c>
      <c r="BT737" s="43">
        <f t="shared" si="1736"/>
        <v>0</v>
      </c>
      <c r="BU737" s="11">
        <f t="shared" si="1813"/>
        <v>0</v>
      </c>
      <c r="BV737" s="21"/>
      <c r="BW737" s="21"/>
      <c r="BX737" s="1" t="str">
        <f t="shared" si="1697"/>
        <v/>
      </c>
    </row>
    <row r="738" spans="1:76" ht="46.8" customHeight="1" x14ac:dyDescent="0.3">
      <c r="A738" s="62" t="s">
        <v>497</v>
      </c>
      <c r="B738" s="63" t="s">
        <v>82</v>
      </c>
      <c r="C738" s="62"/>
      <c r="D738" s="62"/>
      <c r="E738" s="64" t="s">
        <v>83</v>
      </c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>
        <f>AK739+AK740</f>
        <v>12933.633</v>
      </c>
      <c r="AL738" s="11">
        <f>AL739+AL740</f>
        <v>0</v>
      </c>
      <c r="AM738" s="11">
        <f>AM739+AM740</f>
        <v>0</v>
      </c>
      <c r="AN738" s="11">
        <f t="shared" si="1714"/>
        <v>12933.633</v>
      </c>
      <c r="AO738" s="11">
        <f t="shared" si="1715"/>
        <v>0</v>
      </c>
      <c r="AP738" s="11">
        <f t="shared" si="1716"/>
        <v>0</v>
      </c>
      <c r="AQ738" s="11">
        <f>AQ739+AQ740</f>
        <v>-12933.633</v>
      </c>
      <c r="AR738" s="11">
        <f>AR739+AR740</f>
        <v>0</v>
      </c>
      <c r="AS738" s="11">
        <f>AS739+AS740</f>
        <v>0</v>
      </c>
      <c r="AT738" s="11">
        <f t="shared" si="1717"/>
        <v>0</v>
      </c>
      <c r="AU738" s="11">
        <f t="shared" si="1718"/>
        <v>0</v>
      </c>
      <c r="AV738" s="11">
        <f t="shared" si="1719"/>
        <v>0</v>
      </c>
      <c r="AW738" s="11">
        <f>AW739+AW740</f>
        <v>12933.633</v>
      </c>
      <c r="AX738" s="11">
        <f>AX739+AX740</f>
        <v>0</v>
      </c>
      <c r="AY738" s="11">
        <f>AY739+AY740</f>
        <v>0</v>
      </c>
      <c r="AZ738" s="11">
        <f t="shared" si="1720"/>
        <v>12933.633</v>
      </c>
      <c r="BA738" s="11">
        <f t="shared" si="1721"/>
        <v>0</v>
      </c>
      <c r="BB738" s="11">
        <f t="shared" si="1722"/>
        <v>0</v>
      </c>
      <c r="BC738" s="11">
        <f>BC739+BC740</f>
        <v>0</v>
      </c>
      <c r="BD738" s="11">
        <f>BD739+BD740</f>
        <v>0</v>
      </c>
      <c r="BE738" s="11">
        <f>BE739+BE740</f>
        <v>0</v>
      </c>
      <c r="BF738" s="11">
        <f t="shared" si="1723"/>
        <v>12933.633</v>
      </c>
      <c r="BG738" s="11">
        <f t="shared" si="1724"/>
        <v>0</v>
      </c>
      <c r="BH738" s="11">
        <f t="shared" si="1725"/>
        <v>0</v>
      </c>
      <c r="BI738" s="11">
        <f>BI739+BI740</f>
        <v>0</v>
      </c>
      <c r="BJ738" s="11">
        <f>BJ739+BJ740</f>
        <v>0</v>
      </c>
      <c r="BK738" s="11">
        <f>BK739+BK740</f>
        <v>0</v>
      </c>
      <c r="BL738" s="11">
        <f t="shared" si="1695"/>
        <v>12933.633</v>
      </c>
      <c r="BM738" s="11">
        <f>BM739+BM740</f>
        <v>0</v>
      </c>
      <c r="BN738" s="43">
        <f t="shared" si="1734"/>
        <v>12933.633</v>
      </c>
      <c r="BO738" s="11">
        <f t="shared" si="1742"/>
        <v>0</v>
      </c>
      <c r="BP738" s="11">
        <f>BP739+BP740</f>
        <v>0</v>
      </c>
      <c r="BQ738" s="43">
        <f t="shared" si="1735"/>
        <v>0</v>
      </c>
      <c r="BR738" s="11">
        <f t="shared" si="1743"/>
        <v>0</v>
      </c>
      <c r="BS738" s="11">
        <f>BS739+BS740</f>
        <v>0</v>
      </c>
      <c r="BT738" s="43">
        <f t="shared" si="1736"/>
        <v>0</v>
      </c>
      <c r="BU738" s="11">
        <f>BU739+BU740</f>
        <v>0</v>
      </c>
      <c r="BV738" s="21"/>
      <c r="BW738" s="21"/>
      <c r="BX738" s="1" t="str">
        <f t="shared" si="1697"/>
        <v/>
      </c>
    </row>
    <row r="739" spans="1:76" ht="15.6" customHeight="1" x14ac:dyDescent="0.3">
      <c r="A739" s="62" t="s">
        <v>497</v>
      </c>
      <c r="B739" s="63">
        <v>600</v>
      </c>
      <c r="C739" s="62" t="s">
        <v>78</v>
      </c>
      <c r="D739" s="62" t="s">
        <v>43</v>
      </c>
      <c r="E739" s="64" t="s">
        <v>443</v>
      </c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>
        <v>2756.1</v>
      </c>
      <c r="AL739" s="11"/>
      <c r="AM739" s="11"/>
      <c r="AN739" s="11">
        <f t="shared" si="1714"/>
        <v>2756.1</v>
      </c>
      <c r="AO739" s="11">
        <f t="shared" si="1715"/>
        <v>0</v>
      </c>
      <c r="AP739" s="11">
        <f t="shared" si="1716"/>
        <v>0</v>
      </c>
      <c r="AQ739" s="11">
        <v>-2756.1</v>
      </c>
      <c r="AR739" s="11"/>
      <c r="AS739" s="11"/>
      <c r="AT739" s="11">
        <f t="shared" si="1717"/>
        <v>0</v>
      </c>
      <c r="AU739" s="11">
        <f t="shared" si="1718"/>
        <v>0</v>
      </c>
      <c r="AV739" s="11">
        <f t="shared" si="1719"/>
        <v>0</v>
      </c>
      <c r="AW739" s="11">
        <v>2756.1</v>
      </c>
      <c r="AX739" s="11"/>
      <c r="AY739" s="11"/>
      <c r="AZ739" s="11">
        <f t="shared" si="1720"/>
        <v>2756.1</v>
      </c>
      <c r="BA739" s="11">
        <f t="shared" si="1721"/>
        <v>0</v>
      </c>
      <c r="BB739" s="11">
        <f t="shared" si="1722"/>
        <v>0</v>
      </c>
      <c r="BC739" s="11"/>
      <c r="BD739" s="11"/>
      <c r="BE739" s="11"/>
      <c r="BF739" s="11">
        <f t="shared" si="1723"/>
        <v>2756.1</v>
      </c>
      <c r="BG739" s="11">
        <f t="shared" si="1724"/>
        <v>0</v>
      </c>
      <c r="BH739" s="11">
        <f t="shared" si="1725"/>
        <v>0</v>
      </c>
      <c r="BI739" s="11"/>
      <c r="BJ739" s="11"/>
      <c r="BK739" s="11"/>
      <c r="BL739" s="11">
        <f t="shared" si="1695"/>
        <v>2756.1</v>
      </c>
      <c r="BM739" s="11"/>
      <c r="BN739" s="43">
        <f t="shared" si="1734"/>
        <v>2756.1</v>
      </c>
      <c r="BO739" s="11">
        <f t="shared" si="1742"/>
        <v>0</v>
      </c>
      <c r="BP739" s="11"/>
      <c r="BQ739" s="43">
        <f t="shared" si="1735"/>
        <v>0</v>
      </c>
      <c r="BR739" s="11">
        <f t="shared" si="1743"/>
        <v>0</v>
      </c>
      <c r="BS739" s="11"/>
      <c r="BT739" s="43">
        <f t="shared" si="1736"/>
        <v>0</v>
      </c>
      <c r="BU739" s="11"/>
      <c r="BV739" s="21"/>
      <c r="BW739" s="21"/>
      <c r="BX739" s="1" t="str">
        <f t="shared" si="1697"/>
        <v>0701</v>
      </c>
    </row>
    <row r="740" spans="1:76" ht="15.6" customHeight="1" x14ac:dyDescent="0.3">
      <c r="A740" s="62" t="s">
        <v>497</v>
      </c>
      <c r="B740" s="63">
        <v>600</v>
      </c>
      <c r="C740" s="62" t="s">
        <v>78</v>
      </c>
      <c r="D740" s="62" t="s">
        <v>323</v>
      </c>
      <c r="E740" s="64" t="s">
        <v>378</v>
      </c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>
        <v>10177.532999999999</v>
      </c>
      <c r="AL740" s="11"/>
      <c r="AM740" s="11"/>
      <c r="AN740" s="11">
        <f t="shared" si="1714"/>
        <v>10177.532999999999</v>
      </c>
      <c r="AO740" s="11">
        <f t="shared" si="1715"/>
        <v>0</v>
      </c>
      <c r="AP740" s="11">
        <f t="shared" si="1716"/>
        <v>0</v>
      </c>
      <c r="AQ740" s="11">
        <v>-10177.532999999999</v>
      </c>
      <c r="AR740" s="11"/>
      <c r="AS740" s="11"/>
      <c r="AT740" s="11">
        <f t="shared" si="1717"/>
        <v>0</v>
      </c>
      <c r="AU740" s="11">
        <f t="shared" si="1718"/>
        <v>0</v>
      </c>
      <c r="AV740" s="11">
        <f t="shared" si="1719"/>
        <v>0</v>
      </c>
      <c r="AW740" s="11">
        <v>10177.532999999999</v>
      </c>
      <c r="AX740" s="11"/>
      <c r="AY740" s="11"/>
      <c r="AZ740" s="11">
        <f t="shared" si="1720"/>
        <v>10177.532999999999</v>
      </c>
      <c r="BA740" s="11">
        <f t="shared" si="1721"/>
        <v>0</v>
      </c>
      <c r="BB740" s="11">
        <f t="shared" si="1722"/>
        <v>0</v>
      </c>
      <c r="BC740" s="11"/>
      <c r="BD740" s="11"/>
      <c r="BE740" s="11"/>
      <c r="BF740" s="11">
        <f t="shared" si="1723"/>
        <v>10177.532999999999</v>
      </c>
      <c r="BG740" s="11">
        <f t="shared" si="1724"/>
        <v>0</v>
      </c>
      <c r="BH740" s="11">
        <f t="shared" si="1725"/>
        <v>0</v>
      </c>
      <c r="BI740" s="11"/>
      <c r="BJ740" s="11"/>
      <c r="BK740" s="11"/>
      <c r="BL740" s="11">
        <f t="shared" si="1695"/>
        <v>10177.532999999999</v>
      </c>
      <c r="BM740" s="11"/>
      <c r="BN740" s="43">
        <f t="shared" si="1734"/>
        <v>10177.532999999999</v>
      </c>
      <c r="BO740" s="11">
        <f t="shared" si="1742"/>
        <v>0</v>
      </c>
      <c r="BP740" s="11"/>
      <c r="BQ740" s="43">
        <f t="shared" si="1735"/>
        <v>0</v>
      </c>
      <c r="BR740" s="11">
        <f t="shared" si="1743"/>
        <v>0</v>
      </c>
      <c r="BS740" s="11"/>
      <c r="BT740" s="43">
        <f t="shared" si="1736"/>
        <v>0</v>
      </c>
      <c r="BU740" s="11"/>
      <c r="BV740" s="21"/>
      <c r="BW740" s="21"/>
      <c r="BX740" s="1" t="str">
        <f t="shared" si="1697"/>
        <v>0702</v>
      </c>
    </row>
    <row r="741" spans="1:76" ht="31.2" customHeight="1" x14ac:dyDescent="0.3">
      <c r="A741" s="62" t="s">
        <v>499</v>
      </c>
      <c r="B741" s="63"/>
      <c r="C741" s="62"/>
      <c r="D741" s="62"/>
      <c r="E741" s="64" t="s">
        <v>231</v>
      </c>
      <c r="F741" s="11">
        <f t="shared" ref="F741:K741" si="1814">F742+F744</f>
        <v>2122.9</v>
      </c>
      <c r="G741" s="11">
        <f t="shared" si="1814"/>
        <v>2122.9</v>
      </c>
      <c r="H741" s="11">
        <f t="shared" si="1814"/>
        <v>2122.9</v>
      </c>
      <c r="I741" s="11">
        <f t="shared" si="1814"/>
        <v>0</v>
      </c>
      <c r="J741" s="11">
        <f t="shared" si="1814"/>
        <v>0</v>
      </c>
      <c r="K741" s="11">
        <f t="shared" si="1814"/>
        <v>0</v>
      </c>
      <c r="L741" s="11">
        <f t="shared" si="1777"/>
        <v>2122.9</v>
      </c>
      <c r="M741" s="11">
        <f t="shared" si="1778"/>
        <v>2122.9</v>
      </c>
      <c r="N741" s="11">
        <f t="shared" si="1779"/>
        <v>2122.9</v>
      </c>
      <c r="O741" s="11">
        <f>O742+O744</f>
        <v>0</v>
      </c>
      <c r="P741" s="11">
        <f>P742+P744</f>
        <v>0</v>
      </c>
      <c r="Q741" s="11">
        <f>Q742+Q744</f>
        <v>0</v>
      </c>
      <c r="R741" s="11">
        <f t="shared" si="1702"/>
        <v>2122.9</v>
      </c>
      <c r="S741" s="11">
        <f t="shared" si="1703"/>
        <v>2122.9</v>
      </c>
      <c r="T741" s="11">
        <f t="shared" si="1704"/>
        <v>2122.9</v>
      </c>
      <c r="U741" s="11">
        <f>U742+U744</f>
        <v>0</v>
      </c>
      <c r="V741" s="11">
        <f>V742+V744</f>
        <v>0</v>
      </c>
      <c r="W741" s="11">
        <f>W742+W744</f>
        <v>0</v>
      </c>
      <c r="X741" s="11">
        <f t="shared" si="1705"/>
        <v>2122.9</v>
      </c>
      <c r="Y741" s="11">
        <f t="shared" si="1706"/>
        <v>2122.9</v>
      </c>
      <c r="Z741" s="11">
        <f t="shared" si="1707"/>
        <v>2122.9</v>
      </c>
      <c r="AA741" s="11">
        <f>AA742+AA744</f>
        <v>0</v>
      </c>
      <c r="AB741" s="11">
        <f>AB742+AB744</f>
        <v>0</v>
      </c>
      <c r="AC741" s="11">
        <f>AC742+AC744</f>
        <v>0</v>
      </c>
      <c r="AD741" s="11">
        <f t="shared" si="1708"/>
        <v>2122.9</v>
      </c>
      <c r="AE741" s="11">
        <f t="shared" si="1709"/>
        <v>2122.9</v>
      </c>
      <c r="AF741" s="11">
        <f t="shared" si="1710"/>
        <v>2122.9</v>
      </c>
      <c r="AG741" s="11">
        <f>AG742+AG744</f>
        <v>0</v>
      </c>
      <c r="AH741" s="11">
        <f t="shared" si="1711"/>
        <v>2122.9</v>
      </c>
      <c r="AI741" s="11">
        <f t="shared" si="1712"/>
        <v>2122.9</v>
      </c>
      <c r="AJ741" s="11">
        <f t="shared" si="1713"/>
        <v>2122.9</v>
      </c>
      <c r="AK741" s="11">
        <f>AK742+AK744</f>
        <v>0</v>
      </c>
      <c r="AL741" s="11">
        <f>AL742+AL744</f>
        <v>0</v>
      </c>
      <c r="AM741" s="11">
        <f>AM742+AM744</f>
        <v>0</v>
      </c>
      <c r="AN741" s="11">
        <f t="shared" si="1714"/>
        <v>2122.9</v>
      </c>
      <c r="AO741" s="11">
        <f t="shared" si="1715"/>
        <v>2122.9</v>
      </c>
      <c r="AP741" s="11">
        <f t="shared" si="1716"/>
        <v>2122.9</v>
      </c>
      <c r="AQ741" s="11">
        <f>AQ742+AQ744</f>
        <v>0</v>
      </c>
      <c r="AR741" s="11">
        <f>AR742+AR744</f>
        <v>0</v>
      </c>
      <c r="AS741" s="11">
        <f>AS742+AS744</f>
        <v>0</v>
      </c>
      <c r="AT741" s="11">
        <f t="shared" si="1717"/>
        <v>2122.9</v>
      </c>
      <c r="AU741" s="11">
        <f t="shared" si="1718"/>
        <v>2122.9</v>
      </c>
      <c r="AV741" s="11">
        <f t="shared" si="1719"/>
        <v>2122.9</v>
      </c>
      <c r="AW741" s="11">
        <f>AW742+AW744</f>
        <v>0</v>
      </c>
      <c r="AX741" s="11">
        <f>AX742+AX744</f>
        <v>0</v>
      </c>
      <c r="AY741" s="11">
        <f>AY742+AY744</f>
        <v>0</v>
      </c>
      <c r="AZ741" s="11">
        <f t="shared" si="1720"/>
        <v>2122.9</v>
      </c>
      <c r="BA741" s="11">
        <f t="shared" si="1721"/>
        <v>2122.9</v>
      </c>
      <c r="BB741" s="11">
        <f t="shared" si="1722"/>
        <v>2122.9</v>
      </c>
      <c r="BC741" s="11">
        <f>BC742+BC744</f>
        <v>0</v>
      </c>
      <c r="BD741" s="11">
        <f>BD742+BD744</f>
        <v>0</v>
      </c>
      <c r="BE741" s="11">
        <f>BE742+BE744</f>
        <v>0</v>
      </c>
      <c r="BF741" s="11">
        <f t="shared" si="1723"/>
        <v>2122.9</v>
      </c>
      <c r="BG741" s="11">
        <f t="shared" si="1724"/>
        <v>2122.9</v>
      </c>
      <c r="BH741" s="11">
        <f t="shared" si="1725"/>
        <v>2122.9</v>
      </c>
      <c r="BI741" s="11">
        <f>BI742+BI744</f>
        <v>0</v>
      </c>
      <c r="BJ741" s="11">
        <f>BJ742+BJ744</f>
        <v>0</v>
      </c>
      <c r="BK741" s="11">
        <f>BK742+BK744</f>
        <v>0</v>
      </c>
      <c r="BL741" s="11">
        <f t="shared" si="1695"/>
        <v>2122.9</v>
      </c>
      <c r="BM741" s="11">
        <f>BM742+BM744</f>
        <v>0</v>
      </c>
      <c r="BN741" s="43">
        <f t="shared" si="1734"/>
        <v>2122.9</v>
      </c>
      <c r="BO741" s="11">
        <f t="shared" si="1742"/>
        <v>2122.9</v>
      </c>
      <c r="BP741" s="11">
        <f>BP742+BP744</f>
        <v>0</v>
      </c>
      <c r="BQ741" s="43">
        <f t="shared" si="1735"/>
        <v>2122.9</v>
      </c>
      <c r="BR741" s="11">
        <f t="shared" si="1743"/>
        <v>2122.9</v>
      </c>
      <c r="BS741" s="11">
        <f>BS742+BS744</f>
        <v>0</v>
      </c>
      <c r="BT741" s="43">
        <f t="shared" si="1736"/>
        <v>2122.9</v>
      </c>
      <c r="BU741" s="11">
        <f>BU742+BU744</f>
        <v>0</v>
      </c>
      <c r="BV741" s="21"/>
      <c r="BW741" s="21"/>
      <c r="BX741" s="1" t="str">
        <f t="shared" si="1697"/>
        <v/>
      </c>
    </row>
    <row r="742" spans="1:76" ht="31.2" customHeight="1" x14ac:dyDescent="0.3">
      <c r="A742" s="62" t="s">
        <v>499</v>
      </c>
      <c r="B742" s="63" t="s">
        <v>64</v>
      </c>
      <c r="C742" s="62"/>
      <c r="D742" s="62"/>
      <c r="E742" s="64" t="s">
        <v>65</v>
      </c>
      <c r="F742" s="11">
        <f t="shared" ref="F742:K742" si="1815">F743</f>
        <v>56</v>
      </c>
      <c r="G742" s="11">
        <f t="shared" si="1815"/>
        <v>56</v>
      </c>
      <c r="H742" s="11">
        <f t="shared" si="1815"/>
        <v>56</v>
      </c>
      <c r="I742" s="11">
        <f t="shared" si="1815"/>
        <v>0</v>
      </c>
      <c r="J742" s="11">
        <f t="shared" si="1815"/>
        <v>0</v>
      </c>
      <c r="K742" s="11">
        <f t="shared" si="1815"/>
        <v>0</v>
      </c>
      <c r="L742" s="11">
        <f t="shared" si="1777"/>
        <v>56</v>
      </c>
      <c r="M742" s="11">
        <f t="shared" si="1778"/>
        <v>56</v>
      </c>
      <c r="N742" s="11">
        <f t="shared" si="1779"/>
        <v>56</v>
      </c>
      <c r="O742" s="11">
        <f>O743</f>
        <v>0</v>
      </c>
      <c r="P742" s="11">
        <f>P743</f>
        <v>0</v>
      </c>
      <c r="Q742" s="11">
        <f>Q743</f>
        <v>0</v>
      </c>
      <c r="R742" s="11">
        <f t="shared" si="1702"/>
        <v>56</v>
      </c>
      <c r="S742" s="11">
        <f t="shared" si="1703"/>
        <v>56</v>
      </c>
      <c r="T742" s="11">
        <f t="shared" si="1704"/>
        <v>56</v>
      </c>
      <c r="U742" s="11">
        <f>U743</f>
        <v>0</v>
      </c>
      <c r="V742" s="11">
        <f>V743</f>
        <v>0</v>
      </c>
      <c r="W742" s="11">
        <f>W743</f>
        <v>0</v>
      </c>
      <c r="X742" s="11">
        <f t="shared" si="1705"/>
        <v>56</v>
      </c>
      <c r="Y742" s="11">
        <f t="shared" si="1706"/>
        <v>56</v>
      </c>
      <c r="Z742" s="11">
        <f t="shared" si="1707"/>
        <v>56</v>
      </c>
      <c r="AA742" s="11">
        <f>AA743</f>
        <v>0</v>
      </c>
      <c r="AB742" s="11">
        <f>AB743</f>
        <v>0</v>
      </c>
      <c r="AC742" s="11">
        <f>AC743</f>
        <v>0</v>
      </c>
      <c r="AD742" s="11">
        <f t="shared" si="1708"/>
        <v>56</v>
      </c>
      <c r="AE742" s="11">
        <f t="shared" si="1709"/>
        <v>56</v>
      </c>
      <c r="AF742" s="11">
        <f t="shared" si="1710"/>
        <v>56</v>
      </c>
      <c r="AG742" s="11">
        <f>AG743</f>
        <v>0</v>
      </c>
      <c r="AH742" s="11">
        <f t="shared" si="1711"/>
        <v>56</v>
      </c>
      <c r="AI742" s="11">
        <f t="shared" si="1712"/>
        <v>56</v>
      </c>
      <c r="AJ742" s="11">
        <f t="shared" si="1713"/>
        <v>56</v>
      </c>
      <c r="AK742" s="11">
        <f>AK743</f>
        <v>0</v>
      </c>
      <c r="AL742" s="11">
        <f>AL743</f>
        <v>0</v>
      </c>
      <c r="AM742" s="11">
        <f>AM743</f>
        <v>0</v>
      </c>
      <c r="AN742" s="11">
        <f t="shared" si="1714"/>
        <v>56</v>
      </c>
      <c r="AO742" s="11">
        <f t="shared" si="1715"/>
        <v>56</v>
      </c>
      <c r="AP742" s="11">
        <f t="shared" si="1716"/>
        <v>56</v>
      </c>
      <c r="AQ742" s="11">
        <f>AQ743</f>
        <v>0</v>
      </c>
      <c r="AR742" s="11">
        <f>AR743</f>
        <v>0</v>
      </c>
      <c r="AS742" s="11">
        <f>AS743</f>
        <v>0</v>
      </c>
      <c r="AT742" s="11">
        <f t="shared" si="1717"/>
        <v>56</v>
      </c>
      <c r="AU742" s="11">
        <f t="shared" si="1718"/>
        <v>56</v>
      </c>
      <c r="AV742" s="11">
        <f t="shared" si="1719"/>
        <v>56</v>
      </c>
      <c r="AW742" s="11">
        <f>AW743</f>
        <v>0</v>
      </c>
      <c r="AX742" s="11">
        <f>AX743</f>
        <v>0</v>
      </c>
      <c r="AY742" s="11">
        <f>AY743</f>
        <v>0</v>
      </c>
      <c r="AZ742" s="11">
        <f t="shared" si="1720"/>
        <v>56</v>
      </c>
      <c r="BA742" s="11">
        <f t="shared" si="1721"/>
        <v>56</v>
      </c>
      <c r="BB742" s="11">
        <f t="shared" si="1722"/>
        <v>56</v>
      </c>
      <c r="BC742" s="11">
        <f>BC743</f>
        <v>0</v>
      </c>
      <c r="BD742" s="11">
        <f>BD743</f>
        <v>0</v>
      </c>
      <c r="BE742" s="11">
        <f>BE743</f>
        <v>0</v>
      </c>
      <c r="BF742" s="11">
        <f t="shared" si="1723"/>
        <v>56</v>
      </c>
      <c r="BG742" s="11">
        <f t="shared" si="1724"/>
        <v>56</v>
      </c>
      <c r="BH742" s="11">
        <f t="shared" si="1725"/>
        <v>56</v>
      </c>
      <c r="BI742" s="11">
        <f>BI743</f>
        <v>0</v>
      </c>
      <c r="BJ742" s="11">
        <f>BJ743</f>
        <v>0</v>
      </c>
      <c r="BK742" s="11">
        <f>BK743</f>
        <v>0</v>
      </c>
      <c r="BL742" s="11">
        <f t="shared" si="1695"/>
        <v>56</v>
      </c>
      <c r="BM742" s="11">
        <f>BM743</f>
        <v>0</v>
      </c>
      <c r="BN742" s="43">
        <f t="shared" si="1734"/>
        <v>56</v>
      </c>
      <c r="BO742" s="11">
        <f t="shared" si="1742"/>
        <v>56</v>
      </c>
      <c r="BP742" s="11">
        <f>BP743</f>
        <v>0</v>
      </c>
      <c r="BQ742" s="43">
        <f t="shared" si="1735"/>
        <v>56</v>
      </c>
      <c r="BR742" s="11">
        <f t="shared" si="1743"/>
        <v>56</v>
      </c>
      <c r="BS742" s="11">
        <f>BS743</f>
        <v>0</v>
      </c>
      <c r="BT742" s="43">
        <f t="shared" si="1736"/>
        <v>56</v>
      </c>
      <c r="BU742" s="11">
        <f>BU743</f>
        <v>0</v>
      </c>
      <c r="BV742" s="21"/>
      <c r="BW742" s="21"/>
      <c r="BX742" s="1" t="str">
        <f t="shared" si="1697"/>
        <v/>
      </c>
    </row>
    <row r="743" spans="1:76" ht="15.6" customHeight="1" x14ac:dyDescent="0.3">
      <c r="A743" s="62" t="s">
        <v>499</v>
      </c>
      <c r="B743" s="63">
        <v>200</v>
      </c>
      <c r="C743" s="62" t="s">
        <v>78</v>
      </c>
      <c r="D743" s="62" t="s">
        <v>67</v>
      </c>
      <c r="E743" s="64" t="s">
        <v>232</v>
      </c>
      <c r="F743" s="11">
        <v>56</v>
      </c>
      <c r="G743" s="11">
        <v>56</v>
      </c>
      <c r="H743" s="11">
        <v>56</v>
      </c>
      <c r="I743" s="11"/>
      <c r="J743" s="11"/>
      <c r="K743" s="11"/>
      <c r="L743" s="11">
        <f t="shared" si="1777"/>
        <v>56</v>
      </c>
      <c r="M743" s="11">
        <f t="shared" si="1778"/>
        <v>56</v>
      </c>
      <c r="N743" s="11">
        <f t="shared" si="1779"/>
        <v>56</v>
      </c>
      <c r="O743" s="11"/>
      <c r="P743" s="11"/>
      <c r="Q743" s="11"/>
      <c r="R743" s="11">
        <f t="shared" si="1702"/>
        <v>56</v>
      </c>
      <c r="S743" s="11">
        <f t="shared" si="1703"/>
        <v>56</v>
      </c>
      <c r="T743" s="11">
        <f t="shared" si="1704"/>
        <v>56</v>
      </c>
      <c r="U743" s="11"/>
      <c r="V743" s="11"/>
      <c r="W743" s="11"/>
      <c r="X743" s="11">
        <f t="shared" si="1705"/>
        <v>56</v>
      </c>
      <c r="Y743" s="11">
        <f t="shared" si="1706"/>
        <v>56</v>
      </c>
      <c r="Z743" s="11">
        <f t="shared" si="1707"/>
        <v>56</v>
      </c>
      <c r="AA743" s="11"/>
      <c r="AB743" s="11"/>
      <c r="AC743" s="11"/>
      <c r="AD743" s="11">
        <f t="shared" si="1708"/>
        <v>56</v>
      </c>
      <c r="AE743" s="11">
        <f t="shared" si="1709"/>
        <v>56</v>
      </c>
      <c r="AF743" s="11">
        <f t="shared" si="1710"/>
        <v>56</v>
      </c>
      <c r="AG743" s="11"/>
      <c r="AH743" s="11">
        <f t="shared" si="1711"/>
        <v>56</v>
      </c>
      <c r="AI743" s="11">
        <f t="shared" si="1712"/>
        <v>56</v>
      </c>
      <c r="AJ743" s="11">
        <f t="shared" si="1713"/>
        <v>56</v>
      </c>
      <c r="AK743" s="11"/>
      <c r="AL743" s="11"/>
      <c r="AM743" s="11"/>
      <c r="AN743" s="11">
        <f t="shared" si="1714"/>
        <v>56</v>
      </c>
      <c r="AO743" s="11">
        <f t="shared" si="1715"/>
        <v>56</v>
      </c>
      <c r="AP743" s="11">
        <f t="shared" si="1716"/>
        <v>56</v>
      </c>
      <c r="AQ743" s="11"/>
      <c r="AR743" s="11"/>
      <c r="AS743" s="11"/>
      <c r="AT743" s="11">
        <f t="shared" si="1717"/>
        <v>56</v>
      </c>
      <c r="AU743" s="11">
        <f t="shared" si="1718"/>
        <v>56</v>
      </c>
      <c r="AV743" s="11">
        <f t="shared" si="1719"/>
        <v>56</v>
      </c>
      <c r="AW743" s="11"/>
      <c r="AX743" s="11"/>
      <c r="AY743" s="11"/>
      <c r="AZ743" s="11">
        <f t="shared" si="1720"/>
        <v>56</v>
      </c>
      <c r="BA743" s="11">
        <f t="shared" si="1721"/>
        <v>56</v>
      </c>
      <c r="BB743" s="11">
        <f t="shared" si="1722"/>
        <v>56</v>
      </c>
      <c r="BC743" s="11"/>
      <c r="BD743" s="11"/>
      <c r="BE743" s="11"/>
      <c r="BF743" s="11">
        <f t="shared" si="1723"/>
        <v>56</v>
      </c>
      <c r="BG743" s="11">
        <f t="shared" si="1724"/>
        <v>56</v>
      </c>
      <c r="BH743" s="11">
        <f t="shared" si="1725"/>
        <v>56</v>
      </c>
      <c r="BI743" s="11"/>
      <c r="BJ743" s="11"/>
      <c r="BK743" s="11"/>
      <c r="BL743" s="11">
        <f t="shared" si="1695"/>
        <v>56</v>
      </c>
      <c r="BM743" s="11"/>
      <c r="BN743" s="43">
        <f t="shared" si="1734"/>
        <v>56</v>
      </c>
      <c r="BO743" s="11">
        <f t="shared" si="1742"/>
        <v>56</v>
      </c>
      <c r="BP743" s="11"/>
      <c r="BQ743" s="43">
        <f t="shared" si="1735"/>
        <v>56</v>
      </c>
      <c r="BR743" s="11">
        <f t="shared" si="1743"/>
        <v>56</v>
      </c>
      <c r="BS743" s="11"/>
      <c r="BT743" s="43">
        <f t="shared" si="1736"/>
        <v>56</v>
      </c>
      <c r="BU743" s="11"/>
      <c r="BV743" s="21"/>
      <c r="BW743" s="21"/>
      <c r="BX743" s="1" t="str">
        <f t="shared" si="1697"/>
        <v>0703</v>
      </c>
    </row>
    <row r="744" spans="1:76" ht="46.8" customHeight="1" x14ac:dyDescent="0.3">
      <c r="A744" s="62" t="s">
        <v>499</v>
      </c>
      <c r="B744" s="63" t="s">
        <v>82</v>
      </c>
      <c r="C744" s="62"/>
      <c r="D744" s="62"/>
      <c r="E744" s="64" t="s">
        <v>83</v>
      </c>
      <c r="F744" s="11">
        <f t="shared" ref="F744:K744" si="1816">F745+F746+F747+F748+F749</f>
        <v>2066.9</v>
      </c>
      <c r="G744" s="11">
        <f t="shared" si="1816"/>
        <v>2066.9</v>
      </c>
      <c r="H744" s="11">
        <f t="shared" si="1816"/>
        <v>2066.9</v>
      </c>
      <c r="I744" s="11">
        <f t="shared" si="1816"/>
        <v>0</v>
      </c>
      <c r="J744" s="11">
        <f t="shared" si="1816"/>
        <v>0</v>
      </c>
      <c r="K744" s="11">
        <f t="shared" si="1816"/>
        <v>0</v>
      </c>
      <c r="L744" s="11">
        <f t="shared" si="1777"/>
        <v>2066.9</v>
      </c>
      <c r="M744" s="11">
        <f t="shared" si="1778"/>
        <v>2066.9</v>
      </c>
      <c r="N744" s="11">
        <f t="shared" si="1779"/>
        <v>2066.9</v>
      </c>
      <c r="O744" s="11">
        <f>O745+O746+O747+O748+O749</f>
        <v>0</v>
      </c>
      <c r="P744" s="11">
        <f>P745+P746+P747+P748+P749</f>
        <v>0</v>
      </c>
      <c r="Q744" s="11">
        <f>Q745+Q746+Q747+Q748+Q749</f>
        <v>0</v>
      </c>
      <c r="R744" s="11">
        <f t="shared" si="1702"/>
        <v>2066.9</v>
      </c>
      <c r="S744" s="11">
        <f t="shared" si="1703"/>
        <v>2066.9</v>
      </c>
      <c r="T744" s="11">
        <f t="shared" si="1704"/>
        <v>2066.9</v>
      </c>
      <c r="U744" s="11">
        <f>U745+U746+U747+U748+U749</f>
        <v>0</v>
      </c>
      <c r="V744" s="11">
        <f>V745+V746+V747+V748+V749</f>
        <v>0</v>
      </c>
      <c r="W744" s="11">
        <f>W745+W746+W747+W748+W749</f>
        <v>0</v>
      </c>
      <c r="X744" s="11">
        <f t="shared" si="1705"/>
        <v>2066.9</v>
      </c>
      <c r="Y744" s="11">
        <f t="shared" si="1706"/>
        <v>2066.9</v>
      </c>
      <c r="Z744" s="11">
        <f t="shared" si="1707"/>
        <v>2066.9</v>
      </c>
      <c r="AA744" s="11">
        <f>AA745+AA746+AA747+AA748+AA749</f>
        <v>0</v>
      </c>
      <c r="AB744" s="11">
        <f>AB745+AB746+AB747+AB748+AB749</f>
        <v>0</v>
      </c>
      <c r="AC744" s="11">
        <f>AC745+AC746+AC747+AC748+AC749</f>
        <v>0</v>
      </c>
      <c r="AD744" s="11">
        <f t="shared" si="1708"/>
        <v>2066.9</v>
      </c>
      <c r="AE744" s="11">
        <f t="shared" si="1709"/>
        <v>2066.9</v>
      </c>
      <c r="AF744" s="11">
        <f t="shared" si="1710"/>
        <v>2066.9</v>
      </c>
      <c r="AG744" s="11">
        <f>AG745+AG746+AG747+AG748+AG749</f>
        <v>0</v>
      </c>
      <c r="AH744" s="11">
        <f t="shared" si="1711"/>
        <v>2066.9</v>
      </c>
      <c r="AI744" s="11">
        <f t="shared" si="1712"/>
        <v>2066.9</v>
      </c>
      <c r="AJ744" s="11">
        <f t="shared" si="1713"/>
        <v>2066.9</v>
      </c>
      <c r="AK744" s="11">
        <f>AK745+AK746+AK747+AK748+AK749</f>
        <v>0</v>
      </c>
      <c r="AL744" s="11">
        <f>AL745+AL746+AL747+AL748+AL749</f>
        <v>0</v>
      </c>
      <c r="AM744" s="11">
        <f>AM745+AM746+AM747+AM748+AM749</f>
        <v>0</v>
      </c>
      <c r="AN744" s="11">
        <f t="shared" si="1714"/>
        <v>2066.9</v>
      </c>
      <c r="AO744" s="11">
        <f t="shared" si="1715"/>
        <v>2066.9</v>
      </c>
      <c r="AP744" s="11">
        <f t="shared" si="1716"/>
        <v>2066.9</v>
      </c>
      <c r="AQ744" s="11">
        <f>AQ745+AQ746+AQ747+AQ748+AQ749</f>
        <v>0</v>
      </c>
      <c r="AR744" s="11">
        <f>AR745+AR746+AR747+AR748+AR749</f>
        <v>0</v>
      </c>
      <c r="AS744" s="11">
        <f>AS745+AS746+AS747+AS748+AS749</f>
        <v>0</v>
      </c>
      <c r="AT744" s="11">
        <f t="shared" si="1717"/>
        <v>2066.9</v>
      </c>
      <c r="AU744" s="11">
        <f t="shared" si="1718"/>
        <v>2066.9</v>
      </c>
      <c r="AV744" s="11">
        <f t="shared" si="1719"/>
        <v>2066.9</v>
      </c>
      <c r="AW744" s="11">
        <f>AW745+AW746+AW747+AW748+AW749</f>
        <v>0</v>
      </c>
      <c r="AX744" s="11">
        <f>AX745+AX746+AX747+AX748+AX749</f>
        <v>0</v>
      </c>
      <c r="AY744" s="11">
        <f>AY745+AY746+AY747+AY748+AY749</f>
        <v>0</v>
      </c>
      <c r="AZ744" s="11">
        <f t="shared" si="1720"/>
        <v>2066.9</v>
      </c>
      <c r="BA744" s="11">
        <f t="shared" si="1721"/>
        <v>2066.9</v>
      </c>
      <c r="BB744" s="11">
        <f t="shared" si="1722"/>
        <v>2066.9</v>
      </c>
      <c r="BC744" s="11">
        <f>BC745+BC746+BC747+BC748+BC749</f>
        <v>0</v>
      </c>
      <c r="BD744" s="11">
        <f>BD745+BD746+BD747+BD748+BD749</f>
        <v>0</v>
      </c>
      <c r="BE744" s="11">
        <f>BE745+BE746+BE747+BE748+BE749</f>
        <v>0</v>
      </c>
      <c r="BF744" s="11">
        <f t="shared" si="1723"/>
        <v>2066.9</v>
      </c>
      <c r="BG744" s="11">
        <f t="shared" si="1724"/>
        <v>2066.9</v>
      </c>
      <c r="BH744" s="11">
        <f t="shared" si="1725"/>
        <v>2066.9</v>
      </c>
      <c r="BI744" s="11">
        <f>BI745+BI746+BI747+BI748+BI749</f>
        <v>0</v>
      </c>
      <c r="BJ744" s="11">
        <f>BJ745+BJ746+BJ747+BJ748+BJ749</f>
        <v>0</v>
      </c>
      <c r="BK744" s="11">
        <f>BK745+BK746+BK747+BK748+BK749</f>
        <v>0</v>
      </c>
      <c r="BL744" s="11">
        <f t="shared" si="1695"/>
        <v>2066.9</v>
      </c>
      <c r="BM744" s="11">
        <f>BM745+BM746+BM747+BM748+BM749</f>
        <v>0</v>
      </c>
      <c r="BN744" s="43">
        <f t="shared" si="1734"/>
        <v>2066.9</v>
      </c>
      <c r="BO744" s="11">
        <f t="shared" si="1742"/>
        <v>2066.9</v>
      </c>
      <c r="BP744" s="11">
        <f>BP745+BP746+BP747+BP748+BP749</f>
        <v>0</v>
      </c>
      <c r="BQ744" s="43">
        <f t="shared" si="1735"/>
        <v>2066.9</v>
      </c>
      <c r="BR744" s="11">
        <f t="shared" si="1743"/>
        <v>2066.9</v>
      </c>
      <c r="BS744" s="11">
        <f>BS745+BS746+BS747+BS748+BS749</f>
        <v>0</v>
      </c>
      <c r="BT744" s="43">
        <f t="shared" si="1736"/>
        <v>2066.9</v>
      </c>
      <c r="BU744" s="11">
        <f>BU745+BU746+BU747+BU748+BU749</f>
        <v>0</v>
      </c>
      <c r="BV744" s="21"/>
      <c r="BW744" s="21"/>
      <c r="BX744" s="1" t="str">
        <f t="shared" si="1697"/>
        <v/>
      </c>
    </row>
    <row r="745" spans="1:76" ht="15.6" customHeight="1" x14ac:dyDescent="0.3">
      <c r="A745" s="62" t="s">
        <v>499</v>
      </c>
      <c r="B745" s="63">
        <v>600</v>
      </c>
      <c r="C745" s="62" t="s">
        <v>78</v>
      </c>
      <c r="D745" s="62" t="s">
        <v>43</v>
      </c>
      <c r="E745" s="64" t="s">
        <v>443</v>
      </c>
      <c r="F745" s="11">
        <v>552.1</v>
      </c>
      <c r="G745" s="11">
        <v>552.1</v>
      </c>
      <c r="H745" s="11">
        <v>552.1</v>
      </c>
      <c r="I745" s="11"/>
      <c r="J745" s="11"/>
      <c r="K745" s="11"/>
      <c r="L745" s="11">
        <f t="shared" si="1777"/>
        <v>552.1</v>
      </c>
      <c r="M745" s="11">
        <f t="shared" si="1778"/>
        <v>552.1</v>
      </c>
      <c r="N745" s="11">
        <f t="shared" si="1779"/>
        <v>552.1</v>
      </c>
      <c r="O745" s="11"/>
      <c r="P745" s="11"/>
      <c r="Q745" s="11"/>
      <c r="R745" s="11">
        <f t="shared" si="1702"/>
        <v>552.1</v>
      </c>
      <c r="S745" s="11">
        <f t="shared" si="1703"/>
        <v>552.1</v>
      </c>
      <c r="T745" s="11">
        <f t="shared" si="1704"/>
        <v>552.1</v>
      </c>
      <c r="U745" s="11"/>
      <c r="V745" s="11"/>
      <c r="W745" s="11"/>
      <c r="X745" s="11">
        <f t="shared" si="1705"/>
        <v>552.1</v>
      </c>
      <c r="Y745" s="11">
        <f t="shared" si="1706"/>
        <v>552.1</v>
      </c>
      <c r="Z745" s="11">
        <f t="shared" si="1707"/>
        <v>552.1</v>
      </c>
      <c r="AA745" s="11"/>
      <c r="AB745" s="11"/>
      <c r="AC745" s="11"/>
      <c r="AD745" s="11">
        <f t="shared" si="1708"/>
        <v>552.1</v>
      </c>
      <c r="AE745" s="11">
        <f t="shared" si="1709"/>
        <v>552.1</v>
      </c>
      <c r="AF745" s="11">
        <f t="shared" si="1710"/>
        <v>552.1</v>
      </c>
      <c r="AG745" s="11"/>
      <c r="AH745" s="11">
        <f t="shared" si="1711"/>
        <v>552.1</v>
      </c>
      <c r="AI745" s="11">
        <f t="shared" si="1712"/>
        <v>552.1</v>
      </c>
      <c r="AJ745" s="11">
        <f t="shared" si="1713"/>
        <v>552.1</v>
      </c>
      <c r="AK745" s="11"/>
      <c r="AL745" s="11"/>
      <c r="AM745" s="11"/>
      <c r="AN745" s="11">
        <f t="shared" si="1714"/>
        <v>552.1</v>
      </c>
      <c r="AO745" s="11">
        <f t="shared" si="1715"/>
        <v>552.1</v>
      </c>
      <c r="AP745" s="11">
        <f t="shared" si="1716"/>
        <v>552.1</v>
      </c>
      <c r="AQ745" s="11"/>
      <c r="AR745" s="11"/>
      <c r="AS745" s="11"/>
      <c r="AT745" s="11">
        <f t="shared" si="1717"/>
        <v>552.1</v>
      </c>
      <c r="AU745" s="11">
        <f t="shared" si="1718"/>
        <v>552.1</v>
      </c>
      <c r="AV745" s="11">
        <f t="shared" si="1719"/>
        <v>552.1</v>
      </c>
      <c r="AW745" s="11"/>
      <c r="AX745" s="11"/>
      <c r="AY745" s="11"/>
      <c r="AZ745" s="11">
        <f t="shared" si="1720"/>
        <v>552.1</v>
      </c>
      <c r="BA745" s="11">
        <f t="shared" si="1721"/>
        <v>552.1</v>
      </c>
      <c r="BB745" s="11">
        <f t="shared" si="1722"/>
        <v>552.1</v>
      </c>
      <c r="BC745" s="11"/>
      <c r="BD745" s="11"/>
      <c r="BE745" s="11"/>
      <c r="BF745" s="11">
        <f t="shared" si="1723"/>
        <v>552.1</v>
      </c>
      <c r="BG745" s="11">
        <f t="shared" si="1724"/>
        <v>552.1</v>
      </c>
      <c r="BH745" s="11">
        <f t="shared" si="1725"/>
        <v>552.1</v>
      </c>
      <c r="BI745" s="11"/>
      <c r="BJ745" s="11"/>
      <c r="BK745" s="11"/>
      <c r="BL745" s="11">
        <f t="shared" si="1695"/>
        <v>552.1</v>
      </c>
      <c r="BM745" s="11"/>
      <c r="BN745" s="43">
        <f t="shared" si="1734"/>
        <v>552.1</v>
      </c>
      <c r="BO745" s="11">
        <f t="shared" si="1742"/>
        <v>552.1</v>
      </c>
      <c r="BP745" s="11"/>
      <c r="BQ745" s="43">
        <f t="shared" si="1735"/>
        <v>552.1</v>
      </c>
      <c r="BR745" s="11">
        <f t="shared" si="1743"/>
        <v>552.1</v>
      </c>
      <c r="BS745" s="11"/>
      <c r="BT745" s="43">
        <f t="shared" si="1736"/>
        <v>552.1</v>
      </c>
      <c r="BU745" s="11"/>
      <c r="BV745" s="21"/>
      <c r="BW745" s="21"/>
      <c r="BX745" s="1" t="str">
        <f t="shared" si="1697"/>
        <v>0701</v>
      </c>
    </row>
    <row r="746" spans="1:76" ht="15.6" customHeight="1" x14ac:dyDescent="0.3">
      <c r="A746" s="62" t="s">
        <v>499</v>
      </c>
      <c r="B746" s="63">
        <v>600</v>
      </c>
      <c r="C746" s="62" t="s">
        <v>78</v>
      </c>
      <c r="D746" s="62" t="s">
        <v>323</v>
      </c>
      <c r="E746" s="64" t="s">
        <v>378</v>
      </c>
      <c r="F746" s="11">
        <v>57.6</v>
      </c>
      <c r="G746" s="11">
        <v>57.6</v>
      </c>
      <c r="H746" s="11">
        <v>57.6</v>
      </c>
      <c r="I746" s="11"/>
      <c r="J746" s="11"/>
      <c r="K746" s="11"/>
      <c r="L746" s="11">
        <f t="shared" si="1777"/>
        <v>57.6</v>
      </c>
      <c r="M746" s="11">
        <f t="shared" si="1778"/>
        <v>57.6</v>
      </c>
      <c r="N746" s="11">
        <f t="shared" si="1779"/>
        <v>57.6</v>
      </c>
      <c r="O746" s="11"/>
      <c r="P746" s="11"/>
      <c r="Q746" s="11"/>
      <c r="R746" s="11">
        <f t="shared" si="1702"/>
        <v>57.6</v>
      </c>
      <c r="S746" s="11">
        <f t="shared" si="1703"/>
        <v>57.6</v>
      </c>
      <c r="T746" s="11">
        <f t="shared" si="1704"/>
        <v>57.6</v>
      </c>
      <c r="U746" s="11"/>
      <c r="V746" s="11"/>
      <c r="W746" s="11"/>
      <c r="X746" s="11">
        <f t="shared" si="1705"/>
        <v>57.6</v>
      </c>
      <c r="Y746" s="11">
        <f t="shared" si="1706"/>
        <v>57.6</v>
      </c>
      <c r="Z746" s="11">
        <f t="shared" si="1707"/>
        <v>57.6</v>
      </c>
      <c r="AA746" s="11"/>
      <c r="AB746" s="11"/>
      <c r="AC746" s="11"/>
      <c r="AD746" s="11">
        <f t="shared" si="1708"/>
        <v>57.6</v>
      </c>
      <c r="AE746" s="11">
        <f t="shared" si="1709"/>
        <v>57.6</v>
      </c>
      <c r="AF746" s="11">
        <f t="shared" si="1710"/>
        <v>57.6</v>
      </c>
      <c r="AG746" s="11"/>
      <c r="AH746" s="11">
        <f t="shared" si="1711"/>
        <v>57.6</v>
      </c>
      <c r="AI746" s="11">
        <f t="shared" si="1712"/>
        <v>57.6</v>
      </c>
      <c r="AJ746" s="11">
        <f t="shared" si="1713"/>
        <v>57.6</v>
      </c>
      <c r="AK746" s="11"/>
      <c r="AL746" s="11"/>
      <c r="AM746" s="11"/>
      <c r="AN746" s="11">
        <f t="shared" si="1714"/>
        <v>57.6</v>
      </c>
      <c r="AO746" s="11">
        <f t="shared" si="1715"/>
        <v>57.6</v>
      </c>
      <c r="AP746" s="11">
        <f t="shared" si="1716"/>
        <v>57.6</v>
      </c>
      <c r="AQ746" s="11"/>
      <c r="AR746" s="11"/>
      <c r="AS746" s="11"/>
      <c r="AT746" s="11">
        <f t="shared" si="1717"/>
        <v>57.6</v>
      </c>
      <c r="AU746" s="11">
        <f t="shared" si="1718"/>
        <v>57.6</v>
      </c>
      <c r="AV746" s="11">
        <f t="shared" si="1719"/>
        <v>57.6</v>
      </c>
      <c r="AW746" s="11"/>
      <c r="AX746" s="11"/>
      <c r="AY746" s="11"/>
      <c r="AZ746" s="11">
        <f t="shared" si="1720"/>
        <v>57.6</v>
      </c>
      <c r="BA746" s="11">
        <f t="shared" si="1721"/>
        <v>57.6</v>
      </c>
      <c r="BB746" s="11">
        <f t="shared" si="1722"/>
        <v>57.6</v>
      </c>
      <c r="BC746" s="11"/>
      <c r="BD746" s="11"/>
      <c r="BE746" s="11"/>
      <c r="BF746" s="11">
        <f t="shared" si="1723"/>
        <v>57.6</v>
      </c>
      <c r="BG746" s="11">
        <f t="shared" si="1724"/>
        <v>57.6</v>
      </c>
      <c r="BH746" s="11">
        <f t="shared" si="1725"/>
        <v>57.6</v>
      </c>
      <c r="BI746" s="11"/>
      <c r="BJ746" s="11"/>
      <c r="BK746" s="11"/>
      <c r="BL746" s="11">
        <f t="shared" si="1695"/>
        <v>57.6</v>
      </c>
      <c r="BM746" s="11"/>
      <c r="BN746" s="43">
        <f t="shared" si="1734"/>
        <v>57.6</v>
      </c>
      <c r="BO746" s="11">
        <f t="shared" si="1742"/>
        <v>57.6</v>
      </c>
      <c r="BP746" s="11"/>
      <c r="BQ746" s="43">
        <f t="shared" si="1735"/>
        <v>57.6</v>
      </c>
      <c r="BR746" s="11">
        <f t="shared" si="1743"/>
        <v>57.6</v>
      </c>
      <c r="BS746" s="11"/>
      <c r="BT746" s="43">
        <f t="shared" si="1736"/>
        <v>57.6</v>
      </c>
      <c r="BU746" s="11"/>
      <c r="BV746" s="21"/>
      <c r="BW746" s="21"/>
      <c r="BX746" s="1" t="str">
        <f t="shared" si="1697"/>
        <v>0702</v>
      </c>
    </row>
    <row r="747" spans="1:76" ht="15.6" customHeight="1" x14ac:dyDescent="0.3">
      <c r="A747" s="62" t="s">
        <v>499</v>
      </c>
      <c r="B747" s="63">
        <v>600</v>
      </c>
      <c r="C747" s="62" t="s">
        <v>78</v>
      </c>
      <c r="D747" s="62" t="s">
        <v>67</v>
      </c>
      <c r="E747" s="64" t="s">
        <v>232</v>
      </c>
      <c r="F747" s="11">
        <v>1215</v>
      </c>
      <c r="G747" s="11">
        <v>1215</v>
      </c>
      <c r="H747" s="11">
        <v>1215</v>
      </c>
      <c r="I747" s="11"/>
      <c r="J747" s="11"/>
      <c r="K747" s="11"/>
      <c r="L747" s="11">
        <f t="shared" si="1777"/>
        <v>1215</v>
      </c>
      <c r="M747" s="11">
        <f t="shared" si="1778"/>
        <v>1215</v>
      </c>
      <c r="N747" s="11">
        <f t="shared" si="1779"/>
        <v>1215</v>
      </c>
      <c r="O747" s="11"/>
      <c r="P747" s="11"/>
      <c r="Q747" s="11"/>
      <c r="R747" s="11">
        <f t="shared" si="1702"/>
        <v>1215</v>
      </c>
      <c r="S747" s="11">
        <f t="shared" si="1703"/>
        <v>1215</v>
      </c>
      <c r="T747" s="11">
        <f t="shared" si="1704"/>
        <v>1215</v>
      </c>
      <c r="U747" s="11"/>
      <c r="V747" s="11"/>
      <c r="W747" s="11"/>
      <c r="X747" s="11">
        <f t="shared" si="1705"/>
        <v>1215</v>
      </c>
      <c r="Y747" s="11">
        <f t="shared" si="1706"/>
        <v>1215</v>
      </c>
      <c r="Z747" s="11">
        <f t="shared" si="1707"/>
        <v>1215</v>
      </c>
      <c r="AA747" s="11"/>
      <c r="AB747" s="11"/>
      <c r="AC747" s="11"/>
      <c r="AD747" s="11">
        <f t="shared" si="1708"/>
        <v>1215</v>
      </c>
      <c r="AE747" s="11">
        <f t="shared" si="1709"/>
        <v>1215</v>
      </c>
      <c r="AF747" s="11">
        <f t="shared" si="1710"/>
        <v>1215</v>
      </c>
      <c r="AG747" s="11"/>
      <c r="AH747" s="11">
        <f t="shared" si="1711"/>
        <v>1215</v>
      </c>
      <c r="AI747" s="11">
        <f t="shared" si="1712"/>
        <v>1215</v>
      </c>
      <c r="AJ747" s="11">
        <f t="shared" si="1713"/>
        <v>1215</v>
      </c>
      <c r="AK747" s="11"/>
      <c r="AL747" s="11"/>
      <c r="AM747" s="11"/>
      <c r="AN747" s="11">
        <f t="shared" si="1714"/>
        <v>1215</v>
      </c>
      <c r="AO747" s="11">
        <f t="shared" si="1715"/>
        <v>1215</v>
      </c>
      <c r="AP747" s="11">
        <f t="shared" si="1716"/>
        <v>1215</v>
      </c>
      <c r="AQ747" s="11"/>
      <c r="AR747" s="11"/>
      <c r="AS747" s="11"/>
      <c r="AT747" s="11">
        <f t="shared" si="1717"/>
        <v>1215</v>
      </c>
      <c r="AU747" s="11">
        <f t="shared" si="1718"/>
        <v>1215</v>
      </c>
      <c r="AV747" s="11">
        <f t="shared" si="1719"/>
        <v>1215</v>
      </c>
      <c r="AW747" s="11"/>
      <c r="AX747" s="11"/>
      <c r="AY747" s="11"/>
      <c r="AZ747" s="11">
        <f t="shared" si="1720"/>
        <v>1215</v>
      </c>
      <c r="BA747" s="11">
        <f t="shared" si="1721"/>
        <v>1215</v>
      </c>
      <c r="BB747" s="11">
        <f t="shared" si="1722"/>
        <v>1215</v>
      </c>
      <c r="BC747" s="11"/>
      <c r="BD747" s="11"/>
      <c r="BE747" s="11"/>
      <c r="BF747" s="11">
        <f t="shared" si="1723"/>
        <v>1215</v>
      </c>
      <c r="BG747" s="11">
        <f t="shared" si="1724"/>
        <v>1215</v>
      </c>
      <c r="BH747" s="11">
        <f t="shared" si="1725"/>
        <v>1215</v>
      </c>
      <c r="BI747" s="11"/>
      <c r="BJ747" s="11"/>
      <c r="BK747" s="11"/>
      <c r="BL747" s="11">
        <f t="shared" ref="BL747:BL810" si="1817">BF747+BI747</f>
        <v>1215</v>
      </c>
      <c r="BM747" s="11"/>
      <c r="BN747" s="43">
        <f t="shared" si="1734"/>
        <v>1215</v>
      </c>
      <c r="BO747" s="11">
        <f t="shared" si="1742"/>
        <v>1215</v>
      </c>
      <c r="BP747" s="11"/>
      <c r="BQ747" s="43">
        <f t="shared" si="1735"/>
        <v>1215</v>
      </c>
      <c r="BR747" s="11">
        <f t="shared" si="1743"/>
        <v>1215</v>
      </c>
      <c r="BS747" s="11"/>
      <c r="BT747" s="43">
        <f t="shared" si="1736"/>
        <v>1215</v>
      </c>
      <c r="BU747" s="11"/>
      <c r="BV747" s="21"/>
      <c r="BW747" s="21"/>
      <c r="BX747" s="1" t="str">
        <f t="shared" si="1697"/>
        <v>0703</v>
      </c>
    </row>
    <row r="748" spans="1:76" ht="15.6" customHeight="1" x14ac:dyDescent="0.3">
      <c r="A748" s="62" t="s">
        <v>499</v>
      </c>
      <c r="B748" s="63">
        <v>600</v>
      </c>
      <c r="C748" s="62" t="s">
        <v>78</v>
      </c>
      <c r="D748" s="62" t="s">
        <v>72</v>
      </c>
      <c r="E748" s="64" t="s">
        <v>95</v>
      </c>
      <c r="F748" s="11">
        <v>142</v>
      </c>
      <c r="G748" s="11">
        <v>142</v>
      </c>
      <c r="H748" s="11">
        <v>142</v>
      </c>
      <c r="I748" s="11"/>
      <c r="J748" s="11"/>
      <c r="K748" s="11"/>
      <c r="L748" s="11">
        <f t="shared" si="1777"/>
        <v>142</v>
      </c>
      <c r="M748" s="11">
        <f t="shared" si="1778"/>
        <v>142</v>
      </c>
      <c r="N748" s="11">
        <f t="shared" si="1779"/>
        <v>142</v>
      </c>
      <c r="O748" s="11"/>
      <c r="P748" s="11"/>
      <c r="Q748" s="11"/>
      <c r="R748" s="11">
        <f t="shared" si="1702"/>
        <v>142</v>
      </c>
      <c r="S748" s="11">
        <f t="shared" si="1703"/>
        <v>142</v>
      </c>
      <c r="T748" s="11">
        <f t="shared" si="1704"/>
        <v>142</v>
      </c>
      <c r="U748" s="11"/>
      <c r="V748" s="11"/>
      <c r="W748" s="11"/>
      <c r="X748" s="11">
        <f t="shared" si="1705"/>
        <v>142</v>
      </c>
      <c r="Y748" s="11">
        <f t="shared" si="1706"/>
        <v>142</v>
      </c>
      <c r="Z748" s="11">
        <f t="shared" si="1707"/>
        <v>142</v>
      </c>
      <c r="AA748" s="11"/>
      <c r="AB748" s="11"/>
      <c r="AC748" s="11"/>
      <c r="AD748" s="11">
        <f t="shared" si="1708"/>
        <v>142</v>
      </c>
      <c r="AE748" s="11">
        <f t="shared" si="1709"/>
        <v>142</v>
      </c>
      <c r="AF748" s="11">
        <f t="shared" si="1710"/>
        <v>142</v>
      </c>
      <c r="AG748" s="11"/>
      <c r="AH748" s="11">
        <f t="shared" si="1711"/>
        <v>142</v>
      </c>
      <c r="AI748" s="11">
        <f t="shared" si="1712"/>
        <v>142</v>
      </c>
      <c r="AJ748" s="11">
        <f t="shared" si="1713"/>
        <v>142</v>
      </c>
      <c r="AK748" s="11"/>
      <c r="AL748" s="11"/>
      <c r="AM748" s="11"/>
      <c r="AN748" s="11">
        <f t="shared" si="1714"/>
        <v>142</v>
      </c>
      <c r="AO748" s="11">
        <f t="shared" si="1715"/>
        <v>142</v>
      </c>
      <c r="AP748" s="11">
        <f t="shared" si="1716"/>
        <v>142</v>
      </c>
      <c r="AQ748" s="11"/>
      <c r="AR748" s="11"/>
      <c r="AS748" s="11"/>
      <c r="AT748" s="11">
        <f t="shared" si="1717"/>
        <v>142</v>
      </c>
      <c r="AU748" s="11">
        <f t="shared" si="1718"/>
        <v>142</v>
      </c>
      <c r="AV748" s="11">
        <f t="shared" si="1719"/>
        <v>142</v>
      </c>
      <c r="AW748" s="11"/>
      <c r="AX748" s="11"/>
      <c r="AY748" s="11"/>
      <c r="AZ748" s="11">
        <f t="shared" si="1720"/>
        <v>142</v>
      </c>
      <c r="BA748" s="11">
        <f t="shared" si="1721"/>
        <v>142</v>
      </c>
      <c r="BB748" s="11">
        <f t="shared" si="1722"/>
        <v>142</v>
      </c>
      <c r="BC748" s="11"/>
      <c r="BD748" s="11"/>
      <c r="BE748" s="11"/>
      <c r="BF748" s="11">
        <f t="shared" si="1723"/>
        <v>142</v>
      </c>
      <c r="BG748" s="11">
        <f t="shared" si="1724"/>
        <v>142</v>
      </c>
      <c r="BH748" s="11">
        <f t="shared" si="1725"/>
        <v>142</v>
      </c>
      <c r="BI748" s="11"/>
      <c r="BJ748" s="11"/>
      <c r="BK748" s="11"/>
      <c r="BL748" s="11">
        <f t="shared" si="1817"/>
        <v>142</v>
      </c>
      <c r="BM748" s="11"/>
      <c r="BN748" s="43">
        <f t="shared" si="1734"/>
        <v>142</v>
      </c>
      <c r="BO748" s="11">
        <f t="shared" si="1742"/>
        <v>142</v>
      </c>
      <c r="BP748" s="11"/>
      <c r="BQ748" s="43">
        <f t="shared" si="1735"/>
        <v>142</v>
      </c>
      <c r="BR748" s="11">
        <f t="shared" si="1743"/>
        <v>142</v>
      </c>
      <c r="BS748" s="11"/>
      <c r="BT748" s="43">
        <f t="shared" si="1736"/>
        <v>142</v>
      </c>
      <c r="BU748" s="11"/>
      <c r="BV748" s="21"/>
      <c r="BW748" s="21"/>
      <c r="BX748" s="1" t="str">
        <f t="shared" si="1697"/>
        <v>0709</v>
      </c>
    </row>
    <row r="749" spans="1:76" ht="15.6" customHeight="1" x14ac:dyDescent="0.3">
      <c r="A749" s="62" t="s">
        <v>499</v>
      </c>
      <c r="B749" s="63">
        <v>600</v>
      </c>
      <c r="C749" s="62" t="s">
        <v>286</v>
      </c>
      <c r="D749" s="62" t="s">
        <v>67</v>
      </c>
      <c r="E749" s="64" t="s">
        <v>287</v>
      </c>
      <c r="F749" s="11">
        <v>100.2</v>
      </c>
      <c r="G749" s="11">
        <v>100.2</v>
      </c>
      <c r="H749" s="11">
        <v>100.2</v>
      </c>
      <c r="I749" s="11"/>
      <c r="J749" s="11"/>
      <c r="K749" s="11"/>
      <c r="L749" s="11">
        <f t="shared" si="1777"/>
        <v>100.2</v>
      </c>
      <c r="M749" s="11">
        <f t="shared" si="1778"/>
        <v>100.2</v>
      </c>
      <c r="N749" s="11">
        <f t="shared" si="1779"/>
        <v>100.2</v>
      </c>
      <c r="O749" s="11"/>
      <c r="P749" s="11"/>
      <c r="Q749" s="11"/>
      <c r="R749" s="11">
        <f t="shared" si="1702"/>
        <v>100.2</v>
      </c>
      <c r="S749" s="11">
        <f t="shared" si="1703"/>
        <v>100.2</v>
      </c>
      <c r="T749" s="11">
        <f t="shared" si="1704"/>
        <v>100.2</v>
      </c>
      <c r="U749" s="11"/>
      <c r="V749" s="11"/>
      <c r="W749" s="11"/>
      <c r="X749" s="11">
        <f t="shared" si="1705"/>
        <v>100.2</v>
      </c>
      <c r="Y749" s="11">
        <f t="shared" si="1706"/>
        <v>100.2</v>
      </c>
      <c r="Z749" s="11">
        <f t="shared" si="1707"/>
        <v>100.2</v>
      </c>
      <c r="AA749" s="11"/>
      <c r="AB749" s="11"/>
      <c r="AC749" s="11"/>
      <c r="AD749" s="11">
        <f t="shared" si="1708"/>
        <v>100.2</v>
      </c>
      <c r="AE749" s="11">
        <f t="shared" si="1709"/>
        <v>100.2</v>
      </c>
      <c r="AF749" s="11">
        <f t="shared" si="1710"/>
        <v>100.2</v>
      </c>
      <c r="AG749" s="11"/>
      <c r="AH749" s="11">
        <f t="shared" si="1711"/>
        <v>100.2</v>
      </c>
      <c r="AI749" s="11">
        <f t="shared" si="1712"/>
        <v>100.2</v>
      </c>
      <c r="AJ749" s="11">
        <f t="shared" si="1713"/>
        <v>100.2</v>
      </c>
      <c r="AK749" s="11"/>
      <c r="AL749" s="11"/>
      <c r="AM749" s="11"/>
      <c r="AN749" s="11">
        <f t="shared" si="1714"/>
        <v>100.2</v>
      </c>
      <c r="AO749" s="11">
        <f t="shared" si="1715"/>
        <v>100.2</v>
      </c>
      <c r="AP749" s="11">
        <f t="shared" si="1716"/>
        <v>100.2</v>
      </c>
      <c r="AQ749" s="11"/>
      <c r="AR749" s="11"/>
      <c r="AS749" s="11"/>
      <c r="AT749" s="11">
        <f t="shared" si="1717"/>
        <v>100.2</v>
      </c>
      <c r="AU749" s="11">
        <f t="shared" si="1718"/>
        <v>100.2</v>
      </c>
      <c r="AV749" s="11">
        <f t="shared" si="1719"/>
        <v>100.2</v>
      </c>
      <c r="AW749" s="11"/>
      <c r="AX749" s="11"/>
      <c r="AY749" s="11"/>
      <c r="AZ749" s="11">
        <f t="shared" si="1720"/>
        <v>100.2</v>
      </c>
      <c r="BA749" s="11">
        <f t="shared" si="1721"/>
        <v>100.2</v>
      </c>
      <c r="BB749" s="11">
        <f t="shared" si="1722"/>
        <v>100.2</v>
      </c>
      <c r="BC749" s="11"/>
      <c r="BD749" s="11"/>
      <c r="BE749" s="11"/>
      <c r="BF749" s="11">
        <f t="shared" si="1723"/>
        <v>100.2</v>
      </c>
      <c r="BG749" s="11">
        <f t="shared" si="1724"/>
        <v>100.2</v>
      </c>
      <c r="BH749" s="11">
        <f t="shared" si="1725"/>
        <v>100.2</v>
      </c>
      <c r="BI749" s="11"/>
      <c r="BJ749" s="11"/>
      <c r="BK749" s="11"/>
      <c r="BL749" s="11">
        <f t="shared" si="1817"/>
        <v>100.2</v>
      </c>
      <c r="BM749" s="11"/>
      <c r="BN749" s="43">
        <f t="shared" si="1734"/>
        <v>100.2</v>
      </c>
      <c r="BO749" s="11">
        <f t="shared" si="1742"/>
        <v>100.2</v>
      </c>
      <c r="BP749" s="11"/>
      <c r="BQ749" s="43">
        <f t="shared" si="1735"/>
        <v>100.2</v>
      </c>
      <c r="BR749" s="11">
        <f t="shared" si="1743"/>
        <v>100.2</v>
      </c>
      <c r="BS749" s="11"/>
      <c r="BT749" s="43">
        <f t="shared" si="1736"/>
        <v>100.2</v>
      </c>
      <c r="BU749" s="11"/>
      <c r="BV749" s="21"/>
      <c r="BW749" s="21"/>
      <c r="BX749" s="1" t="str">
        <f t="shared" si="1697"/>
        <v>1103</v>
      </c>
    </row>
    <row r="750" spans="1:76" ht="62.4" customHeight="1" x14ac:dyDescent="0.3">
      <c r="A750" s="62" t="s">
        <v>500</v>
      </c>
      <c r="B750" s="63"/>
      <c r="C750" s="62"/>
      <c r="D750" s="62"/>
      <c r="E750" s="65" t="s">
        <v>501</v>
      </c>
      <c r="F750" s="11">
        <f t="shared" ref="F750:K750" si="1818">F751+F753</f>
        <v>940381.9</v>
      </c>
      <c r="G750" s="11">
        <f t="shared" si="1818"/>
        <v>1315586.9999999998</v>
      </c>
      <c r="H750" s="11">
        <f t="shared" si="1818"/>
        <v>1401554.0999999999</v>
      </c>
      <c r="I750" s="11">
        <f t="shared" si="1818"/>
        <v>0</v>
      </c>
      <c r="J750" s="11">
        <f t="shared" si="1818"/>
        <v>0</v>
      </c>
      <c r="K750" s="11">
        <f t="shared" si="1818"/>
        <v>0</v>
      </c>
      <c r="L750" s="11">
        <f t="shared" si="1777"/>
        <v>940381.9</v>
      </c>
      <c r="M750" s="11">
        <f t="shared" si="1778"/>
        <v>1315586.9999999998</v>
      </c>
      <c r="N750" s="11">
        <f t="shared" si="1779"/>
        <v>1401554.0999999999</v>
      </c>
      <c r="O750" s="11">
        <f>O751+O753</f>
        <v>463896.734</v>
      </c>
      <c r="P750" s="11">
        <f>P751+P753</f>
        <v>-207864.95200000002</v>
      </c>
      <c r="Q750" s="11">
        <f>Q751+Q753</f>
        <v>-3.5999999999999997E-2</v>
      </c>
      <c r="R750" s="11">
        <f t="shared" si="1702"/>
        <v>1404278.6340000001</v>
      </c>
      <c r="S750" s="11">
        <f t="shared" si="1703"/>
        <v>1107722.0479999997</v>
      </c>
      <c r="T750" s="11">
        <f t="shared" si="1704"/>
        <v>1401554.0639999998</v>
      </c>
      <c r="U750" s="11">
        <f>U751+U753</f>
        <v>0</v>
      </c>
      <c r="V750" s="11">
        <f>V751+V753</f>
        <v>0</v>
      </c>
      <c r="W750" s="11">
        <f>W751+W753</f>
        <v>0</v>
      </c>
      <c r="X750" s="11">
        <f t="shared" si="1705"/>
        <v>1404278.6340000001</v>
      </c>
      <c r="Y750" s="11">
        <f t="shared" si="1706"/>
        <v>1107722.0479999997</v>
      </c>
      <c r="Z750" s="11">
        <f t="shared" si="1707"/>
        <v>1401554.0639999998</v>
      </c>
      <c r="AA750" s="11">
        <f>AA751+AA753</f>
        <v>576603.54799999995</v>
      </c>
      <c r="AB750" s="11">
        <f>AB751+AB753</f>
        <v>0</v>
      </c>
      <c r="AC750" s="11">
        <f>AC751+AC753</f>
        <v>0</v>
      </c>
      <c r="AD750" s="11">
        <f t="shared" si="1708"/>
        <v>1980882.182</v>
      </c>
      <c r="AE750" s="11">
        <f t="shared" si="1709"/>
        <v>1107722.0479999997</v>
      </c>
      <c r="AF750" s="11">
        <f t="shared" si="1710"/>
        <v>1401554.0639999998</v>
      </c>
      <c r="AG750" s="11">
        <f>AG751+AG753</f>
        <v>0</v>
      </c>
      <c r="AH750" s="11">
        <f t="shared" si="1711"/>
        <v>1980882.182</v>
      </c>
      <c r="AI750" s="11">
        <f t="shared" si="1712"/>
        <v>1107722.0479999997</v>
      </c>
      <c r="AJ750" s="11">
        <f t="shared" si="1713"/>
        <v>1401554.0639999998</v>
      </c>
      <c r="AK750" s="11">
        <f>AK751+AK753</f>
        <v>344966.60700000002</v>
      </c>
      <c r="AL750" s="11">
        <f>AL751+AL753</f>
        <v>20594.097000000002</v>
      </c>
      <c r="AM750" s="11">
        <f>AM751+AM753</f>
        <v>0</v>
      </c>
      <c r="AN750" s="11">
        <f t="shared" si="1714"/>
        <v>2325848.7889999999</v>
      </c>
      <c r="AO750" s="11">
        <f t="shared" si="1715"/>
        <v>1128316.1449999998</v>
      </c>
      <c r="AP750" s="11">
        <f t="shared" si="1716"/>
        <v>1401554.0639999998</v>
      </c>
      <c r="AQ750" s="11">
        <f>AQ751+AQ753</f>
        <v>-1237.5</v>
      </c>
      <c r="AR750" s="11">
        <f>AR751+AR753</f>
        <v>0</v>
      </c>
      <c r="AS750" s="11">
        <f>AS751+AS753</f>
        <v>0</v>
      </c>
      <c r="AT750" s="11">
        <f t="shared" si="1717"/>
        <v>2324611.2889999999</v>
      </c>
      <c r="AU750" s="11">
        <f t="shared" si="1718"/>
        <v>1128316.1449999998</v>
      </c>
      <c r="AV750" s="11">
        <f t="shared" si="1719"/>
        <v>1401554.0639999998</v>
      </c>
      <c r="AW750" s="11">
        <f>AW751+AW753</f>
        <v>-8442.4709999999995</v>
      </c>
      <c r="AX750" s="11">
        <f>AX751+AX753</f>
        <v>0</v>
      </c>
      <c r="AY750" s="11">
        <f>AY751+AY753</f>
        <v>0</v>
      </c>
      <c r="AZ750" s="11">
        <f t="shared" si="1720"/>
        <v>2316168.818</v>
      </c>
      <c r="BA750" s="11">
        <f t="shared" si="1721"/>
        <v>1128316.1449999998</v>
      </c>
      <c r="BB750" s="11">
        <f t="shared" si="1722"/>
        <v>1401554.0639999998</v>
      </c>
      <c r="BC750" s="11">
        <f>BC751+BC753</f>
        <v>0</v>
      </c>
      <c r="BD750" s="11">
        <f>BD751+BD753</f>
        <v>0</v>
      </c>
      <c r="BE750" s="11">
        <f>BE751+BE753</f>
        <v>0</v>
      </c>
      <c r="BF750" s="11">
        <f t="shared" si="1723"/>
        <v>2316168.818</v>
      </c>
      <c r="BG750" s="11">
        <f t="shared" si="1724"/>
        <v>1128316.1449999998</v>
      </c>
      <c r="BH750" s="11">
        <f t="shared" si="1725"/>
        <v>1401554.0639999998</v>
      </c>
      <c r="BI750" s="11">
        <f>BI751+BI753</f>
        <v>0</v>
      </c>
      <c r="BJ750" s="11">
        <f>BJ751+BJ753</f>
        <v>0</v>
      </c>
      <c r="BK750" s="11">
        <f>BK751+BK753</f>
        <v>0</v>
      </c>
      <c r="BL750" s="11">
        <f t="shared" si="1817"/>
        <v>2316168.818</v>
      </c>
      <c r="BM750" s="11">
        <f>BM751+BM753</f>
        <v>0</v>
      </c>
      <c r="BN750" s="43">
        <f t="shared" si="1734"/>
        <v>2316168.818</v>
      </c>
      <c r="BO750" s="11">
        <f t="shared" si="1742"/>
        <v>1128316.1449999998</v>
      </c>
      <c r="BP750" s="11">
        <f>BP751+BP753</f>
        <v>0</v>
      </c>
      <c r="BQ750" s="43">
        <f t="shared" si="1735"/>
        <v>1128316.1449999998</v>
      </c>
      <c r="BR750" s="11">
        <f t="shared" si="1743"/>
        <v>1401554.0639999998</v>
      </c>
      <c r="BS750" s="11">
        <f>BS751+BS753</f>
        <v>0</v>
      </c>
      <c r="BT750" s="43">
        <f t="shared" si="1736"/>
        <v>1401554.0639999998</v>
      </c>
      <c r="BU750" s="11">
        <f>BU751+BU753</f>
        <v>0</v>
      </c>
      <c r="BV750" s="21"/>
      <c r="BW750" s="21"/>
      <c r="BX750" s="1" t="str">
        <f t="shared" ref="BX750:BX813" si="1819">CONCATENATE(C750,D750)</f>
        <v/>
      </c>
    </row>
    <row r="751" spans="1:76" ht="31.2" customHeight="1" x14ac:dyDescent="0.3">
      <c r="A751" s="62" t="s">
        <v>500</v>
      </c>
      <c r="B751" s="63" t="s">
        <v>64</v>
      </c>
      <c r="C751" s="62"/>
      <c r="D751" s="62"/>
      <c r="E751" s="64" t="s">
        <v>65</v>
      </c>
      <c r="F751" s="11">
        <f t="shared" ref="F751:K751" si="1820">F752</f>
        <v>0</v>
      </c>
      <c r="G751" s="11">
        <f t="shared" si="1820"/>
        <v>0</v>
      </c>
      <c r="H751" s="11">
        <f t="shared" si="1820"/>
        <v>25362</v>
      </c>
      <c r="I751" s="11">
        <f t="shared" si="1820"/>
        <v>0</v>
      </c>
      <c r="J751" s="11">
        <f t="shared" si="1820"/>
        <v>0</v>
      </c>
      <c r="K751" s="11">
        <f t="shared" si="1820"/>
        <v>0</v>
      </c>
      <c r="L751" s="11">
        <f t="shared" si="1777"/>
        <v>0</v>
      </c>
      <c r="M751" s="11">
        <f t="shared" si="1778"/>
        <v>0</v>
      </c>
      <c r="N751" s="11">
        <f t="shared" si="1779"/>
        <v>25362</v>
      </c>
      <c r="O751" s="11">
        <f>O752</f>
        <v>0</v>
      </c>
      <c r="P751" s="11">
        <f>P752</f>
        <v>0</v>
      </c>
      <c r="Q751" s="11">
        <f>Q752</f>
        <v>0</v>
      </c>
      <c r="R751" s="11">
        <f t="shared" si="1702"/>
        <v>0</v>
      </c>
      <c r="S751" s="11">
        <f t="shared" si="1703"/>
        <v>0</v>
      </c>
      <c r="T751" s="11">
        <f t="shared" si="1704"/>
        <v>25362</v>
      </c>
      <c r="U751" s="11">
        <f>U752</f>
        <v>0</v>
      </c>
      <c r="V751" s="11">
        <f>V752</f>
        <v>0</v>
      </c>
      <c r="W751" s="11">
        <f>W752</f>
        <v>0</v>
      </c>
      <c r="X751" s="11">
        <f t="shared" si="1705"/>
        <v>0</v>
      </c>
      <c r="Y751" s="11">
        <f t="shared" si="1706"/>
        <v>0</v>
      </c>
      <c r="Z751" s="11">
        <f t="shared" si="1707"/>
        <v>25362</v>
      </c>
      <c r="AA751" s="11">
        <f>AA752</f>
        <v>0</v>
      </c>
      <c r="AB751" s="11">
        <f>AB752</f>
        <v>0</v>
      </c>
      <c r="AC751" s="11">
        <f>AC752</f>
        <v>0</v>
      </c>
      <c r="AD751" s="11">
        <f t="shared" si="1708"/>
        <v>0</v>
      </c>
      <c r="AE751" s="11">
        <f t="shared" si="1709"/>
        <v>0</v>
      </c>
      <c r="AF751" s="11">
        <f t="shared" si="1710"/>
        <v>25362</v>
      </c>
      <c r="AG751" s="11">
        <f>AG752</f>
        <v>0</v>
      </c>
      <c r="AH751" s="11">
        <f t="shared" si="1711"/>
        <v>0</v>
      </c>
      <c r="AI751" s="11">
        <f t="shared" si="1712"/>
        <v>0</v>
      </c>
      <c r="AJ751" s="11">
        <f t="shared" si="1713"/>
        <v>25362</v>
      </c>
      <c r="AK751" s="11">
        <f>AK752</f>
        <v>0</v>
      </c>
      <c r="AL751" s="11">
        <f>AL752</f>
        <v>0</v>
      </c>
      <c r="AM751" s="11">
        <f>AM752</f>
        <v>0</v>
      </c>
      <c r="AN751" s="11">
        <f t="shared" si="1714"/>
        <v>0</v>
      </c>
      <c r="AO751" s="11">
        <f t="shared" si="1715"/>
        <v>0</v>
      </c>
      <c r="AP751" s="11">
        <f t="shared" si="1716"/>
        <v>25362</v>
      </c>
      <c r="AQ751" s="11">
        <f>AQ752</f>
        <v>0</v>
      </c>
      <c r="AR751" s="11">
        <f>AR752</f>
        <v>0</v>
      </c>
      <c r="AS751" s="11">
        <f>AS752</f>
        <v>0</v>
      </c>
      <c r="AT751" s="11">
        <f t="shared" si="1717"/>
        <v>0</v>
      </c>
      <c r="AU751" s="11">
        <f t="shared" si="1718"/>
        <v>0</v>
      </c>
      <c r="AV751" s="11">
        <f t="shared" si="1719"/>
        <v>25362</v>
      </c>
      <c r="AW751" s="11">
        <f>AW752</f>
        <v>0</v>
      </c>
      <c r="AX751" s="11">
        <f>AX752</f>
        <v>0</v>
      </c>
      <c r="AY751" s="11">
        <f>AY752</f>
        <v>0</v>
      </c>
      <c r="AZ751" s="11">
        <f t="shared" si="1720"/>
        <v>0</v>
      </c>
      <c r="BA751" s="11">
        <f t="shared" si="1721"/>
        <v>0</v>
      </c>
      <c r="BB751" s="11">
        <f t="shared" si="1722"/>
        <v>25362</v>
      </c>
      <c r="BC751" s="11">
        <f>BC752</f>
        <v>0</v>
      </c>
      <c r="BD751" s="11">
        <f>BD752</f>
        <v>0</v>
      </c>
      <c r="BE751" s="11">
        <f>BE752</f>
        <v>0</v>
      </c>
      <c r="BF751" s="11">
        <f t="shared" si="1723"/>
        <v>0</v>
      </c>
      <c r="BG751" s="11">
        <f t="shared" si="1724"/>
        <v>0</v>
      </c>
      <c r="BH751" s="11">
        <f t="shared" si="1725"/>
        <v>25362</v>
      </c>
      <c r="BI751" s="11">
        <f>BI752</f>
        <v>0</v>
      </c>
      <c r="BJ751" s="11">
        <f>BJ752</f>
        <v>0</v>
      </c>
      <c r="BK751" s="11">
        <f>BK752</f>
        <v>0</v>
      </c>
      <c r="BL751" s="11">
        <f t="shared" si="1817"/>
        <v>0</v>
      </c>
      <c r="BM751" s="11">
        <f>BM752</f>
        <v>0</v>
      </c>
      <c r="BN751" s="43">
        <f t="shared" si="1734"/>
        <v>0</v>
      </c>
      <c r="BO751" s="11">
        <f t="shared" si="1742"/>
        <v>0</v>
      </c>
      <c r="BP751" s="11">
        <f>BP752</f>
        <v>0</v>
      </c>
      <c r="BQ751" s="43">
        <f t="shared" si="1735"/>
        <v>0</v>
      </c>
      <c r="BR751" s="11">
        <f t="shared" si="1743"/>
        <v>25362</v>
      </c>
      <c r="BS751" s="11">
        <f>BS752</f>
        <v>0</v>
      </c>
      <c r="BT751" s="43">
        <f t="shared" si="1736"/>
        <v>25362</v>
      </c>
      <c r="BU751" s="11">
        <f>BU752</f>
        <v>0</v>
      </c>
      <c r="BV751" s="21"/>
      <c r="BW751" s="21"/>
      <c r="BX751" s="1" t="str">
        <f t="shared" si="1819"/>
        <v/>
      </c>
    </row>
    <row r="752" spans="1:76" ht="15.6" customHeight="1" x14ac:dyDescent="0.3">
      <c r="A752" s="62" t="s">
        <v>500</v>
      </c>
      <c r="B752" s="63">
        <v>200</v>
      </c>
      <c r="C752" s="62" t="s">
        <v>78</v>
      </c>
      <c r="D752" s="62" t="s">
        <v>72</v>
      </c>
      <c r="E752" s="64" t="s">
        <v>95</v>
      </c>
      <c r="F752" s="11">
        <v>0</v>
      </c>
      <c r="G752" s="11">
        <v>0</v>
      </c>
      <c r="H752" s="11">
        <v>25362</v>
      </c>
      <c r="I752" s="11"/>
      <c r="J752" s="11"/>
      <c r="K752" s="11"/>
      <c r="L752" s="11">
        <f t="shared" si="1777"/>
        <v>0</v>
      </c>
      <c r="M752" s="11">
        <f t="shared" si="1778"/>
        <v>0</v>
      </c>
      <c r="N752" s="11">
        <f t="shared" si="1779"/>
        <v>25362</v>
      </c>
      <c r="O752" s="11"/>
      <c r="P752" s="11"/>
      <c r="Q752" s="11"/>
      <c r="R752" s="11">
        <f t="shared" si="1702"/>
        <v>0</v>
      </c>
      <c r="S752" s="11">
        <f t="shared" si="1703"/>
        <v>0</v>
      </c>
      <c r="T752" s="11">
        <f t="shared" si="1704"/>
        <v>25362</v>
      </c>
      <c r="U752" s="11"/>
      <c r="V752" s="11"/>
      <c r="W752" s="11"/>
      <c r="X752" s="11">
        <f t="shared" si="1705"/>
        <v>0</v>
      </c>
      <c r="Y752" s="11">
        <f t="shared" si="1706"/>
        <v>0</v>
      </c>
      <c r="Z752" s="11">
        <f t="shared" si="1707"/>
        <v>25362</v>
      </c>
      <c r="AA752" s="11"/>
      <c r="AB752" s="11"/>
      <c r="AC752" s="11"/>
      <c r="AD752" s="11">
        <f t="shared" si="1708"/>
        <v>0</v>
      </c>
      <c r="AE752" s="11">
        <f t="shared" si="1709"/>
        <v>0</v>
      </c>
      <c r="AF752" s="11">
        <f t="shared" si="1710"/>
        <v>25362</v>
      </c>
      <c r="AG752" s="11"/>
      <c r="AH752" s="11">
        <f t="shared" si="1711"/>
        <v>0</v>
      </c>
      <c r="AI752" s="11">
        <f t="shared" si="1712"/>
        <v>0</v>
      </c>
      <c r="AJ752" s="11">
        <f t="shared" si="1713"/>
        <v>25362</v>
      </c>
      <c r="AK752" s="11"/>
      <c r="AL752" s="11"/>
      <c r="AM752" s="11"/>
      <c r="AN752" s="11">
        <f t="shared" si="1714"/>
        <v>0</v>
      </c>
      <c r="AO752" s="11">
        <f t="shared" si="1715"/>
        <v>0</v>
      </c>
      <c r="AP752" s="11">
        <f t="shared" si="1716"/>
        <v>25362</v>
      </c>
      <c r="AQ752" s="11"/>
      <c r="AR752" s="11"/>
      <c r="AS752" s="11"/>
      <c r="AT752" s="11">
        <f t="shared" si="1717"/>
        <v>0</v>
      </c>
      <c r="AU752" s="11">
        <f t="shared" si="1718"/>
        <v>0</v>
      </c>
      <c r="AV752" s="11">
        <f t="shared" si="1719"/>
        <v>25362</v>
      </c>
      <c r="AW752" s="11"/>
      <c r="AX752" s="11"/>
      <c r="AY752" s="11"/>
      <c r="AZ752" s="11">
        <f t="shared" si="1720"/>
        <v>0</v>
      </c>
      <c r="BA752" s="11">
        <f t="shared" si="1721"/>
        <v>0</v>
      </c>
      <c r="BB752" s="11">
        <f t="shared" si="1722"/>
        <v>25362</v>
      </c>
      <c r="BC752" s="11"/>
      <c r="BD752" s="11"/>
      <c r="BE752" s="11"/>
      <c r="BF752" s="11">
        <f t="shared" si="1723"/>
        <v>0</v>
      </c>
      <c r="BG752" s="11">
        <f t="shared" si="1724"/>
        <v>0</v>
      </c>
      <c r="BH752" s="11">
        <f t="shared" si="1725"/>
        <v>25362</v>
      </c>
      <c r="BI752" s="11"/>
      <c r="BJ752" s="11"/>
      <c r="BK752" s="11"/>
      <c r="BL752" s="11">
        <f t="shared" si="1817"/>
        <v>0</v>
      </c>
      <c r="BM752" s="11"/>
      <c r="BN752" s="43">
        <f t="shared" si="1734"/>
        <v>0</v>
      </c>
      <c r="BO752" s="11">
        <f t="shared" si="1742"/>
        <v>0</v>
      </c>
      <c r="BP752" s="11"/>
      <c r="BQ752" s="43">
        <f t="shared" si="1735"/>
        <v>0</v>
      </c>
      <c r="BR752" s="11">
        <f t="shared" si="1743"/>
        <v>25362</v>
      </c>
      <c r="BS752" s="11"/>
      <c r="BT752" s="43">
        <f t="shared" si="1736"/>
        <v>25362</v>
      </c>
      <c r="BU752" s="11"/>
      <c r="BV752" s="21"/>
      <c r="BW752" s="21"/>
      <c r="BX752" s="1" t="str">
        <f t="shared" si="1819"/>
        <v>0709</v>
      </c>
    </row>
    <row r="753" spans="1:76" ht="46.8" customHeight="1" x14ac:dyDescent="0.3">
      <c r="A753" s="62" t="s">
        <v>500</v>
      </c>
      <c r="B753" s="63" t="s">
        <v>82</v>
      </c>
      <c r="C753" s="62"/>
      <c r="D753" s="62"/>
      <c r="E753" s="64" t="s">
        <v>83</v>
      </c>
      <c r="F753" s="11">
        <f t="shared" ref="F753:K753" si="1821">F754+F755+F756+F757+F758</f>
        <v>940381.9</v>
      </c>
      <c r="G753" s="11">
        <f t="shared" si="1821"/>
        <v>1315586.9999999998</v>
      </c>
      <c r="H753" s="11">
        <f t="shared" si="1821"/>
        <v>1376192.0999999999</v>
      </c>
      <c r="I753" s="11">
        <f t="shared" si="1821"/>
        <v>0</v>
      </c>
      <c r="J753" s="11">
        <f t="shared" si="1821"/>
        <v>0</v>
      </c>
      <c r="K753" s="11">
        <f t="shared" si="1821"/>
        <v>0</v>
      </c>
      <c r="L753" s="11">
        <f t="shared" si="1777"/>
        <v>940381.9</v>
      </c>
      <c r="M753" s="11">
        <f t="shared" si="1778"/>
        <v>1315586.9999999998</v>
      </c>
      <c r="N753" s="11">
        <f t="shared" si="1779"/>
        <v>1376192.0999999999</v>
      </c>
      <c r="O753" s="11">
        <f>O754+O755+O756+O757+O758</f>
        <v>463896.734</v>
      </c>
      <c r="P753" s="11">
        <f>P754+P755+P756+P757+P758</f>
        <v>-207864.95200000002</v>
      </c>
      <c r="Q753" s="11">
        <f>Q754+Q755+Q756+Q757+Q758</f>
        <v>-3.5999999999999997E-2</v>
      </c>
      <c r="R753" s="11">
        <f t="shared" si="1702"/>
        <v>1404278.6340000001</v>
      </c>
      <c r="S753" s="11">
        <f t="shared" si="1703"/>
        <v>1107722.0479999997</v>
      </c>
      <c r="T753" s="11">
        <f t="shared" si="1704"/>
        <v>1376192.0639999998</v>
      </c>
      <c r="U753" s="11">
        <f>U754+U755+U756+U757+U758</f>
        <v>0</v>
      </c>
      <c r="V753" s="11">
        <f>V754+V755+V756+V757+V758</f>
        <v>0</v>
      </c>
      <c r="W753" s="11">
        <f>W754+W755+W756+W757+W758</f>
        <v>0</v>
      </c>
      <c r="X753" s="11">
        <f t="shared" si="1705"/>
        <v>1404278.6340000001</v>
      </c>
      <c r="Y753" s="11">
        <f t="shared" si="1706"/>
        <v>1107722.0479999997</v>
      </c>
      <c r="Z753" s="11">
        <f t="shared" si="1707"/>
        <v>1376192.0639999998</v>
      </c>
      <c r="AA753" s="11">
        <f>AA754+AA755+AA756+AA757+AA758</f>
        <v>576603.54799999995</v>
      </c>
      <c r="AB753" s="11">
        <f>AB754+AB755+AB756+AB757+AB758</f>
        <v>0</v>
      </c>
      <c r="AC753" s="11">
        <f>AC754+AC755+AC756+AC757+AC758</f>
        <v>0</v>
      </c>
      <c r="AD753" s="11">
        <f t="shared" si="1708"/>
        <v>1980882.182</v>
      </c>
      <c r="AE753" s="11">
        <f t="shared" si="1709"/>
        <v>1107722.0479999997</v>
      </c>
      <c r="AF753" s="11">
        <f t="shared" si="1710"/>
        <v>1376192.0639999998</v>
      </c>
      <c r="AG753" s="11">
        <f>AG754+AG755+AG756+AG757+AG758</f>
        <v>0</v>
      </c>
      <c r="AH753" s="11">
        <f t="shared" si="1711"/>
        <v>1980882.182</v>
      </c>
      <c r="AI753" s="11">
        <f t="shared" si="1712"/>
        <v>1107722.0479999997</v>
      </c>
      <c r="AJ753" s="11">
        <f t="shared" si="1713"/>
        <v>1376192.0639999998</v>
      </c>
      <c r="AK753" s="11">
        <f>AK754+AK755+AK756+AK757+AK758</f>
        <v>344966.60700000002</v>
      </c>
      <c r="AL753" s="11">
        <f>AL754+AL755+AL756+AL757+AL758</f>
        <v>20594.097000000002</v>
      </c>
      <c r="AM753" s="11">
        <f>AM754+AM755+AM756+AM757+AM758</f>
        <v>0</v>
      </c>
      <c r="AN753" s="11">
        <f t="shared" si="1714"/>
        <v>2325848.7889999999</v>
      </c>
      <c r="AO753" s="11">
        <f t="shared" si="1715"/>
        <v>1128316.1449999998</v>
      </c>
      <c r="AP753" s="11">
        <f t="shared" si="1716"/>
        <v>1376192.0639999998</v>
      </c>
      <c r="AQ753" s="11">
        <f>AQ754+AQ755+AQ756+AQ757+AQ758</f>
        <v>-1237.5</v>
      </c>
      <c r="AR753" s="11">
        <f>AR754+AR755+AR756+AR757+AR758</f>
        <v>0</v>
      </c>
      <c r="AS753" s="11">
        <f>AS754+AS755+AS756+AS757+AS758</f>
        <v>0</v>
      </c>
      <c r="AT753" s="11">
        <f t="shared" si="1717"/>
        <v>2324611.2889999999</v>
      </c>
      <c r="AU753" s="11">
        <f t="shared" si="1718"/>
        <v>1128316.1449999998</v>
      </c>
      <c r="AV753" s="11">
        <f t="shared" si="1719"/>
        <v>1376192.0639999998</v>
      </c>
      <c r="AW753" s="11">
        <f>AW754+AW755+AW756+AW757+AW758</f>
        <v>-8442.4709999999995</v>
      </c>
      <c r="AX753" s="11">
        <f>AX754+AX755+AX756+AX757+AX758</f>
        <v>0</v>
      </c>
      <c r="AY753" s="11">
        <f>AY754+AY755+AY756+AY757+AY758</f>
        <v>0</v>
      </c>
      <c r="AZ753" s="11">
        <f t="shared" si="1720"/>
        <v>2316168.818</v>
      </c>
      <c r="BA753" s="11">
        <f t="shared" si="1721"/>
        <v>1128316.1449999998</v>
      </c>
      <c r="BB753" s="11">
        <f t="shared" si="1722"/>
        <v>1376192.0639999998</v>
      </c>
      <c r="BC753" s="11">
        <f>BC754+BC755+BC756+BC757+BC758</f>
        <v>0</v>
      </c>
      <c r="BD753" s="11">
        <f>BD754+BD755+BD756+BD757+BD758</f>
        <v>0</v>
      </c>
      <c r="BE753" s="11">
        <f>BE754+BE755+BE756+BE757+BE758</f>
        <v>0</v>
      </c>
      <c r="BF753" s="11">
        <f t="shared" si="1723"/>
        <v>2316168.818</v>
      </c>
      <c r="BG753" s="11">
        <f t="shared" si="1724"/>
        <v>1128316.1449999998</v>
      </c>
      <c r="BH753" s="11">
        <f t="shared" si="1725"/>
        <v>1376192.0639999998</v>
      </c>
      <c r="BI753" s="11">
        <f>BI754+BI755+BI756+BI757+BI758</f>
        <v>0</v>
      </c>
      <c r="BJ753" s="11">
        <f>BJ754+BJ755+BJ756+BJ757+BJ758</f>
        <v>0</v>
      </c>
      <c r="BK753" s="11">
        <f>BK754+BK755+BK756+BK757+BK758</f>
        <v>0</v>
      </c>
      <c r="BL753" s="11">
        <f t="shared" si="1817"/>
        <v>2316168.818</v>
      </c>
      <c r="BM753" s="11">
        <f>BM754+BM755+BM756+BM757+BM758</f>
        <v>0</v>
      </c>
      <c r="BN753" s="43">
        <f t="shared" si="1734"/>
        <v>2316168.818</v>
      </c>
      <c r="BO753" s="11">
        <f t="shared" si="1742"/>
        <v>1128316.1449999998</v>
      </c>
      <c r="BP753" s="11">
        <f>BP754+BP755+BP756+BP757+BP758</f>
        <v>0</v>
      </c>
      <c r="BQ753" s="43">
        <f t="shared" si="1735"/>
        <v>1128316.1449999998</v>
      </c>
      <c r="BR753" s="11">
        <f t="shared" si="1743"/>
        <v>1376192.0639999998</v>
      </c>
      <c r="BS753" s="11">
        <f>BS754+BS755+BS756+BS757+BS758</f>
        <v>0</v>
      </c>
      <c r="BT753" s="43">
        <f t="shared" si="1736"/>
        <v>1376192.0639999998</v>
      </c>
      <c r="BU753" s="11">
        <f>BU754+BU755+BU756+BU757+BU758</f>
        <v>0</v>
      </c>
      <c r="BV753" s="21"/>
      <c r="BW753" s="21"/>
      <c r="BX753" s="1" t="str">
        <f t="shared" si="1819"/>
        <v/>
      </c>
    </row>
    <row r="754" spans="1:76" ht="15.6" customHeight="1" x14ac:dyDescent="0.3">
      <c r="A754" s="62" t="s">
        <v>500</v>
      </c>
      <c r="B754" s="63">
        <v>600</v>
      </c>
      <c r="C754" s="62" t="s">
        <v>78</v>
      </c>
      <c r="D754" s="62" t="s">
        <v>43</v>
      </c>
      <c r="E754" s="64" t="s">
        <v>443</v>
      </c>
      <c r="F754" s="11">
        <v>576960.9</v>
      </c>
      <c r="G754" s="11">
        <v>273309.3</v>
      </c>
      <c r="H754" s="11">
        <v>456247.7</v>
      </c>
      <c r="I754" s="11"/>
      <c r="J754" s="11"/>
      <c r="K754" s="11"/>
      <c r="L754" s="11">
        <f t="shared" si="1777"/>
        <v>576960.9</v>
      </c>
      <c r="M754" s="11">
        <f t="shared" si="1778"/>
        <v>273309.3</v>
      </c>
      <c r="N754" s="11">
        <f t="shared" si="1779"/>
        <v>456247.7</v>
      </c>
      <c r="O754" s="11">
        <f>165172.536+69107.092</f>
        <v>234279.628</v>
      </c>
      <c r="P754" s="11">
        <v>-63190.881999999998</v>
      </c>
      <c r="Q754" s="11">
        <v>-3.5999999999999997E-2</v>
      </c>
      <c r="R754" s="11">
        <f t="shared" si="1702"/>
        <v>811240.52800000005</v>
      </c>
      <c r="S754" s="11">
        <f t="shared" si="1703"/>
        <v>210118.41800000001</v>
      </c>
      <c r="T754" s="11">
        <f t="shared" si="1704"/>
        <v>456247.66399999999</v>
      </c>
      <c r="U754" s="11"/>
      <c r="V754" s="11"/>
      <c r="W754" s="11"/>
      <c r="X754" s="11">
        <f t="shared" si="1705"/>
        <v>811240.52800000005</v>
      </c>
      <c r="Y754" s="11">
        <f t="shared" si="1706"/>
        <v>210118.41800000001</v>
      </c>
      <c r="Z754" s="11">
        <f t="shared" si="1707"/>
        <v>456247.66399999999</v>
      </c>
      <c r="AA754" s="11"/>
      <c r="AB754" s="11"/>
      <c r="AC754" s="11"/>
      <c r="AD754" s="11">
        <f t="shared" si="1708"/>
        <v>811240.52800000005</v>
      </c>
      <c r="AE754" s="11">
        <f t="shared" si="1709"/>
        <v>210118.41800000001</v>
      </c>
      <c r="AF754" s="11">
        <f t="shared" si="1710"/>
        <v>456247.66399999999</v>
      </c>
      <c r="AG754" s="11"/>
      <c r="AH754" s="11">
        <f t="shared" si="1711"/>
        <v>811240.52800000005</v>
      </c>
      <c r="AI754" s="11">
        <f t="shared" si="1712"/>
        <v>210118.41800000001</v>
      </c>
      <c r="AJ754" s="11">
        <f t="shared" si="1713"/>
        <v>456247.66399999999</v>
      </c>
      <c r="AK754" s="11">
        <f>-44495.84+1237.5</f>
        <v>-43258.34</v>
      </c>
      <c r="AL754" s="11"/>
      <c r="AM754" s="11"/>
      <c r="AN754" s="11">
        <f t="shared" si="1714"/>
        <v>767982.18800000008</v>
      </c>
      <c r="AO754" s="11">
        <f t="shared" si="1715"/>
        <v>210118.41800000001</v>
      </c>
      <c r="AP754" s="11">
        <f t="shared" si="1716"/>
        <v>456247.66399999999</v>
      </c>
      <c r="AQ754" s="11">
        <v>-1237.5</v>
      </c>
      <c r="AR754" s="11"/>
      <c r="AS754" s="11"/>
      <c r="AT754" s="11">
        <f t="shared" si="1717"/>
        <v>766744.68800000008</v>
      </c>
      <c r="AU754" s="11">
        <f t="shared" si="1718"/>
        <v>210118.41800000001</v>
      </c>
      <c r="AV754" s="11">
        <f t="shared" si="1719"/>
        <v>456247.66399999999</v>
      </c>
      <c r="AW754" s="11">
        <v>1237.5</v>
      </c>
      <c r="AX754" s="11"/>
      <c r="AY754" s="11"/>
      <c r="AZ754" s="11">
        <f t="shared" si="1720"/>
        <v>767982.18800000008</v>
      </c>
      <c r="BA754" s="11">
        <f t="shared" si="1721"/>
        <v>210118.41800000001</v>
      </c>
      <c r="BB754" s="11">
        <f t="shared" si="1722"/>
        <v>456247.66399999999</v>
      </c>
      <c r="BC754" s="11"/>
      <c r="BD754" s="11"/>
      <c r="BE754" s="11"/>
      <c r="BF754" s="11">
        <f t="shared" si="1723"/>
        <v>767982.18800000008</v>
      </c>
      <c r="BG754" s="11">
        <f t="shared" si="1724"/>
        <v>210118.41800000001</v>
      </c>
      <c r="BH754" s="11">
        <f t="shared" si="1725"/>
        <v>456247.66399999999</v>
      </c>
      <c r="BI754" s="11">
        <f>-78140.152-68234.264</f>
        <v>-146374.416</v>
      </c>
      <c r="BJ754" s="11">
        <f>78140.152+68234.264</f>
        <v>146374.416</v>
      </c>
      <c r="BK754" s="11"/>
      <c r="BL754" s="11">
        <f t="shared" si="1817"/>
        <v>621607.77200000011</v>
      </c>
      <c r="BM754" s="11"/>
      <c r="BN754" s="43">
        <f t="shared" si="1734"/>
        <v>621607.77200000011</v>
      </c>
      <c r="BO754" s="11">
        <f t="shared" si="1742"/>
        <v>356492.83400000003</v>
      </c>
      <c r="BP754" s="11"/>
      <c r="BQ754" s="43">
        <f t="shared" si="1735"/>
        <v>356492.83400000003</v>
      </c>
      <c r="BR754" s="11">
        <f t="shared" si="1743"/>
        <v>456247.66399999999</v>
      </c>
      <c r="BS754" s="11"/>
      <c r="BT754" s="43">
        <f t="shared" si="1736"/>
        <v>456247.66399999999</v>
      </c>
      <c r="BU754" s="11"/>
      <c r="BV754" s="21"/>
      <c r="BW754" s="21"/>
      <c r="BX754" s="1" t="str">
        <f t="shared" si="1819"/>
        <v>0701</v>
      </c>
    </row>
    <row r="755" spans="1:76" ht="15.6" customHeight="1" x14ac:dyDescent="0.3">
      <c r="A755" s="62" t="s">
        <v>500</v>
      </c>
      <c r="B755" s="63">
        <v>600</v>
      </c>
      <c r="C755" s="62" t="s">
        <v>78</v>
      </c>
      <c r="D755" s="62" t="s">
        <v>323</v>
      </c>
      <c r="E755" s="64" t="s">
        <v>378</v>
      </c>
      <c r="F755" s="11">
        <v>305078.40000000002</v>
      </c>
      <c r="G755" s="11">
        <f>824701.6+4399.5</f>
        <v>829101.1</v>
      </c>
      <c r="H755" s="11">
        <f>911884.7+4399.5</f>
        <v>916284.2</v>
      </c>
      <c r="I755" s="11"/>
      <c r="J755" s="11"/>
      <c r="K755" s="11"/>
      <c r="L755" s="11">
        <f t="shared" si="1777"/>
        <v>305078.40000000002</v>
      </c>
      <c r="M755" s="11">
        <f t="shared" si="1778"/>
        <v>829101.1</v>
      </c>
      <c r="N755" s="11">
        <f t="shared" si="1779"/>
        <v>916284.2</v>
      </c>
      <c r="O755" s="11">
        <f>90859.246+53816.599</f>
        <v>144675.845</v>
      </c>
      <c r="P755" s="11">
        <v>-55854</v>
      </c>
      <c r="Q755" s="11"/>
      <c r="R755" s="11">
        <f t="shared" si="1702"/>
        <v>449754.245</v>
      </c>
      <c r="S755" s="11">
        <f t="shared" si="1703"/>
        <v>773247.1</v>
      </c>
      <c r="T755" s="11">
        <f t="shared" si="1704"/>
        <v>916284.2</v>
      </c>
      <c r="U755" s="11"/>
      <c r="V755" s="11"/>
      <c r="W755" s="11"/>
      <c r="X755" s="11">
        <f t="shared" si="1705"/>
        <v>449754.245</v>
      </c>
      <c r="Y755" s="11">
        <f t="shared" si="1706"/>
        <v>773247.1</v>
      </c>
      <c r="Z755" s="11">
        <f t="shared" si="1707"/>
        <v>916284.2</v>
      </c>
      <c r="AA755" s="11">
        <v>530217.79099999997</v>
      </c>
      <c r="AB755" s="11"/>
      <c r="AC755" s="11"/>
      <c r="AD755" s="11">
        <f t="shared" si="1708"/>
        <v>979972.03599999996</v>
      </c>
      <c r="AE755" s="11">
        <f t="shared" si="1709"/>
        <v>773247.1</v>
      </c>
      <c r="AF755" s="11">
        <f t="shared" si="1710"/>
        <v>916284.2</v>
      </c>
      <c r="AG755" s="11"/>
      <c r="AH755" s="11">
        <f t="shared" si="1711"/>
        <v>979972.03599999996</v>
      </c>
      <c r="AI755" s="11">
        <f t="shared" si="1712"/>
        <v>773247.1</v>
      </c>
      <c r="AJ755" s="11">
        <f t="shared" si="1713"/>
        <v>916284.2</v>
      </c>
      <c r="AK755" s="11">
        <f>55089.54+330930.267+11912.64+886.2</f>
        <v>398818.647</v>
      </c>
      <c r="AL755" s="11">
        <v>20594.097000000002</v>
      </c>
      <c r="AM755" s="11"/>
      <c r="AN755" s="11">
        <f t="shared" si="1714"/>
        <v>1378790.683</v>
      </c>
      <c r="AO755" s="11">
        <f t="shared" si="1715"/>
        <v>793841.19699999993</v>
      </c>
      <c r="AP755" s="11">
        <f t="shared" si="1716"/>
        <v>916284.2</v>
      </c>
      <c r="AQ755" s="11"/>
      <c r="AR755" s="11"/>
      <c r="AS755" s="11"/>
      <c r="AT755" s="11">
        <f t="shared" si="1717"/>
        <v>1378790.683</v>
      </c>
      <c r="AU755" s="11">
        <f t="shared" si="1718"/>
        <v>793841.19699999993</v>
      </c>
      <c r="AV755" s="11">
        <f t="shared" si="1719"/>
        <v>916284.2</v>
      </c>
      <c r="AW755" s="11"/>
      <c r="AX755" s="11"/>
      <c r="AY755" s="11"/>
      <c r="AZ755" s="11">
        <f t="shared" si="1720"/>
        <v>1378790.683</v>
      </c>
      <c r="BA755" s="11">
        <f t="shared" si="1721"/>
        <v>793841.19699999993</v>
      </c>
      <c r="BB755" s="11">
        <f t="shared" si="1722"/>
        <v>916284.2</v>
      </c>
      <c r="BC755" s="11"/>
      <c r="BD755" s="11"/>
      <c r="BE755" s="11"/>
      <c r="BF755" s="11">
        <f t="shared" si="1723"/>
        <v>1378790.683</v>
      </c>
      <c r="BG755" s="11">
        <f t="shared" si="1724"/>
        <v>793841.19699999993</v>
      </c>
      <c r="BH755" s="11">
        <f t="shared" si="1725"/>
        <v>916284.2</v>
      </c>
      <c r="BI755" s="11">
        <v>155928.386</v>
      </c>
      <c r="BJ755" s="11">
        <v>-155928.386</v>
      </c>
      <c r="BK755" s="11"/>
      <c r="BL755" s="11">
        <f t="shared" si="1817"/>
        <v>1534719.0689999999</v>
      </c>
      <c r="BM755" s="11"/>
      <c r="BN755" s="43">
        <f t="shared" si="1734"/>
        <v>1534719.0689999999</v>
      </c>
      <c r="BO755" s="11">
        <f t="shared" si="1742"/>
        <v>637912.81099999999</v>
      </c>
      <c r="BP755" s="11"/>
      <c r="BQ755" s="43">
        <f t="shared" si="1735"/>
        <v>637912.81099999999</v>
      </c>
      <c r="BR755" s="11">
        <f t="shared" si="1743"/>
        <v>916284.2</v>
      </c>
      <c r="BS755" s="11"/>
      <c r="BT755" s="43">
        <f t="shared" si="1736"/>
        <v>916284.2</v>
      </c>
      <c r="BU755" s="11"/>
      <c r="BV755" s="21"/>
      <c r="BW755" s="21"/>
      <c r="BX755" s="1" t="str">
        <f t="shared" si="1819"/>
        <v>0702</v>
      </c>
    </row>
    <row r="756" spans="1:76" ht="15.6" customHeight="1" x14ac:dyDescent="0.3">
      <c r="A756" s="62" t="s">
        <v>500</v>
      </c>
      <c r="B756" s="63">
        <v>600</v>
      </c>
      <c r="C756" s="62" t="s">
        <v>78</v>
      </c>
      <c r="D756" s="62" t="s">
        <v>67</v>
      </c>
      <c r="E756" s="64" t="s">
        <v>232</v>
      </c>
      <c r="F756" s="11">
        <v>10593.7</v>
      </c>
      <c r="G756" s="11">
        <v>149694</v>
      </c>
      <c r="H756" s="11">
        <v>0</v>
      </c>
      <c r="I756" s="11"/>
      <c r="J756" s="11"/>
      <c r="K756" s="11"/>
      <c r="L756" s="11">
        <f t="shared" si="1777"/>
        <v>10593.7</v>
      </c>
      <c r="M756" s="11">
        <f t="shared" si="1778"/>
        <v>149694</v>
      </c>
      <c r="N756" s="11">
        <f t="shared" si="1779"/>
        <v>0</v>
      </c>
      <c r="O756" s="11">
        <v>75006.351999999999</v>
      </c>
      <c r="P756" s="11">
        <v>-77943.97</v>
      </c>
      <c r="Q756" s="11"/>
      <c r="R756" s="11">
        <f t="shared" si="1702"/>
        <v>85600.051999999996</v>
      </c>
      <c r="S756" s="11">
        <f t="shared" si="1703"/>
        <v>71750.03</v>
      </c>
      <c r="T756" s="11">
        <f t="shared" si="1704"/>
        <v>0</v>
      </c>
      <c r="U756" s="11"/>
      <c r="V756" s="11"/>
      <c r="W756" s="11"/>
      <c r="X756" s="11">
        <f t="shared" si="1705"/>
        <v>85600.051999999996</v>
      </c>
      <c r="Y756" s="11">
        <f t="shared" si="1706"/>
        <v>71750.03</v>
      </c>
      <c r="Z756" s="11">
        <f t="shared" si="1707"/>
        <v>0</v>
      </c>
      <c r="AA756" s="11">
        <v>46385.756999999998</v>
      </c>
      <c r="AB756" s="11"/>
      <c r="AC756" s="11"/>
      <c r="AD756" s="11">
        <f t="shared" si="1708"/>
        <v>131985.80900000001</v>
      </c>
      <c r="AE756" s="11">
        <f t="shared" si="1709"/>
        <v>71750.03</v>
      </c>
      <c r="AF756" s="11">
        <f t="shared" si="1710"/>
        <v>0</v>
      </c>
      <c r="AG756" s="11"/>
      <c r="AH756" s="11">
        <f t="shared" si="1711"/>
        <v>131985.80900000001</v>
      </c>
      <c r="AI756" s="11">
        <f t="shared" si="1712"/>
        <v>71750.03</v>
      </c>
      <c r="AJ756" s="11">
        <f t="shared" si="1713"/>
        <v>0</v>
      </c>
      <c r="AK756" s="11">
        <v>-10593.7</v>
      </c>
      <c r="AL756" s="11"/>
      <c r="AM756" s="11"/>
      <c r="AN756" s="11">
        <f t="shared" si="1714"/>
        <v>121392.10900000001</v>
      </c>
      <c r="AO756" s="11">
        <f t="shared" si="1715"/>
        <v>71750.03</v>
      </c>
      <c r="AP756" s="11">
        <f t="shared" si="1716"/>
        <v>0</v>
      </c>
      <c r="AQ756" s="11"/>
      <c r="AR756" s="11"/>
      <c r="AS756" s="11"/>
      <c r="AT756" s="11">
        <f t="shared" si="1717"/>
        <v>121392.10900000001</v>
      </c>
      <c r="AU756" s="11">
        <f t="shared" si="1718"/>
        <v>71750.03</v>
      </c>
      <c r="AV756" s="11">
        <f t="shared" si="1719"/>
        <v>0</v>
      </c>
      <c r="AW756" s="11">
        <v>-9679.9709999999995</v>
      </c>
      <c r="AX756" s="11"/>
      <c r="AY756" s="11"/>
      <c r="AZ756" s="11">
        <f t="shared" si="1720"/>
        <v>111712.13800000001</v>
      </c>
      <c r="BA756" s="11">
        <f t="shared" si="1721"/>
        <v>71750.03</v>
      </c>
      <c r="BB756" s="11">
        <f t="shared" si="1722"/>
        <v>0</v>
      </c>
      <c r="BC756" s="11"/>
      <c r="BD756" s="11"/>
      <c r="BE756" s="11"/>
      <c r="BF756" s="11">
        <f t="shared" si="1723"/>
        <v>111712.13800000001</v>
      </c>
      <c r="BG756" s="11">
        <f t="shared" si="1724"/>
        <v>71750.03</v>
      </c>
      <c r="BH756" s="11">
        <f t="shared" si="1725"/>
        <v>0</v>
      </c>
      <c r="BI756" s="11">
        <v>27746.03</v>
      </c>
      <c r="BJ756" s="11">
        <v>-27746.03</v>
      </c>
      <c r="BK756" s="11"/>
      <c r="BL756" s="11">
        <f t="shared" si="1817"/>
        <v>139458.16800000001</v>
      </c>
      <c r="BM756" s="11"/>
      <c r="BN756" s="43">
        <f t="shared" si="1734"/>
        <v>139458.16800000001</v>
      </c>
      <c r="BO756" s="11">
        <f t="shared" si="1742"/>
        <v>44004</v>
      </c>
      <c r="BP756" s="11"/>
      <c r="BQ756" s="43">
        <f t="shared" si="1735"/>
        <v>44004</v>
      </c>
      <c r="BR756" s="11">
        <f t="shared" si="1743"/>
        <v>0</v>
      </c>
      <c r="BS756" s="11"/>
      <c r="BT756" s="43">
        <f t="shared" si="1736"/>
        <v>0</v>
      </c>
      <c r="BU756" s="11"/>
      <c r="BV756" s="21"/>
      <c r="BW756" s="21"/>
      <c r="BX756" s="1" t="str">
        <f t="shared" si="1819"/>
        <v>0703</v>
      </c>
    </row>
    <row r="757" spans="1:76" ht="15.6" customHeight="1" x14ac:dyDescent="0.3">
      <c r="A757" s="62" t="s">
        <v>500</v>
      </c>
      <c r="B757" s="63">
        <v>600</v>
      </c>
      <c r="C757" s="62" t="s">
        <v>78</v>
      </c>
      <c r="D757" s="62" t="s">
        <v>72</v>
      </c>
      <c r="E757" s="64" t="s">
        <v>95</v>
      </c>
      <c r="F757" s="11">
        <v>40000</v>
      </c>
      <c r="G757" s="11">
        <v>47824.4</v>
      </c>
      <c r="H757" s="11">
        <v>0</v>
      </c>
      <c r="I757" s="11"/>
      <c r="J757" s="11"/>
      <c r="K757" s="11"/>
      <c r="L757" s="11">
        <f t="shared" si="1777"/>
        <v>40000</v>
      </c>
      <c r="M757" s="11">
        <f t="shared" si="1778"/>
        <v>47824.4</v>
      </c>
      <c r="N757" s="11">
        <f t="shared" si="1779"/>
        <v>0</v>
      </c>
      <c r="O757" s="11"/>
      <c r="P757" s="11"/>
      <c r="Q757" s="11"/>
      <c r="R757" s="11">
        <f t="shared" si="1702"/>
        <v>40000</v>
      </c>
      <c r="S757" s="11">
        <f t="shared" si="1703"/>
        <v>47824.4</v>
      </c>
      <c r="T757" s="11">
        <f t="shared" si="1704"/>
        <v>0</v>
      </c>
      <c r="U757" s="11"/>
      <c r="V757" s="11"/>
      <c r="W757" s="11"/>
      <c r="X757" s="11">
        <f t="shared" si="1705"/>
        <v>40000</v>
      </c>
      <c r="Y757" s="11">
        <f t="shared" si="1706"/>
        <v>47824.4</v>
      </c>
      <c r="Z757" s="11">
        <f t="shared" si="1707"/>
        <v>0</v>
      </c>
      <c r="AA757" s="11"/>
      <c r="AB757" s="11"/>
      <c r="AC757" s="11"/>
      <c r="AD757" s="11">
        <f t="shared" si="1708"/>
        <v>40000</v>
      </c>
      <c r="AE757" s="11">
        <f t="shared" si="1709"/>
        <v>47824.4</v>
      </c>
      <c r="AF757" s="11">
        <f t="shared" si="1710"/>
        <v>0</v>
      </c>
      <c r="AG757" s="11"/>
      <c r="AH757" s="11">
        <f t="shared" si="1711"/>
        <v>40000</v>
      </c>
      <c r="AI757" s="11">
        <f t="shared" si="1712"/>
        <v>47824.4</v>
      </c>
      <c r="AJ757" s="11">
        <f t="shared" si="1713"/>
        <v>0</v>
      </c>
      <c r="AK757" s="11"/>
      <c r="AL757" s="11"/>
      <c r="AM757" s="11"/>
      <c r="AN757" s="11">
        <f t="shared" si="1714"/>
        <v>40000</v>
      </c>
      <c r="AO757" s="11">
        <f t="shared" si="1715"/>
        <v>47824.4</v>
      </c>
      <c r="AP757" s="11">
        <f t="shared" si="1716"/>
        <v>0</v>
      </c>
      <c r="AQ757" s="11"/>
      <c r="AR757" s="11"/>
      <c r="AS757" s="11"/>
      <c r="AT757" s="11">
        <f t="shared" si="1717"/>
        <v>40000</v>
      </c>
      <c r="AU757" s="11">
        <f t="shared" si="1718"/>
        <v>47824.4</v>
      </c>
      <c r="AV757" s="11">
        <f t="shared" si="1719"/>
        <v>0</v>
      </c>
      <c r="AW757" s="11"/>
      <c r="AX757" s="11"/>
      <c r="AY757" s="11"/>
      <c r="AZ757" s="11">
        <f t="shared" si="1720"/>
        <v>40000</v>
      </c>
      <c r="BA757" s="11">
        <f t="shared" si="1721"/>
        <v>47824.4</v>
      </c>
      <c r="BB757" s="11">
        <f t="shared" si="1722"/>
        <v>0</v>
      </c>
      <c r="BC757" s="11"/>
      <c r="BD757" s="11"/>
      <c r="BE757" s="11"/>
      <c r="BF757" s="11">
        <f t="shared" si="1723"/>
        <v>40000</v>
      </c>
      <c r="BG757" s="11">
        <f t="shared" si="1724"/>
        <v>47824.4</v>
      </c>
      <c r="BH757" s="11">
        <f t="shared" si="1725"/>
        <v>0</v>
      </c>
      <c r="BI757" s="11">
        <v>-37300</v>
      </c>
      <c r="BJ757" s="11">
        <v>37300</v>
      </c>
      <c r="BK757" s="11"/>
      <c r="BL757" s="11">
        <f t="shared" si="1817"/>
        <v>2700</v>
      </c>
      <c r="BM757" s="11"/>
      <c r="BN757" s="43">
        <f t="shared" si="1734"/>
        <v>2700</v>
      </c>
      <c r="BO757" s="11">
        <f t="shared" si="1742"/>
        <v>85124.4</v>
      </c>
      <c r="BP757" s="11"/>
      <c r="BQ757" s="43">
        <f t="shared" si="1735"/>
        <v>85124.4</v>
      </c>
      <c r="BR757" s="11">
        <f t="shared" si="1743"/>
        <v>0</v>
      </c>
      <c r="BS757" s="11"/>
      <c r="BT757" s="43">
        <f t="shared" si="1736"/>
        <v>0</v>
      </c>
      <c r="BU757" s="11"/>
      <c r="BV757" s="21"/>
      <c r="BW757" s="21"/>
      <c r="BX757" s="1" t="str">
        <f t="shared" si="1819"/>
        <v>0709</v>
      </c>
    </row>
    <row r="758" spans="1:76" ht="15.6" customHeight="1" x14ac:dyDescent="0.3">
      <c r="A758" s="62" t="s">
        <v>500</v>
      </c>
      <c r="B758" s="63">
        <v>600</v>
      </c>
      <c r="C758" s="62" t="s">
        <v>286</v>
      </c>
      <c r="D758" s="62" t="s">
        <v>67</v>
      </c>
      <c r="E758" s="64" t="s">
        <v>287</v>
      </c>
      <c r="F758" s="11">
        <v>7748.9</v>
      </c>
      <c r="G758" s="11">
        <v>15658.2</v>
      </c>
      <c r="H758" s="11">
        <v>3660.2</v>
      </c>
      <c r="I758" s="11"/>
      <c r="J758" s="11"/>
      <c r="K758" s="11"/>
      <c r="L758" s="11">
        <f t="shared" si="1777"/>
        <v>7748.9</v>
      </c>
      <c r="M758" s="11">
        <f t="shared" si="1778"/>
        <v>15658.2</v>
      </c>
      <c r="N758" s="11">
        <f t="shared" si="1779"/>
        <v>3660.2</v>
      </c>
      <c r="O758" s="11">
        <v>9934.9089999999997</v>
      </c>
      <c r="P758" s="11">
        <v>-10876.1</v>
      </c>
      <c r="Q758" s="11"/>
      <c r="R758" s="11">
        <f t="shared" si="1702"/>
        <v>17683.809000000001</v>
      </c>
      <c r="S758" s="11">
        <f t="shared" si="1703"/>
        <v>4782.1000000000004</v>
      </c>
      <c r="T758" s="11">
        <f t="shared" si="1704"/>
        <v>3660.2</v>
      </c>
      <c r="U758" s="11"/>
      <c r="V758" s="11"/>
      <c r="W758" s="11"/>
      <c r="X758" s="11">
        <f t="shared" si="1705"/>
        <v>17683.809000000001</v>
      </c>
      <c r="Y758" s="11">
        <f t="shared" si="1706"/>
        <v>4782.1000000000004</v>
      </c>
      <c r="Z758" s="11">
        <f t="shared" si="1707"/>
        <v>3660.2</v>
      </c>
      <c r="AA758" s="11"/>
      <c r="AB758" s="11"/>
      <c r="AC758" s="11"/>
      <c r="AD758" s="11">
        <f t="shared" si="1708"/>
        <v>17683.809000000001</v>
      </c>
      <c r="AE758" s="11">
        <f t="shared" si="1709"/>
        <v>4782.1000000000004</v>
      </c>
      <c r="AF758" s="11">
        <f t="shared" si="1710"/>
        <v>3660.2</v>
      </c>
      <c r="AG758" s="11"/>
      <c r="AH758" s="11">
        <f t="shared" si="1711"/>
        <v>17683.809000000001</v>
      </c>
      <c r="AI758" s="11">
        <f t="shared" si="1712"/>
        <v>4782.1000000000004</v>
      </c>
      <c r="AJ758" s="11">
        <f t="shared" si="1713"/>
        <v>3660.2</v>
      </c>
      <c r="AK758" s="11"/>
      <c r="AL758" s="11"/>
      <c r="AM758" s="11"/>
      <c r="AN758" s="11">
        <f t="shared" si="1714"/>
        <v>17683.809000000001</v>
      </c>
      <c r="AO758" s="11">
        <f t="shared" si="1715"/>
        <v>4782.1000000000004</v>
      </c>
      <c r="AP758" s="11">
        <f t="shared" si="1716"/>
        <v>3660.2</v>
      </c>
      <c r="AQ758" s="11"/>
      <c r="AR758" s="11"/>
      <c r="AS758" s="11"/>
      <c r="AT758" s="11">
        <f t="shared" si="1717"/>
        <v>17683.809000000001</v>
      </c>
      <c r="AU758" s="11">
        <f t="shared" si="1718"/>
        <v>4782.1000000000004</v>
      </c>
      <c r="AV758" s="11">
        <f t="shared" si="1719"/>
        <v>3660.2</v>
      </c>
      <c r="AW758" s="11"/>
      <c r="AX758" s="11"/>
      <c r="AY758" s="11"/>
      <c r="AZ758" s="11">
        <f t="shared" si="1720"/>
        <v>17683.809000000001</v>
      </c>
      <c r="BA758" s="11">
        <f t="shared" si="1721"/>
        <v>4782.1000000000004</v>
      </c>
      <c r="BB758" s="11">
        <f t="shared" si="1722"/>
        <v>3660.2</v>
      </c>
      <c r="BC758" s="11"/>
      <c r="BD758" s="11"/>
      <c r="BE758" s="11"/>
      <c r="BF758" s="11">
        <f t="shared" si="1723"/>
        <v>17683.809000000001</v>
      </c>
      <c r="BG758" s="11">
        <f t="shared" si="1724"/>
        <v>4782.1000000000004</v>
      </c>
      <c r="BH758" s="11">
        <f t="shared" si="1725"/>
        <v>3660.2</v>
      </c>
      <c r="BI758" s="11"/>
      <c r="BJ758" s="11"/>
      <c r="BK758" s="11"/>
      <c r="BL758" s="11">
        <f t="shared" si="1817"/>
        <v>17683.809000000001</v>
      </c>
      <c r="BM758" s="11"/>
      <c r="BN758" s="43">
        <f t="shared" si="1734"/>
        <v>17683.809000000001</v>
      </c>
      <c r="BO758" s="11">
        <f t="shared" si="1742"/>
        <v>4782.1000000000004</v>
      </c>
      <c r="BP758" s="11"/>
      <c r="BQ758" s="43">
        <f t="shared" si="1735"/>
        <v>4782.1000000000004</v>
      </c>
      <c r="BR758" s="11">
        <f t="shared" si="1743"/>
        <v>3660.2</v>
      </c>
      <c r="BS758" s="11"/>
      <c r="BT758" s="43">
        <f t="shared" si="1736"/>
        <v>3660.2</v>
      </c>
      <c r="BU758" s="11"/>
      <c r="BV758" s="21"/>
      <c r="BW758" s="21"/>
      <c r="BX758" s="1" t="str">
        <f t="shared" si="1819"/>
        <v>1103</v>
      </c>
    </row>
    <row r="759" spans="1:76" ht="46.8" customHeight="1" x14ac:dyDescent="0.3">
      <c r="A759" s="62" t="s">
        <v>502</v>
      </c>
      <c r="B759" s="63"/>
      <c r="C759" s="62"/>
      <c r="D759" s="62"/>
      <c r="E759" s="64" t="s">
        <v>503</v>
      </c>
      <c r="F759" s="11">
        <f t="shared" ref="F759:F763" si="1822">F760</f>
        <v>5850</v>
      </c>
      <c r="G759" s="11">
        <f t="shared" ref="G759:G763" si="1823">G760</f>
        <v>0</v>
      </c>
      <c r="H759" s="11">
        <f t="shared" ref="H759:H769" si="1824">H760</f>
        <v>0</v>
      </c>
      <c r="I759" s="11">
        <f t="shared" ref="I759:I769" si="1825">I760</f>
        <v>0</v>
      </c>
      <c r="J759" s="11">
        <f t="shared" ref="J759:J769" si="1826">J760</f>
        <v>0</v>
      </c>
      <c r="K759" s="11">
        <f t="shared" ref="K759:K769" si="1827">K760</f>
        <v>0</v>
      </c>
      <c r="L759" s="11">
        <f t="shared" si="1777"/>
        <v>5850</v>
      </c>
      <c r="M759" s="11">
        <f t="shared" si="1778"/>
        <v>0</v>
      </c>
      <c r="N759" s="11">
        <f t="shared" si="1779"/>
        <v>0</v>
      </c>
      <c r="O759" s="11">
        <f t="shared" ref="O759:O769" si="1828">O760</f>
        <v>0</v>
      </c>
      <c r="P759" s="11">
        <f t="shared" ref="P759:P769" si="1829">P760</f>
        <v>0</v>
      </c>
      <c r="Q759" s="11">
        <f t="shared" ref="Q759:Q769" si="1830">Q760</f>
        <v>0</v>
      </c>
      <c r="R759" s="11">
        <f t="shared" ref="R759:R822" si="1831">L759+O759</f>
        <v>5850</v>
      </c>
      <c r="S759" s="11">
        <f t="shared" ref="S759:S822" si="1832">M759+P759</f>
        <v>0</v>
      </c>
      <c r="T759" s="11">
        <f t="shared" ref="T759:T822" si="1833">N759+Q759</f>
        <v>0</v>
      </c>
      <c r="U759" s="11">
        <f t="shared" ref="U759:U769" si="1834">U760</f>
        <v>0</v>
      </c>
      <c r="V759" s="11">
        <f t="shared" ref="V759:V769" si="1835">V760</f>
        <v>0</v>
      </c>
      <c r="W759" s="11">
        <f t="shared" ref="W759:W769" si="1836">W760</f>
        <v>0</v>
      </c>
      <c r="X759" s="11">
        <f t="shared" ref="X759:X822" si="1837">R759+U759</f>
        <v>5850</v>
      </c>
      <c r="Y759" s="11">
        <f t="shared" ref="Y759:Y822" si="1838">S759+V759</f>
        <v>0</v>
      </c>
      <c r="Z759" s="11">
        <f t="shared" ref="Z759:Z822" si="1839">T759+W759</f>
        <v>0</v>
      </c>
      <c r="AA759" s="11">
        <f t="shared" ref="AA759:AA769" si="1840">AA760</f>
        <v>0</v>
      </c>
      <c r="AB759" s="11">
        <f t="shared" ref="AB759:AB769" si="1841">AB760</f>
        <v>0</v>
      </c>
      <c r="AC759" s="11">
        <f t="shared" ref="AC759:AC769" si="1842">AC760</f>
        <v>0</v>
      </c>
      <c r="AD759" s="11">
        <f t="shared" ref="AD759:AD822" si="1843">X759+AA759</f>
        <v>5850</v>
      </c>
      <c r="AE759" s="11">
        <f t="shared" ref="AE759:AE822" si="1844">Y759+AB759</f>
        <v>0</v>
      </c>
      <c r="AF759" s="11">
        <f t="shared" ref="AF759:AF822" si="1845">Z759+AC759</f>
        <v>0</v>
      </c>
      <c r="AG759" s="11">
        <f t="shared" ref="AG759:AG769" si="1846">AG760</f>
        <v>0</v>
      </c>
      <c r="AH759" s="11">
        <f t="shared" ref="AH759:AH822" si="1847">AD759+AG759</f>
        <v>5850</v>
      </c>
      <c r="AI759" s="11">
        <f t="shared" ref="AI759:AI822" si="1848">AE759</f>
        <v>0</v>
      </c>
      <c r="AJ759" s="11">
        <f t="shared" ref="AJ759:AJ822" si="1849">AF759</f>
        <v>0</v>
      </c>
      <c r="AK759" s="11">
        <f t="shared" ref="AK759:AK769" si="1850">AK760</f>
        <v>0</v>
      </c>
      <c r="AL759" s="11">
        <f t="shared" ref="AL759:AL769" si="1851">AL760</f>
        <v>0</v>
      </c>
      <c r="AM759" s="11">
        <f t="shared" ref="AM759:AM769" si="1852">AM760</f>
        <v>0</v>
      </c>
      <c r="AN759" s="11">
        <f t="shared" ref="AN759:AN822" si="1853">AH759+AK759</f>
        <v>5850</v>
      </c>
      <c r="AO759" s="11">
        <f t="shared" ref="AO759:AO822" si="1854">AI759+AL759</f>
        <v>0</v>
      </c>
      <c r="AP759" s="11">
        <f t="shared" ref="AP759:AP822" si="1855">AJ759+AM759</f>
        <v>0</v>
      </c>
      <c r="AQ759" s="11">
        <f t="shared" ref="AQ759:AQ769" si="1856">AQ760</f>
        <v>0</v>
      </c>
      <c r="AR759" s="11">
        <f t="shared" ref="AR759:AR769" si="1857">AR760</f>
        <v>0</v>
      </c>
      <c r="AS759" s="11">
        <f t="shared" ref="AS759:AS769" si="1858">AS760</f>
        <v>0</v>
      </c>
      <c r="AT759" s="11">
        <f t="shared" ref="AT759:AT822" si="1859">AN759+AQ759</f>
        <v>5850</v>
      </c>
      <c r="AU759" s="11">
        <f t="shared" ref="AU759:AU822" si="1860">AO759+AR759</f>
        <v>0</v>
      </c>
      <c r="AV759" s="11">
        <f t="shared" ref="AV759:AV822" si="1861">AP759+AS759</f>
        <v>0</v>
      </c>
      <c r="AW759" s="11">
        <f t="shared" ref="AW759:AW769" si="1862">AW760</f>
        <v>0</v>
      </c>
      <c r="AX759" s="11">
        <f t="shared" ref="AX759:AX769" si="1863">AX760</f>
        <v>0</v>
      </c>
      <c r="AY759" s="11">
        <f t="shared" ref="AY759:AY769" si="1864">AY760</f>
        <v>0</v>
      </c>
      <c r="AZ759" s="11">
        <f t="shared" ref="AZ759:AZ822" si="1865">AT759+AW759</f>
        <v>5850</v>
      </c>
      <c r="BA759" s="11">
        <f t="shared" ref="BA759:BA822" si="1866">AU759+AX759</f>
        <v>0</v>
      </c>
      <c r="BB759" s="11">
        <f t="shared" ref="BB759:BB822" si="1867">AV759+AY759</f>
        <v>0</v>
      </c>
      <c r="BC759" s="11">
        <f t="shared" ref="BC759:BC769" si="1868">BC760</f>
        <v>0</v>
      </c>
      <c r="BD759" s="11">
        <f t="shared" ref="BD759:BD769" si="1869">BD760</f>
        <v>0</v>
      </c>
      <c r="BE759" s="11">
        <f t="shared" ref="BE759:BE769" si="1870">BE760</f>
        <v>0</v>
      </c>
      <c r="BF759" s="11">
        <f t="shared" ref="BF759:BF822" si="1871">AZ759+BC759</f>
        <v>5850</v>
      </c>
      <c r="BG759" s="11">
        <f t="shared" ref="BG759:BG822" si="1872">BA759+BD759</f>
        <v>0</v>
      </c>
      <c r="BH759" s="11">
        <f t="shared" ref="BH759:BH822" si="1873">BB759+BE759</f>
        <v>0</v>
      </c>
      <c r="BI759" s="11">
        <f t="shared" ref="BI759:BI769" si="1874">BI760</f>
        <v>0</v>
      </c>
      <c r="BJ759" s="11">
        <f t="shared" ref="BJ759:BJ769" si="1875">BJ760</f>
        <v>0</v>
      </c>
      <c r="BK759" s="11">
        <f t="shared" ref="BK759:BK769" si="1876">BK760</f>
        <v>0</v>
      </c>
      <c r="BL759" s="11">
        <f t="shared" si="1817"/>
        <v>5850</v>
      </c>
      <c r="BM759" s="11">
        <f t="shared" ref="BM759:BM769" si="1877">BM760</f>
        <v>0</v>
      </c>
      <c r="BN759" s="43">
        <f t="shared" si="1734"/>
        <v>5850</v>
      </c>
      <c r="BO759" s="11">
        <f t="shared" si="1742"/>
        <v>0</v>
      </c>
      <c r="BP759" s="11">
        <f t="shared" ref="BP759:BU769" si="1878">BP760</f>
        <v>0</v>
      </c>
      <c r="BQ759" s="43">
        <f t="shared" si="1735"/>
        <v>0</v>
      </c>
      <c r="BR759" s="11">
        <f t="shared" si="1743"/>
        <v>0</v>
      </c>
      <c r="BS759" s="11">
        <f t="shared" si="1878"/>
        <v>0</v>
      </c>
      <c r="BT759" s="43">
        <f t="shared" si="1736"/>
        <v>0</v>
      </c>
      <c r="BU759" s="11">
        <f t="shared" si="1878"/>
        <v>0</v>
      </c>
      <c r="BV759" s="21"/>
      <c r="BW759" s="21"/>
      <c r="BX759" s="1" t="str">
        <f t="shared" si="1819"/>
        <v/>
      </c>
    </row>
    <row r="760" spans="1:76" ht="46.8" customHeight="1" x14ac:dyDescent="0.3">
      <c r="A760" s="62" t="s">
        <v>502</v>
      </c>
      <c r="B760" s="63" t="s">
        <v>82</v>
      </c>
      <c r="C760" s="62"/>
      <c r="D760" s="62"/>
      <c r="E760" s="64" t="s">
        <v>83</v>
      </c>
      <c r="F760" s="11">
        <f t="shared" si="1822"/>
        <v>5850</v>
      </c>
      <c r="G760" s="11">
        <f t="shared" si="1823"/>
        <v>0</v>
      </c>
      <c r="H760" s="11">
        <f t="shared" si="1824"/>
        <v>0</v>
      </c>
      <c r="I760" s="11">
        <f t="shared" si="1825"/>
        <v>0</v>
      </c>
      <c r="J760" s="11">
        <f t="shared" si="1826"/>
        <v>0</v>
      </c>
      <c r="K760" s="11">
        <f t="shared" si="1827"/>
        <v>0</v>
      </c>
      <c r="L760" s="11">
        <f t="shared" si="1777"/>
        <v>5850</v>
      </c>
      <c r="M760" s="11">
        <f t="shared" si="1778"/>
        <v>0</v>
      </c>
      <c r="N760" s="11">
        <f t="shared" si="1779"/>
        <v>0</v>
      </c>
      <c r="O760" s="11">
        <f t="shared" si="1828"/>
        <v>0</v>
      </c>
      <c r="P760" s="11">
        <f t="shared" si="1829"/>
        <v>0</v>
      </c>
      <c r="Q760" s="11">
        <f t="shared" si="1830"/>
        <v>0</v>
      </c>
      <c r="R760" s="11">
        <f t="shared" si="1831"/>
        <v>5850</v>
      </c>
      <c r="S760" s="11">
        <f t="shared" si="1832"/>
        <v>0</v>
      </c>
      <c r="T760" s="11">
        <f t="shared" si="1833"/>
        <v>0</v>
      </c>
      <c r="U760" s="11">
        <f t="shared" si="1834"/>
        <v>0</v>
      </c>
      <c r="V760" s="11">
        <f t="shared" si="1835"/>
        <v>0</v>
      </c>
      <c r="W760" s="11">
        <f t="shared" si="1836"/>
        <v>0</v>
      </c>
      <c r="X760" s="11">
        <f t="shared" si="1837"/>
        <v>5850</v>
      </c>
      <c r="Y760" s="11">
        <f t="shared" si="1838"/>
        <v>0</v>
      </c>
      <c r="Z760" s="11">
        <f t="shared" si="1839"/>
        <v>0</v>
      </c>
      <c r="AA760" s="11">
        <f t="shared" si="1840"/>
        <v>0</v>
      </c>
      <c r="AB760" s="11">
        <f t="shared" si="1841"/>
        <v>0</v>
      </c>
      <c r="AC760" s="11">
        <f t="shared" si="1842"/>
        <v>0</v>
      </c>
      <c r="AD760" s="11">
        <f t="shared" si="1843"/>
        <v>5850</v>
      </c>
      <c r="AE760" s="11">
        <f t="shared" si="1844"/>
        <v>0</v>
      </c>
      <c r="AF760" s="11">
        <f t="shared" si="1845"/>
        <v>0</v>
      </c>
      <c r="AG760" s="11">
        <f t="shared" si="1846"/>
        <v>0</v>
      </c>
      <c r="AH760" s="11">
        <f t="shared" si="1847"/>
        <v>5850</v>
      </c>
      <c r="AI760" s="11">
        <f t="shared" si="1848"/>
        <v>0</v>
      </c>
      <c r="AJ760" s="11">
        <f t="shared" si="1849"/>
        <v>0</v>
      </c>
      <c r="AK760" s="11">
        <f t="shared" si="1850"/>
        <v>0</v>
      </c>
      <c r="AL760" s="11">
        <f t="shared" si="1851"/>
        <v>0</v>
      </c>
      <c r="AM760" s="11">
        <f t="shared" si="1852"/>
        <v>0</v>
      </c>
      <c r="AN760" s="11">
        <f t="shared" si="1853"/>
        <v>5850</v>
      </c>
      <c r="AO760" s="11">
        <f t="shared" si="1854"/>
        <v>0</v>
      </c>
      <c r="AP760" s="11">
        <f t="shared" si="1855"/>
        <v>0</v>
      </c>
      <c r="AQ760" s="11">
        <f t="shared" si="1856"/>
        <v>0</v>
      </c>
      <c r="AR760" s="11">
        <f t="shared" si="1857"/>
        <v>0</v>
      </c>
      <c r="AS760" s="11">
        <f t="shared" si="1858"/>
        <v>0</v>
      </c>
      <c r="AT760" s="11">
        <f t="shared" si="1859"/>
        <v>5850</v>
      </c>
      <c r="AU760" s="11">
        <f t="shared" si="1860"/>
        <v>0</v>
      </c>
      <c r="AV760" s="11">
        <f t="shared" si="1861"/>
        <v>0</v>
      </c>
      <c r="AW760" s="11">
        <f t="shared" si="1862"/>
        <v>0</v>
      </c>
      <c r="AX760" s="11">
        <f t="shared" si="1863"/>
        <v>0</v>
      </c>
      <c r="AY760" s="11">
        <f t="shared" si="1864"/>
        <v>0</v>
      </c>
      <c r="AZ760" s="11">
        <f t="shared" si="1865"/>
        <v>5850</v>
      </c>
      <c r="BA760" s="11">
        <f t="shared" si="1866"/>
        <v>0</v>
      </c>
      <c r="BB760" s="11">
        <f t="shared" si="1867"/>
        <v>0</v>
      </c>
      <c r="BC760" s="11">
        <f t="shared" si="1868"/>
        <v>0</v>
      </c>
      <c r="BD760" s="11">
        <f t="shared" si="1869"/>
        <v>0</v>
      </c>
      <c r="BE760" s="11">
        <f t="shared" si="1870"/>
        <v>0</v>
      </c>
      <c r="BF760" s="11">
        <f t="shared" si="1871"/>
        <v>5850</v>
      </c>
      <c r="BG760" s="11">
        <f t="shared" si="1872"/>
        <v>0</v>
      </c>
      <c r="BH760" s="11">
        <f t="shared" si="1873"/>
        <v>0</v>
      </c>
      <c r="BI760" s="11">
        <f t="shared" si="1874"/>
        <v>0</v>
      </c>
      <c r="BJ760" s="11">
        <f t="shared" si="1875"/>
        <v>0</v>
      </c>
      <c r="BK760" s="11">
        <f t="shared" si="1876"/>
        <v>0</v>
      </c>
      <c r="BL760" s="11">
        <f t="shared" si="1817"/>
        <v>5850</v>
      </c>
      <c r="BM760" s="11">
        <f t="shared" si="1877"/>
        <v>0</v>
      </c>
      <c r="BN760" s="43">
        <f t="shared" si="1734"/>
        <v>5850</v>
      </c>
      <c r="BO760" s="11">
        <f t="shared" si="1742"/>
        <v>0</v>
      </c>
      <c r="BP760" s="11">
        <f t="shared" si="1878"/>
        <v>0</v>
      </c>
      <c r="BQ760" s="43">
        <f t="shared" si="1735"/>
        <v>0</v>
      </c>
      <c r="BR760" s="11">
        <f t="shared" si="1743"/>
        <v>0</v>
      </c>
      <c r="BS760" s="11">
        <f t="shared" si="1878"/>
        <v>0</v>
      </c>
      <c r="BT760" s="43">
        <f t="shared" si="1736"/>
        <v>0</v>
      </c>
      <c r="BU760" s="11">
        <f t="shared" si="1878"/>
        <v>0</v>
      </c>
      <c r="BV760" s="21"/>
      <c r="BW760" s="21"/>
      <c r="BX760" s="1" t="str">
        <f t="shared" si="1819"/>
        <v/>
      </c>
    </row>
    <row r="761" spans="1:76" ht="15.6" customHeight="1" x14ac:dyDescent="0.3">
      <c r="A761" s="62" t="s">
        <v>502</v>
      </c>
      <c r="B761" s="63" t="s">
        <v>82</v>
      </c>
      <c r="C761" s="62" t="s">
        <v>78</v>
      </c>
      <c r="D761" s="62" t="s">
        <v>43</v>
      </c>
      <c r="E761" s="64" t="s">
        <v>443</v>
      </c>
      <c r="F761" s="11">
        <v>5850</v>
      </c>
      <c r="G761" s="11">
        <v>0</v>
      </c>
      <c r="H761" s="11">
        <v>0</v>
      </c>
      <c r="I761" s="11"/>
      <c r="J761" s="11"/>
      <c r="K761" s="11"/>
      <c r="L761" s="11">
        <f t="shared" si="1777"/>
        <v>5850</v>
      </c>
      <c r="M761" s="11">
        <f t="shared" si="1778"/>
        <v>0</v>
      </c>
      <c r="N761" s="11">
        <f t="shared" si="1779"/>
        <v>0</v>
      </c>
      <c r="O761" s="11"/>
      <c r="P761" s="11"/>
      <c r="Q761" s="11"/>
      <c r="R761" s="11">
        <f t="shared" si="1831"/>
        <v>5850</v>
      </c>
      <c r="S761" s="11">
        <f t="shared" si="1832"/>
        <v>0</v>
      </c>
      <c r="T761" s="11">
        <f t="shared" si="1833"/>
        <v>0</v>
      </c>
      <c r="U761" s="11"/>
      <c r="V761" s="11"/>
      <c r="W761" s="11"/>
      <c r="X761" s="11">
        <f t="shared" si="1837"/>
        <v>5850</v>
      </c>
      <c r="Y761" s="11">
        <f t="shared" si="1838"/>
        <v>0</v>
      </c>
      <c r="Z761" s="11">
        <f t="shared" si="1839"/>
        <v>0</v>
      </c>
      <c r="AA761" s="11"/>
      <c r="AB761" s="11"/>
      <c r="AC761" s="11"/>
      <c r="AD761" s="11">
        <f t="shared" si="1843"/>
        <v>5850</v>
      </c>
      <c r="AE761" s="11">
        <f t="shared" si="1844"/>
        <v>0</v>
      </c>
      <c r="AF761" s="11">
        <f t="shared" si="1845"/>
        <v>0</v>
      </c>
      <c r="AG761" s="11"/>
      <c r="AH761" s="11">
        <f t="shared" si="1847"/>
        <v>5850</v>
      </c>
      <c r="AI761" s="11">
        <f t="shared" si="1848"/>
        <v>0</v>
      </c>
      <c r="AJ761" s="11">
        <f t="shared" si="1849"/>
        <v>0</v>
      </c>
      <c r="AK761" s="11"/>
      <c r="AL761" s="11"/>
      <c r="AM761" s="11"/>
      <c r="AN761" s="11">
        <f t="shared" si="1853"/>
        <v>5850</v>
      </c>
      <c r="AO761" s="11">
        <f t="shared" si="1854"/>
        <v>0</v>
      </c>
      <c r="AP761" s="11">
        <f t="shared" si="1855"/>
        <v>0</v>
      </c>
      <c r="AQ761" s="11"/>
      <c r="AR761" s="11"/>
      <c r="AS761" s="11"/>
      <c r="AT761" s="11">
        <f t="shared" si="1859"/>
        <v>5850</v>
      </c>
      <c r="AU761" s="11">
        <f t="shared" si="1860"/>
        <v>0</v>
      </c>
      <c r="AV761" s="11">
        <f t="shared" si="1861"/>
        <v>0</v>
      </c>
      <c r="AW761" s="11"/>
      <c r="AX761" s="11"/>
      <c r="AY761" s="11"/>
      <c r="AZ761" s="11">
        <f t="shared" si="1865"/>
        <v>5850</v>
      </c>
      <c r="BA761" s="11">
        <f t="shared" si="1866"/>
        <v>0</v>
      </c>
      <c r="BB761" s="11">
        <f t="shared" si="1867"/>
        <v>0</v>
      </c>
      <c r="BC761" s="11"/>
      <c r="BD761" s="11"/>
      <c r="BE761" s="11"/>
      <c r="BF761" s="11">
        <f t="shared" si="1871"/>
        <v>5850</v>
      </c>
      <c r="BG761" s="11">
        <f t="shared" si="1872"/>
        <v>0</v>
      </c>
      <c r="BH761" s="11">
        <f t="shared" si="1873"/>
        <v>0</v>
      </c>
      <c r="BI761" s="11"/>
      <c r="BJ761" s="11"/>
      <c r="BK761" s="11"/>
      <c r="BL761" s="11">
        <f t="shared" si="1817"/>
        <v>5850</v>
      </c>
      <c r="BM761" s="11"/>
      <c r="BN761" s="43">
        <f t="shared" si="1734"/>
        <v>5850</v>
      </c>
      <c r="BO761" s="11">
        <f t="shared" si="1742"/>
        <v>0</v>
      </c>
      <c r="BP761" s="11"/>
      <c r="BQ761" s="43">
        <f t="shared" si="1735"/>
        <v>0</v>
      </c>
      <c r="BR761" s="11">
        <f t="shared" si="1743"/>
        <v>0</v>
      </c>
      <c r="BS761" s="11"/>
      <c r="BT761" s="43">
        <f t="shared" si="1736"/>
        <v>0</v>
      </c>
      <c r="BU761" s="11"/>
      <c r="BV761" s="21"/>
      <c r="BW761" s="21"/>
      <c r="BX761" s="1" t="str">
        <f t="shared" si="1819"/>
        <v>0701</v>
      </c>
    </row>
    <row r="762" spans="1:76" ht="31.2" customHeight="1" x14ac:dyDescent="0.3">
      <c r="A762" s="62" t="s">
        <v>504</v>
      </c>
      <c r="B762" s="63"/>
      <c r="C762" s="62"/>
      <c r="D762" s="62"/>
      <c r="E762" s="64" t="s">
        <v>505</v>
      </c>
      <c r="F762" s="11">
        <f t="shared" si="1822"/>
        <v>553617.1</v>
      </c>
      <c r="G762" s="11">
        <f t="shared" si="1823"/>
        <v>2434453.9</v>
      </c>
      <c r="H762" s="11">
        <f t="shared" si="1824"/>
        <v>0</v>
      </c>
      <c r="I762" s="11">
        <f t="shared" si="1825"/>
        <v>0</v>
      </c>
      <c r="J762" s="11">
        <f t="shared" si="1826"/>
        <v>0</v>
      </c>
      <c r="K762" s="11">
        <f t="shared" si="1827"/>
        <v>0</v>
      </c>
      <c r="L762" s="11">
        <f t="shared" si="1777"/>
        <v>553617.1</v>
      </c>
      <c r="M762" s="11">
        <f t="shared" si="1778"/>
        <v>2434453.9</v>
      </c>
      <c r="N762" s="11">
        <f t="shared" si="1779"/>
        <v>0</v>
      </c>
      <c r="O762" s="11">
        <f t="shared" si="1828"/>
        <v>0</v>
      </c>
      <c r="P762" s="11">
        <f t="shared" si="1829"/>
        <v>0</v>
      </c>
      <c r="Q762" s="11">
        <f t="shared" si="1830"/>
        <v>0</v>
      </c>
      <c r="R762" s="11">
        <f t="shared" si="1831"/>
        <v>553617.1</v>
      </c>
      <c r="S762" s="11">
        <f t="shared" si="1832"/>
        <v>2434453.9</v>
      </c>
      <c r="T762" s="11">
        <f t="shared" si="1833"/>
        <v>0</v>
      </c>
      <c r="U762" s="11">
        <f t="shared" si="1834"/>
        <v>0</v>
      </c>
      <c r="V762" s="11">
        <f t="shared" si="1835"/>
        <v>0</v>
      </c>
      <c r="W762" s="11">
        <f t="shared" si="1836"/>
        <v>0</v>
      </c>
      <c r="X762" s="11">
        <f t="shared" si="1837"/>
        <v>553617.1</v>
      </c>
      <c r="Y762" s="11">
        <f t="shared" si="1838"/>
        <v>2434453.9</v>
      </c>
      <c r="Z762" s="11">
        <f t="shared" si="1839"/>
        <v>0</v>
      </c>
      <c r="AA762" s="11">
        <f t="shared" si="1840"/>
        <v>54112.298999999999</v>
      </c>
      <c r="AB762" s="11">
        <f t="shared" si="1841"/>
        <v>0</v>
      </c>
      <c r="AC762" s="11">
        <f t="shared" si="1842"/>
        <v>0</v>
      </c>
      <c r="AD762" s="11">
        <f t="shared" si="1843"/>
        <v>607729.39899999998</v>
      </c>
      <c r="AE762" s="11">
        <f t="shared" si="1844"/>
        <v>2434453.9</v>
      </c>
      <c r="AF762" s="11">
        <f t="shared" si="1845"/>
        <v>0</v>
      </c>
      <c r="AG762" s="11">
        <f t="shared" si="1846"/>
        <v>0</v>
      </c>
      <c r="AH762" s="11">
        <f t="shared" si="1847"/>
        <v>607729.39899999998</v>
      </c>
      <c r="AI762" s="11">
        <f t="shared" si="1848"/>
        <v>2434453.9</v>
      </c>
      <c r="AJ762" s="11">
        <f t="shared" si="1849"/>
        <v>0</v>
      </c>
      <c r="AK762" s="11">
        <f t="shared" si="1850"/>
        <v>0</v>
      </c>
      <c r="AL762" s="11">
        <f t="shared" si="1851"/>
        <v>0</v>
      </c>
      <c r="AM762" s="11">
        <f t="shared" si="1852"/>
        <v>0</v>
      </c>
      <c r="AN762" s="11">
        <f t="shared" si="1853"/>
        <v>607729.39899999998</v>
      </c>
      <c r="AO762" s="11">
        <f t="shared" si="1854"/>
        <v>2434453.9</v>
      </c>
      <c r="AP762" s="11">
        <f t="shared" si="1855"/>
        <v>0</v>
      </c>
      <c r="AQ762" s="11">
        <f t="shared" si="1856"/>
        <v>0</v>
      </c>
      <c r="AR762" s="11">
        <f t="shared" si="1857"/>
        <v>0</v>
      </c>
      <c r="AS762" s="11">
        <f t="shared" si="1858"/>
        <v>0</v>
      </c>
      <c r="AT762" s="11">
        <f t="shared" si="1859"/>
        <v>607729.39899999998</v>
      </c>
      <c r="AU762" s="11">
        <f t="shared" si="1860"/>
        <v>2434453.9</v>
      </c>
      <c r="AV762" s="11">
        <f t="shared" si="1861"/>
        <v>0</v>
      </c>
      <c r="AW762" s="11">
        <f t="shared" si="1862"/>
        <v>0</v>
      </c>
      <c r="AX762" s="11">
        <f t="shared" si="1863"/>
        <v>0</v>
      </c>
      <c r="AY762" s="11">
        <f t="shared" si="1864"/>
        <v>0</v>
      </c>
      <c r="AZ762" s="11">
        <f t="shared" si="1865"/>
        <v>607729.39899999998</v>
      </c>
      <c r="BA762" s="11">
        <f t="shared" si="1866"/>
        <v>2434453.9</v>
      </c>
      <c r="BB762" s="11">
        <f t="shared" si="1867"/>
        <v>0</v>
      </c>
      <c r="BC762" s="11">
        <f t="shared" si="1868"/>
        <v>0</v>
      </c>
      <c r="BD762" s="11">
        <f t="shared" si="1869"/>
        <v>0</v>
      </c>
      <c r="BE762" s="11">
        <f t="shared" si="1870"/>
        <v>0</v>
      </c>
      <c r="BF762" s="11">
        <f t="shared" si="1871"/>
        <v>607729.39899999998</v>
      </c>
      <c r="BG762" s="11">
        <f t="shared" si="1872"/>
        <v>2434453.9</v>
      </c>
      <c r="BH762" s="11">
        <f t="shared" si="1873"/>
        <v>0</v>
      </c>
      <c r="BI762" s="11">
        <f t="shared" si="1874"/>
        <v>0</v>
      </c>
      <c r="BJ762" s="11">
        <f t="shared" si="1875"/>
        <v>0</v>
      </c>
      <c r="BK762" s="11">
        <f t="shared" si="1876"/>
        <v>0</v>
      </c>
      <c r="BL762" s="11">
        <f t="shared" si="1817"/>
        <v>607729.39899999998</v>
      </c>
      <c r="BM762" s="11">
        <f t="shared" si="1877"/>
        <v>0</v>
      </c>
      <c r="BN762" s="43">
        <f t="shared" si="1734"/>
        <v>607729.39899999998</v>
      </c>
      <c r="BO762" s="11">
        <f t="shared" si="1742"/>
        <v>2434453.9</v>
      </c>
      <c r="BP762" s="11">
        <f t="shared" si="1878"/>
        <v>0</v>
      </c>
      <c r="BQ762" s="43">
        <f t="shared" si="1735"/>
        <v>2434453.9</v>
      </c>
      <c r="BR762" s="11">
        <f t="shared" si="1743"/>
        <v>0</v>
      </c>
      <c r="BS762" s="11">
        <f t="shared" si="1878"/>
        <v>0</v>
      </c>
      <c r="BT762" s="43">
        <f t="shared" si="1736"/>
        <v>0</v>
      </c>
      <c r="BU762" s="11">
        <f t="shared" si="1878"/>
        <v>0</v>
      </c>
      <c r="BV762" s="21"/>
      <c r="BW762" s="21"/>
      <c r="BX762" s="1" t="str">
        <f t="shared" si="1819"/>
        <v/>
      </c>
    </row>
    <row r="763" spans="1:76" ht="46.8" customHeight="1" x14ac:dyDescent="0.3">
      <c r="A763" s="62" t="s">
        <v>504</v>
      </c>
      <c r="B763" s="63" t="s">
        <v>82</v>
      </c>
      <c r="C763" s="62"/>
      <c r="D763" s="62"/>
      <c r="E763" s="64" t="s">
        <v>83</v>
      </c>
      <c r="F763" s="11">
        <f t="shared" si="1822"/>
        <v>553617.1</v>
      </c>
      <c r="G763" s="11">
        <f t="shared" si="1823"/>
        <v>2434453.9</v>
      </c>
      <c r="H763" s="11">
        <f t="shared" si="1824"/>
        <v>0</v>
      </c>
      <c r="I763" s="11">
        <f t="shared" si="1825"/>
        <v>0</v>
      </c>
      <c r="J763" s="11">
        <f t="shared" si="1826"/>
        <v>0</v>
      </c>
      <c r="K763" s="11">
        <f t="shared" si="1827"/>
        <v>0</v>
      </c>
      <c r="L763" s="11">
        <f t="shared" si="1777"/>
        <v>553617.1</v>
      </c>
      <c r="M763" s="11">
        <f t="shared" si="1778"/>
        <v>2434453.9</v>
      </c>
      <c r="N763" s="11">
        <f t="shared" si="1779"/>
        <v>0</v>
      </c>
      <c r="O763" s="11">
        <f t="shared" si="1828"/>
        <v>0</v>
      </c>
      <c r="P763" s="11">
        <f t="shared" si="1829"/>
        <v>0</v>
      </c>
      <c r="Q763" s="11">
        <f t="shared" si="1830"/>
        <v>0</v>
      </c>
      <c r="R763" s="11">
        <f t="shared" si="1831"/>
        <v>553617.1</v>
      </c>
      <c r="S763" s="11">
        <f t="shared" si="1832"/>
        <v>2434453.9</v>
      </c>
      <c r="T763" s="11">
        <f t="shared" si="1833"/>
        <v>0</v>
      </c>
      <c r="U763" s="11">
        <f t="shared" si="1834"/>
        <v>0</v>
      </c>
      <c r="V763" s="11">
        <f t="shared" si="1835"/>
        <v>0</v>
      </c>
      <c r="W763" s="11">
        <f t="shared" si="1836"/>
        <v>0</v>
      </c>
      <c r="X763" s="11">
        <f t="shared" si="1837"/>
        <v>553617.1</v>
      </c>
      <c r="Y763" s="11">
        <f t="shared" si="1838"/>
        <v>2434453.9</v>
      </c>
      <c r="Z763" s="11">
        <f t="shared" si="1839"/>
        <v>0</v>
      </c>
      <c r="AA763" s="11">
        <f t="shared" si="1840"/>
        <v>54112.298999999999</v>
      </c>
      <c r="AB763" s="11">
        <f t="shared" si="1841"/>
        <v>0</v>
      </c>
      <c r="AC763" s="11">
        <f t="shared" si="1842"/>
        <v>0</v>
      </c>
      <c r="AD763" s="11">
        <f t="shared" si="1843"/>
        <v>607729.39899999998</v>
      </c>
      <c r="AE763" s="11">
        <f t="shared" si="1844"/>
        <v>2434453.9</v>
      </c>
      <c r="AF763" s="11">
        <f t="shared" si="1845"/>
        <v>0</v>
      </c>
      <c r="AG763" s="11">
        <f t="shared" si="1846"/>
        <v>0</v>
      </c>
      <c r="AH763" s="11">
        <f t="shared" si="1847"/>
        <v>607729.39899999998</v>
      </c>
      <c r="AI763" s="11">
        <f t="shared" si="1848"/>
        <v>2434453.9</v>
      </c>
      <c r="AJ763" s="11">
        <f t="shared" si="1849"/>
        <v>0</v>
      </c>
      <c r="AK763" s="11">
        <f t="shared" si="1850"/>
        <v>0</v>
      </c>
      <c r="AL763" s="11">
        <f t="shared" si="1851"/>
        <v>0</v>
      </c>
      <c r="AM763" s="11">
        <f t="shared" si="1852"/>
        <v>0</v>
      </c>
      <c r="AN763" s="11">
        <f t="shared" si="1853"/>
        <v>607729.39899999998</v>
      </c>
      <c r="AO763" s="11">
        <f t="shared" si="1854"/>
        <v>2434453.9</v>
      </c>
      <c r="AP763" s="11">
        <f t="shared" si="1855"/>
        <v>0</v>
      </c>
      <c r="AQ763" s="11">
        <f t="shared" si="1856"/>
        <v>0</v>
      </c>
      <c r="AR763" s="11">
        <f t="shared" si="1857"/>
        <v>0</v>
      </c>
      <c r="AS763" s="11">
        <f t="shared" si="1858"/>
        <v>0</v>
      </c>
      <c r="AT763" s="11">
        <f t="shared" si="1859"/>
        <v>607729.39899999998</v>
      </c>
      <c r="AU763" s="11">
        <f t="shared" si="1860"/>
        <v>2434453.9</v>
      </c>
      <c r="AV763" s="11">
        <f t="shared" si="1861"/>
        <v>0</v>
      </c>
      <c r="AW763" s="11">
        <f t="shared" si="1862"/>
        <v>0</v>
      </c>
      <c r="AX763" s="11">
        <f t="shared" si="1863"/>
        <v>0</v>
      </c>
      <c r="AY763" s="11">
        <f t="shared" si="1864"/>
        <v>0</v>
      </c>
      <c r="AZ763" s="11">
        <f t="shared" si="1865"/>
        <v>607729.39899999998</v>
      </c>
      <c r="BA763" s="11">
        <f t="shared" si="1866"/>
        <v>2434453.9</v>
      </c>
      <c r="BB763" s="11">
        <f t="shared" si="1867"/>
        <v>0</v>
      </c>
      <c r="BC763" s="11">
        <f t="shared" si="1868"/>
        <v>0</v>
      </c>
      <c r="BD763" s="11">
        <f t="shared" si="1869"/>
        <v>0</v>
      </c>
      <c r="BE763" s="11">
        <f t="shared" si="1870"/>
        <v>0</v>
      </c>
      <c r="BF763" s="11">
        <f t="shared" si="1871"/>
        <v>607729.39899999998</v>
      </c>
      <c r="BG763" s="11">
        <f t="shared" si="1872"/>
        <v>2434453.9</v>
      </c>
      <c r="BH763" s="11">
        <f t="shared" si="1873"/>
        <v>0</v>
      </c>
      <c r="BI763" s="11">
        <f t="shared" si="1874"/>
        <v>0</v>
      </c>
      <c r="BJ763" s="11">
        <f t="shared" si="1875"/>
        <v>0</v>
      </c>
      <c r="BK763" s="11">
        <f t="shared" si="1876"/>
        <v>0</v>
      </c>
      <c r="BL763" s="11">
        <f t="shared" si="1817"/>
        <v>607729.39899999998</v>
      </c>
      <c r="BM763" s="11">
        <f t="shared" si="1877"/>
        <v>0</v>
      </c>
      <c r="BN763" s="43">
        <f t="shared" si="1734"/>
        <v>607729.39899999998</v>
      </c>
      <c r="BO763" s="11">
        <f t="shared" si="1742"/>
        <v>2434453.9</v>
      </c>
      <c r="BP763" s="11">
        <f t="shared" si="1878"/>
        <v>0</v>
      </c>
      <c r="BQ763" s="43">
        <f t="shared" si="1735"/>
        <v>2434453.9</v>
      </c>
      <c r="BR763" s="11">
        <f t="shared" si="1743"/>
        <v>0</v>
      </c>
      <c r="BS763" s="11">
        <f t="shared" si="1878"/>
        <v>0</v>
      </c>
      <c r="BT763" s="43">
        <f t="shared" si="1736"/>
        <v>0</v>
      </c>
      <c r="BU763" s="11">
        <f t="shared" si="1878"/>
        <v>0</v>
      </c>
      <c r="BV763" s="21"/>
      <c r="BW763" s="21"/>
      <c r="BX763" s="1" t="str">
        <f t="shared" si="1819"/>
        <v/>
      </c>
    </row>
    <row r="764" spans="1:76" ht="15.6" customHeight="1" x14ac:dyDescent="0.3">
      <c r="A764" s="62" t="s">
        <v>504</v>
      </c>
      <c r="B764" s="63">
        <v>600</v>
      </c>
      <c r="C764" s="62" t="s">
        <v>78</v>
      </c>
      <c r="D764" s="62" t="s">
        <v>323</v>
      </c>
      <c r="E764" s="64" t="s">
        <v>378</v>
      </c>
      <c r="F764" s="11">
        <f>44555.3+509061.8</f>
        <v>553617.1</v>
      </c>
      <c r="G764" s="11">
        <f>300000+2134453.9</f>
        <v>2434453.9</v>
      </c>
      <c r="H764" s="11">
        <v>0</v>
      </c>
      <c r="I764" s="11"/>
      <c r="J764" s="11"/>
      <c r="K764" s="11"/>
      <c r="L764" s="11">
        <f t="shared" si="1777"/>
        <v>553617.1</v>
      </c>
      <c r="M764" s="11">
        <f t="shared" si="1778"/>
        <v>2434453.9</v>
      </c>
      <c r="N764" s="11">
        <f t="shared" si="1779"/>
        <v>0</v>
      </c>
      <c r="O764" s="11"/>
      <c r="P764" s="11"/>
      <c r="Q764" s="11"/>
      <c r="R764" s="11">
        <f t="shared" si="1831"/>
        <v>553617.1</v>
      </c>
      <c r="S764" s="11">
        <f t="shared" si="1832"/>
        <v>2434453.9</v>
      </c>
      <c r="T764" s="11">
        <f t="shared" si="1833"/>
        <v>0</v>
      </c>
      <c r="U764" s="11"/>
      <c r="V764" s="11"/>
      <c r="W764" s="11"/>
      <c r="X764" s="11">
        <f t="shared" si="1837"/>
        <v>553617.1</v>
      </c>
      <c r="Y764" s="11">
        <f t="shared" si="1838"/>
        <v>2434453.9</v>
      </c>
      <c r="Z764" s="11">
        <f t="shared" si="1839"/>
        <v>0</v>
      </c>
      <c r="AA764" s="11">
        <v>54112.298999999999</v>
      </c>
      <c r="AB764" s="11"/>
      <c r="AC764" s="11"/>
      <c r="AD764" s="11">
        <f t="shared" si="1843"/>
        <v>607729.39899999998</v>
      </c>
      <c r="AE764" s="11">
        <f t="shared" si="1844"/>
        <v>2434453.9</v>
      </c>
      <c r="AF764" s="11">
        <f t="shared" si="1845"/>
        <v>0</v>
      </c>
      <c r="AG764" s="11"/>
      <c r="AH764" s="11">
        <f t="shared" si="1847"/>
        <v>607729.39899999998</v>
      </c>
      <c r="AI764" s="11">
        <f t="shared" si="1848"/>
        <v>2434453.9</v>
      </c>
      <c r="AJ764" s="11">
        <f t="shared" si="1849"/>
        <v>0</v>
      </c>
      <c r="AK764" s="11"/>
      <c r="AL764" s="11"/>
      <c r="AM764" s="11"/>
      <c r="AN764" s="11">
        <f t="shared" si="1853"/>
        <v>607729.39899999998</v>
      </c>
      <c r="AO764" s="11">
        <f t="shared" si="1854"/>
        <v>2434453.9</v>
      </c>
      <c r="AP764" s="11">
        <f t="shared" si="1855"/>
        <v>0</v>
      </c>
      <c r="AQ764" s="11"/>
      <c r="AR764" s="11"/>
      <c r="AS764" s="11"/>
      <c r="AT764" s="11">
        <f t="shared" si="1859"/>
        <v>607729.39899999998</v>
      </c>
      <c r="AU764" s="11">
        <f t="shared" si="1860"/>
        <v>2434453.9</v>
      </c>
      <c r="AV764" s="11">
        <f t="shared" si="1861"/>
        <v>0</v>
      </c>
      <c r="AW764" s="11"/>
      <c r="AX764" s="11"/>
      <c r="AY764" s="11"/>
      <c r="AZ764" s="11">
        <f t="shared" si="1865"/>
        <v>607729.39899999998</v>
      </c>
      <c r="BA764" s="11">
        <f t="shared" si="1866"/>
        <v>2434453.9</v>
      </c>
      <c r="BB764" s="11">
        <f t="shared" si="1867"/>
        <v>0</v>
      </c>
      <c r="BC764" s="11"/>
      <c r="BD764" s="11"/>
      <c r="BE764" s="11"/>
      <c r="BF764" s="11">
        <f t="shared" si="1871"/>
        <v>607729.39899999998</v>
      </c>
      <c r="BG764" s="11">
        <f t="shared" si="1872"/>
        <v>2434453.9</v>
      </c>
      <c r="BH764" s="11">
        <f t="shared" si="1873"/>
        <v>0</v>
      </c>
      <c r="BI764" s="11"/>
      <c r="BJ764" s="11"/>
      <c r="BK764" s="11"/>
      <c r="BL764" s="11">
        <f t="shared" si="1817"/>
        <v>607729.39899999998</v>
      </c>
      <c r="BM764" s="11"/>
      <c r="BN764" s="43">
        <f t="shared" si="1734"/>
        <v>607729.39899999998</v>
      </c>
      <c r="BO764" s="11">
        <f t="shared" si="1742"/>
        <v>2434453.9</v>
      </c>
      <c r="BP764" s="11"/>
      <c r="BQ764" s="43">
        <f t="shared" si="1735"/>
        <v>2434453.9</v>
      </c>
      <c r="BR764" s="11">
        <f t="shared" si="1743"/>
        <v>0</v>
      </c>
      <c r="BS764" s="11"/>
      <c r="BT764" s="43">
        <f t="shared" si="1736"/>
        <v>0</v>
      </c>
      <c r="BU764" s="11"/>
      <c r="BV764" s="21"/>
      <c r="BW764" s="21"/>
      <c r="BX764" s="1" t="str">
        <f t="shared" si="1819"/>
        <v>0702</v>
      </c>
    </row>
    <row r="765" spans="1:76" ht="31.2" customHeight="1" x14ac:dyDescent="0.3">
      <c r="A765" s="62" t="s">
        <v>506</v>
      </c>
      <c r="B765" s="63"/>
      <c r="C765" s="62"/>
      <c r="D765" s="62"/>
      <c r="E765" s="64" t="s">
        <v>507</v>
      </c>
      <c r="F765" s="11">
        <f t="shared" ref="F765:F769" si="1879">F766</f>
        <v>76050</v>
      </c>
      <c r="G765" s="11">
        <f t="shared" ref="G765:G769" si="1880">G766</f>
        <v>0</v>
      </c>
      <c r="H765" s="11">
        <f t="shared" si="1824"/>
        <v>0</v>
      </c>
      <c r="I765" s="11">
        <f t="shared" si="1825"/>
        <v>0</v>
      </c>
      <c r="J765" s="11">
        <f t="shared" si="1826"/>
        <v>0</v>
      </c>
      <c r="K765" s="11">
        <f t="shared" si="1827"/>
        <v>0</v>
      </c>
      <c r="L765" s="11">
        <f t="shared" si="1777"/>
        <v>76050</v>
      </c>
      <c r="M765" s="11">
        <f t="shared" si="1778"/>
        <v>0</v>
      </c>
      <c r="N765" s="11">
        <f t="shared" si="1779"/>
        <v>0</v>
      </c>
      <c r="O765" s="11">
        <f t="shared" si="1828"/>
        <v>0</v>
      </c>
      <c r="P765" s="11">
        <f t="shared" si="1829"/>
        <v>0</v>
      </c>
      <c r="Q765" s="11">
        <f t="shared" si="1830"/>
        <v>0</v>
      </c>
      <c r="R765" s="11">
        <f t="shared" si="1831"/>
        <v>76050</v>
      </c>
      <c r="S765" s="11">
        <f t="shared" si="1832"/>
        <v>0</v>
      </c>
      <c r="T765" s="11">
        <f t="shared" si="1833"/>
        <v>0</v>
      </c>
      <c r="U765" s="11">
        <f t="shared" si="1834"/>
        <v>0</v>
      </c>
      <c r="V765" s="11">
        <f t="shared" si="1835"/>
        <v>0</v>
      </c>
      <c r="W765" s="11">
        <f t="shared" si="1836"/>
        <v>0</v>
      </c>
      <c r="X765" s="11">
        <f t="shared" si="1837"/>
        <v>76050</v>
      </c>
      <c r="Y765" s="11">
        <f t="shared" si="1838"/>
        <v>0</v>
      </c>
      <c r="Z765" s="11">
        <f t="shared" si="1839"/>
        <v>0</v>
      </c>
      <c r="AA765" s="11">
        <f t="shared" si="1840"/>
        <v>0</v>
      </c>
      <c r="AB765" s="11">
        <f t="shared" si="1841"/>
        <v>0</v>
      </c>
      <c r="AC765" s="11">
        <f t="shared" si="1842"/>
        <v>0</v>
      </c>
      <c r="AD765" s="11">
        <f t="shared" si="1843"/>
        <v>76050</v>
      </c>
      <c r="AE765" s="11">
        <f t="shared" si="1844"/>
        <v>0</v>
      </c>
      <c r="AF765" s="11">
        <f t="shared" si="1845"/>
        <v>0</v>
      </c>
      <c r="AG765" s="11">
        <f t="shared" si="1846"/>
        <v>0</v>
      </c>
      <c r="AH765" s="11">
        <f t="shared" si="1847"/>
        <v>76050</v>
      </c>
      <c r="AI765" s="11">
        <f t="shared" si="1848"/>
        <v>0</v>
      </c>
      <c r="AJ765" s="11">
        <f t="shared" si="1849"/>
        <v>0</v>
      </c>
      <c r="AK765" s="11">
        <f t="shared" si="1850"/>
        <v>0</v>
      </c>
      <c r="AL765" s="11">
        <f t="shared" si="1851"/>
        <v>0</v>
      </c>
      <c r="AM765" s="11">
        <f t="shared" si="1852"/>
        <v>0</v>
      </c>
      <c r="AN765" s="11">
        <f t="shared" si="1853"/>
        <v>76050</v>
      </c>
      <c r="AO765" s="11">
        <f t="shared" si="1854"/>
        <v>0</v>
      </c>
      <c r="AP765" s="11">
        <f t="shared" si="1855"/>
        <v>0</v>
      </c>
      <c r="AQ765" s="11">
        <f t="shared" si="1856"/>
        <v>0</v>
      </c>
      <c r="AR765" s="11">
        <f t="shared" si="1857"/>
        <v>0</v>
      </c>
      <c r="AS765" s="11">
        <f t="shared" si="1858"/>
        <v>0</v>
      </c>
      <c r="AT765" s="11">
        <f t="shared" si="1859"/>
        <v>76050</v>
      </c>
      <c r="AU765" s="11">
        <f t="shared" si="1860"/>
        <v>0</v>
      </c>
      <c r="AV765" s="11">
        <f t="shared" si="1861"/>
        <v>0</v>
      </c>
      <c r="AW765" s="11">
        <f t="shared" si="1862"/>
        <v>0</v>
      </c>
      <c r="AX765" s="11">
        <f t="shared" si="1863"/>
        <v>0</v>
      </c>
      <c r="AY765" s="11">
        <f t="shared" si="1864"/>
        <v>0</v>
      </c>
      <c r="AZ765" s="11">
        <f t="shared" si="1865"/>
        <v>76050</v>
      </c>
      <c r="BA765" s="11">
        <f t="shared" si="1866"/>
        <v>0</v>
      </c>
      <c r="BB765" s="11">
        <f t="shared" si="1867"/>
        <v>0</v>
      </c>
      <c r="BC765" s="11">
        <f t="shared" si="1868"/>
        <v>0</v>
      </c>
      <c r="BD765" s="11">
        <f t="shared" si="1869"/>
        <v>0</v>
      </c>
      <c r="BE765" s="11">
        <f t="shared" si="1870"/>
        <v>0</v>
      </c>
      <c r="BF765" s="11">
        <f t="shared" si="1871"/>
        <v>76050</v>
      </c>
      <c r="BG765" s="11">
        <f t="shared" si="1872"/>
        <v>0</v>
      </c>
      <c r="BH765" s="11">
        <f t="shared" si="1873"/>
        <v>0</v>
      </c>
      <c r="BI765" s="11">
        <f t="shared" si="1874"/>
        <v>0</v>
      </c>
      <c r="BJ765" s="11">
        <f t="shared" si="1875"/>
        <v>0</v>
      </c>
      <c r="BK765" s="11">
        <f t="shared" si="1876"/>
        <v>0</v>
      </c>
      <c r="BL765" s="11">
        <f t="shared" si="1817"/>
        <v>76050</v>
      </c>
      <c r="BM765" s="11">
        <f t="shared" si="1877"/>
        <v>0</v>
      </c>
      <c r="BN765" s="43">
        <f t="shared" si="1734"/>
        <v>76050</v>
      </c>
      <c r="BO765" s="11">
        <f t="shared" si="1742"/>
        <v>0</v>
      </c>
      <c r="BP765" s="11">
        <f t="shared" si="1878"/>
        <v>0</v>
      </c>
      <c r="BQ765" s="43">
        <f t="shared" si="1735"/>
        <v>0</v>
      </c>
      <c r="BR765" s="11">
        <f t="shared" si="1743"/>
        <v>0</v>
      </c>
      <c r="BS765" s="11">
        <f t="shared" si="1878"/>
        <v>0</v>
      </c>
      <c r="BT765" s="43">
        <f t="shared" si="1736"/>
        <v>0</v>
      </c>
      <c r="BU765" s="11">
        <f t="shared" si="1878"/>
        <v>0</v>
      </c>
      <c r="BV765" s="21"/>
      <c r="BW765" s="21"/>
      <c r="BX765" s="1" t="str">
        <f t="shared" si="1819"/>
        <v/>
      </c>
    </row>
    <row r="766" spans="1:76" ht="46.8" customHeight="1" x14ac:dyDescent="0.3">
      <c r="A766" s="62" t="s">
        <v>506</v>
      </c>
      <c r="B766" s="63" t="s">
        <v>82</v>
      </c>
      <c r="C766" s="62"/>
      <c r="D766" s="62"/>
      <c r="E766" s="64" t="s">
        <v>83</v>
      </c>
      <c r="F766" s="11">
        <f t="shared" si="1879"/>
        <v>76050</v>
      </c>
      <c r="G766" s="11">
        <f t="shared" si="1880"/>
        <v>0</v>
      </c>
      <c r="H766" s="11">
        <f t="shared" si="1824"/>
        <v>0</v>
      </c>
      <c r="I766" s="11">
        <f t="shared" si="1825"/>
        <v>0</v>
      </c>
      <c r="J766" s="11">
        <f t="shared" si="1826"/>
        <v>0</v>
      </c>
      <c r="K766" s="11">
        <f t="shared" si="1827"/>
        <v>0</v>
      </c>
      <c r="L766" s="11">
        <f t="shared" si="1777"/>
        <v>76050</v>
      </c>
      <c r="M766" s="11">
        <f t="shared" si="1778"/>
        <v>0</v>
      </c>
      <c r="N766" s="11">
        <f t="shared" si="1779"/>
        <v>0</v>
      </c>
      <c r="O766" s="11">
        <f t="shared" si="1828"/>
        <v>0</v>
      </c>
      <c r="P766" s="11">
        <f t="shared" si="1829"/>
        <v>0</v>
      </c>
      <c r="Q766" s="11">
        <f t="shared" si="1830"/>
        <v>0</v>
      </c>
      <c r="R766" s="11">
        <f t="shared" si="1831"/>
        <v>76050</v>
      </c>
      <c r="S766" s="11">
        <f t="shared" si="1832"/>
        <v>0</v>
      </c>
      <c r="T766" s="11">
        <f t="shared" si="1833"/>
        <v>0</v>
      </c>
      <c r="U766" s="11">
        <f t="shared" si="1834"/>
        <v>0</v>
      </c>
      <c r="V766" s="11">
        <f t="shared" si="1835"/>
        <v>0</v>
      </c>
      <c r="W766" s="11">
        <f t="shared" si="1836"/>
        <v>0</v>
      </c>
      <c r="X766" s="11">
        <f t="shared" si="1837"/>
        <v>76050</v>
      </c>
      <c r="Y766" s="11">
        <f t="shared" si="1838"/>
        <v>0</v>
      </c>
      <c r="Z766" s="11">
        <f t="shared" si="1839"/>
        <v>0</v>
      </c>
      <c r="AA766" s="11">
        <f t="shared" si="1840"/>
        <v>0</v>
      </c>
      <c r="AB766" s="11">
        <f t="shared" si="1841"/>
        <v>0</v>
      </c>
      <c r="AC766" s="11">
        <f t="shared" si="1842"/>
        <v>0</v>
      </c>
      <c r="AD766" s="11">
        <f t="shared" si="1843"/>
        <v>76050</v>
      </c>
      <c r="AE766" s="11">
        <f t="shared" si="1844"/>
        <v>0</v>
      </c>
      <c r="AF766" s="11">
        <f t="shared" si="1845"/>
        <v>0</v>
      </c>
      <c r="AG766" s="11">
        <f t="shared" si="1846"/>
        <v>0</v>
      </c>
      <c r="AH766" s="11">
        <f t="shared" si="1847"/>
        <v>76050</v>
      </c>
      <c r="AI766" s="11">
        <f t="shared" si="1848"/>
        <v>0</v>
      </c>
      <c r="AJ766" s="11">
        <f t="shared" si="1849"/>
        <v>0</v>
      </c>
      <c r="AK766" s="11">
        <f t="shared" si="1850"/>
        <v>0</v>
      </c>
      <c r="AL766" s="11">
        <f t="shared" si="1851"/>
        <v>0</v>
      </c>
      <c r="AM766" s="11">
        <f t="shared" si="1852"/>
        <v>0</v>
      </c>
      <c r="AN766" s="11">
        <f t="shared" si="1853"/>
        <v>76050</v>
      </c>
      <c r="AO766" s="11">
        <f t="shared" si="1854"/>
        <v>0</v>
      </c>
      <c r="AP766" s="11">
        <f t="shared" si="1855"/>
        <v>0</v>
      </c>
      <c r="AQ766" s="11">
        <f t="shared" si="1856"/>
        <v>0</v>
      </c>
      <c r="AR766" s="11">
        <f t="shared" si="1857"/>
        <v>0</v>
      </c>
      <c r="AS766" s="11">
        <f t="shared" si="1858"/>
        <v>0</v>
      </c>
      <c r="AT766" s="11">
        <f t="shared" si="1859"/>
        <v>76050</v>
      </c>
      <c r="AU766" s="11">
        <f t="shared" si="1860"/>
        <v>0</v>
      </c>
      <c r="AV766" s="11">
        <f t="shared" si="1861"/>
        <v>0</v>
      </c>
      <c r="AW766" s="11">
        <f t="shared" si="1862"/>
        <v>0</v>
      </c>
      <c r="AX766" s="11">
        <f t="shared" si="1863"/>
        <v>0</v>
      </c>
      <c r="AY766" s="11">
        <f t="shared" si="1864"/>
        <v>0</v>
      </c>
      <c r="AZ766" s="11">
        <f t="shared" si="1865"/>
        <v>76050</v>
      </c>
      <c r="BA766" s="11">
        <f t="shared" si="1866"/>
        <v>0</v>
      </c>
      <c r="BB766" s="11">
        <f t="shared" si="1867"/>
        <v>0</v>
      </c>
      <c r="BC766" s="11">
        <f t="shared" si="1868"/>
        <v>0</v>
      </c>
      <c r="BD766" s="11">
        <f t="shared" si="1869"/>
        <v>0</v>
      </c>
      <c r="BE766" s="11">
        <f t="shared" si="1870"/>
        <v>0</v>
      </c>
      <c r="BF766" s="11">
        <f t="shared" si="1871"/>
        <v>76050</v>
      </c>
      <c r="BG766" s="11">
        <f t="shared" si="1872"/>
        <v>0</v>
      </c>
      <c r="BH766" s="11">
        <f t="shared" si="1873"/>
        <v>0</v>
      </c>
      <c r="BI766" s="11">
        <f t="shared" si="1874"/>
        <v>0</v>
      </c>
      <c r="BJ766" s="11">
        <f t="shared" si="1875"/>
        <v>0</v>
      </c>
      <c r="BK766" s="11">
        <f t="shared" si="1876"/>
        <v>0</v>
      </c>
      <c r="BL766" s="11">
        <f t="shared" si="1817"/>
        <v>76050</v>
      </c>
      <c r="BM766" s="11">
        <f t="shared" si="1877"/>
        <v>0</v>
      </c>
      <c r="BN766" s="43">
        <f t="shared" si="1734"/>
        <v>76050</v>
      </c>
      <c r="BO766" s="11">
        <f t="shared" si="1742"/>
        <v>0</v>
      </c>
      <c r="BP766" s="11">
        <f t="shared" si="1878"/>
        <v>0</v>
      </c>
      <c r="BQ766" s="43">
        <f t="shared" si="1735"/>
        <v>0</v>
      </c>
      <c r="BR766" s="11">
        <f t="shared" si="1743"/>
        <v>0</v>
      </c>
      <c r="BS766" s="11">
        <f t="shared" si="1878"/>
        <v>0</v>
      </c>
      <c r="BT766" s="43">
        <f t="shared" si="1736"/>
        <v>0</v>
      </c>
      <c r="BU766" s="11">
        <f t="shared" si="1878"/>
        <v>0</v>
      </c>
      <c r="BV766" s="21"/>
      <c r="BW766" s="21"/>
      <c r="BX766" s="1" t="str">
        <f t="shared" si="1819"/>
        <v/>
      </c>
    </row>
    <row r="767" spans="1:76" ht="15.6" customHeight="1" x14ac:dyDescent="0.3">
      <c r="A767" s="62" t="s">
        <v>506</v>
      </c>
      <c r="B767" s="63">
        <v>600</v>
      </c>
      <c r="C767" s="62" t="s">
        <v>78</v>
      </c>
      <c r="D767" s="62" t="s">
        <v>323</v>
      </c>
      <c r="E767" s="64" t="s">
        <v>378</v>
      </c>
      <c r="F767" s="11">
        <v>76050</v>
      </c>
      <c r="G767" s="11">
        <v>0</v>
      </c>
      <c r="H767" s="11">
        <v>0</v>
      </c>
      <c r="I767" s="11"/>
      <c r="J767" s="11"/>
      <c r="K767" s="11"/>
      <c r="L767" s="11">
        <f t="shared" si="1777"/>
        <v>76050</v>
      </c>
      <c r="M767" s="11">
        <f t="shared" si="1778"/>
        <v>0</v>
      </c>
      <c r="N767" s="11">
        <f t="shared" si="1779"/>
        <v>0</v>
      </c>
      <c r="O767" s="11"/>
      <c r="P767" s="11"/>
      <c r="Q767" s="11"/>
      <c r="R767" s="11">
        <f t="shared" si="1831"/>
        <v>76050</v>
      </c>
      <c r="S767" s="11">
        <f t="shared" si="1832"/>
        <v>0</v>
      </c>
      <c r="T767" s="11">
        <f t="shared" si="1833"/>
        <v>0</v>
      </c>
      <c r="U767" s="11"/>
      <c r="V767" s="11"/>
      <c r="W767" s="11"/>
      <c r="X767" s="11">
        <f t="shared" si="1837"/>
        <v>76050</v>
      </c>
      <c r="Y767" s="11">
        <f t="shared" si="1838"/>
        <v>0</v>
      </c>
      <c r="Z767" s="11">
        <f t="shared" si="1839"/>
        <v>0</v>
      </c>
      <c r="AA767" s="11"/>
      <c r="AB767" s="11"/>
      <c r="AC767" s="11"/>
      <c r="AD767" s="11">
        <f t="shared" si="1843"/>
        <v>76050</v>
      </c>
      <c r="AE767" s="11">
        <f t="shared" si="1844"/>
        <v>0</v>
      </c>
      <c r="AF767" s="11">
        <f t="shared" si="1845"/>
        <v>0</v>
      </c>
      <c r="AG767" s="11"/>
      <c r="AH767" s="11">
        <f t="shared" si="1847"/>
        <v>76050</v>
      </c>
      <c r="AI767" s="11">
        <f t="shared" si="1848"/>
        <v>0</v>
      </c>
      <c r="AJ767" s="11">
        <f t="shared" si="1849"/>
        <v>0</v>
      </c>
      <c r="AK767" s="11"/>
      <c r="AL767" s="11"/>
      <c r="AM767" s="11"/>
      <c r="AN767" s="11">
        <f t="shared" si="1853"/>
        <v>76050</v>
      </c>
      <c r="AO767" s="11">
        <f t="shared" si="1854"/>
        <v>0</v>
      </c>
      <c r="AP767" s="11">
        <f t="shared" si="1855"/>
        <v>0</v>
      </c>
      <c r="AQ767" s="11"/>
      <c r="AR767" s="11"/>
      <c r="AS767" s="11"/>
      <c r="AT767" s="11">
        <f t="shared" si="1859"/>
        <v>76050</v>
      </c>
      <c r="AU767" s="11">
        <f t="shared" si="1860"/>
        <v>0</v>
      </c>
      <c r="AV767" s="11">
        <f t="shared" si="1861"/>
        <v>0</v>
      </c>
      <c r="AW767" s="11"/>
      <c r="AX767" s="11"/>
      <c r="AY767" s="11"/>
      <c r="AZ767" s="11">
        <f t="shared" si="1865"/>
        <v>76050</v>
      </c>
      <c r="BA767" s="11">
        <f t="shared" si="1866"/>
        <v>0</v>
      </c>
      <c r="BB767" s="11">
        <f t="shared" si="1867"/>
        <v>0</v>
      </c>
      <c r="BC767" s="11"/>
      <c r="BD767" s="11"/>
      <c r="BE767" s="11"/>
      <c r="BF767" s="11">
        <f t="shared" si="1871"/>
        <v>76050</v>
      </c>
      <c r="BG767" s="11">
        <f t="shared" si="1872"/>
        <v>0</v>
      </c>
      <c r="BH767" s="11">
        <f t="shared" si="1873"/>
        <v>0</v>
      </c>
      <c r="BI767" s="11"/>
      <c r="BJ767" s="11"/>
      <c r="BK767" s="11"/>
      <c r="BL767" s="11">
        <f t="shared" si="1817"/>
        <v>76050</v>
      </c>
      <c r="BM767" s="11"/>
      <c r="BN767" s="43">
        <f t="shared" si="1734"/>
        <v>76050</v>
      </c>
      <c r="BO767" s="11">
        <f t="shared" si="1742"/>
        <v>0</v>
      </c>
      <c r="BP767" s="11"/>
      <c r="BQ767" s="43">
        <f t="shared" si="1735"/>
        <v>0</v>
      </c>
      <c r="BR767" s="11">
        <f t="shared" si="1743"/>
        <v>0</v>
      </c>
      <c r="BS767" s="11"/>
      <c r="BT767" s="43">
        <f t="shared" si="1736"/>
        <v>0</v>
      </c>
      <c r="BU767" s="11"/>
      <c r="BV767" s="21"/>
      <c r="BW767" s="21"/>
      <c r="BX767" s="1" t="str">
        <f t="shared" si="1819"/>
        <v>0702</v>
      </c>
    </row>
    <row r="768" spans="1:76" ht="46.8" customHeight="1" x14ac:dyDescent="0.3">
      <c r="A768" s="62" t="s">
        <v>508</v>
      </c>
      <c r="B768" s="63"/>
      <c r="C768" s="62"/>
      <c r="D768" s="62"/>
      <c r="E768" s="64" t="s">
        <v>503</v>
      </c>
      <c r="F768" s="11">
        <f t="shared" si="1879"/>
        <v>36610</v>
      </c>
      <c r="G768" s="11">
        <f t="shared" si="1880"/>
        <v>110260</v>
      </c>
      <c r="H768" s="11">
        <f t="shared" si="1824"/>
        <v>0</v>
      </c>
      <c r="I768" s="11">
        <f t="shared" si="1825"/>
        <v>0</v>
      </c>
      <c r="J768" s="11">
        <f t="shared" si="1826"/>
        <v>0</v>
      </c>
      <c r="K768" s="11">
        <f t="shared" si="1827"/>
        <v>0</v>
      </c>
      <c r="L768" s="11">
        <f t="shared" si="1777"/>
        <v>36610</v>
      </c>
      <c r="M768" s="11">
        <f t="shared" si="1778"/>
        <v>110260</v>
      </c>
      <c r="N768" s="11">
        <f t="shared" si="1779"/>
        <v>0</v>
      </c>
      <c r="O768" s="11">
        <f t="shared" si="1828"/>
        <v>0</v>
      </c>
      <c r="P768" s="11">
        <f t="shared" si="1829"/>
        <v>0</v>
      </c>
      <c r="Q768" s="11">
        <f t="shared" si="1830"/>
        <v>0</v>
      </c>
      <c r="R768" s="11">
        <f t="shared" si="1831"/>
        <v>36610</v>
      </c>
      <c r="S768" s="11">
        <f t="shared" si="1832"/>
        <v>110260</v>
      </c>
      <c r="T768" s="11">
        <f t="shared" si="1833"/>
        <v>0</v>
      </c>
      <c r="U768" s="11">
        <f t="shared" si="1834"/>
        <v>0</v>
      </c>
      <c r="V768" s="11">
        <f t="shared" si="1835"/>
        <v>0</v>
      </c>
      <c r="W768" s="11">
        <f t="shared" si="1836"/>
        <v>0</v>
      </c>
      <c r="X768" s="11">
        <f t="shared" si="1837"/>
        <v>36610</v>
      </c>
      <c r="Y768" s="11">
        <f t="shared" si="1838"/>
        <v>110260</v>
      </c>
      <c r="Z768" s="11">
        <f t="shared" si="1839"/>
        <v>0</v>
      </c>
      <c r="AA768" s="11">
        <f t="shared" si="1840"/>
        <v>0</v>
      </c>
      <c r="AB768" s="11">
        <f t="shared" si="1841"/>
        <v>0</v>
      </c>
      <c r="AC768" s="11">
        <f t="shared" si="1842"/>
        <v>0</v>
      </c>
      <c r="AD768" s="11">
        <f t="shared" si="1843"/>
        <v>36610</v>
      </c>
      <c r="AE768" s="11">
        <f t="shared" si="1844"/>
        <v>110260</v>
      </c>
      <c r="AF768" s="11">
        <f t="shared" si="1845"/>
        <v>0</v>
      </c>
      <c r="AG768" s="11">
        <f t="shared" si="1846"/>
        <v>0</v>
      </c>
      <c r="AH768" s="11">
        <f t="shared" si="1847"/>
        <v>36610</v>
      </c>
      <c r="AI768" s="11">
        <f t="shared" si="1848"/>
        <v>110260</v>
      </c>
      <c r="AJ768" s="11">
        <f t="shared" si="1849"/>
        <v>0</v>
      </c>
      <c r="AK768" s="11">
        <f t="shared" si="1850"/>
        <v>0</v>
      </c>
      <c r="AL768" s="11">
        <f t="shared" si="1851"/>
        <v>0</v>
      </c>
      <c r="AM768" s="11">
        <f t="shared" si="1852"/>
        <v>0</v>
      </c>
      <c r="AN768" s="11">
        <f t="shared" si="1853"/>
        <v>36610</v>
      </c>
      <c r="AO768" s="11">
        <f t="shared" si="1854"/>
        <v>110260</v>
      </c>
      <c r="AP768" s="11">
        <f t="shared" si="1855"/>
        <v>0</v>
      </c>
      <c r="AQ768" s="11">
        <f t="shared" si="1856"/>
        <v>0</v>
      </c>
      <c r="AR768" s="11">
        <f t="shared" si="1857"/>
        <v>0</v>
      </c>
      <c r="AS768" s="11">
        <f t="shared" si="1858"/>
        <v>0</v>
      </c>
      <c r="AT768" s="11">
        <f t="shared" si="1859"/>
        <v>36610</v>
      </c>
      <c r="AU768" s="11">
        <f t="shared" si="1860"/>
        <v>110260</v>
      </c>
      <c r="AV768" s="11">
        <f t="shared" si="1861"/>
        <v>0</v>
      </c>
      <c r="AW768" s="11">
        <f t="shared" si="1862"/>
        <v>0</v>
      </c>
      <c r="AX768" s="11">
        <f t="shared" si="1863"/>
        <v>0</v>
      </c>
      <c r="AY768" s="11">
        <f t="shared" si="1864"/>
        <v>0</v>
      </c>
      <c r="AZ768" s="11">
        <f t="shared" si="1865"/>
        <v>36610</v>
      </c>
      <c r="BA768" s="11">
        <f t="shared" si="1866"/>
        <v>110260</v>
      </c>
      <c r="BB768" s="11">
        <f t="shared" si="1867"/>
        <v>0</v>
      </c>
      <c r="BC768" s="11">
        <f t="shared" si="1868"/>
        <v>0</v>
      </c>
      <c r="BD768" s="11">
        <f t="shared" si="1869"/>
        <v>0</v>
      </c>
      <c r="BE768" s="11">
        <f t="shared" si="1870"/>
        <v>0</v>
      </c>
      <c r="BF768" s="11">
        <f t="shared" si="1871"/>
        <v>36610</v>
      </c>
      <c r="BG768" s="11">
        <f t="shared" si="1872"/>
        <v>110260</v>
      </c>
      <c r="BH768" s="11">
        <f t="shared" si="1873"/>
        <v>0</v>
      </c>
      <c r="BI768" s="11">
        <f t="shared" si="1874"/>
        <v>0</v>
      </c>
      <c r="BJ768" s="11">
        <f t="shared" si="1875"/>
        <v>0</v>
      </c>
      <c r="BK768" s="11">
        <f t="shared" si="1876"/>
        <v>0</v>
      </c>
      <c r="BL768" s="11">
        <f t="shared" si="1817"/>
        <v>36610</v>
      </c>
      <c r="BM768" s="11">
        <f t="shared" si="1877"/>
        <v>0</v>
      </c>
      <c r="BN768" s="43">
        <f t="shared" si="1734"/>
        <v>36610</v>
      </c>
      <c r="BO768" s="11">
        <f t="shared" si="1742"/>
        <v>110260</v>
      </c>
      <c r="BP768" s="11">
        <f t="shared" si="1878"/>
        <v>0</v>
      </c>
      <c r="BQ768" s="43">
        <f t="shared" si="1735"/>
        <v>110260</v>
      </c>
      <c r="BR768" s="11">
        <f t="shared" si="1743"/>
        <v>0</v>
      </c>
      <c r="BS768" s="11">
        <f t="shared" si="1878"/>
        <v>0</v>
      </c>
      <c r="BT768" s="43">
        <f t="shared" si="1736"/>
        <v>0</v>
      </c>
      <c r="BU768" s="11">
        <f t="shared" si="1878"/>
        <v>0</v>
      </c>
      <c r="BV768" s="21"/>
      <c r="BW768" s="21"/>
      <c r="BX768" s="1" t="str">
        <f t="shared" si="1819"/>
        <v/>
      </c>
    </row>
    <row r="769" spans="1:76" ht="46.8" customHeight="1" x14ac:dyDescent="0.3">
      <c r="A769" s="62" t="s">
        <v>508</v>
      </c>
      <c r="B769" s="63" t="s">
        <v>82</v>
      </c>
      <c r="C769" s="62"/>
      <c r="D769" s="62"/>
      <c r="E769" s="64" t="s">
        <v>83</v>
      </c>
      <c r="F769" s="11">
        <f t="shared" si="1879"/>
        <v>36610</v>
      </c>
      <c r="G769" s="11">
        <f t="shared" si="1880"/>
        <v>110260</v>
      </c>
      <c r="H769" s="11">
        <f t="shared" si="1824"/>
        <v>0</v>
      </c>
      <c r="I769" s="11">
        <f t="shared" si="1825"/>
        <v>0</v>
      </c>
      <c r="J769" s="11">
        <f t="shared" si="1826"/>
        <v>0</v>
      </c>
      <c r="K769" s="11">
        <f t="shared" si="1827"/>
        <v>0</v>
      </c>
      <c r="L769" s="11">
        <f t="shared" si="1777"/>
        <v>36610</v>
      </c>
      <c r="M769" s="11">
        <f t="shared" si="1778"/>
        <v>110260</v>
      </c>
      <c r="N769" s="11">
        <f t="shared" si="1779"/>
        <v>0</v>
      </c>
      <c r="O769" s="11">
        <f t="shared" si="1828"/>
        <v>0</v>
      </c>
      <c r="P769" s="11">
        <f t="shared" si="1829"/>
        <v>0</v>
      </c>
      <c r="Q769" s="11">
        <f t="shared" si="1830"/>
        <v>0</v>
      </c>
      <c r="R769" s="11">
        <f t="shared" si="1831"/>
        <v>36610</v>
      </c>
      <c r="S769" s="11">
        <f t="shared" si="1832"/>
        <v>110260</v>
      </c>
      <c r="T769" s="11">
        <f t="shared" si="1833"/>
        <v>0</v>
      </c>
      <c r="U769" s="11">
        <f t="shared" si="1834"/>
        <v>0</v>
      </c>
      <c r="V769" s="11">
        <f t="shared" si="1835"/>
        <v>0</v>
      </c>
      <c r="W769" s="11">
        <f t="shared" si="1836"/>
        <v>0</v>
      </c>
      <c r="X769" s="11">
        <f t="shared" si="1837"/>
        <v>36610</v>
      </c>
      <c r="Y769" s="11">
        <f t="shared" si="1838"/>
        <v>110260</v>
      </c>
      <c r="Z769" s="11">
        <f t="shared" si="1839"/>
        <v>0</v>
      </c>
      <c r="AA769" s="11">
        <f t="shared" si="1840"/>
        <v>0</v>
      </c>
      <c r="AB769" s="11">
        <f t="shared" si="1841"/>
        <v>0</v>
      </c>
      <c r="AC769" s="11">
        <f t="shared" si="1842"/>
        <v>0</v>
      </c>
      <c r="AD769" s="11">
        <f t="shared" si="1843"/>
        <v>36610</v>
      </c>
      <c r="AE769" s="11">
        <f t="shared" si="1844"/>
        <v>110260</v>
      </c>
      <c r="AF769" s="11">
        <f t="shared" si="1845"/>
        <v>0</v>
      </c>
      <c r="AG769" s="11">
        <f t="shared" si="1846"/>
        <v>0</v>
      </c>
      <c r="AH769" s="11">
        <f t="shared" si="1847"/>
        <v>36610</v>
      </c>
      <c r="AI769" s="11">
        <f t="shared" si="1848"/>
        <v>110260</v>
      </c>
      <c r="AJ769" s="11">
        <f t="shared" si="1849"/>
        <v>0</v>
      </c>
      <c r="AK769" s="11">
        <f t="shared" si="1850"/>
        <v>0</v>
      </c>
      <c r="AL769" s="11">
        <f t="shared" si="1851"/>
        <v>0</v>
      </c>
      <c r="AM769" s="11">
        <f t="shared" si="1852"/>
        <v>0</v>
      </c>
      <c r="AN769" s="11">
        <f t="shared" si="1853"/>
        <v>36610</v>
      </c>
      <c r="AO769" s="11">
        <f t="shared" si="1854"/>
        <v>110260</v>
      </c>
      <c r="AP769" s="11">
        <f t="shared" si="1855"/>
        <v>0</v>
      </c>
      <c r="AQ769" s="11">
        <f t="shared" si="1856"/>
        <v>0</v>
      </c>
      <c r="AR769" s="11">
        <f t="shared" si="1857"/>
        <v>0</v>
      </c>
      <c r="AS769" s="11">
        <f t="shared" si="1858"/>
        <v>0</v>
      </c>
      <c r="AT769" s="11">
        <f t="shared" si="1859"/>
        <v>36610</v>
      </c>
      <c r="AU769" s="11">
        <f t="shared" si="1860"/>
        <v>110260</v>
      </c>
      <c r="AV769" s="11">
        <f t="shared" si="1861"/>
        <v>0</v>
      </c>
      <c r="AW769" s="11">
        <f t="shared" si="1862"/>
        <v>0</v>
      </c>
      <c r="AX769" s="11">
        <f t="shared" si="1863"/>
        <v>0</v>
      </c>
      <c r="AY769" s="11">
        <f t="shared" si="1864"/>
        <v>0</v>
      </c>
      <c r="AZ769" s="11">
        <f t="shared" si="1865"/>
        <v>36610</v>
      </c>
      <c r="BA769" s="11">
        <f t="shared" si="1866"/>
        <v>110260</v>
      </c>
      <c r="BB769" s="11">
        <f t="shared" si="1867"/>
        <v>0</v>
      </c>
      <c r="BC769" s="11">
        <f t="shared" si="1868"/>
        <v>0</v>
      </c>
      <c r="BD769" s="11">
        <f t="shared" si="1869"/>
        <v>0</v>
      </c>
      <c r="BE769" s="11">
        <f t="shared" si="1870"/>
        <v>0</v>
      </c>
      <c r="BF769" s="11">
        <f t="shared" si="1871"/>
        <v>36610</v>
      </c>
      <c r="BG769" s="11">
        <f t="shared" si="1872"/>
        <v>110260</v>
      </c>
      <c r="BH769" s="11">
        <f t="shared" si="1873"/>
        <v>0</v>
      </c>
      <c r="BI769" s="11">
        <f t="shared" si="1874"/>
        <v>0</v>
      </c>
      <c r="BJ769" s="11">
        <f t="shared" si="1875"/>
        <v>0</v>
      </c>
      <c r="BK769" s="11">
        <f t="shared" si="1876"/>
        <v>0</v>
      </c>
      <c r="BL769" s="11">
        <f t="shared" si="1817"/>
        <v>36610</v>
      </c>
      <c r="BM769" s="11">
        <f t="shared" si="1877"/>
        <v>0</v>
      </c>
      <c r="BN769" s="43">
        <f t="shared" si="1734"/>
        <v>36610</v>
      </c>
      <c r="BO769" s="11">
        <f t="shared" si="1742"/>
        <v>110260</v>
      </c>
      <c r="BP769" s="11">
        <f t="shared" si="1878"/>
        <v>0</v>
      </c>
      <c r="BQ769" s="43">
        <f t="shared" si="1735"/>
        <v>110260</v>
      </c>
      <c r="BR769" s="11">
        <f t="shared" si="1743"/>
        <v>0</v>
      </c>
      <c r="BS769" s="11">
        <f t="shared" si="1878"/>
        <v>0</v>
      </c>
      <c r="BT769" s="43">
        <f t="shared" si="1736"/>
        <v>0</v>
      </c>
      <c r="BU769" s="11">
        <f t="shared" si="1878"/>
        <v>0</v>
      </c>
      <c r="BV769" s="21"/>
      <c r="BW769" s="21"/>
      <c r="BX769" s="1" t="str">
        <f t="shared" si="1819"/>
        <v/>
      </c>
    </row>
    <row r="770" spans="1:76" ht="15.6" customHeight="1" x14ac:dyDescent="0.3">
      <c r="A770" s="62" t="s">
        <v>508</v>
      </c>
      <c r="B770" s="63">
        <v>600</v>
      </c>
      <c r="C770" s="62" t="s">
        <v>78</v>
      </c>
      <c r="D770" s="62" t="s">
        <v>323</v>
      </c>
      <c r="E770" s="64" t="s">
        <v>378</v>
      </c>
      <c r="F770" s="11">
        <f>18305+18305</f>
        <v>36610</v>
      </c>
      <c r="G770" s="11">
        <f>55130+55130</f>
        <v>110260</v>
      </c>
      <c r="H770" s="11">
        <v>0</v>
      </c>
      <c r="I770" s="11"/>
      <c r="J770" s="11"/>
      <c r="K770" s="11"/>
      <c r="L770" s="11">
        <f t="shared" si="1777"/>
        <v>36610</v>
      </c>
      <c r="M770" s="11">
        <f t="shared" si="1778"/>
        <v>110260</v>
      </c>
      <c r="N770" s="11">
        <f t="shared" si="1779"/>
        <v>0</v>
      </c>
      <c r="O770" s="11"/>
      <c r="P770" s="11"/>
      <c r="Q770" s="11"/>
      <c r="R770" s="11">
        <f t="shared" si="1831"/>
        <v>36610</v>
      </c>
      <c r="S770" s="11">
        <f t="shared" si="1832"/>
        <v>110260</v>
      </c>
      <c r="T770" s="11">
        <f t="shared" si="1833"/>
        <v>0</v>
      </c>
      <c r="U770" s="11"/>
      <c r="V770" s="11"/>
      <c r="W770" s="11"/>
      <c r="X770" s="11">
        <f t="shared" si="1837"/>
        <v>36610</v>
      </c>
      <c r="Y770" s="11">
        <f t="shared" si="1838"/>
        <v>110260</v>
      </c>
      <c r="Z770" s="11">
        <f t="shared" si="1839"/>
        <v>0</v>
      </c>
      <c r="AA770" s="11"/>
      <c r="AB770" s="11"/>
      <c r="AC770" s="11"/>
      <c r="AD770" s="11">
        <f t="shared" si="1843"/>
        <v>36610</v>
      </c>
      <c r="AE770" s="11">
        <f t="shared" si="1844"/>
        <v>110260</v>
      </c>
      <c r="AF770" s="11">
        <f t="shared" si="1845"/>
        <v>0</v>
      </c>
      <c r="AG770" s="11"/>
      <c r="AH770" s="11">
        <f t="shared" si="1847"/>
        <v>36610</v>
      </c>
      <c r="AI770" s="11">
        <f t="shared" si="1848"/>
        <v>110260</v>
      </c>
      <c r="AJ770" s="11">
        <f t="shared" si="1849"/>
        <v>0</v>
      </c>
      <c r="AK770" s="11"/>
      <c r="AL770" s="11"/>
      <c r="AM770" s="11"/>
      <c r="AN770" s="11">
        <f t="shared" si="1853"/>
        <v>36610</v>
      </c>
      <c r="AO770" s="11">
        <f t="shared" si="1854"/>
        <v>110260</v>
      </c>
      <c r="AP770" s="11">
        <f t="shared" si="1855"/>
        <v>0</v>
      </c>
      <c r="AQ770" s="11"/>
      <c r="AR770" s="11"/>
      <c r="AS770" s="11"/>
      <c r="AT770" s="11">
        <f t="shared" si="1859"/>
        <v>36610</v>
      </c>
      <c r="AU770" s="11">
        <f t="shared" si="1860"/>
        <v>110260</v>
      </c>
      <c r="AV770" s="11">
        <f t="shared" si="1861"/>
        <v>0</v>
      </c>
      <c r="AW770" s="11"/>
      <c r="AX770" s="11"/>
      <c r="AY770" s="11"/>
      <c r="AZ770" s="11">
        <f t="shared" si="1865"/>
        <v>36610</v>
      </c>
      <c r="BA770" s="11">
        <f t="shared" si="1866"/>
        <v>110260</v>
      </c>
      <c r="BB770" s="11">
        <f t="shared" si="1867"/>
        <v>0</v>
      </c>
      <c r="BC770" s="11"/>
      <c r="BD770" s="11"/>
      <c r="BE770" s="11"/>
      <c r="BF770" s="11">
        <f t="shared" si="1871"/>
        <v>36610</v>
      </c>
      <c r="BG770" s="11">
        <f t="shared" si="1872"/>
        <v>110260</v>
      </c>
      <c r="BH770" s="11">
        <f t="shared" si="1873"/>
        <v>0</v>
      </c>
      <c r="BI770" s="11"/>
      <c r="BJ770" s="11"/>
      <c r="BK770" s="11"/>
      <c r="BL770" s="11">
        <f t="shared" si="1817"/>
        <v>36610</v>
      </c>
      <c r="BM770" s="11"/>
      <c r="BN770" s="43">
        <f t="shared" si="1734"/>
        <v>36610</v>
      </c>
      <c r="BO770" s="11">
        <f t="shared" si="1742"/>
        <v>110260</v>
      </c>
      <c r="BP770" s="11"/>
      <c r="BQ770" s="43">
        <f t="shared" si="1735"/>
        <v>110260</v>
      </c>
      <c r="BR770" s="11">
        <f t="shared" si="1743"/>
        <v>0</v>
      </c>
      <c r="BS770" s="11"/>
      <c r="BT770" s="43">
        <f t="shared" si="1736"/>
        <v>0</v>
      </c>
      <c r="BU770" s="11"/>
      <c r="BV770" s="21"/>
      <c r="BW770" s="21"/>
      <c r="BX770" s="1" t="str">
        <f t="shared" si="1819"/>
        <v>0702</v>
      </c>
    </row>
    <row r="771" spans="1:76" ht="46.8" customHeight="1" x14ac:dyDescent="0.3">
      <c r="A771" s="62" t="s">
        <v>509</v>
      </c>
      <c r="B771" s="63"/>
      <c r="C771" s="62"/>
      <c r="D771" s="62"/>
      <c r="E771" s="64" t="s">
        <v>510</v>
      </c>
      <c r="F771" s="11">
        <f t="shared" ref="F771:K771" si="1881">F772+F777+F782</f>
        <v>627059</v>
      </c>
      <c r="G771" s="11">
        <f t="shared" si="1881"/>
        <v>630600</v>
      </c>
      <c r="H771" s="11">
        <f t="shared" si="1881"/>
        <v>628084.5</v>
      </c>
      <c r="I771" s="11">
        <f t="shared" si="1881"/>
        <v>271.8</v>
      </c>
      <c r="J771" s="11">
        <f t="shared" si="1881"/>
        <v>280.2</v>
      </c>
      <c r="K771" s="11">
        <f t="shared" si="1881"/>
        <v>280.2</v>
      </c>
      <c r="L771" s="11">
        <f t="shared" si="1777"/>
        <v>627330.80000000005</v>
      </c>
      <c r="M771" s="11">
        <f t="shared" si="1778"/>
        <v>630880.19999999995</v>
      </c>
      <c r="N771" s="11">
        <f t="shared" si="1779"/>
        <v>628364.69999999995</v>
      </c>
      <c r="O771" s="11">
        <f>O772+O777+O782</f>
        <v>16762.05</v>
      </c>
      <c r="P771" s="11">
        <f>P772+P777+P782</f>
        <v>19825.8</v>
      </c>
      <c r="Q771" s="11">
        <f>Q772+Q777+Q782</f>
        <v>19825.8</v>
      </c>
      <c r="R771" s="11">
        <f t="shared" si="1831"/>
        <v>644092.85000000009</v>
      </c>
      <c r="S771" s="11">
        <f t="shared" si="1832"/>
        <v>650706</v>
      </c>
      <c r="T771" s="11">
        <f t="shared" si="1833"/>
        <v>648190.5</v>
      </c>
      <c r="U771" s="11">
        <f>U772+U777+U782</f>
        <v>0</v>
      </c>
      <c r="V771" s="11">
        <f>V772+V777+V782</f>
        <v>0</v>
      </c>
      <c r="W771" s="11">
        <f>W772+W777+W782</f>
        <v>0</v>
      </c>
      <c r="X771" s="11">
        <f t="shared" si="1837"/>
        <v>644092.85000000009</v>
      </c>
      <c r="Y771" s="11">
        <f t="shared" si="1838"/>
        <v>650706</v>
      </c>
      <c r="Z771" s="11">
        <f t="shared" si="1839"/>
        <v>648190.5</v>
      </c>
      <c r="AA771" s="11">
        <f>AA772+AA777+AA782</f>
        <v>0</v>
      </c>
      <c r="AB771" s="11">
        <f>AB772+AB777+AB782</f>
        <v>0</v>
      </c>
      <c r="AC771" s="11">
        <f>AC772+AC777+AC782</f>
        <v>0</v>
      </c>
      <c r="AD771" s="11">
        <f t="shared" si="1843"/>
        <v>644092.85000000009</v>
      </c>
      <c r="AE771" s="11">
        <f t="shared" si="1844"/>
        <v>650706</v>
      </c>
      <c r="AF771" s="11">
        <f t="shared" si="1845"/>
        <v>648190.5</v>
      </c>
      <c r="AG771" s="11">
        <f>AG772+AG777+AG782</f>
        <v>0</v>
      </c>
      <c r="AH771" s="11">
        <f t="shared" si="1847"/>
        <v>644092.85000000009</v>
      </c>
      <c r="AI771" s="11">
        <f t="shared" si="1848"/>
        <v>650706</v>
      </c>
      <c r="AJ771" s="11">
        <f t="shared" si="1849"/>
        <v>648190.5</v>
      </c>
      <c r="AK771" s="11">
        <f>AK772+AK777+AK782</f>
        <v>0</v>
      </c>
      <c r="AL771" s="11">
        <f>AL772+AL777+AL782</f>
        <v>0</v>
      </c>
      <c r="AM771" s="11">
        <f>AM772+AM777+AM782</f>
        <v>0</v>
      </c>
      <c r="AN771" s="11">
        <f t="shared" si="1853"/>
        <v>644092.85000000009</v>
      </c>
      <c r="AO771" s="11">
        <f t="shared" si="1854"/>
        <v>650706</v>
      </c>
      <c r="AP771" s="11">
        <f t="shared" si="1855"/>
        <v>648190.5</v>
      </c>
      <c r="AQ771" s="11">
        <f>AQ772+AQ777+AQ782</f>
        <v>0</v>
      </c>
      <c r="AR771" s="11">
        <f>AR772+AR777+AR782</f>
        <v>0</v>
      </c>
      <c r="AS771" s="11">
        <f>AS772+AS777+AS782</f>
        <v>0</v>
      </c>
      <c r="AT771" s="11">
        <f t="shared" si="1859"/>
        <v>644092.85000000009</v>
      </c>
      <c r="AU771" s="11">
        <f t="shared" si="1860"/>
        <v>650706</v>
      </c>
      <c r="AV771" s="11">
        <f t="shared" si="1861"/>
        <v>648190.5</v>
      </c>
      <c r="AW771" s="11">
        <f>AW772+AW777+AW782</f>
        <v>0</v>
      </c>
      <c r="AX771" s="11">
        <f>AX772+AX777+AX782</f>
        <v>0</v>
      </c>
      <c r="AY771" s="11">
        <f>AY772+AY777+AY782</f>
        <v>0</v>
      </c>
      <c r="AZ771" s="11">
        <f t="shared" si="1865"/>
        <v>644092.85000000009</v>
      </c>
      <c r="BA771" s="11">
        <f t="shared" si="1866"/>
        <v>650706</v>
      </c>
      <c r="BB771" s="11">
        <f t="shared" si="1867"/>
        <v>648190.5</v>
      </c>
      <c r="BC771" s="11">
        <f>BC772+BC777+BC782</f>
        <v>0</v>
      </c>
      <c r="BD771" s="11">
        <f>BD772+BD777+BD782</f>
        <v>0</v>
      </c>
      <c r="BE771" s="11">
        <f>BE772+BE777+BE782</f>
        <v>0</v>
      </c>
      <c r="BF771" s="11">
        <f t="shared" si="1871"/>
        <v>644092.85000000009</v>
      </c>
      <c r="BG771" s="11">
        <f t="shared" si="1872"/>
        <v>650706</v>
      </c>
      <c r="BH771" s="11">
        <f t="shared" si="1873"/>
        <v>648190.5</v>
      </c>
      <c r="BI771" s="11">
        <f>BI772+BI777+BI782</f>
        <v>0</v>
      </c>
      <c r="BJ771" s="11">
        <f>BJ772+BJ777+BJ782</f>
        <v>0</v>
      </c>
      <c r="BK771" s="11">
        <f>BK772+BK777+BK782</f>
        <v>0</v>
      </c>
      <c r="BL771" s="11">
        <f t="shared" si="1817"/>
        <v>644092.85000000009</v>
      </c>
      <c r="BM771" s="11">
        <f>BM772+BM777+BM782</f>
        <v>0</v>
      </c>
      <c r="BN771" s="43">
        <f t="shared" si="1734"/>
        <v>644092.85000000009</v>
      </c>
      <c r="BO771" s="11">
        <f t="shared" si="1742"/>
        <v>650706</v>
      </c>
      <c r="BP771" s="11">
        <f>BP772+BP777+BP782</f>
        <v>0</v>
      </c>
      <c r="BQ771" s="43">
        <f t="shared" si="1735"/>
        <v>650706</v>
      </c>
      <c r="BR771" s="11">
        <f t="shared" si="1743"/>
        <v>648190.5</v>
      </c>
      <c r="BS771" s="11">
        <f>BS772+BS777+BS782</f>
        <v>0</v>
      </c>
      <c r="BT771" s="43">
        <f t="shared" si="1736"/>
        <v>648190.5</v>
      </c>
      <c r="BU771" s="11">
        <f>BU772+BU777+BU782</f>
        <v>0</v>
      </c>
      <c r="BV771" s="21"/>
      <c r="BW771" s="21"/>
      <c r="BX771" s="1" t="str">
        <f t="shared" si="1819"/>
        <v/>
      </c>
    </row>
    <row r="772" spans="1:76" ht="31.2" customHeight="1" x14ac:dyDescent="0.3">
      <c r="A772" s="62" t="s">
        <v>511</v>
      </c>
      <c r="B772" s="63"/>
      <c r="C772" s="62"/>
      <c r="D772" s="62"/>
      <c r="E772" s="64" t="s">
        <v>195</v>
      </c>
      <c r="F772" s="11">
        <f t="shared" ref="F772:K772" si="1882">F773+F775</f>
        <v>106375.59999999999</v>
      </c>
      <c r="G772" s="11">
        <f t="shared" si="1882"/>
        <v>109500.79999999999</v>
      </c>
      <c r="H772" s="11">
        <f t="shared" si="1882"/>
        <v>109500.79999999999</v>
      </c>
      <c r="I772" s="11">
        <f t="shared" si="1882"/>
        <v>271.8</v>
      </c>
      <c r="J772" s="11">
        <f t="shared" si="1882"/>
        <v>280.2</v>
      </c>
      <c r="K772" s="11">
        <f t="shared" si="1882"/>
        <v>280.2</v>
      </c>
      <c r="L772" s="11">
        <f t="shared" si="1777"/>
        <v>106647.4</v>
      </c>
      <c r="M772" s="11">
        <f t="shared" si="1778"/>
        <v>109780.99999999999</v>
      </c>
      <c r="N772" s="11">
        <f t="shared" si="1779"/>
        <v>109780.99999999999</v>
      </c>
      <c r="O772" s="11">
        <f>O773+O775</f>
        <v>15500.8</v>
      </c>
      <c r="P772" s="11">
        <f>P773+P775</f>
        <v>18937</v>
      </c>
      <c r="Q772" s="11">
        <f>Q773+Q775</f>
        <v>18937</v>
      </c>
      <c r="R772" s="11">
        <f t="shared" si="1831"/>
        <v>122148.2</v>
      </c>
      <c r="S772" s="11">
        <f t="shared" si="1832"/>
        <v>128717.99999999999</v>
      </c>
      <c r="T772" s="11">
        <f t="shared" si="1833"/>
        <v>128717.99999999999</v>
      </c>
      <c r="U772" s="11">
        <f>U773+U775</f>
        <v>0</v>
      </c>
      <c r="V772" s="11">
        <f>V773+V775</f>
        <v>0</v>
      </c>
      <c r="W772" s="11">
        <f>W773+W775</f>
        <v>0</v>
      </c>
      <c r="X772" s="11">
        <f t="shared" si="1837"/>
        <v>122148.2</v>
      </c>
      <c r="Y772" s="11">
        <f t="shared" si="1838"/>
        <v>128717.99999999999</v>
      </c>
      <c r="Z772" s="11">
        <f t="shared" si="1839"/>
        <v>128717.99999999999</v>
      </c>
      <c r="AA772" s="11">
        <f>AA773+AA775</f>
        <v>0</v>
      </c>
      <c r="AB772" s="11">
        <f>AB773+AB775</f>
        <v>0</v>
      </c>
      <c r="AC772" s="11">
        <f>AC773+AC775</f>
        <v>0</v>
      </c>
      <c r="AD772" s="11">
        <f t="shared" si="1843"/>
        <v>122148.2</v>
      </c>
      <c r="AE772" s="11">
        <f t="shared" si="1844"/>
        <v>128717.99999999999</v>
      </c>
      <c r="AF772" s="11">
        <f t="shared" si="1845"/>
        <v>128717.99999999999</v>
      </c>
      <c r="AG772" s="11">
        <f>AG773+AG775</f>
        <v>0</v>
      </c>
      <c r="AH772" s="11">
        <f t="shared" si="1847"/>
        <v>122148.2</v>
      </c>
      <c r="AI772" s="11">
        <f t="shared" si="1848"/>
        <v>128717.99999999999</v>
      </c>
      <c r="AJ772" s="11">
        <f t="shared" si="1849"/>
        <v>128717.99999999999</v>
      </c>
      <c r="AK772" s="11">
        <f>AK773+AK775</f>
        <v>0</v>
      </c>
      <c r="AL772" s="11">
        <f>AL773+AL775</f>
        <v>0</v>
      </c>
      <c r="AM772" s="11">
        <f>AM773+AM775</f>
        <v>0</v>
      </c>
      <c r="AN772" s="11">
        <f t="shared" si="1853"/>
        <v>122148.2</v>
      </c>
      <c r="AO772" s="11">
        <f t="shared" si="1854"/>
        <v>128717.99999999999</v>
      </c>
      <c r="AP772" s="11">
        <f t="shared" si="1855"/>
        <v>128717.99999999999</v>
      </c>
      <c r="AQ772" s="11">
        <f>AQ773+AQ775</f>
        <v>0</v>
      </c>
      <c r="AR772" s="11">
        <f>AR773+AR775</f>
        <v>0</v>
      </c>
      <c r="AS772" s="11">
        <f>AS773+AS775</f>
        <v>0</v>
      </c>
      <c r="AT772" s="11">
        <f t="shared" si="1859"/>
        <v>122148.2</v>
      </c>
      <c r="AU772" s="11">
        <f t="shared" si="1860"/>
        <v>128717.99999999999</v>
      </c>
      <c r="AV772" s="11">
        <f t="shared" si="1861"/>
        <v>128717.99999999999</v>
      </c>
      <c r="AW772" s="11">
        <f>AW773+AW775</f>
        <v>0</v>
      </c>
      <c r="AX772" s="11">
        <f>AX773+AX775</f>
        <v>0</v>
      </c>
      <c r="AY772" s="11">
        <f>AY773+AY775</f>
        <v>0</v>
      </c>
      <c r="AZ772" s="11">
        <f t="shared" si="1865"/>
        <v>122148.2</v>
      </c>
      <c r="BA772" s="11">
        <f t="shared" si="1866"/>
        <v>128717.99999999999</v>
      </c>
      <c r="BB772" s="11">
        <f t="shared" si="1867"/>
        <v>128717.99999999999</v>
      </c>
      <c r="BC772" s="11">
        <f>BC773+BC775</f>
        <v>0</v>
      </c>
      <c r="BD772" s="11">
        <f>BD773+BD775</f>
        <v>0</v>
      </c>
      <c r="BE772" s="11">
        <f>BE773+BE775</f>
        <v>0</v>
      </c>
      <c r="BF772" s="11">
        <f t="shared" si="1871"/>
        <v>122148.2</v>
      </c>
      <c r="BG772" s="11">
        <f t="shared" si="1872"/>
        <v>128717.99999999999</v>
      </c>
      <c r="BH772" s="11">
        <f t="shared" si="1873"/>
        <v>128717.99999999999</v>
      </c>
      <c r="BI772" s="11">
        <f>BI773+BI775</f>
        <v>0</v>
      </c>
      <c r="BJ772" s="11">
        <f>BJ773+BJ775</f>
        <v>0</v>
      </c>
      <c r="BK772" s="11">
        <f>BK773+BK775</f>
        <v>0</v>
      </c>
      <c r="BL772" s="11">
        <f t="shared" si="1817"/>
        <v>122148.2</v>
      </c>
      <c r="BM772" s="11">
        <f>BM773+BM775</f>
        <v>0</v>
      </c>
      <c r="BN772" s="43">
        <f t="shared" ref="BN772:BN835" si="1883">BL772+BM772</f>
        <v>122148.2</v>
      </c>
      <c r="BO772" s="11">
        <f t="shared" si="1742"/>
        <v>128717.99999999999</v>
      </c>
      <c r="BP772" s="11">
        <f>BP773+BP775</f>
        <v>0</v>
      </c>
      <c r="BQ772" s="43">
        <f t="shared" ref="BQ772:BQ835" si="1884">BO772+BP772</f>
        <v>128717.99999999999</v>
      </c>
      <c r="BR772" s="11">
        <f t="shared" si="1743"/>
        <v>128717.99999999999</v>
      </c>
      <c r="BS772" s="11">
        <f>BS773+BS775</f>
        <v>0</v>
      </c>
      <c r="BT772" s="43">
        <f t="shared" ref="BT772:BT835" si="1885">BR772+BS772</f>
        <v>128717.99999999999</v>
      </c>
      <c r="BU772" s="11">
        <f>BU773+BU775</f>
        <v>0</v>
      </c>
      <c r="BV772" s="21"/>
      <c r="BW772" s="21"/>
      <c r="BX772" s="1" t="str">
        <f t="shared" si="1819"/>
        <v/>
      </c>
    </row>
    <row r="773" spans="1:76" ht="78" customHeight="1" x14ac:dyDescent="0.3">
      <c r="A773" s="62" t="s">
        <v>511</v>
      </c>
      <c r="B773" s="63" t="s">
        <v>167</v>
      </c>
      <c r="C773" s="62"/>
      <c r="D773" s="62"/>
      <c r="E773" s="64" t="s">
        <v>168</v>
      </c>
      <c r="F773" s="11">
        <f t="shared" ref="F773:K773" si="1886">F774</f>
        <v>101860.59999999999</v>
      </c>
      <c r="G773" s="11">
        <f t="shared" si="1886"/>
        <v>104985.79999999999</v>
      </c>
      <c r="H773" s="11">
        <f t="shared" si="1886"/>
        <v>104985.79999999999</v>
      </c>
      <c r="I773" s="11">
        <f t="shared" si="1886"/>
        <v>271.8</v>
      </c>
      <c r="J773" s="11">
        <f t="shared" si="1886"/>
        <v>280.2</v>
      </c>
      <c r="K773" s="11">
        <f t="shared" si="1886"/>
        <v>280.2</v>
      </c>
      <c r="L773" s="11">
        <f t="shared" si="1777"/>
        <v>102132.4</v>
      </c>
      <c r="M773" s="11">
        <f t="shared" si="1778"/>
        <v>105265.99999999999</v>
      </c>
      <c r="N773" s="11">
        <f t="shared" si="1779"/>
        <v>105265.99999999999</v>
      </c>
      <c r="O773" s="11">
        <f>O774</f>
        <v>15500.8</v>
      </c>
      <c r="P773" s="11">
        <f>P774</f>
        <v>18937</v>
      </c>
      <c r="Q773" s="11">
        <f>Q774</f>
        <v>18937</v>
      </c>
      <c r="R773" s="11">
        <f t="shared" si="1831"/>
        <v>117633.2</v>
      </c>
      <c r="S773" s="11">
        <f t="shared" si="1832"/>
        <v>124202.99999999999</v>
      </c>
      <c r="T773" s="11">
        <f t="shared" si="1833"/>
        <v>124202.99999999999</v>
      </c>
      <c r="U773" s="11">
        <f>U774</f>
        <v>0</v>
      </c>
      <c r="V773" s="11">
        <f>V774</f>
        <v>0</v>
      </c>
      <c r="W773" s="11">
        <f>W774</f>
        <v>0</v>
      </c>
      <c r="X773" s="11">
        <f t="shared" si="1837"/>
        <v>117633.2</v>
      </c>
      <c r="Y773" s="11">
        <f t="shared" si="1838"/>
        <v>124202.99999999999</v>
      </c>
      <c r="Z773" s="11">
        <f t="shared" si="1839"/>
        <v>124202.99999999999</v>
      </c>
      <c r="AA773" s="11">
        <f>AA774</f>
        <v>0</v>
      </c>
      <c r="AB773" s="11">
        <f>AB774</f>
        <v>0</v>
      </c>
      <c r="AC773" s="11">
        <f>AC774</f>
        <v>0</v>
      </c>
      <c r="AD773" s="11">
        <f t="shared" si="1843"/>
        <v>117633.2</v>
      </c>
      <c r="AE773" s="11">
        <f t="shared" si="1844"/>
        <v>124202.99999999999</v>
      </c>
      <c r="AF773" s="11">
        <f t="shared" si="1845"/>
        <v>124202.99999999999</v>
      </c>
      <c r="AG773" s="11">
        <f>AG774</f>
        <v>0</v>
      </c>
      <c r="AH773" s="11">
        <f t="shared" si="1847"/>
        <v>117633.2</v>
      </c>
      <c r="AI773" s="11">
        <f t="shared" si="1848"/>
        <v>124202.99999999999</v>
      </c>
      <c r="AJ773" s="11">
        <f t="shared" si="1849"/>
        <v>124202.99999999999</v>
      </c>
      <c r="AK773" s="11">
        <f>AK774</f>
        <v>0</v>
      </c>
      <c r="AL773" s="11">
        <f>AL774</f>
        <v>0</v>
      </c>
      <c r="AM773" s="11">
        <f>AM774</f>
        <v>0</v>
      </c>
      <c r="AN773" s="11">
        <f t="shared" si="1853"/>
        <v>117633.2</v>
      </c>
      <c r="AO773" s="11">
        <f t="shared" si="1854"/>
        <v>124202.99999999999</v>
      </c>
      <c r="AP773" s="11">
        <f t="shared" si="1855"/>
        <v>124202.99999999999</v>
      </c>
      <c r="AQ773" s="11">
        <f>AQ774</f>
        <v>0</v>
      </c>
      <c r="AR773" s="11">
        <f>AR774</f>
        <v>0</v>
      </c>
      <c r="AS773" s="11">
        <f>AS774</f>
        <v>0</v>
      </c>
      <c r="AT773" s="11">
        <f t="shared" si="1859"/>
        <v>117633.2</v>
      </c>
      <c r="AU773" s="11">
        <f t="shared" si="1860"/>
        <v>124202.99999999999</v>
      </c>
      <c r="AV773" s="11">
        <f t="shared" si="1861"/>
        <v>124202.99999999999</v>
      </c>
      <c r="AW773" s="11">
        <f>AW774</f>
        <v>0</v>
      </c>
      <c r="AX773" s="11">
        <f>AX774</f>
        <v>0</v>
      </c>
      <c r="AY773" s="11">
        <f>AY774</f>
        <v>0</v>
      </c>
      <c r="AZ773" s="11">
        <f t="shared" si="1865"/>
        <v>117633.2</v>
      </c>
      <c r="BA773" s="11">
        <f t="shared" si="1866"/>
        <v>124202.99999999999</v>
      </c>
      <c r="BB773" s="11">
        <f t="shared" si="1867"/>
        <v>124202.99999999999</v>
      </c>
      <c r="BC773" s="11">
        <f>BC774</f>
        <v>0</v>
      </c>
      <c r="BD773" s="11">
        <f>BD774</f>
        <v>0</v>
      </c>
      <c r="BE773" s="11">
        <f>BE774</f>
        <v>0</v>
      </c>
      <c r="BF773" s="11">
        <f t="shared" si="1871"/>
        <v>117633.2</v>
      </c>
      <c r="BG773" s="11">
        <f t="shared" si="1872"/>
        <v>124202.99999999999</v>
      </c>
      <c r="BH773" s="11">
        <f t="shared" si="1873"/>
        <v>124202.99999999999</v>
      </c>
      <c r="BI773" s="11">
        <f>BI774</f>
        <v>0</v>
      </c>
      <c r="BJ773" s="11">
        <f>BJ774</f>
        <v>0</v>
      </c>
      <c r="BK773" s="11">
        <f>BK774</f>
        <v>0</v>
      </c>
      <c r="BL773" s="11">
        <f t="shared" si="1817"/>
        <v>117633.2</v>
      </c>
      <c r="BM773" s="11">
        <f>BM774</f>
        <v>0</v>
      </c>
      <c r="BN773" s="43">
        <f t="shared" si="1883"/>
        <v>117633.2</v>
      </c>
      <c r="BO773" s="11">
        <f t="shared" si="1742"/>
        <v>124202.99999999999</v>
      </c>
      <c r="BP773" s="11">
        <f>BP774</f>
        <v>0</v>
      </c>
      <c r="BQ773" s="43">
        <f t="shared" si="1884"/>
        <v>124202.99999999999</v>
      </c>
      <c r="BR773" s="11">
        <f t="shared" si="1743"/>
        <v>124202.99999999999</v>
      </c>
      <c r="BS773" s="11">
        <f>BS774</f>
        <v>0</v>
      </c>
      <c r="BT773" s="43">
        <f t="shared" si="1885"/>
        <v>124202.99999999999</v>
      </c>
      <c r="BU773" s="11">
        <f>BU774</f>
        <v>0</v>
      </c>
      <c r="BV773" s="21"/>
      <c r="BW773" s="21"/>
      <c r="BX773" s="1" t="str">
        <f t="shared" si="1819"/>
        <v/>
      </c>
    </row>
    <row r="774" spans="1:76" ht="15.6" customHeight="1" x14ac:dyDescent="0.3">
      <c r="A774" s="62" t="s">
        <v>511</v>
      </c>
      <c r="B774" s="63">
        <v>100</v>
      </c>
      <c r="C774" s="62" t="s">
        <v>78</v>
      </c>
      <c r="D774" s="62" t="s">
        <v>72</v>
      </c>
      <c r="E774" s="64" t="s">
        <v>95</v>
      </c>
      <c r="F774" s="11">
        <v>101860.59999999999</v>
      </c>
      <c r="G774" s="11">
        <v>104985.79999999999</v>
      </c>
      <c r="H774" s="11">
        <v>104985.79999999999</v>
      </c>
      <c r="I774" s="11">
        <v>271.8</v>
      </c>
      <c r="J774" s="11">
        <v>280.2</v>
      </c>
      <c r="K774" s="11">
        <v>280.2</v>
      </c>
      <c r="L774" s="11">
        <f t="shared" si="1777"/>
        <v>102132.4</v>
      </c>
      <c r="M774" s="11">
        <f t="shared" si="1778"/>
        <v>105265.99999999999</v>
      </c>
      <c r="N774" s="11">
        <f t="shared" si="1779"/>
        <v>105265.99999999999</v>
      </c>
      <c r="O774" s="11">
        <v>15500.8</v>
      </c>
      <c r="P774" s="11">
        <v>18937</v>
      </c>
      <c r="Q774" s="11">
        <v>18937</v>
      </c>
      <c r="R774" s="11">
        <f t="shared" si="1831"/>
        <v>117633.2</v>
      </c>
      <c r="S774" s="11">
        <f t="shared" si="1832"/>
        <v>124202.99999999999</v>
      </c>
      <c r="T774" s="11">
        <f t="shared" si="1833"/>
        <v>124202.99999999999</v>
      </c>
      <c r="U774" s="11"/>
      <c r="V774" s="11"/>
      <c r="W774" s="11"/>
      <c r="X774" s="11">
        <f t="shared" si="1837"/>
        <v>117633.2</v>
      </c>
      <c r="Y774" s="11">
        <f t="shared" si="1838"/>
        <v>124202.99999999999</v>
      </c>
      <c r="Z774" s="11">
        <f t="shared" si="1839"/>
        <v>124202.99999999999</v>
      </c>
      <c r="AA774" s="11"/>
      <c r="AB774" s="11"/>
      <c r="AC774" s="11"/>
      <c r="AD774" s="11">
        <f t="shared" si="1843"/>
        <v>117633.2</v>
      </c>
      <c r="AE774" s="11">
        <f t="shared" si="1844"/>
        <v>124202.99999999999</v>
      </c>
      <c r="AF774" s="11">
        <f t="shared" si="1845"/>
        <v>124202.99999999999</v>
      </c>
      <c r="AG774" s="11"/>
      <c r="AH774" s="11">
        <f t="shared" si="1847"/>
        <v>117633.2</v>
      </c>
      <c r="AI774" s="11">
        <f t="shared" si="1848"/>
        <v>124202.99999999999</v>
      </c>
      <c r="AJ774" s="11">
        <f t="shared" si="1849"/>
        <v>124202.99999999999</v>
      </c>
      <c r="AK774" s="11"/>
      <c r="AL774" s="11"/>
      <c r="AM774" s="11"/>
      <c r="AN774" s="11">
        <f t="shared" si="1853"/>
        <v>117633.2</v>
      </c>
      <c r="AO774" s="11">
        <f t="shared" si="1854"/>
        <v>124202.99999999999</v>
      </c>
      <c r="AP774" s="11">
        <f t="shared" si="1855"/>
        <v>124202.99999999999</v>
      </c>
      <c r="AQ774" s="11"/>
      <c r="AR774" s="11"/>
      <c r="AS774" s="11"/>
      <c r="AT774" s="11">
        <f t="shared" si="1859"/>
        <v>117633.2</v>
      </c>
      <c r="AU774" s="11">
        <f t="shared" si="1860"/>
        <v>124202.99999999999</v>
      </c>
      <c r="AV774" s="11">
        <f t="shared" si="1861"/>
        <v>124202.99999999999</v>
      </c>
      <c r="AW774" s="11"/>
      <c r="AX774" s="11"/>
      <c r="AY774" s="11"/>
      <c r="AZ774" s="11">
        <f t="shared" si="1865"/>
        <v>117633.2</v>
      </c>
      <c r="BA774" s="11">
        <f t="shared" si="1866"/>
        <v>124202.99999999999</v>
      </c>
      <c r="BB774" s="11">
        <f t="shared" si="1867"/>
        <v>124202.99999999999</v>
      </c>
      <c r="BC774" s="11"/>
      <c r="BD774" s="11"/>
      <c r="BE774" s="11"/>
      <c r="BF774" s="11">
        <f t="shared" si="1871"/>
        <v>117633.2</v>
      </c>
      <c r="BG774" s="11">
        <f t="shared" si="1872"/>
        <v>124202.99999999999</v>
      </c>
      <c r="BH774" s="11">
        <f t="shared" si="1873"/>
        <v>124202.99999999999</v>
      </c>
      <c r="BI774" s="11"/>
      <c r="BJ774" s="11"/>
      <c r="BK774" s="11"/>
      <c r="BL774" s="11">
        <f t="shared" si="1817"/>
        <v>117633.2</v>
      </c>
      <c r="BM774" s="11"/>
      <c r="BN774" s="43">
        <f t="shared" si="1883"/>
        <v>117633.2</v>
      </c>
      <c r="BO774" s="11">
        <f t="shared" si="1742"/>
        <v>124202.99999999999</v>
      </c>
      <c r="BP774" s="11"/>
      <c r="BQ774" s="43">
        <f t="shared" si="1884"/>
        <v>124202.99999999999</v>
      </c>
      <c r="BR774" s="11">
        <f t="shared" si="1743"/>
        <v>124202.99999999999</v>
      </c>
      <c r="BS774" s="11"/>
      <c r="BT774" s="43">
        <f t="shared" si="1885"/>
        <v>124202.99999999999</v>
      </c>
      <c r="BU774" s="11"/>
      <c r="BV774" s="21"/>
      <c r="BW774" s="21">
        <v>39</v>
      </c>
      <c r="BX774" s="1" t="str">
        <f t="shared" si="1819"/>
        <v>0709</v>
      </c>
    </row>
    <row r="775" spans="1:76" ht="31.2" customHeight="1" x14ac:dyDescent="0.3">
      <c r="A775" s="62" t="s">
        <v>511</v>
      </c>
      <c r="B775" s="63" t="s">
        <v>64</v>
      </c>
      <c r="C775" s="62"/>
      <c r="D775" s="62"/>
      <c r="E775" s="64" t="s">
        <v>65</v>
      </c>
      <c r="F775" s="11">
        <f t="shared" ref="F775:K775" si="1887">F776</f>
        <v>4515</v>
      </c>
      <c r="G775" s="11">
        <f t="shared" si="1887"/>
        <v>4515</v>
      </c>
      <c r="H775" s="11">
        <f t="shared" si="1887"/>
        <v>4515</v>
      </c>
      <c r="I775" s="11">
        <f t="shared" si="1887"/>
        <v>0</v>
      </c>
      <c r="J775" s="11">
        <f t="shared" si="1887"/>
        <v>0</v>
      </c>
      <c r="K775" s="11">
        <f t="shared" si="1887"/>
        <v>0</v>
      </c>
      <c r="L775" s="11">
        <f t="shared" si="1777"/>
        <v>4515</v>
      </c>
      <c r="M775" s="11">
        <f t="shared" si="1778"/>
        <v>4515</v>
      </c>
      <c r="N775" s="11">
        <f t="shared" si="1779"/>
        <v>4515</v>
      </c>
      <c r="O775" s="11">
        <f>O776</f>
        <v>0</v>
      </c>
      <c r="P775" s="11">
        <f>P776</f>
        <v>0</v>
      </c>
      <c r="Q775" s="11">
        <f>Q776</f>
        <v>0</v>
      </c>
      <c r="R775" s="11">
        <f t="shared" si="1831"/>
        <v>4515</v>
      </c>
      <c r="S775" s="11">
        <f t="shared" si="1832"/>
        <v>4515</v>
      </c>
      <c r="T775" s="11">
        <f t="shared" si="1833"/>
        <v>4515</v>
      </c>
      <c r="U775" s="11">
        <f>U776</f>
        <v>0</v>
      </c>
      <c r="V775" s="11">
        <f>V776</f>
        <v>0</v>
      </c>
      <c r="W775" s="11">
        <f>W776</f>
        <v>0</v>
      </c>
      <c r="X775" s="11">
        <f t="shared" si="1837"/>
        <v>4515</v>
      </c>
      <c r="Y775" s="11">
        <f t="shared" si="1838"/>
        <v>4515</v>
      </c>
      <c r="Z775" s="11">
        <f t="shared" si="1839"/>
        <v>4515</v>
      </c>
      <c r="AA775" s="11">
        <f>AA776</f>
        <v>0</v>
      </c>
      <c r="AB775" s="11">
        <f>AB776</f>
        <v>0</v>
      </c>
      <c r="AC775" s="11">
        <f>AC776</f>
        <v>0</v>
      </c>
      <c r="AD775" s="11">
        <f t="shared" si="1843"/>
        <v>4515</v>
      </c>
      <c r="AE775" s="11">
        <f t="shared" si="1844"/>
        <v>4515</v>
      </c>
      <c r="AF775" s="11">
        <f t="shared" si="1845"/>
        <v>4515</v>
      </c>
      <c r="AG775" s="11">
        <f>AG776</f>
        <v>0</v>
      </c>
      <c r="AH775" s="11">
        <f t="shared" si="1847"/>
        <v>4515</v>
      </c>
      <c r="AI775" s="11">
        <f t="shared" si="1848"/>
        <v>4515</v>
      </c>
      <c r="AJ775" s="11">
        <f t="shared" si="1849"/>
        <v>4515</v>
      </c>
      <c r="AK775" s="11">
        <f>AK776</f>
        <v>0</v>
      </c>
      <c r="AL775" s="11">
        <f>AL776</f>
        <v>0</v>
      </c>
      <c r="AM775" s="11">
        <f>AM776</f>
        <v>0</v>
      </c>
      <c r="AN775" s="11">
        <f t="shared" si="1853"/>
        <v>4515</v>
      </c>
      <c r="AO775" s="11">
        <f t="shared" si="1854"/>
        <v>4515</v>
      </c>
      <c r="AP775" s="11">
        <f t="shared" si="1855"/>
        <v>4515</v>
      </c>
      <c r="AQ775" s="11">
        <f>AQ776</f>
        <v>0</v>
      </c>
      <c r="AR775" s="11">
        <f>AR776</f>
        <v>0</v>
      </c>
      <c r="AS775" s="11">
        <f>AS776</f>
        <v>0</v>
      </c>
      <c r="AT775" s="11">
        <f t="shared" si="1859"/>
        <v>4515</v>
      </c>
      <c r="AU775" s="11">
        <f t="shared" si="1860"/>
        <v>4515</v>
      </c>
      <c r="AV775" s="11">
        <f t="shared" si="1861"/>
        <v>4515</v>
      </c>
      <c r="AW775" s="11">
        <f>AW776</f>
        <v>0</v>
      </c>
      <c r="AX775" s="11">
        <f>AX776</f>
        <v>0</v>
      </c>
      <c r="AY775" s="11">
        <f>AY776</f>
        <v>0</v>
      </c>
      <c r="AZ775" s="11">
        <f t="shared" si="1865"/>
        <v>4515</v>
      </c>
      <c r="BA775" s="11">
        <f t="shared" si="1866"/>
        <v>4515</v>
      </c>
      <c r="BB775" s="11">
        <f t="shared" si="1867"/>
        <v>4515</v>
      </c>
      <c r="BC775" s="11">
        <f>BC776</f>
        <v>0</v>
      </c>
      <c r="BD775" s="11">
        <f>BD776</f>
        <v>0</v>
      </c>
      <c r="BE775" s="11">
        <f>BE776</f>
        <v>0</v>
      </c>
      <c r="BF775" s="11">
        <f t="shared" si="1871"/>
        <v>4515</v>
      </c>
      <c r="BG775" s="11">
        <f t="shared" si="1872"/>
        <v>4515</v>
      </c>
      <c r="BH775" s="11">
        <f t="shared" si="1873"/>
        <v>4515</v>
      </c>
      <c r="BI775" s="11">
        <f>BI776</f>
        <v>0</v>
      </c>
      <c r="BJ775" s="11">
        <f>BJ776</f>
        <v>0</v>
      </c>
      <c r="BK775" s="11">
        <f>BK776</f>
        <v>0</v>
      </c>
      <c r="BL775" s="11">
        <f t="shared" si="1817"/>
        <v>4515</v>
      </c>
      <c r="BM775" s="11">
        <f>BM776</f>
        <v>0</v>
      </c>
      <c r="BN775" s="43">
        <f t="shared" si="1883"/>
        <v>4515</v>
      </c>
      <c r="BO775" s="11">
        <f t="shared" si="1742"/>
        <v>4515</v>
      </c>
      <c r="BP775" s="11">
        <f>BP776</f>
        <v>0</v>
      </c>
      <c r="BQ775" s="43">
        <f t="shared" si="1884"/>
        <v>4515</v>
      </c>
      <c r="BR775" s="11">
        <f t="shared" si="1743"/>
        <v>4515</v>
      </c>
      <c r="BS775" s="11">
        <f>BS776</f>
        <v>0</v>
      </c>
      <c r="BT775" s="43">
        <f t="shared" si="1885"/>
        <v>4515</v>
      </c>
      <c r="BU775" s="11">
        <f>BU776</f>
        <v>0</v>
      </c>
      <c r="BV775" s="21"/>
      <c r="BW775" s="21"/>
      <c r="BX775" s="1" t="str">
        <f t="shared" si="1819"/>
        <v/>
      </c>
    </row>
    <row r="776" spans="1:76" ht="15.6" customHeight="1" x14ac:dyDescent="0.3">
      <c r="A776" s="62" t="s">
        <v>511</v>
      </c>
      <c r="B776" s="63">
        <v>200</v>
      </c>
      <c r="C776" s="62" t="s">
        <v>78</v>
      </c>
      <c r="D776" s="62" t="s">
        <v>72</v>
      </c>
      <c r="E776" s="64" t="s">
        <v>95</v>
      </c>
      <c r="F776" s="11">
        <v>4515</v>
      </c>
      <c r="G776" s="11">
        <v>4515</v>
      </c>
      <c r="H776" s="11">
        <v>4515</v>
      </c>
      <c r="I776" s="11"/>
      <c r="J776" s="11"/>
      <c r="K776" s="11"/>
      <c r="L776" s="11">
        <f t="shared" si="1777"/>
        <v>4515</v>
      </c>
      <c r="M776" s="11">
        <f t="shared" si="1778"/>
        <v>4515</v>
      </c>
      <c r="N776" s="11">
        <f t="shared" si="1779"/>
        <v>4515</v>
      </c>
      <c r="O776" s="11"/>
      <c r="P776" s="11"/>
      <c r="Q776" s="11"/>
      <c r="R776" s="11">
        <f t="shared" si="1831"/>
        <v>4515</v>
      </c>
      <c r="S776" s="11">
        <f t="shared" si="1832"/>
        <v>4515</v>
      </c>
      <c r="T776" s="11">
        <f t="shared" si="1833"/>
        <v>4515</v>
      </c>
      <c r="U776" s="11"/>
      <c r="V776" s="11"/>
      <c r="W776" s="11"/>
      <c r="X776" s="11">
        <f t="shared" si="1837"/>
        <v>4515</v>
      </c>
      <c r="Y776" s="11">
        <f t="shared" si="1838"/>
        <v>4515</v>
      </c>
      <c r="Z776" s="11">
        <f t="shared" si="1839"/>
        <v>4515</v>
      </c>
      <c r="AA776" s="11"/>
      <c r="AB776" s="11"/>
      <c r="AC776" s="11"/>
      <c r="AD776" s="11">
        <f t="shared" si="1843"/>
        <v>4515</v>
      </c>
      <c r="AE776" s="11">
        <f t="shared" si="1844"/>
        <v>4515</v>
      </c>
      <c r="AF776" s="11">
        <f t="shared" si="1845"/>
        <v>4515</v>
      </c>
      <c r="AG776" s="11"/>
      <c r="AH776" s="11">
        <f t="shared" si="1847"/>
        <v>4515</v>
      </c>
      <c r="AI776" s="11">
        <f t="shared" si="1848"/>
        <v>4515</v>
      </c>
      <c r="AJ776" s="11">
        <f t="shared" si="1849"/>
        <v>4515</v>
      </c>
      <c r="AK776" s="11"/>
      <c r="AL776" s="11"/>
      <c r="AM776" s="11"/>
      <c r="AN776" s="11">
        <f t="shared" si="1853"/>
        <v>4515</v>
      </c>
      <c r="AO776" s="11">
        <f t="shared" si="1854"/>
        <v>4515</v>
      </c>
      <c r="AP776" s="11">
        <f t="shared" si="1855"/>
        <v>4515</v>
      </c>
      <c r="AQ776" s="11"/>
      <c r="AR776" s="11"/>
      <c r="AS776" s="11"/>
      <c r="AT776" s="11">
        <f t="shared" si="1859"/>
        <v>4515</v>
      </c>
      <c r="AU776" s="11">
        <f t="shared" si="1860"/>
        <v>4515</v>
      </c>
      <c r="AV776" s="11">
        <f t="shared" si="1861"/>
        <v>4515</v>
      </c>
      <c r="AW776" s="11"/>
      <c r="AX776" s="11"/>
      <c r="AY776" s="11"/>
      <c r="AZ776" s="11">
        <f t="shared" si="1865"/>
        <v>4515</v>
      </c>
      <c r="BA776" s="11">
        <f t="shared" si="1866"/>
        <v>4515</v>
      </c>
      <c r="BB776" s="11">
        <f t="shared" si="1867"/>
        <v>4515</v>
      </c>
      <c r="BC776" s="11"/>
      <c r="BD776" s="11"/>
      <c r="BE776" s="11"/>
      <c r="BF776" s="11">
        <f t="shared" si="1871"/>
        <v>4515</v>
      </c>
      <c r="BG776" s="11">
        <f t="shared" si="1872"/>
        <v>4515</v>
      </c>
      <c r="BH776" s="11">
        <f t="shared" si="1873"/>
        <v>4515</v>
      </c>
      <c r="BI776" s="11"/>
      <c r="BJ776" s="11"/>
      <c r="BK776" s="11"/>
      <c r="BL776" s="11">
        <f t="shared" si="1817"/>
        <v>4515</v>
      </c>
      <c r="BM776" s="11"/>
      <c r="BN776" s="43">
        <f t="shared" si="1883"/>
        <v>4515</v>
      </c>
      <c r="BO776" s="11">
        <f t="shared" si="1742"/>
        <v>4515</v>
      </c>
      <c r="BP776" s="11"/>
      <c r="BQ776" s="43">
        <f t="shared" si="1884"/>
        <v>4515</v>
      </c>
      <c r="BR776" s="11">
        <f t="shared" si="1743"/>
        <v>4515</v>
      </c>
      <c r="BS776" s="11"/>
      <c r="BT776" s="43">
        <f t="shared" si="1885"/>
        <v>4515</v>
      </c>
      <c r="BU776" s="11"/>
      <c r="BV776" s="21"/>
      <c r="BW776" s="21"/>
      <c r="BX776" s="1" t="str">
        <f t="shared" si="1819"/>
        <v>0709</v>
      </c>
    </row>
    <row r="777" spans="1:76" ht="46.8" customHeight="1" x14ac:dyDescent="0.3">
      <c r="A777" s="62" t="s">
        <v>512</v>
      </c>
      <c r="B777" s="63"/>
      <c r="C777" s="62"/>
      <c r="D777" s="62"/>
      <c r="E777" s="64" t="s">
        <v>166</v>
      </c>
      <c r="F777" s="11">
        <f t="shared" ref="F777:K777" si="1888">F778+F780</f>
        <v>74633.2</v>
      </c>
      <c r="G777" s="11">
        <f t="shared" si="1888"/>
        <v>76068.800000000003</v>
      </c>
      <c r="H777" s="11">
        <f t="shared" si="1888"/>
        <v>76068.800000000003</v>
      </c>
      <c r="I777" s="11">
        <f t="shared" si="1888"/>
        <v>0</v>
      </c>
      <c r="J777" s="11">
        <f t="shared" si="1888"/>
        <v>0</v>
      </c>
      <c r="K777" s="11">
        <f t="shared" si="1888"/>
        <v>0</v>
      </c>
      <c r="L777" s="11">
        <f t="shared" si="1777"/>
        <v>74633.2</v>
      </c>
      <c r="M777" s="11">
        <f t="shared" si="1778"/>
        <v>76068.800000000003</v>
      </c>
      <c r="N777" s="11">
        <f t="shared" si="1779"/>
        <v>76068.800000000003</v>
      </c>
      <c r="O777" s="11">
        <f>O778+O780</f>
        <v>1261.25</v>
      </c>
      <c r="P777" s="11">
        <f>P778+P780</f>
        <v>888.8</v>
      </c>
      <c r="Q777" s="11">
        <f>Q778+Q780</f>
        <v>888.8</v>
      </c>
      <c r="R777" s="11">
        <f t="shared" si="1831"/>
        <v>75894.45</v>
      </c>
      <c r="S777" s="11">
        <f t="shared" si="1832"/>
        <v>76957.600000000006</v>
      </c>
      <c r="T777" s="11">
        <f t="shared" si="1833"/>
        <v>76957.600000000006</v>
      </c>
      <c r="U777" s="11">
        <f>U778+U780</f>
        <v>0</v>
      </c>
      <c r="V777" s="11">
        <f>V778+V780</f>
        <v>0</v>
      </c>
      <c r="W777" s="11">
        <f>W778+W780</f>
        <v>0</v>
      </c>
      <c r="X777" s="11">
        <f t="shared" si="1837"/>
        <v>75894.45</v>
      </c>
      <c r="Y777" s="11">
        <f t="shared" si="1838"/>
        <v>76957.600000000006</v>
      </c>
      <c r="Z777" s="11">
        <f t="shared" si="1839"/>
        <v>76957.600000000006</v>
      </c>
      <c r="AA777" s="11">
        <f>AA778+AA780</f>
        <v>0</v>
      </c>
      <c r="AB777" s="11">
        <f>AB778+AB780</f>
        <v>0</v>
      </c>
      <c r="AC777" s="11">
        <f>AC778+AC780</f>
        <v>0</v>
      </c>
      <c r="AD777" s="11">
        <f t="shared" si="1843"/>
        <v>75894.45</v>
      </c>
      <c r="AE777" s="11">
        <f t="shared" si="1844"/>
        <v>76957.600000000006</v>
      </c>
      <c r="AF777" s="11">
        <f t="shared" si="1845"/>
        <v>76957.600000000006</v>
      </c>
      <c r="AG777" s="11">
        <f>AG778+AG780</f>
        <v>0</v>
      </c>
      <c r="AH777" s="11">
        <f t="shared" si="1847"/>
        <v>75894.45</v>
      </c>
      <c r="AI777" s="11">
        <f t="shared" si="1848"/>
        <v>76957.600000000006</v>
      </c>
      <c r="AJ777" s="11">
        <f t="shared" si="1849"/>
        <v>76957.600000000006</v>
      </c>
      <c r="AK777" s="11">
        <f>AK778+AK780</f>
        <v>0</v>
      </c>
      <c r="AL777" s="11">
        <f>AL778+AL780</f>
        <v>0</v>
      </c>
      <c r="AM777" s="11">
        <f>AM778+AM780</f>
        <v>0</v>
      </c>
      <c r="AN777" s="11">
        <f t="shared" si="1853"/>
        <v>75894.45</v>
      </c>
      <c r="AO777" s="11">
        <f t="shared" si="1854"/>
        <v>76957.600000000006</v>
      </c>
      <c r="AP777" s="11">
        <f t="shared" si="1855"/>
        <v>76957.600000000006</v>
      </c>
      <c r="AQ777" s="11">
        <f>AQ778+AQ780</f>
        <v>0</v>
      </c>
      <c r="AR777" s="11">
        <f>AR778+AR780</f>
        <v>0</v>
      </c>
      <c r="AS777" s="11">
        <f>AS778+AS780</f>
        <v>0</v>
      </c>
      <c r="AT777" s="11">
        <f t="shared" si="1859"/>
        <v>75894.45</v>
      </c>
      <c r="AU777" s="11">
        <f t="shared" si="1860"/>
        <v>76957.600000000006</v>
      </c>
      <c r="AV777" s="11">
        <f t="shared" si="1861"/>
        <v>76957.600000000006</v>
      </c>
      <c r="AW777" s="11">
        <f>AW778+AW780</f>
        <v>0</v>
      </c>
      <c r="AX777" s="11">
        <f>AX778+AX780</f>
        <v>0</v>
      </c>
      <c r="AY777" s="11">
        <f>AY778+AY780</f>
        <v>0</v>
      </c>
      <c r="AZ777" s="11">
        <f t="shared" si="1865"/>
        <v>75894.45</v>
      </c>
      <c r="BA777" s="11">
        <f t="shared" si="1866"/>
        <v>76957.600000000006</v>
      </c>
      <c r="BB777" s="11">
        <f t="shared" si="1867"/>
        <v>76957.600000000006</v>
      </c>
      <c r="BC777" s="11">
        <f>BC778+BC780</f>
        <v>0</v>
      </c>
      <c r="BD777" s="11">
        <f>BD778+BD780</f>
        <v>0</v>
      </c>
      <c r="BE777" s="11">
        <f>BE778+BE780</f>
        <v>0</v>
      </c>
      <c r="BF777" s="11">
        <f t="shared" si="1871"/>
        <v>75894.45</v>
      </c>
      <c r="BG777" s="11">
        <f t="shared" si="1872"/>
        <v>76957.600000000006</v>
      </c>
      <c r="BH777" s="11">
        <f t="shared" si="1873"/>
        <v>76957.600000000006</v>
      </c>
      <c r="BI777" s="11">
        <f>BI778+BI780</f>
        <v>0</v>
      </c>
      <c r="BJ777" s="11">
        <f>BJ778+BJ780</f>
        <v>0</v>
      </c>
      <c r="BK777" s="11">
        <f>BK778+BK780</f>
        <v>0</v>
      </c>
      <c r="BL777" s="11">
        <f t="shared" si="1817"/>
        <v>75894.45</v>
      </c>
      <c r="BM777" s="11">
        <f>BM778+BM780</f>
        <v>0</v>
      </c>
      <c r="BN777" s="43">
        <f t="shared" si="1883"/>
        <v>75894.45</v>
      </c>
      <c r="BO777" s="11">
        <f t="shared" si="1742"/>
        <v>76957.600000000006</v>
      </c>
      <c r="BP777" s="11">
        <f>BP778+BP780</f>
        <v>0</v>
      </c>
      <c r="BQ777" s="43">
        <f t="shared" si="1884"/>
        <v>76957.600000000006</v>
      </c>
      <c r="BR777" s="11">
        <f t="shared" si="1743"/>
        <v>76957.600000000006</v>
      </c>
      <c r="BS777" s="11">
        <f>BS778+BS780</f>
        <v>0</v>
      </c>
      <c r="BT777" s="43">
        <f t="shared" si="1885"/>
        <v>76957.600000000006</v>
      </c>
      <c r="BU777" s="11">
        <f>BU778+BU780</f>
        <v>0</v>
      </c>
      <c r="BV777" s="21"/>
      <c r="BW777" s="21"/>
      <c r="BX777" s="1" t="str">
        <f t="shared" si="1819"/>
        <v/>
      </c>
    </row>
    <row r="778" spans="1:76" ht="78" customHeight="1" x14ac:dyDescent="0.3">
      <c r="A778" s="62" t="s">
        <v>512</v>
      </c>
      <c r="B778" s="63" t="s">
        <v>167</v>
      </c>
      <c r="C778" s="62"/>
      <c r="D778" s="62"/>
      <c r="E778" s="64" t="s">
        <v>168</v>
      </c>
      <c r="F778" s="11">
        <f t="shared" ref="F778:K778" si="1889">F779</f>
        <v>46688.5</v>
      </c>
      <c r="G778" s="11">
        <f t="shared" si="1889"/>
        <v>48124.1</v>
      </c>
      <c r="H778" s="11">
        <f t="shared" si="1889"/>
        <v>48124.1</v>
      </c>
      <c r="I778" s="11">
        <f t="shared" si="1889"/>
        <v>0</v>
      </c>
      <c r="J778" s="11">
        <f t="shared" si="1889"/>
        <v>0</v>
      </c>
      <c r="K778" s="11">
        <f t="shared" si="1889"/>
        <v>0</v>
      </c>
      <c r="L778" s="11">
        <f t="shared" si="1777"/>
        <v>46688.5</v>
      </c>
      <c r="M778" s="11">
        <f t="shared" si="1778"/>
        <v>48124.1</v>
      </c>
      <c r="N778" s="11">
        <f t="shared" si="1779"/>
        <v>48124.1</v>
      </c>
      <c r="O778" s="11">
        <f>O779</f>
        <v>1261.25</v>
      </c>
      <c r="P778" s="11">
        <f>P779</f>
        <v>888.8</v>
      </c>
      <c r="Q778" s="11">
        <f>Q779</f>
        <v>888.8</v>
      </c>
      <c r="R778" s="11">
        <f t="shared" si="1831"/>
        <v>47949.75</v>
      </c>
      <c r="S778" s="11">
        <f t="shared" si="1832"/>
        <v>49012.9</v>
      </c>
      <c r="T778" s="11">
        <f t="shared" si="1833"/>
        <v>49012.9</v>
      </c>
      <c r="U778" s="11">
        <f>U779</f>
        <v>0</v>
      </c>
      <c r="V778" s="11">
        <f>V779</f>
        <v>0</v>
      </c>
      <c r="W778" s="11">
        <f>W779</f>
        <v>0</v>
      </c>
      <c r="X778" s="11">
        <f t="shared" si="1837"/>
        <v>47949.75</v>
      </c>
      <c r="Y778" s="11">
        <f t="shared" si="1838"/>
        <v>49012.9</v>
      </c>
      <c r="Z778" s="11">
        <f t="shared" si="1839"/>
        <v>49012.9</v>
      </c>
      <c r="AA778" s="11">
        <f>AA779</f>
        <v>0</v>
      </c>
      <c r="AB778" s="11">
        <f>AB779</f>
        <v>0</v>
      </c>
      <c r="AC778" s="11">
        <f>AC779</f>
        <v>0</v>
      </c>
      <c r="AD778" s="11">
        <f t="shared" si="1843"/>
        <v>47949.75</v>
      </c>
      <c r="AE778" s="11">
        <f t="shared" si="1844"/>
        <v>49012.9</v>
      </c>
      <c r="AF778" s="11">
        <f t="shared" si="1845"/>
        <v>49012.9</v>
      </c>
      <c r="AG778" s="11">
        <f>AG779</f>
        <v>0</v>
      </c>
      <c r="AH778" s="11">
        <f t="shared" si="1847"/>
        <v>47949.75</v>
      </c>
      <c r="AI778" s="11">
        <f t="shared" si="1848"/>
        <v>49012.9</v>
      </c>
      <c r="AJ778" s="11">
        <f t="shared" si="1849"/>
        <v>49012.9</v>
      </c>
      <c r="AK778" s="11">
        <f>AK779</f>
        <v>0</v>
      </c>
      <c r="AL778" s="11">
        <f>AL779</f>
        <v>0</v>
      </c>
      <c r="AM778" s="11">
        <f>AM779</f>
        <v>0</v>
      </c>
      <c r="AN778" s="11">
        <f t="shared" si="1853"/>
        <v>47949.75</v>
      </c>
      <c r="AO778" s="11">
        <f t="shared" si="1854"/>
        <v>49012.9</v>
      </c>
      <c r="AP778" s="11">
        <f t="shared" si="1855"/>
        <v>49012.9</v>
      </c>
      <c r="AQ778" s="11">
        <f>AQ779</f>
        <v>0</v>
      </c>
      <c r="AR778" s="11">
        <f>AR779</f>
        <v>0</v>
      </c>
      <c r="AS778" s="11">
        <f>AS779</f>
        <v>0</v>
      </c>
      <c r="AT778" s="11">
        <f t="shared" si="1859"/>
        <v>47949.75</v>
      </c>
      <c r="AU778" s="11">
        <f t="shared" si="1860"/>
        <v>49012.9</v>
      </c>
      <c r="AV778" s="11">
        <f t="shared" si="1861"/>
        <v>49012.9</v>
      </c>
      <c r="AW778" s="11">
        <f>AW779</f>
        <v>0</v>
      </c>
      <c r="AX778" s="11">
        <f>AX779</f>
        <v>0</v>
      </c>
      <c r="AY778" s="11">
        <f>AY779</f>
        <v>0</v>
      </c>
      <c r="AZ778" s="11">
        <f t="shared" si="1865"/>
        <v>47949.75</v>
      </c>
      <c r="BA778" s="11">
        <f t="shared" si="1866"/>
        <v>49012.9</v>
      </c>
      <c r="BB778" s="11">
        <f t="shared" si="1867"/>
        <v>49012.9</v>
      </c>
      <c r="BC778" s="11">
        <f>BC779</f>
        <v>0</v>
      </c>
      <c r="BD778" s="11">
        <f>BD779</f>
        <v>0</v>
      </c>
      <c r="BE778" s="11">
        <f>BE779</f>
        <v>0</v>
      </c>
      <c r="BF778" s="11">
        <f t="shared" si="1871"/>
        <v>47949.75</v>
      </c>
      <c r="BG778" s="11">
        <f t="shared" si="1872"/>
        <v>49012.9</v>
      </c>
      <c r="BH778" s="11">
        <f t="shared" si="1873"/>
        <v>49012.9</v>
      </c>
      <c r="BI778" s="11">
        <f>BI779</f>
        <v>0</v>
      </c>
      <c r="BJ778" s="11">
        <f>BJ779</f>
        <v>0</v>
      </c>
      <c r="BK778" s="11">
        <f>BK779</f>
        <v>0</v>
      </c>
      <c r="BL778" s="11">
        <f t="shared" si="1817"/>
        <v>47949.75</v>
      </c>
      <c r="BM778" s="11">
        <f>BM779</f>
        <v>0</v>
      </c>
      <c r="BN778" s="43">
        <f t="shared" si="1883"/>
        <v>47949.75</v>
      </c>
      <c r="BO778" s="11">
        <f t="shared" si="1742"/>
        <v>49012.9</v>
      </c>
      <c r="BP778" s="11">
        <f>BP779</f>
        <v>0</v>
      </c>
      <c r="BQ778" s="43">
        <f t="shared" si="1884"/>
        <v>49012.9</v>
      </c>
      <c r="BR778" s="11">
        <f t="shared" si="1743"/>
        <v>49012.9</v>
      </c>
      <c r="BS778" s="11">
        <f>BS779</f>
        <v>0</v>
      </c>
      <c r="BT778" s="43">
        <f t="shared" si="1885"/>
        <v>49012.9</v>
      </c>
      <c r="BU778" s="11">
        <f>BU779</f>
        <v>0</v>
      </c>
      <c r="BV778" s="21"/>
      <c r="BW778" s="21"/>
      <c r="BX778" s="1" t="str">
        <f t="shared" si="1819"/>
        <v/>
      </c>
    </row>
    <row r="779" spans="1:76" ht="15.6" customHeight="1" x14ac:dyDescent="0.3">
      <c r="A779" s="62" t="s">
        <v>512</v>
      </c>
      <c r="B779" s="63">
        <v>100</v>
      </c>
      <c r="C779" s="62" t="s">
        <v>78</v>
      </c>
      <c r="D779" s="62" t="s">
        <v>72</v>
      </c>
      <c r="E779" s="64" t="s">
        <v>95</v>
      </c>
      <c r="F779" s="11">
        <v>46688.5</v>
      </c>
      <c r="G779" s="11">
        <v>48124.1</v>
      </c>
      <c r="H779" s="11">
        <v>48124.1</v>
      </c>
      <c r="I779" s="11"/>
      <c r="J779" s="11"/>
      <c r="K779" s="11"/>
      <c r="L779" s="11">
        <f t="shared" si="1777"/>
        <v>46688.5</v>
      </c>
      <c r="M779" s="11">
        <f t="shared" si="1778"/>
        <v>48124.1</v>
      </c>
      <c r="N779" s="11">
        <f t="shared" si="1779"/>
        <v>48124.1</v>
      </c>
      <c r="O779" s="11">
        <v>1261.25</v>
      </c>
      <c r="P779" s="11">
        <v>888.8</v>
      </c>
      <c r="Q779" s="11">
        <v>888.8</v>
      </c>
      <c r="R779" s="11">
        <f t="shared" si="1831"/>
        <v>47949.75</v>
      </c>
      <c r="S779" s="11">
        <f t="shared" si="1832"/>
        <v>49012.9</v>
      </c>
      <c r="T779" s="11">
        <f t="shared" si="1833"/>
        <v>49012.9</v>
      </c>
      <c r="U779" s="11"/>
      <c r="V779" s="11"/>
      <c r="W779" s="11"/>
      <c r="X779" s="11">
        <f t="shared" si="1837"/>
        <v>47949.75</v>
      </c>
      <c r="Y779" s="11">
        <f t="shared" si="1838"/>
        <v>49012.9</v>
      </c>
      <c r="Z779" s="11">
        <f t="shared" si="1839"/>
        <v>49012.9</v>
      </c>
      <c r="AA779" s="11"/>
      <c r="AB779" s="11"/>
      <c r="AC779" s="11"/>
      <c r="AD779" s="11">
        <f t="shared" si="1843"/>
        <v>47949.75</v>
      </c>
      <c r="AE779" s="11">
        <f t="shared" si="1844"/>
        <v>49012.9</v>
      </c>
      <c r="AF779" s="11">
        <f t="shared" si="1845"/>
        <v>49012.9</v>
      </c>
      <c r="AG779" s="11"/>
      <c r="AH779" s="11">
        <f t="shared" si="1847"/>
        <v>47949.75</v>
      </c>
      <c r="AI779" s="11">
        <f t="shared" si="1848"/>
        <v>49012.9</v>
      </c>
      <c r="AJ779" s="11">
        <f t="shared" si="1849"/>
        <v>49012.9</v>
      </c>
      <c r="AK779" s="11"/>
      <c r="AL779" s="11"/>
      <c r="AM779" s="11"/>
      <c r="AN779" s="11">
        <f t="shared" si="1853"/>
        <v>47949.75</v>
      </c>
      <c r="AO779" s="11">
        <f t="shared" si="1854"/>
        <v>49012.9</v>
      </c>
      <c r="AP779" s="11">
        <f t="shared" si="1855"/>
        <v>49012.9</v>
      </c>
      <c r="AQ779" s="11"/>
      <c r="AR779" s="11"/>
      <c r="AS779" s="11"/>
      <c r="AT779" s="11">
        <f t="shared" si="1859"/>
        <v>47949.75</v>
      </c>
      <c r="AU779" s="11">
        <f t="shared" si="1860"/>
        <v>49012.9</v>
      </c>
      <c r="AV779" s="11">
        <f t="shared" si="1861"/>
        <v>49012.9</v>
      </c>
      <c r="AW779" s="11"/>
      <c r="AX779" s="11"/>
      <c r="AY779" s="11"/>
      <c r="AZ779" s="11">
        <f t="shared" si="1865"/>
        <v>47949.75</v>
      </c>
      <c r="BA779" s="11">
        <f t="shared" si="1866"/>
        <v>49012.9</v>
      </c>
      <c r="BB779" s="11">
        <f t="shared" si="1867"/>
        <v>49012.9</v>
      </c>
      <c r="BC779" s="11"/>
      <c r="BD779" s="11"/>
      <c r="BE779" s="11"/>
      <c r="BF779" s="11">
        <f t="shared" si="1871"/>
        <v>47949.75</v>
      </c>
      <c r="BG779" s="11">
        <f t="shared" si="1872"/>
        <v>49012.9</v>
      </c>
      <c r="BH779" s="11">
        <f t="shared" si="1873"/>
        <v>49012.9</v>
      </c>
      <c r="BI779" s="11"/>
      <c r="BJ779" s="11"/>
      <c r="BK779" s="11"/>
      <c r="BL779" s="11">
        <f t="shared" si="1817"/>
        <v>47949.75</v>
      </c>
      <c r="BM779" s="11"/>
      <c r="BN779" s="43">
        <f t="shared" si="1883"/>
        <v>47949.75</v>
      </c>
      <c r="BO779" s="11">
        <f t="shared" si="1742"/>
        <v>49012.9</v>
      </c>
      <c r="BP779" s="11"/>
      <c r="BQ779" s="43">
        <f t="shared" si="1884"/>
        <v>49012.9</v>
      </c>
      <c r="BR779" s="11">
        <f t="shared" si="1743"/>
        <v>49012.9</v>
      </c>
      <c r="BS779" s="11"/>
      <c r="BT779" s="43">
        <f t="shared" si="1885"/>
        <v>49012.9</v>
      </c>
      <c r="BU779" s="11"/>
      <c r="BV779" s="21"/>
      <c r="BW779" s="21"/>
      <c r="BX779" s="1" t="str">
        <f t="shared" si="1819"/>
        <v>0709</v>
      </c>
    </row>
    <row r="780" spans="1:76" ht="31.2" customHeight="1" x14ac:dyDescent="0.3">
      <c r="A780" s="62" t="s">
        <v>512</v>
      </c>
      <c r="B780" s="63" t="s">
        <v>64</v>
      </c>
      <c r="C780" s="62"/>
      <c r="D780" s="62"/>
      <c r="E780" s="64" t="s">
        <v>65</v>
      </c>
      <c r="F780" s="11">
        <f t="shared" ref="F780:K780" si="1890">F781</f>
        <v>27944.7</v>
      </c>
      <c r="G780" s="11">
        <f t="shared" si="1890"/>
        <v>27944.7</v>
      </c>
      <c r="H780" s="11">
        <f t="shared" si="1890"/>
        <v>27944.7</v>
      </c>
      <c r="I780" s="11">
        <f t="shared" si="1890"/>
        <v>0</v>
      </c>
      <c r="J780" s="11">
        <f t="shared" si="1890"/>
        <v>0</v>
      </c>
      <c r="K780" s="11">
        <f t="shared" si="1890"/>
        <v>0</v>
      </c>
      <c r="L780" s="11">
        <f t="shared" si="1777"/>
        <v>27944.7</v>
      </c>
      <c r="M780" s="11">
        <f t="shared" si="1778"/>
        <v>27944.7</v>
      </c>
      <c r="N780" s="11">
        <f t="shared" si="1779"/>
        <v>27944.7</v>
      </c>
      <c r="O780" s="11">
        <f>O781</f>
        <v>0</v>
      </c>
      <c r="P780" s="11">
        <f>P781</f>
        <v>0</v>
      </c>
      <c r="Q780" s="11">
        <f>Q781</f>
        <v>0</v>
      </c>
      <c r="R780" s="11">
        <f t="shared" si="1831"/>
        <v>27944.7</v>
      </c>
      <c r="S780" s="11">
        <f t="shared" si="1832"/>
        <v>27944.7</v>
      </c>
      <c r="T780" s="11">
        <f t="shared" si="1833"/>
        <v>27944.7</v>
      </c>
      <c r="U780" s="11">
        <f>U781</f>
        <v>0</v>
      </c>
      <c r="V780" s="11">
        <f>V781</f>
        <v>0</v>
      </c>
      <c r="W780" s="11">
        <f>W781</f>
        <v>0</v>
      </c>
      <c r="X780" s="11">
        <f t="shared" si="1837"/>
        <v>27944.7</v>
      </c>
      <c r="Y780" s="11">
        <f t="shared" si="1838"/>
        <v>27944.7</v>
      </c>
      <c r="Z780" s="11">
        <f t="shared" si="1839"/>
        <v>27944.7</v>
      </c>
      <c r="AA780" s="11">
        <f>AA781</f>
        <v>0</v>
      </c>
      <c r="AB780" s="11">
        <f>AB781</f>
        <v>0</v>
      </c>
      <c r="AC780" s="11">
        <f>AC781</f>
        <v>0</v>
      </c>
      <c r="AD780" s="11">
        <f t="shared" si="1843"/>
        <v>27944.7</v>
      </c>
      <c r="AE780" s="11">
        <f t="shared" si="1844"/>
        <v>27944.7</v>
      </c>
      <c r="AF780" s="11">
        <f t="shared" si="1845"/>
        <v>27944.7</v>
      </c>
      <c r="AG780" s="11">
        <f>AG781</f>
        <v>0</v>
      </c>
      <c r="AH780" s="11">
        <f t="shared" si="1847"/>
        <v>27944.7</v>
      </c>
      <c r="AI780" s="11">
        <f t="shared" si="1848"/>
        <v>27944.7</v>
      </c>
      <c r="AJ780" s="11">
        <f t="shared" si="1849"/>
        <v>27944.7</v>
      </c>
      <c r="AK780" s="11">
        <f>AK781</f>
        <v>0</v>
      </c>
      <c r="AL780" s="11">
        <f>AL781</f>
        <v>0</v>
      </c>
      <c r="AM780" s="11">
        <f>AM781</f>
        <v>0</v>
      </c>
      <c r="AN780" s="11">
        <f t="shared" si="1853"/>
        <v>27944.7</v>
      </c>
      <c r="AO780" s="11">
        <f t="shared" si="1854"/>
        <v>27944.7</v>
      </c>
      <c r="AP780" s="11">
        <f t="shared" si="1855"/>
        <v>27944.7</v>
      </c>
      <c r="AQ780" s="11">
        <f>AQ781</f>
        <v>0</v>
      </c>
      <c r="AR780" s="11">
        <f>AR781</f>
        <v>0</v>
      </c>
      <c r="AS780" s="11">
        <f>AS781</f>
        <v>0</v>
      </c>
      <c r="AT780" s="11">
        <f t="shared" si="1859"/>
        <v>27944.7</v>
      </c>
      <c r="AU780" s="11">
        <f t="shared" si="1860"/>
        <v>27944.7</v>
      </c>
      <c r="AV780" s="11">
        <f t="shared" si="1861"/>
        <v>27944.7</v>
      </c>
      <c r="AW780" s="11">
        <f>AW781</f>
        <v>0</v>
      </c>
      <c r="AX780" s="11">
        <f>AX781</f>
        <v>0</v>
      </c>
      <c r="AY780" s="11">
        <f>AY781</f>
        <v>0</v>
      </c>
      <c r="AZ780" s="11">
        <f t="shared" si="1865"/>
        <v>27944.7</v>
      </c>
      <c r="BA780" s="11">
        <f t="shared" si="1866"/>
        <v>27944.7</v>
      </c>
      <c r="BB780" s="11">
        <f t="shared" si="1867"/>
        <v>27944.7</v>
      </c>
      <c r="BC780" s="11">
        <f>BC781</f>
        <v>0</v>
      </c>
      <c r="BD780" s="11">
        <f>BD781</f>
        <v>0</v>
      </c>
      <c r="BE780" s="11">
        <f>BE781</f>
        <v>0</v>
      </c>
      <c r="BF780" s="11">
        <f t="shared" si="1871"/>
        <v>27944.7</v>
      </c>
      <c r="BG780" s="11">
        <f t="shared" si="1872"/>
        <v>27944.7</v>
      </c>
      <c r="BH780" s="11">
        <f t="shared" si="1873"/>
        <v>27944.7</v>
      </c>
      <c r="BI780" s="11">
        <f>BI781</f>
        <v>0</v>
      </c>
      <c r="BJ780" s="11">
        <f>BJ781</f>
        <v>0</v>
      </c>
      <c r="BK780" s="11">
        <f>BK781</f>
        <v>0</v>
      </c>
      <c r="BL780" s="11">
        <f t="shared" si="1817"/>
        <v>27944.7</v>
      </c>
      <c r="BM780" s="11">
        <f>BM781</f>
        <v>0</v>
      </c>
      <c r="BN780" s="43">
        <f t="shared" si="1883"/>
        <v>27944.7</v>
      </c>
      <c r="BO780" s="11">
        <f t="shared" si="1742"/>
        <v>27944.7</v>
      </c>
      <c r="BP780" s="11">
        <f>BP781</f>
        <v>0</v>
      </c>
      <c r="BQ780" s="43">
        <f t="shared" si="1884"/>
        <v>27944.7</v>
      </c>
      <c r="BR780" s="11">
        <f t="shared" si="1743"/>
        <v>27944.7</v>
      </c>
      <c r="BS780" s="11">
        <f>BS781</f>
        <v>0</v>
      </c>
      <c r="BT780" s="43">
        <f t="shared" si="1885"/>
        <v>27944.7</v>
      </c>
      <c r="BU780" s="11">
        <f>BU781</f>
        <v>0</v>
      </c>
      <c r="BV780" s="21"/>
      <c r="BW780" s="21"/>
      <c r="BX780" s="1" t="str">
        <f t="shared" si="1819"/>
        <v/>
      </c>
    </row>
    <row r="781" spans="1:76" ht="15.6" customHeight="1" x14ac:dyDescent="0.3">
      <c r="A781" s="62" t="s">
        <v>512</v>
      </c>
      <c r="B781" s="63">
        <v>200</v>
      </c>
      <c r="C781" s="62" t="s">
        <v>78</v>
      </c>
      <c r="D781" s="62" t="s">
        <v>72</v>
      </c>
      <c r="E781" s="64" t="s">
        <v>95</v>
      </c>
      <c r="F781" s="11">
        <v>27944.7</v>
      </c>
      <c r="G781" s="11">
        <v>27944.7</v>
      </c>
      <c r="H781" s="11">
        <v>27944.7</v>
      </c>
      <c r="I781" s="11"/>
      <c r="J781" s="11"/>
      <c r="K781" s="11"/>
      <c r="L781" s="11">
        <f t="shared" si="1777"/>
        <v>27944.7</v>
      </c>
      <c r="M781" s="11">
        <f t="shared" si="1778"/>
        <v>27944.7</v>
      </c>
      <c r="N781" s="11">
        <f t="shared" si="1779"/>
        <v>27944.7</v>
      </c>
      <c r="O781" s="11"/>
      <c r="P781" s="11"/>
      <c r="Q781" s="11"/>
      <c r="R781" s="11">
        <f t="shared" si="1831"/>
        <v>27944.7</v>
      </c>
      <c r="S781" s="11">
        <f t="shared" si="1832"/>
        <v>27944.7</v>
      </c>
      <c r="T781" s="11">
        <f t="shared" si="1833"/>
        <v>27944.7</v>
      </c>
      <c r="U781" s="11"/>
      <c r="V781" s="11"/>
      <c r="W781" s="11"/>
      <c r="X781" s="11">
        <f t="shared" si="1837"/>
        <v>27944.7</v>
      </c>
      <c r="Y781" s="11">
        <f t="shared" si="1838"/>
        <v>27944.7</v>
      </c>
      <c r="Z781" s="11">
        <f t="shared" si="1839"/>
        <v>27944.7</v>
      </c>
      <c r="AA781" s="11"/>
      <c r="AB781" s="11"/>
      <c r="AC781" s="11"/>
      <c r="AD781" s="11">
        <f t="shared" si="1843"/>
        <v>27944.7</v>
      </c>
      <c r="AE781" s="11">
        <f t="shared" si="1844"/>
        <v>27944.7</v>
      </c>
      <c r="AF781" s="11">
        <f t="shared" si="1845"/>
        <v>27944.7</v>
      </c>
      <c r="AG781" s="11"/>
      <c r="AH781" s="11">
        <f t="shared" si="1847"/>
        <v>27944.7</v>
      </c>
      <c r="AI781" s="11">
        <f t="shared" si="1848"/>
        <v>27944.7</v>
      </c>
      <c r="AJ781" s="11">
        <f t="shared" si="1849"/>
        <v>27944.7</v>
      </c>
      <c r="AK781" s="11"/>
      <c r="AL781" s="11"/>
      <c r="AM781" s="11"/>
      <c r="AN781" s="11">
        <f t="shared" si="1853"/>
        <v>27944.7</v>
      </c>
      <c r="AO781" s="11">
        <f t="shared" si="1854"/>
        <v>27944.7</v>
      </c>
      <c r="AP781" s="11">
        <f t="shared" si="1855"/>
        <v>27944.7</v>
      </c>
      <c r="AQ781" s="11"/>
      <c r="AR781" s="11"/>
      <c r="AS781" s="11"/>
      <c r="AT781" s="11">
        <f t="shared" si="1859"/>
        <v>27944.7</v>
      </c>
      <c r="AU781" s="11">
        <f t="shared" si="1860"/>
        <v>27944.7</v>
      </c>
      <c r="AV781" s="11">
        <f t="shared" si="1861"/>
        <v>27944.7</v>
      </c>
      <c r="AW781" s="11"/>
      <c r="AX781" s="11"/>
      <c r="AY781" s="11"/>
      <c r="AZ781" s="11">
        <f t="shared" si="1865"/>
        <v>27944.7</v>
      </c>
      <c r="BA781" s="11">
        <f t="shared" si="1866"/>
        <v>27944.7</v>
      </c>
      <c r="BB781" s="11">
        <f t="shared" si="1867"/>
        <v>27944.7</v>
      </c>
      <c r="BC781" s="11"/>
      <c r="BD781" s="11"/>
      <c r="BE781" s="11"/>
      <c r="BF781" s="11">
        <f t="shared" si="1871"/>
        <v>27944.7</v>
      </c>
      <c r="BG781" s="11">
        <f t="shared" si="1872"/>
        <v>27944.7</v>
      </c>
      <c r="BH781" s="11">
        <f t="shared" si="1873"/>
        <v>27944.7</v>
      </c>
      <c r="BI781" s="11"/>
      <c r="BJ781" s="11"/>
      <c r="BK781" s="11"/>
      <c r="BL781" s="11">
        <f t="shared" si="1817"/>
        <v>27944.7</v>
      </c>
      <c r="BM781" s="11"/>
      <c r="BN781" s="43">
        <f t="shared" si="1883"/>
        <v>27944.7</v>
      </c>
      <c r="BO781" s="11">
        <f t="shared" si="1742"/>
        <v>27944.7</v>
      </c>
      <c r="BP781" s="11"/>
      <c r="BQ781" s="43">
        <f t="shared" si="1884"/>
        <v>27944.7</v>
      </c>
      <c r="BR781" s="11">
        <f t="shared" si="1743"/>
        <v>27944.7</v>
      </c>
      <c r="BS781" s="11"/>
      <c r="BT781" s="43">
        <f t="shared" si="1885"/>
        <v>27944.7</v>
      </c>
      <c r="BU781" s="11"/>
      <c r="BV781" s="21"/>
      <c r="BW781" s="21"/>
      <c r="BX781" s="1" t="str">
        <f t="shared" si="1819"/>
        <v>0709</v>
      </c>
    </row>
    <row r="782" spans="1:76" ht="46.8" customHeight="1" x14ac:dyDescent="0.3">
      <c r="A782" s="62" t="s">
        <v>513</v>
      </c>
      <c r="B782" s="63"/>
      <c r="C782" s="62"/>
      <c r="D782" s="62"/>
      <c r="E782" s="64" t="s">
        <v>453</v>
      </c>
      <c r="F782" s="11">
        <f t="shared" ref="F782:K782" si="1891">F783+F785</f>
        <v>446050.2</v>
      </c>
      <c r="G782" s="11">
        <f t="shared" si="1891"/>
        <v>445030.40000000002</v>
      </c>
      <c r="H782" s="11">
        <f t="shared" si="1891"/>
        <v>442514.9</v>
      </c>
      <c r="I782" s="11">
        <f t="shared" si="1891"/>
        <v>0</v>
      </c>
      <c r="J782" s="11">
        <f t="shared" si="1891"/>
        <v>0</v>
      </c>
      <c r="K782" s="11">
        <f t="shared" si="1891"/>
        <v>0</v>
      </c>
      <c r="L782" s="11">
        <f t="shared" si="1777"/>
        <v>446050.2</v>
      </c>
      <c r="M782" s="11">
        <f t="shared" si="1778"/>
        <v>445030.40000000002</v>
      </c>
      <c r="N782" s="11">
        <f t="shared" si="1779"/>
        <v>442514.9</v>
      </c>
      <c r="O782" s="11">
        <f>O783+O785</f>
        <v>0</v>
      </c>
      <c r="P782" s="11">
        <f>P783+P785</f>
        <v>0</v>
      </c>
      <c r="Q782" s="11">
        <f>Q783+Q785</f>
        <v>0</v>
      </c>
      <c r="R782" s="11">
        <f t="shared" si="1831"/>
        <v>446050.2</v>
      </c>
      <c r="S782" s="11">
        <f t="shared" si="1832"/>
        <v>445030.40000000002</v>
      </c>
      <c r="T782" s="11">
        <f t="shared" si="1833"/>
        <v>442514.9</v>
      </c>
      <c r="U782" s="11">
        <f>U783+U785</f>
        <v>0</v>
      </c>
      <c r="V782" s="11">
        <f>V783+V785</f>
        <v>0</v>
      </c>
      <c r="W782" s="11">
        <f>W783+W785</f>
        <v>0</v>
      </c>
      <c r="X782" s="11">
        <f t="shared" si="1837"/>
        <v>446050.2</v>
      </c>
      <c r="Y782" s="11">
        <f t="shared" si="1838"/>
        <v>445030.40000000002</v>
      </c>
      <c r="Z782" s="11">
        <f t="shared" si="1839"/>
        <v>442514.9</v>
      </c>
      <c r="AA782" s="11">
        <f>AA783+AA785</f>
        <v>0</v>
      </c>
      <c r="AB782" s="11">
        <f>AB783+AB785</f>
        <v>0</v>
      </c>
      <c r="AC782" s="11">
        <f>AC783+AC785</f>
        <v>0</v>
      </c>
      <c r="AD782" s="11">
        <f t="shared" si="1843"/>
        <v>446050.2</v>
      </c>
      <c r="AE782" s="11">
        <f t="shared" si="1844"/>
        <v>445030.40000000002</v>
      </c>
      <c r="AF782" s="11">
        <f t="shared" si="1845"/>
        <v>442514.9</v>
      </c>
      <c r="AG782" s="11">
        <f>AG783+AG785</f>
        <v>0</v>
      </c>
      <c r="AH782" s="11">
        <f t="shared" si="1847"/>
        <v>446050.2</v>
      </c>
      <c r="AI782" s="11">
        <f t="shared" si="1848"/>
        <v>445030.40000000002</v>
      </c>
      <c r="AJ782" s="11">
        <f t="shared" si="1849"/>
        <v>442514.9</v>
      </c>
      <c r="AK782" s="11">
        <f>AK783+AK785</f>
        <v>0</v>
      </c>
      <c r="AL782" s="11">
        <f>AL783+AL785</f>
        <v>0</v>
      </c>
      <c r="AM782" s="11">
        <f>AM783+AM785</f>
        <v>0</v>
      </c>
      <c r="AN782" s="11">
        <f t="shared" si="1853"/>
        <v>446050.2</v>
      </c>
      <c r="AO782" s="11">
        <f t="shared" si="1854"/>
        <v>445030.40000000002</v>
      </c>
      <c r="AP782" s="11">
        <f t="shared" si="1855"/>
        <v>442514.9</v>
      </c>
      <c r="AQ782" s="11">
        <f>AQ783+AQ785</f>
        <v>0</v>
      </c>
      <c r="AR782" s="11">
        <f>AR783+AR785</f>
        <v>0</v>
      </c>
      <c r="AS782" s="11">
        <f>AS783+AS785</f>
        <v>0</v>
      </c>
      <c r="AT782" s="11">
        <f t="shared" si="1859"/>
        <v>446050.2</v>
      </c>
      <c r="AU782" s="11">
        <f t="shared" si="1860"/>
        <v>445030.40000000002</v>
      </c>
      <c r="AV782" s="11">
        <f t="shared" si="1861"/>
        <v>442514.9</v>
      </c>
      <c r="AW782" s="11">
        <f>AW783+AW785</f>
        <v>0</v>
      </c>
      <c r="AX782" s="11">
        <f>AX783+AX785</f>
        <v>0</v>
      </c>
      <c r="AY782" s="11">
        <f>AY783+AY785</f>
        <v>0</v>
      </c>
      <c r="AZ782" s="11">
        <f t="shared" si="1865"/>
        <v>446050.2</v>
      </c>
      <c r="BA782" s="11">
        <f t="shared" si="1866"/>
        <v>445030.40000000002</v>
      </c>
      <c r="BB782" s="11">
        <f t="shared" si="1867"/>
        <v>442514.9</v>
      </c>
      <c r="BC782" s="11">
        <f>BC783+BC785</f>
        <v>0</v>
      </c>
      <c r="BD782" s="11">
        <f>BD783+BD785</f>
        <v>0</v>
      </c>
      <c r="BE782" s="11">
        <f>BE783+BE785</f>
        <v>0</v>
      </c>
      <c r="BF782" s="11">
        <f t="shared" si="1871"/>
        <v>446050.2</v>
      </c>
      <c r="BG782" s="11">
        <f t="shared" si="1872"/>
        <v>445030.40000000002</v>
      </c>
      <c r="BH782" s="11">
        <f t="shared" si="1873"/>
        <v>442514.9</v>
      </c>
      <c r="BI782" s="11">
        <f>BI783+BI785</f>
        <v>0</v>
      </c>
      <c r="BJ782" s="11">
        <f>BJ783+BJ785</f>
        <v>0</v>
      </c>
      <c r="BK782" s="11">
        <f>BK783+BK785</f>
        <v>0</v>
      </c>
      <c r="BL782" s="11">
        <f t="shared" si="1817"/>
        <v>446050.2</v>
      </c>
      <c r="BM782" s="11">
        <f>BM783+BM785</f>
        <v>0</v>
      </c>
      <c r="BN782" s="43">
        <f t="shared" si="1883"/>
        <v>446050.2</v>
      </c>
      <c r="BO782" s="11">
        <f t="shared" si="1742"/>
        <v>445030.40000000002</v>
      </c>
      <c r="BP782" s="11">
        <f>BP783+BP785</f>
        <v>0</v>
      </c>
      <c r="BQ782" s="43">
        <f t="shared" si="1884"/>
        <v>445030.40000000002</v>
      </c>
      <c r="BR782" s="11">
        <f t="shared" si="1743"/>
        <v>442514.9</v>
      </c>
      <c r="BS782" s="11">
        <f>BS783+BS785</f>
        <v>0</v>
      </c>
      <c r="BT782" s="43">
        <f t="shared" si="1885"/>
        <v>442514.9</v>
      </c>
      <c r="BU782" s="11">
        <f>BU783+BU785</f>
        <v>0</v>
      </c>
      <c r="BV782" s="21"/>
      <c r="BW782" s="21"/>
      <c r="BX782" s="1" t="str">
        <f t="shared" si="1819"/>
        <v/>
      </c>
    </row>
    <row r="783" spans="1:76" ht="78" customHeight="1" x14ac:dyDescent="0.3">
      <c r="A783" s="62" t="s">
        <v>513</v>
      </c>
      <c r="B783" s="63" t="s">
        <v>167</v>
      </c>
      <c r="C783" s="62"/>
      <c r="D783" s="62"/>
      <c r="E783" s="64" t="s">
        <v>168</v>
      </c>
      <c r="F783" s="11">
        <f t="shared" ref="F783:K783" si="1892">F784</f>
        <v>441160.7</v>
      </c>
      <c r="G783" s="11">
        <f t="shared" si="1892"/>
        <v>440144</v>
      </c>
      <c r="H783" s="11">
        <f t="shared" si="1892"/>
        <v>437630</v>
      </c>
      <c r="I783" s="11">
        <f t="shared" si="1892"/>
        <v>0</v>
      </c>
      <c r="J783" s="11">
        <f t="shared" si="1892"/>
        <v>0</v>
      </c>
      <c r="K783" s="11">
        <f t="shared" si="1892"/>
        <v>0</v>
      </c>
      <c r="L783" s="11">
        <f t="shared" si="1777"/>
        <v>441160.7</v>
      </c>
      <c r="M783" s="11">
        <f t="shared" si="1778"/>
        <v>440144</v>
      </c>
      <c r="N783" s="11">
        <f t="shared" si="1779"/>
        <v>437630</v>
      </c>
      <c r="O783" s="11">
        <f>O784</f>
        <v>0</v>
      </c>
      <c r="P783" s="11">
        <f>P784</f>
        <v>0</v>
      </c>
      <c r="Q783" s="11">
        <f>Q784</f>
        <v>0</v>
      </c>
      <c r="R783" s="11">
        <f t="shared" si="1831"/>
        <v>441160.7</v>
      </c>
      <c r="S783" s="11">
        <f t="shared" si="1832"/>
        <v>440144</v>
      </c>
      <c r="T783" s="11">
        <f t="shared" si="1833"/>
        <v>437630</v>
      </c>
      <c r="U783" s="11">
        <f>U784</f>
        <v>0</v>
      </c>
      <c r="V783" s="11">
        <f>V784</f>
        <v>0</v>
      </c>
      <c r="W783" s="11">
        <f>W784</f>
        <v>0</v>
      </c>
      <c r="X783" s="11">
        <f t="shared" si="1837"/>
        <v>441160.7</v>
      </c>
      <c r="Y783" s="11">
        <f t="shared" si="1838"/>
        <v>440144</v>
      </c>
      <c r="Z783" s="11">
        <f t="shared" si="1839"/>
        <v>437630</v>
      </c>
      <c r="AA783" s="11">
        <f>AA784</f>
        <v>0</v>
      </c>
      <c r="AB783" s="11">
        <f>AB784</f>
        <v>0</v>
      </c>
      <c r="AC783" s="11">
        <f>AC784</f>
        <v>0</v>
      </c>
      <c r="AD783" s="11">
        <f t="shared" si="1843"/>
        <v>441160.7</v>
      </c>
      <c r="AE783" s="11">
        <f t="shared" si="1844"/>
        <v>440144</v>
      </c>
      <c r="AF783" s="11">
        <f t="shared" si="1845"/>
        <v>437630</v>
      </c>
      <c r="AG783" s="11">
        <f>AG784</f>
        <v>0</v>
      </c>
      <c r="AH783" s="11">
        <f t="shared" si="1847"/>
        <v>441160.7</v>
      </c>
      <c r="AI783" s="11">
        <f t="shared" si="1848"/>
        <v>440144</v>
      </c>
      <c r="AJ783" s="11">
        <f t="shared" si="1849"/>
        <v>437630</v>
      </c>
      <c r="AK783" s="11">
        <f>AK784</f>
        <v>0</v>
      </c>
      <c r="AL783" s="11">
        <f>AL784</f>
        <v>0</v>
      </c>
      <c r="AM783" s="11">
        <f>AM784</f>
        <v>0</v>
      </c>
      <c r="AN783" s="11">
        <f t="shared" si="1853"/>
        <v>441160.7</v>
      </c>
      <c r="AO783" s="11">
        <f t="shared" si="1854"/>
        <v>440144</v>
      </c>
      <c r="AP783" s="11">
        <f t="shared" si="1855"/>
        <v>437630</v>
      </c>
      <c r="AQ783" s="11">
        <f>AQ784</f>
        <v>0</v>
      </c>
      <c r="AR783" s="11">
        <f>AR784</f>
        <v>0</v>
      </c>
      <c r="AS783" s="11">
        <f>AS784</f>
        <v>0</v>
      </c>
      <c r="AT783" s="11">
        <f t="shared" si="1859"/>
        <v>441160.7</v>
      </c>
      <c r="AU783" s="11">
        <f t="shared" si="1860"/>
        <v>440144</v>
      </c>
      <c r="AV783" s="11">
        <f t="shared" si="1861"/>
        <v>437630</v>
      </c>
      <c r="AW783" s="11">
        <f>AW784</f>
        <v>0</v>
      </c>
      <c r="AX783" s="11">
        <f>AX784</f>
        <v>0</v>
      </c>
      <c r="AY783" s="11">
        <f>AY784</f>
        <v>0</v>
      </c>
      <c r="AZ783" s="11">
        <f t="shared" si="1865"/>
        <v>441160.7</v>
      </c>
      <c r="BA783" s="11">
        <f t="shared" si="1866"/>
        <v>440144</v>
      </c>
      <c r="BB783" s="11">
        <f t="shared" si="1867"/>
        <v>437630</v>
      </c>
      <c r="BC783" s="11">
        <f>BC784</f>
        <v>0</v>
      </c>
      <c r="BD783" s="11">
        <f>BD784</f>
        <v>0</v>
      </c>
      <c r="BE783" s="11">
        <f>BE784</f>
        <v>0</v>
      </c>
      <c r="BF783" s="11">
        <f t="shared" si="1871"/>
        <v>441160.7</v>
      </c>
      <c r="BG783" s="11">
        <f t="shared" si="1872"/>
        <v>440144</v>
      </c>
      <c r="BH783" s="11">
        <f t="shared" si="1873"/>
        <v>437630</v>
      </c>
      <c r="BI783" s="11">
        <f>BI784</f>
        <v>0</v>
      </c>
      <c r="BJ783" s="11">
        <f>BJ784</f>
        <v>0</v>
      </c>
      <c r="BK783" s="11">
        <f>BK784</f>
        <v>0</v>
      </c>
      <c r="BL783" s="11">
        <f t="shared" si="1817"/>
        <v>441160.7</v>
      </c>
      <c r="BM783" s="11">
        <f>BM784</f>
        <v>0</v>
      </c>
      <c r="BN783" s="43">
        <f t="shared" si="1883"/>
        <v>441160.7</v>
      </c>
      <c r="BO783" s="11">
        <f t="shared" si="1742"/>
        <v>440144</v>
      </c>
      <c r="BP783" s="11">
        <f>BP784</f>
        <v>0</v>
      </c>
      <c r="BQ783" s="43">
        <f t="shared" si="1884"/>
        <v>440144</v>
      </c>
      <c r="BR783" s="11">
        <f t="shared" si="1743"/>
        <v>437630</v>
      </c>
      <c r="BS783" s="11">
        <f>BS784</f>
        <v>0</v>
      </c>
      <c r="BT783" s="43">
        <f t="shared" si="1885"/>
        <v>437630</v>
      </c>
      <c r="BU783" s="11">
        <f>BU784</f>
        <v>0</v>
      </c>
      <c r="BV783" s="21"/>
      <c r="BW783" s="21"/>
      <c r="BX783" s="1" t="str">
        <f t="shared" si="1819"/>
        <v/>
      </c>
    </row>
    <row r="784" spans="1:76" ht="15.6" customHeight="1" x14ac:dyDescent="0.3">
      <c r="A784" s="62" t="s">
        <v>513</v>
      </c>
      <c r="B784" s="63">
        <v>100</v>
      </c>
      <c r="C784" s="62" t="s">
        <v>78</v>
      </c>
      <c r="D784" s="62" t="s">
        <v>72</v>
      </c>
      <c r="E784" s="64" t="s">
        <v>95</v>
      </c>
      <c r="F784" s="11">
        <v>441160.7</v>
      </c>
      <c r="G784" s="11">
        <v>440144</v>
      </c>
      <c r="H784" s="11">
        <v>437630</v>
      </c>
      <c r="I784" s="11"/>
      <c r="J784" s="11"/>
      <c r="K784" s="11"/>
      <c r="L784" s="11">
        <f t="shared" si="1777"/>
        <v>441160.7</v>
      </c>
      <c r="M784" s="11">
        <f t="shared" si="1778"/>
        <v>440144</v>
      </c>
      <c r="N784" s="11">
        <f t="shared" si="1779"/>
        <v>437630</v>
      </c>
      <c r="O784" s="11"/>
      <c r="P784" s="11"/>
      <c r="Q784" s="11"/>
      <c r="R784" s="11">
        <f t="shared" si="1831"/>
        <v>441160.7</v>
      </c>
      <c r="S784" s="11">
        <f t="shared" si="1832"/>
        <v>440144</v>
      </c>
      <c r="T784" s="11">
        <f t="shared" si="1833"/>
        <v>437630</v>
      </c>
      <c r="U784" s="11"/>
      <c r="V784" s="11"/>
      <c r="W784" s="11"/>
      <c r="X784" s="11">
        <f t="shared" si="1837"/>
        <v>441160.7</v>
      </c>
      <c r="Y784" s="11">
        <f t="shared" si="1838"/>
        <v>440144</v>
      </c>
      <c r="Z784" s="11">
        <f t="shared" si="1839"/>
        <v>437630</v>
      </c>
      <c r="AA784" s="11"/>
      <c r="AB784" s="11"/>
      <c r="AC784" s="11"/>
      <c r="AD784" s="11">
        <f t="shared" si="1843"/>
        <v>441160.7</v>
      </c>
      <c r="AE784" s="11">
        <f t="shared" si="1844"/>
        <v>440144</v>
      </c>
      <c r="AF784" s="11">
        <f t="shared" si="1845"/>
        <v>437630</v>
      </c>
      <c r="AG784" s="11"/>
      <c r="AH784" s="11">
        <f t="shared" si="1847"/>
        <v>441160.7</v>
      </c>
      <c r="AI784" s="11">
        <f t="shared" si="1848"/>
        <v>440144</v>
      </c>
      <c r="AJ784" s="11">
        <f t="shared" si="1849"/>
        <v>437630</v>
      </c>
      <c r="AK784" s="11"/>
      <c r="AL784" s="11"/>
      <c r="AM784" s="11"/>
      <c r="AN784" s="11">
        <f t="shared" si="1853"/>
        <v>441160.7</v>
      </c>
      <c r="AO784" s="11">
        <f t="shared" si="1854"/>
        <v>440144</v>
      </c>
      <c r="AP784" s="11">
        <f t="shared" si="1855"/>
        <v>437630</v>
      </c>
      <c r="AQ784" s="11"/>
      <c r="AR784" s="11"/>
      <c r="AS784" s="11"/>
      <c r="AT784" s="11">
        <f t="shared" si="1859"/>
        <v>441160.7</v>
      </c>
      <c r="AU784" s="11">
        <f t="shared" si="1860"/>
        <v>440144</v>
      </c>
      <c r="AV784" s="11">
        <f t="shared" si="1861"/>
        <v>437630</v>
      </c>
      <c r="AW784" s="11"/>
      <c r="AX784" s="11"/>
      <c r="AY784" s="11"/>
      <c r="AZ784" s="11">
        <f t="shared" si="1865"/>
        <v>441160.7</v>
      </c>
      <c r="BA784" s="11">
        <f t="shared" si="1866"/>
        <v>440144</v>
      </c>
      <c r="BB784" s="11">
        <f t="shared" si="1867"/>
        <v>437630</v>
      </c>
      <c r="BC784" s="11"/>
      <c r="BD784" s="11"/>
      <c r="BE784" s="11"/>
      <c r="BF784" s="11">
        <f t="shared" si="1871"/>
        <v>441160.7</v>
      </c>
      <c r="BG784" s="11">
        <f t="shared" si="1872"/>
        <v>440144</v>
      </c>
      <c r="BH784" s="11">
        <f t="shared" si="1873"/>
        <v>437630</v>
      </c>
      <c r="BI784" s="11"/>
      <c r="BJ784" s="11"/>
      <c r="BK784" s="11"/>
      <c r="BL784" s="11">
        <f t="shared" si="1817"/>
        <v>441160.7</v>
      </c>
      <c r="BM784" s="11"/>
      <c r="BN784" s="43">
        <f t="shared" si="1883"/>
        <v>441160.7</v>
      </c>
      <c r="BO784" s="11">
        <f t="shared" ref="BO784:BO847" si="1893">BG784+BJ784</f>
        <v>440144</v>
      </c>
      <c r="BP784" s="11"/>
      <c r="BQ784" s="43">
        <f t="shared" si="1884"/>
        <v>440144</v>
      </c>
      <c r="BR784" s="11">
        <f t="shared" ref="BR784:BR847" si="1894">BH784+BK784</f>
        <v>437630</v>
      </c>
      <c r="BS784" s="11"/>
      <c r="BT784" s="43">
        <f t="shared" si="1885"/>
        <v>437630</v>
      </c>
      <c r="BU784" s="11"/>
      <c r="BV784" s="21"/>
      <c r="BW784" s="21"/>
      <c r="BX784" s="1" t="str">
        <f t="shared" si="1819"/>
        <v>0709</v>
      </c>
    </row>
    <row r="785" spans="1:77" ht="31.2" customHeight="1" x14ac:dyDescent="0.3">
      <c r="A785" s="62" t="s">
        <v>513</v>
      </c>
      <c r="B785" s="63" t="s">
        <v>64</v>
      </c>
      <c r="C785" s="62"/>
      <c r="D785" s="62"/>
      <c r="E785" s="64" t="s">
        <v>65</v>
      </c>
      <c r="F785" s="11">
        <f t="shared" ref="F785:K785" si="1895">F786</f>
        <v>4889.5</v>
      </c>
      <c r="G785" s="11">
        <f t="shared" si="1895"/>
        <v>4886.3999999999996</v>
      </c>
      <c r="H785" s="11">
        <f t="shared" si="1895"/>
        <v>4884.8999999999996</v>
      </c>
      <c r="I785" s="11">
        <f t="shared" si="1895"/>
        <v>0</v>
      </c>
      <c r="J785" s="11">
        <f t="shared" si="1895"/>
        <v>0</v>
      </c>
      <c r="K785" s="11">
        <f t="shared" si="1895"/>
        <v>0</v>
      </c>
      <c r="L785" s="11">
        <f t="shared" si="1777"/>
        <v>4889.5</v>
      </c>
      <c r="M785" s="11">
        <f t="shared" si="1778"/>
        <v>4886.3999999999996</v>
      </c>
      <c r="N785" s="11">
        <f t="shared" si="1779"/>
        <v>4884.8999999999996</v>
      </c>
      <c r="O785" s="11">
        <f>O786</f>
        <v>0</v>
      </c>
      <c r="P785" s="11">
        <f>P786</f>
        <v>0</v>
      </c>
      <c r="Q785" s="11">
        <f>Q786</f>
        <v>0</v>
      </c>
      <c r="R785" s="11">
        <f t="shared" si="1831"/>
        <v>4889.5</v>
      </c>
      <c r="S785" s="11">
        <f t="shared" si="1832"/>
        <v>4886.3999999999996</v>
      </c>
      <c r="T785" s="11">
        <f t="shared" si="1833"/>
        <v>4884.8999999999996</v>
      </c>
      <c r="U785" s="11">
        <f>U786</f>
        <v>0</v>
      </c>
      <c r="V785" s="11">
        <f>V786</f>
        <v>0</v>
      </c>
      <c r="W785" s="11">
        <f>W786</f>
        <v>0</v>
      </c>
      <c r="X785" s="11">
        <f t="shared" si="1837"/>
        <v>4889.5</v>
      </c>
      <c r="Y785" s="11">
        <f t="shared" si="1838"/>
        <v>4886.3999999999996</v>
      </c>
      <c r="Z785" s="11">
        <f t="shared" si="1839"/>
        <v>4884.8999999999996</v>
      </c>
      <c r="AA785" s="11">
        <f>AA786</f>
        <v>0</v>
      </c>
      <c r="AB785" s="11">
        <f>AB786</f>
        <v>0</v>
      </c>
      <c r="AC785" s="11">
        <f>AC786</f>
        <v>0</v>
      </c>
      <c r="AD785" s="11">
        <f t="shared" si="1843"/>
        <v>4889.5</v>
      </c>
      <c r="AE785" s="11">
        <f t="shared" si="1844"/>
        <v>4886.3999999999996</v>
      </c>
      <c r="AF785" s="11">
        <f t="shared" si="1845"/>
        <v>4884.8999999999996</v>
      </c>
      <c r="AG785" s="11">
        <f>AG786</f>
        <v>0</v>
      </c>
      <c r="AH785" s="11">
        <f t="shared" si="1847"/>
        <v>4889.5</v>
      </c>
      <c r="AI785" s="11">
        <f t="shared" si="1848"/>
        <v>4886.3999999999996</v>
      </c>
      <c r="AJ785" s="11">
        <f t="shared" si="1849"/>
        <v>4884.8999999999996</v>
      </c>
      <c r="AK785" s="11">
        <f>AK786</f>
        <v>0</v>
      </c>
      <c r="AL785" s="11">
        <f>AL786</f>
        <v>0</v>
      </c>
      <c r="AM785" s="11">
        <f>AM786</f>
        <v>0</v>
      </c>
      <c r="AN785" s="11">
        <f t="shared" si="1853"/>
        <v>4889.5</v>
      </c>
      <c r="AO785" s="11">
        <f t="shared" si="1854"/>
        <v>4886.3999999999996</v>
      </c>
      <c r="AP785" s="11">
        <f t="shared" si="1855"/>
        <v>4884.8999999999996</v>
      </c>
      <c r="AQ785" s="11">
        <f>AQ786</f>
        <v>0</v>
      </c>
      <c r="AR785" s="11">
        <f>AR786</f>
        <v>0</v>
      </c>
      <c r="AS785" s="11">
        <f>AS786</f>
        <v>0</v>
      </c>
      <c r="AT785" s="11">
        <f t="shared" si="1859"/>
        <v>4889.5</v>
      </c>
      <c r="AU785" s="11">
        <f t="shared" si="1860"/>
        <v>4886.3999999999996</v>
      </c>
      <c r="AV785" s="11">
        <f t="shared" si="1861"/>
        <v>4884.8999999999996</v>
      </c>
      <c r="AW785" s="11">
        <f>AW786</f>
        <v>0</v>
      </c>
      <c r="AX785" s="11">
        <f>AX786</f>
        <v>0</v>
      </c>
      <c r="AY785" s="11">
        <f>AY786</f>
        <v>0</v>
      </c>
      <c r="AZ785" s="11">
        <f t="shared" si="1865"/>
        <v>4889.5</v>
      </c>
      <c r="BA785" s="11">
        <f t="shared" si="1866"/>
        <v>4886.3999999999996</v>
      </c>
      <c r="BB785" s="11">
        <f t="shared" si="1867"/>
        <v>4884.8999999999996</v>
      </c>
      <c r="BC785" s="11">
        <f>BC786</f>
        <v>0</v>
      </c>
      <c r="BD785" s="11">
        <f>BD786</f>
        <v>0</v>
      </c>
      <c r="BE785" s="11">
        <f>BE786</f>
        <v>0</v>
      </c>
      <c r="BF785" s="11">
        <f t="shared" si="1871"/>
        <v>4889.5</v>
      </c>
      <c r="BG785" s="11">
        <f t="shared" si="1872"/>
        <v>4886.3999999999996</v>
      </c>
      <c r="BH785" s="11">
        <f t="shared" si="1873"/>
        <v>4884.8999999999996</v>
      </c>
      <c r="BI785" s="11">
        <f>BI786</f>
        <v>0</v>
      </c>
      <c r="BJ785" s="11">
        <f>BJ786</f>
        <v>0</v>
      </c>
      <c r="BK785" s="11">
        <f>BK786</f>
        <v>0</v>
      </c>
      <c r="BL785" s="11">
        <f t="shared" si="1817"/>
        <v>4889.5</v>
      </c>
      <c r="BM785" s="11">
        <f>BM786</f>
        <v>0</v>
      </c>
      <c r="BN785" s="43">
        <f t="shared" si="1883"/>
        <v>4889.5</v>
      </c>
      <c r="BO785" s="11">
        <f t="shared" si="1893"/>
        <v>4886.3999999999996</v>
      </c>
      <c r="BP785" s="11">
        <f>BP786</f>
        <v>0</v>
      </c>
      <c r="BQ785" s="43">
        <f t="shared" si="1884"/>
        <v>4886.3999999999996</v>
      </c>
      <c r="BR785" s="11">
        <f t="shared" si="1894"/>
        <v>4884.8999999999996</v>
      </c>
      <c r="BS785" s="11">
        <f>BS786</f>
        <v>0</v>
      </c>
      <c r="BT785" s="43">
        <f t="shared" si="1885"/>
        <v>4884.8999999999996</v>
      </c>
      <c r="BU785" s="11">
        <f>BU786</f>
        <v>0</v>
      </c>
      <c r="BV785" s="21"/>
      <c r="BW785" s="21"/>
      <c r="BX785" s="1" t="str">
        <f t="shared" si="1819"/>
        <v/>
      </c>
    </row>
    <row r="786" spans="1:77" ht="15.6" customHeight="1" x14ac:dyDescent="0.3">
      <c r="A786" s="62" t="s">
        <v>513</v>
      </c>
      <c r="B786" s="63">
        <v>200</v>
      </c>
      <c r="C786" s="62" t="s">
        <v>78</v>
      </c>
      <c r="D786" s="62" t="s">
        <v>72</v>
      </c>
      <c r="E786" s="64" t="s">
        <v>95</v>
      </c>
      <c r="F786" s="11">
        <v>4889.5</v>
      </c>
      <c r="G786" s="11">
        <v>4886.3999999999996</v>
      </c>
      <c r="H786" s="11">
        <v>4884.8999999999996</v>
      </c>
      <c r="I786" s="11"/>
      <c r="J786" s="11"/>
      <c r="K786" s="11"/>
      <c r="L786" s="11">
        <f t="shared" si="1777"/>
        <v>4889.5</v>
      </c>
      <c r="M786" s="11">
        <f t="shared" si="1778"/>
        <v>4886.3999999999996</v>
      </c>
      <c r="N786" s="11">
        <f t="shared" si="1779"/>
        <v>4884.8999999999996</v>
      </c>
      <c r="O786" s="11"/>
      <c r="P786" s="11"/>
      <c r="Q786" s="11"/>
      <c r="R786" s="11">
        <f t="shared" si="1831"/>
        <v>4889.5</v>
      </c>
      <c r="S786" s="11">
        <f t="shared" si="1832"/>
        <v>4886.3999999999996</v>
      </c>
      <c r="T786" s="11">
        <f t="shared" si="1833"/>
        <v>4884.8999999999996</v>
      </c>
      <c r="U786" s="11"/>
      <c r="V786" s="11"/>
      <c r="W786" s="11"/>
      <c r="X786" s="11">
        <f t="shared" si="1837"/>
        <v>4889.5</v>
      </c>
      <c r="Y786" s="11">
        <f t="shared" si="1838"/>
        <v>4886.3999999999996</v>
      </c>
      <c r="Z786" s="11">
        <f t="shared" si="1839"/>
        <v>4884.8999999999996</v>
      </c>
      <c r="AA786" s="11"/>
      <c r="AB786" s="11"/>
      <c r="AC786" s="11"/>
      <c r="AD786" s="11">
        <f t="shared" si="1843"/>
        <v>4889.5</v>
      </c>
      <c r="AE786" s="11">
        <f t="shared" si="1844"/>
        <v>4886.3999999999996</v>
      </c>
      <c r="AF786" s="11">
        <f t="shared" si="1845"/>
        <v>4884.8999999999996</v>
      </c>
      <c r="AG786" s="11"/>
      <c r="AH786" s="11">
        <f t="shared" si="1847"/>
        <v>4889.5</v>
      </c>
      <c r="AI786" s="11">
        <f t="shared" si="1848"/>
        <v>4886.3999999999996</v>
      </c>
      <c r="AJ786" s="11">
        <f t="shared" si="1849"/>
        <v>4884.8999999999996</v>
      </c>
      <c r="AK786" s="11"/>
      <c r="AL786" s="11"/>
      <c r="AM786" s="11"/>
      <c r="AN786" s="11">
        <f t="shared" si="1853"/>
        <v>4889.5</v>
      </c>
      <c r="AO786" s="11">
        <f t="shared" si="1854"/>
        <v>4886.3999999999996</v>
      </c>
      <c r="AP786" s="11">
        <f t="shared" si="1855"/>
        <v>4884.8999999999996</v>
      </c>
      <c r="AQ786" s="11"/>
      <c r="AR786" s="11"/>
      <c r="AS786" s="11"/>
      <c r="AT786" s="11">
        <f t="shared" si="1859"/>
        <v>4889.5</v>
      </c>
      <c r="AU786" s="11">
        <f t="shared" si="1860"/>
        <v>4886.3999999999996</v>
      </c>
      <c r="AV786" s="11">
        <f t="shared" si="1861"/>
        <v>4884.8999999999996</v>
      </c>
      <c r="AW786" s="11"/>
      <c r="AX786" s="11"/>
      <c r="AY786" s="11"/>
      <c r="AZ786" s="11">
        <f t="shared" si="1865"/>
        <v>4889.5</v>
      </c>
      <c r="BA786" s="11">
        <f t="shared" si="1866"/>
        <v>4886.3999999999996</v>
      </c>
      <c r="BB786" s="11">
        <f t="shared" si="1867"/>
        <v>4884.8999999999996</v>
      </c>
      <c r="BC786" s="11"/>
      <c r="BD786" s="11"/>
      <c r="BE786" s="11"/>
      <c r="BF786" s="11">
        <f t="shared" si="1871"/>
        <v>4889.5</v>
      </c>
      <c r="BG786" s="11">
        <f t="shared" si="1872"/>
        <v>4886.3999999999996</v>
      </c>
      <c r="BH786" s="11">
        <f t="shared" si="1873"/>
        <v>4884.8999999999996</v>
      </c>
      <c r="BI786" s="11"/>
      <c r="BJ786" s="11"/>
      <c r="BK786" s="11"/>
      <c r="BL786" s="11">
        <f t="shared" si="1817"/>
        <v>4889.5</v>
      </c>
      <c r="BM786" s="11"/>
      <c r="BN786" s="43">
        <f t="shared" si="1883"/>
        <v>4889.5</v>
      </c>
      <c r="BO786" s="11">
        <f t="shared" si="1893"/>
        <v>4886.3999999999996</v>
      </c>
      <c r="BP786" s="11"/>
      <c r="BQ786" s="43">
        <f t="shared" si="1884"/>
        <v>4886.3999999999996</v>
      </c>
      <c r="BR786" s="11">
        <f t="shared" si="1894"/>
        <v>4884.8999999999996</v>
      </c>
      <c r="BS786" s="11"/>
      <c r="BT786" s="43">
        <f t="shared" si="1885"/>
        <v>4884.8999999999996</v>
      </c>
      <c r="BU786" s="11"/>
      <c r="BV786" s="21"/>
      <c r="BW786" s="21"/>
      <c r="BX786" s="1" t="str">
        <f t="shared" si="1819"/>
        <v>0709</v>
      </c>
    </row>
    <row r="787" spans="1:77" s="69" customFormat="1" ht="46.8" customHeight="1" x14ac:dyDescent="0.3">
      <c r="A787" s="56" t="s">
        <v>514</v>
      </c>
      <c r="B787" s="57"/>
      <c r="C787" s="56"/>
      <c r="D787" s="56"/>
      <c r="E787" s="58" t="s">
        <v>515</v>
      </c>
      <c r="F787" s="15">
        <f t="shared" ref="F787:K787" si="1896">F788</f>
        <v>134553.60000000001</v>
      </c>
      <c r="G787" s="15">
        <f t="shared" si="1896"/>
        <v>133605</v>
      </c>
      <c r="H787" s="15">
        <f t="shared" si="1896"/>
        <v>134388.70000000001</v>
      </c>
      <c r="I787" s="15">
        <f t="shared" si="1896"/>
        <v>0</v>
      </c>
      <c r="J787" s="15">
        <f t="shared" si="1896"/>
        <v>0</v>
      </c>
      <c r="K787" s="15">
        <f t="shared" si="1896"/>
        <v>0</v>
      </c>
      <c r="L787" s="15">
        <f t="shared" si="1777"/>
        <v>134553.60000000001</v>
      </c>
      <c r="M787" s="15">
        <f t="shared" si="1778"/>
        <v>133605</v>
      </c>
      <c r="N787" s="15">
        <f t="shared" si="1779"/>
        <v>134388.70000000001</v>
      </c>
      <c r="O787" s="15">
        <f>O788</f>
        <v>12776.1</v>
      </c>
      <c r="P787" s="15">
        <f>P788</f>
        <v>15575.7</v>
      </c>
      <c r="Q787" s="15">
        <f>Q788</f>
        <v>15575.7</v>
      </c>
      <c r="R787" s="15">
        <f t="shared" si="1831"/>
        <v>147329.70000000001</v>
      </c>
      <c r="S787" s="15">
        <f t="shared" si="1832"/>
        <v>149180.70000000001</v>
      </c>
      <c r="T787" s="15">
        <f t="shared" si="1833"/>
        <v>149964.40000000002</v>
      </c>
      <c r="U787" s="15">
        <f>U788</f>
        <v>0</v>
      </c>
      <c r="V787" s="15">
        <f>V788</f>
        <v>0</v>
      </c>
      <c r="W787" s="15">
        <f>W788</f>
        <v>0</v>
      </c>
      <c r="X787" s="15">
        <f t="shared" si="1837"/>
        <v>147329.70000000001</v>
      </c>
      <c r="Y787" s="15">
        <f t="shared" si="1838"/>
        <v>149180.70000000001</v>
      </c>
      <c r="Z787" s="15">
        <f t="shared" si="1839"/>
        <v>149964.40000000002</v>
      </c>
      <c r="AA787" s="15">
        <f>AA788</f>
        <v>2010.761</v>
      </c>
      <c r="AB787" s="15">
        <f>AB788</f>
        <v>0</v>
      </c>
      <c r="AC787" s="15">
        <f>AC788</f>
        <v>0</v>
      </c>
      <c r="AD787" s="15">
        <f t="shared" si="1843"/>
        <v>149340.46100000001</v>
      </c>
      <c r="AE787" s="15">
        <f t="shared" si="1844"/>
        <v>149180.70000000001</v>
      </c>
      <c r="AF787" s="15">
        <f t="shared" si="1845"/>
        <v>149964.40000000002</v>
      </c>
      <c r="AG787" s="15">
        <f>AG788</f>
        <v>0</v>
      </c>
      <c r="AH787" s="15">
        <f t="shared" si="1847"/>
        <v>149340.46100000001</v>
      </c>
      <c r="AI787" s="15">
        <f t="shared" si="1848"/>
        <v>149180.70000000001</v>
      </c>
      <c r="AJ787" s="15">
        <f t="shared" si="1849"/>
        <v>149964.40000000002</v>
      </c>
      <c r="AK787" s="15">
        <f>AK788</f>
        <v>7553.4089999999997</v>
      </c>
      <c r="AL787" s="15">
        <f>AL788</f>
        <v>0</v>
      </c>
      <c r="AM787" s="15">
        <f>AM788</f>
        <v>0</v>
      </c>
      <c r="AN787" s="15">
        <f t="shared" si="1853"/>
        <v>156893.87</v>
      </c>
      <c r="AO787" s="15">
        <f t="shared" si="1854"/>
        <v>149180.70000000001</v>
      </c>
      <c r="AP787" s="15">
        <f t="shared" si="1855"/>
        <v>149964.40000000002</v>
      </c>
      <c r="AQ787" s="15">
        <f>AQ788</f>
        <v>0</v>
      </c>
      <c r="AR787" s="15">
        <f>AR788</f>
        <v>0</v>
      </c>
      <c r="AS787" s="15">
        <f>AS788</f>
        <v>0</v>
      </c>
      <c r="AT787" s="15">
        <f t="shared" si="1859"/>
        <v>156893.87</v>
      </c>
      <c r="AU787" s="15">
        <f t="shared" si="1860"/>
        <v>149180.70000000001</v>
      </c>
      <c r="AV787" s="15">
        <f t="shared" si="1861"/>
        <v>149964.40000000002</v>
      </c>
      <c r="AW787" s="15">
        <f>AW788</f>
        <v>1356.6669999999999</v>
      </c>
      <c r="AX787" s="15">
        <f>AX788</f>
        <v>0</v>
      </c>
      <c r="AY787" s="15">
        <f>AY788</f>
        <v>0</v>
      </c>
      <c r="AZ787" s="15">
        <f t="shared" si="1865"/>
        <v>158250.53699999998</v>
      </c>
      <c r="BA787" s="15">
        <f t="shared" si="1866"/>
        <v>149180.70000000001</v>
      </c>
      <c r="BB787" s="15">
        <f t="shared" si="1867"/>
        <v>149964.40000000002</v>
      </c>
      <c r="BC787" s="15">
        <f>BC788</f>
        <v>0</v>
      </c>
      <c r="BD787" s="15">
        <f>BD788</f>
        <v>0</v>
      </c>
      <c r="BE787" s="15">
        <f>BE788</f>
        <v>0</v>
      </c>
      <c r="BF787" s="15">
        <f t="shared" si="1871"/>
        <v>158250.53699999998</v>
      </c>
      <c r="BG787" s="15">
        <f t="shared" si="1872"/>
        <v>149180.70000000001</v>
      </c>
      <c r="BH787" s="15">
        <f t="shared" si="1873"/>
        <v>149964.40000000002</v>
      </c>
      <c r="BI787" s="15">
        <f>BI788</f>
        <v>0</v>
      </c>
      <c r="BJ787" s="15">
        <f>BJ788</f>
        <v>0</v>
      </c>
      <c r="BK787" s="15">
        <f>BK788</f>
        <v>0</v>
      </c>
      <c r="BL787" s="15">
        <f t="shared" si="1817"/>
        <v>158250.53699999998</v>
      </c>
      <c r="BM787" s="15">
        <f>BM788</f>
        <v>0</v>
      </c>
      <c r="BN787" s="67">
        <f t="shared" si="1883"/>
        <v>158250.53699999998</v>
      </c>
      <c r="BO787" s="15">
        <f t="shared" si="1893"/>
        <v>149180.70000000001</v>
      </c>
      <c r="BP787" s="15">
        <f>BP788</f>
        <v>0</v>
      </c>
      <c r="BQ787" s="67">
        <f t="shared" si="1884"/>
        <v>149180.70000000001</v>
      </c>
      <c r="BR787" s="15">
        <f t="shared" si="1894"/>
        <v>149964.40000000002</v>
      </c>
      <c r="BS787" s="15">
        <f>BS788</f>
        <v>0</v>
      </c>
      <c r="BT787" s="67">
        <f t="shared" si="1885"/>
        <v>149964.40000000002</v>
      </c>
      <c r="BU787" s="15">
        <f>BU788</f>
        <v>0</v>
      </c>
      <c r="BV787" s="16"/>
      <c r="BW787" s="16"/>
      <c r="BX787" s="12" t="str">
        <f t="shared" si="1819"/>
        <v/>
      </c>
      <c r="BY787" s="12"/>
    </row>
    <row r="788" spans="1:77" s="70" customFormat="1" ht="15.6" customHeight="1" x14ac:dyDescent="0.3">
      <c r="A788" s="59" t="s">
        <v>516</v>
      </c>
      <c r="B788" s="60"/>
      <c r="C788" s="59"/>
      <c r="D788" s="59"/>
      <c r="E788" s="61" t="s">
        <v>85</v>
      </c>
      <c r="F788" s="18">
        <f t="shared" ref="F788:K788" si="1897">F789+F801</f>
        <v>134553.60000000001</v>
      </c>
      <c r="G788" s="18">
        <f t="shared" si="1897"/>
        <v>133605</v>
      </c>
      <c r="H788" s="18">
        <f t="shared" si="1897"/>
        <v>134388.70000000001</v>
      </c>
      <c r="I788" s="18">
        <f t="shared" si="1897"/>
        <v>0</v>
      </c>
      <c r="J788" s="18">
        <f t="shared" si="1897"/>
        <v>0</v>
      </c>
      <c r="K788" s="18">
        <f t="shared" si="1897"/>
        <v>0</v>
      </c>
      <c r="L788" s="18">
        <f t="shared" si="1777"/>
        <v>134553.60000000001</v>
      </c>
      <c r="M788" s="18">
        <f t="shared" si="1778"/>
        <v>133605</v>
      </c>
      <c r="N788" s="18">
        <f t="shared" si="1779"/>
        <v>134388.70000000001</v>
      </c>
      <c r="O788" s="18">
        <f>O789+O801</f>
        <v>12776.1</v>
      </c>
      <c r="P788" s="18">
        <f>P789+P801</f>
        <v>15575.7</v>
      </c>
      <c r="Q788" s="18">
        <f>Q789+Q801</f>
        <v>15575.7</v>
      </c>
      <c r="R788" s="18">
        <f t="shared" si="1831"/>
        <v>147329.70000000001</v>
      </c>
      <c r="S788" s="18">
        <f t="shared" si="1832"/>
        <v>149180.70000000001</v>
      </c>
      <c r="T788" s="18">
        <f t="shared" si="1833"/>
        <v>149964.40000000002</v>
      </c>
      <c r="U788" s="18">
        <f>U789+U801</f>
        <v>0</v>
      </c>
      <c r="V788" s="18">
        <f>V789+V801</f>
        <v>0</v>
      </c>
      <c r="W788" s="18">
        <f>W789+W801</f>
        <v>0</v>
      </c>
      <c r="X788" s="18">
        <f t="shared" si="1837"/>
        <v>147329.70000000001</v>
      </c>
      <c r="Y788" s="18">
        <f t="shared" si="1838"/>
        <v>149180.70000000001</v>
      </c>
      <c r="Z788" s="18">
        <f t="shared" si="1839"/>
        <v>149964.40000000002</v>
      </c>
      <c r="AA788" s="18">
        <f>AA789+AA801</f>
        <v>2010.761</v>
      </c>
      <c r="AB788" s="18">
        <f>AB789+AB801</f>
        <v>0</v>
      </c>
      <c r="AC788" s="18">
        <f>AC789+AC801</f>
        <v>0</v>
      </c>
      <c r="AD788" s="18">
        <f t="shared" si="1843"/>
        <v>149340.46100000001</v>
      </c>
      <c r="AE788" s="18">
        <f t="shared" si="1844"/>
        <v>149180.70000000001</v>
      </c>
      <c r="AF788" s="18">
        <f t="shared" si="1845"/>
        <v>149964.40000000002</v>
      </c>
      <c r="AG788" s="18">
        <f>AG789+AG801</f>
        <v>0</v>
      </c>
      <c r="AH788" s="18">
        <f t="shared" si="1847"/>
        <v>149340.46100000001</v>
      </c>
      <c r="AI788" s="18">
        <f t="shared" si="1848"/>
        <v>149180.70000000001</v>
      </c>
      <c r="AJ788" s="18">
        <f t="shared" si="1849"/>
        <v>149964.40000000002</v>
      </c>
      <c r="AK788" s="18">
        <f>AK789+AK801</f>
        <v>7553.4089999999997</v>
      </c>
      <c r="AL788" s="18">
        <f>AL789+AL801</f>
        <v>0</v>
      </c>
      <c r="AM788" s="18">
        <f>AM789+AM801</f>
        <v>0</v>
      </c>
      <c r="AN788" s="18">
        <f t="shared" si="1853"/>
        <v>156893.87</v>
      </c>
      <c r="AO788" s="18">
        <f t="shared" si="1854"/>
        <v>149180.70000000001</v>
      </c>
      <c r="AP788" s="18">
        <f t="shared" si="1855"/>
        <v>149964.40000000002</v>
      </c>
      <c r="AQ788" s="18">
        <f>AQ789+AQ801</f>
        <v>0</v>
      </c>
      <c r="AR788" s="18">
        <f>AR789+AR801</f>
        <v>0</v>
      </c>
      <c r="AS788" s="18">
        <f>AS789+AS801</f>
        <v>0</v>
      </c>
      <c r="AT788" s="18">
        <f t="shared" si="1859"/>
        <v>156893.87</v>
      </c>
      <c r="AU788" s="18">
        <f t="shared" si="1860"/>
        <v>149180.70000000001</v>
      </c>
      <c r="AV788" s="18">
        <f t="shared" si="1861"/>
        <v>149964.40000000002</v>
      </c>
      <c r="AW788" s="18">
        <f>AW789+AW801</f>
        <v>1356.6669999999999</v>
      </c>
      <c r="AX788" s="18">
        <f>AX789+AX801</f>
        <v>0</v>
      </c>
      <c r="AY788" s="18">
        <f>AY789+AY801</f>
        <v>0</v>
      </c>
      <c r="AZ788" s="18">
        <f t="shared" si="1865"/>
        <v>158250.53699999998</v>
      </c>
      <c r="BA788" s="18">
        <f t="shared" si="1866"/>
        <v>149180.70000000001</v>
      </c>
      <c r="BB788" s="18">
        <f t="shared" si="1867"/>
        <v>149964.40000000002</v>
      </c>
      <c r="BC788" s="18">
        <f>BC789+BC801</f>
        <v>0</v>
      </c>
      <c r="BD788" s="18">
        <f>BD789+BD801</f>
        <v>0</v>
      </c>
      <c r="BE788" s="18">
        <f>BE789+BE801</f>
        <v>0</v>
      </c>
      <c r="BF788" s="18">
        <f t="shared" si="1871"/>
        <v>158250.53699999998</v>
      </c>
      <c r="BG788" s="18">
        <f t="shared" si="1872"/>
        <v>149180.70000000001</v>
      </c>
      <c r="BH788" s="18">
        <f t="shared" si="1873"/>
        <v>149964.40000000002</v>
      </c>
      <c r="BI788" s="18">
        <f>BI789+BI801</f>
        <v>0</v>
      </c>
      <c r="BJ788" s="18">
        <f>BJ789+BJ801</f>
        <v>0</v>
      </c>
      <c r="BK788" s="18">
        <f>BK789+BK801</f>
        <v>0</v>
      </c>
      <c r="BL788" s="18">
        <f t="shared" si="1817"/>
        <v>158250.53699999998</v>
      </c>
      <c r="BM788" s="18">
        <f>BM789+BM801</f>
        <v>0</v>
      </c>
      <c r="BN788" s="68">
        <f t="shared" si="1883"/>
        <v>158250.53699999998</v>
      </c>
      <c r="BO788" s="18">
        <f t="shared" si="1893"/>
        <v>149180.70000000001</v>
      </c>
      <c r="BP788" s="18">
        <f>BP789+BP801</f>
        <v>0</v>
      </c>
      <c r="BQ788" s="68">
        <f t="shared" si="1884"/>
        <v>149180.70000000001</v>
      </c>
      <c r="BR788" s="18">
        <f t="shared" si="1894"/>
        <v>149964.40000000002</v>
      </c>
      <c r="BS788" s="18">
        <f>BS789+BS801</f>
        <v>0</v>
      </c>
      <c r="BT788" s="68">
        <f t="shared" si="1885"/>
        <v>149964.40000000002</v>
      </c>
      <c r="BU788" s="18">
        <f>BU789+BU801</f>
        <v>0</v>
      </c>
      <c r="BV788" s="19"/>
      <c r="BW788" s="19"/>
      <c r="BX788" s="17" t="str">
        <f t="shared" si="1819"/>
        <v/>
      </c>
      <c r="BY788" s="17"/>
    </row>
    <row r="789" spans="1:77" ht="46.8" customHeight="1" x14ac:dyDescent="0.3">
      <c r="A789" s="62" t="s">
        <v>517</v>
      </c>
      <c r="B789" s="63"/>
      <c r="C789" s="62"/>
      <c r="D789" s="62"/>
      <c r="E789" s="64" t="s">
        <v>518</v>
      </c>
      <c r="F789" s="11">
        <f t="shared" ref="F789:K789" si="1898">F790+F795+F798</f>
        <v>44710.200000000004</v>
      </c>
      <c r="G789" s="11">
        <f t="shared" si="1898"/>
        <v>41119.800000000003</v>
      </c>
      <c r="H789" s="11">
        <f t="shared" si="1898"/>
        <v>41903.5</v>
      </c>
      <c r="I789" s="11">
        <f t="shared" si="1898"/>
        <v>0</v>
      </c>
      <c r="J789" s="11">
        <f t="shared" si="1898"/>
        <v>0</v>
      </c>
      <c r="K789" s="11">
        <f t="shared" si="1898"/>
        <v>0</v>
      </c>
      <c r="L789" s="11">
        <f t="shared" si="1777"/>
        <v>44710.200000000004</v>
      </c>
      <c r="M789" s="11">
        <f t="shared" si="1778"/>
        <v>41119.800000000003</v>
      </c>
      <c r="N789" s="11">
        <f t="shared" si="1779"/>
        <v>41903.5</v>
      </c>
      <c r="O789" s="11">
        <f>O790+O795+O798</f>
        <v>0</v>
      </c>
      <c r="P789" s="11">
        <f>P790+P795+P798</f>
        <v>0</v>
      </c>
      <c r="Q789" s="11">
        <f>Q790+Q795+Q798</f>
        <v>0</v>
      </c>
      <c r="R789" s="11">
        <f t="shared" si="1831"/>
        <v>44710.200000000004</v>
      </c>
      <c r="S789" s="11">
        <f t="shared" si="1832"/>
        <v>41119.800000000003</v>
      </c>
      <c r="T789" s="11">
        <f t="shared" si="1833"/>
        <v>41903.5</v>
      </c>
      <c r="U789" s="11">
        <f>U790+U795+U798</f>
        <v>0</v>
      </c>
      <c r="V789" s="11">
        <f>V790+V795+V798</f>
        <v>0</v>
      </c>
      <c r="W789" s="11">
        <f>W790+W795+W798</f>
        <v>0</v>
      </c>
      <c r="X789" s="11">
        <f t="shared" si="1837"/>
        <v>44710.200000000004</v>
      </c>
      <c r="Y789" s="11">
        <f t="shared" si="1838"/>
        <v>41119.800000000003</v>
      </c>
      <c r="Z789" s="11">
        <f t="shared" si="1839"/>
        <v>41903.5</v>
      </c>
      <c r="AA789" s="11">
        <f>AA790+AA795+AA798</f>
        <v>2010.761</v>
      </c>
      <c r="AB789" s="11">
        <f>AB790+AB795+AB798</f>
        <v>0</v>
      </c>
      <c r="AC789" s="11">
        <f>AC790+AC795+AC798</f>
        <v>0</v>
      </c>
      <c r="AD789" s="11">
        <f t="shared" si="1843"/>
        <v>46720.961000000003</v>
      </c>
      <c r="AE789" s="11">
        <f t="shared" si="1844"/>
        <v>41119.800000000003</v>
      </c>
      <c r="AF789" s="11">
        <f t="shared" si="1845"/>
        <v>41903.5</v>
      </c>
      <c r="AG789" s="11">
        <f>AG790+AG795+AG798</f>
        <v>0</v>
      </c>
      <c r="AH789" s="11">
        <f t="shared" si="1847"/>
        <v>46720.961000000003</v>
      </c>
      <c r="AI789" s="11">
        <f t="shared" si="1848"/>
        <v>41119.800000000003</v>
      </c>
      <c r="AJ789" s="11">
        <f t="shared" si="1849"/>
        <v>41903.5</v>
      </c>
      <c r="AK789" s="11">
        <f>AK790+AK795+AK798</f>
        <v>7553.4089999999997</v>
      </c>
      <c r="AL789" s="11">
        <f>AL790+AL795+AL798</f>
        <v>0</v>
      </c>
      <c r="AM789" s="11">
        <f>AM790+AM795+AM798</f>
        <v>0</v>
      </c>
      <c r="AN789" s="11">
        <f t="shared" si="1853"/>
        <v>54274.37</v>
      </c>
      <c r="AO789" s="11">
        <f t="shared" si="1854"/>
        <v>41119.800000000003</v>
      </c>
      <c r="AP789" s="11">
        <f t="shared" si="1855"/>
        <v>41903.5</v>
      </c>
      <c r="AQ789" s="11">
        <f>AQ790+AQ795+AQ798</f>
        <v>0</v>
      </c>
      <c r="AR789" s="11">
        <f>AR790+AR795+AR798</f>
        <v>0</v>
      </c>
      <c r="AS789" s="11">
        <f>AS790+AS795+AS798</f>
        <v>0</v>
      </c>
      <c r="AT789" s="11">
        <f t="shared" si="1859"/>
        <v>54274.37</v>
      </c>
      <c r="AU789" s="11">
        <f t="shared" si="1860"/>
        <v>41119.800000000003</v>
      </c>
      <c r="AV789" s="11">
        <f t="shared" si="1861"/>
        <v>41903.5</v>
      </c>
      <c r="AW789" s="11">
        <f>AW790+AW795+AW798</f>
        <v>1356.6669999999999</v>
      </c>
      <c r="AX789" s="11">
        <f>AX790+AX795+AX798</f>
        <v>0</v>
      </c>
      <c r="AY789" s="11">
        <f>AY790+AY795+AY798</f>
        <v>0</v>
      </c>
      <c r="AZ789" s="11">
        <f t="shared" si="1865"/>
        <v>55631.037000000004</v>
      </c>
      <c r="BA789" s="11">
        <f t="shared" si="1866"/>
        <v>41119.800000000003</v>
      </c>
      <c r="BB789" s="11">
        <f t="shared" si="1867"/>
        <v>41903.5</v>
      </c>
      <c r="BC789" s="11">
        <f>BC790+BC795+BC798</f>
        <v>0</v>
      </c>
      <c r="BD789" s="11">
        <f>BD790+BD795+BD798</f>
        <v>0</v>
      </c>
      <c r="BE789" s="11">
        <f>BE790+BE795+BE798</f>
        <v>0</v>
      </c>
      <c r="BF789" s="11">
        <f t="shared" si="1871"/>
        <v>55631.037000000004</v>
      </c>
      <c r="BG789" s="11">
        <f t="shared" si="1872"/>
        <v>41119.800000000003</v>
      </c>
      <c r="BH789" s="11">
        <f t="shared" si="1873"/>
        <v>41903.5</v>
      </c>
      <c r="BI789" s="11">
        <f>BI790+BI795+BI798</f>
        <v>0</v>
      </c>
      <c r="BJ789" s="11">
        <f>BJ790+BJ795+BJ798</f>
        <v>0</v>
      </c>
      <c r="BK789" s="11">
        <f>BK790+BK795+BK798</f>
        <v>0</v>
      </c>
      <c r="BL789" s="11">
        <f t="shared" si="1817"/>
        <v>55631.037000000004</v>
      </c>
      <c r="BM789" s="11">
        <f>BM790+BM795+BM798</f>
        <v>0</v>
      </c>
      <c r="BN789" s="43">
        <f t="shared" si="1883"/>
        <v>55631.037000000004</v>
      </c>
      <c r="BO789" s="11">
        <f t="shared" si="1893"/>
        <v>41119.800000000003</v>
      </c>
      <c r="BP789" s="11">
        <f>BP790+BP795+BP798</f>
        <v>0</v>
      </c>
      <c r="BQ789" s="43">
        <f t="shared" si="1884"/>
        <v>41119.800000000003</v>
      </c>
      <c r="BR789" s="11">
        <f t="shared" si="1894"/>
        <v>41903.5</v>
      </c>
      <c r="BS789" s="11">
        <f>BS790+BS795+BS798</f>
        <v>0</v>
      </c>
      <c r="BT789" s="43">
        <f t="shared" si="1885"/>
        <v>41903.5</v>
      </c>
      <c r="BU789" s="11">
        <f>BU790+BU795+BU798</f>
        <v>0</v>
      </c>
      <c r="BV789" s="21"/>
      <c r="BW789" s="21"/>
      <c r="BX789" s="1" t="str">
        <f t="shared" si="1819"/>
        <v/>
      </c>
    </row>
    <row r="790" spans="1:77" ht="62.4" customHeight="1" x14ac:dyDescent="0.3">
      <c r="A790" s="62" t="s">
        <v>519</v>
      </c>
      <c r="B790" s="63"/>
      <c r="C790" s="62"/>
      <c r="D790" s="62"/>
      <c r="E790" s="64" t="s">
        <v>520</v>
      </c>
      <c r="F790" s="11">
        <f t="shared" ref="F790:K790" si="1899">F791+F793</f>
        <v>5095.6000000000004</v>
      </c>
      <c r="G790" s="11">
        <f t="shared" si="1899"/>
        <v>3687.7000000000003</v>
      </c>
      <c r="H790" s="11">
        <f t="shared" si="1899"/>
        <v>3687.7000000000003</v>
      </c>
      <c r="I790" s="11">
        <f t="shared" si="1899"/>
        <v>0</v>
      </c>
      <c r="J790" s="11">
        <f t="shared" si="1899"/>
        <v>0</v>
      </c>
      <c r="K790" s="11">
        <f t="shared" si="1899"/>
        <v>0</v>
      </c>
      <c r="L790" s="11">
        <f t="shared" si="1777"/>
        <v>5095.6000000000004</v>
      </c>
      <c r="M790" s="11">
        <f t="shared" si="1778"/>
        <v>3687.7000000000003</v>
      </c>
      <c r="N790" s="11">
        <f t="shared" si="1779"/>
        <v>3687.7000000000003</v>
      </c>
      <c r="O790" s="11">
        <f>O791+O793</f>
        <v>0</v>
      </c>
      <c r="P790" s="11">
        <f>P791+P793</f>
        <v>0</v>
      </c>
      <c r="Q790" s="11">
        <f>Q791+Q793</f>
        <v>0</v>
      </c>
      <c r="R790" s="11">
        <f t="shared" si="1831"/>
        <v>5095.6000000000004</v>
      </c>
      <c r="S790" s="11">
        <f t="shared" si="1832"/>
        <v>3687.7000000000003</v>
      </c>
      <c r="T790" s="11">
        <f t="shared" si="1833"/>
        <v>3687.7000000000003</v>
      </c>
      <c r="U790" s="11">
        <f>U791+U793</f>
        <v>0</v>
      </c>
      <c r="V790" s="11">
        <f>V791+V793</f>
        <v>0</v>
      </c>
      <c r="W790" s="11">
        <f>W791+W793</f>
        <v>0</v>
      </c>
      <c r="X790" s="11">
        <f t="shared" si="1837"/>
        <v>5095.6000000000004</v>
      </c>
      <c r="Y790" s="11">
        <f t="shared" si="1838"/>
        <v>3687.7000000000003</v>
      </c>
      <c r="Z790" s="11">
        <f t="shared" si="1839"/>
        <v>3687.7000000000003</v>
      </c>
      <c r="AA790" s="11">
        <f>AA791+AA793</f>
        <v>2010.761</v>
      </c>
      <c r="AB790" s="11">
        <f>AB791+AB793</f>
        <v>0</v>
      </c>
      <c r="AC790" s="11">
        <f>AC791+AC793</f>
        <v>0</v>
      </c>
      <c r="AD790" s="11">
        <f t="shared" si="1843"/>
        <v>7106.3610000000008</v>
      </c>
      <c r="AE790" s="11">
        <f t="shared" si="1844"/>
        <v>3687.7000000000003</v>
      </c>
      <c r="AF790" s="11">
        <f t="shared" si="1845"/>
        <v>3687.7000000000003</v>
      </c>
      <c r="AG790" s="11">
        <f>AG791+AG793</f>
        <v>0</v>
      </c>
      <c r="AH790" s="11">
        <f t="shared" si="1847"/>
        <v>7106.3610000000008</v>
      </c>
      <c r="AI790" s="11">
        <f t="shared" si="1848"/>
        <v>3687.7000000000003</v>
      </c>
      <c r="AJ790" s="11">
        <f t="shared" si="1849"/>
        <v>3687.7000000000003</v>
      </c>
      <c r="AK790" s="11">
        <f>AK791+AK793</f>
        <v>7553.4089999999997</v>
      </c>
      <c r="AL790" s="11">
        <f>AL791+AL793</f>
        <v>0</v>
      </c>
      <c r="AM790" s="11">
        <f>AM791+AM793</f>
        <v>0</v>
      </c>
      <c r="AN790" s="11">
        <f t="shared" si="1853"/>
        <v>14659.77</v>
      </c>
      <c r="AO790" s="11">
        <f t="shared" si="1854"/>
        <v>3687.7000000000003</v>
      </c>
      <c r="AP790" s="11">
        <f t="shared" si="1855"/>
        <v>3687.7000000000003</v>
      </c>
      <c r="AQ790" s="11">
        <f>AQ791+AQ793</f>
        <v>0</v>
      </c>
      <c r="AR790" s="11">
        <f>AR791+AR793</f>
        <v>0</v>
      </c>
      <c r="AS790" s="11">
        <f>AS791+AS793</f>
        <v>0</v>
      </c>
      <c r="AT790" s="11">
        <f t="shared" si="1859"/>
        <v>14659.77</v>
      </c>
      <c r="AU790" s="11">
        <f t="shared" si="1860"/>
        <v>3687.7000000000003</v>
      </c>
      <c r="AV790" s="11">
        <f t="shared" si="1861"/>
        <v>3687.7000000000003</v>
      </c>
      <c r="AW790" s="11">
        <f>AW791+AW793</f>
        <v>1356.6669999999999</v>
      </c>
      <c r="AX790" s="11">
        <f>AX791+AX793</f>
        <v>0</v>
      </c>
      <c r="AY790" s="11">
        <f>AY791+AY793</f>
        <v>0</v>
      </c>
      <c r="AZ790" s="11">
        <f t="shared" si="1865"/>
        <v>16016.437</v>
      </c>
      <c r="BA790" s="11">
        <f t="shared" si="1866"/>
        <v>3687.7000000000003</v>
      </c>
      <c r="BB790" s="11">
        <f t="shared" si="1867"/>
        <v>3687.7000000000003</v>
      </c>
      <c r="BC790" s="11">
        <f>BC791+BC793</f>
        <v>0</v>
      </c>
      <c r="BD790" s="11">
        <f>BD791+BD793</f>
        <v>0</v>
      </c>
      <c r="BE790" s="11">
        <f>BE791+BE793</f>
        <v>0</v>
      </c>
      <c r="BF790" s="11">
        <f t="shared" si="1871"/>
        <v>16016.437</v>
      </c>
      <c r="BG790" s="11">
        <f t="shared" si="1872"/>
        <v>3687.7000000000003</v>
      </c>
      <c r="BH790" s="11">
        <f t="shared" si="1873"/>
        <v>3687.7000000000003</v>
      </c>
      <c r="BI790" s="11">
        <f>BI791+BI793</f>
        <v>0</v>
      </c>
      <c r="BJ790" s="11">
        <f>BJ791+BJ793</f>
        <v>0</v>
      </c>
      <c r="BK790" s="11">
        <f>BK791+BK793</f>
        <v>0</v>
      </c>
      <c r="BL790" s="11">
        <f t="shared" si="1817"/>
        <v>16016.437</v>
      </c>
      <c r="BM790" s="11">
        <f>BM791+BM793</f>
        <v>0</v>
      </c>
      <c r="BN790" s="43">
        <f t="shared" si="1883"/>
        <v>16016.437</v>
      </c>
      <c r="BO790" s="11">
        <f t="shared" si="1893"/>
        <v>3687.7000000000003</v>
      </c>
      <c r="BP790" s="11">
        <f>BP791+BP793</f>
        <v>0</v>
      </c>
      <c r="BQ790" s="43">
        <f t="shared" si="1884"/>
        <v>3687.7000000000003</v>
      </c>
      <c r="BR790" s="11">
        <f t="shared" si="1894"/>
        <v>3687.7000000000003</v>
      </c>
      <c r="BS790" s="11">
        <f>BS791+BS793</f>
        <v>0</v>
      </c>
      <c r="BT790" s="43">
        <f t="shared" si="1885"/>
        <v>3687.7000000000003</v>
      </c>
      <c r="BU790" s="11">
        <f>BU791+BU793</f>
        <v>0</v>
      </c>
      <c r="BV790" s="21"/>
      <c r="BW790" s="21"/>
      <c r="BX790" s="1" t="str">
        <f t="shared" si="1819"/>
        <v/>
      </c>
    </row>
    <row r="791" spans="1:77" ht="31.2" customHeight="1" x14ac:dyDescent="0.3">
      <c r="A791" s="62" t="s">
        <v>519</v>
      </c>
      <c r="B791" s="63" t="s">
        <v>64</v>
      </c>
      <c r="C791" s="62"/>
      <c r="D791" s="62"/>
      <c r="E791" s="64" t="s">
        <v>65</v>
      </c>
      <c r="F791" s="11">
        <f t="shared" ref="F791:K791" si="1900">F792</f>
        <v>1180.4000000000001</v>
      </c>
      <c r="G791" s="11">
        <f t="shared" si="1900"/>
        <v>0</v>
      </c>
      <c r="H791" s="11">
        <f t="shared" si="1900"/>
        <v>0</v>
      </c>
      <c r="I791" s="11">
        <f t="shared" si="1900"/>
        <v>0</v>
      </c>
      <c r="J791" s="11">
        <f t="shared" si="1900"/>
        <v>0</v>
      </c>
      <c r="K791" s="11">
        <f t="shared" si="1900"/>
        <v>0</v>
      </c>
      <c r="L791" s="11">
        <f t="shared" si="1777"/>
        <v>1180.4000000000001</v>
      </c>
      <c r="M791" s="11">
        <f t="shared" si="1778"/>
        <v>0</v>
      </c>
      <c r="N791" s="11">
        <f t="shared" si="1779"/>
        <v>0</v>
      </c>
      <c r="O791" s="11">
        <f>O792</f>
        <v>0</v>
      </c>
      <c r="P791" s="11">
        <f>P792</f>
        <v>0</v>
      </c>
      <c r="Q791" s="11">
        <f>Q792</f>
        <v>0</v>
      </c>
      <c r="R791" s="11">
        <f t="shared" si="1831"/>
        <v>1180.4000000000001</v>
      </c>
      <c r="S791" s="11">
        <f t="shared" si="1832"/>
        <v>0</v>
      </c>
      <c r="T791" s="11">
        <f t="shared" si="1833"/>
        <v>0</v>
      </c>
      <c r="U791" s="11">
        <f>U792</f>
        <v>0</v>
      </c>
      <c r="V791" s="11">
        <f>V792</f>
        <v>0</v>
      </c>
      <c r="W791" s="11">
        <f>W792</f>
        <v>0</v>
      </c>
      <c r="X791" s="11">
        <f t="shared" si="1837"/>
        <v>1180.4000000000001</v>
      </c>
      <c r="Y791" s="11">
        <f t="shared" si="1838"/>
        <v>0</v>
      </c>
      <c r="Z791" s="11">
        <f t="shared" si="1839"/>
        <v>0</v>
      </c>
      <c r="AA791" s="11">
        <f>AA792</f>
        <v>2010.761</v>
      </c>
      <c r="AB791" s="11">
        <f>AB792</f>
        <v>0</v>
      </c>
      <c r="AC791" s="11">
        <f>AC792</f>
        <v>0</v>
      </c>
      <c r="AD791" s="11">
        <f t="shared" si="1843"/>
        <v>3191.1610000000001</v>
      </c>
      <c r="AE791" s="11">
        <f t="shared" si="1844"/>
        <v>0</v>
      </c>
      <c r="AF791" s="11">
        <f t="shared" si="1845"/>
        <v>0</v>
      </c>
      <c r="AG791" s="11">
        <f>AG792</f>
        <v>0</v>
      </c>
      <c r="AH791" s="11">
        <f t="shared" si="1847"/>
        <v>3191.1610000000001</v>
      </c>
      <c r="AI791" s="11">
        <f t="shared" si="1848"/>
        <v>0</v>
      </c>
      <c r="AJ791" s="11">
        <f t="shared" si="1849"/>
        <v>0</v>
      </c>
      <c r="AK791" s="11">
        <f>AK792</f>
        <v>7553.4089999999997</v>
      </c>
      <c r="AL791" s="11">
        <f>AL792</f>
        <v>0</v>
      </c>
      <c r="AM791" s="11">
        <f>AM792</f>
        <v>0</v>
      </c>
      <c r="AN791" s="11">
        <f t="shared" si="1853"/>
        <v>10744.57</v>
      </c>
      <c r="AO791" s="11">
        <f t="shared" si="1854"/>
        <v>0</v>
      </c>
      <c r="AP791" s="11">
        <f t="shared" si="1855"/>
        <v>0</v>
      </c>
      <c r="AQ791" s="11">
        <f>AQ792</f>
        <v>0</v>
      </c>
      <c r="AR791" s="11">
        <f>AR792</f>
        <v>0</v>
      </c>
      <c r="AS791" s="11">
        <f>AS792</f>
        <v>0</v>
      </c>
      <c r="AT791" s="11">
        <f t="shared" si="1859"/>
        <v>10744.57</v>
      </c>
      <c r="AU791" s="11">
        <f t="shared" si="1860"/>
        <v>0</v>
      </c>
      <c r="AV791" s="11">
        <f t="shared" si="1861"/>
        <v>0</v>
      </c>
      <c r="AW791" s="11">
        <f>AW792</f>
        <v>1356.6669999999999</v>
      </c>
      <c r="AX791" s="11">
        <f>AX792</f>
        <v>0</v>
      </c>
      <c r="AY791" s="11">
        <f>AY792</f>
        <v>0</v>
      </c>
      <c r="AZ791" s="11">
        <f t="shared" si="1865"/>
        <v>12101.236999999999</v>
      </c>
      <c r="BA791" s="11">
        <f t="shared" si="1866"/>
        <v>0</v>
      </c>
      <c r="BB791" s="11">
        <f t="shared" si="1867"/>
        <v>0</v>
      </c>
      <c r="BC791" s="11">
        <f>BC792</f>
        <v>0</v>
      </c>
      <c r="BD791" s="11">
        <f>BD792</f>
        <v>0</v>
      </c>
      <c r="BE791" s="11">
        <f>BE792</f>
        <v>0</v>
      </c>
      <c r="BF791" s="11">
        <f t="shared" si="1871"/>
        <v>12101.236999999999</v>
      </c>
      <c r="BG791" s="11">
        <f t="shared" si="1872"/>
        <v>0</v>
      </c>
      <c r="BH791" s="11">
        <f t="shared" si="1873"/>
        <v>0</v>
      </c>
      <c r="BI791" s="11">
        <f>BI792</f>
        <v>0</v>
      </c>
      <c r="BJ791" s="11">
        <f>BJ792</f>
        <v>0</v>
      </c>
      <c r="BK791" s="11">
        <f>BK792</f>
        <v>0</v>
      </c>
      <c r="BL791" s="11">
        <f t="shared" si="1817"/>
        <v>12101.236999999999</v>
      </c>
      <c r="BM791" s="11">
        <f>BM792</f>
        <v>0</v>
      </c>
      <c r="BN791" s="43">
        <f t="shared" si="1883"/>
        <v>12101.236999999999</v>
      </c>
      <c r="BO791" s="11">
        <f t="shared" si="1893"/>
        <v>0</v>
      </c>
      <c r="BP791" s="11">
        <f>BP792</f>
        <v>0</v>
      </c>
      <c r="BQ791" s="43">
        <f t="shared" si="1884"/>
        <v>0</v>
      </c>
      <c r="BR791" s="11">
        <f t="shared" si="1894"/>
        <v>0</v>
      </c>
      <c r="BS791" s="11">
        <f>BS792</f>
        <v>0</v>
      </c>
      <c r="BT791" s="43">
        <f t="shared" si="1885"/>
        <v>0</v>
      </c>
      <c r="BU791" s="11">
        <f>BU792</f>
        <v>0</v>
      </c>
      <c r="BV791" s="21"/>
      <c r="BW791" s="21"/>
      <c r="BX791" s="1" t="str">
        <f t="shared" si="1819"/>
        <v/>
      </c>
    </row>
    <row r="792" spans="1:77" ht="31.2" customHeight="1" x14ac:dyDescent="0.3">
      <c r="A792" s="62" t="s">
        <v>519</v>
      </c>
      <c r="B792" s="63">
        <v>200</v>
      </c>
      <c r="C792" s="62" t="s">
        <v>71</v>
      </c>
      <c r="D792" s="62" t="s">
        <v>521</v>
      </c>
      <c r="E792" s="64" t="s">
        <v>522</v>
      </c>
      <c r="F792" s="11">
        <v>1180.4000000000001</v>
      </c>
      <c r="G792" s="11">
        <v>0</v>
      </c>
      <c r="H792" s="11">
        <v>0</v>
      </c>
      <c r="I792" s="11"/>
      <c r="J792" s="11"/>
      <c r="K792" s="11"/>
      <c r="L792" s="11">
        <f t="shared" si="1777"/>
        <v>1180.4000000000001</v>
      </c>
      <c r="M792" s="11">
        <f t="shared" si="1778"/>
        <v>0</v>
      </c>
      <c r="N792" s="11">
        <f t="shared" si="1779"/>
        <v>0</v>
      </c>
      <c r="O792" s="11"/>
      <c r="P792" s="11"/>
      <c r="Q792" s="11"/>
      <c r="R792" s="11">
        <f t="shared" si="1831"/>
        <v>1180.4000000000001</v>
      </c>
      <c r="S792" s="11">
        <f t="shared" si="1832"/>
        <v>0</v>
      </c>
      <c r="T792" s="11">
        <f t="shared" si="1833"/>
        <v>0</v>
      </c>
      <c r="U792" s="11"/>
      <c r="V792" s="11"/>
      <c r="W792" s="11"/>
      <c r="X792" s="11">
        <f t="shared" si="1837"/>
        <v>1180.4000000000001</v>
      </c>
      <c r="Y792" s="11">
        <f t="shared" si="1838"/>
        <v>0</v>
      </c>
      <c r="Z792" s="11">
        <f t="shared" si="1839"/>
        <v>0</v>
      </c>
      <c r="AA792" s="11">
        <f>810.761+1200</f>
        <v>2010.761</v>
      </c>
      <c r="AB792" s="11"/>
      <c r="AC792" s="11"/>
      <c r="AD792" s="11">
        <f t="shared" si="1843"/>
        <v>3191.1610000000001</v>
      </c>
      <c r="AE792" s="11">
        <f t="shared" si="1844"/>
        <v>0</v>
      </c>
      <c r="AF792" s="11">
        <f t="shared" si="1845"/>
        <v>0</v>
      </c>
      <c r="AG792" s="11"/>
      <c r="AH792" s="11">
        <f t="shared" si="1847"/>
        <v>3191.1610000000001</v>
      </c>
      <c r="AI792" s="11">
        <f t="shared" si="1848"/>
        <v>0</v>
      </c>
      <c r="AJ792" s="11">
        <f t="shared" si="1849"/>
        <v>0</v>
      </c>
      <c r="AK792" s="11">
        <v>7553.4089999999997</v>
      </c>
      <c r="AL792" s="11"/>
      <c r="AM792" s="11"/>
      <c r="AN792" s="11">
        <f t="shared" si="1853"/>
        <v>10744.57</v>
      </c>
      <c r="AO792" s="11">
        <f t="shared" si="1854"/>
        <v>0</v>
      </c>
      <c r="AP792" s="11">
        <f t="shared" si="1855"/>
        <v>0</v>
      </c>
      <c r="AQ792" s="11"/>
      <c r="AR792" s="11"/>
      <c r="AS792" s="11"/>
      <c r="AT792" s="11">
        <f t="shared" si="1859"/>
        <v>10744.57</v>
      </c>
      <c r="AU792" s="11">
        <f t="shared" si="1860"/>
        <v>0</v>
      </c>
      <c r="AV792" s="11">
        <f t="shared" si="1861"/>
        <v>0</v>
      </c>
      <c r="AW792" s="11">
        <v>1356.6669999999999</v>
      </c>
      <c r="AX792" s="11"/>
      <c r="AY792" s="11"/>
      <c r="AZ792" s="11">
        <f t="shared" si="1865"/>
        <v>12101.236999999999</v>
      </c>
      <c r="BA792" s="11">
        <f t="shared" si="1866"/>
        <v>0</v>
      </c>
      <c r="BB792" s="11">
        <f t="shared" si="1867"/>
        <v>0</v>
      </c>
      <c r="BC792" s="11"/>
      <c r="BD792" s="11"/>
      <c r="BE792" s="11"/>
      <c r="BF792" s="11">
        <f t="shared" si="1871"/>
        <v>12101.236999999999</v>
      </c>
      <c r="BG792" s="11">
        <f t="shared" si="1872"/>
        <v>0</v>
      </c>
      <c r="BH792" s="11">
        <f t="shared" si="1873"/>
        <v>0</v>
      </c>
      <c r="BI792" s="11"/>
      <c r="BJ792" s="11"/>
      <c r="BK792" s="11"/>
      <c r="BL792" s="11">
        <f t="shared" si="1817"/>
        <v>12101.236999999999</v>
      </c>
      <c r="BM792" s="11"/>
      <c r="BN792" s="43">
        <f t="shared" si="1883"/>
        <v>12101.236999999999</v>
      </c>
      <c r="BO792" s="11">
        <f t="shared" si="1893"/>
        <v>0</v>
      </c>
      <c r="BP792" s="11"/>
      <c r="BQ792" s="43">
        <f t="shared" si="1884"/>
        <v>0</v>
      </c>
      <c r="BR792" s="11">
        <f t="shared" si="1894"/>
        <v>0</v>
      </c>
      <c r="BS792" s="11"/>
      <c r="BT792" s="43">
        <f t="shared" si="1885"/>
        <v>0</v>
      </c>
      <c r="BU792" s="11"/>
      <c r="BV792" s="21"/>
      <c r="BW792" s="21"/>
      <c r="BX792" s="1" t="str">
        <f t="shared" si="1819"/>
        <v>0412</v>
      </c>
    </row>
    <row r="793" spans="1:77" ht="15.6" customHeight="1" x14ac:dyDescent="0.3">
      <c r="A793" s="62" t="s">
        <v>519</v>
      </c>
      <c r="B793" s="63" t="s">
        <v>58</v>
      </c>
      <c r="C793" s="62"/>
      <c r="D793" s="62"/>
      <c r="E793" s="64" t="s">
        <v>59</v>
      </c>
      <c r="F793" s="11">
        <f t="shared" ref="F793:K793" si="1901">F794</f>
        <v>3915.2</v>
      </c>
      <c r="G793" s="11">
        <f t="shared" si="1901"/>
        <v>3687.7000000000003</v>
      </c>
      <c r="H793" s="11">
        <f t="shared" si="1901"/>
        <v>3687.7000000000003</v>
      </c>
      <c r="I793" s="11">
        <f t="shared" si="1901"/>
        <v>0</v>
      </c>
      <c r="J793" s="11">
        <f t="shared" si="1901"/>
        <v>0</v>
      </c>
      <c r="K793" s="11">
        <f t="shared" si="1901"/>
        <v>0</v>
      </c>
      <c r="L793" s="11">
        <f t="shared" si="1777"/>
        <v>3915.2</v>
      </c>
      <c r="M793" s="11">
        <f t="shared" si="1778"/>
        <v>3687.7000000000003</v>
      </c>
      <c r="N793" s="11">
        <f t="shared" si="1779"/>
        <v>3687.7000000000003</v>
      </c>
      <c r="O793" s="11">
        <f>O794</f>
        <v>0</v>
      </c>
      <c r="P793" s="11">
        <f>P794</f>
        <v>0</v>
      </c>
      <c r="Q793" s="11">
        <f>Q794</f>
        <v>0</v>
      </c>
      <c r="R793" s="11">
        <f t="shared" si="1831"/>
        <v>3915.2</v>
      </c>
      <c r="S793" s="11">
        <f t="shared" si="1832"/>
        <v>3687.7000000000003</v>
      </c>
      <c r="T793" s="11">
        <f t="shared" si="1833"/>
        <v>3687.7000000000003</v>
      </c>
      <c r="U793" s="11">
        <f>U794</f>
        <v>0</v>
      </c>
      <c r="V793" s="11">
        <f>V794</f>
        <v>0</v>
      </c>
      <c r="W793" s="11">
        <f>W794</f>
        <v>0</v>
      </c>
      <c r="X793" s="11">
        <f t="shared" si="1837"/>
        <v>3915.2</v>
      </c>
      <c r="Y793" s="11">
        <f t="shared" si="1838"/>
        <v>3687.7000000000003</v>
      </c>
      <c r="Z793" s="11">
        <f t="shared" si="1839"/>
        <v>3687.7000000000003</v>
      </c>
      <c r="AA793" s="11">
        <f>AA794</f>
        <v>0</v>
      </c>
      <c r="AB793" s="11">
        <f>AB794</f>
        <v>0</v>
      </c>
      <c r="AC793" s="11">
        <f>AC794</f>
        <v>0</v>
      </c>
      <c r="AD793" s="11">
        <f t="shared" si="1843"/>
        <v>3915.2</v>
      </c>
      <c r="AE793" s="11">
        <f t="shared" si="1844"/>
        <v>3687.7000000000003</v>
      </c>
      <c r="AF793" s="11">
        <f t="shared" si="1845"/>
        <v>3687.7000000000003</v>
      </c>
      <c r="AG793" s="11">
        <f>AG794</f>
        <v>0</v>
      </c>
      <c r="AH793" s="11">
        <f t="shared" si="1847"/>
        <v>3915.2</v>
      </c>
      <c r="AI793" s="11">
        <f t="shared" si="1848"/>
        <v>3687.7000000000003</v>
      </c>
      <c r="AJ793" s="11">
        <f t="shared" si="1849"/>
        <v>3687.7000000000003</v>
      </c>
      <c r="AK793" s="11">
        <f>AK794</f>
        <v>0</v>
      </c>
      <c r="AL793" s="11">
        <f>AL794</f>
        <v>0</v>
      </c>
      <c r="AM793" s="11">
        <f>AM794</f>
        <v>0</v>
      </c>
      <c r="AN793" s="11">
        <f t="shared" si="1853"/>
        <v>3915.2</v>
      </c>
      <c r="AO793" s="11">
        <f t="shared" si="1854"/>
        <v>3687.7000000000003</v>
      </c>
      <c r="AP793" s="11">
        <f t="shared" si="1855"/>
        <v>3687.7000000000003</v>
      </c>
      <c r="AQ793" s="11">
        <f>AQ794</f>
        <v>0</v>
      </c>
      <c r="AR793" s="11">
        <f>AR794</f>
        <v>0</v>
      </c>
      <c r="AS793" s="11">
        <f>AS794</f>
        <v>0</v>
      </c>
      <c r="AT793" s="11">
        <f t="shared" si="1859"/>
        <v>3915.2</v>
      </c>
      <c r="AU793" s="11">
        <f t="shared" si="1860"/>
        <v>3687.7000000000003</v>
      </c>
      <c r="AV793" s="11">
        <f t="shared" si="1861"/>
        <v>3687.7000000000003</v>
      </c>
      <c r="AW793" s="11">
        <f>AW794</f>
        <v>0</v>
      </c>
      <c r="AX793" s="11">
        <f>AX794</f>
        <v>0</v>
      </c>
      <c r="AY793" s="11">
        <f>AY794</f>
        <v>0</v>
      </c>
      <c r="AZ793" s="11">
        <f t="shared" si="1865"/>
        <v>3915.2</v>
      </c>
      <c r="BA793" s="11">
        <f t="shared" si="1866"/>
        <v>3687.7000000000003</v>
      </c>
      <c r="BB793" s="11">
        <f t="shared" si="1867"/>
        <v>3687.7000000000003</v>
      </c>
      <c r="BC793" s="11">
        <f>BC794</f>
        <v>0</v>
      </c>
      <c r="BD793" s="11">
        <f>BD794</f>
        <v>0</v>
      </c>
      <c r="BE793" s="11">
        <f>BE794</f>
        <v>0</v>
      </c>
      <c r="BF793" s="11">
        <f t="shared" si="1871"/>
        <v>3915.2</v>
      </c>
      <c r="BG793" s="11">
        <f t="shared" si="1872"/>
        <v>3687.7000000000003</v>
      </c>
      <c r="BH793" s="11">
        <f t="shared" si="1873"/>
        <v>3687.7000000000003</v>
      </c>
      <c r="BI793" s="11">
        <f>BI794</f>
        <v>0</v>
      </c>
      <c r="BJ793" s="11">
        <f>BJ794</f>
        <v>0</v>
      </c>
      <c r="BK793" s="11">
        <f>BK794</f>
        <v>0</v>
      </c>
      <c r="BL793" s="11">
        <f t="shared" si="1817"/>
        <v>3915.2</v>
      </c>
      <c r="BM793" s="11">
        <f>BM794</f>
        <v>0</v>
      </c>
      <c r="BN793" s="43">
        <f t="shared" si="1883"/>
        <v>3915.2</v>
      </c>
      <c r="BO793" s="11">
        <f t="shared" si="1893"/>
        <v>3687.7000000000003</v>
      </c>
      <c r="BP793" s="11">
        <f>BP794</f>
        <v>0</v>
      </c>
      <c r="BQ793" s="43">
        <f t="shared" si="1884"/>
        <v>3687.7000000000003</v>
      </c>
      <c r="BR793" s="11">
        <f t="shared" si="1894"/>
        <v>3687.7000000000003</v>
      </c>
      <c r="BS793" s="11">
        <f>BS794</f>
        <v>0</v>
      </c>
      <c r="BT793" s="43">
        <f t="shared" si="1885"/>
        <v>3687.7000000000003</v>
      </c>
      <c r="BU793" s="11">
        <f>BU794</f>
        <v>0</v>
      </c>
      <c r="BV793" s="21"/>
      <c r="BW793" s="21"/>
      <c r="BX793" s="1" t="str">
        <f t="shared" si="1819"/>
        <v/>
      </c>
    </row>
    <row r="794" spans="1:77" ht="31.2" customHeight="1" x14ac:dyDescent="0.3">
      <c r="A794" s="62" t="s">
        <v>519</v>
      </c>
      <c r="B794" s="63">
        <v>800</v>
      </c>
      <c r="C794" s="62" t="s">
        <v>71</v>
      </c>
      <c r="D794" s="62" t="s">
        <v>521</v>
      </c>
      <c r="E794" s="64" t="s">
        <v>522</v>
      </c>
      <c r="F794" s="11">
        <v>3915.2</v>
      </c>
      <c r="G794" s="11">
        <v>3687.7000000000003</v>
      </c>
      <c r="H794" s="11">
        <v>3687.7000000000003</v>
      </c>
      <c r="I794" s="11"/>
      <c r="J794" s="11"/>
      <c r="K794" s="11"/>
      <c r="L794" s="11">
        <f t="shared" si="1777"/>
        <v>3915.2</v>
      </c>
      <c r="M794" s="11">
        <f t="shared" si="1778"/>
        <v>3687.7000000000003</v>
      </c>
      <c r="N794" s="11">
        <f t="shared" si="1779"/>
        <v>3687.7000000000003</v>
      </c>
      <c r="O794" s="11"/>
      <c r="P794" s="11"/>
      <c r="Q794" s="11"/>
      <c r="R794" s="11">
        <f t="shared" si="1831"/>
        <v>3915.2</v>
      </c>
      <c r="S794" s="11">
        <f t="shared" si="1832"/>
        <v>3687.7000000000003</v>
      </c>
      <c r="T794" s="11">
        <f t="shared" si="1833"/>
        <v>3687.7000000000003</v>
      </c>
      <c r="U794" s="11"/>
      <c r="V794" s="11"/>
      <c r="W794" s="11"/>
      <c r="X794" s="11">
        <f t="shared" si="1837"/>
        <v>3915.2</v>
      </c>
      <c r="Y794" s="11">
        <f t="shared" si="1838"/>
        <v>3687.7000000000003</v>
      </c>
      <c r="Z794" s="11">
        <f t="shared" si="1839"/>
        <v>3687.7000000000003</v>
      </c>
      <c r="AA794" s="11"/>
      <c r="AB794" s="11"/>
      <c r="AC794" s="11"/>
      <c r="AD794" s="11">
        <f t="shared" si="1843"/>
        <v>3915.2</v>
      </c>
      <c r="AE794" s="11">
        <f t="shared" si="1844"/>
        <v>3687.7000000000003</v>
      </c>
      <c r="AF794" s="11">
        <f t="shared" si="1845"/>
        <v>3687.7000000000003</v>
      </c>
      <c r="AG794" s="11"/>
      <c r="AH794" s="11">
        <f t="shared" si="1847"/>
        <v>3915.2</v>
      </c>
      <c r="AI794" s="11">
        <f t="shared" si="1848"/>
        <v>3687.7000000000003</v>
      </c>
      <c r="AJ794" s="11">
        <f t="shared" si="1849"/>
        <v>3687.7000000000003</v>
      </c>
      <c r="AK794" s="11"/>
      <c r="AL794" s="11"/>
      <c r="AM794" s="11"/>
      <c r="AN794" s="11">
        <f t="shared" si="1853"/>
        <v>3915.2</v>
      </c>
      <c r="AO794" s="11">
        <f t="shared" si="1854"/>
        <v>3687.7000000000003</v>
      </c>
      <c r="AP794" s="11">
        <f t="shared" si="1855"/>
        <v>3687.7000000000003</v>
      </c>
      <c r="AQ794" s="11"/>
      <c r="AR794" s="11"/>
      <c r="AS794" s="11"/>
      <c r="AT794" s="11">
        <f t="shared" si="1859"/>
        <v>3915.2</v>
      </c>
      <c r="AU794" s="11">
        <f t="shared" si="1860"/>
        <v>3687.7000000000003</v>
      </c>
      <c r="AV794" s="11">
        <f t="shared" si="1861"/>
        <v>3687.7000000000003</v>
      </c>
      <c r="AW794" s="11"/>
      <c r="AX794" s="11"/>
      <c r="AY794" s="11"/>
      <c r="AZ794" s="11">
        <f t="shared" si="1865"/>
        <v>3915.2</v>
      </c>
      <c r="BA794" s="11">
        <f t="shared" si="1866"/>
        <v>3687.7000000000003</v>
      </c>
      <c r="BB794" s="11">
        <f t="shared" si="1867"/>
        <v>3687.7000000000003</v>
      </c>
      <c r="BC794" s="11"/>
      <c r="BD794" s="11"/>
      <c r="BE794" s="11"/>
      <c r="BF794" s="11">
        <f t="shared" si="1871"/>
        <v>3915.2</v>
      </c>
      <c r="BG794" s="11">
        <f t="shared" si="1872"/>
        <v>3687.7000000000003</v>
      </c>
      <c r="BH794" s="11">
        <f t="shared" si="1873"/>
        <v>3687.7000000000003</v>
      </c>
      <c r="BI794" s="11"/>
      <c r="BJ794" s="11"/>
      <c r="BK794" s="11"/>
      <c r="BL794" s="11">
        <f t="shared" si="1817"/>
        <v>3915.2</v>
      </c>
      <c r="BM794" s="11"/>
      <c r="BN794" s="43">
        <f t="shared" si="1883"/>
        <v>3915.2</v>
      </c>
      <c r="BO794" s="11">
        <f t="shared" si="1893"/>
        <v>3687.7000000000003</v>
      </c>
      <c r="BP794" s="11"/>
      <c r="BQ794" s="43">
        <f t="shared" si="1884"/>
        <v>3687.7000000000003</v>
      </c>
      <c r="BR794" s="11">
        <f t="shared" si="1894"/>
        <v>3687.7000000000003</v>
      </c>
      <c r="BS794" s="11"/>
      <c r="BT794" s="43">
        <f t="shared" si="1885"/>
        <v>3687.7000000000003</v>
      </c>
      <c r="BU794" s="11"/>
      <c r="BV794" s="21"/>
      <c r="BW794" s="21"/>
      <c r="BX794" s="1" t="str">
        <f t="shared" si="1819"/>
        <v>0412</v>
      </c>
    </row>
    <row r="795" spans="1:77" ht="31.2" customHeight="1" x14ac:dyDescent="0.3">
      <c r="A795" s="62" t="s">
        <v>523</v>
      </c>
      <c r="B795" s="63"/>
      <c r="C795" s="62"/>
      <c r="D795" s="62"/>
      <c r="E795" s="64" t="s">
        <v>524</v>
      </c>
      <c r="F795" s="11">
        <f t="shared" ref="F795:F801" si="1902">F796</f>
        <v>16471.2</v>
      </c>
      <c r="G795" s="11">
        <f t="shared" ref="G795:G801" si="1903">G796</f>
        <v>14288.7</v>
      </c>
      <c r="H795" s="11">
        <f t="shared" ref="H795:H801" si="1904">H796</f>
        <v>15072.4</v>
      </c>
      <c r="I795" s="11">
        <f t="shared" ref="I795:I801" si="1905">I796</f>
        <v>0</v>
      </c>
      <c r="J795" s="11">
        <f t="shared" ref="J795:J801" si="1906">J796</f>
        <v>0</v>
      </c>
      <c r="K795" s="11">
        <f t="shared" ref="K795:K801" si="1907">K796</f>
        <v>0</v>
      </c>
      <c r="L795" s="11">
        <f t="shared" si="1777"/>
        <v>16471.2</v>
      </c>
      <c r="M795" s="11">
        <f t="shared" si="1778"/>
        <v>14288.7</v>
      </c>
      <c r="N795" s="11">
        <f t="shared" si="1779"/>
        <v>15072.4</v>
      </c>
      <c r="O795" s="11">
        <f t="shared" ref="O795:O801" si="1908">O796</f>
        <v>0</v>
      </c>
      <c r="P795" s="11">
        <f t="shared" ref="P795:P801" si="1909">P796</f>
        <v>0</v>
      </c>
      <c r="Q795" s="11">
        <f t="shared" ref="Q795:Q801" si="1910">Q796</f>
        <v>0</v>
      </c>
      <c r="R795" s="11">
        <f t="shared" si="1831"/>
        <v>16471.2</v>
      </c>
      <c r="S795" s="11">
        <f t="shared" si="1832"/>
        <v>14288.7</v>
      </c>
      <c r="T795" s="11">
        <f t="shared" si="1833"/>
        <v>15072.4</v>
      </c>
      <c r="U795" s="11">
        <f t="shared" ref="U795:U801" si="1911">U796</f>
        <v>0</v>
      </c>
      <c r="V795" s="11">
        <f t="shared" ref="V795:V801" si="1912">V796</f>
        <v>0</v>
      </c>
      <c r="W795" s="11">
        <f t="shared" ref="W795:W801" si="1913">W796</f>
        <v>0</v>
      </c>
      <c r="X795" s="11">
        <f t="shared" si="1837"/>
        <v>16471.2</v>
      </c>
      <c r="Y795" s="11">
        <f t="shared" si="1838"/>
        <v>14288.7</v>
      </c>
      <c r="Z795" s="11">
        <f t="shared" si="1839"/>
        <v>15072.4</v>
      </c>
      <c r="AA795" s="11">
        <f t="shared" ref="AA795:AA801" si="1914">AA796</f>
        <v>0</v>
      </c>
      <c r="AB795" s="11">
        <f t="shared" ref="AB795:AB801" si="1915">AB796</f>
        <v>0</v>
      </c>
      <c r="AC795" s="11">
        <f t="shared" ref="AC795:AC801" si="1916">AC796</f>
        <v>0</v>
      </c>
      <c r="AD795" s="11">
        <f t="shared" si="1843"/>
        <v>16471.2</v>
      </c>
      <c r="AE795" s="11">
        <f t="shared" si="1844"/>
        <v>14288.7</v>
      </c>
      <c r="AF795" s="11">
        <f t="shared" si="1845"/>
        <v>15072.4</v>
      </c>
      <c r="AG795" s="11">
        <f t="shared" ref="AG795:AG801" si="1917">AG796</f>
        <v>0</v>
      </c>
      <c r="AH795" s="11">
        <f t="shared" si="1847"/>
        <v>16471.2</v>
      </c>
      <c r="AI795" s="11">
        <f t="shared" si="1848"/>
        <v>14288.7</v>
      </c>
      <c r="AJ795" s="11">
        <f t="shared" si="1849"/>
        <v>15072.4</v>
      </c>
      <c r="AK795" s="11">
        <f t="shared" ref="AK795:AK801" si="1918">AK796</f>
        <v>0</v>
      </c>
      <c r="AL795" s="11">
        <f t="shared" ref="AL795:AL801" si="1919">AL796</f>
        <v>0</v>
      </c>
      <c r="AM795" s="11">
        <f t="shared" ref="AM795:AM801" si="1920">AM796</f>
        <v>0</v>
      </c>
      <c r="AN795" s="11">
        <f t="shared" si="1853"/>
        <v>16471.2</v>
      </c>
      <c r="AO795" s="11">
        <f t="shared" si="1854"/>
        <v>14288.7</v>
      </c>
      <c r="AP795" s="11">
        <f t="shared" si="1855"/>
        <v>15072.4</v>
      </c>
      <c r="AQ795" s="11">
        <f t="shared" ref="AQ795:AQ801" si="1921">AQ796</f>
        <v>0</v>
      </c>
      <c r="AR795" s="11">
        <f t="shared" ref="AR795:AR801" si="1922">AR796</f>
        <v>0</v>
      </c>
      <c r="AS795" s="11">
        <f t="shared" ref="AS795:AS801" si="1923">AS796</f>
        <v>0</v>
      </c>
      <c r="AT795" s="11">
        <f t="shared" si="1859"/>
        <v>16471.2</v>
      </c>
      <c r="AU795" s="11">
        <f t="shared" si="1860"/>
        <v>14288.7</v>
      </c>
      <c r="AV795" s="11">
        <f t="shared" si="1861"/>
        <v>15072.4</v>
      </c>
      <c r="AW795" s="11">
        <f t="shared" ref="AW795:AW801" si="1924">AW796</f>
        <v>0</v>
      </c>
      <c r="AX795" s="11">
        <f t="shared" ref="AX795:AX801" si="1925">AX796</f>
        <v>0</v>
      </c>
      <c r="AY795" s="11">
        <f t="shared" ref="AY795:AY801" si="1926">AY796</f>
        <v>0</v>
      </c>
      <c r="AZ795" s="11">
        <f t="shared" si="1865"/>
        <v>16471.2</v>
      </c>
      <c r="BA795" s="11">
        <f t="shared" si="1866"/>
        <v>14288.7</v>
      </c>
      <c r="BB795" s="11">
        <f t="shared" si="1867"/>
        <v>15072.4</v>
      </c>
      <c r="BC795" s="11">
        <f t="shared" ref="BC795:BC801" si="1927">BC796</f>
        <v>0</v>
      </c>
      <c r="BD795" s="11">
        <f t="shared" ref="BD795:BD801" si="1928">BD796</f>
        <v>0</v>
      </c>
      <c r="BE795" s="11">
        <f t="shared" ref="BE795:BE801" si="1929">BE796</f>
        <v>0</v>
      </c>
      <c r="BF795" s="11">
        <f t="shared" si="1871"/>
        <v>16471.2</v>
      </c>
      <c r="BG795" s="11">
        <f t="shared" si="1872"/>
        <v>14288.7</v>
      </c>
      <c r="BH795" s="11">
        <f t="shared" si="1873"/>
        <v>15072.4</v>
      </c>
      <c r="BI795" s="11">
        <f t="shared" ref="BI795:BI801" si="1930">BI796</f>
        <v>0</v>
      </c>
      <c r="BJ795" s="11">
        <f t="shared" ref="BJ795:BJ801" si="1931">BJ796</f>
        <v>0</v>
      </c>
      <c r="BK795" s="11">
        <f t="shared" ref="BK795:BK801" si="1932">BK796</f>
        <v>0</v>
      </c>
      <c r="BL795" s="11">
        <f t="shared" si="1817"/>
        <v>16471.2</v>
      </c>
      <c r="BM795" s="11">
        <f t="shared" ref="BM795:BM801" si="1933">BM796</f>
        <v>0</v>
      </c>
      <c r="BN795" s="43">
        <f t="shared" si="1883"/>
        <v>16471.2</v>
      </c>
      <c r="BO795" s="11">
        <f t="shared" si="1893"/>
        <v>14288.7</v>
      </c>
      <c r="BP795" s="11">
        <f t="shared" ref="BP795:BU801" si="1934">BP796</f>
        <v>0</v>
      </c>
      <c r="BQ795" s="43">
        <f t="shared" si="1884"/>
        <v>14288.7</v>
      </c>
      <c r="BR795" s="11">
        <f t="shared" si="1894"/>
        <v>15072.4</v>
      </c>
      <c r="BS795" s="11">
        <f t="shared" si="1934"/>
        <v>0</v>
      </c>
      <c r="BT795" s="43">
        <f t="shared" si="1885"/>
        <v>15072.4</v>
      </c>
      <c r="BU795" s="11">
        <f t="shared" si="1934"/>
        <v>0</v>
      </c>
      <c r="BV795" s="21"/>
      <c r="BW795" s="21"/>
      <c r="BX795" s="1" t="str">
        <f t="shared" si="1819"/>
        <v/>
      </c>
    </row>
    <row r="796" spans="1:77" ht="31.2" customHeight="1" x14ac:dyDescent="0.3">
      <c r="A796" s="62" t="s">
        <v>523</v>
      </c>
      <c r="B796" s="63" t="s">
        <v>64</v>
      </c>
      <c r="C796" s="62"/>
      <c r="D796" s="62"/>
      <c r="E796" s="64" t="s">
        <v>65</v>
      </c>
      <c r="F796" s="11">
        <f t="shared" si="1902"/>
        <v>16471.2</v>
      </c>
      <c r="G796" s="11">
        <f t="shared" si="1903"/>
        <v>14288.7</v>
      </c>
      <c r="H796" s="11">
        <f t="shared" si="1904"/>
        <v>15072.4</v>
      </c>
      <c r="I796" s="11">
        <f t="shared" si="1905"/>
        <v>0</v>
      </c>
      <c r="J796" s="11">
        <f t="shared" si="1906"/>
        <v>0</v>
      </c>
      <c r="K796" s="11">
        <f t="shared" si="1907"/>
        <v>0</v>
      </c>
      <c r="L796" s="11">
        <f t="shared" ref="L796:L859" si="1935">F796+I796</f>
        <v>16471.2</v>
      </c>
      <c r="M796" s="11">
        <f t="shared" ref="M796:M859" si="1936">G796+J796</f>
        <v>14288.7</v>
      </c>
      <c r="N796" s="11">
        <f t="shared" ref="N796:N859" si="1937">H796+K796</f>
        <v>15072.4</v>
      </c>
      <c r="O796" s="11">
        <f t="shared" si="1908"/>
        <v>0</v>
      </c>
      <c r="P796" s="11">
        <f t="shared" si="1909"/>
        <v>0</v>
      </c>
      <c r="Q796" s="11">
        <f t="shared" si="1910"/>
        <v>0</v>
      </c>
      <c r="R796" s="11">
        <f t="shared" si="1831"/>
        <v>16471.2</v>
      </c>
      <c r="S796" s="11">
        <f t="shared" si="1832"/>
        <v>14288.7</v>
      </c>
      <c r="T796" s="11">
        <f t="shared" si="1833"/>
        <v>15072.4</v>
      </c>
      <c r="U796" s="11">
        <f t="shared" si="1911"/>
        <v>0</v>
      </c>
      <c r="V796" s="11">
        <f t="shared" si="1912"/>
        <v>0</v>
      </c>
      <c r="W796" s="11">
        <f t="shared" si="1913"/>
        <v>0</v>
      </c>
      <c r="X796" s="11">
        <f t="shared" si="1837"/>
        <v>16471.2</v>
      </c>
      <c r="Y796" s="11">
        <f t="shared" si="1838"/>
        <v>14288.7</v>
      </c>
      <c r="Z796" s="11">
        <f t="shared" si="1839"/>
        <v>15072.4</v>
      </c>
      <c r="AA796" s="11">
        <f t="shared" si="1914"/>
        <v>0</v>
      </c>
      <c r="AB796" s="11">
        <f t="shared" si="1915"/>
        <v>0</v>
      </c>
      <c r="AC796" s="11">
        <f t="shared" si="1916"/>
        <v>0</v>
      </c>
      <c r="AD796" s="11">
        <f t="shared" si="1843"/>
        <v>16471.2</v>
      </c>
      <c r="AE796" s="11">
        <f t="shared" si="1844"/>
        <v>14288.7</v>
      </c>
      <c r="AF796" s="11">
        <f t="shared" si="1845"/>
        <v>15072.4</v>
      </c>
      <c r="AG796" s="11">
        <f t="shared" si="1917"/>
        <v>0</v>
      </c>
      <c r="AH796" s="11">
        <f t="shared" si="1847"/>
        <v>16471.2</v>
      </c>
      <c r="AI796" s="11">
        <f t="shared" si="1848"/>
        <v>14288.7</v>
      </c>
      <c r="AJ796" s="11">
        <f t="shared" si="1849"/>
        <v>15072.4</v>
      </c>
      <c r="AK796" s="11">
        <f t="shared" si="1918"/>
        <v>0</v>
      </c>
      <c r="AL796" s="11">
        <f t="shared" si="1919"/>
        <v>0</v>
      </c>
      <c r="AM796" s="11">
        <f t="shared" si="1920"/>
        <v>0</v>
      </c>
      <c r="AN796" s="11">
        <f t="shared" si="1853"/>
        <v>16471.2</v>
      </c>
      <c r="AO796" s="11">
        <f t="shared" si="1854"/>
        <v>14288.7</v>
      </c>
      <c r="AP796" s="11">
        <f t="shared" si="1855"/>
        <v>15072.4</v>
      </c>
      <c r="AQ796" s="11">
        <f t="shared" si="1921"/>
        <v>0</v>
      </c>
      <c r="AR796" s="11">
        <f t="shared" si="1922"/>
        <v>0</v>
      </c>
      <c r="AS796" s="11">
        <f t="shared" si="1923"/>
        <v>0</v>
      </c>
      <c r="AT796" s="11">
        <f t="shared" si="1859"/>
        <v>16471.2</v>
      </c>
      <c r="AU796" s="11">
        <f t="shared" si="1860"/>
        <v>14288.7</v>
      </c>
      <c r="AV796" s="11">
        <f t="shared" si="1861"/>
        <v>15072.4</v>
      </c>
      <c r="AW796" s="11">
        <f t="shared" si="1924"/>
        <v>0</v>
      </c>
      <c r="AX796" s="11">
        <f t="shared" si="1925"/>
        <v>0</v>
      </c>
      <c r="AY796" s="11">
        <f t="shared" si="1926"/>
        <v>0</v>
      </c>
      <c r="AZ796" s="11">
        <f t="shared" si="1865"/>
        <v>16471.2</v>
      </c>
      <c r="BA796" s="11">
        <f t="shared" si="1866"/>
        <v>14288.7</v>
      </c>
      <c r="BB796" s="11">
        <f t="shared" si="1867"/>
        <v>15072.4</v>
      </c>
      <c r="BC796" s="11">
        <f t="shared" si="1927"/>
        <v>0</v>
      </c>
      <c r="BD796" s="11">
        <f t="shared" si="1928"/>
        <v>0</v>
      </c>
      <c r="BE796" s="11">
        <f t="shared" si="1929"/>
        <v>0</v>
      </c>
      <c r="BF796" s="11">
        <f t="shared" si="1871"/>
        <v>16471.2</v>
      </c>
      <c r="BG796" s="11">
        <f t="shared" si="1872"/>
        <v>14288.7</v>
      </c>
      <c r="BH796" s="11">
        <f t="shared" si="1873"/>
        <v>15072.4</v>
      </c>
      <c r="BI796" s="11">
        <f t="shared" si="1930"/>
        <v>0</v>
      </c>
      <c r="BJ796" s="11">
        <f t="shared" si="1931"/>
        <v>0</v>
      </c>
      <c r="BK796" s="11">
        <f t="shared" si="1932"/>
        <v>0</v>
      </c>
      <c r="BL796" s="11">
        <f t="shared" si="1817"/>
        <v>16471.2</v>
      </c>
      <c r="BM796" s="11">
        <f t="shared" si="1933"/>
        <v>0</v>
      </c>
      <c r="BN796" s="43">
        <f t="shared" si="1883"/>
        <v>16471.2</v>
      </c>
      <c r="BO796" s="11">
        <f t="shared" si="1893"/>
        <v>14288.7</v>
      </c>
      <c r="BP796" s="11">
        <f t="shared" si="1934"/>
        <v>0</v>
      </c>
      <c r="BQ796" s="43">
        <f t="shared" si="1884"/>
        <v>14288.7</v>
      </c>
      <c r="BR796" s="11">
        <f t="shared" si="1894"/>
        <v>15072.4</v>
      </c>
      <c r="BS796" s="11">
        <f t="shared" si="1934"/>
        <v>0</v>
      </c>
      <c r="BT796" s="43">
        <f t="shared" si="1885"/>
        <v>15072.4</v>
      </c>
      <c r="BU796" s="11">
        <f t="shared" si="1934"/>
        <v>0</v>
      </c>
      <c r="BV796" s="21"/>
      <c r="BW796" s="21"/>
      <c r="BX796" s="1" t="str">
        <f t="shared" si="1819"/>
        <v/>
      </c>
    </row>
    <row r="797" spans="1:77" ht="31.2" customHeight="1" x14ac:dyDescent="0.3">
      <c r="A797" s="62" t="s">
        <v>523</v>
      </c>
      <c r="B797" s="63">
        <v>200</v>
      </c>
      <c r="C797" s="62" t="s">
        <v>71</v>
      </c>
      <c r="D797" s="62" t="s">
        <v>521</v>
      </c>
      <c r="E797" s="64" t="s">
        <v>522</v>
      </c>
      <c r="F797" s="11">
        <v>16471.2</v>
      </c>
      <c r="G797" s="11">
        <v>14288.7</v>
      </c>
      <c r="H797" s="11">
        <v>15072.4</v>
      </c>
      <c r="I797" s="11"/>
      <c r="J797" s="11"/>
      <c r="K797" s="11"/>
      <c r="L797" s="11">
        <f t="shared" si="1935"/>
        <v>16471.2</v>
      </c>
      <c r="M797" s="11">
        <f t="shared" si="1936"/>
        <v>14288.7</v>
      </c>
      <c r="N797" s="11">
        <f t="shared" si="1937"/>
        <v>15072.4</v>
      </c>
      <c r="O797" s="11"/>
      <c r="P797" s="11"/>
      <c r="Q797" s="11"/>
      <c r="R797" s="11">
        <f t="shared" si="1831"/>
        <v>16471.2</v>
      </c>
      <c r="S797" s="11">
        <f t="shared" si="1832"/>
        <v>14288.7</v>
      </c>
      <c r="T797" s="11">
        <f t="shared" si="1833"/>
        <v>15072.4</v>
      </c>
      <c r="U797" s="11"/>
      <c r="V797" s="11"/>
      <c r="W797" s="11"/>
      <c r="X797" s="11">
        <f t="shared" si="1837"/>
        <v>16471.2</v>
      </c>
      <c r="Y797" s="11">
        <f t="shared" si="1838"/>
        <v>14288.7</v>
      </c>
      <c r="Z797" s="11">
        <f t="shared" si="1839"/>
        <v>15072.4</v>
      </c>
      <c r="AA797" s="11"/>
      <c r="AB797" s="11"/>
      <c r="AC797" s="11"/>
      <c r="AD797" s="11">
        <f t="shared" si="1843"/>
        <v>16471.2</v>
      </c>
      <c r="AE797" s="11">
        <f t="shared" si="1844"/>
        <v>14288.7</v>
      </c>
      <c r="AF797" s="11">
        <f t="shared" si="1845"/>
        <v>15072.4</v>
      </c>
      <c r="AG797" s="11"/>
      <c r="AH797" s="11">
        <f t="shared" si="1847"/>
        <v>16471.2</v>
      </c>
      <c r="AI797" s="11">
        <f t="shared" si="1848"/>
        <v>14288.7</v>
      </c>
      <c r="AJ797" s="11">
        <f t="shared" si="1849"/>
        <v>15072.4</v>
      </c>
      <c r="AK797" s="11"/>
      <c r="AL797" s="11"/>
      <c r="AM797" s="11"/>
      <c r="AN797" s="11">
        <f t="shared" si="1853"/>
        <v>16471.2</v>
      </c>
      <c r="AO797" s="11">
        <f t="shared" si="1854"/>
        <v>14288.7</v>
      </c>
      <c r="AP797" s="11">
        <f t="shared" si="1855"/>
        <v>15072.4</v>
      </c>
      <c r="AQ797" s="11"/>
      <c r="AR797" s="11"/>
      <c r="AS797" s="11"/>
      <c r="AT797" s="11">
        <f t="shared" si="1859"/>
        <v>16471.2</v>
      </c>
      <c r="AU797" s="11">
        <f t="shared" si="1860"/>
        <v>14288.7</v>
      </c>
      <c r="AV797" s="11">
        <f t="shared" si="1861"/>
        <v>15072.4</v>
      </c>
      <c r="AW797" s="11"/>
      <c r="AX797" s="11"/>
      <c r="AY797" s="11"/>
      <c r="AZ797" s="11">
        <f t="shared" si="1865"/>
        <v>16471.2</v>
      </c>
      <c r="BA797" s="11">
        <f t="shared" si="1866"/>
        <v>14288.7</v>
      </c>
      <c r="BB797" s="11">
        <f t="shared" si="1867"/>
        <v>15072.4</v>
      </c>
      <c r="BC797" s="11"/>
      <c r="BD797" s="11"/>
      <c r="BE797" s="11"/>
      <c r="BF797" s="11">
        <f t="shared" si="1871"/>
        <v>16471.2</v>
      </c>
      <c r="BG797" s="11">
        <f t="shared" si="1872"/>
        <v>14288.7</v>
      </c>
      <c r="BH797" s="11">
        <f t="shared" si="1873"/>
        <v>15072.4</v>
      </c>
      <c r="BI797" s="11"/>
      <c r="BJ797" s="11"/>
      <c r="BK797" s="11"/>
      <c r="BL797" s="11">
        <f t="shared" si="1817"/>
        <v>16471.2</v>
      </c>
      <c r="BM797" s="11"/>
      <c r="BN797" s="43">
        <f t="shared" si="1883"/>
        <v>16471.2</v>
      </c>
      <c r="BO797" s="11">
        <f t="shared" si="1893"/>
        <v>14288.7</v>
      </c>
      <c r="BP797" s="11"/>
      <c r="BQ797" s="43">
        <f t="shared" si="1884"/>
        <v>14288.7</v>
      </c>
      <c r="BR797" s="11">
        <f t="shared" si="1894"/>
        <v>15072.4</v>
      </c>
      <c r="BS797" s="11"/>
      <c r="BT797" s="43">
        <f t="shared" si="1885"/>
        <v>15072.4</v>
      </c>
      <c r="BU797" s="11"/>
      <c r="BV797" s="21"/>
      <c r="BW797" s="21"/>
      <c r="BX797" s="1" t="str">
        <f t="shared" si="1819"/>
        <v>0412</v>
      </c>
    </row>
    <row r="798" spans="1:77" ht="62.4" customHeight="1" x14ac:dyDescent="0.3">
      <c r="A798" s="62" t="s">
        <v>525</v>
      </c>
      <c r="B798" s="63"/>
      <c r="C798" s="62"/>
      <c r="D798" s="62"/>
      <c r="E798" s="64" t="s">
        <v>526</v>
      </c>
      <c r="F798" s="11">
        <f t="shared" si="1902"/>
        <v>23143.4</v>
      </c>
      <c r="G798" s="11">
        <f t="shared" si="1903"/>
        <v>23143.4</v>
      </c>
      <c r="H798" s="11">
        <f t="shared" si="1904"/>
        <v>23143.4</v>
      </c>
      <c r="I798" s="11">
        <f t="shared" si="1905"/>
        <v>0</v>
      </c>
      <c r="J798" s="11">
        <f t="shared" si="1906"/>
        <v>0</v>
      </c>
      <c r="K798" s="11">
        <f t="shared" si="1907"/>
        <v>0</v>
      </c>
      <c r="L798" s="11">
        <f t="shared" si="1935"/>
        <v>23143.4</v>
      </c>
      <c r="M798" s="11">
        <f t="shared" si="1936"/>
        <v>23143.4</v>
      </c>
      <c r="N798" s="11">
        <f t="shared" si="1937"/>
        <v>23143.4</v>
      </c>
      <c r="O798" s="11">
        <f t="shared" si="1908"/>
        <v>0</v>
      </c>
      <c r="P798" s="11">
        <f t="shared" si="1909"/>
        <v>0</v>
      </c>
      <c r="Q798" s="11">
        <f t="shared" si="1910"/>
        <v>0</v>
      </c>
      <c r="R798" s="11">
        <f t="shared" si="1831"/>
        <v>23143.4</v>
      </c>
      <c r="S798" s="11">
        <f t="shared" si="1832"/>
        <v>23143.4</v>
      </c>
      <c r="T798" s="11">
        <f t="shared" si="1833"/>
        <v>23143.4</v>
      </c>
      <c r="U798" s="11">
        <f t="shared" si="1911"/>
        <v>0</v>
      </c>
      <c r="V798" s="11">
        <f t="shared" si="1912"/>
        <v>0</v>
      </c>
      <c r="W798" s="11">
        <f t="shared" si="1913"/>
        <v>0</v>
      </c>
      <c r="X798" s="11">
        <f t="shared" si="1837"/>
        <v>23143.4</v>
      </c>
      <c r="Y798" s="11">
        <f t="shared" si="1838"/>
        <v>23143.4</v>
      </c>
      <c r="Z798" s="11">
        <f t="shared" si="1839"/>
        <v>23143.4</v>
      </c>
      <c r="AA798" s="11">
        <f t="shared" si="1914"/>
        <v>0</v>
      </c>
      <c r="AB798" s="11">
        <f t="shared" si="1915"/>
        <v>0</v>
      </c>
      <c r="AC798" s="11">
        <f t="shared" si="1916"/>
        <v>0</v>
      </c>
      <c r="AD798" s="11">
        <f t="shared" si="1843"/>
        <v>23143.4</v>
      </c>
      <c r="AE798" s="11">
        <f t="shared" si="1844"/>
        <v>23143.4</v>
      </c>
      <c r="AF798" s="11">
        <f t="shared" si="1845"/>
        <v>23143.4</v>
      </c>
      <c r="AG798" s="11">
        <f t="shared" si="1917"/>
        <v>0</v>
      </c>
      <c r="AH798" s="11">
        <f t="shared" si="1847"/>
        <v>23143.4</v>
      </c>
      <c r="AI798" s="11">
        <f t="shared" si="1848"/>
        <v>23143.4</v>
      </c>
      <c r="AJ798" s="11">
        <f t="shared" si="1849"/>
        <v>23143.4</v>
      </c>
      <c r="AK798" s="11">
        <f t="shared" si="1918"/>
        <v>0</v>
      </c>
      <c r="AL798" s="11">
        <f t="shared" si="1919"/>
        <v>0</v>
      </c>
      <c r="AM798" s="11">
        <f t="shared" si="1920"/>
        <v>0</v>
      </c>
      <c r="AN798" s="11">
        <f t="shared" si="1853"/>
        <v>23143.4</v>
      </c>
      <c r="AO798" s="11">
        <f t="shared" si="1854"/>
        <v>23143.4</v>
      </c>
      <c r="AP798" s="11">
        <f t="shared" si="1855"/>
        <v>23143.4</v>
      </c>
      <c r="AQ798" s="11">
        <f t="shared" si="1921"/>
        <v>0</v>
      </c>
      <c r="AR798" s="11">
        <f t="shared" si="1922"/>
        <v>0</v>
      </c>
      <c r="AS798" s="11">
        <f t="shared" si="1923"/>
        <v>0</v>
      </c>
      <c r="AT798" s="11">
        <f t="shared" si="1859"/>
        <v>23143.4</v>
      </c>
      <c r="AU798" s="11">
        <f t="shared" si="1860"/>
        <v>23143.4</v>
      </c>
      <c r="AV798" s="11">
        <f t="shared" si="1861"/>
        <v>23143.4</v>
      </c>
      <c r="AW798" s="11">
        <f t="shared" si="1924"/>
        <v>0</v>
      </c>
      <c r="AX798" s="11">
        <f t="shared" si="1925"/>
        <v>0</v>
      </c>
      <c r="AY798" s="11">
        <f t="shared" si="1926"/>
        <v>0</v>
      </c>
      <c r="AZ798" s="11">
        <f t="shared" si="1865"/>
        <v>23143.4</v>
      </c>
      <c r="BA798" s="11">
        <f t="shared" si="1866"/>
        <v>23143.4</v>
      </c>
      <c r="BB798" s="11">
        <f t="shared" si="1867"/>
        <v>23143.4</v>
      </c>
      <c r="BC798" s="11">
        <f t="shared" si="1927"/>
        <v>0</v>
      </c>
      <c r="BD798" s="11">
        <f t="shared" si="1928"/>
        <v>0</v>
      </c>
      <c r="BE798" s="11">
        <f t="shared" si="1929"/>
        <v>0</v>
      </c>
      <c r="BF798" s="11">
        <f t="shared" si="1871"/>
        <v>23143.4</v>
      </c>
      <c r="BG798" s="11">
        <f t="shared" si="1872"/>
        <v>23143.4</v>
      </c>
      <c r="BH798" s="11">
        <f t="shared" si="1873"/>
        <v>23143.4</v>
      </c>
      <c r="BI798" s="11">
        <f t="shared" si="1930"/>
        <v>0</v>
      </c>
      <c r="BJ798" s="11">
        <f t="shared" si="1931"/>
        <v>0</v>
      </c>
      <c r="BK798" s="11">
        <f t="shared" si="1932"/>
        <v>0</v>
      </c>
      <c r="BL798" s="11">
        <f t="shared" si="1817"/>
        <v>23143.4</v>
      </c>
      <c r="BM798" s="11">
        <f t="shared" si="1933"/>
        <v>0</v>
      </c>
      <c r="BN798" s="43">
        <f t="shared" si="1883"/>
        <v>23143.4</v>
      </c>
      <c r="BO798" s="11">
        <f t="shared" si="1893"/>
        <v>23143.4</v>
      </c>
      <c r="BP798" s="11">
        <f t="shared" si="1934"/>
        <v>0</v>
      </c>
      <c r="BQ798" s="43">
        <f t="shared" si="1884"/>
        <v>23143.4</v>
      </c>
      <c r="BR798" s="11">
        <f t="shared" si="1894"/>
        <v>23143.4</v>
      </c>
      <c r="BS798" s="11">
        <f t="shared" si="1934"/>
        <v>0</v>
      </c>
      <c r="BT798" s="43">
        <f t="shared" si="1885"/>
        <v>23143.4</v>
      </c>
      <c r="BU798" s="11">
        <f t="shared" si="1934"/>
        <v>0</v>
      </c>
      <c r="BV798" s="21"/>
      <c r="BW798" s="21"/>
      <c r="BX798" s="1" t="str">
        <f t="shared" si="1819"/>
        <v/>
      </c>
    </row>
    <row r="799" spans="1:77" ht="46.8" customHeight="1" x14ac:dyDescent="0.3">
      <c r="A799" s="62" t="s">
        <v>525</v>
      </c>
      <c r="B799" s="63" t="s">
        <v>82</v>
      </c>
      <c r="C799" s="62"/>
      <c r="D799" s="62"/>
      <c r="E799" s="64" t="s">
        <v>83</v>
      </c>
      <c r="F799" s="11">
        <f t="shared" si="1902"/>
        <v>23143.4</v>
      </c>
      <c r="G799" s="11">
        <f t="shared" si="1903"/>
        <v>23143.4</v>
      </c>
      <c r="H799" s="11">
        <f t="shared" si="1904"/>
        <v>23143.4</v>
      </c>
      <c r="I799" s="11">
        <f t="shared" si="1905"/>
        <v>0</v>
      </c>
      <c r="J799" s="11">
        <f t="shared" si="1906"/>
        <v>0</v>
      </c>
      <c r="K799" s="11">
        <f t="shared" si="1907"/>
        <v>0</v>
      </c>
      <c r="L799" s="11">
        <f t="shared" si="1935"/>
        <v>23143.4</v>
      </c>
      <c r="M799" s="11">
        <f t="shared" si="1936"/>
        <v>23143.4</v>
      </c>
      <c r="N799" s="11">
        <f t="shared" si="1937"/>
        <v>23143.4</v>
      </c>
      <c r="O799" s="11">
        <f t="shared" si="1908"/>
        <v>0</v>
      </c>
      <c r="P799" s="11">
        <f t="shared" si="1909"/>
        <v>0</v>
      </c>
      <c r="Q799" s="11">
        <f t="shared" si="1910"/>
        <v>0</v>
      </c>
      <c r="R799" s="11">
        <f t="shared" si="1831"/>
        <v>23143.4</v>
      </c>
      <c r="S799" s="11">
        <f t="shared" si="1832"/>
        <v>23143.4</v>
      </c>
      <c r="T799" s="11">
        <f t="shared" si="1833"/>
        <v>23143.4</v>
      </c>
      <c r="U799" s="11">
        <f t="shared" si="1911"/>
        <v>0</v>
      </c>
      <c r="V799" s="11">
        <f t="shared" si="1912"/>
        <v>0</v>
      </c>
      <c r="W799" s="11">
        <f t="shared" si="1913"/>
        <v>0</v>
      </c>
      <c r="X799" s="11">
        <f t="shared" si="1837"/>
        <v>23143.4</v>
      </c>
      <c r="Y799" s="11">
        <f t="shared" si="1838"/>
        <v>23143.4</v>
      </c>
      <c r="Z799" s="11">
        <f t="shared" si="1839"/>
        <v>23143.4</v>
      </c>
      <c r="AA799" s="11">
        <f t="shared" si="1914"/>
        <v>0</v>
      </c>
      <c r="AB799" s="11">
        <f t="shared" si="1915"/>
        <v>0</v>
      </c>
      <c r="AC799" s="11">
        <f t="shared" si="1916"/>
        <v>0</v>
      </c>
      <c r="AD799" s="11">
        <f t="shared" si="1843"/>
        <v>23143.4</v>
      </c>
      <c r="AE799" s="11">
        <f t="shared" si="1844"/>
        <v>23143.4</v>
      </c>
      <c r="AF799" s="11">
        <f t="shared" si="1845"/>
        <v>23143.4</v>
      </c>
      <c r="AG799" s="11">
        <f t="shared" si="1917"/>
        <v>0</v>
      </c>
      <c r="AH799" s="11">
        <f t="shared" si="1847"/>
        <v>23143.4</v>
      </c>
      <c r="AI799" s="11">
        <f t="shared" si="1848"/>
        <v>23143.4</v>
      </c>
      <c r="AJ799" s="11">
        <f t="shared" si="1849"/>
        <v>23143.4</v>
      </c>
      <c r="AK799" s="11">
        <f t="shared" si="1918"/>
        <v>0</v>
      </c>
      <c r="AL799" s="11">
        <f t="shared" si="1919"/>
        <v>0</v>
      </c>
      <c r="AM799" s="11">
        <f t="shared" si="1920"/>
        <v>0</v>
      </c>
      <c r="AN799" s="11">
        <f t="shared" si="1853"/>
        <v>23143.4</v>
      </c>
      <c r="AO799" s="11">
        <f t="shared" si="1854"/>
        <v>23143.4</v>
      </c>
      <c r="AP799" s="11">
        <f t="shared" si="1855"/>
        <v>23143.4</v>
      </c>
      <c r="AQ799" s="11">
        <f t="shared" si="1921"/>
        <v>0</v>
      </c>
      <c r="AR799" s="11">
        <f t="shared" si="1922"/>
        <v>0</v>
      </c>
      <c r="AS799" s="11">
        <f t="shared" si="1923"/>
        <v>0</v>
      </c>
      <c r="AT799" s="11">
        <f t="shared" si="1859"/>
        <v>23143.4</v>
      </c>
      <c r="AU799" s="11">
        <f t="shared" si="1860"/>
        <v>23143.4</v>
      </c>
      <c r="AV799" s="11">
        <f t="shared" si="1861"/>
        <v>23143.4</v>
      </c>
      <c r="AW799" s="11">
        <f t="shared" si="1924"/>
        <v>0</v>
      </c>
      <c r="AX799" s="11">
        <f t="shared" si="1925"/>
        <v>0</v>
      </c>
      <c r="AY799" s="11">
        <f t="shared" si="1926"/>
        <v>0</v>
      </c>
      <c r="AZ799" s="11">
        <f t="shared" si="1865"/>
        <v>23143.4</v>
      </c>
      <c r="BA799" s="11">
        <f t="shared" si="1866"/>
        <v>23143.4</v>
      </c>
      <c r="BB799" s="11">
        <f t="shared" si="1867"/>
        <v>23143.4</v>
      </c>
      <c r="BC799" s="11">
        <f t="shared" si="1927"/>
        <v>0</v>
      </c>
      <c r="BD799" s="11">
        <f t="shared" si="1928"/>
        <v>0</v>
      </c>
      <c r="BE799" s="11">
        <f t="shared" si="1929"/>
        <v>0</v>
      </c>
      <c r="BF799" s="11">
        <f t="shared" si="1871"/>
        <v>23143.4</v>
      </c>
      <c r="BG799" s="11">
        <f t="shared" si="1872"/>
        <v>23143.4</v>
      </c>
      <c r="BH799" s="11">
        <f t="shared" si="1873"/>
        <v>23143.4</v>
      </c>
      <c r="BI799" s="11">
        <f t="shared" si="1930"/>
        <v>0</v>
      </c>
      <c r="BJ799" s="11">
        <f t="shared" si="1931"/>
        <v>0</v>
      </c>
      <c r="BK799" s="11">
        <f t="shared" si="1932"/>
        <v>0</v>
      </c>
      <c r="BL799" s="11">
        <f t="shared" si="1817"/>
        <v>23143.4</v>
      </c>
      <c r="BM799" s="11">
        <f t="shared" si="1933"/>
        <v>0</v>
      </c>
      <c r="BN799" s="43">
        <f t="shared" si="1883"/>
        <v>23143.4</v>
      </c>
      <c r="BO799" s="11">
        <f t="shared" si="1893"/>
        <v>23143.4</v>
      </c>
      <c r="BP799" s="11">
        <f t="shared" si="1934"/>
        <v>0</v>
      </c>
      <c r="BQ799" s="43">
        <f t="shared" si="1884"/>
        <v>23143.4</v>
      </c>
      <c r="BR799" s="11">
        <f t="shared" si="1894"/>
        <v>23143.4</v>
      </c>
      <c r="BS799" s="11">
        <f t="shared" si="1934"/>
        <v>0</v>
      </c>
      <c r="BT799" s="43">
        <f t="shared" si="1885"/>
        <v>23143.4</v>
      </c>
      <c r="BU799" s="11">
        <f t="shared" si="1934"/>
        <v>0</v>
      </c>
      <c r="BV799" s="21"/>
      <c r="BW799" s="21"/>
      <c r="BX799" s="1" t="str">
        <f t="shared" si="1819"/>
        <v/>
      </c>
    </row>
    <row r="800" spans="1:77" ht="31.2" customHeight="1" x14ac:dyDescent="0.3">
      <c r="A800" s="62" t="s">
        <v>525</v>
      </c>
      <c r="B800" s="63">
        <v>600</v>
      </c>
      <c r="C800" s="62" t="s">
        <v>71</v>
      </c>
      <c r="D800" s="62" t="s">
        <v>521</v>
      </c>
      <c r="E800" s="64" t="s">
        <v>522</v>
      </c>
      <c r="F800" s="11">
        <v>23143.4</v>
      </c>
      <c r="G800" s="11">
        <v>23143.4</v>
      </c>
      <c r="H800" s="11">
        <v>23143.4</v>
      </c>
      <c r="I800" s="11"/>
      <c r="J800" s="11"/>
      <c r="K800" s="11"/>
      <c r="L800" s="11">
        <f t="shared" si="1935"/>
        <v>23143.4</v>
      </c>
      <c r="M800" s="11">
        <f t="shared" si="1936"/>
        <v>23143.4</v>
      </c>
      <c r="N800" s="11">
        <f t="shared" si="1937"/>
        <v>23143.4</v>
      </c>
      <c r="O800" s="11"/>
      <c r="P800" s="11"/>
      <c r="Q800" s="11"/>
      <c r="R800" s="11">
        <f t="shared" si="1831"/>
        <v>23143.4</v>
      </c>
      <c r="S800" s="11">
        <f t="shared" si="1832"/>
        <v>23143.4</v>
      </c>
      <c r="T800" s="11">
        <f t="shared" si="1833"/>
        <v>23143.4</v>
      </c>
      <c r="U800" s="11"/>
      <c r="V800" s="11"/>
      <c r="W800" s="11"/>
      <c r="X800" s="11">
        <f t="shared" si="1837"/>
        <v>23143.4</v>
      </c>
      <c r="Y800" s="11">
        <f t="shared" si="1838"/>
        <v>23143.4</v>
      </c>
      <c r="Z800" s="11">
        <f t="shared" si="1839"/>
        <v>23143.4</v>
      </c>
      <c r="AA800" s="11"/>
      <c r="AB800" s="11"/>
      <c r="AC800" s="11"/>
      <c r="AD800" s="11">
        <f t="shared" si="1843"/>
        <v>23143.4</v>
      </c>
      <c r="AE800" s="11">
        <f t="shared" si="1844"/>
        <v>23143.4</v>
      </c>
      <c r="AF800" s="11">
        <f t="shared" si="1845"/>
        <v>23143.4</v>
      </c>
      <c r="AG800" s="11"/>
      <c r="AH800" s="11">
        <f t="shared" si="1847"/>
        <v>23143.4</v>
      </c>
      <c r="AI800" s="11">
        <f t="shared" si="1848"/>
        <v>23143.4</v>
      </c>
      <c r="AJ800" s="11">
        <f t="shared" si="1849"/>
        <v>23143.4</v>
      </c>
      <c r="AK800" s="11"/>
      <c r="AL800" s="11"/>
      <c r="AM800" s="11"/>
      <c r="AN800" s="11">
        <f t="shared" si="1853"/>
        <v>23143.4</v>
      </c>
      <c r="AO800" s="11">
        <f t="shared" si="1854"/>
        <v>23143.4</v>
      </c>
      <c r="AP800" s="11">
        <f t="shared" si="1855"/>
        <v>23143.4</v>
      </c>
      <c r="AQ800" s="11"/>
      <c r="AR800" s="11"/>
      <c r="AS800" s="11"/>
      <c r="AT800" s="11">
        <f t="shared" si="1859"/>
        <v>23143.4</v>
      </c>
      <c r="AU800" s="11">
        <f t="shared" si="1860"/>
        <v>23143.4</v>
      </c>
      <c r="AV800" s="11">
        <f t="shared" si="1861"/>
        <v>23143.4</v>
      </c>
      <c r="AW800" s="11"/>
      <c r="AX800" s="11"/>
      <c r="AY800" s="11"/>
      <c r="AZ800" s="11">
        <f t="shared" si="1865"/>
        <v>23143.4</v>
      </c>
      <c r="BA800" s="11">
        <f t="shared" si="1866"/>
        <v>23143.4</v>
      </c>
      <c r="BB800" s="11">
        <f t="shared" si="1867"/>
        <v>23143.4</v>
      </c>
      <c r="BC800" s="11"/>
      <c r="BD800" s="11"/>
      <c r="BE800" s="11"/>
      <c r="BF800" s="11">
        <f t="shared" si="1871"/>
        <v>23143.4</v>
      </c>
      <c r="BG800" s="11">
        <f t="shared" si="1872"/>
        <v>23143.4</v>
      </c>
      <c r="BH800" s="11">
        <f t="shared" si="1873"/>
        <v>23143.4</v>
      </c>
      <c r="BI800" s="11"/>
      <c r="BJ800" s="11"/>
      <c r="BK800" s="11"/>
      <c r="BL800" s="11">
        <f t="shared" si="1817"/>
        <v>23143.4</v>
      </c>
      <c r="BM800" s="11"/>
      <c r="BN800" s="43">
        <f t="shared" si="1883"/>
        <v>23143.4</v>
      </c>
      <c r="BO800" s="11">
        <f t="shared" si="1893"/>
        <v>23143.4</v>
      </c>
      <c r="BP800" s="11"/>
      <c r="BQ800" s="43">
        <f t="shared" si="1884"/>
        <v>23143.4</v>
      </c>
      <c r="BR800" s="11">
        <f t="shared" si="1894"/>
        <v>23143.4</v>
      </c>
      <c r="BS800" s="11"/>
      <c r="BT800" s="43">
        <f t="shared" si="1885"/>
        <v>23143.4</v>
      </c>
      <c r="BU800" s="11"/>
      <c r="BV800" s="21"/>
      <c r="BW800" s="21"/>
      <c r="BX800" s="1" t="str">
        <f t="shared" si="1819"/>
        <v>0412</v>
      </c>
    </row>
    <row r="801" spans="1:77" ht="62.4" customHeight="1" x14ac:dyDescent="0.3">
      <c r="A801" s="62" t="s">
        <v>527</v>
      </c>
      <c r="B801" s="63"/>
      <c r="C801" s="62"/>
      <c r="D801" s="62"/>
      <c r="E801" s="64" t="s">
        <v>528</v>
      </c>
      <c r="F801" s="11">
        <f t="shared" si="1902"/>
        <v>89843.400000000009</v>
      </c>
      <c r="G801" s="11">
        <f t="shared" si="1903"/>
        <v>92485.2</v>
      </c>
      <c r="H801" s="11">
        <f t="shared" si="1904"/>
        <v>92485.2</v>
      </c>
      <c r="I801" s="11">
        <f t="shared" si="1905"/>
        <v>0</v>
      </c>
      <c r="J801" s="11">
        <f t="shared" si="1906"/>
        <v>0</v>
      </c>
      <c r="K801" s="11">
        <f t="shared" si="1907"/>
        <v>0</v>
      </c>
      <c r="L801" s="11">
        <f t="shared" si="1935"/>
        <v>89843.400000000009</v>
      </c>
      <c r="M801" s="11">
        <f t="shared" si="1936"/>
        <v>92485.2</v>
      </c>
      <c r="N801" s="11">
        <f t="shared" si="1937"/>
        <v>92485.2</v>
      </c>
      <c r="O801" s="11">
        <f t="shared" si="1908"/>
        <v>12776.1</v>
      </c>
      <c r="P801" s="11">
        <f t="shared" si="1909"/>
        <v>15575.7</v>
      </c>
      <c r="Q801" s="11">
        <f t="shared" si="1910"/>
        <v>15575.7</v>
      </c>
      <c r="R801" s="11">
        <f t="shared" si="1831"/>
        <v>102619.50000000001</v>
      </c>
      <c r="S801" s="11">
        <f t="shared" si="1832"/>
        <v>108060.9</v>
      </c>
      <c r="T801" s="11">
        <f t="shared" si="1833"/>
        <v>108060.9</v>
      </c>
      <c r="U801" s="11">
        <f t="shared" si="1911"/>
        <v>0</v>
      </c>
      <c r="V801" s="11">
        <f t="shared" si="1912"/>
        <v>0</v>
      </c>
      <c r="W801" s="11">
        <f t="shared" si="1913"/>
        <v>0</v>
      </c>
      <c r="X801" s="11">
        <f t="shared" si="1837"/>
        <v>102619.50000000001</v>
      </c>
      <c r="Y801" s="11">
        <f t="shared" si="1838"/>
        <v>108060.9</v>
      </c>
      <c r="Z801" s="11">
        <f t="shared" si="1839"/>
        <v>108060.9</v>
      </c>
      <c r="AA801" s="11">
        <f t="shared" si="1914"/>
        <v>0</v>
      </c>
      <c r="AB801" s="11">
        <f t="shared" si="1915"/>
        <v>0</v>
      </c>
      <c r="AC801" s="11">
        <f t="shared" si="1916"/>
        <v>0</v>
      </c>
      <c r="AD801" s="11">
        <f t="shared" si="1843"/>
        <v>102619.50000000001</v>
      </c>
      <c r="AE801" s="11">
        <f t="shared" si="1844"/>
        <v>108060.9</v>
      </c>
      <c r="AF801" s="11">
        <f t="shared" si="1845"/>
        <v>108060.9</v>
      </c>
      <c r="AG801" s="11">
        <f t="shared" si="1917"/>
        <v>0</v>
      </c>
      <c r="AH801" s="11">
        <f t="shared" si="1847"/>
        <v>102619.50000000001</v>
      </c>
      <c r="AI801" s="11">
        <f t="shared" si="1848"/>
        <v>108060.9</v>
      </c>
      <c r="AJ801" s="11">
        <f t="shared" si="1849"/>
        <v>108060.9</v>
      </c>
      <c r="AK801" s="11">
        <f t="shared" si="1918"/>
        <v>0</v>
      </c>
      <c r="AL801" s="11">
        <f t="shared" si="1919"/>
        <v>0</v>
      </c>
      <c r="AM801" s="11">
        <f t="shared" si="1920"/>
        <v>0</v>
      </c>
      <c r="AN801" s="11">
        <f t="shared" si="1853"/>
        <v>102619.50000000001</v>
      </c>
      <c r="AO801" s="11">
        <f t="shared" si="1854"/>
        <v>108060.9</v>
      </c>
      <c r="AP801" s="11">
        <f t="shared" si="1855"/>
        <v>108060.9</v>
      </c>
      <c r="AQ801" s="11">
        <f t="shared" si="1921"/>
        <v>0</v>
      </c>
      <c r="AR801" s="11">
        <f t="shared" si="1922"/>
        <v>0</v>
      </c>
      <c r="AS801" s="11">
        <f t="shared" si="1923"/>
        <v>0</v>
      </c>
      <c r="AT801" s="11">
        <f t="shared" si="1859"/>
        <v>102619.50000000001</v>
      </c>
      <c r="AU801" s="11">
        <f t="shared" si="1860"/>
        <v>108060.9</v>
      </c>
      <c r="AV801" s="11">
        <f t="shared" si="1861"/>
        <v>108060.9</v>
      </c>
      <c r="AW801" s="11">
        <f t="shared" si="1924"/>
        <v>0</v>
      </c>
      <c r="AX801" s="11">
        <f t="shared" si="1925"/>
        <v>0</v>
      </c>
      <c r="AY801" s="11">
        <f t="shared" si="1926"/>
        <v>0</v>
      </c>
      <c r="AZ801" s="11">
        <f t="shared" si="1865"/>
        <v>102619.50000000001</v>
      </c>
      <c r="BA801" s="11">
        <f t="shared" si="1866"/>
        <v>108060.9</v>
      </c>
      <c r="BB801" s="11">
        <f t="shared" si="1867"/>
        <v>108060.9</v>
      </c>
      <c r="BC801" s="11">
        <f t="shared" si="1927"/>
        <v>0</v>
      </c>
      <c r="BD801" s="11">
        <f t="shared" si="1928"/>
        <v>0</v>
      </c>
      <c r="BE801" s="11">
        <f t="shared" si="1929"/>
        <v>0</v>
      </c>
      <c r="BF801" s="11">
        <f t="shared" si="1871"/>
        <v>102619.50000000001</v>
      </c>
      <c r="BG801" s="11">
        <f t="shared" si="1872"/>
        <v>108060.9</v>
      </c>
      <c r="BH801" s="11">
        <f t="shared" si="1873"/>
        <v>108060.9</v>
      </c>
      <c r="BI801" s="11">
        <f t="shared" si="1930"/>
        <v>0</v>
      </c>
      <c r="BJ801" s="11">
        <f t="shared" si="1931"/>
        <v>0</v>
      </c>
      <c r="BK801" s="11">
        <f t="shared" si="1932"/>
        <v>0</v>
      </c>
      <c r="BL801" s="11">
        <f t="shared" si="1817"/>
        <v>102619.50000000001</v>
      </c>
      <c r="BM801" s="11">
        <f t="shared" si="1933"/>
        <v>0</v>
      </c>
      <c r="BN801" s="43">
        <f t="shared" si="1883"/>
        <v>102619.50000000001</v>
      </c>
      <c r="BO801" s="11">
        <f t="shared" si="1893"/>
        <v>108060.9</v>
      </c>
      <c r="BP801" s="11">
        <f t="shared" si="1934"/>
        <v>0</v>
      </c>
      <c r="BQ801" s="43">
        <f t="shared" si="1884"/>
        <v>108060.9</v>
      </c>
      <c r="BR801" s="11">
        <f t="shared" si="1894"/>
        <v>108060.9</v>
      </c>
      <c r="BS801" s="11">
        <f t="shared" si="1934"/>
        <v>0</v>
      </c>
      <c r="BT801" s="43">
        <f t="shared" si="1885"/>
        <v>108060.9</v>
      </c>
      <c r="BU801" s="11">
        <f t="shared" si="1934"/>
        <v>0</v>
      </c>
      <c r="BV801" s="21"/>
      <c r="BW801" s="21"/>
      <c r="BX801" s="1" t="str">
        <f t="shared" si="1819"/>
        <v/>
      </c>
    </row>
    <row r="802" spans="1:77" ht="31.2" customHeight="1" x14ac:dyDescent="0.3">
      <c r="A802" s="62" t="s">
        <v>529</v>
      </c>
      <c r="B802" s="63"/>
      <c r="C802" s="62"/>
      <c r="D802" s="62"/>
      <c r="E802" s="64" t="s">
        <v>195</v>
      </c>
      <c r="F802" s="11">
        <f t="shared" ref="F802:K802" si="1938">F803+F805</f>
        <v>89843.400000000009</v>
      </c>
      <c r="G802" s="11">
        <f t="shared" si="1938"/>
        <v>92485.2</v>
      </c>
      <c r="H802" s="11">
        <f t="shared" si="1938"/>
        <v>92485.2</v>
      </c>
      <c r="I802" s="11">
        <f t="shared" si="1938"/>
        <v>0</v>
      </c>
      <c r="J802" s="11">
        <f t="shared" si="1938"/>
        <v>0</v>
      </c>
      <c r="K802" s="11">
        <f t="shared" si="1938"/>
        <v>0</v>
      </c>
      <c r="L802" s="11">
        <f t="shared" si="1935"/>
        <v>89843.400000000009</v>
      </c>
      <c r="M802" s="11">
        <f t="shared" si="1936"/>
        <v>92485.2</v>
      </c>
      <c r="N802" s="11">
        <f t="shared" si="1937"/>
        <v>92485.2</v>
      </c>
      <c r="O802" s="11">
        <f>O803+O805</f>
        <v>12776.1</v>
      </c>
      <c r="P802" s="11">
        <f>P803+P805</f>
        <v>15575.7</v>
      </c>
      <c r="Q802" s="11">
        <f>Q803+Q805</f>
        <v>15575.7</v>
      </c>
      <c r="R802" s="11">
        <f t="shared" si="1831"/>
        <v>102619.50000000001</v>
      </c>
      <c r="S802" s="11">
        <f t="shared" si="1832"/>
        <v>108060.9</v>
      </c>
      <c r="T802" s="11">
        <f t="shared" si="1833"/>
        <v>108060.9</v>
      </c>
      <c r="U802" s="11">
        <f>U803+U805</f>
        <v>0</v>
      </c>
      <c r="V802" s="11">
        <f>V803+V805</f>
        <v>0</v>
      </c>
      <c r="W802" s="11">
        <f>W803+W805</f>
        <v>0</v>
      </c>
      <c r="X802" s="11">
        <f t="shared" si="1837"/>
        <v>102619.50000000001</v>
      </c>
      <c r="Y802" s="11">
        <f t="shared" si="1838"/>
        <v>108060.9</v>
      </c>
      <c r="Z802" s="11">
        <f t="shared" si="1839"/>
        <v>108060.9</v>
      </c>
      <c r="AA802" s="11">
        <f>AA803+AA805</f>
        <v>0</v>
      </c>
      <c r="AB802" s="11">
        <f>AB803+AB805</f>
        <v>0</v>
      </c>
      <c r="AC802" s="11">
        <f>AC803+AC805</f>
        <v>0</v>
      </c>
      <c r="AD802" s="11">
        <f t="shared" si="1843"/>
        <v>102619.50000000001</v>
      </c>
      <c r="AE802" s="11">
        <f t="shared" si="1844"/>
        <v>108060.9</v>
      </c>
      <c r="AF802" s="11">
        <f t="shared" si="1845"/>
        <v>108060.9</v>
      </c>
      <c r="AG802" s="11">
        <f>AG803+AG805</f>
        <v>0</v>
      </c>
      <c r="AH802" s="11">
        <f t="shared" si="1847"/>
        <v>102619.50000000001</v>
      </c>
      <c r="AI802" s="11">
        <f t="shared" si="1848"/>
        <v>108060.9</v>
      </c>
      <c r="AJ802" s="11">
        <f t="shared" si="1849"/>
        <v>108060.9</v>
      </c>
      <c r="AK802" s="11">
        <f>AK803+AK805</f>
        <v>0</v>
      </c>
      <c r="AL802" s="11">
        <f>AL803+AL805</f>
        <v>0</v>
      </c>
      <c r="AM802" s="11">
        <f>AM803+AM805</f>
        <v>0</v>
      </c>
      <c r="AN802" s="11">
        <f t="shared" si="1853"/>
        <v>102619.50000000001</v>
      </c>
      <c r="AO802" s="11">
        <f t="shared" si="1854"/>
        <v>108060.9</v>
      </c>
      <c r="AP802" s="11">
        <f t="shared" si="1855"/>
        <v>108060.9</v>
      </c>
      <c r="AQ802" s="11">
        <f>AQ803+AQ805</f>
        <v>0</v>
      </c>
      <c r="AR802" s="11">
        <f>AR803+AR805</f>
        <v>0</v>
      </c>
      <c r="AS802" s="11">
        <f>AS803+AS805</f>
        <v>0</v>
      </c>
      <c r="AT802" s="11">
        <f t="shared" si="1859"/>
        <v>102619.50000000001</v>
      </c>
      <c r="AU802" s="11">
        <f t="shared" si="1860"/>
        <v>108060.9</v>
      </c>
      <c r="AV802" s="11">
        <f t="shared" si="1861"/>
        <v>108060.9</v>
      </c>
      <c r="AW802" s="11">
        <f>AW803+AW805</f>
        <v>0</v>
      </c>
      <c r="AX802" s="11">
        <f>AX803+AX805</f>
        <v>0</v>
      </c>
      <c r="AY802" s="11">
        <f>AY803+AY805</f>
        <v>0</v>
      </c>
      <c r="AZ802" s="11">
        <f t="shared" si="1865"/>
        <v>102619.50000000001</v>
      </c>
      <c r="BA802" s="11">
        <f t="shared" si="1866"/>
        <v>108060.9</v>
      </c>
      <c r="BB802" s="11">
        <f t="shared" si="1867"/>
        <v>108060.9</v>
      </c>
      <c r="BC802" s="11">
        <f>BC803+BC805</f>
        <v>0</v>
      </c>
      <c r="BD802" s="11">
        <f>BD803+BD805</f>
        <v>0</v>
      </c>
      <c r="BE802" s="11">
        <f>BE803+BE805</f>
        <v>0</v>
      </c>
      <c r="BF802" s="11">
        <f t="shared" si="1871"/>
        <v>102619.50000000001</v>
      </c>
      <c r="BG802" s="11">
        <f t="shared" si="1872"/>
        <v>108060.9</v>
      </c>
      <c r="BH802" s="11">
        <f t="shared" si="1873"/>
        <v>108060.9</v>
      </c>
      <c r="BI802" s="11">
        <f>BI803+BI805</f>
        <v>0</v>
      </c>
      <c r="BJ802" s="11">
        <f>BJ803+BJ805</f>
        <v>0</v>
      </c>
      <c r="BK802" s="11">
        <f>BK803+BK805</f>
        <v>0</v>
      </c>
      <c r="BL802" s="11">
        <f t="shared" si="1817"/>
        <v>102619.50000000001</v>
      </c>
      <c r="BM802" s="11">
        <f>BM803+BM805</f>
        <v>0</v>
      </c>
      <c r="BN802" s="43">
        <f t="shared" si="1883"/>
        <v>102619.50000000001</v>
      </c>
      <c r="BO802" s="11">
        <f t="shared" si="1893"/>
        <v>108060.9</v>
      </c>
      <c r="BP802" s="11">
        <f>BP803+BP805</f>
        <v>0</v>
      </c>
      <c r="BQ802" s="43">
        <f t="shared" si="1884"/>
        <v>108060.9</v>
      </c>
      <c r="BR802" s="11">
        <f t="shared" si="1894"/>
        <v>108060.9</v>
      </c>
      <c r="BS802" s="11">
        <f>BS803+BS805</f>
        <v>0</v>
      </c>
      <c r="BT802" s="43">
        <f t="shared" si="1885"/>
        <v>108060.9</v>
      </c>
      <c r="BU802" s="11">
        <f>BU803+BU805</f>
        <v>0</v>
      </c>
      <c r="BV802" s="21"/>
      <c r="BW802" s="21"/>
      <c r="BX802" s="1" t="str">
        <f t="shared" si="1819"/>
        <v/>
      </c>
    </row>
    <row r="803" spans="1:77" ht="78" customHeight="1" x14ac:dyDescent="0.3">
      <c r="A803" s="62" t="s">
        <v>529</v>
      </c>
      <c r="B803" s="63" t="s">
        <v>167</v>
      </c>
      <c r="C803" s="62"/>
      <c r="D803" s="62"/>
      <c r="E803" s="64" t="s">
        <v>168</v>
      </c>
      <c r="F803" s="11">
        <f t="shared" ref="F803:K803" si="1939">F804</f>
        <v>86144.400000000009</v>
      </c>
      <c r="G803" s="11">
        <f t="shared" si="1939"/>
        <v>88786.2</v>
      </c>
      <c r="H803" s="11">
        <f t="shared" si="1939"/>
        <v>88786.2</v>
      </c>
      <c r="I803" s="11">
        <f t="shared" si="1939"/>
        <v>0</v>
      </c>
      <c r="J803" s="11">
        <f t="shared" si="1939"/>
        <v>0</v>
      </c>
      <c r="K803" s="11">
        <f t="shared" si="1939"/>
        <v>0</v>
      </c>
      <c r="L803" s="11">
        <f t="shared" si="1935"/>
        <v>86144.400000000009</v>
      </c>
      <c r="M803" s="11">
        <f t="shared" si="1936"/>
        <v>88786.2</v>
      </c>
      <c r="N803" s="11">
        <f t="shared" si="1937"/>
        <v>88786.2</v>
      </c>
      <c r="O803" s="11">
        <f>O804</f>
        <v>12776.1</v>
      </c>
      <c r="P803" s="11">
        <f>P804</f>
        <v>15575.7</v>
      </c>
      <c r="Q803" s="11">
        <f>Q804</f>
        <v>15575.7</v>
      </c>
      <c r="R803" s="11">
        <f t="shared" si="1831"/>
        <v>98920.500000000015</v>
      </c>
      <c r="S803" s="11">
        <f t="shared" si="1832"/>
        <v>104361.9</v>
      </c>
      <c r="T803" s="11">
        <f t="shared" si="1833"/>
        <v>104361.9</v>
      </c>
      <c r="U803" s="11">
        <f>U804</f>
        <v>0</v>
      </c>
      <c r="V803" s="11">
        <f>V804</f>
        <v>0</v>
      </c>
      <c r="W803" s="11">
        <f>W804</f>
        <v>0</v>
      </c>
      <c r="X803" s="11">
        <f t="shared" si="1837"/>
        <v>98920.500000000015</v>
      </c>
      <c r="Y803" s="11">
        <f t="shared" si="1838"/>
        <v>104361.9</v>
      </c>
      <c r="Z803" s="11">
        <f t="shared" si="1839"/>
        <v>104361.9</v>
      </c>
      <c r="AA803" s="11">
        <f>AA804</f>
        <v>0</v>
      </c>
      <c r="AB803" s="11">
        <f>AB804</f>
        <v>0</v>
      </c>
      <c r="AC803" s="11">
        <f>AC804</f>
        <v>0</v>
      </c>
      <c r="AD803" s="11">
        <f t="shared" si="1843"/>
        <v>98920.500000000015</v>
      </c>
      <c r="AE803" s="11">
        <f t="shared" si="1844"/>
        <v>104361.9</v>
      </c>
      <c r="AF803" s="11">
        <f t="shared" si="1845"/>
        <v>104361.9</v>
      </c>
      <c r="AG803" s="11">
        <f>AG804</f>
        <v>0</v>
      </c>
      <c r="AH803" s="11">
        <f t="shared" si="1847"/>
        <v>98920.500000000015</v>
      </c>
      <c r="AI803" s="11">
        <f t="shared" si="1848"/>
        <v>104361.9</v>
      </c>
      <c r="AJ803" s="11">
        <f t="shared" si="1849"/>
        <v>104361.9</v>
      </c>
      <c r="AK803" s="11">
        <f>AK804</f>
        <v>0</v>
      </c>
      <c r="AL803" s="11">
        <f>AL804</f>
        <v>0</v>
      </c>
      <c r="AM803" s="11">
        <f>AM804</f>
        <v>0</v>
      </c>
      <c r="AN803" s="11">
        <f t="shared" si="1853"/>
        <v>98920.500000000015</v>
      </c>
      <c r="AO803" s="11">
        <f t="shared" si="1854"/>
        <v>104361.9</v>
      </c>
      <c r="AP803" s="11">
        <f t="shared" si="1855"/>
        <v>104361.9</v>
      </c>
      <c r="AQ803" s="11">
        <f>AQ804</f>
        <v>0</v>
      </c>
      <c r="AR803" s="11">
        <f>AR804</f>
        <v>0</v>
      </c>
      <c r="AS803" s="11">
        <f>AS804</f>
        <v>0</v>
      </c>
      <c r="AT803" s="11">
        <f t="shared" si="1859"/>
        <v>98920.500000000015</v>
      </c>
      <c r="AU803" s="11">
        <f t="shared" si="1860"/>
        <v>104361.9</v>
      </c>
      <c r="AV803" s="11">
        <f t="shared" si="1861"/>
        <v>104361.9</v>
      </c>
      <c r="AW803" s="11">
        <f>AW804</f>
        <v>0</v>
      </c>
      <c r="AX803" s="11">
        <f>AX804</f>
        <v>0</v>
      </c>
      <c r="AY803" s="11">
        <f>AY804</f>
        <v>0</v>
      </c>
      <c r="AZ803" s="11">
        <f t="shared" si="1865"/>
        <v>98920.500000000015</v>
      </c>
      <c r="BA803" s="11">
        <f t="shared" si="1866"/>
        <v>104361.9</v>
      </c>
      <c r="BB803" s="11">
        <f t="shared" si="1867"/>
        <v>104361.9</v>
      </c>
      <c r="BC803" s="11">
        <f>BC804</f>
        <v>0</v>
      </c>
      <c r="BD803" s="11">
        <f>BD804</f>
        <v>0</v>
      </c>
      <c r="BE803" s="11">
        <f>BE804</f>
        <v>0</v>
      </c>
      <c r="BF803" s="11">
        <f t="shared" si="1871"/>
        <v>98920.500000000015</v>
      </c>
      <c r="BG803" s="11">
        <f t="shared" si="1872"/>
        <v>104361.9</v>
      </c>
      <c r="BH803" s="11">
        <f t="shared" si="1873"/>
        <v>104361.9</v>
      </c>
      <c r="BI803" s="11">
        <f>BI804</f>
        <v>0</v>
      </c>
      <c r="BJ803" s="11">
        <f>BJ804</f>
        <v>0</v>
      </c>
      <c r="BK803" s="11">
        <f>BK804</f>
        <v>0</v>
      </c>
      <c r="BL803" s="11">
        <f t="shared" si="1817"/>
        <v>98920.500000000015</v>
      </c>
      <c r="BM803" s="11">
        <f>BM804</f>
        <v>0</v>
      </c>
      <c r="BN803" s="43">
        <f t="shared" si="1883"/>
        <v>98920.500000000015</v>
      </c>
      <c r="BO803" s="11">
        <f t="shared" si="1893"/>
        <v>104361.9</v>
      </c>
      <c r="BP803" s="11">
        <f>BP804</f>
        <v>0</v>
      </c>
      <c r="BQ803" s="43">
        <f t="shared" si="1884"/>
        <v>104361.9</v>
      </c>
      <c r="BR803" s="11">
        <f t="shared" si="1894"/>
        <v>104361.9</v>
      </c>
      <c r="BS803" s="11">
        <f>BS804</f>
        <v>0</v>
      </c>
      <c r="BT803" s="43">
        <f t="shared" si="1885"/>
        <v>104361.9</v>
      </c>
      <c r="BU803" s="11">
        <f>BU804</f>
        <v>0</v>
      </c>
      <c r="BV803" s="21"/>
      <c r="BW803" s="21"/>
      <c r="BX803" s="1" t="str">
        <f t="shared" si="1819"/>
        <v/>
      </c>
    </row>
    <row r="804" spans="1:77" ht="31.2" customHeight="1" x14ac:dyDescent="0.3">
      <c r="A804" s="62" t="s">
        <v>529</v>
      </c>
      <c r="B804" s="63">
        <v>100</v>
      </c>
      <c r="C804" s="62" t="s">
        <v>71</v>
      </c>
      <c r="D804" s="62" t="s">
        <v>521</v>
      </c>
      <c r="E804" s="64" t="s">
        <v>522</v>
      </c>
      <c r="F804" s="11">
        <v>86144.400000000009</v>
      </c>
      <c r="G804" s="11">
        <v>88786.2</v>
      </c>
      <c r="H804" s="11">
        <v>88786.2</v>
      </c>
      <c r="I804" s="11"/>
      <c r="J804" s="11"/>
      <c r="K804" s="11"/>
      <c r="L804" s="11">
        <f t="shared" si="1935"/>
        <v>86144.400000000009</v>
      </c>
      <c r="M804" s="11">
        <f t="shared" si="1936"/>
        <v>88786.2</v>
      </c>
      <c r="N804" s="11">
        <f t="shared" si="1937"/>
        <v>88786.2</v>
      </c>
      <c r="O804" s="11">
        <v>12776.1</v>
      </c>
      <c r="P804" s="11">
        <v>15575.7</v>
      </c>
      <c r="Q804" s="11">
        <v>15575.7</v>
      </c>
      <c r="R804" s="11">
        <f t="shared" si="1831"/>
        <v>98920.500000000015</v>
      </c>
      <c r="S804" s="11">
        <f t="shared" si="1832"/>
        <v>104361.9</v>
      </c>
      <c r="T804" s="11">
        <f t="shared" si="1833"/>
        <v>104361.9</v>
      </c>
      <c r="U804" s="11"/>
      <c r="V804" s="11"/>
      <c r="W804" s="11"/>
      <c r="X804" s="11">
        <f t="shared" si="1837"/>
        <v>98920.500000000015</v>
      </c>
      <c r="Y804" s="11">
        <f t="shared" si="1838"/>
        <v>104361.9</v>
      </c>
      <c r="Z804" s="11">
        <f t="shared" si="1839"/>
        <v>104361.9</v>
      </c>
      <c r="AA804" s="11"/>
      <c r="AB804" s="11"/>
      <c r="AC804" s="11"/>
      <c r="AD804" s="11">
        <f t="shared" si="1843"/>
        <v>98920.500000000015</v>
      </c>
      <c r="AE804" s="11">
        <f t="shared" si="1844"/>
        <v>104361.9</v>
      </c>
      <c r="AF804" s="11">
        <f t="shared" si="1845"/>
        <v>104361.9</v>
      </c>
      <c r="AG804" s="11"/>
      <c r="AH804" s="11">
        <f t="shared" si="1847"/>
        <v>98920.500000000015</v>
      </c>
      <c r="AI804" s="11">
        <f t="shared" si="1848"/>
        <v>104361.9</v>
      </c>
      <c r="AJ804" s="11">
        <f t="shared" si="1849"/>
        <v>104361.9</v>
      </c>
      <c r="AK804" s="11"/>
      <c r="AL804" s="11"/>
      <c r="AM804" s="11"/>
      <c r="AN804" s="11">
        <f t="shared" si="1853"/>
        <v>98920.500000000015</v>
      </c>
      <c r="AO804" s="11">
        <f t="shared" si="1854"/>
        <v>104361.9</v>
      </c>
      <c r="AP804" s="11">
        <f t="shared" si="1855"/>
        <v>104361.9</v>
      </c>
      <c r="AQ804" s="11"/>
      <c r="AR804" s="11"/>
      <c r="AS804" s="11"/>
      <c r="AT804" s="11">
        <f t="shared" si="1859"/>
        <v>98920.500000000015</v>
      </c>
      <c r="AU804" s="11">
        <f t="shared" si="1860"/>
        <v>104361.9</v>
      </c>
      <c r="AV804" s="11">
        <f t="shared" si="1861"/>
        <v>104361.9</v>
      </c>
      <c r="AW804" s="11"/>
      <c r="AX804" s="11"/>
      <c r="AY804" s="11"/>
      <c r="AZ804" s="11">
        <f t="shared" si="1865"/>
        <v>98920.500000000015</v>
      </c>
      <c r="BA804" s="11">
        <f t="shared" si="1866"/>
        <v>104361.9</v>
      </c>
      <c r="BB804" s="11">
        <f t="shared" si="1867"/>
        <v>104361.9</v>
      </c>
      <c r="BC804" s="11"/>
      <c r="BD804" s="11"/>
      <c r="BE804" s="11"/>
      <c r="BF804" s="11">
        <f t="shared" si="1871"/>
        <v>98920.500000000015</v>
      </c>
      <c r="BG804" s="11">
        <f t="shared" si="1872"/>
        <v>104361.9</v>
      </c>
      <c r="BH804" s="11">
        <f t="shared" si="1873"/>
        <v>104361.9</v>
      </c>
      <c r="BI804" s="11"/>
      <c r="BJ804" s="11"/>
      <c r="BK804" s="11"/>
      <c r="BL804" s="11">
        <f t="shared" si="1817"/>
        <v>98920.500000000015</v>
      </c>
      <c r="BM804" s="11"/>
      <c r="BN804" s="43">
        <f t="shared" si="1883"/>
        <v>98920.500000000015</v>
      </c>
      <c r="BO804" s="11">
        <f t="shared" si="1893"/>
        <v>104361.9</v>
      </c>
      <c r="BP804" s="11"/>
      <c r="BQ804" s="43">
        <f t="shared" si="1884"/>
        <v>104361.9</v>
      </c>
      <c r="BR804" s="11">
        <f t="shared" si="1894"/>
        <v>104361.9</v>
      </c>
      <c r="BS804" s="11"/>
      <c r="BT804" s="43">
        <f t="shared" si="1885"/>
        <v>104361.9</v>
      </c>
      <c r="BU804" s="11"/>
      <c r="BV804" s="21"/>
      <c r="BW804" s="21"/>
      <c r="BX804" s="1" t="str">
        <f t="shared" si="1819"/>
        <v>0412</v>
      </c>
    </row>
    <row r="805" spans="1:77" ht="31.2" customHeight="1" x14ac:dyDescent="0.3">
      <c r="A805" s="62" t="s">
        <v>529</v>
      </c>
      <c r="B805" s="63" t="s">
        <v>64</v>
      </c>
      <c r="C805" s="62"/>
      <c r="D805" s="62"/>
      <c r="E805" s="64" t="s">
        <v>65</v>
      </c>
      <c r="F805" s="11">
        <f t="shared" ref="F805:K805" si="1940">F806</f>
        <v>3699</v>
      </c>
      <c r="G805" s="11">
        <f t="shared" si="1940"/>
        <v>3699</v>
      </c>
      <c r="H805" s="11">
        <f t="shared" si="1940"/>
        <v>3699</v>
      </c>
      <c r="I805" s="11">
        <f t="shared" si="1940"/>
        <v>0</v>
      </c>
      <c r="J805" s="11">
        <f t="shared" si="1940"/>
        <v>0</v>
      </c>
      <c r="K805" s="11">
        <f t="shared" si="1940"/>
        <v>0</v>
      </c>
      <c r="L805" s="11">
        <f t="shared" si="1935"/>
        <v>3699</v>
      </c>
      <c r="M805" s="11">
        <f t="shared" si="1936"/>
        <v>3699</v>
      </c>
      <c r="N805" s="11">
        <f t="shared" si="1937"/>
        <v>3699</v>
      </c>
      <c r="O805" s="11">
        <f>O806</f>
        <v>0</v>
      </c>
      <c r="P805" s="11">
        <f>P806</f>
        <v>0</v>
      </c>
      <c r="Q805" s="11">
        <f>Q806</f>
        <v>0</v>
      </c>
      <c r="R805" s="11">
        <f t="shared" si="1831"/>
        <v>3699</v>
      </c>
      <c r="S805" s="11">
        <f t="shared" si="1832"/>
        <v>3699</v>
      </c>
      <c r="T805" s="11">
        <f t="shared" si="1833"/>
        <v>3699</v>
      </c>
      <c r="U805" s="11">
        <f>U806</f>
        <v>0</v>
      </c>
      <c r="V805" s="11">
        <f>V806</f>
        <v>0</v>
      </c>
      <c r="W805" s="11">
        <f>W806</f>
        <v>0</v>
      </c>
      <c r="X805" s="11">
        <f t="shared" si="1837"/>
        <v>3699</v>
      </c>
      <c r="Y805" s="11">
        <f t="shared" si="1838"/>
        <v>3699</v>
      </c>
      <c r="Z805" s="11">
        <f t="shared" si="1839"/>
        <v>3699</v>
      </c>
      <c r="AA805" s="11">
        <f>AA806</f>
        <v>0</v>
      </c>
      <c r="AB805" s="11">
        <f>AB806</f>
        <v>0</v>
      </c>
      <c r="AC805" s="11">
        <f>AC806</f>
        <v>0</v>
      </c>
      <c r="AD805" s="11">
        <f t="shared" si="1843"/>
        <v>3699</v>
      </c>
      <c r="AE805" s="11">
        <f t="shared" si="1844"/>
        <v>3699</v>
      </c>
      <c r="AF805" s="11">
        <f t="shared" si="1845"/>
        <v>3699</v>
      </c>
      <c r="AG805" s="11">
        <f>AG806</f>
        <v>0</v>
      </c>
      <c r="AH805" s="11">
        <f t="shared" si="1847"/>
        <v>3699</v>
      </c>
      <c r="AI805" s="11">
        <f t="shared" si="1848"/>
        <v>3699</v>
      </c>
      <c r="AJ805" s="11">
        <f t="shared" si="1849"/>
        <v>3699</v>
      </c>
      <c r="AK805" s="11">
        <f>AK806</f>
        <v>0</v>
      </c>
      <c r="AL805" s="11">
        <f>AL806</f>
        <v>0</v>
      </c>
      <c r="AM805" s="11">
        <f>AM806</f>
        <v>0</v>
      </c>
      <c r="AN805" s="11">
        <f t="shared" si="1853"/>
        <v>3699</v>
      </c>
      <c r="AO805" s="11">
        <f t="shared" si="1854"/>
        <v>3699</v>
      </c>
      <c r="AP805" s="11">
        <f t="shared" si="1855"/>
        <v>3699</v>
      </c>
      <c r="AQ805" s="11">
        <f>AQ806</f>
        <v>0</v>
      </c>
      <c r="AR805" s="11">
        <f>AR806</f>
        <v>0</v>
      </c>
      <c r="AS805" s="11">
        <f>AS806</f>
        <v>0</v>
      </c>
      <c r="AT805" s="11">
        <f t="shared" si="1859"/>
        <v>3699</v>
      </c>
      <c r="AU805" s="11">
        <f t="shared" si="1860"/>
        <v>3699</v>
      </c>
      <c r="AV805" s="11">
        <f t="shared" si="1861"/>
        <v>3699</v>
      </c>
      <c r="AW805" s="11">
        <f>AW806</f>
        <v>0</v>
      </c>
      <c r="AX805" s="11">
        <f>AX806</f>
        <v>0</v>
      </c>
      <c r="AY805" s="11">
        <f>AY806</f>
        <v>0</v>
      </c>
      <c r="AZ805" s="11">
        <f t="shared" si="1865"/>
        <v>3699</v>
      </c>
      <c r="BA805" s="11">
        <f t="shared" si="1866"/>
        <v>3699</v>
      </c>
      <c r="BB805" s="11">
        <f t="shared" si="1867"/>
        <v>3699</v>
      </c>
      <c r="BC805" s="11">
        <f>BC806</f>
        <v>0</v>
      </c>
      <c r="BD805" s="11">
        <f>BD806</f>
        <v>0</v>
      </c>
      <c r="BE805" s="11">
        <f>BE806</f>
        <v>0</v>
      </c>
      <c r="BF805" s="11">
        <f t="shared" si="1871"/>
        <v>3699</v>
      </c>
      <c r="BG805" s="11">
        <f t="shared" si="1872"/>
        <v>3699</v>
      </c>
      <c r="BH805" s="11">
        <f t="shared" si="1873"/>
        <v>3699</v>
      </c>
      <c r="BI805" s="11">
        <f>BI806</f>
        <v>0</v>
      </c>
      <c r="BJ805" s="11">
        <f>BJ806</f>
        <v>0</v>
      </c>
      <c r="BK805" s="11">
        <f>BK806</f>
        <v>0</v>
      </c>
      <c r="BL805" s="11">
        <f t="shared" si="1817"/>
        <v>3699</v>
      </c>
      <c r="BM805" s="11">
        <f>BM806</f>
        <v>0</v>
      </c>
      <c r="BN805" s="43">
        <f t="shared" si="1883"/>
        <v>3699</v>
      </c>
      <c r="BO805" s="11">
        <f t="shared" si="1893"/>
        <v>3699</v>
      </c>
      <c r="BP805" s="11">
        <f>BP806</f>
        <v>0</v>
      </c>
      <c r="BQ805" s="43">
        <f t="shared" si="1884"/>
        <v>3699</v>
      </c>
      <c r="BR805" s="11">
        <f t="shared" si="1894"/>
        <v>3699</v>
      </c>
      <c r="BS805" s="11">
        <f>BS806</f>
        <v>0</v>
      </c>
      <c r="BT805" s="43">
        <f t="shared" si="1885"/>
        <v>3699</v>
      </c>
      <c r="BU805" s="11">
        <f>BU806</f>
        <v>0</v>
      </c>
      <c r="BV805" s="21"/>
      <c r="BW805" s="21"/>
      <c r="BX805" s="1" t="str">
        <f t="shared" si="1819"/>
        <v/>
      </c>
    </row>
    <row r="806" spans="1:77" ht="31.2" customHeight="1" x14ac:dyDescent="0.3">
      <c r="A806" s="62" t="s">
        <v>529</v>
      </c>
      <c r="B806" s="63">
        <v>200</v>
      </c>
      <c r="C806" s="62" t="s">
        <v>71</v>
      </c>
      <c r="D806" s="62" t="s">
        <v>521</v>
      </c>
      <c r="E806" s="64" t="s">
        <v>522</v>
      </c>
      <c r="F806" s="11">
        <v>3699</v>
      </c>
      <c r="G806" s="11">
        <v>3699</v>
      </c>
      <c r="H806" s="11">
        <v>3699</v>
      </c>
      <c r="I806" s="11"/>
      <c r="J806" s="11"/>
      <c r="K806" s="11"/>
      <c r="L806" s="11">
        <f t="shared" si="1935"/>
        <v>3699</v>
      </c>
      <c r="M806" s="11">
        <f t="shared" si="1936"/>
        <v>3699</v>
      </c>
      <c r="N806" s="11">
        <f t="shared" si="1937"/>
        <v>3699</v>
      </c>
      <c r="O806" s="11"/>
      <c r="P806" s="11"/>
      <c r="Q806" s="11"/>
      <c r="R806" s="11">
        <f t="shared" si="1831"/>
        <v>3699</v>
      </c>
      <c r="S806" s="11">
        <f t="shared" si="1832"/>
        <v>3699</v>
      </c>
      <c r="T806" s="11">
        <f t="shared" si="1833"/>
        <v>3699</v>
      </c>
      <c r="U806" s="11"/>
      <c r="V806" s="11"/>
      <c r="W806" s="11"/>
      <c r="X806" s="11">
        <f t="shared" si="1837"/>
        <v>3699</v>
      </c>
      <c r="Y806" s="11">
        <f t="shared" si="1838"/>
        <v>3699</v>
      </c>
      <c r="Z806" s="11">
        <f t="shared" si="1839"/>
        <v>3699</v>
      </c>
      <c r="AA806" s="11"/>
      <c r="AB806" s="11"/>
      <c r="AC806" s="11"/>
      <c r="AD806" s="11">
        <f t="shared" si="1843"/>
        <v>3699</v>
      </c>
      <c r="AE806" s="11">
        <f t="shared" si="1844"/>
        <v>3699</v>
      </c>
      <c r="AF806" s="11">
        <f t="shared" si="1845"/>
        <v>3699</v>
      </c>
      <c r="AG806" s="11"/>
      <c r="AH806" s="11">
        <f t="shared" si="1847"/>
        <v>3699</v>
      </c>
      <c r="AI806" s="11">
        <f t="shared" si="1848"/>
        <v>3699</v>
      </c>
      <c r="AJ806" s="11">
        <f t="shared" si="1849"/>
        <v>3699</v>
      </c>
      <c r="AK806" s="11"/>
      <c r="AL806" s="11"/>
      <c r="AM806" s="11"/>
      <c r="AN806" s="11">
        <f t="shared" si="1853"/>
        <v>3699</v>
      </c>
      <c r="AO806" s="11">
        <f t="shared" si="1854"/>
        <v>3699</v>
      </c>
      <c r="AP806" s="11">
        <f t="shared" si="1855"/>
        <v>3699</v>
      </c>
      <c r="AQ806" s="11"/>
      <c r="AR806" s="11"/>
      <c r="AS806" s="11"/>
      <c r="AT806" s="11">
        <f t="shared" si="1859"/>
        <v>3699</v>
      </c>
      <c r="AU806" s="11">
        <f t="shared" si="1860"/>
        <v>3699</v>
      </c>
      <c r="AV806" s="11">
        <f t="shared" si="1861"/>
        <v>3699</v>
      </c>
      <c r="AW806" s="11"/>
      <c r="AX806" s="11"/>
      <c r="AY806" s="11"/>
      <c r="AZ806" s="11">
        <f t="shared" si="1865"/>
        <v>3699</v>
      </c>
      <c r="BA806" s="11">
        <f t="shared" si="1866"/>
        <v>3699</v>
      </c>
      <c r="BB806" s="11">
        <f t="shared" si="1867"/>
        <v>3699</v>
      </c>
      <c r="BC806" s="11"/>
      <c r="BD806" s="11"/>
      <c r="BE806" s="11"/>
      <c r="BF806" s="11">
        <f t="shared" si="1871"/>
        <v>3699</v>
      </c>
      <c r="BG806" s="11">
        <f t="shared" si="1872"/>
        <v>3699</v>
      </c>
      <c r="BH806" s="11">
        <f t="shared" si="1873"/>
        <v>3699</v>
      </c>
      <c r="BI806" s="11"/>
      <c r="BJ806" s="11"/>
      <c r="BK806" s="11"/>
      <c r="BL806" s="11">
        <f t="shared" si="1817"/>
        <v>3699</v>
      </c>
      <c r="BM806" s="11"/>
      <c r="BN806" s="43">
        <f t="shared" si="1883"/>
        <v>3699</v>
      </c>
      <c r="BO806" s="11">
        <f t="shared" si="1893"/>
        <v>3699</v>
      </c>
      <c r="BP806" s="11"/>
      <c r="BQ806" s="43">
        <f t="shared" si="1884"/>
        <v>3699</v>
      </c>
      <c r="BR806" s="11">
        <f t="shared" si="1894"/>
        <v>3699</v>
      </c>
      <c r="BS806" s="11"/>
      <c r="BT806" s="43">
        <f t="shared" si="1885"/>
        <v>3699</v>
      </c>
      <c r="BU806" s="11"/>
      <c r="BV806" s="21"/>
      <c r="BW806" s="21"/>
      <c r="BX806" s="1" t="str">
        <f t="shared" si="1819"/>
        <v>0412</v>
      </c>
    </row>
    <row r="807" spans="1:77" s="69" customFormat="1" ht="31.2" customHeight="1" x14ac:dyDescent="0.3">
      <c r="A807" s="56" t="s">
        <v>530</v>
      </c>
      <c r="B807" s="57"/>
      <c r="C807" s="56"/>
      <c r="D807" s="56"/>
      <c r="E807" s="58" t="s">
        <v>531</v>
      </c>
      <c r="F807" s="15">
        <f t="shared" ref="F807:K807" si="1941">F808</f>
        <v>111758.5</v>
      </c>
      <c r="G807" s="15">
        <f t="shared" si="1941"/>
        <v>100646</v>
      </c>
      <c r="H807" s="15">
        <f t="shared" si="1941"/>
        <v>100646</v>
      </c>
      <c r="I807" s="15">
        <f t="shared" si="1941"/>
        <v>-53.1</v>
      </c>
      <c r="J807" s="15">
        <f t="shared" si="1941"/>
        <v>-53.8</v>
      </c>
      <c r="K807" s="15">
        <f t="shared" si="1941"/>
        <v>-54.5</v>
      </c>
      <c r="L807" s="15">
        <f t="shared" si="1935"/>
        <v>111705.4</v>
      </c>
      <c r="M807" s="15">
        <f t="shared" si="1936"/>
        <v>100592.2</v>
      </c>
      <c r="N807" s="15">
        <f t="shared" si="1937"/>
        <v>100591.5</v>
      </c>
      <c r="O807" s="15">
        <f>O808</f>
        <v>15686.52607</v>
      </c>
      <c r="P807" s="15">
        <f>P808</f>
        <v>10313</v>
      </c>
      <c r="Q807" s="15">
        <f>Q808</f>
        <v>10313</v>
      </c>
      <c r="R807" s="15">
        <f t="shared" si="1831"/>
        <v>127391.92606999999</v>
      </c>
      <c r="S807" s="15">
        <f t="shared" si="1832"/>
        <v>110905.2</v>
      </c>
      <c r="T807" s="15">
        <f t="shared" si="1833"/>
        <v>110904.5</v>
      </c>
      <c r="U807" s="15">
        <f>U808</f>
        <v>-170.4</v>
      </c>
      <c r="V807" s="15">
        <f>V808</f>
        <v>0</v>
      </c>
      <c r="W807" s="15">
        <f>W808</f>
        <v>0</v>
      </c>
      <c r="X807" s="15">
        <f t="shared" si="1837"/>
        <v>127221.52606999999</v>
      </c>
      <c r="Y807" s="15">
        <f t="shared" si="1838"/>
        <v>110905.2</v>
      </c>
      <c r="Z807" s="15">
        <f t="shared" si="1839"/>
        <v>110904.5</v>
      </c>
      <c r="AA807" s="15">
        <f>AA808</f>
        <v>0</v>
      </c>
      <c r="AB807" s="15">
        <f>AB808</f>
        <v>0</v>
      </c>
      <c r="AC807" s="15">
        <f>AC808</f>
        <v>0</v>
      </c>
      <c r="AD807" s="15">
        <f t="shared" si="1843"/>
        <v>127221.52606999999</v>
      </c>
      <c r="AE807" s="15">
        <f t="shared" si="1844"/>
        <v>110905.2</v>
      </c>
      <c r="AF807" s="15">
        <f t="shared" si="1845"/>
        <v>110904.5</v>
      </c>
      <c r="AG807" s="15">
        <f>AG808</f>
        <v>0</v>
      </c>
      <c r="AH807" s="15">
        <f t="shared" si="1847"/>
        <v>127221.52606999999</v>
      </c>
      <c r="AI807" s="15">
        <f t="shared" si="1848"/>
        <v>110905.2</v>
      </c>
      <c r="AJ807" s="15">
        <f t="shared" si="1849"/>
        <v>110904.5</v>
      </c>
      <c r="AK807" s="15">
        <f>AK808</f>
        <v>-35.456000000000003</v>
      </c>
      <c r="AL807" s="15">
        <f>AL808</f>
        <v>0</v>
      </c>
      <c r="AM807" s="15">
        <f>AM808</f>
        <v>0</v>
      </c>
      <c r="AN807" s="15">
        <f t="shared" si="1853"/>
        <v>127186.07006999999</v>
      </c>
      <c r="AO807" s="15">
        <f t="shared" si="1854"/>
        <v>110905.2</v>
      </c>
      <c r="AP807" s="15">
        <f t="shared" si="1855"/>
        <v>110904.5</v>
      </c>
      <c r="AQ807" s="15">
        <f>AQ808</f>
        <v>0</v>
      </c>
      <c r="AR807" s="15">
        <f>AR808</f>
        <v>0</v>
      </c>
      <c r="AS807" s="15">
        <f>AS808</f>
        <v>0</v>
      </c>
      <c r="AT807" s="15">
        <f t="shared" si="1859"/>
        <v>127186.07006999999</v>
      </c>
      <c r="AU807" s="15">
        <f t="shared" si="1860"/>
        <v>110905.2</v>
      </c>
      <c r="AV807" s="15">
        <f t="shared" si="1861"/>
        <v>110904.5</v>
      </c>
      <c r="AW807" s="15">
        <f>AW808</f>
        <v>0</v>
      </c>
      <c r="AX807" s="15">
        <f>AX808</f>
        <v>0</v>
      </c>
      <c r="AY807" s="15">
        <f>AY808</f>
        <v>0</v>
      </c>
      <c r="AZ807" s="15">
        <f t="shared" si="1865"/>
        <v>127186.07006999999</v>
      </c>
      <c r="BA807" s="15">
        <f t="shared" si="1866"/>
        <v>110905.2</v>
      </c>
      <c r="BB807" s="15">
        <f t="shared" si="1867"/>
        <v>110904.5</v>
      </c>
      <c r="BC807" s="15">
        <f>BC808</f>
        <v>0</v>
      </c>
      <c r="BD807" s="15">
        <f>BD808</f>
        <v>0</v>
      </c>
      <c r="BE807" s="15">
        <f>BE808</f>
        <v>0</v>
      </c>
      <c r="BF807" s="15">
        <f t="shared" si="1871"/>
        <v>127186.07006999999</v>
      </c>
      <c r="BG807" s="15">
        <f t="shared" si="1872"/>
        <v>110905.2</v>
      </c>
      <c r="BH807" s="15">
        <f t="shared" si="1873"/>
        <v>110904.5</v>
      </c>
      <c r="BI807" s="15">
        <f>BI808</f>
        <v>864.17599999999993</v>
      </c>
      <c r="BJ807" s="15">
        <f>BJ808</f>
        <v>0</v>
      </c>
      <c r="BK807" s="15">
        <f>BK808</f>
        <v>0</v>
      </c>
      <c r="BL807" s="15">
        <f t="shared" si="1817"/>
        <v>128050.24606999999</v>
      </c>
      <c r="BM807" s="15">
        <f>BM808</f>
        <v>0</v>
      </c>
      <c r="BN807" s="67">
        <f t="shared" si="1883"/>
        <v>128050.24606999999</v>
      </c>
      <c r="BO807" s="15">
        <f t="shared" si="1893"/>
        <v>110905.2</v>
      </c>
      <c r="BP807" s="15">
        <f>BP808</f>
        <v>0</v>
      </c>
      <c r="BQ807" s="67">
        <f t="shared" si="1884"/>
        <v>110905.2</v>
      </c>
      <c r="BR807" s="15">
        <f t="shared" si="1894"/>
        <v>110904.5</v>
      </c>
      <c r="BS807" s="15">
        <f>BS808</f>
        <v>0</v>
      </c>
      <c r="BT807" s="67">
        <f t="shared" si="1885"/>
        <v>110904.5</v>
      </c>
      <c r="BU807" s="15">
        <f>BU808</f>
        <v>0</v>
      </c>
      <c r="BV807" s="16"/>
      <c r="BW807" s="16"/>
      <c r="BX807" s="12" t="str">
        <f t="shared" si="1819"/>
        <v/>
      </c>
      <c r="BY807" s="12"/>
    </row>
    <row r="808" spans="1:77" s="70" customFormat="1" ht="15.6" customHeight="1" x14ac:dyDescent="0.3">
      <c r="A808" s="59" t="s">
        <v>532</v>
      </c>
      <c r="B808" s="60"/>
      <c r="C808" s="59"/>
      <c r="D808" s="59"/>
      <c r="E808" s="61" t="s">
        <v>85</v>
      </c>
      <c r="F808" s="18">
        <f t="shared" ref="F808:K808" si="1942">F809+F823+F831</f>
        <v>111758.5</v>
      </c>
      <c r="G808" s="18">
        <f t="shared" si="1942"/>
        <v>100646</v>
      </c>
      <c r="H808" s="18">
        <f t="shared" si="1942"/>
        <v>100646</v>
      </c>
      <c r="I808" s="18">
        <f t="shared" si="1942"/>
        <v>-53.1</v>
      </c>
      <c r="J808" s="18">
        <f t="shared" si="1942"/>
        <v>-53.8</v>
      </c>
      <c r="K808" s="18">
        <f t="shared" si="1942"/>
        <v>-54.5</v>
      </c>
      <c r="L808" s="18">
        <f t="shared" si="1935"/>
        <v>111705.4</v>
      </c>
      <c r="M808" s="18">
        <f t="shared" si="1936"/>
        <v>100592.2</v>
      </c>
      <c r="N808" s="18">
        <f t="shared" si="1937"/>
        <v>100591.5</v>
      </c>
      <c r="O808" s="18">
        <f>O809+O823+O831</f>
        <v>15686.52607</v>
      </c>
      <c r="P808" s="18">
        <f>P809+P823+P831</f>
        <v>10313</v>
      </c>
      <c r="Q808" s="18">
        <f>Q809+Q823+Q831</f>
        <v>10313</v>
      </c>
      <c r="R808" s="18">
        <f t="shared" si="1831"/>
        <v>127391.92606999999</v>
      </c>
      <c r="S808" s="18">
        <f t="shared" si="1832"/>
        <v>110905.2</v>
      </c>
      <c r="T808" s="18">
        <f t="shared" si="1833"/>
        <v>110904.5</v>
      </c>
      <c r="U808" s="18">
        <f>U809+U823+U831</f>
        <v>-170.4</v>
      </c>
      <c r="V808" s="18">
        <f>V809+V823+V831</f>
        <v>0</v>
      </c>
      <c r="W808" s="18">
        <f>W809+W823+W831</f>
        <v>0</v>
      </c>
      <c r="X808" s="18">
        <f t="shared" si="1837"/>
        <v>127221.52606999999</v>
      </c>
      <c r="Y808" s="18">
        <f t="shared" si="1838"/>
        <v>110905.2</v>
      </c>
      <c r="Z808" s="18">
        <f t="shared" si="1839"/>
        <v>110904.5</v>
      </c>
      <c r="AA808" s="18">
        <f>AA809+AA823+AA831</f>
        <v>0</v>
      </c>
      <c r="AB808" s="18">
        <f>AB809+AB823+AB831</f>
        <v>0</v>
      </c>
      <c r="AC808" s="18">
        <f>AC809+AC823+AC831</f>
        <v>0</v>
      </c>
      <c r="AD808" s="18">
        <f t="shared" si="1843"/>
        <v>127221.52606999999</v>
      </c>
      <c r="AE808" s="18">
        <f t="shared" si="1844"/>
        <v>110905.2</v>
      </c>
      <c r="AF808" s="18">
        <f t="shared" si="1845"/>
        <v>110904.5</v>
      </c>
      <c r="AG808" s="18">
        <f>AG809+AG823+AG831</f>
        <v>0</v>
      </c>
      <c r="AH808" s="18">
        <f t="shared" si="1847"/>
        <v>127221.52606999999</v>
      </c>
      <c r="AI808" s="18">
        <f t="shared" si="1848"/>
        <v>110905.2</v>
      </c>
      <c r="AJ808" s="18">
        <f t="shared" si="1849"/>
        <v>110904.5</v>
      </c>
      <c r="AK808" s="18">
        <f>AK809+AK823+AK831</f>
        <v>-35.456000000000003</v>
      </c>
      <c r="AL808" s="18">
        <f>AL809+AL823+AL831</f>
        <v>0</v>
      </c>
      <c r="AM808" s="18">
        <f>AM809+AM823+AM831</f>
        <v>0</v>
      </c>
      <c r="AN808" s="18">
        <f t="shared" si="1853"/>
        <v>127186.07006999999</v>
      </c>
      <c r="AO808" s="18">
        <f t="shared" si="1854"/>
        <v>110905.2</v>
      </c>
      <c r="AP808" s="18">
        <f t="shared" si="1855"/>
        <v>110904.5</v>
      </c>
      <c r="AQ808" s="18">
        <f>AQ809+AQ823+AQ831</f>
        <v>0</v>
      </c>
      <c r="AR808" s="18">
        <f>AR809+AR823+AR831</f>
        <v>0</v>
      </c>
      <c r="AS808" s="18">
        <f>AS809+AS823+AS831</f>
        <v>0</v>
      </c>
      <c r="AT808" s="18">
        <f t="shared" si="1859"/>
        <v>127186.07006999999</v>
      </c>
      <c r="AU808" s="18">
        <f t="shared" si="1860"/>
        <v>110905.2</v>
      </c>
      <c r="AV808" s="18">
        <f t="shared" si="1861"/>
        <v>110904.5</v>
      </c>
      <c r="AW808" s="18">
        <f>AW809+AW823+AW831</f>
        <v>0</v>
      </c>
      <c r="AX808" s="18">
        <f>AX809+AX823+AX831</f>
        <v>0</v>
      </c>
      <c r="AY808" s="18">
        <f>AY809+AY823+AY831</f>
        <v>0</v>
      </c>
      <c r="AZ808" s="18">
        <f t="shared" si="1865"/>
        <v>127186.07006999999</v>
      </c>
      <c r="BA808" s="18">
        <f t="shared" si="1866"/>
        <v>110905.2</v>
      </c>
      <c r="BB808" s="18">
        <f t="shared" si="1867"/>
        <v>110904.5</v>
      </c>
      <c r="BC808" s="18">
        <f>BC809+BC823+BC831</f>
        <v>0</v>
      </c>
      <c r="BD808" s="18">
        <f>BD809+BD823+BD831</f>
        <v>0</v>
      </c>
      <c r="BE808" s="18">
        <f>BE809+BE823+BE831</f>
        <v>0</v>
      </c>
      <c r="BF808" s="18">
        <f t="shared" si="1871"/>
        <v>127186.07006999999</v>
      </c>
      <c r="BG808" s="18">
        <f t="shared" si="1872"/>
        <v>110905.2</v>
      </c>
      <c r="BH808" s="18">
        <f t="shared" si="1873"/>
        <v>110904.5</v>
      </c>
      <c r="BI808" s="18">
        <f>BI809+BI823+BI831</f>
        <v>864.17599999999993</v>
      </c>
      <c r="BJ808" s="18">
        <f>BJ809+BJ823+BJ831</f>
        <v>0</v>
      </c>
      <c r="BK808" s="18">
        <f>BK809+BK823+BK831</f>
        <v>0</v>
      </c>
      <c r="BL808" s="18">
        <f t="shared" si="1817"/>
        <v>128050.24606999999</v>
      </c>
      <c r="BM808" s="18">
        <f>BM809+BM823+BM831</f>
        <v>0</v>
      </c>
      <c r="BN808" s="68">
        <f t="shared" si="1883"/>
        <v>128050.24606999999</v>
      </c>
      <c r="BO808" s="18">
        <f t="shared" si="1893"/>
        <v>110905.2</v>
      </c>
      <c r="BP808" s="18">
        <f>BP809+BP823+BP831</f>
        <v>0</v>
      </c>
      <c r="BQ808" s="68">
        <f t="shared" si="1884"/>
        <v>110905.2</v>
      </c>
      <c r="BR808" s="18">
        <f t="shared" si="1894"/>
        <v>110904.5</v>
      </c>
      <c r="BS808" s="18">
        <f>BS809+BS823+BS831</f>
        <v>0</v>
      </c>
      <c r="BT808" s="68">
        <f t="shared" si="1885"/>
        <v>110904.5</v>
      </c>
      <c r="BU808" s="18">
        <f>BU809+BU823+BU831</f>
        <v>0</v>
      </c>
      <c r="BV808" s="19"/>
      <c r="BW808" s="19"/>
      <c r="BX808" s="17" t="str">
        <f t="shared" si="1819"/>
        <v/>
      </c>
      <c r="BY808" s="17"/>
    </row>
    <row r="809" spans="1:77" ht="62.4" customHeight="1" x14ac:dyDescent="0.3">
      <c r="A809" s="62" t="s">
        <v>533</v>
      </c>
      <c r="B809" s="63"/>
      <c r="C809" s="62"/>
      <c r="D809" s="62"/>
      <c r="E809" s="64" t="s">
        <v>534</v>
      </c>
      <c r="F809" s="11">
        <f t="shared" ref="F809:K809" si="1943">F810+F817+F820</f>
        <v>25062.800000000003</v>
      </c>
      <c r="G809" s="11">
        <f t="shared" si="1943"/>
        <v>25820.500000000004</v>
      </c>
      <c r="H809" s="11">
        <f t="shared" si="1943"/>
        <v>25820.500000000004</v>
      </c>
      <c r="I809" s="11">
        <f t="shared" si="1943"/>
        <v>-53.1</v>
      </c>
      <c r="J809" s="11">
        <f t="shared" si="1943"/>
        <v>-53.8</v>
      </c>
      <c r="K809" s="11">
        <f t="shared" si="1943"/>
        <v>-54.5</v>
      </c>
      <c r="L809" s="11">
        <f t="shared" si="1935"/>
        <v>25009.700000000004</v>
      </c>
      <c r="M809" s="11">
        <f t="shared" si="1936"/>
        <v>25766.700000000004</v>
      </c>
      <c r="N809" s="11">
        <f t="shared" si="1937"/>
        <v>25766.000000000004</v>
      </c>
      <c r="O809" s="11">
        <f>O810+O817+O820</f>
        <v>7688.97739</v>
      </c>
      <c r="P809" s="11">
        <f>P810+P817+P820</f>
        <v>792.1</v>
      </c>
      <c r="Q809" s="11">
        <f>Q810+Q817+Q820</f>
        <v>792.1</v>
      </c>
      <c r="R809" s="11">
        <f t="shared" si="1831"/>
        <v>32698.677390000004</v>
      </c>
      <c r="S809" s="11">
        <f t="shared" si="1832"/>
        <v>26558.800000000003</v>
      </c>
      <c r="T809" s="11">
        <f t="shared" si="1833"/>
        <v>26558.100000000002</v>
      </c>
      <c r="U809" s="11">
        <f>U810+U817+U820</f>
        <v>-170.4</v>
      </c>
      <c r="V809" s="11">
        <f>V810+V817+V820</f>
        <v>0</v>
      </c>
      <c r="W809" s="11">
        <f>W810+W817+W820</f>
        <v>0</v>
      </c>
      <c r="X809" s="11">
        <f t="shared" si="1837"/>
        <v>32528.277390000003</v>
      </c>
      <c r="Y809" s="11">
        <f t="shared" si="1838"/>
        <v>26558.800000000003</v>
      </c>
      <c r="Z809" s="11">
        <f t="shared" si="1839"/>
        <v>26558.100000000002</v>
      </c>
      <c r="AA809" s="11">
        <f>AA810+AA817+AA820</f>
        <v>0</v>
      </c>
      <c r="AB809" s="11">
        <f>AB810+AB817+AB820</f>
        <v>0</v>
      </c>
      <c r="AC809" s="11">
        <f>AC810+AC817+AC820</f>
        <v>0</v>
      </c>
      <c r="AD809" s="11">
        <f t="shared" si="1843"/>
        <v>32528.277390000003</v>
      </c>
      <c r="AE809" s="11">
        <f t="shared" si="1844"/>
        <v>26558.800000000003</v>
      </c>
      <c r="AF809" s="11">
        <f t="shared" si="1845"/>
        <v>26558.100000000002</v>
      </c>
      <c r="AG809" s="11">
        <f>AG810+AG817+AG820</f>
        <v>0</v>
      </c>
      <c r="AH809" s="11">
        <f t="shared" si="1847"/>
        <v>32528.277390000003</v>
      </c>
      <c r="AI809" s="11">
        <f t="shared" si="1848"/>
        <v>26558.800000000003</v>
      </c>
      <c r="AJ809" s="11">
        <f t="shared" si="1849"/>
        <v>26558.100000000002</v>
      </c>
      <c r="AK809" s="11">
        <f>AK810+AK817+AK820</f>
        <v>0</v>
      </c>
      <c r="AL809" s="11">
        <f>AL810+AL817+AL820</f>
        <v>0</v>
      </c>
      <c r="AM809" s="11">
        <f>AM810+AM817+AM820</f>
        <v>0</v>
      </c>
      <c r="AN809" s="11">
        <f t="shared" si="1853"/>
        <v>32528.277390000003</v>
      </c>
      <c r="AO809" s="11">
        <f t="shared" si="1854"/>
        <v>26558.800000000003</v>
      </c>
      <c r="AP809" s="11">
        <f t="shared" si="1855"/>
        <v>26558.100000000002</v>
      </c>
      <c r="AQ809" s="11">
        <f>AQ810+AQ817+AQ820</f>
        <v>0</v>
      </c>
      <c r="AR809" s="11">
        <f>AR810+AR817+AR820</f>
        <v>0</v>
      </c>
      <c r="AS809" s="11">
        <f>AS810+AS817+AS820</f>
        <v>0</v>
      </c>
      <c r="AT809" s="11">
        <f t="shared" si="1859"/>
        <v>32528.277390000003</v>
      </c>
      <c r="AU809" s="11">
        <f t="shared" si="1860"/>
        <v>26558.800000000003</v>
      </c>
      <c r="AV809" s="11">
        <f t="shared" si="1861"/>
        <v>26558.100000000002</v>
      </c>
      <c r="AW809" s="11">
        <f>AW810+AW817+AW820</f>
        <v>-992.54499999999996</v>
      </c>
      <c r="AX809" s="11">
        <f>AX810+AX817+AX820</f>
        <v>0</v>
      </c>
      <c r="AY809" s="11">
        <f>AY810+AY817+AY820</f>
        <v>0</v>
      </c>
      <c r="AZ809" s="11">
        <f t="shared" si="1865"/>
        <v>31535.732390000005</v>
      </c>
      <c r="BA809" s="11">
        <f t="shared" si="1866"/>
        <v>26558.800000000003</v>
      </c>
      <c r="BB809" s="11">
        <f t="shared" si="1867"/>
        <v>26558.100000000002</v>
      </c>
      <c r="BC809" s="11">
        <f>BC810+BC817+BC820</f>
        <v>0</v>
      </c>
      <c r="BD809" s="11">
        <f>BD810+BD817+BD820</f>
        <v>0</v>
      </c>
      <c r="BE809" s="11">
        <f>BE810+BE817+BE820</f>
        <v>0</v>
      </c>
      <c r="BF809" s="11">
        <f t="shared" si="1871"/>
        <v>31535.732390000005</v>
      </c>
      <c r="BG809" s="11">
        <f t="shared" si="1872"/>
        <v>26558.800000000003</v>
      </c>
      <c r="BH809" s="11">
        <f t="shared" si="1873"/>
        <v>26558.100000000002</v>
      </c>
      <c r="BI809" s="11">
        <f>BI810+BI817+BI820</f>
        <v>528.17899999999997</v>
      </c>
      <c r="BJ809" s="11">
        <f>BJ810+BJ817+BJ820</f>
        <v>0</v>
      </c>
      <c r="BK809" s="11">
        <f>BK810+BK817+BK820</f>
        <v>0</v>
      </c>
      <c r="BL809" s="11">
        <f t="shared" si="1817"/>
        <v>32063.911390000005</v>
      </c>
      <c r="BM809" s="11">
        <f>BM810+BM817+BM820</f>
        <v>0</v>
      </c>
      <c r="BN809" s="43">
        <f t="shared" si="1883"/>
        <v>32063.911390000005</v>
      </c>
      <c r="BO809" s="11">
        <f t="shared" si="1893"/>
        <v>26558.800000000003</v>
      </c>
      <c r="BP809" s="11">
        <f>BP810+BP817+BP820</f>
        <v>0</v>
      </c>
      <c r="BQ809" s="43">
        <f t="shared" si="1884"/>
        <v>26558.800000000003</v>
      </c>
      <c r="BR809" s="11">
        <f t="shared" si="1894"/>
        <v>26558.100000000002</v>
      </c>
      <c r="BS809" s="11">
        <f>BS810+BS817+BS820</f>
        <v>0</v>
      </c>
      <c r="BT809" s="43">
        <f t="shared" si="1885"/>
        <v>26558.100000000002</v>
      </c>
      <c r="BU809" s="11">
        <f>BU810+BU817+BU820</f>
        <v>0</v>
      </c>
      <c r="BV809" s="21"/>
      <c r="BW809" s="21"/>
      <c r="BX809" s="1" t="str">
        <f t="shared" si="1819"/>
        <v/>
      </c>
    </row>
    <row r="810" spans="1:77" ht="46.8" customHeight="1" x14ac:dyDescent="0.3">
      <c r="A810" s="62" t="s">
        <v>535</v>
      </c>
      <c r="B810" s="63"/>
      <c r="C810" s="62"/>
      <c r="D810" s="62"/>
      <c r="E810" s="64" t="s">
        <v>166</v>
      </c>
      <c r="F810" s="11">
        <f t="shared" ref="F810:K810" si="1944">F811+F813+F815</f>
        <v>15372.800000000001</v>
      </c>
      <c r="G810" s="11">
        <f t="shared" si="1944"/>
        <v>15796.900000000001</v>
      </c>
      <c r="H810" s="11">
        <f t="shared" si="1944"/>
        <v>15796.900000000001</v>
      </c>
      <c r="I810" s="11">
        <f t="shared" si="1944"/>
        <v>-1.2</v>
      </c>
      <c r="J810" s="11">
        <f t="shared" si="1944"/>
        <v>-1.9</v>
      </c>
      <c r="K810" s="11">
        <f t="shared" si="1944"/>
        <v>-2.6</v>
      </c>
      <c r="L810" s="11">
        <f t="shared" si="1935"/>
        <v>15371.6</v>
      </c>
      <c r="M810" s="11">
        <f t="shared" si="1936"/>
        <v>15795.000000000002</v>
      </c>
      <c r="N810" s="11">
        <f t="shared" si="1937"/>
        <v>15794.300000000001</v>
      </c>
      <c r="O810" s="11">
        <f>O811+O813+O815</f>
        <v>5049.8899099999999</v>
      </c>
      <c r="P810" s="11">
        <f>P811+P813+P815</f>
        <v>792.1</v>
      </c>
      <c r="Q810" s="11">
        <f>Q811+Q813+Q815</f>
        <v>792.1</v>
      </c>
      <c r="R810" s="11">
        <f t="shared" si="1831"/>
        <v>20421.48991</v>
      </c>
      <c r="S810" s="11">
        <f t="shared" si="1832"/>
        <v>16587.100000000002</v>
      </c>
      <c r="T810" s="11">
        <f t="shared" si="1833"/>
        <v>16586.400000000001</v>
      </c>
      <c r="U810" s="11">
        <f>U811+U813+U815</f>
        <v>-170.4</v>
      </c>
      <c r="V810" s="11">
        <f>V811+V813+V815</f>
        <v>0</v>
      </c>
      <c r="W810" s="11">
        <f>W811+W813+W815</f>
        <v>0</v>
      </c>
      <c r="X810" s="11">
        <f t="shared" si="1837"/>
        <v>20251.089909999999</v>
      </c>
      <c r="Y810" s="11">
        <f t="shared" si="1838"/>
        <v>16587.100000000002</v>
      </c>
      <c r="Z810" s="11">
        <f t="shared" si="1839"/>
        <v>16586.400000000001</v>
      </c>
      <c r="AA810" s="11">
        <f>AA811+AA813+AA815</f>
        <v>0</v>
      </c>
      <c r="AB810" s="11">
        <f>AB811+AB813+AB815</f>
        <v>0</v>
      </c>
      <c r="AC810" s="11">
        <f>AC811+AC813+AC815</f>
        <v>0</v>
      </c>
      <c r="AD810" s="11">
        <f t="shared" si="1843"/>
        <v>20251.089909999999</v>
      </c>
      <c r="AE810" s="11">
        <f t="shared" si="1844"/>
        <v>16587.100000000002</v>
      </c>
      <c r="AF810" s="11">
        <f t="shared" si="1845"/>
        <v>16586.400000000001</v>
      </c>
      <c r="AG810" s="11">
        <f>AG811+AG813+AG815</f>
        <v>0</v>
      </c>
      <c r="AH810" s="11">
        <f t="shared" si="1847"/>
        <v>20251.089909999999</v>
      </c>
      <c r="AI810" s="11">
        <f t="shared" si="1848"/>
        <v>16587.100000000002</v>
      </c>
      <c r="AJ810" s="11">
        <f t="shared" si="1849"/>
        <v>16586.400000000001</v>
      </c>
      <c r="AK810" s="11">
        <f>AK811+AK813+AK815</f>
        <v>0</v>
      </c>
      <c r="AL810" s="11">
        <f>AL811+AL813+AL815</f>
        <v>0</v>
      </c>
      <c r="AM810" s="11">
        <f>AM811+AM813+AM815</f>
        <v>0</v>
      </c>
      <c r="AN810" s="11">
        <f t="shared" si="1853"/>
        <v>20251.089909999999</v>
      </c>
      <c r="AO810" s="11">
        <f t="shared" si="1854"/>
        <v>16587.100000000002</v>
      </c>
      <c r="AP810" s="11">
        <f t="shared" si="1855"/>
        <v>16586.400000000001</v>
      </c>
      <c r="AQ810" s="11">
        <f>AQ811+AQ813+AQ815</f>
        <v>0</v>
      </c>
      <c r="AR810" s="11">
        <f>AR811+AR813+AR815</f>
        <v>0</v>
      </c>
      <c r="AS810" s="11">
        <f>AS811+AS813+AS815</f>
        <v>0</v>
      </c>
      <c r="AT810" s="11">
        <f t="shared" si="1859"/>
        <v>20251.089909999999</v>
      </c>
      <c r="AU810" s="11">
        <f t="shared" si="1860"/>
        <v>16587.100000000002</v>
      </c>
      <c r="AV810" s="11">
        <f t="shared" si="1861"/>
        <v>16586.400000000001</v>
      </c>
      <c r="AW810" s="11">
        <f>AW811+AW813+AW815</f>
        <v>0</v>
      </c>
      <c r="AX810" s="11">
        <f>AX811+AX813+AX815</f>
        <v>0</v>
      </c>
      <c r="AY810" s="11">
        <f>AY811+AY813+AY815</f>
        <v>0</v>
      </c>
      <c r="AZ810" s="11">
        <f t="shared" si="1865"/>
        <v>20251.089909999999</v>
      </c>
      <c r="BA810" s="11">
        <f t="shared" si="1866"/>
        <v>16587.100000000002</v>
      </c>
      <c r="BB810" s="11">
        <f t="shared" si="1867"/>
        <v>16586.400000000001</v>
      </c>
      <c r="BC810" s="11">
        <f>BC811+BC813+BC815</f>
        <v>0</v>
      </c>
      <c r="BD810" s="11">
        <f>BD811+BD813+BD815</f>
        <v>0</v>
      </c>
      <c r="BE810" s="11">
        <f>BE811+BE813+BE815</f>
        <v>0</v>
      </c>
      <c r="BF810" s="11">
        <f t="shared" si="1871"/>
        <v>20251.089909999999</v>
      </c>
      <c r="BG810" s="11">
        <f t="shared" si="1872"/>
        <v>16587.100000000002</v>
      </c>
      <c r="BH810" s="11">
        <f t="shared" si="1873"/>
        <v>16586.400000000001</v>
      </c>
      <c r="BI810" s="11">
        <f>BI811+BI813+BI815</f>
        <v>528.17899999999997</v>
      </c>
      <c r="BJ810" s="11">
        <f>BJ811+BJ813+BJ815</f>
        <v>0</v>
      </c>
      <c r="BK810" s="11">
        <f>BK811+BK813+BK815</f>
        <v>0</v>
      </c>
      <c r="BL810" s="11">
        <f t="shared" si="1817"/>
        <v>20779.268909999999</v>
      </c>
      <c r="BM810" s="11">
        <f>BM811+BM813+BM815</f>
        <v>0</v>
      </c>
      <c r="BN810" s="43">
        <f t="shared" si="1883"/>
        <v>20779.268909999999</v>
      </c>
      <c r="BO810" s="11">
        <f t="shared" si="1893"/>
        <v>16587.100000000002</v>
      </c>
      <c r="BP810" s="11">
        <f>BP811+BP813+BP815</f>
        <v>0</v>
      </c>
      <c r="BQ810" s="43">
        <f t="shared" si="1884"/>
        <v>16587.100000000002</v>
      </c>
      <c r="BR810" s="11">
        <f t="shared" si="1894"/>
        <v>16586.400000000001</v>
      </c>
      <c r="BS810" s="11">
        <f>BS811+BS813+BS815</f>
        <v>0</v>
      </c>
      <c r="BT810" s="43">
        <f t="shared" si="1885"/>
        <v>16586.400000000001</v>
      </c>
      <c r="BU810" s="11">
        <f>BU811+BU813+BU815</f>
        <v>0</v>
      </c>
      <c r="BV810" s="21"/>
      <c r="BW810" s="21"/>
      <c r="BX810" s="1" t="str">
        <f t="shared" si="1819"/>
        <v/>
      </c>
    </row>
    <row r="811" spans="1:77" ht="78" customHeight="1" x14ac:dyDescent="0.3">
      <c r="A811" s="62" t="s">
        <v>535</v>
      </c>
      <c r="B811" s="63" t="s">
        <v>167</v>
      </c>
      <c r="C811" s="62"/>
      <c r="D811" s="62"/>
      <c r="E811" s="64" t="s">
        <v>168</v>
      </c>
      <c r="F811" s="11">
        <f t="shared" ref="F811:K811" si="1945">F812</f>
        <v>13795.6</v>
      </c>
      <c r="G811" s="11">
        <f t="shared" si="1945"/>
        <v>14219.7</v>
      </c>
      <c r="H811" s="11">
        <f t="shared" si="1945"/>
        <v>14219.7</v>
      </c>
      <c r="I811" s="11">
        <f t="shared" si="1945"/>
        <v>0</v>
      </c>
      <c r="J811" s="11">
        <f t="shared" si="1945"/>
        <v>0</v>
      </c>
      <c r="K811" s="11">
        <f t="shared" si="1945"/>
        <v>0</v>
      </c>
      <c r="L811" s="11">
        <f t="shared" si="1935"/>
        <v>13795.6</v>
      </c>
      <c r="M811" s="11">
        <f t="shared" si="1936"/>
        <v>14219.7</v>
      </c>
      <c r="N811" s="11">
        <f t="shared" si="1937"/>
        <v>14219.7</v>
      </c>
      <c r="O811" s="11">
        <f>O812</f>
        <v>769.4</v>
      </c>
      <c r="P811" s="11">
        <f>P812</f>
        <v>792.1</v>
      </c>
      <c r="Q811" s="11">
        <f>Q812</f>
        <v>792.1</v>
      </c>
      <c r="R811" s="11">
        <f t="shared" si="1831"/>
        <v>14565</v>
      </c>
      <c r="S811" s="11">
        <f t="shared" si="1832"/>
        <v>15011.800000000001</v>
      </c>
      <c r="T811" s="11">
        <f t="shared" si="1833"/>
        <v>15011.800000000001</v>
      </c>
      <c r="U811" s="11">
        <f>U812</f>
        <v>0</v>
      </c>
      <c r="V811" s="11">
        <f>V812</f>
        <v>0</v>
      </c>
      <c r="W811" s="11">
        <f>W812</f>
        <v>0</v>
      </c>
      <c r="X811" s="11">
        <f t="shared" si="1837"/>
        <v>14565</v>
      </c>
      <c r="Y811" s="11">
        <f t="shared" si="1838"/>
        <v>15011.800000000001</v>
      </c>
      <c r="Z811" s="11">
        <f t="shared" si="1839"/>
        <v>15011.800000000001</v>
      </c>
      <c r="AA811" s="11">
        <f>AA812</f>
        <v>0</v>
      </c>
      <c r="AB811" s="11">
        <f>AB812</f>
        <v>0</v>
      </c>
      <c r="AC811" s="11">
        <f>AC812</f>
        <v>0</v>
      </c>
      <c r="AD811" s="11">
        <f t="shared" si="1843"/>
        <v>14565</v>
      </c>
      <c r="AE811" s="11">
        <f t="shared" si="1844"/>
        <v>15011.800000000001</v>
      </c>
      <c r="AF811" s="11">
        <f t="shared" si="1845"/>
        <v>15011.800000000001</v>
      </c>
      <c r="AG811" s="11">
        <f>AG812</f>
        <v>0</v>
      </c>
      <c r="AH811" s="11">
        <f t="shared" si="1847"/>
        <v>14565</v>
      </c>
      <c r="AI811" s="11">
        <f t="shared" si="1848"/>
        <v>15011.800000000001</v>
      </c>
      <c r="AJ811" s="11">
        <f t="shared" si="1849"/>
        <v>15011.800000000001</v>
      </c>
      <c r="AK811" s="11">
        <f>AK812</f>
        <v>0</v>
      </c>
      <c r="AL811" s="11">
        <f>AL812</f>
        <v>0</v>
      </c>
      <c r="AM811" s="11">
        <f>AM812</f>
        <v>0</v>
      </c>
      <c r="AN811" s="11">
        <f t="shared" si="1853"/>
        <v>14565</v>
      </c>
      <c r="AO811" s="11">
        <f t="shared" si="1854"/>
        <v>15011.800000000001</v>
      </c>
      <c r="AP811" s="11">
        <f t="shared" si="1855"/>
        <v>15011.800000000001</v>
      </c>
      <c r="AQ811" s="11">
        <f>AQ812</f>
        <v>0</v>
      </c>
      <c r="AR811" s="11">
        <f>AR812</f>
        <v>0</v>
      </c>
      <c r="AS811" s="11">
        <f>AS812</f>
        <v>0</v>
      </c>
      <c r="AT811" s="11">
        <f t="shared" si="1859"/>
        <v>14565</v>
      </c>
      <c r="AU811" s="11">
        <f t="shared" si="1860"/>
        <v>15011.800000000001</v>
      </c>
      <c r="AV811" s="11">
        <f t="shared" si="1861"/>
        <v>15011.800000000001</v>
      </c>
      <c r="AW811" s="11">
        <f>AW812</f>
        <v>0</v>
      </c>
      <c r="AX811" s="11">
        <f>AX812</f>
        <v>0</v>
      </c>
      <c r="AY811" s="11">
        <f>AY812</f>
        <v>0</v>
      </c>
      <c r="AZ811" s="11">
        <f t="shared" si="1865"/>
        <v>14565</v>
      </c>
      <c r="BA811" s="11">
        <f t="shared" si="1866"/>
        <v>15011.800000000001</v>
      </c>
      <c r="BB811" s="11">
        <f t="shared" si="1867"/>
        <v>15011.800000000001</v>
      </c>
      <c r="BC811" s="11">
        <f>BC812</f>
        <v>0</v>
      </c>
      <c r="BD811" s="11">
        <f>BD812</f>
        <v>0</v>
      </c>
      <c r="BE811" s="11">
        <f>BE812</f>
        <v>0</v>
      </c>
      <c r="BF811" s="11">
        <f t="shared" si="1871"/>
        <v>14565</v>
      </c>
      <c r="BG811" s="11">
        <f t="shared" si="1872"/>
        <v>15011.800000000001</v>
      </c>
      <c r="BH811" s="11">
        <f t="shared" si="1873"/>
        <v>15011.800000000001</v>
      </c>
      <c r="BI811" s="11">
        <f>BI812</f>
        <v>0</v>
      </c>
      <c r="BJ811" s="11">
        <f>BJ812</f>
        <v>0</v>
      </c>
      <c r="BK811" s="11">
        <f>BK812</f>
        <v>0</v>
      </c>
      <c r="BL811" s="11">
        <f t="shared" ref="BL811:BL874" si="1946">BF811+BI811</f>
        <v>14565</v>
      </c>
      <c r="BM811" s="11">
        <f>BM812</f>
        <v>0</v>
      </c>
      <c r="BN811" s="43">
        <f t="shared" si="1883"/>
        <v>14565</v>
      </c>
      <c r="BO811" s="11">
        <f t="shared" si="1893"/>
        <v>15011.800000000001</v>
      </c>
      <c r="BP811" s="11">
        <f>BP812</f>
        <v>0</v>
      </c>
      <c r="BQ811" s="43">
        <f t="shared" si="1884"/>
        <v>15011.800000000001</v>
      </c>
      <c r="BR811" s="11">
        <f t="shared" si="1894"/>
        <v>15011.800000000001</v>
      </c>
      <c r="BS811" s="11">
        <f>BS812</f>
        <v>0</v>
      </c>
      <c r="BT811" s="43">
        <f t="shared" si="1885"/>
        <v>15011.800000000001</v>
      </c>
      <c r="BU811" s="11">
        <f>BU812</f>
        <v>0</v>
      </c>
      <c r="BV811" s="21"/>
      <c r="BW811" s="21"/>
      <c r="BX811" s="1" t="str">
        <f t="shared" si="1819"/>
        <v/>
      </c>
    </row>
    <row r="812" spans="1:77" ht="31.2" customHeight="1" x14ac:dyDescent="0.3">
      <c r="A812" s="62" t="s">
        <v>535</v>
      </c>
      <c r="B812" s="63">
        <v>100</v>
      </c>
      <c r="C812" s="62" t="s">
        <v>71</v>
      </c>
      <c r="D812" s="62" t="s">
        <v>521</v>
      </c>
      <c r="E812" s="64" t="s">
        <v>522</v>
      </c>
      <c r="F812" s="11">
        <v>13795.6</v>
      </c>
      <c r="G812" s="11">
        <v>14219.7</v>
      </c>
      <c r="H812" s="11">
        <v>14219.7</v>
      </c>
      <c r="I812" s="11"/>
      <c r="J812" s="11"/>
      <c r="K812" s="11"/>
      <c r="L812" s="11">
        <f t="shared" si="1935"/>
        <v>13795.6</v>
      </c>
      <c r="M812" s="11">
        <f t="shared" si="1936"/>
        <v>14219.7</v>
      </c>
      <c r="N812" s="11">
        <f t="shared" si="1937"/>
        <v>14219.7</v>
      </c>
      <c r="O812" s="11">
        <v>769.4</v>
      </c>
      <c r="P812" s="11">
        <v>792.1</v>
      </c>
      <c r="Q812" s="11">
        <v>792.1</v>
      </c>
      <c r="R812" s="11">
        <f t="shared" si="1831"/>
        <v>14565</v>
      </c>
      <c r="S812" s="11">
        <f t="shared" si="1832"/>
        <v>15011.800000000001</v>
      </c>
      <c r="T812" s="11">
        <f t="shared" si="1833"/>
        <v>15011.800000000001</v>
      </c>
      <c r="U812" s="11"/>
      <c r="V812" s="11"/>
      <c r="W812" s="11"/>
      <c r="X812" s="11">
        <f t="shared" si="1837"/>
        <v>14565</v>
      </c>
      <c r="Y812" s="11">
        <f t="shared" si="1838"/>
        <v>15011.800000000001</v>
      </c>
      <c r="Z812" s="11">
        <f t="shared" si="1839"/>
        <v>15011.800000000001</v>
      </c>
      <c r="AA812" s="11"/>
      <c r="AB812" s="11"/>
      <c r="AC812" s="11"/>
      <c r="AD812" s="11">
        <f t="shared" si="1843"/>
        <v>14565</v>
      </c>
      <c r="AE812" s="11">
        <f t="shared" si="1844"/>
        <v>15011.800000000001</v>
      </c>
      <c r="AF812" s="11">
        <f t="shared" si="1845"/>
        <v>15011.800000000001</v>
      </c>
      <c r="AG812" s="11"/>
      <c r="AH812" s="11">
        <f t="shared" si="1847"/>
        <v>14565</v>
      </c>
      <c r="AI812" s="11">
        <f t="shared" si="1848"/>
        <v>15011.800000000001</v>
      </c>
      <c r="AJ812" s="11">
        <f t="shared" si="1849"/>
        <v>15011.800000000001</v>
      </c>
      <c r="AK812" s="11"/>
      <c r="AL812" s="11"/>
      <c r="AM812" s="11"/>
      <c r="AN812" s="11">
        <f t="shared" si="1853"/>
        <v>14565</v>
      </c>
      <c r="AO812" s="11">
        <f t="shared" si="1854"/>
        <v>15011.800000000001</v>
      </c>
      <c r="AP812" s="11">
        <f t="shared" si="1855"/>
        <v>15011.800000000001</v>
      </c>
      <c r="AQ812" s="11"/>
      <c r="AR812" s="11"/>
      <c r="AS812" s="11"/>
      <c r="AT812" s="11">
        <f t="shared" si="1859"/>
        <v>14565</v>
      </c>
      <c r="AU812" s="11">
        <f t="shared" si="1860"/>
        <v>15011.800000000001</v>
      </c>
      <c r="AV812" s="11">
        <f t="shared" si="1861"/>
        <v>15011.800000000001</v>
      </c>
      <c r="AW812" s="11"/>
      <c r="AX812" s="11"/>
      <c r="AY812" s="11"/>
      <c r="AZ812" s="11">
        <f t="shared" si="1865"/>
        <v>14565</v>
      </c>
      <c r="BA812" s="11">
        <f t="shared" si="1866"/>
        <v>15011.800000000001</v>
      </c>
      <c r="BB812" s="11">
        <f t="shared" si="1867"/>
        <v>15011.800000000001</v>
      </c>
      <c r="BC812" s="11"/>
      <c r="BD812" s="11"/>
      <c r="BE812" s="11"/>
      <c r="BF812" s="11">
        <f t="shared" si="1871"/>
        <v>14565</v>
      </c>
      <c r="BG812" s="11">
        <f t="shared" si="1872"/>
        <v>15011.800000000001</v>
      </c>
      <c r="BH812" s="11">
        <f t="shared" si="1873"/>
        <v>15011.800000000001</v>
      </c>
      <c r="BI812" s="11"/>
      <c r="BJ812" s="11"/>
      <c r="BK812" s="11"/>
      <c r="BL812" s="11">
        <f t="shared" si="1946"/>
        <v>14565</v>
      </c>
      <c r="BM812" s="11"/>
      <c r="BN812" s="43">
        <f t="shared" si="1883"/>
        <v>14565</v>
      </c>
      <c r="BO812" s="11">
        <f t="shared" si="1893"/>
        <v>15011.800000000001</v>
      </c>
      <c r="BP812" s="11"/>
      <c r="BQ812" s="43">
        <f t="shared" si="1884"/>
        <v>15011.800000000001</v>
      </c>
      <c r="BR812" s="11">
        <f t="shared" si="1894"/>
        <v>15011.800000000001</v>
      </c>
      <c r="BS812" s="11"/>
      <c r="BT812" s="43">
        <f t="shared" si="1885"/>
        <v>15011.800000000001</v>
      </c>
      <c r="BU812" s="11"/>
      <c r="BV812" s="21"/>
      <c r="BW812" s="21"/>
      <c r="BX812" s="1" t="str">
        <f t="shared" si="1819"/>
        <v>0412</v>
      </c>
    </row>
    <row r="813" spans="1:77" ht="31.2" customHeight="1" x14ac:dyDescent="0.3">
      <c r="A813" s="62" t="s">
        <v>535</v>
      </c>
      <c r="B813" s="63" t="s">
        <v>64</v>
      </c>
      <c r="C813" s="62"/>
      <c r="D813" s="62"/>
      <c r="E813" s="64" t="s">
        <v>65</v>
      </c>
      <c r="F813" s="11">
        <f t="shared" ref="F813:K813" si="1947">F814</f>
        <v>1571</v>
      </c>
      <c r="G813" s="11">
        <f t="shared" si="1947"/>
        <v>1571</v>
      </c>
      <c r="H813" s="11">
        <f t="shared" si="1947"/>
        <v>1571</v>
      </c>
      <c r="I813" s="11">
        <f t="shared" si="1947"/>
        <v>0</v>
      </c>
      <c r="J813" s="11">
        <f t="shared" si="1947"/>
        <v>0</v>
      </c>
      <c r="K813" s="11">
        <f t="shared" si="1947"/>
        <v>0</v>
      </c>
      <c r="L813" s="11">
        <f t="shared" si="1935"/>
        <v>1571</v>
      </c>
      <c r="M813" s="11">
        <f t="shared" si="1936"/>
        <v>1571</v>
      </c>
      <c r="N813" s="11">
        <f t="shared" si="1937"/>
        <v>1571</v>
      </c>
      <c r="O813" s="11">
        <f>O814</f>
        <v>4280.4899100000002</v>
      </c>
      <c r="P813" s="11">
        <f>P814</f>
        <v>0</v>
      </c>
      <c r="Q813" s="11">
        <f>Q814</f>
        <v>0</v>
      </c>
      <c r="R813" s="11">
        <f t="shared" si="1831"/>
        <v>5851.4899100000002</v>
      </c>
      <c r="S813" s="11">
        <f t="shared" si="1832"/>
        <v>1571</v>
      </c>
      <c r="T813" s="11">
        <f t="shared" si="1833"/>
        <v>1571</v>
      </c>
      <c r="U813" s="11">
        <f>U814</f>
        <v>-170.4</v>
      </c>
      <c r="V813" s="11">
        <f>V814</f>
        <v>0</v>
      </c>
      <c r="W813" s="11">
        <f>W814</f>
        <v>0</v>
      </c>
      <c r="X813" s="11">
        <f t="shared" si="1837"/>
        <v>5681.0899100000006</v>
      </c>
      <c r="Y813" s="11">
        <f t="shared" si="1838"/>
        <v>1571</v>
      </c>
      <c r="Z813" s="11">
        <f t="shared" si="1839"/>
        <v>1571</v>
      </c>
      <c r="AA813" s="11">
        <f>AA814</f>
        <v>0</v>
      </c>
      <c r="AB813" s="11">
        <f>AB814</f>
        <v>0</v>
      </c>
      <c r="AC813" s="11">
        <f>AC814</f>
        <v>0</v>
      </c>
      <c r="AD813" s="11">
        <f t="shared" si="1843"/>
        <v>5681.0899100000006</v>
      </c>
      <c r="AE813" s="11">
        <f t="shared" si="1844"/>
        <v>1571</v>
      </c>
      <c r="AF813" s="11">
        <f t="shared" si="1845"/>
        <v>1571</v>
      </c>
      <c r="AG813" s="11">
        <f>AG814</f>
        <v>0</v>
      </c>
      <c r="AH813" s="11">
        <f t="shared" si="1847"/>
        <v>5681.0899100000006</v>
      </c>
      <c r="AI813" s="11">
        <f t="shared" si="1848"/>
        <v>1571</v>
      </c>
      <c r="AJ813" s="11">
        <f t="shared" si="1849"/>
        <v>1571</v>
      </c>
      <c r="AK813" s="11">
        <f>AK814</f>
        <v>0</v>
      </c>
      <c r="AL813" s="11">
        <f>AL814</f>
        <v>0</v>
      </c>
      <c r="AM813" s="11">
        <f>AM814</f>
        <v>0</v>
      </c>
      <c r="AN813" s="11">
        <f t="shared" si="1853"/>
        <v>5681.0899100000006</v>
      </c>
      <c r="AO813" s="11">
        <f t="shared" si="1854"/>
        <v>1571</v>
      </c>
      <c r="AP813" s="11">
        <f t="shared" si="1855"/>
        <v>1571</v>
      </c>
      <c r="AQ813" s="11">
        <f>AQ814</f>
        <v>0</v>
      </c>
      <c r="AR813" s="11">
        <f>AR814</f>
        <v>0</v>
      </c>
      <c r="AS813" s="11">
        <f>AS814</f>
        <v>0</v>
      </c>
      <c r="AT813" s="11">
        <f t="shared" si="1859"/>
        <v>5681.0899100000006</v>
      </c>
      <c r="AU813" s="11">
        <f t="shared" si="1860"/>
        <v>1571</v>
      </c>
      <c r="AV813" s="11">
        <f t="shared" si="1861"/>
        <v>1571</v>
      </c>
      <c r="AW813" s="11">
        <f>AW814</f>
        <v>0</v>
      </c>
      <c r="AX813" s="11">
        <f>AX814</f>
        <v>0</v>
      </c>
      <c r="AY813" s="11">
        <f>AY814</f>
        <v>0</v>
      </c>
      <c r="AZ813" s="11">
        <f t="shared" si="1865"/>
        <v>5681.0899100000006</v>
      </c>
      <c r="BA813" s="11">
        <f t="shared" si="1866"/>
        <v>1571</v>
      </c>
      <c r="BB813" s="11">
        <f t="shared" si="1867"/>
        <v>1571</v>
      </c>
      <c r="BC813" s="11">
        <f>BC814</f>
        <v>0</v>
      </c>
      <c r="BD813" s="11">
        <f>BD814</f>
        <v>0</v>
      </c>
      <c r="BE813" s="11">
        <f>BE814</f>
        <v>0</v>
      </c>
      <c r="BF813" s="11">
        <f t="shared" si="1871"/>
        <v>5681.0899100000006</v>
      </c>
      <c r="BG813" s="11">
        <f t="shared" si="1872"/>
        <v>1571</v>
      </c>
      <c r="BH813" s="11">
        <f t="shared" si="1873"/>
        <v>1571</v>
      </c>
      <c r="BI813" s="11">
        <f>BI814</f>
        <v>528.17899999999997</v>
      </c>
      <c r="BJ813" s="11">
        <f>BJ814</f>
        <v>0</v>
      </c>
      <c r="BK813" s="11">
        <f>BK814</f>
        <v>0</v>
      </c>
      <c r="BL813" s="11">
        <f t="shared" si="1946"/>
        <v>6209.2689100000007</v>
      </c>
      <c r="BM813" s="11">
        <f>BM814</f>
        <v>0</v>
      </c>
      <c r="BN813" s="43">
        <f t="shared" si="1883"/>
        <v>6209.2689100000007</v>
      </c>
      <c r="BO813" s="11">
        <f t="shared" si="1893"/>
        <v>1571</v>
      </c>
      <c r="BP813" s="11">
        <f>BP814</f>
        <v>0</v>
      </c>
      <c r="BQ813" s="43">
        <f t="shared" si="1884"/>
        <v>1571</v>
      </c>
      <c r="BR813" s="11">
        <f t="shared" si="1894"/>
        <v>1571</v>
      </c>
      <c r="BS813" s="11">
        <f>BS814</f>
        <v>0</v>
      </c>
      <c r="BT813" s="43">
        <f t="shared" si="1885"/>
        <v>1571</v>
      </c>
      <c r="BU813" s="11">
        <f>BU814</f>
        <v>0</v>
      </c>
      <c r="BV813" s="21"/>
      <c r="BW813" s="21"/>
      <c r="BX813" s="1" t="str">
        <f t="shared" si="1819"/>
        <v/>
      </c>
    </row>
    <row r="814" spans="1:77" ht="31.2" customHeight="1" x14ac:dyDescent="0.3">
      <c r="A814" s="62" t="s">
        <v>535</v>
      </c>
      <c r="B814" s="63">
        <v>200</v>
      </c>
      <c r="C814" s="62" t="s">
        <v>71</v>
      </c>
      <c r="D814" s="62" t="s">
        <v>521</v>
      </c>
      <c r="E814" s="64" t="s">
        <v>522</v>
      </c>
      <c r="F814" s="11">
        <v>1571</v>
      </c>
      <c r="G814" s="11">
        <v>1571</v>
      </c>
      <c r="H814" s="11">
        <v>1571</v>
      </c>
      <c r="I814" s="11"/>
      <c r="J814" s="11"/>
      <c r="K814" s="11"/>
      <c r="L814" s="11">
        <f t="shared" si="1935"/>
        <v>1571</v>
      </c>
      <c r="M814" s="11">
        <f t="shared" si="1936"/>
        <v>1571</v>
      </c>
      <c r="N814" s="11">
        <f t="shared" si="1937"/>
        <v>1571</v>
      </c>
      <c r="O814" s="11">
        <f>20.48991+4260</f>
        <v>4280.4899100000002</v>
      </c>
      <c r="P814" s="11"/>
      <c r="Q814" s="11"/>
      <c r="R814" s="11">
        <f t="shared" si="1831"/>
        <v>5851.4899100000002</v>
      </c>
      <c r="S814" s="11">
        <f t="shared" si="1832"/>
        <v>1571</v>
      </c>
      <c r="T814" s="11">
        <f t="shared" si="1833"/>
        <v>1571</v>
      </c>
      <c r="U814" s="11">
        <v>-170.4</v>
      </c>
      <c r="V814" s="11"/>
      <c r="W814" s="11"/>
      <c r="X814" s="11">
        <f t="shared" si="1837"/>
        <v>5681.0899100000006</v>
      </c>
      <c r="Y814" s="11">
        <f t="shared" si="1838"/>
        <v>1571</v>
      </c>
      <c r="Z814" s="11">
        <f t="shared" si="1839"/>
        <v>1571</v>
      </c>
      <c r="AA814" s="11"/>
      <c r="AB814" s="11"/>
      <c r="AC814" s="11"/>
      <c r="AD814" s="11">
        <f t="shared" si="1843"/>
        <v>5681.0899100000006</v>
      </c>
      <c r="AE814" s="11">
        <f t="shared" si="1844"/>
        <v>1571</v>
      </c>
      <c r="AF814" s="11">
        <f t="shared" si="1845"/>
        <v>1571</v>
      </c>
      <c r="AG814" s="11"/>
      <c r="AH814" s="11">
        <f t="shared" si="1847"/>
        <v>5681.0899100000006</v>
      </c>
      <c r="AI814" s="11">
        <f t="shared" si="1848"/>
        <v>1571</v>
      </c>
      <c r="AJ814" s="11">
        <f t="shared" si="1849"/>
        <v>1571</v>
      </c>
      <c r="AK814" s="11"/>
      <c r="AL814" s="11"/>
      <c r="AM814" s="11"/>
      <c r="AN814" s="11">
        <f t="shared" si="1853"/>
        <v>5681.0899100000006</v>
      </c>
      <c r="AO814" s="11">
        <f t="shared" si="1854"/>
        <v>1571</v>
      </c>
      <c r="AP814" s="11">
        <f t="shared" si="1855"/>
        <v>1571</v>
      </c>
      <c r="AQ814" s="11"/>
      <c r="AR814" s="11"/>
      <c r="AS814" s="11"/>
      <c r="AT814" s="11">
        <f t="shared" si="1859"/>
        <v>5681.0899100000006</v>
      </c>
      <c r="AU814" s="11">
        <f t="shared" si="1860"/>
        <v>1571</v>
      </c>
      <c r="AV814" s="11">
        <f t="shared" si="1861"/>
        <v>1571</v>
      </c>
      <c r="AW814" s="11"/>
      <c r="AX814" s="11"/>
      <c r="AY814" s="11"/>
      <c r="AZ814" s="11">
        <f t="shared" si="1865"/>
        <v>5681.0899100000006</v>
      </c>
      <c r="BA814" s="11">
        <f t="shared" si="1866"/>
        <v>1571</v>
      </c>
      <c r="BB814" s="11">
        <f t="shared" si="1867"/>
        <v>1571</v>
      </c>
      <c r="BC814" s="11"/>
      <c r="BD814" s="11"/>
      <c r="BE814" s="11"/>
      <c r="BF814" s="11">
        <f t="shared" si="1871"/>
        <v>5681.0899100000006</v>
      </c>
      <c r="BG814" s="11">
        <f t="shared" si="1872"/>
        <v>1571</v>
      </c>
      <c r="BH814" s="11">
        <f t="shared" si="1873"/>
        <v>1571</v>
      </c>
      <c r="BI814" s="11">
        <v>528.17899999999997</v>
      </c>
      <c r="BJ814" s="11"/>
      <c r="BK814" s="11"/>
      <c r="BL814" s="11">
        <f t="shared" si="1946"/>
        <v>6209.2689100000007</v>
      </c>
      <c r="BM814" s="11"/>
      <c r="BN814" s="43">
        <f t="shared" si="1883"/>
        <v>6209.2689100000007</v>
      </c>
      <c r="BO814" s="11">
        <f t="shared" si="1893"/>
        <v>1571</v>
      </c>
      <c r="BP814" s="11"/>
      <c r="BQ814" s="43">
        <f t="shared" si="1884"/>
        <v>1571</v>
      </c>
      <c r="BR814" s="11">
        <f t="shared" si="1894"/>
        <v>1571</v>
      </c>
      <c r="BS814" s="11"/>
      <c r="BT814" s="43">
        <f t="shared" si="1885"/>
        <v>1571</v>
      </c>
      <c r="BU814" s="11"/>
      <c r="BV814" s="21"/>
      <c r="BW814" s="21"/>
      <c r="BX814" s="1" t="str">
        <f t="shared" ref="BX814:BX877" si="1948">CONCATENATE(C814,D814)</f>
        <v>0412</v>
      </c>
    </row>
    <row r="815" spans="1:77" ht="15.6" customHeight="1" x14ac:dyDescent="0.3">
      <c r="A815" s="62" t="s">
        <v>535</v>
      </c>
      <c r="B815" s="63" t="s">
        <v>58</v>
      </c>
      <c r="C815" s="62"/>
      <c r="D815" s="62"/>
      <c r="E815" s="64" t="s">
        <v>59</v>
      </c>
      <c r="F815" s="11">
        <f t="shared" ref="F815:K815" si="1949">F816</f>
        <v>6.2</v>
      </c>
      <c r="G815" s="11">
        <f t="shared" si="1949"/>
        <v>6.2</v>
      </c>
      <c r="H815" s="11">
        <f t="shared" si="1949"/>
        <v>6.2</v>
      </c>
      <c r="I815" s="11">
        <f t="shared" si="1949"/>
        <v>-1.2</v>
      </c>
      <c r="J815" s="11">
        <f t="shared" si="1949"/>
        <v>-1.9</v>
      </c>
      <c r="K815" s="11">
        <f t="shared" si="1949"/>
        <v>-2.6</v>
      </c>
      <c r="L815" s="11">
        <f t="shared" si="1935"/>
        <v>5</v>
      </c>
      <c r="M815" s="11">
        <f t="shared" si="1936"/>
        <v>4.3000000000000007</v>
      </c>
      <c r="N815" s="11">
        <f t="shared" si="1937"/>
        <v>3.6</v>
      </c>
      <c r="O815" s="11">
        <f>O816</f>
        <v>0</v>
      </c>
      <c r="P815" s="11">
        <f>P816</f>
        <v>0</v>
      </c>
      <c r="Q815" s="11">
        <f>Q816</f>
        <v>0</v>
      </c>
      <c r="R815" s="11">
        <f t="shared" si="1831"/>
        <v>5</v>
      </c>
      <c r="S815" s="11">
        <f t="shared" si="1832"/>
        <v>4.3000000000000007</v>
      </c>
      <c r="T815" s="11">
        <f t="shared" si="1833"/>
        <v>3.6</v>
      </c>
      <c r="U815" s="11">
        <f>U816</f>
        <v>0</v>
      </c>
      <c r="V815" s="11">
        <f>V816</f>
        <v>0</v>
      </c>
      <c r="W815" s="11">
        <f>W816</f>
        <v>0</v>
      </c>
      <c r="X815" s="11">
        <f t="shared" si="1837"/>
        <v>5</v>
      </c>
      <c r="Y815" s="11">
        <f t="shared" si="1838"/>
        <v>4.3000000000000007</v>
      </c>
      <c r="Z815" s="11">
        <f t="shared" si="1839"/>
        <v>3.6</v>
      </c>
      <c r="AA815" s="11">
        <f>AA816</f>
        <v>0</v>
      </c>
      <c r="AB815" s="11">
        <f>AB816</f>
        <v>0</v>
      </c>
      <c r="AC815" s="11">
        <f>AC816</f>
        <v>0</v>
      </c>
      <c r="AD815" s="11">
        <f t="shared" si="1843"/>
        <v>5</v>
      </c>
      <c r="AE815" s="11">
        <f t="shared" si="1844"/>
        <v>4.3000000000000007</v>
      </c>
      <c r="AF815" s="11">
        <f t="shared" si="1845"/>
        <v>3.6</v>
      </c>
      <c r="AG815" s="11">
        <f>AG816</f>
        <v>0</v>
      </c>
      <c r="AH815" s="11">
        <f t="shared" si="1847"/>
        <v>5</v>
      </c>
      <c r="AI815" s="11">
        <f t="shared" si="1848"/>
        <v>4.3000000000000007</v>
      </c>
      <c r="AJ815" s="11">
        <f t="shared" si="1849"/>
        <v>3.6</v>
      </c>
      <c r="AK815" s="11">
        <f>AK816</f>
        <v>0</v>
      </c>
      <c r="AL815" s="11">
        <f>AL816</f>
        <v>0</v>
      </c>
      <c r="AM815" s="11">
        <f>AM816</f>
        <v>0</v>
      </c>
      <c r="AN815" s="11">
        <f t="shared" si="1853"/>
        <v>5</v>
      </c>
      <c r="AO815" s="11">
        <f t="shared" si="1854"/>
        <v>4.3000000000000007</v>
      </c>
      <c r="AP815" s="11">
        <f t="shared" si="1855"/>
        <v>3.6</v>
      </c>
      <c r="AQ815" s="11">
        <f>AQ816</f>
        <v>0</v>
      </c>
      <c r="AR815" s="11">
        <f>AR816</f>
        <v>0</v>
      </c>
      <c r="AS815" s="11">
        <f>AS816</f>
        <v>0</v>
      </c>
      <c r="AT815" s="11">
        <f t="shared" si="1859"/>
        <v>5</v>
      </c>
      <c r="AU815" s="11">
        <f t="shared" si="1860"/>
        <v>4.3000000000000007</v>
      </c>
      <c r="AV815" s="11">
        <f t="shared" si="1861"/>
        <v>3.6</v>
      </c>
      <c r="AW815" s="11">
        <f>AW816</f>
        <v>0</v>
      </c>
      <c r="AX815" s="11">
        <f>AX816</f>
        <v>0</v>
      </c>
      <c r="AY815" s="11">
        <f>AY816</f>
        <v>0</v>
      </c>
      <c r="AZ815" s="11">
        <f t="shared" si="1865"/>
        <v>5</v>
      </c>
      <c r="BA815" s="11">
        <f t="shared" si="1866"/>
        <v>4.3000000000000007</v>
      </c>
      <c r="BB815" s="11">
        <f t="shared" si="1867"/>
        <v>3.6</v>
      </c>
      <c r="BC815" s="11">
        <f>BC816</f>
        <v>0</v>
      </c>
      <c r="BD815" s="11">
        <f>BD816</f>
        <v>0</v>
      </c>
      <c r="BE815" s="11">
        <f>BE816</f>
        <v>0</v>
      </c>
      <c r="BF815" s="11">
        <f t="shared" si="1871"/>
        <v>5</v>
      </c>
      <c r="BG815" s="11">
        <f t="shared" si="1872"/>
        <v>4.3000000000000007</v>
      </c>
      <c r="BH815" s="11">
        <f t="shared" si="1873"/>
        <v>3.6</v>
      </c>
      <c r="BI815" s="11">
        <f>BI816</f>
        <v>0</v>
      </c>
      <c r="BJ815" s="11">
        <f>BJ816</f>
        <v>0</v>
      </c>
      <c r="BK815" s="11">
        <f>BK816</f>
        <v>0</v>
      </c>
      <c r="BL815" s="11">
        <f t="shared" si="1946"/>
        <v>5</v>
      </c>
      <c r="BM815" s="11">
        <f>BM816</f>
        <v>0</v>
      </c>
      <c r="BN815" s="43">
        <f t="shared" si="1883"/>
        <v>5</v>
      </c>
      <c r="BO815" s="11">
        <f t="shared" si="1893"/>
        <v>4.3000000000000007</v>
      </c>
      <c r="BP815" s="11">
        <f>BP816</f>
        <v>0</v>
      </c>
      <c r="BQ815" s="43">
        <f t="shared" si="1884"/>
        <v>4.3000000000000007</v>
      </c>
      <c r="BR815" s="11">
        <f t="shared" si="1894"/>
        <v>3.6</v>
      </c>
      <c r="BS815" s="11">
        <f>BS816</f>
        <v>0</v>
      </c>
      <c r="BT815" s="43">
        <f t="shared" si="1885"/>
        <v>3.6</v>
      </c>
      <c r="BU815" s="11">
        <f>BU816</f>
        <v>0</v>
      </c>
      <c r="BV815" s="21"/>
      <c r="BW815" s="21"/>
      <c r="BX815" s="1" t="str">
        <f t="shared" si="1948"/>
        <v/>
      </c>
    </row>
    <row r="816" spans="1:77" ht="31.2" customHeight="1" x14ac:dyDescent="0.3">
      <c r="A816" s="62" t="s">
        <v>535</v>
      </c>
      <c r="B816" s="63">
        <v>800</v>
      </c>
      <c r="C816" s="62" t="s">
        <v>71</v>
      </c>
      <c r="D816" s="62" t="s">
        <v>521</v>
      </c>
      <c r="E816" s="64" t="s">
        <v>522</v>
      </c>
      <c r="F816" s="11">
        <v>6.2</v>
      </c>
      <c r="G816" s="11">
        <v>6.2</v>
      </c>
      <c r="H816" s="11">
        <v>6.2</v>
      </c>
      <c r="I816" s="11">
        <v>-1.2</v>
      </c>
      <c r="J816" s="11">
        <v>-1.9</v>
      </c>
      <c r="K816" s="11">
        <v>-2.6</v>
      </c>
      <c r="L816" s="11">
        <f t="shared" si="1935"/>
        <v>5</v>
      </c>
      <c r="M816" s="11">
        <f t="shared" si="1936"/>
        <v>4.3000000000000007</v>
      </c>
      <c r="N816" s="11">
        <f t="shared" si="1937"/>
        <v>3.6</v>
      </c>
      <c r="O816" s="11"/>
      <c r="P816" s="11"/>
      <c r="Q816" s="11"/>
      <c r="R816" s="11">
        <f t="shared" si="1831"/>
        <v>5</v>
      </c>
      <c r="S816" s="11">
        <f t="shared" si="1832"/>
        <v>4.3000000000000007</v>
      </c>
      <c r="T816" s="11">
        <f t="shared" si="1833"/>
        <v>3.6</v>
      </c>
      <c r="U816" s="11"/>
      <c r="V816" s="11"/>
      <c r="W816" s="11"/>
      <c r="X816" s="11">
        <f t="shared" si="1837"/>
        <v>5</v>
      </c>
      <c r="Y816" s="11">
        <f t="shared" si="1838"/>
        <v>4.3000000000000007</v>
      </c>
      <c r="Z816" s="11">
        <f t="shared" si="1839"/>
        <v>3.6</v>
      </c>
      <c r="AA816" s="11"/>
      <c r="AB816" s="11"/>
      <c r="AC816" s="11"/>
      <c r="AD816" s="11">
        <f t="shared" si="1843"/>
        <v>5</v>
      </c>
      <c r="AE816" s="11">
        <f t="shared" si="1844"/>
        <v>4.3000000000000007</v>
      </c>
      <c r="AF816" s="11">
        <f t="shared" si="1845"/>
        <v>3.6</v>
      </c>
      <c r="AG816" s="11"/>
      <c r="AH816" s="11">
        <f t="shared" si="1847"/>
        <v>5</v>
      </c>
      <c r="AI816" s="11">
        <f t="shared" si="1848"/>
        <v>4.3000000000000007</v>
      </c>
      <c r="AJ816" s="11">
        <f t="shared" si="1849"/>
        <v>3.6</v>
      </c>
      <c r="AK816" s="11"/>
      <c r="AL816" s="11"/>
      <c r="AM816" s="11"/>
      <c r="AN816" s="11">
        <f t="shared" si="1853"/>
        <v>5</v>
      </c>
      <c r="AO816" s="11">
        <f t="shared" si="1854"/>
        <v>4.3000000000000007</v>
      </c>
      <c r="AP816" s="11">
        <f t="shared" si="1855"/>
        <v>3.6</v>
      </c>
      <c r="AQ816" s="11"/>
      <c r="AR816" s="11"/>
      <c r="AS816" s="11"/>
      <c r="AT816" s="11">
        <f t="shared" si="1859"/>
        <v>5</v>
      </c>
      <c r="AU816" s="11">
        <f t="shared" si="1860"/>
        <v>4.3000000000000007</v>
      </c>
      <c r="AV816" s="11">
        <f t="shared" si="1861"/>
        <v>3.6</v>
      </c>
      <c r="AW816" s="11"/>
      <c r="AX816" s="11"/>
      <c r="AY816" s="11"/>
      <c r="AZ816" s="11">
        <f t="shared" si="1865"/>
        <v>5</v>
      </c>
      <c r="BA816" s="11">
        <f t="shared" si="1866"/>
        <v>4.3000000000000007</v>
      </c>
      <c r="BB816" s="11">
        <f t="shared" si="1867"/>
        <v>3.6</v>
      </c>
      <c r="BC816" s="11"/>
      <c r="BD816" s="11"/>
      <c r="BE816" s="11"/>
      <c r="BF816" s="11">
        <f t="shared" si="1871"/>
        <v>5</v>
      </c>
      <c r="BG816" s="11">
        <f t="shared" si="1872"/>
        <v>4.3000000000000007</v>
      </c>
      <c r="BH816" s="11">
        <f t="shared" si="1873"/>
        <v>3.6</v>
      </c>
      <c r="BI816" s="11"/>
      <c r="BJ816" s="11"/>
      <c r="BK816" s="11"/>
      <c r="BL816" s="11">
        <f t="shared" si="1946"/>
        <v>5</v>
      </c>
      <c r="BM816" s="11"/>
      <c r="BN816" s="43">
        <f t="shared" si="1883"/>
        <v>5</v>
      </c>
      <c r="BO816" s="11">
        <f t="shared" si="1893"/>
        <v>4.3000000000000007</v>
      </c>
      <c r="BP816" s="11"/>
      <c r="BQ816" s="43">
        <f t="shared" si="1884"/>
        <v>4.3000000000000007</v>
      </c>
      <c r="BR816" s="11">
        <f t="shared" si="1894"/>
        <v>3.6</v>
      </c>
      <c r="BS816" s="11"/>
      <c r="BT816" s="43">
        <f t="shared" si="1885"/>
        <v>3.6</v>
      </c>
      <c r="BU816" s="11"/>
      <c r="BV816" s="21"/>
      <c r="BW816" s="21">
        <v>37</v>
      </c>
      <c r="BX816" s="1" t="str">
        <f t="shared" si="1948"/>
        <v>0412</v>
      </c>
    </row>
    <row r="817" spans="1:76" ht="31.2" customHeight="1" x14ac:dyDescent="0.3">
      <c r="A817" s="62" t="s">
        <v>536</v>
      </c>
      <c r="B817" s="63"/>
      <c r="C817" s="62"/>
      <c r="D817" s="62"/>
      <c r="E817" s="64" t="s">
        <v>537</v>
      </c>
      <c r="F817" s="11">
        <f t="shared" ref="F817:F821" si="1950">F818</f>
        <v>9440.1</v>
      </c>
      <c r="G817" s="11">
        <f t="shared" ref="G817:G821" si="1951">G818</f>
        <v>9773.7000000000007</v>
      </c>
      <c r="H817" s="11">
        <f t="shared" ref="H817:H821" si="1952">H818</f>
        <v>9773.7000000000007</v>
      </c>
      <c r="I817" s="11">
        <f t="shared" ref="I817:I821" si="1953">I818</f>
        <v>-51.9</v>
      </c>
      <c r="J817" s="11">
        <f t="shared" ref="J817:J821" si="1954">J818</f>
        <v>-51.9</v>
      </c>
      <c r="K817" s="11">
        <f t="shared" ref="K817:K821" si="1955">K818</f>
        <v>-51.9</v>
      </c>
      <c r="L817" s="11">
        <f t="shared" si="1935"/>
        <v>9388.2000000000007</v>
      </c>
      <c r="M817" s="11">
        <f t="shared" si="1936"/>
        <v>9721.8000000000011</v>
      </c>
      <c r="N817" s="11">
        <f t="shared" si="1937"/>
        <v>9721.8000000000011</v>
      </c>
      <c r="O817" s="11">
        <f t="shared" ref="O817:O821" si="1956">O818</f>
        <v>2639.0874800000001</v>
      </c>
      <c r="P817" s="11">
        <f t="shared" ref="P817:P821" si="1957">P818</f>
        <v>0</v>
      </c>
      <c r="Q817" s="11">
        <f t="shared" ref="Q817:Q821" si="1958">Q818</f>
        <v>0</v>
      </c>
      <c r="R817" s="11">
        <f t="shared" si="1831"/>
        <v>12027.287480000001</v>
      </c>
      <c r="S817" s="11">
        <f t="shared" si="1832"/>
        <v>9721.8000000000011</v>
      </c>
      <c r="T817" s="11">
        <f t="shared" si="1833"/>
        <v>9721.8000000000011</v>
      </c>
      <c r="U817" s="11">
        <f t="shared" ref="U817:U821" si="1959">U818</f>
        <v>0</v>
      </c>
      <c r="V817" s="11">
        <f t="shared" ref="V817:V821" si="1960">V818</f>
        <v>0</v>
      </c>
      <c r="W817" s="11">
        <f t="shared" ref="W817:W821" si="1961">W818</f>
        <v>0</v>
      </c>
      <c r="X817" s="11">
        <f t="shared" si="1837"/>
        <v>12027.287480000001</v>
      </c>
      <c r="Y817" s="11">
        <f t="shared" si="1838"/>
        <v>9721.8000000000011</v>
      </c>
      <c r="Z817" s="11">
        <f t="shared" si="1839"/>
        <v>9721.8000000000011</v>
      </c>
      <c r="AA817" s="11">
        <f t="shared" ref="AA817:AA821" si="1962">AA818</f>
        <v>0</v>
      </c>
      <c r="AB817" s="11">
        <f t="shared" ref="AB817:AB821" si="1963">AB818</f>
        <v>0</v>
      </c>
      <c r="AC817" s="11">
        <f t="shared" ref="AC817:AC821" si="1964">AC818</f>
        <v>0</v>
      </c>
      <c r="AD817" s="11">
        <f t="shared" si="1843"/>
        <v>12027.287480000001</v>
      </c>
      <c r="AE817" s="11">
        <f t="shared" si="1844"/>
        <v>9721.8000000000011</v>
      </c>
      <c r="AF817" s="11">
        <f t="shared" si="1845"/>
        <v>9721.8000000000011</v>
      </c>
      <c r="AG817" s="11">
        <f t="shared" ref="AG817:AG821" si="1965">AG818</f>
        <v>0</v>
      </c>
      <c r="AH817" s="11">
        <f t="shared" si="1847"/>
        <v>12027.287480000001</v>
      </c>
      <c r="AI817" s="11">
        <f t="shared" si="1848"/>
        <v>9721.8000000000011</v>
      </c>
      <c r="AJ817" s="11">
        <f t="shared" si="1849"/>
        <v>9721.8000000000011</v>
      </c>
      <c r="AK817" s="11">
        <f t="shared" ref="AK817:AK821" si="1966">AK818</f>
        <v>0</v>
      </c>
      <c r="AL817" s="11">
        <f t="shared" ref="AL817:AL821" si="1967">AL818</f>
        <v>0</v>
      </c>
      <c r="AM817" s="11">
        <f t="shared" ref="AM817:AM821" si="1968">AM818</f>
        <v>0</v>
      </c>
      <c r="AN817" s="11">
        <f t="shared" si="1853"/>
        <v>12027.287480000001</v>
      </c>
      <c r="AO817" s="11">
        <f t="shared" si="1854"/>
        <v>9721.8000000000011</v>
      </c>
      <c r="AP817" s="11">
        <f t="shared" si="1855"/>
        <v>9721.8000000000011</v>
      </c>
      <c r="AQ817" s="11">
        <f t="shared" ref="AQ817:AQ821" si="1969">AQ818</f>
        <v>0</v>
      </c>
      <c r="AR817" s="11">
        <f t="shared" ref="AR817:AR821" si="1970">AR818</f>
        <v>0</v>
      </c>
      <c r="AS817" s="11">
        <f t="shared" ref="AS817:AS821" si="1971">AS818</f>
        <v>0</v>
      </c>
      <c r="AT817" s="11">
        <f t="shared" si="1859"/>
        <v>12027.287480000001</v>
      </c>
      <c r="AU817" s="11">
        <f t="shared" si="1860"/>
        <v>9721.8000000000011</v>
      </c>
      <c r="AV817" s="11">
        <f t="shared" si="1861"/>
        <v>9721.8000000000011</v>
      </c>
      <c r="AW817" s="11">
        <f t="shared" ref="AW817:AW821" si="1972">AW818</f>
        <v>-992.54499999999996</v>
      </c>
      <c r="AX817" s="11">
        <f t="shared" ref="AX817:AX821" si="1973">AX818</f>
        <v>0</v>
      </c>
      <c r="AY817" s="11">
        <f t="shared" ref="AY817:AY821" si="1974">AY818</f>
        <v>0</v>
      </c>
      <c r="AZ817" s="11">
        <f t="shared" si="1865"/>
        <v>11034.742480000001</v>
      </c>
      <c r="BA817" s="11">
        <f t="shared" si="1866"/>
        <v>9721.8000000000011</v>
      </c>
      <c r="BB817" s="11">
        <f t="shared" si="1867"/>
        <v>9721.8000000000011</v>
      </c>
      <c r="BC817" s="11">
        <f t="shared" ref="BC817:BC821" si="1975">BC818</f>
        <v>0</v>
      </c>
      <c r="BD817" s="11">
        <f t="shared" ref="BD817:BD821" si="1976">BD818</f>
        <v>0</v>
      </c>
      <c r="BE817" s="11">
        <f t="shared" ref="BE817:BE821" si="1977">BE818</f>
        <v>0</v>
      </c>
      <c r="BF817" s="11">
        <f t="shared" si="1871"/>
        <v>11034.742480000001</v>
      </c>
      <c r="BG817" s="11">
        <f t="shared" si="1872"/>
        <v>9721.8000000000011</v>
      </c>
      <c r="BH817" s="11">
        <f t="shared" si="1873"/>
        <v>9721.8000000000011</v>
      </c>
      <c r="BI817" s="11">
        <f t="shared" ref="BI817:BI821" si="1978">BI818</f>
        <v>0</v>
      </c>
      <c r="BJ817" s="11">
        <f t="shared" ref="BJ817:BJ821" si="1979">BJ818</f>
        <v>0</v>
      </c>
      <c r="BK817" s="11">
        <f t="shared" ref="BK817:BK821" si="1980">BK818</f>
        <v>0</v>
      </c>
      <c r="BL817" s="11">
        <f t="shared" si="1946"/>
        <v>11034.742480000001</v>
      </c>
      <c r="BM817" s="11">
        <f t="shared" ref="BM817:BM821" si="1981">BM818</f>
        <v>0</v>
      </c>
      <c r="BN817" s="43">
        <f t="shared" si="1883"/>
        <v>11034.742480000001</v>
      </c>
      <c r="BO817" s="11">
        <f t="shared" si="1893"/>
        <v>9721.8000000000011</v>
      </c>
      <c r="BP817" s="11">
        <f t="shared" ref="BP817:BU821" si="1982">BP818</f>
        <v>0</v>
      </c>
      <c r="BQ817" s="43">
        <f t="shared" si="1884"/>
        <v>9721.8000000000011</v>
      </c>
      <c r="BR817" s="11">
        <f t="shared" si="1894"/>
        <v>9721.8000000000011</v>
      </c>
      <c r="BS817" s="11">
        <f t="shared" si="1982"/>
        <v>0</v>
      </c>
      <c r="BT817" s="43">
        <f t="shared" si="1885"/>
        <v>9721.8000000000011</v>
      </c>
      <c r="BU817" s="11">
        <f t="shared" si="1982"/>
        <v>0</v>
      </c>
      <c r="BV817" s="21"/>
      <c r="BW817" s="21"/>
      <c r="BX817" s="1" t="str">
        <f t="shared" si="1948"/>
        <v/>
      </c>
    </row>
    <row r="818" spans="1:76" ht="31.2" customHeight="1" x14ac:dyDescent="0.3">
      <c r="A818" s="62" t="s">
        <v>536</v>
      </c>
      <c r="B818" s="63" t="s">
        <v>64</v>
      </c>
      <c r="C818" s="62"/>
      <c r="D818" s="62"/>
      <c r="E818" s="64" t="s">
        <v>65</v>
      </c>
      <c r="F818" s="11">
        <f t="shared" si="1950"/>
        <v>9440.1</v>
      </c>
      <c r="G818" s="11">
        <f t="shared" si="1951"/>
        <v>9773.7000000000007</v>
      </c>
      <c r="H818" s="11">
        <f t="shared" si="1952"/>
        <v>9773.7000000000007</v>
      </c>
      <c r="I818" s="11">
        <f t="shared" si="1953"/>
        <v>-51.9</v>
      </c>
      <c r="J818" s="11">
        <f t="shared" si="1954"/>
        <v>-51.9</v>
      </c>
      <c r="K818" s="11">
        <f t="shared" si="1955"/>
        <v>-51.9</v>
      </c>
      <c r="L818" s="11">
        <f t="shared" si="1935"/>
        <v>9388.2000000000007</v>
      </c>
      <c r="M818" s="11">
        <f t="shared" si="1936"/>
        <v>9721.8000000000011</v>
      </c>
      <c r="N818" s="11">
        <f t="shared" si="1937"/>
        <v>9721.8000000000011</v>
      </c>
      <c r="O818" s="11">
        <f t="shared" si="1956"/>
        <v>2639.0874800000001</v>
      </c>
      <c r="P818" s="11">
        <f t="shared" si="1957"/>
        <v>0</v>
      </c>
      <c r="Q818" s="11">
        <f t="shared" si="1958"/>
        <v>0</v>
      </c>
      <c r="R818" s="11">
        <f t="shared" si="1831"/>
        <v>12027.287480000001</v>
      </c>
      <c r="S818" s="11">
        <f t="shared" si="1832"/>
        <v>9721.8000000000011</v>
      </c>
      <c r="T818" s="11">
        <f t="shared" si="1833"/>
        <v>9721.8000000000011</v>
      </c>
      <c r="U818" s="11">
        <f t="shared" si="1959"/>
        <v>0</v>
      </c>
      <c r="V818" s="11">
        <f t="shared" si="1960"/>
        <v>0</v>
      </c>
      <c r="W818" s="11">
        <f t="shared" si="1961"/>
        <v>0</v>
      </c>
      <c r="X818" s="11">
        <f t="shared" si="1837"/>
        <v>12027.287480000001</v>
      </c>
      <c r="Y818" s="11">
        <f t="shared" si="1838"/>
        <v>9721.8000000000011</v>
      </c>
      <c r="Z818" s="11">
        <f t="shared" si="1839"/>
        <v>9721.8000000000011</v>
      </c>
      <c r="AA818" s="11">
        <f t="shared" si="1962"/>
        <v>0</v>
      </c>
      <c r="AB818" s="11">
        <f t="shared" si="1963"/>
        <v>0</v>
      </c>
      <c r="AC818" s="11">
        <f t="shared" si="1964"/>
        <v>0</v>
      </c>
      <c r="AD818" s="11">
        <f t="shared" si="1843"/>
        <v>12027.287480000001</v>
      </c>
      <c r="AE818" s="11">
        <f t="shared" si="1844"/>
        <v>9721.8000000000011</v>
      </c>
      <c r="AF818" s="11">
        <f t="shared" si="1845"/>
        <v>9721.8000000000011</v>
      </c>
      <c r="AG818" s="11">
        <f t="shared" si="1965"/>
        <v>0</v>
      </c>
      <c r="AH818" s="11">
        <f t="shared" si="1847"/>
        <v>12027.287480000001</v>
      </c>
      <c r="AI818" s="11">
        <f t="shared" si="1848"/>
        <v>9721.8000000000011</v>
      </c>
      <c r="AJ818" s="11">
        <f t="shared" si="1849"/>
        <v>9721.8000000000011</v>
      </c>
      <c r="AK818" s="11">
        <f t="shared" si="1966"/>
        <v>0</v>
      </c>
      <c r="AL818" s="11">
        <f t="shared" si="1967"/>
        <v>0</v>
      </c>
      <c r="AM818" s="11">
        <f t="shared" si="1968"/>
        <v>0</v>
      </c>
      <c r="AN818" s="11">
        <f t="shared" si="1853"/>
        <v>12027.287480000001</v>
      </c>
      <c r="AO818" s="11">
        <f t="shared" si="1854"/>
        <v>9721.8000000000011</v>
      </c>
      <c r="AP818" s="11">
        <f t="shared" si="1855"/>
        <v>9721.8000000000011</v>
      </c>
      <c r="AQ818" s="11">
        <f t="shared" si="1969"/>
        <v>0</v>
      </c>
      <c r="AR818" s="11">
        <f t="shared" si="1970"/>
        <v>0</v>
      </c>
      <c r="AS818" s="11">
        <f t="shared" si="1971"/>
        <v>0</v>
      </c>
      <c r="AT818" s="11">
        <f t="shared" si="1859"/>
        <v>12027.287480000001</v>
      </c>
      <c r="AU818" s="11">
        <f t="shared" si="1860"/>
        <v>9721.8000000000011</v>
      </c>
      <c r="AV818" s="11">
        <f t="shared" si="1861"/>
        <v>9721.8000000000011</v>
      </c>
      <c r="AW818" s="11">
        <f t="shared" si="1972"/>
        <v>-992.54499999999996</v>
      </c>
      <c r="AX818" s="11">
        <f t="shared" si="1973"/>
        <v>0</v>
      </c>
      <c r="AY818" s="11">
        <f t="shared" si="1974"/>
        <v>0</v>
      </c>
      <c r="AZ818" s="11">
        <f t="shared" si="1865"/>
        <v>11034.742480000001</v>
      </c>
      <c r="BA818" s="11">
        <f t="shared" si="1866"/>
        <v>9721.8000000000011</v>
      </c>
      <c r="BB818" s="11">
        <f t="shared" si="1867"/>
        <v>9721.8000000000011</v>
      </c>
      <c r="BC818" s="11">
        <f t="shared" si="1975"/>
        <v>0</v>
      </c>
      <c r="BD818" s="11">
        <f t="shared" si="1976"/>
        <v>0</v>
      </c>
      <c r="BE818" s="11">
        <f t="shared" si="1977"/>
        <v>0</v>
      </c>
      <c r="BF818" s="11">
        <f t="shared" si="1871"/>
        <v>11034.742480000001</v>
      </c>
      <c r="BG818" s="11">
        <f t="shared" si="1872"/>
        <v>9721.8000000000011</v>
      </c>
      <c r="BH818" s="11">
        <f t="shared" si="1873"/>
        <v>9721.8000000000011</v>
      </c>
      <c r="BI818" s="11">
        <f t="shared" si="1978"/>
        <v>0</v>
      </c>
      <c r="BJ818" s="11">
        <f t="shared" si="1979"/>
        <v>0</v>
      </c>
      <c r="BK818" s="11">
        <f t="shared" si="1980"/>
        <v>0</v>
      </c>
      <c r="BL818" s="11">
        <f t="shared" si="1946"/>
        <v>11034.742480000001</v>
      </c>
      <c r="BM818" s="11">
        <f t="shared" si="1981"/>
        <v>0</v>
      </c>
      <c r="BN818" s="43">
        <f t="shared" si="1883"/>
        <v>11034.742480000001</v>
      </c>
      <c r="BO818" s="11">
        <f t="shared" si="1893"/>
        <v>9721.8000000000011</v>
      </c>
      <c r="BP818" s="11">
        <f t="shared" si="1982"/>
        <v>0</v>
      </c>
      <c r="BQ818" s="43">
        <f t="shared" si="1884"/>
        <v>9721.8000000000011</v>
      </c>
      <c r="BR818" s="11">
        <f t="shared" si="1894"/>
        <v>9721.8000000000011</v>
      </c>
      <c r="BS818" s="11">
        <f t="shared" si="1982"/>
        <v>0</v>
      </c>
      <c r="BT818" s="43">
        <f t="shared" si="1885"/>
        <v>9721.8000000000011</v>
      </c>
      <c r="BU818" s="11">
        <f t="shared" si="1982"/>
        <v>0</v>
      </c>
      <c r="BV818" s="21"/>
      <c r="BW818" s="21"/>
      <c r="BX818" s="1" t="str">
        <f t="shared" si="1948"/>
        <v/>
      </c>
    </row>
    <row r="819" spans="1:76" ht="31.2" customHeight="1" x14ac:dyDescent="0.3">
      <c r="A819" s="62" t="s">
        <v>536</v>
      </c>
      <c r="B819" s="63">
        <v>200</v>
      </c>
      <c r="C819" s="62" t="s">
        <v>71</v>
      </c>
      <c r="D819" s="62" t="s">
        <v>521</v>
      </c>
      <c r="E819" s="64" t="s">
        <v>522</v>
      </c>
      <c r="F819" s="11">
        <v>9440.1</v>
      </c>
      <c r="G819" s="11">
        <v>9773.7000000000007</v>
      </c>
      <c r="H819" s="11">
        <v>9773.7000000000007</v>
      </c>
      <c r="I819" s="11">
        <v>-51.9</v>
      </c>
      <c r="J819" s="11">
        <v>-51.9</v>
      </c>
      <c r="K819" s="11">
        <v>-51.9</v>
      </c>
      <c r="L819" s="11">
        <f t="shared" si="1935"/>
        <v>9388.2000000000007</v>
      </c>
      <c r="M819" s="11">
        <f t="shared" si="1936"/>
        <v>9721.8000000000011</v>
      </c>
      <c r="N819" s="11">
        <f t="shared" si="1937"/>
        <v>9721.8000000000011</v>
      </c>
      <c r="O819" s="11">
        <f>239.08748+2400</f>
        <v>2639.0874800000001</v>
      </c>
      <c r="P819" s="11"/>
      <c r="Q819" s="11"/>
      <c r="R819" s="11">
        <f t="shared" si="1831"/>
        <v>12027.287480000001</v>
      </c>
      <c r="S819" s="11">
        <f t="shared" si="1832"/>
        <v>9721.8000000000011</v>
      </c>
      <c r="T819" s="11">
        <f t="shared" si="1833"/>
        <v>9721.8000000000011</v>
      </c>
      <c r="U819" s="11"/>
      <c r="V819" s="11"/>
      <c r="W819" s="11"/>
      <c r="X819" s="11">
        <f t="shared" si="1837"/>
        <v>12027.287480000001</v>
      </c>
      <c r="Y819" s="11">
        <f t="shared" si="1838"/>
        <v>9721.8000000000011</v>
      </c>
      <c r="Z819" s="11">
        <f t="shared" si="1839"/>
        <v>9721.8000000000011</v>
      </c>
      <c r="AA819" s="11"/>
      <c r="AB819" s="11"/>
      <c r="AC819" s="11"/>
      <c r="AD819" s="11">
        <f t="shared" si="1843"/>
        <v>12027.287480000001</v>
      </c>
      <c r="AE819" s="11">
        <f t="shared" si="1844"/>
        <v>9721.8000000000011</v>
      </c>
      <c r="AF819" s="11">
        <f t="shared" si="1845"/>
        <v>9721.8000000000011</v>
      </c>
      <c r="AG819" s="11"/>
      <c r="AH819" s="11">
        <f t="shared" si="1847"/>
        <v>12027.287480000001</v>
      </c>
      <c r="AI819" s="11">
        <f t="shared" si="1848"/>
        <v>9721.8000000000011</v>
      </c>
      <c r="AJ819" s="11">
        <f t="shared" si="1849"/>
        <v>9721.8000000000011</v>
      </c>
      <c r="AK819" s="11"/>
      <c r="AL819" s="11"/>
      <c r="AM819" s="11"/>
      <c r="AN819" s="11">
        <f t="shared" si="1853"/>
        <v>12027.287480000001</v>
      </c>
      <c r="AO819" s="11">
        <f t="shared" si="1854"/>
        <v>9721.8000000000011</v>
      </c>
      <c r="AP819" s="11">
        <f t="shared" si="1855"/>
        <v>9721.8000000000011</v>
      </c>
      <c r="AQ819" s="11"/>
      <c r="AR819" s="11"/>
      <c r="AS819" s="11"/>
      <c r="AT819" s="11">
        <f t="shared" si="1859"/>
        <v>12027.287480000001</v>
      </c>
      <c r="AU819" s="11">
        <f t="shared" si="1860"/>
        <v>9721.8000000000011</v>
      </c>
      <c r="AV819" s="11">
        <f t="shared" si="1861"/>
        <v>9721.8000000000011</v>
      </c>
      <c r="AW819" s="11">
        <v>-992.54499999999996</v>
      </c>
      <c r="AX819" s="11"/>
      <c r="AY819" s="11"/>
      <c r="AZ819" s="11">
        <f t="shared" si="1865"/>
        <v>11034.742480000001</v>
      </c>
      <c r="BA819" s="11">
        <f t="shared" si="1866"/>
        <v>9721.8000000000011</v>
      </c>
      <c r="BB819" s="11">
        <f t="shared" si="1867"/>
        <v>9721.8000000000011</v>
      </c>
      <c r="BC819" s="11"/>
      <c r="BD819" s="11"/>
      <c r="BE819" s="11"/>
      <c r="BF819" s="11">
        <f t="shared" si="1871"/>
        <v>11034.742480000001</v>
      </c>
      <c r="BG819" s="11">
        <f t="shared" si="1872"/>
        <v>9721.8000000000011</v>
      </c>
      <c r="BH819" s="11">
        <f t="shared" si="1873"/>
        <v>9721.8000000000011</v>
      </c>
      <c r="BI819" s="11"/>
      <c r="BJ819" s="11"/>
      <c r="BK819" s="11"/>
      <c r="BL819" s="11">
        <f t="shared" si="1946"/>
        <v>11034.742480000001</v>
      </c>
      <c r="BM819" s="11"/>
      <c r="BN819" s="43">
        <f t="shared" si="1883"/>
        <v>11034.742480000001</v>
      </c>
      <c r="BO819" s="11">
        <f t="shared" si="1893"/>
        <v>9721.8000000000011</v>
      </c>
      <c r="BP819" s="11"/>
      <c r="BQ819" s="43">
        <f t="shared" si="1884"/>
        <v>9721.8000000000011</v>
      </c>
      <c r="BR819" s="11">
        <f t="shared" si="1894"/>
        <v>9721.8000000000011</v>
      </c>
      <c r="BS819" s="11"/>
      <c r="BT819" s="43">
        <f t="shared" si="1885"/>
        <v>9721.8000000000011</v>
      </c>
      <c r="BU819" s="11"/>
      <c r="BV819" s="21"/>
      <c r="BW819" s="21">
        <v>36</v>
      </c>
      <c r="BX819" s="1" t="str">
        <f t="shared" si="1948"/>
        <v>0412</v>
      </c>
    </row>
    <row r="820" spans="1:76" ht="62.4" customHeight="1" x14ac:dyDescent="0.3">
      <c r="A820" s="62" t="s">
        <v>538</v>
      </c>
      <c r="B820" s="63"/>
      <c r="C820" s="62"/>
      <c r="D820" s="62"/>
      <c r="E820" s="64" t="s">
        <v>539</v>
      </c>
      <c r="F820" s="11">
        <f t="shared" si="1950"/>
        <v>249.9</v>
      </c>
      <c r="G820" s="11">
        <f t="shared" si="1951"/>
        <v>249.9</v>
      </c>
      <c r="H820" s="11">
        <f t="shared" si="1952"/>
        <v>249.9</v>
      </c>
      <c r="I820" s="11">
        <f t="shared" si="1953"/>
        <v>0</v>
      </c>
      <c r="J820" s="11">
        <f t="shared" si="1954"/>
        <v>0</v>
      </c>
      <c r="K820" s="11">
        <f t="shared" si="1955"/>
        <v>0</v>
      </c>
      <c r="L820" s="11">
        <f t="shared" si="1935"/>
        <v>249.9</v>
      </c>
      <c r="M820" s="11">
        <f t="shared" si="1936"/>
        <v>249.9</v>
      </c>
      <c r="N820" s="11">
        <f t="shared" si="1937"/>
        <v>249.9</v>
      </c>
      <c r="O820" s="11">
        <f t="shared" si="1956"/>
        <v>0</v>
      </c>
      <c r="P820" s="11">
        <f t="shared" si="1957"/>
        <v>0</v>
      </c>
      <c r="Q820" s="11">
        <f t="shared" si="1958"/>
        <v>0</v>
      </c>
      <c r="R820" s="11">
        <f t="shared" si="1831"/>
        <v>249.9</v>
      </c>
      <c r="S820" s="11">
        <f t="shared" si="1832"/>
        <v>249.9</v>
      </c>
      <c r="T820" s="11">
        <f t="shared" si="1833"/>
        <v>249.9</v>
      </c>
      <c r="U820" s="11">
        <f t="shared" si="1959"/>
        <v>0</v>
      </c>
      <c r="V820" s="11">
        <f t="shared" si="1960"/>
        <v>0</v>
      </c>
      <c r="W820" s="11">
        <f t="shared" si="1961"/>
        <v>0</v>
      </c>
      <c r="X820" s="11">
        <f t="shared" si="1837"/>
        <v>249.9</v>
      </c>
      <c r="Y820" s="11">
        <f t="shared" si="1838"/>
        <v>249.9</v>
      </c>
      <c r="Z820" s="11">
        <f t="shared" si="1839"/>
        <v>249.9</v>
      </c>
      <c r="AA820" s="11">
        <f t="shared" si="1962"/>
        <v>0</v>
      </c>
      <c r="AB820" s="11">
        <f t="shared" si="1963"/>
        <v>0</v>
      </c>
      <c r="AC820" s="11">
        <f t="shared" si="1964"/>
        <v>0</v>
      </c>
      <c r="AD820" s="11">
        <f t="shared" si="1843"/>
        <v>249.9</v>
      </c>
      <c r="AE820" s="11">
        <f t="shared" si="1844"/>
        <v>249.9</v>
      </c>
      <c r="AF820" s="11">
        <f t="shared" si="1845"/>
        <v>249.9</v>
      </c>
      <c r="AG820" s="11">
        <f t="shared" si="1965"/>
        <v>0</v>
      </c>
      <c r="AH820" s="11">
        <f t="shared" si="1847"/>
        <v>249.9</v>
      </c>
      <c r="AI820" s="11">
        <f t="shared" si="1848"/>
        <v>249.9</v>
      </c>
      <c r="AJ820" s="11">
        <f t="shared" si="1849"/>
        <v>249.9</v>
      </c>
      <c r="AK820" s="11">
        <f t="shared" si="1966"/>
        <v>0</v>
      </c>
      <c r="AL820" s="11">
        <f t="shared" si="1967"/>
        <v>0</v>
      </c>
      <c r="AM820" s="11">
        <f t="shared" si="1968"/>
        <v>0</v>
      </c>
      <c r="AN820" s="11">
        <f t="shared" si="1853"/>
        <v>249.9</v>
      </c>
      <c r="AO820" s="11">
        <f t="shared" si="1854"/>
        <v>249.9</v>
      </c>
      <c r="AP820" s="11">
        <f t="shared" si="1855"/>
        <v>249.9</v>
      </c>
      <c r="AQ820" s="11">
        <f t="shared" si="1969"/>
        <v>0</v>
      </c>
      <c r="AR820" s="11">
        <f t="shared" si="1970"/>
        <v>0</v>
      </c>
      <c r="AS820" s="11">
        <f t="shared" si="1971"/>
        <v>0</v>
      </c>
      <c r="AT820" s="11">
        <f t="shared" si="1859"/>
        <v>249.9</v>
      </c>
      <c r="AU820" s="11">
        <f t="shared" si="1860"/>
        <v>249.9</v>
      </c>
      <c r="AV820" s="11">
        <f t="shared" si="1861"/>
        <v>249.9</v>
      </c>
      <c r="AW820" s="11">
        <f t="shared" si="1972"/>
        <v>0</v>
      </c>
      <c r="AX820" s="11">
        <f t="shared" si="1973"/>
        <v>0</v>
      </c>
      <c r="AY820" s="11">
        <f t="shared" si="1974"/>
        <v>0</v>
      </c>
      <c r="AZ820" s="11">
        <f t="shared" si="1865"/>
        <v>249.9</v>
      </c>
      <c r="BA820" s="11">
        <f t="shared" si="1866"/>
        <v>249.9</v>
      </c>
      <c r="BB820" s="11">
        <f t="shared" si="1867"/>
        <v>249.9</v>
      </c>
      <c r="BC820" s="11">
        <f t="shared" si="1975"/>
        <v>0</v>
      </c>
      <c r="BD820" s="11">
        <f t="shared" si="1976"/>
        <v>0</v>
      </c>
      <c r="BE820" s="11">
        <f t="shared" si="1977"/>
        <v>0</v>
      </c>
      <c r="BF820" s="11">
        <f t="shared" si="1871"/>
        <v>249.9</v>
      </c>
      <c r="BG820" s="11">
        <f t="shared" si="1872"/>
        <v>249.9</v>
      </c>
      <c r="BH820" s="11">
        <f t="shared" si="1873"/>
        <v>249.9</v>
      </c>
      <c r="BI820" s="11">
        <f t="shared" si="1978"/>
        <v>0</v>
      </c>
      <c r="BJ820" s="11">
        <f t="shared" si="1979"/>
        <v>0</v>
      </c>
      <c r="BK820" s="11">
        <f t="shared" si="1980"/>
        <v>0</v>
      </c>
      <c r="BL820" s="11">
        <f t="shared" si="1946"/>
        <v>249.9</v>
      </c>
      <c r="BM820" s="11">
        <f t="shared" si="1981"/>
        <v>0</v>
      </c>
      <c r="BN820" s="43">
        <f t="shared" si="1883"/>
        <v>249.9</v>
      </c>
      <c r="BO820" s="11">
        <f t="shared" si="1893"/>
        <v>249.9</v>
      </c>
      <c r="BP820" s="11">
        <f t="shared" si="1982"/>
        <v>0</v>
      </c>
      <c r="BQ820" s="43">
        <f t="shared" si="1884"/>
        <v>249.9</v>
      </c>
      <c r="BR820" s="11">
        <f t="shared" si="1894"/>
        <v>249.9</v>
      </c>
      <c r="BS820" s="11">
        <f t="shared" si="1982"/>
        <v>0</v>
      </c>
      <c r="BT820" s="43">
        <f t="shared" si="1885"/>
        <v>249.9</v>
      </c>
      <c r="BU820" s="11">
        <f t="shared" si="1982"/>
        <v>0</v>
      </c>
      <c r="BV820" s="21"/>
      <c r="BW820" s="21"/>
      <c r="BX820" s="1" t="str">
        <f t="shared" si="1948"/>
        <v/>
      </c>
    </row>
    <row r="821" spans="1:76" ht="46.8" customHeight="1" x14ac:dyDescent="0.3">
      <c r="A821" s="62" t="s">
        <v>538</v>
      </c>
      <c r="B821" s="63" t="s">
        <v>82</v>
      </c>
      <c r="C821" s="62"/>
      <c r="D821" s="62"/>
      <c r="E821" s="64" t="s">
        <v>83</v>
      </c>
      <c r="F821" s="11">
        <f t="shared" si="1950"/>
        <v>249.9</v>
      </c>
      <c r="G821" s="11">
        <f t="shared" si="1951"/>
        <v>249.9</v>
      </c>
      <c r="H821" s="11">
        <f t="shared" si="1952"/>
        <v>249.9</v>
      </c>
      <c r="I821" s="11">
        <f t="shared" si="1953"/>
        <v>0</v>
      </c>
      <c r="J821" s="11">
        <f t="shared" si="1954"/>
        <v>0</v>
      </c>
      <c r="K821" s="11">
        <f t="shared" si="1955"/>
        <v>0</v>
      </c>
      <c r="L821" s="11">
        <f t="shared" si="1935"/>
        <v>249.9</v>
      </c>
      <c r="M821" s="11">
        <f t="shared" si="1936"/>
        <v>249.9</v>
      </c>
      <c r="N821" s="11">
        <f t="shared" si="1937"/>
        <v>249.9</v>
      </c>
      <c r="O821" s="11">
        <f t="shared" si="1956"/>
        <v>0</v>
      </c>
      <c r="P821" s="11">
        <f t="shared" si="1957"/>
        <v>0</v>
      </c>
      <c r="Q821" s="11">
        <f t="shared" si="1958"/>
        <v>0</v>
      </c>
      <c r="R821" s="11">
        <f t="shared" si="1831"/>
        <v>249.9</v>
      </c>
      <c r="S821" s="11">
        <f t="shared" si="1832"/>
        <v>249.9</v>
      </c>
      <c r="T821" s="11">
        <f t="shared" si="1833"/>
        <v>249.9</v>
      </c>
      <c r="U821" s="11">
        <f t="shared" si="1959"/>
        <v>0</v>
      </c>
      <c r="V821" s="11">
        <f t="shared" si="1960"/>
        <v>0</v>
      </c>
      <c r="W821" s="11">
        <f t="shared" si="1961"/>
        <v>0</v>
      </c>
      <c r="X821" s="11">
        <f t="shared" si="1837"/>
        <v>249.9</v>
      </c>
      <c r="Y821" s="11">
        <f t="shared" si="1838"/>
        <v>249.9</v>
      </c>
      <c r="Z821" s="11">
        <f t="shared" si="1839"/>
        <v>249.9</v>
      </c>
      <c r="AA821" s="11">
        <f t="shared" si="1962"/>
        <v>0</v>
      </c>
      <c r="AB821" s="11">
        <f t="shared" si="1963"/>
        <v>0</v>
      </c>
      <c r="AC821" s="11">
        <f t="shared" si="1964"/>
        <v>0</v>
      </c>
      <c r="AD821" s="11">
        <f t="shared" si="1843"/>
        <v>249.9</v>
      </c>
      <c r="AE821" s="11">
        <f t="shared" si="1844"/>
        <v>249.9</v>
      </c>
      <c r="AF821" s="11">
        <f t="shared" si="1845"/>
        <v>249.9</v>
      </c>
      <c r="AG821" s="11">
        <f t="shared" si="1965"/>
        <v>0</v>
      </c>
      <c r="AH821" s="11">
        <f t="shared" si="1847"/>
        <v>249.9</v>
      </c>
      <c r="AI821" s="11">
        <f t="shared" si="1848"/>
        <v>249.9</v>
      </c>
      <c r="AJ821" s="11">
        <f t="shared" si="1849"/>
        <v>249.9</v>
      </c>
      <c r="AK821" s="11">
        <f t="shared" si="1966"/>
        <v>0</v>
      </c>
      <c r="AL821" s="11">
        <f t="shared" si="1967"/>
        <v>0</v>
      </c>
      <c r="AM821" s="11">
        <f t="shared" si="1968"/>
        <v>0</v>
      </c>
      <c r="AN821" s="11">
        <f t="shared" si="1853"/>
        <v>249.9</v>
      </c>
      <c r="AO821" s="11">
        <f t="shared" si="1854"/>
        <v>249.9</v>
      </c>
      <c r="AP821" s="11">
        <f t="shared" si="1855"/>
        <v>249.9</v>
      </c>
      <c r="AQ821" s="11">
        <f t="shared" si="1969"/>
        <v>0</v>
      </c>
      <c r="AR821" s="11">
        <f t="shared" si="1970"/>
        <v>0</v>
      </c>
      <c r="AS821" s="11">
        <f t="shared" si="1971"/>
        <v>0</v>
      </c>
      <c r="AT821" s="11">
        <f t="shared" si="1859"/>
        <v>249.9</v>
      </c>
      <c r="AU821" s="11">
        <f t="shared" si="1860"/>
        <v>249.9</v>
      </c>
      <c r="AV821" s="11">
        <f t="shared" si="1861"/>
        <v>249.9</v>
      </c>
      <c r="AW821" s="11">
        <f t="shared" si="1972"/>
        <v>0</v>
      </c>
      <c r="AX821" s="11">
        <f t="shared" si="1973"/>
        <v>0</v>
      </c>
      <c r="AY821" s="11">
        <f t="shared" si="1974"/>
        <v>0</v>
      </c>
      <c r="AZ821" s="11">
        <f t="shared" si="1865"/>
        <v>249.9</v>
      </c>
      <c r="BA821" s="11">
        <f t="shared" si="1866"/>
        <v>249.9</v>
      </c>
      <c r="BB821" s="11">
        <f t="shared" si="1867"/>
        <v>249.9</v>
      </c>
      <c r="BC821" s="11">
        <f t="shared" si="1975"/>
        <v>0</v>
      </c>
      <c r="BD821" s="11">
        <f t="shared" si="1976"/>
        <v>0</v>
      </c>
      <c r="BE821" s="11">
        <f t="shared" si="1977"/>
        <v>0</v>
      </c>
      <c r="BF821" s="11">
        <f t="shared" si="1871"/>
        <v>249.9</v>
      </c>
      <c r="BG821" s="11">
        <f t="shared" si="1872"/>
        <v>249.9</v>
      </c>
      <c r="BH821" s="11">
        <f t="shared" si="1873"/>
        <v>249.9</v>
      </c>
      <c r="BI821" s="11">
        <f t="shared" si="1978"/>
        <v>0</v>
      </c>
      <c r="BJ821" s="11">
        <f t="shared" si="1979"/>
        <v>0</v>
      </c>
      <c r="BK821" s="11">
        <f t="shared" si="1980"/>
        <v>0</v>
      </c>
      <c r="BL821" s="11">
        <f t="shared" si="1946"/>
        <v>249.9</v>
      </c>
      <c r="BM821" s="11">
        <f t="shared" si="1981"/>
        <v>0</v>
      </c>
      <c r="BN821" s="43">
        <f t="shared" si="1883"/>
        <v>249.9</v>
      </c>
      <c r="BO821" s="11">
        <f t="shared" si="1893"/>
        <v>249.9</v>
      </c>
      <c r="BP821" s="11">
        <f t="shared" si="1982"/>
        <v>0</v>
      </c>
      <c r="BQ821" s="43">
        <f t="shared" si="1884"/>
        <v>249.9</v>
      </c>
      <c r="BR821" s="11">
        <f t="shared" si="1894"/>
        <v>249.9</v>
      </c>
      <c r="BS821" s="11">
        <f t="shared" si="1982"/>
        <v>0</v>
      </c>
      <c r="BT821" s="43">
        <f t="shared" si="1885"/>
        <v>249.9</v>
      </c>
      <c r="BU821" s="11">
        <f t="shared" si="1982"/>
        <v>0</v>
      </c>
      <c r="BV821" s="21"/>
      <c r="BW821" s="21"/>
      <c r="BX821" s="1" t="str">
        <f t="shared" si="1948"/>
        <v/>
      </c>
    </row>
    <row r="822" spans="1:76" ht="31.2" customHeight="1" x14ac:dyDescent="0.3">
      <c r="A822" s="62" t="s">
        <v>538</v>
      </c>
      <c r="B822" s="63">
        <v>600</v>
      </c>
      <c r="C822" s="62" t="s">
        <v>71</v>
      </c>
      <c r="D822" s="62" t="s">
        <v>521</v>
      </c>
      <c r="E822" s="64" t="s">
        <v>522</v>
      </c>
      <c r="F822" s="11">
        <v>249.9</v>
      </c>
      <c r="G822" s="11">
        <v>249.9</v>
      </c>
      <c r="H822" s="11">
        <v>249.9</v>
      </c>
      <c r="I822" s="11"/>
      <c r="J822" s="11"/>
      <c r="K822" s="11"/>
      <c r="L822" s="11">
        <f t="shared" si="1935"/>
        <v>249.9</v>
      </c>
      <c r="M822" s="11">
        <f t="shared" si="1936"/>
        <v>249.9</v>
      </c>
      <c r="N822" s="11">
        <f t="shared" si="1937"/>
        <v>249.9</v>
      </c>
      <c r="O822" s="11"/>
      <c r="P822" s="11"/>
      <c r="Q822" s="11"/>
      <c r="R822" s="11">
        <f t="shared" si="1831"/>
        <v>249.9</v>
      </c>
      <c r="S822" s="11">
        <f t="shared" si="1832"/>
        <v>249.9</v>
      </c>
      <c r="T822" s="11">
        <f t="shared" si="1833"/>
        <v>249.9</v>
      </c>
      <c r="U822" s="11"/>
      <c r="V822" s="11"/>
      <c r="W822" s="11"/>
      <c r="X822" s="11">
        <f t="shared" si="1837"/>
        <v>249.9</v>
      </c>
      <c r="Y822" s="11">
        <f t="shared" si="1838"/>
        <v>249.9</v>
      </c>
      <c r="Z822" s="11">
        <f t="shared" si="1839"/>
        <v>249.9</v>
      </c>
      <c r="AA822" s="11"/>
      <c r="AB822" s="11"/>
      <c r="AC822" s="11"/>
      <c r="AD822" s="11">
        <f t="shared" si="1843"/>
        <v>249.9</v>
      </c>
      <c r="AE822" s="11">
        <f t="shared" si="1844"/>
        <v>249.9</v>
      </c>
      <c r="AF822" s="11">
        <f t="shared" si="1845"/>
        <v>249.9</v>
      </c>
      <c r="AG822" s="11"/>
      <c r="AH822" s="11">
        <f t="shared" si="1847"/>
        <v>249.9</v>
      </c>
      <c r="AI822" s="11">
        <f t="shared" si="1848"/>
        <v>249.9</v>
      </c>
      <c r="AJ822" s="11">
        <f t="shared" si="1849"/>
        <v>249.9</v>
      </c>
      <c r="AK822" s="11"/>
      <c r="AL822" s="11"/>
      <c r="AM822" s="11"/>
      <c r="AN822" s="11">
        <f t="shared" si="1853"/>
        <v>249.9</v>
      </c>
      <c r="AO822" s="11">
        <f t="shared" si="1854"/>
        <v>249.9</v>
      </c>
      <c r="AP822" s="11">
        <f t="shared" si="1855"/>
        <v>249.9</v>
      </c>
      <c r="AQ822" s="11"/>
      <c r="AR822" s="11"/>
      <c r="AS822" s="11"/>
      <c r="AT822" s="11">
        <f t="shared" si="1859"/>
        <v>249.9</v>
      </c>
      <c r="AU822" s="11">
        <f t="shared" si="1860"/>
        <v>249.9</v>
      </c>
      <c r="AV822" s="11">
        <f t="shared" si="1861"/>
        <v>249.9</v>
      </c>
      <c r="AW822" s="11"/>
      <c r="AX822" s="11"/>
      <c r="AY822" s="11"/>
      <c r="AZ822" s="11">
        <f t="shared" si="1865"/>
        <v>249.9</v>
      </c>
      <c r="BA822" s="11">
        <f t="shared" si="1866"/>
        <v>249.9</v>
      </c>
      <c r="BB822" s="11">
        <f t="shared" si="1867"/>
        <v>249.9</v>
      </c>
      <c r="BC822" s="11"/>
      <c r="BD822" s="11"/>
      <c r="BE822" s="11"/>
      <c r="BF822" s="11">
        <f t="shared" si="1871"/>
        <v>249.9</v>
      </c>
      <c r="BG822" s="11">
        <f t="shared" si="1872"/>
        <v>249.9</v>
      </c>
      <c r="BH822" s="11">
        <f t="shared" si="1873"/>
        <v>249.9</v>
      </c>
      <c r="BI822" s="11"/>
      <c r="BJ822" s="11"/>
      <c r="BK822" s="11"/>
      <c r="BL822" s="11">
        <f t="shared" si="1946"/>
        <v>249.9</v>
      </c>
      <c r="BM822" s="11"/>
      <c r="BN822" s="43">
        <f t="shared" si="1883"/>
        <v>249.9</v>
      </c>
      <c r="BO822" s="11">
        <f t="shared" si="1893"/>
        <v>249.9</v>
      </c>
      <c r="BP822" s="11"/>
      <c r="BQ822" s="43">
        <f t="shared" si="1884"/>
        <v>249.9</v>
      </c>
      <c r="BR822" s="11">
        <f t="shared" si="1894"/>
        <v>249.9</v>
      </c>
      <c r="BS822" s="11"/>
      <c r="BT822" s="43">
        <f t="shared" si="1885"/>
        <v>249.9</v>
      </c>
      <c r="BU822" s="11"/>
      <c r="BV822" s="21"/>
      <c r="BW822" s="21"/>
      <c r="BX822" s="1" t="str">
        <f t="shared" si="1948"/>
        <v>0412</v>
      </c>
    </row>
    <row r="823" spans="1:76" ht="31.2" customHeight="1" x14ac:dyDescent="0.3">
      <c r="A823" s="62" t="s">
        <v>540</v>
      </c>
      <c r="B823" s="63"/>
      <c r="C823" s="62"/>
      <c r="D823" s="62"/>
      <c r="E823" s="64" t="s">
        <v>541</v>
      </c>
      <c r="F823" s="11">
        <f t="shared" ref="F823:K823" si="1983">F824+F828</f>
        <v>31911</v>
      </c>
      <c r="G823" s="11">
        <f t="shared" si="1983"/>
        <v>18449.599999999999</v>
      </c>
      <c r="H823" s="11">
        <f t="shared" si="1983"/>
        <v>18449.599999999999</v>
      </c>
      <c r="I823" s="11">
        <f t="shared" si="1983"/>
        <v>0</v>
      </c>
      <c r="J823" s="11">
        <f t="shared" si="1983"/>
        <v>0</v>
      </c>
      <c r="K823" s="11">
        <f t="shared" si="1983"/>
        <v>0</v>
      </c>
      <c r="L823" s="11">
        <f t="shared" si="1935"/>
        <v>31911</v>
      </c>
      <c r="M823" s="11">
        <f t="shared" si="1936"/>
        <v>18449.599999999999</v>
      </c>
      <c r="N823" s="11">
        <f t="shared" si="1937"/>
        <v>18449.599999999999</v>
      </c>
      <c r="O823" s="11">
        <f>O824+O828</f>
        <v>197.74868000000001</v>
      </c>
      <c r="P823" s="11">
        <f>P824+P828</f>
        <v>0</v>
      </c>
      <c r="Q823" s="11">
        <f>Q824+Q828</f>
        <v>0</v>
      </c>
      <c r="R823" s="11">
        <f t="shared" ref="R823:R886" si="1984">L823+O823</f>
        <v>32108.748680000001</v>
      </c>
      <c r="S823" s="11">
        <f t="shared" ref="S823:S886" si="1985">M823+P823</f>
        <v>18449.599999999999</v>
      </c>
      <c r="T823" s="11">
        <f t="shared" ref="T823:T886" si="1986">N823+Q823</f>
        <v>18449.599999999999</v>
      </c>
      <c r="U823" s="11">
        <f>U824+U828</f>
        <v>0</v>
      </c>
      <c r="V823" s="11">
        <f>V824+V828</f>
        <v>0</v>
      </c>
      <c r="W823" s="11">
        <f>W824+W828</f>
        <v>0</v>
      </c>
      <c r="X823" s="11">
        <f t="shared" ref="X823:X886" si="1987">R823+U823</f>
        <v>32108.748680000001</v>
      </c>
      <c r="Y823" s="11">
        <f t="shared" ref="Y823:Y886" si="1988">S823+V823</f>
        <v>18449.599999999999</v>
      </c>
      <c r="Z823" s="11">
        <f t="shared" ref="Z823:Z886" si="1989">T823+W823</f>
        <v>18449.599999999999</v>
      </c>
      <c r="AA823" s="11">
        <f>AA824+AA828</f>
        <v>0</v>
      </c>
      <c r="AB823" s="11">
        <f>AB824+AB828</f>
        <v>0</v>
      </c>
      <c r="AC823" s="11">
        <f>AC824+AC828</f>
        <v>0</v>
      </c>
      <c r="AD823" s="11">
        <f t="shared" ref="AD823:AD886" si="1990">X823+AA823</f>
        <v>32108.748680000001</v>
      </c>
      <c r="AE823" s="11">
        <f t="shared" ref="AE823:AE886" si="1991">Y823+AB823</f>
        <v>18449.599999999999</v>
      </c>
      <c r="AF823" s="11">
        <f t="shared" ref="AF823:AF886" si="1992">Z823+AC823</f>
        <v>18449.599999999999</v>
      </c>
      <c r="AG823" s="11">
        <f>AG824+AG828</f>
        <v>0</v>
      </c>
      <c r="AH823" s="11">
        <f t="shared" ref="AH823:AH886" si="1993">AD823+AG823</f>
        <v>32108.748680000001</v>
      </c>
      <c r="AI823" s="11">
        <f t="shared" ref="AI823:AI886" si="1994">AE823</f>
        <v>18449.599999999999</v>
      </c>
      <c r="AJ823" s="11">
        <f t="shared" ref="AJ823:AJ886" si="1995">AF823</f>
        <v>18449.599999999999</v>
      </c>
      <c r="AK823" s="11">
        <f>AK824+AK828</f>
        <v>-35.456000000000003</v>
      </c>
      <c r="AL823" s="11">
        <f>AL824+AL828</f>
        <v>0</v>
      </c>
      <c r="AM823" s="11">
        <f>AM824+AM828</f>
        <v>0</v>
      </c>
      <c r="AN823" s="11">
        <f t="shared" ref="AN823:AN886" si="1996">AH823+AK823</f>
        <v>32073.292680000002</v>
      </c>
      <c r="AO823" s="11">
        <f t="shared" ref="AO823:AO886" si="1997">AI823+AL823</f>
        <v>18449.599999999999</v>
      </c>
      <c r="AP823" s="11">
        <f t="shared" ref="AP823:AP886" si="1998">AJ823+AM823</f>
        <v>18449.599999999999</v>
      </c>
      <c r="AQ823" s="11">
        <f>AQ824+AQ828</f>
        <v>0</v>
      </c>
      <c r="AR823" s="11">
        <f>AR824+AR828</f>
        <v>0</v>
      </c>
      <c r="AS823" s="11">
        <f>AS824+AS828</f>
        <v>0</v>
      </c>
      <c r="AT823" s="11">
        <f t="shared" ref="AT823:AT886" si="1999">AN823+AQ823</f>
        <v>32073.292680000002</v>
      </c>
      <c r="AU823" s="11">
        <f t="shared" ref="AU823:AU886" si="2000">AO823+AR823</f>
        <v>18449.599999999999</v>
      </c>
      <c r="AV823" s="11">
        <f t="shared" ref="AV823:AV886" si="2001">AP823+AS823</f>
        <v>18449.599999999999</v>
      </c>
      <c r="AW823" s="11">
        <f>AW824+AW828</f>
        <v>0</v>
      </c>
      <c r="AX823" s="11">
        <f>AX824+AX828</f>
        <v>0</v>
      </c>
      <c r="AY823" s="11">
        <f>AY824+AY828</f>
        <v>0</v>
      </c>
      <c r="AZ823" s="11">
        <f t="shared" ref="AZ823:AZ886" si="2002">AT823+AW823</f>
        <v>32073.292680000002</v>
      </c>
      <c r="BA823" s="11">
        <f t="shared" ref="BA823:BA886" si="2003">AU823+AX823</f>
        <v>18449.599999999999</v>
      </c>
      <c r="BB823" s="11">
        <f t="shared" ref="BB823:BB886" si="2004">AV823+AY823</f>
        <v>18449.599999999999</v>
      </c>
      <c r="BC823" s="11">
        <f>BC824+BC828</f>
        <v>0</v>
      </c>
      <c r="BD823" s="11">
        <f>BD824+BD828</f>
        <v>0</v>
      </c>
      <c r="BE823" s="11">
        <f>BE824+BE828</f>
        <v>0</v>
      </c>
      <c r="BF823" s="11">
        <f t="shared" ref="BF823:BF886" si="2005">AZ823+BC823</f>
        <v>32073.292680000002</v>
      </c>
      <c r="BG823" s="11">
        <f t="shared" ref="BG823:BG886" si="2006">BA823+BD823</f>
        <v>18449.599999999999</v>
      </c>
      <c r="BH823" s="11">
        <f t="shared" ref="BH823:BH886" si="2007">BB823+BE823</f>
        <v>18449.599999999999</v>
      </c>
      <c r="BI823" s="11">
        <f>BI824+BI828</f>
        <v>335.99700000000001</v>
      </c>
      <c r="BJ823" s="11">
        <f>BJ824+BJ828</f>
        <v>0</v>
      </c>
      <c r="BK823" s="11">
        <f>BK824+BK828</f>
        <v>0</v>
      </c>
      <c r="BL823" s="11">
        <f t="shared" si="1946"/>
        <v>32409.289680000002</v>
      </c>
      <c r="BM823" s="11">
        <f>BM824+BM828</f>
        <v>0</v>
      </c>
      <c r="BN823" s="43">
        <f t="shared" si="1883"/>
        <v>32409.289680000002</v>
      </c>
      <c r="BO823" s="11">
        <f t="shared" si="1893"/>
        <v>18449.599999999999</v>
      </c>
      <c r="BP823" s="11">
        <f>BP824+BP828</f>
        <v>0</v>
      </c>
      <c r="BQ823" s="43">
        <f t="shared" si="1884"/>
        <v>18449.599999999999</v>
      </c>
      <c r="BR823" s="11">
        <f t="shared" si="1894"/>
        <v>18449.599999999999</v>
      </c>
      <c r="BS823" s="11">
        <f>BS824+BS828</f>
        <v>0</v>
      </c>
      <c r="BT823" s="43">
        <f t="shared" si="1885"/>
        <v>18449.599999999999</v>
      </c>
      <c r="BU823" s="11">
        <f>BU824+BU828</f>
        <v>0</v>
      </c>
      <c r="BV823" s="21"/>
      <c r="BW823" s="21"/>
      <c r="BX823" s="1" t="str">
        <f t="shared" si="1948"/>
        <v/>
      </c>
    </row>
    <row r="824" spans="1:76" ht="62.4" customHeight="1" x14ac:dyDescent="0.3">
      <c r="A824" s="62" t="s">
        <v>542</v>
      </c>
      <c r="B824" s="63"/>
      <c r="C824" s="62"/>
      <c r="D824" s="62"/>
      <c r="E824" s="64" t="s">
        <v>543</v>
      </c>
      <c r="F824" s="11">
        <f t="shared" ref="F824:K824" si="2008">F825</f>
        <v>26370.100000000002</v>
      </c>
      <c r="G824" s="11">
        <f t="shared" si="2008"/>
        <v>12908.699999999999</v>
      </c>
      <c r="H824" s="11">
        <f t="shared" si="2008"/>
        <v>12908.699999999999</v>
      </c>
      <c r="I824" s="11">
        <f t="shared" si="2008"/>
        <v>0</v>
      </c>
      <c r="J824" s="11">
        <f t="shared" si="2008"/>
        <v>0</v>
      </c>
      <c r="K824" s="11">
        <f t="shared" si="2008"/>
        <v>0</v>
      </c>
      <c r="L824" s="11">
        <f t="shared" si="1935"/>
        <v>26370.100000000002</v>
      </c>
      <c r="M824" s="11">
        <f t="shared" si="1936"/>
        <v>12908.699999999999</v>
      </c>
      <c r="N824" s="11">
        <f t="shared" si="1937"/>
        <v>12908.699999999999</v>
      </c>
      <c r="O824" s="11">
        <f>O825</f>
        <v>197.74868000000001</v>
      </c>
      <c r="P824" s="11">
        <f>P825</f>
        <v>0</v>
      </c>
      <c r="Q824" s="11">
        <f>Q825</f>
        <v>0</v>
      </c>
      <c r="R824" s="11">
        <f t="shared" si="1984"/>
        <v>26567.848680000003</v>
      </c>
      <c r="S824" s="11">
        <f t="shared" si="1985"/>
        <v>12908.699999999999</v>
      </c>
      <c r="T824" s="11">
        <f t="shared" si="1986"/>
        <v>12908.699999999999</v>
      </c>
      <c r="U824" s="11">
        <f>U825</f>
        <v>0</v>
      </c>
      <c r="V824" s="11">
        <f>V825</f>
        <v>0</v>
      </c>
      <c r="W824" s="11">
        <f>W825</f>
        <v>0</v>
      </c>
      <c r="X824" s="11">
        <f t="shared" si="1987"/>
        <v>26567.848680000003</v>
      </c>
      <c r="Y824" s="11">
        <f t="shared" si="1988"/>
        <v>12908.699999999999</v>
      </c>
      <c r="Z824" s="11">
        <f t="shared" si="1989"/>
        <v>12908.699999999999</v>
      </c>
      <c r="AA824" s="11">
        <f>AA825</f>
        <v>0</v>
      </c>
      <c r="AB824" s="11">
        <f>AB825</f>
        <v>0</v>
      </c>
      <c r="AC824" s="11">
        <f>AC825</f>
        <v>0</v>
      </c>
      <c r="AD824" s="11">
        <f t="shared" si="1990"/>
        <v>26567.848680000003</v>
      </c>
      <c r="AE824" s="11">
        <f t="shared" si="1991"/>
        <v>12908.699999999999</v>
      </c>
      <c r="AF824" s="11">
        <f t="shared" si="1992"/>
        <v>12908.699999999999</v>
      </c>
      <c r="AG824" s="11">
        <f>AG825</f>
        <v>0</v>
      </c>
      <c r="AH824" s="11">
        <f t="shared" si="1993"/>
        <v>26567.848680000003</v>
      </c>
      <c r="AI824" s="11">
        <f t="shared" si="1994"/>
        <v>12908.699999999999</v>
      </c>
      <c r="AJ824" s="11">
        <f t="shared" si="1995"/>
        <v>12908.699999999999</v>
      </c>
      <c r="AK824" s="11">
        <f>AK825</f>
        <v>-35.456000000000003</v>
      </c>
      <c r="AL824" s="11">
        <f>AL825</f>
        <v>0</v>
      </c>
      <c r="AM824" s="11">
        <f>AM825</f>
        <v>0</v>
      </c>
      <c r="AN824" s="11">
        <f t="shared" si="1996"/>
        <v>26532.392680000004</v>
      </c>
      <c r="AO824" s="11">
        <f t="shared" si="1997"/>
        <v>12908.699999999999</v>
      </c>
      <c r="AP824" s="11">
        <f t="shared" si="1998"/>
        <v>12908.699999999999</v>
      </c>
      <c r="AQ824" s="11">
        <f>AQ825</f>
        <v>0</v>
      </c>
      <c r="AR824" s="11">
        <f>AR825</f>
        <v>0</v>
      </c>
      <c r="AS824" s="11">
        <f>AS825</f>
        <v>0</v>
      </c>
      <c r="AT824" s="11">
        <f t="shared" si="1999"/>
        <v>26532.392680000004</v>
      </c>
      <c r="AU824" s="11">
        <f t="shared" si="2000"/>
        <v>12908.699999999999</v>
      </c>
      <c r="AV824" s="11">
        <f t="shared" si="2001"/>
        <v>12908.699999999999</v>
      </c>
      <c r="AW824" s="11">
        <f>AW825</f>
        <v>0</v>
      </c>
      <c r="AX824" s="11">
        <f>AX825</f>
        <v>0</v>
      </c>
      <c r="AY824" s="11">
        <f>AY825</f>
        <v>0</v>
      </c>
      <c r="AZ824" s="11">
        <f t="shared" si="2002"/>
        <v>26532.392680000004</v>
      </c>
      <c r="BA824" s="11">
        <f t="shared" si="2003"/>
        <v>12908.699999999999</v>
      </c>
      <c r="BB824" s="11">
        <f t="shared" si="2004"/>
        <v>12908.699999999999</v>
      </c>
      <c r="BC824" s="11">
        <f>BC825</f>
        <v>0</v>
      </c>
      <c r="BD824" s="11">
        <f>BD825</f>
        <v>0</v>
      </c>
      <c r="BE824" s="11">
        <f>BE825</f>
        <v>0</v>
      </c>
      <c r="BF824" s="11">
        <f t="shared" si="2005"/>
        <v>26532.392680000004</v>
      </c>
      <c r="BG824" s="11">
        <f t="shared" si="2006"/>
        <v>12908.699999999999</v>
      </c>
      <c r="BH824" s="11">
        <f t="shared" si="2007"/>
        <v>12908.699999999999</v>
      </c>
      <c r="BI824" s="11">
        <f>BI825</f>
        <v>335.99700000000001</v>
      </c>
      <c r="BJ824" s="11">
        <f>BJ825</f>
        <v>0</v>
      </c>
      <c r="BK824" s="11">
        <f>BK825</f>
        <v>0</v>
      </c>
      <c r="BL824" s="11">
        <f t="shared" si="1946"/>
        <v>26868.389680000004</v>
      </c>
      <c r="BM824" s="11">
        <f>BM825</f>
        <v>0</v>
      </c>
      <c r="BN824" s="43">
        <f t="shared" si="1883"/>
        <v>26868.389680000004</v>
      </c>
      <c r="BO824" s="11">
        <f t="shared" si="1893"/>
        <v>12908.699999999999</v>
      </c>
      <c r="BP824" s="11">
        <f>BP825</f>
        <v>0</v>
      </c>
      <c r="BQ824" s="43">
        <f t="shared" si="1884"/>
        <v>12908.699999999999</v>
      </c>
      <c r="BR824" s="11">
        <f t="shared" si="1894"/>
        <v>12908.699999999999</v>
      </c>
      <c r="BS824" s="11">
        <f>BS825</f>
        <v>0</v>
      </c>
      <c r="BT824" s="43">
        <f t="shared" si="1885"/>
        <v>12908.699999999999</v>
      </c>
      <c r="BU824" s="11">
        <f>BU825</f>
        <v>0</v>
      </c>
      <c r="BV824" s="21"/>
      <c r="BW824" s="21"/>
      <c r="BX824" s="1" t="str">
        <f t="shared" si="1948"/>
        <v/>
      </c>
    </row>
    <row r="825" spans="1:76" ht="31.2" customHeight="1" x14ac:dyDescent="0.3">
      <c r="A825" s="62" t="s">
        <v>542</v>
      </c>
      <c r="B825" s="63" t="s">
        <v>64</v>
      </c>
      <c r="C825" s="62"/>
      <c r="D825" s="62"/>
      <c r="E825" s="64" t="s">
        <v>65</v>
      </c>
      <c r="F825" s="11">
        <f t="shared" ref="F825:K825" si="2009">F826+F827</f>
        <v>26370.100000000002</v>
      </c>
      <c r="G825" s="11">
        <f t="shared" si="2009"/>
        <v>12908.699999999999</v>
      </c>
      <c r="H825" s="11">
        <f t="shared" si="2009"/>
        <v>12908.699999999999</v>
      </c>
      <c r="I825" s="11">
        <f t="shared" si="2009"/>
        <v>0</v>
      </c>
      <c r="J825" s="11">
        <f t="shared" si="2009"/>
        <v>0</v>
      </c>
      <c r="K825" s="11">
        <f t="shared" si="2009"/>
        <v>0</v>
      </c>
      <c r="L825" s="11">
        <f t="shared" si="1935"/>
        <v>26370.100000000002</v>
      </c>
      <c r="M825" s="11">
        <f t="shared" si="1936"/>
        <v>12908.699999999999</v>
      </c>
      <c r="N825" s="11">
        <f t="shared" si="1937"/>
        <v>12908.699999999999</v>
      </c>
      <c r="O825" s="11">
        <f>O826+O827</f>
        <v>197.74868000000001</v>
      </c>
      <c r="P825" s="11">
        <f>P826+P827</f>
        <v>0</v>
      </c>
      <c r="Q825" s="11">
        <f>Q826+Q827</f>
        <v>0</v>
      </c>
      <c r="R825" s="11">
        <f t="shared" si="1984"/>
        <v>26567.848680000003</v>
      </c>
      <c r="S825" s="11">
        <f t="shared" si="1985"/>
        <v>12908.699999999999</v>
      </c>
      <c r="T825" s="11">
        <f t="shared" si="1986"/>
        <v>12908.699999999999</v>
      </c>
      <c r="U825" s="11">
        <f>U826+U827</f>
        <v>0</v>
      </c>
      <c r="V825" s="11">
        <f>V826+V827</f>
        <v>0</v>
      </c>
      <c r="W825" s="11">
        <f>W826+W827</f>
        <v>0</v>
      </c>
      <c r="X825" s="11">
        <f t="shared" si="1987"/>
        <v>26567.848680000003</v>
      </c>
      <c r="Y825" s="11">
        <f t="shared" si="1988"/>
        <v>12908.699999999999</v>
      </c>
      <c r="Z825" s="11">
        <f t="shared" si="1989"/>
        <v>12908.699999999999</v>
      </c>
      <c r="AA825" s="11">
        <f>AA826+AA827</f>
        <v>0</v>
      </c>
      <c r="AB825" s="11">
        <f>AB826+AB827</f>
        <v>0</v>
      </c>
      <c r="AC825" s="11">
        <f>AC826+AC827</f>
        <v>0</v>
      </c>
      <c r="AD825" s="11">
        <f t="shared" si="1990"/>
        <v>26567.848680000003</v>
      </c>
      <c r="AE825" s="11">
        <f t="shared" si="1991"/>
        <v>12908.699999999999</v>
      </c>
      <c r="AF825" s="11">
        <f t="shared" si="1992"/>
        <v>12908.699999999999</v>
      </c>
      <c r="AG825" s="11">
        <f>AG826+AG827</f>
        <v>0</v>
      </c>
      <c r="AH825" s="11">
        <f t="shared" si="1993"/>
        <v>26567.848680000003</v>
      </c>
      <c r="AI825" s="11">
        <f t="shared" si="1994"/>
        <v>12908.699999999999</v>
      </c>
      <c r="AJ825" s="11">
        <f t="shared" si="1995"/>
        <v>12908.699999999999</v>
      </c>
      <c r="AK825" s="11">
        <f>AK826+AK827</f>
        <v>-35.456000000000003</v>
      </c>
      <c r="AL825" s="11">
        <f>AL826+AL827</f>
        <v>0</v>
      </c>
      <c r="AM825" s="11">
        <f>AM826+AM827</f>
        <v>0</v>
      </c>
      <c r="AN825" s="11">
        <f t="shared" si="1996"/>
        <v>26532.392680000004</v>
      </c>
      <c r="AO825" s="11">
        <f t="shared" si="1997"/>
        <v>12908.699999999999</v>
      </c>
      <c r="AP825" s="11">
        <f t="shared" si="1998"/>
        <v>12908.699999999999</v>
      </c>
      <c r="AQ825" s="11">
        <f>AQ826+AQ827</f>
        <v>0</v>
      </c>
      <c r="AR825" s="11">
        <f>AR826+AR827</f>
        <v>0</v>
      </c>
      <c r="AS825" s="11">
        <f>AS826+AS827</f>
        <v>0</v>
      </c>
      <c r="AT825" s="11">
        <f t="shared" si="1999"/>
        <v>26532.392680000004</v>
      </c>
      <c r="AU825" s="11">
        <f t="shared" si="2000"/>
        <v>12908.699999999999</v>
      </c>
      <c r="AV825" s="11">
        <f t="shared" si="2001"/>
        <v>12908.699999999999</v>
      </c>
      <c r="AW825" s="11">
        <f>AW826+AW827</f>
        <v>0</v>
      </c>
      <c r="AX825" s="11">
        <f>AX826+AX827</f>
        <v>0</v>
      </c>
      <c r="AY825" s="11">
        <f>AY826+AY827</f>
        <v>0</v>
      </c>
      <c r="AZ825" s="11">
        <f t="shared" si="2002"/>
        <v>26532.392680000004</v>
      </c>
      <c r="BA825" s="11">
        <f t="shared" si="2003"/>
        <v>12908.699999999999</v>
      </c>
      <c r="BB825" s="11">
        <f t="shared" si="2004"/>
        <v>12908.699999999999</v>
      </c>
      <c r="BC825" s="11">
        <f>BC826+BC827</f>
        <v>0</v>
      </c>
      <c r="BD825" s="11">
        <f>BD826+BD827</f>
        <v>0</v>
      </c>
      <c r="BE825" s="11">
        <f>BE826+BE827</f>
        <v>0</v>
      </c>
      <c r="BF825" s="11">
        <f t="shared" si="2005"/>
        <v>26532.392680000004</v>
      </c>
      <c r="BG825" s="11">
        <f t="shared" si="2006"/>
        <v>12908.699999999999</v>
      </c>
      <c r="BH825" s="11">
        <f t="shared" si="2007"/>
        <v>12908.699999999999</v>
      </c>
      <c r="BI825" s="11">
        <f>BI826+BI827</f>
        <v>335.99700000000001</v>
      </c>
      <c r="BJ825" s="11">
        <f>BJ826+BJ827</f>
        <v>0</v>
      </c>
      <c r="BK825" s="11">
        <f>BK826+BK827</f>
        <v>0</v>
      </c>
      <c r="BL825" s="11">
        <f t="shared" si="1946"/>
        <v>26868.389680000004</v>
      </c>
      <c r="BM825" s="11">
        <f>BM826+BM827</f>
        <v>0</v>
      </c>
      <c r="BN825" s="43">
        <f t="shared" si="1883"/>
        <v>26868.389680000004</v>
      </c>
      <c r="BO825" s="11">
        <f t="shared" si="1893"/>
        <v>12908.699999999999</v>
      </c>
      <c r="BP825" s="11">
        <f>BP826+BP827</f>
        <v>0</v>
      </c>
      <c r="BQ825" s="43">
        <f t="shared" si="1884"/>
        <v>12908.699999999999</v>
      </c>
      <c r="BR825" s="11">
        <f t="shared" si="1894"/>
        <v>12908.699999999999</v>
      </c>
      <c r="BS825" s="11">
        <f>BS826+BS827</f>
        <v>0</v>
      </c>
      <c r="BT825" s="43">
        <f t="shared" si="1885"/>
        <v>12908.699999999999</v>
      </c>
      <c r="BU825" s="11">
        <f>BU826+BU827</f>
        <v>0</v>
      </c>
      <c r="BV825" s="21"/>
      <c r="BW825" s="21"/>
      <c r="BX825" s="1" t="str">
        <f t="shared" si="1948"/>
        <v/>
      </c>
    </row>
    <row r="826" spans="1:76" ht="15.6" customHeight="1" x14ac:dyDescent="0.3">
      <c r="A826" s="62" t="s">
        <v>542</v>
      </c>
      <c r="B826" s="63">
        <v>200</v>
      </c>
      <c r="C826" s="62" t="s">
        <v>43</v>
      </c>
      <c r="D826" s="62" t="s">
        <v>44</v>
      </c>
      <c r="E826" s="64" t="s">
        <v>45</v>
      </c>
      <c r="F826" s="11">
        <v>4739.2</v>
      </c>
      <c r="G826" s="11">
        <v>1424.9</v>
      </c>
      <c r="H826" s="11">
        <v>1424.9</v>
      </c>
      <c r="I826" s="11"/>
      <c r="J826" s="11"/>
      <c r="K826" s="11"/>
      <c r="L826" s="11">
        <f t="shared" si="1935"/>
        <v>4739.2</v>
      </c>
      <c r="M826" s="11">
        <f t="shared" si="1936"/>
        <v>1424.9</v>
      </c>
      <c r="N826" s="11">
        <f t="shared" si="1937"/>
        <v>1424.9</v>
      </c>
      <c r="O826" s="11"/>
      <c r="P826" s="11"/>
      <c r="Q826" s="11"/>
      <c r="R826" s="11">
        <f t="shared" si="1984"/>
        <v>4739.2</v>
      </c>
      <c r="S826" s="11">
        <f t="shared" si="1985"/>
        <v>1424.9</v>
      </c>
      <c r="T826" s="11">
        <f t="shared" si="1986"/>
        <v>1424.9</v>
      </c>
      <c r="U826" s="11"/>
      <c r="V826" s="11"/>
      <c r="W826" s="11"/>
      <c r="X826" s="11">
        <f t="shared" si="1987"/>
        <v>4739.2</v>
      </c>
      <c r="Y826" s="11">
        <f t="shared" si="1988"/>
        <v>1424.9</v>
      </c>
      <c r="Z826" s="11">
        <f t="shared" si="1989"/>
        <v>1424.9</v>
      </c>
      <c r="AA826" s="11"/>
      <c r="AB826" s="11"/>
      <c r="AC826" s="11"/>
      <c r="AD826" s="11">
        <f t="shared" si="1990"/>
        <v>4739.2</v>
      </c>
      <c r="AE826" s="11">
        <f t="shared" si="1991"/>
        <v>1424.9</v>
      </c>
      <c r="AF826" s="11">
        <f t="shared" si="1992"/>
        <v>1424.9</v>
      </c>
      <c r="AG826" s="11"/>
      <c r="AH826" s="11">
        <f t="shared" si="1993"/>
        <v>4739.2</v>
      </c>
      <c r="AI826" s="11">
        <f t="shared" si="1994"/>
        <v>1424.9</v>
      </c>
      <c r="AJ826" s="11">
        <f t="shared" si="1995"/>
        <v>1424.9</v>
      </c>
      <c r="AK826" s="11">
        <v>-35.456000000000003</v>
      </c>
      <c r="AL826" s="11"/>
      <c r="AM826" s="11"/>
      <c r="AN826" s="11">
        <f t="shared" si="1996"/>
        <v>4703.7439999999997</v>
      </c>
      <c r="AO826" s="11">
        <f t="shared" si="1997"/>
        <v>1424.9</v>
      </c>
      <c r="AP826" s="11">
        <f t="shared" si="1998"/>
        <v>1424.9</v>
      </c>
      <c r="AQ826" s="11"/>
      <c r="AR826" s="11"/>
      <c r="AS826" s="11"/>
      <c r="AT826" s="11">
        <f t="shared" si="1999"/>
        <v>4703.7439999999997</v>
      </c>
      <c r="AU826" s="11">
        <f t="shared" si="2000"/>
        <v>1424.9</v>
      </c>
      <c r="AV826" s="11">
        <f t="shared" si="2001"/>
        <v>1424.9</v>
      </c>
      <c r="AW826" s="11"/>
      <c r="AX826" s="11"/>
      <c r="AY826" s="11"/>
      <c r="AZ826" s="11">
        <f t="shared" si="2002"/>
        <v>4703.7439999999997</v>
      </c>
      <c r="BA826" s="11">
        <f t="shared" si="2003"/>
        <v>1424.9</v>
      </c>
      <c r="BB826" s="11">
        <f t="shared" si="2004"/>
        <v>1424.9</v>
      </c>
      <c r="BC826" s="11"/>
      <c r="BD826" s="11"/>
      <c r="BE826" s="11"/>
      <c r="BF826" s="11">
        <f t="shared" si="2005"/>
        <v>4703.7439999999997</v>
      </c>
      <c r="BG826" s="11">
        <f t="shared" si="2006"/>
        <v>1424.9</v>
      </c>
      <c r="BH826" s="11">
        <f t="shared" si="2007"/>
        <v>1424.9</v>
      </c>
      <c r="BI826" s="11"/>
      <c r="BJ826" s="11"/>
      <c r="BK826" s="11"/>
      <c r="BL826" s="11">
        <f t="shared" si="1946"/>
        <v>4703.7439999999997</v>
      </c>
      <c r="BM826" s="11"/>
      <c r="BN826" s="43">
        <f t="shared" si="1883"/>
        <v>4703.7439999999997</v>
      </c>
      <c r="BO826" s="11">
        <f t="shared" si="1893"/>
        <v>1424.9</v>
      </c>
      <c r="BP826" s="11"/>
      <c r="BQ826" s="43">
        <f t="shared" si="1884"/>
        <v>1424.9</v>
      </c>
      <c r="BR826" s="11">
        <f t="shared" si="1894"/>
        <v>1424.9</v>
      </c>
      <c r="BS826" s="11"/>
      <c r="BT826" s="43">
        <f t="shared" si="1885"/>
        <v>1424.9</v>
      </c>
      <c r="BU826" s="11"/>
      <c r="BV826" s="21"/>
      <c r="BW826" s="21"/>
      <c r="BX826" s="1" t="str">
        <f t="shared" si="1948"/>
        <v>0113</v>
      </c>
    </row>
    <row r="827" spans="1:76" ht="31.2" customHeight="1" x14ac:dyDescent="0.3">
      <c r="A827" s="62" t="s">
        <v>542</v>
      </c>
      <c r="B827" s="63">
        <v>200</v>
      </c>
      <c r="C827" s="62" t="s">
        <v>71</v>
      </c>
      <c r="D827" s="62" t="s">
        <v>521</v>
      </c>
      <c r="E827" s="64" t="s">
        <v>522</v>
      </c>
      <c r="F827" s="11">
        <v>21630.9</v>
      </c>
      <c r="G827" s="11">
        <v>11483.8</v>
      </c>
      <c r="H827" s="11">
        <v>11483.8</v>
      </c>
      <c r="I827" s="11"/>
      <c r="J827" s="11"/>
      <c r="K827" s="11"/>
      <c r="L827" s="11">
        <f t="shared" si="1935"/>
        <v>21630.9</v>
      </c>
      <c r="M827" s="11">
        <f t="shared" si="1936"/>
        <v>11483.8</v>
      </c>
      <c r="N827" s="11">
        <f t="shared" si="1937"/>
        <v>11483.8</v>
      </c>
      <c r="O827" s="11">
        <v>197.74868000000001</v>
      </c>
      <c r="P827" s="11"/>
      <c r="Q827" s="11"/>
      <c r="R827" s="11">
        <f t="shared" si="1984"/>
        <v>21828.648680000002</v>
      </c>
      <c r="S827" s="11">
        <f t="shared" si="1985"/>
        <v>11483.8</v>
      </c>
      <c r="T827" s="11">
        <f t="shared" si="1986"/>
        <v>11483.8</v>
      </c>
      <c r="U827" s="11"/>
      <c r="V827" s="11"/>
      <c r="W827" s="11"/>
      <c r="X827" s="11">
        <f t="shared" si="1987"/>
        <v>21828.648680000002</v>
      </c>
      <c r="Y827" s="11">
        <f t="shared" si="1988"/>
        <v>11483.8</v>
      </c>
      <c r="Z827" s="11">
        <f t="shared" si="1989"/>
        <v>11483.8</v>
      </c>
      <c r="AA827" s="11"/>
      <c r="AB827" s="11"/>
      <c r="AC827" s="11"/>
      <c r="AD827" s="11">
        <f t="shared" si="1990"/>
        <v>21828.648680000002</v>
      </c>
      <c r="AE827" s="11">
        <f t="shared" si="1991"/>
        <v>11483.8</v>
      </c>
      <c r="AF827" s="11">
        <f t="shared" si="1992"/>
        <v>11483.8</v>
      </c>
      <c r="AG827" s="11"/>
      <c r="AH827" s="11">
        <f t="shared" si="1993"/>
        <v>21828.648680000002</v>
      </c>
      <c r="AI827" s="11">
        <f t="shared" si="1994"/>
        <v>11483.8</v>
      </c>
      <c r="AJ827" s="11">
        <f t="shared" si="1995"/>
        <v>11483.8</v>
      </c>
      <c r="AK827" s="11"/>
      <c r="AL827" s="11"/>
      <c r="AM827" s="11"/>
      <c r="AN827" s="11">
        <f t="shared" si="1996"/>
        <v>21828.648680000002</v>
      </c>
      <c r="AO827" s="11">
        <f t="shared" si="1997"/>
        <v>11483.8</v>
      </c>
      <c r="AP827" s="11">
        <f t="shared" si="1998"/>
        <v>11483.8</v>
      </c>
      <c r="AQ827" s="11"/>
      <c r="AR827" s="11"/>
      <c r="AS827" s="11"/>
      <c r="AT827" s="11">
        <f t="shared" si="1999"/>
        <v>21828.648680000002</v>
      </c>
      <c r="AU827" s="11">
        <f t="shared" si="2000"/>
        <v>11483.8</v>
      </c>
      <c r="AV827" s="11">
        <f t="shared" si="2001"/>
        <v>11483.8</v>
      </c>
      <c r="AW827" s="11"/>
      <c r="AX827" s="11"/>
      <c r="AY827" s="11"/>
      <c r="AZ827" s="11">
        <f t="shared" si="2002"/>
        <v>21828.648680000002</v>
      </c>
      <c r="BA827" s="11">
        <f t="shared" si="2003"/>
        <v>11483.8</v>
      </c>
      <c r="BB827" s="11">
        <f t="shared" si="2004"/>
        <v>11483.8</v>
      </c>
      <c r="BC827" s="11"/>
      <c r="BD827" s="11"/>
      <c r="BE827" s="11"/>
      <c r="BF827" s="11">
        <f t="shared" si="2005"/>
        <v>21828.648680000002</v>
      </c>
      <c r="BG827" s="11">
        <f t="shared" si="2006"/>
        <v>11483.8</v>
      </c>
      <c r="BH827" s="11">
        <f t="shared" si="2007"/>
        <v>11483.8</v>
      </c>
      <c r="BI827" s="11">
        <f>-98.823+434.82</f>
        <v>335.99700000000001</v>
      </c>
      <c r="BJ827" s="11"/>
      <c r="BK827" s="11"/>
      <c r="BL827" s="11">
        <f t="shared" si="1946"/>
        <v>22164.645680000001</v>
      </c>
      <c r="BM827" s="11"/>
      <c r="BN827" s="43">
        <f t="shared" si="1883"/>
        <v>22164.645680000001</v>
      </c>
      <c r="BO827" s="11">
        <f t="shared" si="1893"/>
        <v>11483.8</v>
      </c>
      <c r="BP827" s="11"/>
      <c r="BQ827" s="43">
        <f t="shared" si="1884"/>
        <v>11483.8</v>
      </c>
      <c r="BR827" s="11">
        <f t="shared" si="1894"/>
        <v>11483.8</v>
      </c>
      <c r="BS827" s="11"/>
      <c r="BT827" s="43">
        <f t="shared" si="1885"/>
        <v>11483.8</v>
      </c>
      <c r="BU827" s="11"/>
      <c r="BV827" s="21"/>
      <c r="BW827" s="21"/>
      <c r="BX827" s="1" t="str">
        <f t="shared" si="1948"/>
        <v>0412</v>
      </c>
    </row>
    <row r="828" spans="1:76" ht="15.6" customHeight="1" x14ac:dyDescent="0.3">
      <c r="A828" s="62" t="s">
        <v>544</v>
      </c>
      <c r="B828" s="63"/>
      <c r="C828" s="62"/>
      <c r="D828" s="62"/>
      <c r="E828" s="64" t="s">
        <v>545</v>
      </c>
      <c r="F828" s="11">
        <f t="shared" ref="F828:F831" si="2010">F829</f>
        <v>5540.9</v>
      </c>
      <c r="G828" s="11">
        <f t="shared" ref="G828:G831" si="2011">G829</f>
        <v>5540.9</v>
      </c>
      <c r="H828" s="11">
        <f t="shared" ref="H828:H831" si="2012">H829</f>
        <v>5540.9</v>
      </c>
      <c r="I828" s="11">
        <f t="shared" ref="I828:I831" si="2013">I829</f>
        <v>0</v>
      </c>
      <c r="J828" s="11">
        <f t="shared" ref="J828:J831" si="2014">J829</f>
        <v>0</v>
      </c>
      <c r="K828" s="11">
        <f t="shared" ref="K828:K831" si="2015">K829</f>
        <v>0</v>
      </c>
      <c r="L828" s="11">
        <f t="shared" si="1935"/>
        <v>5540.9</v>
      </c>
      <c r="M828" s="11">
        <f t="shared" si="1936"/>
        <v>5540.9</v>
      </c>
      <c r="N828" s="11">
        <f t="shared" si="1937"/>
        <v>5540.9</v>
      </c>
      <c r="O828" s="11">
        <f t="shared" ref="O828:O831" si="2016">O829</f>
        <v>0</v>
      </c>
      <c r="P828" s="11">
        <f t="shared" ref="P828:P831" si="2017">P829</f>
        <v>0</v>
      </c>
      <c r="Q828" s="11">
        <f t="shared" ref="Q828:Q831" si="2018">Q829</f>
        <v>0</v>
      </c>
      <c r="R828" s="11">
        <f t="shared" si="1984"/>
        <v>5540.9</v>
      </c>
      <c r="S828" s="11">
        <f t="shared" si="1985"/>
        <v>5540.9</v>
      </c>
      <c r="T828" s="11">
        <f t="shared" si="1986"/>
        <v>5540.9</v>
      </c>
      <c r="U828" s="11">
        <f t="shared" ref="U828:U831" si="2019">U829</f>
        <v>0</v>
      </c>
      <c r="V828" s="11">
        <f t="shared" ref="V828:V831" si="2020">V829</f>
        <v>0</v>
      </c>
      <c r="W828" s="11">
        <f t="shared" ref="W828:W831" si="2021">W829</f>
        <v>0</v>
      </c>
      <c r="X828" s="11">
        <f t="shared" si="1987"/>
        <v>5540.9</v>
      </c>
      <c r="Y828" s="11">
        <f t="shared" si="1988"/>
        <v>5540.9</v>
      </c>
      <c r="Z828" s="11">
        <f t="shared" si="1989"/>
        <v>5540.9</v>
      </c>
      <c r="AA828" s="11">
        <f t="shared" ref="AA828:AA831" si="2022">AA829</f>
        <v>0</v>
      </c>
      <c r="AB828" s="11">
        <f t="shared" ref="AB828:AB831" si="2023">AB829</f>
        <v>0</v>
      </c>
      <c r="AC828" s="11">
        <f t="shared" ref="AC828:AC831" si="2024">AC829</f>
        <v>0</v>
      </c>
      <c r="AD828" s="11">
        <f t="shared" si="1990"/>
        <v>5540.9</v>
      </c>
      <c r="AE828" s="11">
        <f t="shared" si="1991"/>
        <v>5540.9</v>
      </c>
      <c r="AF828" s="11">
        <f t="shared" si="1992"/>
        <v>5540.9</v>
      </c>
      <c r="AG828" s="11">
        <f t="shared" ref="AG828:AG831" si="2025">AG829</f>
        <v>0</v>
      </c>
      <c r="AH828" s="11">
        <f t="shared" si="1993"/>
        <v>5540.9</v>
      </c>
      <c r="AI828" s="11">
        <f t="shared" si="1994"/>
        <v>5540.9</v>
      </c>
      <c r="AJ828" s="11">
        <f t="shared" si="1995"/>
        <v>5540.9</v>
      </c>
      <c r="AK828" s="11">
        <f t="shared" ref="AK828:AK831" si="2026">AK829</f>
        <v>0</v>
      </c>
      <c r="AL828" s="11">
        <f t="shared" ref="AL828:AL831" si="2027">AL829</f>
        <v>0</v>
      </c>
      <c r="AM828" s="11">
        <f t="shared" ref="AM828:AM831" si="2028">AM829</f>
        <v>0</v>
      </c>
      <c r="AN828" s="11">
        <f t="shared" si="1996"/>
        <v>5540.9</v>
      </c>
      <c r="AO828" s="11">
        <f t="shared" si="1997"/>
        <v>5540.9</v>
      </c>
      <c r="AP828" s="11">
        <f t="shared" si="1998"/>
        <v>5540.9</v>
      </c>
      <c r="AQ828" s="11">
        <f t="shared" ref="AQ828:AQ831" si="2029">AQ829</f>
        <v>0</v>
      </c>
      <c r="AR828" s="11">
        <f t="shared" ref="AR828:AR831" si="2030">AR829</f>
        <v>0</v>
      </c>
      <c r="AS828" s="11">
        <f t="shared" ref="AS828:AS831" si="2031">AS829</f>
        <v>0</v>
      </c>
      <c r="AT828" s="11">
        <f t="shared" si="1999"/>
        <v>5540.9</v>
      </c>
      <c r="AU828" s="11">
        <f t="shared" si="2000"/>
        <v>5540.9</v>
      </c>
      <c r="AV828" s="11">
        <f t="shared" si="2001"/>
        <v>5540.9</v>
      </c>
      <c r="AW828" s="11">
        <f t="shared" ref="AW828:AW831" si="2032">AW829</f>
        <v>0</v>
      </c>
      <c r="AX828" s="11">
        <f t="shared" ref="AX828:AX831" si="2033">AX829</f>
        <v>0</v>
      </c>
      <c r="AY828" s="11">
        <f t="shared" ref="AY828:AY831" si="2034">AY829</f>
        <v>0</v>
      </c>
      <c r="AZ828" s="11">
        <f t="shared" si="2002"/>
        <v>5540.9</v>
      </c>
      <c r="BA828" s="11">
        <f t="shared" si="2003"/>
        <v>5540.9</v>
      </c>
      <c r="BB828" s="11">
        <f t="shared" si="2004"/>
        <v>5540.9</v>
      </c>
      <c r="BC828" s="11">
        <f t="shared" ref="BC828:BC831" si="2035">BC829</f>
        <v>0</v>
      </c>
      <c r="BD828" s="11">
        <f t="shared" ref="BD828:BD831" si="2036">BD829</f>
        <v>0</v>
      </c>
      <c r="BE828" s="11">
        <f t="shared" ref="BE828:BE831" si="2037">BE829</f>
        <v>0</v>
      </c>
      <c r="BF828" s="11">
        <f t="shared" si="2005"/>
        <v>5540.9</v>
      </c>
      <c r="BG828" s="11">
        <f t="shared" si="2006"/>
        <v>5540.9</v>
      </c>
      <c r="BH828" s="11">
        <f t="shared" si="2007"/>
        <v>5540.9</v>
      </c>
      <c r="BI828" s="11">
        <f t="shared" ref="BI828:BI831" si="2038">BI829</f>
        <v>0</v>
      </c>
      <c r="BJ828" s="11">
        <f t="shared" ref="BJ828:BJ831" si="2039">BJ829</f>
        <v>0</v>
      </c>
      <c r="BK828" s="11">
        <f t="shared" ref="BK828:BK831" si="2040">BK829</f>
        <v>0</v>
      </c>
      <c r="BL828" s="11">
        <f t="shared" si="1946"/>
        <v>5540.9</v>
      </c>
      <c r="BM828" s="11">
        <f t="shared" ref="BM828:BM831" si="2041">BM829</f>
        <v>0</v>
      </c>
      <c r="BN828" s="43">
        <f t="shared" si="1883"/>
        <v>5540.9</v>
      </c>
      <c r="BO828" s="11">
        <f t="shared" si="1893"/>
        <v>5540.9</v>
      </c>
      <c r="BP828" s="11">
        <f t="shared" ref="BP828:BU831" si="2042">BP829</f>
        <v>0</v>
      </c>
      <c r="BQ828" s="43">
        <f t="shared" si="1884"/>
        <v>5540.9</v>
      </c>
      <c r="BR828" s="11">
        <f t="shared" si="1894"/>
        <v>5540.9</v>
      </c>
      <c r="BS828" s="11">
        <f t="shared" si="2042"/>
        <v>0</v>
      </c>
      <c r="BT828" s="43">
        <f t="shared" si="1885"/>
        <v>5540.9</v>
      </c>
      <c r="BU828" s="11">
        <f t="shared" si="2042"/>
        <v>0</v>
      </c>
      <c r="BV828" s="21"/>
      <c r="BW828" s="21"/>
      <c r="BX828" s="1" t="str">
        <f t="shared" si="1948"/>
        <v/>
      </c>
    </row>
    <row r="829" spans="1:76" ht="31.2" customHeight="1" x14ac:dyDescent="0.3">
      <c r="A829" s="62" t="s">
        <v>544</v>
      </c>
      <c r="B829" s="63" t="s">
        <v>64</v>
      </c>
      <c r="C829" s="62"/>
      <c r="D829" s="62"/>
      <c r="E829" s="64" t="s">
        <v>65</v>
      </c>
      <c r="F829" s="11">
        <f t="shared" si="2010"/>
        <v>5540.9</v>
      </c>
      <c r="G829" s="11">
        <f t="shared" si="2011"/>
        <v>5540.9</v>
      </c>
      <c r="H829" s="11">
        <f t="shared" si="2012"/>
        <v>5540.9</v>
      </c>
      <c r="I829" s="11">
        <f t="shared" si="2013"/>
        <v>0</v>
      </c>
      <c r="J829" s="11">
        <f t="shared" si="2014"/>
        <v>0</v>
      </c>
      <c r="K829" s="11">
        <f t="shared" si="2015"/>
        <v>0</v>
      </c>
      <c r="L829" s="11">
        <f t="shared" si="1935"/>
        <v>5540.9</v>
      </c>
      <c r="M829" s="11">
        <f t="shared" si="1936"/>
        <v>5540.9</v>
      </c>
      <c r="N829" s="11">
        <f t="shared" si="1937"/>
        <v>5540.9</v>
      </c>
      <c r="O829" s="11">
        <f t="shared" si="2016"/>
        <v>0</v>
      </c>
      <c r="P829" s="11">
        <f t="shared" si="2017"/>
        <v>0</v>
      </c>
      <c r="Q829" s="11">
        <f t="shared" si="2018"/>
        <v>0</v>
      </c>
      <c r="R829" s="11">
        <f t="shared" si="1984"/>
        <v>5540.9</v>
      </c>
      <c r="S829" s="11">
        <f t="shared" si="1985"/>
        <v>5540.9</v>
      </c>
      <c r="T829" s="11">
        <f t="shared" si="1986"/>
        <v>5540.9</v>
      </c>
      <c r="U829" s="11">
        <f t="shared" si="2019"/>
        <v>0</v>
      </c>
      <c r="V829" s="11">
        <f t="shared" si="2020"/>
        <v>0</v>
      </c>
      <c r="W829" s="11">
        <f t="shared" si="2021"/>
        <v>0</v>
      </c>
      <c r="X829" s="11">
        <f t="shared" si="1987"/>
        <v>5540.9</v>
      </c>
      <c r="Y829" s="11">
        <f t="shared" si="1988"/>
        <v>5540.9</v>
      </c>
      <c r="Z829" s="11">
        <f t="shared" si="1989"/>
        <v>5540.9</v>
      </c>
      <c r="AA829" s="11">
        <f t="shared" si="2022"/>
        <v>0</v>
      </c>
      <c r="AB829" s="11">
        <f t="shared" si="2023"/>
        <v>0</v>
      </c>
      <c r="AC829" s="11">
        <f t="shared" si="2024"/>
        <v>0</v>
      </c>
      <c r="AD829" s="11">
        <f t="shared" si="1990"/>
        <v>5540.9</v>
      </c>
      <c r="AE829" s="11">
        <f t="shared" si="1991"/>
        <v>5540.9</v>
      </c>
      <c r="AF829" s="11">
        <f t="shared" si="1992"/>
        <v>5540.9</v>
      </c>
      <c r="AG829" s="11">
        <f t="shared" si="2025"/>
        <v>0</v>
      </c>
      <c r="AH829" s="11">
        <f t="shared" si="1993"/>
        <v>5540.9</v>
      </c>
      <c r="AI829" s="11">
        <f t="shared" si="1994"/>
        <v>5540.9</v>
      </c>
      <c r="AJ829" s="11">
        <f t="shared" si="1995"/>
        <v>5540.9</v>
      </c>
      <c r="AK829" s="11">
        <f t="shared" si="2026"/>
        <v>0</v>
      </c>
      <c r="AL829" s="11">
        <f t="shared" si="2027"/>
        <v>0</v>
      </c>
      <c r="AM829" s="11">
        <f t="shared" si="2028"/>
        <v>0</v>
      </c>
      <c r="AN829" s="11">
        <f t="shared" si="1996"/>
        <v>5540.9</v>
      </c>
      <c r="AO829" s="11">
        <f t="shared" si="1997"/>
        <v>5540.9</v>
      </c>
      <c r="AP829" s="11">
        <f t="shared" si="1998"/>
        <v>5540.9</v>
      </c>
      <c r="AQ829" s="11">
        <f t="shared" si="2029"/>
        <v>0</v>
      </c>
      <c r="AR829" s="11">
        <f t="shared" si="2030"/>
        <v>0</v>
      </c>
      <c r="AS829" s="11">
        <f t="shared" si="2031"/>
        <v>0</v>
      </c>
      <c r="AT829" s="11">
        <f t="shared" si="1999"/>
        <v>5540.9</v>
      </c>
      <c r="AU829" s="11">
        <f t="shared" si="2000"/>
        <v>5540.9</v>
      </c>
      <c r="AV829" s="11">
        <f t="shared" si="2001"/>
        <v>5540.9</v>
      </c>
      <c r="AW829" s="11">
        <f t="shared" si="2032"/>
        <v>0</v>
      </c>
      <c r="AX829" s="11">
        <f t="shared" si="2033"/>
        <v>0</v>
      </c>
      <c r="AY829" s="11">
        <f t="shared" si="2034"/>
        <v>0</v>
      </c>
      <c r="AZ829" s="11">
        <f t="shared" si="2002"/>
        <v>5540.9</v>
      </c>
      <c r="BA829" s="11">
        <f t="shared" si="2003"/>
        <v>5540.9</v>
      </c>
      <c r="BB829" s="11">
        <f t="shared" si="2004"/>
        <v>5540.9</v>
      </c>
      <c r="BC829" s="11">
        <f t="shared" si="2035"/>
        <v>0</v>
      </c>
      <c r="BD829" s="11">
        <f t="shared" si="2036"/>
        <v>0</v>
      </c>
      <c r="BE829" s="11">
        <f t="shared" si="2037"/>
        <v>0</v>
      </c>
      <c r="BF829" s="11">
        <f t="shared" si="2005"/>
        <v>5540.9</v>
      </c>
      <c r="BG829" s="11">
        <f t="shared" si="2006"/>
        <v>5540.9</v>
      </c>
      <c r="BH829" s="11">
        <f t="shared" si="2007"/>
        <v>5540.9</v>
      </c>
      <c r="BI829" s="11">
        <f t="shared" si="2038"/>
        <v>0</v>
      </c>
      <c r="BJ829" s="11">
        <f t="shared" si="2039"/>
        <v>0</v>
      </c>
      <c r="BK829" s="11">
        <f t="shared" si="2040"/>
        <v>0</v>
      </c>
      <c r="BL829" s="11">
        <f t="shared" si="1946"/>
        <v>5540.9</v>
      </c>
      <c r="BM829" s="11">
        <f t="shared" si="2041"/>
        <v>0</v>
      </c>
      <c r="BN829" s="43">
        <f t="shared" si="1883"/>
        <v>5540.9</v>
      </c>
      <c r="BO829" s="11">
        <f t="shared" si="1893"/>
        <v>5540.9</v>
      </c>
      <c r="BP829" s="11">
        <f t="shared" si="2042"/>
        <v>0</v>
      </c>
      <c r="BQ829" s="43">
        <f t="shared" si="1884"/>
        <v>5540.9</v>
      </c>
      <c r="BR829" s="11">
        <f t="shared" si="1894"/>
        <v>5540.9</v>
      </c>
      <c r="BS829" s="11">
        <f t="shared" si="2042"/>
        <v>0</v>
      </c>
      <c r="BT829" s="43">
        <f t="shared" si="1885"/>
        <v>5540.9</v>
      </c>
      <c r="BU829" s="11">
        <f t="shared" si="2042"/>
        <v>0</v>
      </c>
      <c r="BV829" s="21"/>
      <c r="BW829" s="21"/>
      <c r="BX829" s="1" t="str">
        <f t="shared" si="1948"/>
        <v/>
      </c>
    </row>
    <row r="830" spans="1:76" ht="31.2" customHeight="1" x14ac:dyDescent="0.3">
      <c r="A830" s="62" t="s">
        <v>544</v>
      </c>
      <c r="B830" s="63">
        <v>200</v>
      </c>
      <c r="C830" s="62" t="s">
        <v>71</v>
      </c>
      <c r="D830" s="62" t="s">
        <v>521</v>
      </c>
      <c r="E830" s="64" t="s">
        <v>522</v>
      </c>
      <c r="F830" s="11">
        <v>5540.9</v>
      </c>
      <c r="G830" s="11">
        <v>5540.9</v>
      </c>
      <c r="H830" s="11">
        <v>5540.9</v>
      </c>
      <c r="I830" s="11"/>
      <c r="J830" s="11"/>
      <c r="K830" s="11"/>
      <c r="L830" s="11">
        <f t="shared" si="1935"/>
        <v>5540.9</v>
      </c>
      <c r="M830" s="11">
        <f t="shared" si="1936"/>
        <v>5540.9</v>
      </c>
      <c r="N830" s="11">
        <f t="shared" si="1937"/>
        <v>5540.9</v>
      </c>
      <c r="O830" s="11"/>
      <c r="P830" s="11"/>
      <c r="Q830" s="11"/>
      <c r="R830" s="11">
        <f t="shared" si="1984"/>
        <v>5540.9</v>
      </c>
      <c r="S830" s="11">
        <f t="shared" si="1985"/>
        <v>5540.9</v>
      </c>
      <c r="T830" s="11">
        <f t="shared" si="1986"/>
        <v>5540.9</v>
      </c>
      <c r="U830" s="11"/>
      <c r="V830" s="11"/>
      <c r="W830" s="11"/>
      <c r="X830" s="11">
        <f t="shared" si="1987"/>
        <v>5540.9</v>
      </c>
      <c r="Y830" s="11">
        <f t="shared" si="1988"/>
        <v>5540.9</v>
      </c>
      <c r="Z830" s="11">
        <f t="shared" si="1989"/>
        <v>5540.9</v>
      </c>
      <c r="AA830" s="11"/>
      <c r="AB830" s="11"/>
      <c r="AC830" s="11"/>
      <c r="AD830" s="11">
        <f t="shared" si="1990"/>
        <v>5540.9</v>
      </c>
      <c r="AE830" s="11">
        <f t="shared" si="1991"/>
        <v>5540.9</v>
      </c>
      <c r="AF830" s="11">
        <f t="shared" si="1992"/>
        <v>5540.9</v>
      </c>
      <c r="AG830" s="11"/>
      <c r="AH830" s="11">
        <f t="shared" si="1993"/>
        <v>5540.9</v>
      </c>
      <c r="AI830" s="11">
        <f t="shared" si="1994"/>
        <v>5540.9</v>
      </c>
      <c r="AJ830" s="11">
        <f t="shared" si="1995"/>
        <v>5540.9</v>
      </c>
      <c r="AK830" s="11"/>
      <c r="AL830" s="11"/>
      <c r="AM830" s="11"/>
      <c r="AN830" s="11">
        <f t="shared" si="1996"/>
        <v>5540.9</v>
      </c>
      <c r="AO830" s="11">
        <f t="shared" si="1997"/>
        <v>5540.9</v>
      </c>
      <c r="AP830" s="11">
        <f t="shared" si="1998"/>
        <v>5540.9</v>
      </c>
      <c r="AQ830" s="11"/>
      <c r="AR830" s="11"/>
      <c r="AS830" s="11"/>
      <c r="AT830" s="11">
        <f t="shared" si="1999"/>
        <v>5540.9</v>
      </c>
      <c r="AU830" s="11">
        <f t="shared" si="2000"/>
        <v>5540.9</v>
      </c>
      <c r="AV830" s="11">
        <f t="shared" si="2001"/>
        <v>5540.9</v>
      </c>
      <c r="AW830" s="11"/>
      <c r="AX830" s="11"/>
      <c r="AY830" s="11"/>
      <c r="AZ830" s="11">
        <f t="shared" si="2002"/>
        <v>5540.9</v>
      </c>
      <c r="BA830" s="11">
        <f t="shared" si="2003"/>
        <v>5540.9</v>
      </c>
      <c r="BB830" s="11">
        <f t="shared" si="2004"/>
        <v>5540.9</v>
      </c>
      <c r="BC830" s="11"/>
      <c r="BD830" s="11"/>
      <c r="BE830" s="11"/>
      <c r="BF830" s="11">
        <f t="shared" si="2005"/>
        <v>5540.9</v>
      </c>
      <c r="BG830" s="11">
        <f t="shared" si="2006"/>
        <v>5540.9</v>
      </c>
      <c r="BH830" s="11">
        <f t="shared" si="2007"/>
        <v>5540.9</v>
      </c>
      <c r="BI830" s="11"/>
      <c r="BJ830" s="11"/>
      <c r="BK830" s="11"/>
      <c r="BL830" s="11">
        <f t="shared" si="1946"/>
        <v>5540.9</v>
      </c>
      <c r="BM830" s="11"/>
      <c r="BN830" s="43">
        <f t="shared" si="1883"/>
        <v>5540.9</v>
      </c>
      <c r="BO830" s="11">
        <f t="shared" si="1893"/>
        <v>5540.9</v>
      </c>
      <c r="BP830" s="11"/>
      <c r="BQ830" s="43">
        <f t="shared" si="1884"/>
        <v>5540.9</v>
      </c>
      <c r="BR830" s="11">
        <f t="shared" si="1894"/>
        <v>5540.9</v>
      </c>
      <c r="BS830" s="11"/>
      <c r="BT830" s="43">
        <f t="shared" si="1885"/>
        <v>5540.9</v>
      </c>
      <c r="BU830" s="11"/>
      <c r="BV830" s="21"/>
      <c r="BW830" s="21"/>
      <c r="BX830" s="1" t="str">
        <f t="shared" si="1948"/>
        <v>0412</v>
      </c>
    </row>
    <row r="831" spans="1:76" ht="62.4" customHeight="1" x14ac:dyDescent="0.3">
      <c r="A831" s="62" t="s">
        <v>546</v>
      </c>
      <c r="B831" s="63"/>
      <c r="C831" s="62"/>
      <c r="D831" s="62"/>
      <c r="E831" s="64" t="s">
        <v>547</v>
      </c>
      <c r="F831" s="11">
        <f t="shared" si="2010"/>
        <v>54784.700000000004</v>
      </c>
      <c r="G831" s="11">
        <f t="shared" si="2011"/>
        <v>56375.9</v>
      </c>
      <c r="H831" s="11">
        <f t="shared" si="2012"/>
        <v>56375.9</v>
      </c>
      <c r="I831" s="11">
        <f t="shared" si="2013"/>
        <v>0</v>
      </c>
      <c r="J831" s="11">
        <f t="shared" si="2014"/>
        <v>0</v>
      </c>
      <c r="K831" s="11">
        <f t="shared" si="2015"/>
        <v>0</v>
      </c>
      <c r="L831" s="11">
        <f t="shared" si="1935"/>
        <v>54784.700000000004</v>
      </c>
      <c r="M831" s="11">
        <f t="shared" si="1936"/>
        <v>56375.9</v>
      </c>
      <c r="N831" s="11">
        <f t="shared" si="1937"/>
        <v>56375.9</v>
      </c>
      <c r="O831" s="11">
        <f t="shared" si="2016"/>
        <v>7799.8</v>
      </c>
      <c r="P831" s="11">
        <f t="shared" si="2017"/>
        <v>9520.9</v>
      </c>
      <c r="Q831" s="11">
        <f t="shared" si="2018"/>
        <v>9520.9</v>
      </c>
      <c r="R831" s="11">
        <f t="shared" si="1984"/>
        <v>62584.500000000007</v>
      </c>
      <c r="S831" s="11">
        <f t="shared" si="1985"/>
        <v>65896.800000000003</v>
      </c>
      <c r="T831" s="11">
        <f t="shared" si="1986"/>
        <v>65896.800000000003</v>
      </c>
      <c r="U831" s="11">
        <f t="shared" si="2019"/>
        <v>0</v>
      </c>
      <c r="V831" s="11">
        <f t="shared" si="2020"/>
        <v>0</v>
      </c>
      <c r="W831" s="11">
        <f t="shared" si="2021"/>
        <v>0</v>
      </c>
      <c r="X831" s="11">
        <f t="shared" si="1987"/>
        <v>62584.500000000007</v>
      </c>
      <c r="Y831" s="11">
        <f t="shared" si="1988"/>
        <v>65896.800000000003</v>
      </c>
      <c r="Z831" s="11">
        <f t="shared" si="1989"/>
        <v>65896.800000000003</v>
      </c>
      <c r="AA831" s="11">
        <f t="shared" si="2022"/>
        <v>0</v>
      </c>
      <c r="AB831" s="11">
        <f t="shared" si="2023"/>
        <v>0</v>
      </c>
      <c r="AC831" s="11">
        <f t="shared" si="2024"/>
        <v>0</v>
      </c>
      <c r="AD831" s="11">
        <f t="shared" si="1990"/>
        <v>62584.500000000007</v>
      </c>
      <c r="AE831" s="11">
        <f t="shared" si="1991"/>
        <v>65896.800000000003</v>
      </c>
      <c r="AF831" s="11">
        <f t="shared" si="1992"/>
        <v>65896.800000000003</v>
      </c>
      <c r="AG831" s="11">
        <f t="shared" si="2025"/>
        <v>0</v>
      </c>
      <c r="AH831" s="11">
        <f t="shared" si="1993"/>
        <v>62584.500000000007</v>
      </c>
      <c r="AI831" s="11">
        <f t="shared" si="1994"/>
        <v>65896.800000000003</v>
      </c>
      <c r="AJ831" s="11">
        <f t="shared" si="1995"/>
        <v>65896.800000000003</v>
      </c>
      <c r="AK831" s="11">
        <f t="shared" si="2026"/>
        <v>0</v>
      </c>
      <c r="AL831" s="11">
        <f t="shared" si="2027"/>
        <v>0</v>
      </c>
      <c r="AM831" s="11">
        <f t="shared" si="2028"/>
        <v>0</v>
      </c>
      <c r="AN831" s="11">
        <f t="shared" si="1996"/>
        <v>62584.500000000007</v>
      </c>
      <c r="AO831" s="11">
        <f t="shared" si="1997"/>
        <v>65896.800000000003</v>
      </c>
      <c r="AP831" s="11">
        <f t="shared" si="1998"/>
        <v>65896.800000000003</v>
      </c>
      <c r="AQ831" s="11">
        <f t="shared" si="2029"/>
        <v>0</v>
      </c>
      <c r="AR831" s="11">
        <f t="shared" si="2030"/>
        <v>0</v>
      </c>
      <c r="AS831" s="11">
        <f t="shared" si="2031"/>
        <v>0</v>
      </c>
      <c r="AT831" s="11">
        <f t="shared" si="1999"/>
        <v>62584.500000000007</v>
      </c>
      <c r="AU831" s="11">
        <f t="shared" si="2000"/>
        <v>65896.800000000003</v>
      </c>
      <c r="AV831" s="11">
        <f t="shared" si="2001"/>
        <v>65896.800000000003</v>
      </c>
      <c r="AW831" s="11">
        <f t="shared" si="2032"/>
        <v>992.54499999999996</v>
      </c>
      <c r="AX831" s="11">
        <f t="shared" si="2033"/>
        <v>0</v>
      </c>
      <c r="AY831" s="11">
        <f t="shared" si="2034"/>
        <v>0</v>
      </c>
      <c r="AZ831" s="11">
        <f t="shared" si="2002"/>
        <v>63577.045000000006</v>
      </c>
      <c r="BA831" s="11">
        <f t="shared" si="2003"/>
        <v>65896.800000000003</v>
      </c>
      <c r="BB831" s="11">
        <f t="shared" si="2004"/>
        <v>65896.800000000003</v>
      </c>
      <c r="BC831" s="11">
        <f t="shared" si="2035"/>
        <v>0</v>
      </c>
      <c r="BD831" s="11">
        <f t="shared" si="2036"/>
        <v>0</v>
      </c>
      <c r="BE831" s="11">
        <f t="shared" si="2037"/>
        <v>0</v>
      </c>
      <c r="BF831" s="11">
        <f t="shared" si="2005"/>
        <v>63577.045000000006</v>
      </c>
      <c r="BG831" s="11">
        <f t="shared" si="2006"/>
        <v>65896.800000000003</v>
      </c>
      <c r="BH831" s="11">
        <f t="shared" si="2007"/>
        <v>65896.800000000003</v>
      </c>
      <c r="BI831" s="11">
        <f t="shared" si="2038"/>
        <v>0</v>
      </c>
      <c r="BJ831" s="11">
        <f t="shared" si="2039"/>
        <v>0</v>
      </c>
      <c r="BK831" s="11">
        <f t="shared" si="2040"/>
        <v>0</v>
      </c>
      <c r="BL831" s="11">
        <f t="shared" si="1946"/>
        <v>63577.045000000006</v>
      </c>
      <c r="BM831" s="11">
        <f t="shared" si="2041"/>
        <v>0</v>
      </c>
      <c r="BN831" s="43">
        <f t="shared" si="1883"/>
        <v>63577.045000000006</v>
      </c>
      <c r="BO831" s="11">
        <f t="shared" si="1893"/>
        <v>65896.800000000003</v>
      </c>
      <c r="BP831" s="11">
        <f t="shared" si="2042"/>
        <v>0</v>
      </c>
      <c r="BQ831" s="43">
        <f t="shared" si="1884"/>
        <v>65896.800000000003</v>
      </c>
      <c r="BR831" s="11">
        <f t="shared" si="1894"/>
        <v>65896.800000000003</v>
      </c>
      <c r="BS831" s="11">
        <f t="shared" si="2042"/>
        <v>0</v>
      </c>
      <c r="BT831" s="43">
        <f t="shared" si="1885"/>
        <v>65896.800000000003</v>
      </c>
      <c r="BU831" s="11">
        <f t="shared" si="2042"/>
        <v>0</v>
      </c>
      <c r="BV831" s="21"/>
      <c r="BW831" s="21"/>
      <c r="BX831" s="1" t="str">
        <f t="shared" si="1948"/>
        <v/>
      </c>
    </row>
    <row r="832" spans="1:76" ht="31.2" customHeight="1" x14ac:dyDescent="0.3">
      <c r="A832" s="62" t="s">
        <v>548</v>
      </c>
      <c r="B832" s="63"/>
      <c r="C832" s="62"/>
      <c r="D832" s="62"/>
      <c r="E832" s="64" t="s">
        <v>195</v>
      </c>
      <c r="F832" s="11">
        <f t="shared" ref="F832:K832" si="2043">F833+F835</f>
        <v>54784.700000000004</v>
      </c>
      <c r="G832" s="11">
        <f t="shared" si="2043"/>
        <v>56375.9</v>
      </c>
      <c r="H832" s="11">
        <f t="shared" si="2043"/>
        <v>56375.9</v>
      </c>
      <c r="I832" s="11">
        <f t="shared" si="2043"/>
        <v>0</v>
      </c>
      <c r="J832" s="11">
        <f t="shared" si="2043"/>
        <v>0</v>
      </c>
      <c r="K832" s="11">
        <f t="shared" si="2043"/>
        <v>0</v>
      </c>
      <c r="L832" s="11">
        <f t="shared" si="1935"/>
        <v>54784.700000000004</v>
      </c>
      <c r="M832" s="11">
        <f t="shared" si="1936"/>
        <v>56375.9</v>
      </c>
      <c r="N832" s="11">
        <f t="shared" si="1937"/>
        <v>56375.9</v>
      </c>
      <c r="O832" s="11">
        <f>O833+O835</f>
        <v>7799.8</v>
      </c>
      <c r="P832" s="11">
        <f>P833+P835</f>
        <v>9520.9</v>
      </c>
      <c r="Q832" s="11">
        <f>Q833+Q835</f>
        <v>9520.9</v>
      </c>
      <c r="R832" s="11">
        <f t="shared" si="1984"/>
        <v>62584.500000000007</v>
      </c>
      <c r="S832" s="11">
        <f t="shared" si="1985"/>
        <v>65896.800000000003</v>
      </c>
      <c r="T832" s="11">
        <f t="shared" si="1986"/>
        <v>65896.800000000003</v>
      </c>
      <c r="U832" s="11">
        <f>U833+U835</f>
        <v>0</v>
      </c>
      <c r="V832" s="11">
        <f>V833+V835</f>
        <v>0</v>
      </c>
      <c r="W832" s="11">
        <f>W833+W835</f>
        <v>0</v>
      </c>
      <c r="X832" s="11">
        <f t="shared" si="1987"/>
        <v>62584.500000000007</v>
      </c>
      <c r="Y832" s="11">
        <f t="shared" si="1988"/>
        <v>65896.800000000003</v>
      </c>
      <c r="Z832" s="11">
        <f t="shared" si="1989"/>
        <v>65896.800000000003</v>
      </c>
      <c r="AA832" s="11">
        <f>AA833+AA835</f>
        <v>0</v>
      </c>
      <c r="AB832" s="11">
        <f>AB833+AB835</f>
        <v>0</v>
      </c>
      <c r="AC832" s="11">
        <f>AC833+AC835</f>
        <v>0</v>
      </c>
      <c r="AD832" s="11">
        <f t="shared" si="1990"/>
        <v>62584.500000000007</v>
      </c>
      <c r="AE832" s="11">
        <f t="shared" si="1991"/>
        <v>65896.800000000003</v>
      </c>
      <c r="AF832" s="11">
        <f t="shared" si="1992"/>
        <v>65896.800000000003</v>
      </c>
      <c r="AG832" s="11">
        <f>AG833+AG835</f>
        <v>0</v>
      </c>
      <c r="AH832" s="11">
        <f t="shared" si="1993"/>
        <v>62584.500000000007</v>
      </c>
      <c r="AI832" s="11">
        <f t="shared" si="1994"/>
        <v>65896.800000000003</v>
      </c>
      <c r="AJ832" s="11">
        <f t="shared" si="1995"/>
        <v>65896.800000000003</v>
      </c>
      <c r="AK832" s="11">
        <f>AK833+AK835</f>
        <v>0</v>
      </c>
      <c r="AL832" s="11">
        <f>AL833+AL835</f>
        <v>0</v>
      </c>
      <c r="AM832" s="11">
        <f>AM833+AM835</f>
        <v>0</v>
      </c>
      <c r="AN832" s="11">
        <f t="shared" si="1996"/>
        <v>62584.500000000007</v>
      </c>
      <c r="AO832" s="11">
        <f t="shared" si="1997"/>
        <v>65896.800000000003</v>
      </c>
      <c r="AP832" s="11">
        <f t="shared" si="1998"/>
        <v>65896.800000000003</v>
      </c>
      <c r="AQ832" s="11">
        <f>AQ833+AQ835</f>
        <v>0</v>
      </c>
      <c r="AR832" s="11">
        <f>AR833+AR835</f>
        <v>0</v>
      </c>
      <c r="AS832" s="11">
        <f>AS833+AS835</f>
        <v>0</v>
      </c>
      <c r="AT832" s="11">
        <f t="shared" si="1999"/>
        <v>62584.500000000007</v>
      </c>
      <c r="AU832" s="11">
        <f t="shared" si="2000"/>
        <v>65896.800000000003</v>
      </c>
      <c r="AV832" s="11">
        <f t="shared" si="2001"/>
        <v>65896.800000000003</v>
      </c>
      <c r="AW832" s="11">
        <f>AW833+AW835</f>
        <v>992.54499999999996</v>
      </c>
      <c r="AX832" s="11">
        <f>AX833+AX835</f>
        <v>0</v>
      </c>
      <c r="AY832" s="11">
        <f>AY833+AY835</f>
        <v>0</v>
      </c>
      <c r="AZ832" s="11">
        <f t="shared" si="2002"/>
        <v>63577.045000000006</v>
      </c>
      <c r="BA832" s="11">
        <f t="shared" si="2003"/>
        <v>65896.800000000003</v>
      </c>
      <c r="BB832" s="11">
        <f t="shared" si="2004"/>
        <v>65896.800000000003</v>
      </c>
      <c r="BC832" s="11">
        <f>BC833+BC835</f>
        <v>0</v>
      </c>
      <c r="BD832" s="11">
        <f>BD833+BD835</f>
        <v>0</v>
      </c>
      <c r="BE832" s="11">
        <f>BE833+BE835</f>
        <v>0</v>
      </c>
      <c r="BF832" s="11">
        <f t="shared" si="2005"/>
        <v>63577.045000000006</v>
      </c>
      <c r="BG832" s="11">
        <f t="shared" si="2006"/>
        <v>65896.800000000003</v>
      </c>
      <c r="BH832" s="11">
        <f t="shared" si="2007"/>
        <v>65896.800000000003</v>
      </c>
      <c r="BI832" s="11">
        <f>BI833+BI835</f>
        <v>0</v>
      </c>
      <c r="BJ832" s="11">
        <f>BJ833+BJ835</f>
        <v>0</v>
      </c>
      <c r="BK832" s="11">
        <f>BK833+BK835</f>
        <v>0</v>
      </c>
      <c r="BL832" s="11">
        <f t="shared" si="1946"/>
        <v>63577.045000000006</v>
      </c>
      <c r="BM832" s="11">
        <f>BM833+BM835</f>
        <v>0</v>
      </c>
      <c r="BN832" s="43">
        <f t="shared" si="1883"/>
        <v>63577.045000000006</v>
      </c>
      <c r="BO832" s="11">
        <f t="shared" si="1893"/>
        <v>65896.800000000003</v>
      </c>
      <c r="BP832" s="11">
        <f>BP833+BP835</f>
        <v>0</v>
      </c>
      <c r="BQ832" s="43">
        <f t="shared" si="1884"/>
        <v>65896.800000000003</v>
      </c>
      <c r="BR832" s="11">
        <f t="shared" si="1894"/>
        <v>65896.800000000003</v>
      </c>
      <c r="BS832" s="11">
        <f>BS833+BS835</f>
        <v>0</v>
      </c>
      <c r="BT832" s="43">
        <f t="shared" si="1885"/>
        <v>65896.800000000003</v>
      </c>
      <c r="BU832" s="11">
        <f>BU833+BU835</f>
        <v>0</v>
      </c>
      <c r="BV832" s="21"/>
      <c r="BW832" s="21"/>
      <c r="BX832" s="1" t="str">
        <f t="shared" si="1948"/>
        <v/>
      </c>
    </row>
    <row r="833" spans="1:77" ht="78" customHeight="1" x14ac:dyDescent="0.3">
      <c r="A833" s="62" t="s">
        <v>548</v>
      </c>
      <c r="B833" s="63" t="s">
        <v>167</v>
      </c>
      <c r="C833" s="62"/>
      <c r="D833" s="62"/>
      <c r="E833" s="64" t="s">
        <v>168</v>
      </c>
      <c r="F833" s="11">
        <f t="shared" ref="F833:K833" si="2044">F834</f>
        <v>52161.700000000004</v>
      </c>
      <c r="G833" s="11">
        <f t="shared" si="2044"/>
        <v>53752.9</v>
      </c>
      <c r="H833" s="11">
        <f t="shared" si="2044"/>
        <v>53752.9</v>
      </c>
      <c r="I833" s="11">
        <f t="shared" si="2044"/>
        <v>0</v>
      </c>
      <c r="J833" s="11">
        <f t="shared" si="2044"/>
        <v>0</v>
      </c>
      <c r="K833" s="11">
        <f t="shared" si="2044"/>
        <v>0</v>
      </c>
      <c r="L833" s="11">
        <f t="shared" si="1935"/>
        <v>52161.700000000004</v>
      </c>
      <c r="M833" s="11">
        <f t="shared" si="1936"/>
        <v>53752.9</v>
      </c>
      <c r="N833" s="11">
        <f t="shared" si="1937"/>
        <v>53752.9</v>
      </c>
      <c r="O833" s="11">
        <f>O834</f>
        <v>7799.8</v>
      </c>
      <c r="P833" s="11">
        <f>P834</f>
        <v>9520.9</v>
      </c>
      <c r="Q833" s="11">
        <f>Q834</f>
        <v>9520.9</v>
      </c>
      <c r="R833" s="11">
        <f t="shared" si="1984"/>
        <v>59961.500000000007</v>
      </c>
      <c r="S833" s="11">
        <f t="shared" si="1985"/>
        <v>63273.8</v>
      </c>
      <c r="T833" s="11">
        <f t="shared" si="1986"/>
        <v>63273.8</v>
      </c>
      <c r="U833" s="11">
        <f>U834</f>
        <v>0</v>
      </c>
      <c r="V833" s="11">
        <f>V834</f>
        <v>0</v>
      </c>
      <c r="W833" s="11">
        <f>W834</f>
        <v>0</v>
      </c>
      <c r="X833" s="11">
        <f t="shared" si="1987"/>
        <v>59961.500000000007</v>
      </c>
      <c r="Y833" s="11">
        <f t="shared" si="1988"/>
        <v>63273.8</v>
      </c>
      <c r="Z833" s="11">
        <f t="shared" si="1989"/>
        <v>63273.8</v>
      </c>
      <c r="AA833" s="11">
        <f>AA834</f>
        <v>0</v>
      </c>
      <c r="AB833" s="11">
        <f>AB834</f>
        <v>0</v>
      </c>
      <c r="AC833" s="11">
        <f>AC834</f>
        <v>0</v>
      </c>
      <c r="AD833" s="11">
        <f t="shared" si="1990"/>
        <v>59961.500000000007</v>
      </c>
      <c r="AE833" s="11">
        <f t="shared" si="1991"/>
        <v>63273.8</v>
      </c>
      <c r="AF833" s="11">
        <f t="shared" si="1992"/>
        <v>63273.8</v>
      </c>
      <c r="AG833" s="11">
        <f>AG834</f>
        <v>0</v>
      </c>
      <c r="AH833" s="11">
        <f t="shared" si="1993"/>
        <v>59961.500000000007</v>
      </c>
      <c r="AI833" s="11">
        <f t="shared" si="1994"/>
        <v>63273.8</v>
      </c>
      <c r="AJ833" s="11">
        <f t="shared" si="1995"/>
        <v>63273.8</v>
      </c>
      <c r="AK833" s="11">
        <f>AK834</f>
        <v>0</v>
      </c>
      <c r="AL833" s="11">
        <f>AL834</f>
        <v>0</v>
      </c>
      <c r="AM833" s="11">
        <f>AM834</f>
        <v>0</v>
      </c>
      <c r="AN833" s="11">
        <f t="shared" si="1996"/>
        <v>59961.500000000007</v>
      </c>
      <c r="AO833" s="11">
        <f t="shared" si="1997"/>
        <v>63273.8</v>
      </c>
      <c r="AP833" s="11">
        <f t="shared" si="1998"/>
        <v>63273.8</v>
      </c>
      <c r="AQ833" s="11">
        <f>AQ834</f>
        <v>0</v>
      </c>
      <c r="AR833" s="11">
        <f>AR834</f>
        <v>0</v>
      </c>
      <c r="AS833" s="11">
        <f>AS834</f>
        <v>0</v>
      </c>
      <c r="AT833" s="11">
        <f t="shared" si="1999"/>
        <v>59961.500000000007</v>
      </c>
      <c r="AU833" s="11">
        <f t="shared" si="2000"/>
        <v>63273.8</v>
      </c>
      <c r="AV833" s="11">
        <f t="shared" si="2001"/>
        <v>63273.8</v>
      </c>
      <c r="AW833" s="11">
        <f>AW834</f>
        <v>0</v>
      </c>
      <c r="AX833" s="11">
        <f>AX834</f>
        <v>0</v>
      </c>
      <c r="AY833" s="11">
        <f>AY834</f>
        <v>0</v>
      </c>
      <c r="AZ833" s="11">
        <f t="shared" si="2002"/>
        <v>59961.500000000007</v>
      </c>
      <c r="BA833" s="11">
        <f t="shared" si="2003"/>
        <v>63273.8</v>
      </c>
      <c r="BB833" s="11">
        <f t="shared" si="2004"/>
        <v>63273.8</v>
      </c>
      <c r="BC833" s="11">
        <f>BC834</f>
        <v>0</v>
      </c>
      <c r="BD833" s="11">
        <f>BD834</f>
        <v>0</v>
      </c>
      <c r="BE833" s="11">
        <f>BE834</f>
        <v>0</v>
      </c>
      <c r="BF833" s="11">
        <f t="shared" si="2005"/>
        <v>59961.500000000007</v>
      </c>
      <c r="BG833" s="11">
        <f t="shared" si="2006"/>
        <v>63273.8</v>
      </c>
      <c r="BH833" s="11">
        <f t="shared" si="2007"/>
        <v>63273.8</v>
      </c>
      <c r="BI833" s="11">
        <f>BI834</f>
        <v>0</v>
      </c>
      <c r="BJ833" s="11">
        <f>BJ834</f>
        <v>0</v>
      </c>
      <c r="BK833" s="11">
        <f>BK834</f>
        <v>0</v>
      </c>
      <c r="BL833" s="11">
        <f t="shared" si="1946"/>
        <v>59961.500000000007</v>
      </c>
      <c r="BM833" s="11">
        <f>BM834</f>
        <v>0</v>
      </c>
      <c r="BN833" s="43">
        <f t="shared" si="1883"/>
        <v>59961.500000000007</v>
      </c>
      <c r="BO833" s="11">
        <f t="shared" si="1893"/>
        <v>63273.8</v>
      </c>
      <c r="BP833" s="11">
        <f>BP834</f>
        <v>0</v>
      </c>
      <c r="BQ833" s="43">
        <f t="shared" si="1884"/>
        <v>63273.8</v>
      </c>
      <c r="BR833" s="11">
        <f t="shared" si="1894"/>
        <v>63273.8</v>
      </c>
      <c r="BS833" s="11">
        <f>BS834</f>
        <v>0</v>
      </c>
      <c r="BT833" s="43">
        <f t="shared" si="1885"/>
        <v>63273.8</v>
      </c>
      <c r="BU833" s="11">
        <f>BU834</f>
        <v>0</v>
      </c>
      <c r="BV833" s="21"/>
      <c r="BW833" s="21"/>
      <c r="BX833" s="1" t="str">
        <f t="shared" si="1948"/>
        <v/>
      </c>
    </row>
    <row r="834" spans="1:77" ht="31.2" customHeight="1" x14ac:dyDescent="0.3">
      <c r="A834" s="62" t="s">
        <v>548</v>
      </c>
      <c r="B834" s="63">
        <v>100</v>
      </c>
      <c r="C834" s="62" t="s">
        <v>71</v>
      </c>
      <c r="D834" s="62" t="s">
        <v>521</v>
      </c>
      <c r="E834" s="64" t="s">
        <v>522</v>
      </c>
      <c r="F834" s="11">
        <v>52161.700000000004</v>
      </c>
      <c r="G834" s="11">
        <v>53752.9</v>
      </c>
      <c r="H834" s="11">
        <v>53752.9</v>
      </c>
      <c r="I834" s="11"/>
      <c r="J834" s="11"/>
      <c r="K834" s="11"/>
      <c r="L834" s="11">
        <f t="shared" si="1935"/>
        <v>52161.700000000004</v>
      </c>
      <c r="M834" s="11">
        <f t="shared" si="1936"/>
        <v>53752.9</v>
      </c>
      <c r="N834" s="11">
        <f t="shared" si="1937"/>
        <v>53752.9</v>
      </c>
      <c r="O834" s="11">
        <v>7799.8</v>
      </c>
      <c r="P834" s="11">
        <v>9520.9</v>
      </c>
      <c r="Q834" s="11">
        <v>9520.9</v>
      </c>
      <c r="R834" s="11">
        <f t="shared" si="1984"/>
        <v>59961.500000000007</v>
      </c>
      <c r="S834" s="11">
        <f t="shared" si="1985"/>
        <v>63273.8</v>
      </c>
      <c r="T834" s="11">
        <f t="shared" si="1986"/>
        <v>63273.8</v>
      </c>
      <c r="U834" s="11"/>
      <c r="V834" s="11"/>
      <c r="W834" s="11"/>
      <c r="X834" s="11">
        <f t="shared" si="1987"/>
        <v>59961.500000000007</v>
      </c>
      <c r="Y834" s="11">
        <f t="shared" si="1988"/>
        <v>63273.8</v>
      </c>
      <c r="Z834" s="11">
        <f t="shared" si="1989"/>
        <v>63273.8</v>
      </c>
      <c r="AA834" s="11"/>
      <c r="AB834" s="11"/>
      <c r="AC834" s="11"/>
      <c r="AD834" s="11">
        <f t="shared" si="1990"/>
        <v>59961.500000000007</v>
      </c>
      <c r="AE834" s="11">
        <f t="shared" si="1991"/>
        <v>63273.8</v>
      </c>
      <c r="AF834" s="11">
        <f t="shared" si="1992"/>
        <v>63273.8</v>
      </c>
      <c r="AG834" s="11"/>
      <c r="AH834" s="11">
        <f t="shared" si="1993"/>
        <v>59961.500000000007</v>
      </c>
      <c r="AI834" s="11">
        <f t="shared" si="1994"/>
        <v>63273.8</v>
      </c>
      <c r="AJ834" s="11">
        <f t="shared" si="1995"/>
        <v>63273.8</v>
      </c>
      <c r="AK834" s="11"/>
      <c r="AL834" s="11"/>
      <c r="AM834" s="11"/>
      <c r="AN834" s="11">
        <f t="shared" si="1996"/>
        <v>59961.500000000007</v>
      </c>
      <c r="AO834" s="11">
        <f t="shared" si="1997"/>
        <v>63273.8</v>
      </c>
      <c r="AP834" s="11">
        <f t="shared" si="1998"/>
        <v>63273.8</v>
      </c>
      <c r="AQ834" s="11"/>
      <c r="AR834" s="11"/>
      <c r="AS834" s="11"/>
      <c r="AT834" s="11">
        <f t="shared" si="1999"/>
        <v>59961.500000000007</v>
      </c>
      <c r="AU834" s="11">
        <f t="shared" si="2000"/>
        <v>63273.8</v>
      </c>
      <c r="AV834" s="11">
        <f t="shared" si="2001"/>
        <v>63273.8</v>
      </c>
      <c r="AW834" s="11"/>
      <c r="AX834" s="11"/>
      <c r="AY834" s="11"/>
      <c r="AZ834" s="11">
        <f t="shared" si="2002"/>
        <v>59961.500000000007</v>
      </c>
      <c r="BA834" s="11">
        <f t="shared" si="2003"/>
        <v>63273.8</v>
      </c>
      <c r="BB834" s="11">
        <f t="shared" si="2004"/>
        <v>63273.8</v>
      </c>
      <c r="BC834" s="11"/>
      <c r="BD834" s="11"/>
      <c r="BE834" s="11"/>
      <c r="BF834" s="11">
        <f t="shared" si="2005"/>
        <v>59961.500000000007</v>
      </c>
      <c r="BG834" s="11">
        <f t="shared" si="2006"/>
        <v>63273.8</v>
      </c>
      <c r="BH834" s="11">
        <f t="shared" si="2007"/>
        <v>63273.8</v>
      </c>
      <c r="BI834" s="11"/>
      <c r="BJ834" s="11"/>
      <c r="BK834" s="11"/>
      <c r="BL834" s="11">
        <f t="shared" si="1946"/>
        <v>59961.500000000007</v>
      </c>
      <c r="BM834" s="11"/>
      <c r="BN834" s="43">
        <f t="shared" si="1883"/>
        <v>59961.500000000007</v>
      </c>
      <c r="BO834" s="11">
        <f t="shared" si="1893"/>
        <v>63273.8</v>
      </c>
      <c r="BP834" s="11"/>
      <c r="BQ834" s="43">
        <f t="shared" si="1884"/>
        <v>63273.8</v>
      </c>
      <c r="BR834" s="11">
        <f t="shared" si="1894"/>
        <v>63273.8</v>
      </c>
      <c r="BS834" s="11"/>
      <c r="BT834" s="43">
        <f t="shared" si="1885"/>
        <v>63273.8</v>
      </c>
      <c r="BU834" s="11"/>
      <c r="BV834" s="21"/>
      <c r="BW834" s="21"/>
      <c r="BX834" s="1" t="str">
        <f t="shared" si="1948"/>
        <v>0412</v>
      </c>
    </row>
    <row r="835" spans="1:77" ht="31.2" customHeight="1" x14ac:dyDescent="0.3">
      <c r="A835" s="62" t="s">
        <v>548</v>
      </c>
      <c r="B835" s="63" t="s">
        <v>64</v>
      </c>
      <c r="C835" s="62"/>
      <c r="D835" s="62"/>
      <c r="E835" s="64" t="s">
        <v>65</v>
      </c>
      <c r="F835" s="11">
        <f t="shared" ref="F835:K835" si="2045">F836</f>
        <v>2623</v>
      </c>
      <c r="G835" s="11">
        <f t="shared" si="2045"/>
        <v>2623</v>
      </c>
      <c r="H835" s="11">
        <f t="shared" si="2045"/>
        <v>2623</v>
      </c>
      <c r="I835" s="11">
        <f t="shared" si="2045"/>
        <v>0</v>
      </c>
      <c r="J835" s="11">
        <f t="shared" si="2045"/>
        <v>0</v>
      </c>
      <c r="K835" s="11">
        <f t="shared" si="2045"/>
        <v>0</v>
      </c>
      <c r="L835" s="11">
        <f t="shared" si="1935"/>
        <v>2623</v>
      </c>
      <c r="M835" s="11">
        <f t="shared" si="1936"/>
        <v>2623</v>
      </c>
      <c r="N835" s="11">
        <f t="shared" si="1937"/>
        <v>2623</v>
      </c>
      <c r="O835" s="11">
        <f>O836</f>
        <v>0</v>
      </c>
      <c r="P835" s="11">
        <f>P836</f>
        <v>0</v>
      </c>
      <c r="Q835" s="11">
        <f>Q836</f>
        <v>0</v>
      </c>
      <c r="R835" s="11">
        <f t="shared" si="1984"/>
        <v>2623</v>
      </c>
      <c r="S835" s="11">
        <f t="shared" si="1985"/>
        <v>2623</v>
      </c>
      <c r="T835" s="11">
        <f t="shared" si="1986"/>
        <v>2623</v>
      </c>
      <c r="U835" s="11">
        <f>U836</f>
        <v>0</v>
      </c>
      <c r="V835" s="11">
        <f>V836</f>
        <v>0</v>
      </c>
      <c r="W835" s="11">
        <f>W836</f>
        <v>0</v>
      </c>
      <c r="X835" s="11">
        <f t="shared" si="1987"/>
        <v>2623</v>
      </c>
      <c r="Y835" s="11">
        <f t="shared" si="1988"/>
        <v>2623</v>
      </c>
      <c r="Z835" s="11">
        <f t="shared" si="1989"/>
        <v>2623</v>
      </c>
      <c r="AA835" s="11">
        <f>AA836</f>
        <v>0</v>
      </c>
      <c r="AB835" s="11">
        <f>AB836</f>
        <v>0</v>
      </c>
      <c r="AC835" s="11">
        <f>AC836</f>
        <v>0</v>
      </c>
      <c r="AD835" s="11">
        <f t="shared" si="1990"/>
        <v>2623</v>
      </c>
      <c r="AE835" s="11">
        <f t="shared" si="1991"/>
        <v>2623</v>
      </c>
      <c r="AF835" s="11">
        <f t="shared" si="1992"/>
        <v>2623</v>
      </c>
      <c r="AG835" s="11">
        <f>AG836</f>
        <v>0</v>
      </c>
      <c r="AH835" s="11">
        <f t="shared" si="1993"/>
        <v>2623</v>
      </c>
      <c r="AI835" s="11">
        <f t="shared" si="1994"/>
        <v>2623</v>
      </c>
      <c r="AJ835" s="11">
        <f t="shared" si="1995"/>
        <v>2623</v>
      </c>
      <c r="AK835" s="11">
        <f>AK836</f>
        <v>0</v>
      </c>
      <c r="AL835" s="11">
        <f>AL836</f>
        <v>0</v>
      </c>
      <c r="AM835" s="11">
        <f>AM836</f>
        <v>0</v>
      </c>
      <c r="AN835" s="11">
        <f t="shared" si="1996"/>
        <v>2623</v>
      </c>
      <c r="AO835" s="11">
        <f t="shared" si="1997"/>
        <v>2623</v>
      </c>
      <c r="AP835" s="11">
        <f t="shared" si="1998"/>
        <v>2623</v>
      </c>
      <c r="AQ835" s="11">
        <f>AQ836</f>
        <v>0</v>
      </c>
      <c r="AR835" s="11">
        <f>AR836</f>
        <v>0</v>
      </c>
      <c r="AS835" s="11">
        <f>AS836</f>
        <v>0</v>
      </c>
      <c r="AT835" s="11">
        <f t="shared" si="1999"/>
        <v>2623</v>
      </c>
      <c r="AU835" s="11">
        <f t="shared" si="2000"/>
        <v>2623</v>
      </c>
      <c r="AV835" s="11">
        <f t="shared" si="2001"/>
        <v>2623</v>
      </c>
      <c r="AW835" s="11">
        <f>AW836</f>
        <v>992.54499999999996</v>
      </c>
      <c r="AX835" s="11">
        <f>AX836</f>
        <v>0</v>
      </c>
      <c r="AY835" s="11">
        <f>AY836</f>
        <v>0</v>
      </c>
      <c r="AZ835" s="11">
        <f t="shared" si="2002"/>
        <v>3615.5450000000001</v>
      </c>
      <c r="BA835" s="11">
        <f t="shared" si="2003"/>
        <v>2623</v>
      </c>
      <c r="BB835" s="11">
        <f t="shared" si="2004"/>
        <v>2623</v>
      </c>
      <c r="BC835" s="11">
        <f>BC836</f>
        <v>0</v>
      </c>
      <c r="BD835" s="11">
        <f>BD836</f>
        <v>0</v>
      </c>
      <c r="BE835" s="11">
        <f>BE836</f>
        <v>0</v>
      </c>
      <c r="BF835" s="11">
        <f t="shared" si="2005"/>
        <v>3615.5450000000001</v>
      </c>
      <c r="BG835" s="11">
        <f t="shared" si="2006"/>
        <v>2623</v>
      </c>
      <c r="BH835" s="11">
        <f t="shared" si="2007"/>
        <v>2623</v>
      </c>
      <c r="BI835" s="11">
        <f>BI836</f>
        <v>0</v>
      </c>
      <c r="BJ835" s="11">
        <f>BJ836</f>
        <v>0</v>
      </c>
      <c r="BK835" s="11">
        <f>BK836</f>
        <v>0</v>
      </c>
      <c r="BL835" s="11">
        <f t="shared" si="1946"/>
        <v>3615.5450000000001</v>
      </c>
      <c r="BM835" s="11">
        <f>BM836</f>
        <v>0</v>
      </c>
      <c r="BN835" s="43">
        <f t="shared" si="1883"/>
        <v>3615.5450000000001</v>
      </c>
      <c r="BO835" s="11">
        <f t="shared" si="1893"/>
        <v>2623</v>
      </c>
      <c r="BP835" s="11">
        <f>BP836</f>
        <v>0</v>
      </c>
      <c r="BQ835" s="43">
        <f t="shared" si="1884"/>
        <v>2623</v>
      </c>
      <c r="BR835" s="11">
        <f t="shared" si="1894"/>
        <v>2623</v>
      </c>
      <c r="BS835" s="11">
        <f>BS836</f>
        <v>0</v>
      </c>
      <c r="BT835" s="43">
        <f t="shared" si="1885"/>
        <v>2623</v>
      </c>
      <c r="BU835" s="11">
        <f>BU836</f>
        <v>0</v>
      </c>
      <c r="BV835" s="21"/>
      <c r="BW835" s="21"/>
      <c r="BX835" s="1" t="str">
        <f t="shared" si="1948"/>
        <v/>
      </c>
    </row>
    <row r="836" spans="1:77" ht="31.2" customHeight="1" x14ac:dyDescent="0.3">
      <c r="A836" s="62" t="s">
        <v>548</v>
      </c>
      <c r="B836" s="63">
        <v>200</v>
      </c>
      <c r="C836" s="62" t="s">
        <v>71</v>
      </c>
      <c r="D836" s="62" t="s">
        <v>521</v>
      </c>
      <c r="E836" s="64" t="s">
        <v>522</v>
      </c>
      <c r="F836" s="11">
        <v>2623</v>
      </c>
      <c r="G836" s="11">
        <v>2623</v>
      </c>
      <c r="H836" s="11">
        <v>2623</v>
      </c>
      <c r="I836" s="11"/>
      <c r="J836" s="11"/>
      <c r="K836" s="11"/>
      <c r="L836" s="11">
        <f t="shared" si="1935"/>
        <v>2623</v>
      </c>
      <c r="M836" s="11">
        <f t="shared" si="1936"/>
        <v>2623</v>
      </c>
      <c r="N836" s="11">
        <f t="shared" si="1937"/>
        <v>2623</v>
      </c>
      <c r="O836" s="11"/>
      <c r="P836" s="11"/>
      <c r="Q836" s="11"/>
      <c r="R836" s="11">
        <f t="shared" si="1984"/>
        <v>2623</v>
      </c>
      <c r="S836" s="11">
        <f t="shared" si="1985"/>
        <v>2623</v>
      </c>
      <c r="T836" s="11">
        <f t="shared" si="1986"/>
        <v>2623</v>
      </c>
      <c r="U836" s="11"/>
      <c r="V836" s="11"/>
      <c r="W836" s="11"/>
      <c r="X836" s="11">
        <f t="shared" si="1987"/>
        <v>2623</v>
      </c>
      <c r="Y836" s="11">
        <f t="shared" si="1988"/>
        <v>2623</v>
      </c>
      <c r="Z836" s="11">
        <f t="shared" si="1989"/>
        <v>2623</v>
      </c>
      <c r="AA836" s="11"/>
      <c r="AB836" s="11"/>
      <c r="AC836" s="11"/>
      <c r="AD836" s="11">
        <f t="shared" si="1990"/>
        <v>2623</v>
      </c>
      <c r="AE836" s="11">
        <f t="shared" si="1991"/>
        <v>2623</v>
      </c>
      <c r="AF836" s="11">
        <f t="shared" si="1992"/>
        <v>2623</v>
      </c>
      <c r="AG836" s="11"/>
      <c r="AH836" s="11">
        <f t="shared" si="1993"/>
        <v>2623</v>
      </c>
      <c r="AI836" s="11">
        <f t="shared" si="1994"/>
        <v>2623</v>
      </c>
      <c r="AJ836" s="11">
        <f t="shared" si="1995"/>
        <v>2623</v>
      </c>
      <c r="AK836" s="11"/>
      <c r="AL836" s="11"/>
      <c r="AM836" s="11"/>
      <c r="AN836" s="11">
        <f t="shared" si="1996"/>
        <v>2623</v>
      </c>
      <c r="AO836" s="11">
        <f t="shared" si="1997"/>
        <v>2623</v>
      </c>
      <c r="AP836" s="11">
        <f t="shared" si="1998"/>
        <v>2623</v>
      </c>
      <c r="AQ836" s="11"/>
      <c r="AR836" s="11"/>
      <c r="AS836" s="11"/>
      <c r="AT836" s="11">
        <f t="shared" si="1999"/>
        <v>2623</v>
      </c>
      <c r="AU836" s="11">
        <f t="shared" si="2000"/>
        <v>2623</v>
      </c>
      <c r="AV836" s="11">
        <f t="shared" si="2001"/>
        <v>2623</v>
      </c>
      <c r="AW836" s="11">
        <v>992.54499999999996</v>
      </c>
      <c r="AX836" s="11"/>
      <c r="AY836" s="11"/>
      <c r="AZ836" s="11">
        <f t="shared" si="2002"/>
        <v>3615.5450000000001</v>
      </c>
      <c r="BA836" s="11">
        <f t="shared" si="2003"/>
        <v>2623</v>
      </c>
      <c r="BB836" s="11">
        <f t="shared" si="2004"/>
        <v>2623</v>
      </c>
      <c r="BC836" s="11"/>
      <c r="BD836" s="11"/>
      <c r="BE836" s="11"/>
      <c r="BF836" s="11">
        <f t="shared" si="2005"/>
        <v>3615.5450000000001</v>
      </c>
      <c r="BG836" s="11">
        <f t="shared" si="2006"/>
        <v>2623</v>
      </c>
      <c r="BH836" s="11">
        <f t="shared" si="2007"/>
        <v>2623</v>
      </c>
      <c r="BI836" s="11"/>
      <c r="BJ836" s="11"/>
      <c r="BK836" s="11"/>
      <c r="BL836" s="11">
        <f t="shared" si="1946"/>
        <v>3615.5450000000001</v>
      </c>
      <c r="BM836" s="11"/>
      <c r="BN836" s="43">
        <f t="shared" ref="BN836:BN899" si="2046">BL836+BM836</f>
        <v>3615.5450000000001</v>
      </c>
      <c r="BO836" s="11">
        <f t="shared" si="1893"/>
        <v>2623</v>
      </c>
      <c r="BP836" s="11"/>
      <c r="BQ836" s="43">
        <f t="shared" ref="BQ836:BQ899" si="2047">BO836+BP836</f>
        <v>2623</v>
      </c>
      <c r="BR836" s="11">
        <f t="shared" si="1894"/>
        <v>2623</v>
      </c>
      <c r="BS836" s="11"/>
      <c r="BT836" s="43">
        <f t="shared" ref="BT836:BT899" si="2048">BR836+BS836</f>
        <v>2623</v>
      </c>
      <c r="BU836" s="11"/>
      <c r="BV836" s="21"/>
      <c r="BW836" s="21"/>
      <c r="BX836" s="1" t="str">
        <f t="shared" si="1948"/>
        <v>0412</v>
      </c>
    </row>
    <row r="837" spans="1:77" s="69" customFormat="1" ht="46.8" customHeight="1" x14ac:dyDescent="0.3">
      <c r="A837" s="56" t="s">
        <v>549</v>
      </c>
      <c r="B837" s="57"/>
      <c r="C837" s="56"/>
      <c r="D837" s="56"/>
      <c r="E837" s="58" t="s">
        <v>550</v>
      </c>
      <c r="F837" s="15">
        <f t="shared" ref="F837:K837" si="2049">F838+F850+F872+F939</f>
        <v>10046098.5</v>
      </c>
      <c r="G837" s="15">
        <f t="shared" si="2049"/>
        <v>8776786.8999999985</v>
      </c>
      <c r="H837" s="15">
        <f t="shared" si="2049"/>
        <v>8699224.1999999993</v>
      </c>
      <c r="I837" s="15">
        <f t="shared" si="2049"/>
        <v>17919.800000000003</v>
      </c>
      <c r="J837" s="15">
        <f t="shared" si="2049"/>
        <v>97713.600000000006</v>
      </c>
      <c r="K837" s="15">
        <f t="shared" si="2049"/>
        <v>-1279.4000000000015</v>
      </c>
      <c r="L837" s="15">
        <f t="shared" si="1935"/>
        <v>10064018.300000001</v>
      </c>
      <c r="M837" s="15">
        <f t="shared" si="1936"/>
        <v>8874500.4999999981</v>
      </c>
      <c r="N837" s="15">
        <f t="shared" si="1937"/>
        <v>8697944.7999999989</v>
      </c>
      <c r="O837" s="15">
        <f>O838+O850+O872+O939</f>
        <v>827857.72608999989</v>
      </c>
      <c r="P837" s="15">
        <f>P838+P850+P872+P939</f>
        <v>172241.274</v>
      </c>
      <c r="Q837" s="15">
        <f>Q838+Q850+Q872+Q939</f>
        <v>114172.77899999999</v>
      </c>
      <c r="R837" s="15">
        <f t="shared" si="1984"/>
        <v>10891876.02609</v>
      </c>
      <c r="S837" s="15">
        <f t="shared" si="1985"/>
        <v>9046741.7739999983</v>
      </c>
      <c r="T837" s="15">
        <f t="shared" si="1986"/>
        <v>8812117.578999998</v>
      </c>
      <c r="U837" s="15">
        <f>U838+U850+U872+U939</f>
        <v>-2046.6735600000036</v>
      </c>
      <c r="V837" s="15">
        <f>V838+V850+V872+V939</f>
        <v>-5553.09</v>
      </c>
      <c r="W837" s="15">
        <f>W838+W850+W872+W939</f>
        <v>0</v>
      </c>
      <c r="X837" s="15">
        <f t="shared" si="1987"/>
        <v>10889829.352530001</v>
      </c>
      <c r="Y837" s="15">
        <f t="shared" si="1988"/>
        <v>9041188.6839999985</v>
      </c>
      <c r="Z837" s="15">
        <f t="shared" si="1989"/>
        <v>8812117.578999998</v>
      </c>
      <c r="AA837" s="15">
        <f>AA838+AA850+AA872+AA939</f>
        <v>-402786.96500000003</v>
      </c>
      <c r="AB837" s="15">
        <f>AB838+AB850+AB872+AB939</f>
        <v>1019981.981</v>
      </c>
      <c r="AC837" s="15">
        <f>AC838+AC850+AC872+AC939</f>
        <v>96147.88</v>
      </c>
      <c r="AD837" s="15">
        <f t="shared" si="1990"/>
        <v>10487042.387530001</v>
      </c>
      <c r="AE837" s="15">
        <f t="shared" si="1991"/>
        <v>10061170.664999999</v>
      </c>
      <c r="AF837" s="15">
        <f t="shared" si="1992"/>
        <v>8908265.4589999989</v>
      </c>
      <c r="AG837" s="15">
        <f>AG838+AG850+AG872+AG939</f>
        <v>0</v>
      </c>
      <c r="AH837" s="15">
        <f t="shared" si="1993"/>
        <v>10487042.387530001</v>
      </c>
      <c r="AI837" s="15">
        <f t="shared" si="1994"/>
        <v>10061170.664999999</v>
      </c>
      <c r="AJ837" s="15">
        <f t="shared" si="1995"/>
        <v>8908265.4589999989</v>
      </c>
      <c r="AK837" s="15">
        <f>AK838+AK850+AK872+AK939</f>
        <v>469356.58499999996</v>
      </c>
      <c r="AL837" s="15">
        <f>AL838+AL850+AL872+AL939</f>
        <v>7771.0439999999362</v>
      </c>
      <c r="AM837" s="15">
        <f>AM838+AM850+AM872+AM939</f>
        <v>534245.04300000006</v>
      </c>
      <c r="AN837" s="15">
        <f t="shared" si="1996"/>
        <v>10956398.97253</v>
      </c>
      <c r="AO837" s="15">
        <f t="shared" si="1997"/>
        <v>10068941.708999999</v>
      </c>
      <c r="AP837" s="15">
        <f t="shared" si="1998"/>
        <v>9442510.5019999985</v>
      </c>
      <c r="AQ837" s="15">
        <f>AQ838+AQ850+AQ872+AQ939</f>
        <v>-32593.532999999999</v>
      </c>
      <c r="AR837" s="15">
        <f>AR838+AR850+AR872+AR939</f>
        <v>-99112.222999999998</v>
      </c>
      <c r="AS837" s="15">
        <f>AS838+AS850+AS872+AS939</f>
        <v>-99112.222999999998</v>
      </c>
      <c r="AT837" s="15">
        <f t="shared" si="1999"/>
        <v>10923805.43953</v>
      </c>
      <c r="AU837" s="15">
        <f t="shared" si="2000"/>
        <v>9969829.4859999996</v>
      </c>
      <c r="AV837" s="15">
        <f t="shared" si="2001"/>
        <v>9343398.2789999992</v>
      </c>
      <c r="AW837" s="15">
        <f>AW838+AW850+AW872+AW939</f>
        <v>15406.496000000001</v>
      </c>
      <c r="AX837" s="15">
        <f>AX838+AX850+AX872+AX939</f>
        <v>-12559.986999999994</v>
      </c>
      <c r="AY837" s="15">
        <f>AY838+AY850+AY872+AY939</f>
        <v>20000</v>
      </c>
      <c r="AZ837" s="15">
        <f t="shared" si="2002"/>
        <v>10939211.935529999</v>
      </c>
      <c r="BA837" s="15">
        <f t="shared" si="2003"/>
        <v>9957269.4989999998</v>
      </c>
      <c r="BB837" s="15">
        <f t="shared" si="2004"/>
        <v>9363398.2789999992</v>
      </c>
      <c r="BC837" s="15">
        <f>BC838+BC850+BC872+BC939</f>
        <v>-922.53899999999999</v>
      </c>
      <c r="BD837" s="15">
        <f>BD838+BD850+BD872+BD939</f>
        <v>0</v>
      </c>
      <c r="BE837" s="15">
        <f>BE838+BE850+BE872+BE939</f>
        <v>0</v>
      </c>
      <c r="BF837" s="15">
        <f t="shared" si="2005"/>
        <v>10938289.396529999</v>
      </c>
      <c r="BG837" s="15">
        <f t="shared" si="2006"/>
        <v>9957269.4989999998</v>
      </c>
      <c r="BH837" s="15">
        <f t="shared" si="2007"/>
        <v>9363398.2789999992</v>
      </c>
      <c r="BI837" s="15">
        <f>BI838+BI850+BI872+BI939</f>
        <v>-134076.35199999996</v>
      </c>
      <c r="BJ837" s="15">
        <f>BJ838+BJ850+BJ872+BJ939</f>
        <v>-55997.490000000027</v>
      </c>
      <c r="BK837" s="15">
        <f>BK838+BK850+BK872+BK939</f>
        <v>28412.700000000004</v>
      </c>
      <c r="BL837" s="15">
        <f t="shared" si="1946"/>
        <v>10804213.044529999</v>
      </c>
      <c r="BM837" s="15">
        <f>BM838+BM850+BM872+BM939</f>
        <v>0</v>
      </c>
      <c r="BN837" s="67">
        <f t="shared" si="2046"/>
        <v>10804213.044529999</v>
      </c>
      <c r="BO837" s="15">
        <f t="shared" si="1893"/>
        <v>9901272.0089999996</v>
      </c>
      <c r="BP837" s="15">
        <f>BP838+BP850+BP872+BP939</f>
        <v>0</v>
      </c>
      <c r="BQ837" s="67">
        <f t="shared" si="2047"/>
        <v>9901272.0089999996</v>
      </c>
      <c r="BR837" s="15">
        <f t="shared" si="1894"/>
        <v>9391810.9789999984</v>
      </c>
      <c r="BS837" s="15">
        <f>BS838+BS850+BS872+BS939</f>
        <v>0</v>
      </c>
      <c r="BT837" s="67">
        <f t="shared" si="2048"/>
        <v>9391810.9789999984</v>
      </c>
      <c r="BU837" s="15">
        <f>BU838+BU850+BU872+BU939</f>
        <v>0</v>
      </c>
      <c r="BV837" s="16"/>
      <c r="BW837" s="16"/>
      <c r="BX837" s="12" t="str">
        <f t="shared" si="1948"/>
        <v/>
      </c>
      <c r="BY837" s="12"/>
    </row>
    <row r="838" spans="1:77" s="70" customFormat="1" ht="31.2" customHeight="1" x14ac:dyDescent="0.3">
      <c r="A838" s="59" t="s">
        <v>551</v>
      </c>
      <c r="B838" s="60"/>
      <c r="C838" s="59"/>
      <c r="D838" s="59"/>
      <c r="E838" s="61" t="s">
        <v>402</v>
      </c>
      <c r="F838" s="18">
        <f>F843</f>
        <v>832504</v>
      </c>
      <c r="G838" s="18">
        <f>G843</f>
        <v>831831</v>
      </c>
      <c r="H838" s="18">
        <f>H843</f>
        <v>831831</v>
      </c>
      <c r="I838" s="18">
        <f>I843+I839</f>
        <v>55339.6</v>
      </c>
      <c r="J838" s="18">
        <f>J843+J839</f>
        <v>53174.9</v>
      </c>
      <c r="K838" s="18">
        <f>K843+K839</f>
        <v>51055.1</v>
      </c>
      <c r="L838" s="18">
        <f t="shared" si="1935"/>
        <v>887843.6</v>
      </c>
      <c r="M838" s="18">
        <f t="shared" si="1936"/>
        <v>885005.9</v>
      </c>
      <c r="N838" s="18">
        <f t="shared" si="1937"/>
        <v>882886.1</v>
      </c>
      <c r="O838" s="18">
        <f>O843+O839</f>
        <v>0</v>
      </c>
      <c r="P838" s="18">
        <f>P843+P839</f>
        <v>0</v>
      </c>
      <c r="Q838" s="18">
        <f>Q843+Q839</f>
        <v>0</v>
      </c>
      <c r="R838" s="18">
        <f t="shared" si="1984"/>
        <v>887843.6</v>
      </c>
      <c r="S838" s="18">
        <f t="shared" si="1985"/>
        <v>885005.9</v>
      </c>
      <c r="T838" s="18">
        <f t="shared" si="1986"/>
        <v>882886.1</v>
      </c>
      <c r="U838" s="18">
        <f>U843+U839</f>
        <v>0</v>
      </c>
      <c r="V838" s="18">
        <f>V843+V839</f>
        <v>0</v>
      </c>
      <c r="W838" s="18">
        <f>W843+W839</f>
        <v>0</v>
      </c>
      <c r="X838" s="18">
        <f t="shared" si="1987"/>
        <v>887843.6</v>
      </c>
      <c r="Y838" s="18">
        <f t="shared" si="1988"/>
        <v>885005.9</v>
      </c>
      <c r="Z838" s="18">
        <f t="shared" si="1989"/>
        <v>882886.1</v>
      </c>
      <c r="AA838" s="18">
        <f>AA843+AA839</f>
        <v>0</v>
      </c>
      <c r="AB838" s="18">
        <f>AB843+AB839</f>
        <v>0</v>
      </c>
      <c r="AC838" s="18">
        <f>AC843+AC839</f>
        <v>0</v>
      </c>
      <c r="AD838" s="18">
        <f t="shared" si="1990"/>
        <v>887843.6</v>
      </c>
      <c r="AE838" s="18">
        <f t="shared" si="1991"/>
        <v>885005.9</v>
      </c>
      <c r="AF838" s="18">
        <f t="shared" si="1992"/>
        <v>882886.1</v>
      </c>
      <c r="AG838" s="18">
        <f>AG843+AG839</f>
        <v>0</v>
      </c>
      <c r="AH838" s="18">
        <f t="shared" si="1993"/>
        <v>887843.6</v>
      </c>
      <c r="AI838" s="18">
        <f t="shared" si="1994"/>
        <v>885005.9</v>
      </c>
      <c r="AJ838" s="18">
        <f t="shared" si="1995"/>
        <v>882886.1</v>
      </c>
      <c r="AK838" s="18">
        <f>AK843+AK839</f>
        <v>0</v>
      </c>
      <c r="AL838" s="18">
        <f>AL843+AL839</f>
        <v>0</v>
      </c>
      <c r="AM838" s="18">
        <f>AM843+AM839</f>
        <v>0</v>
      </c>
      <c r="AN838" s="18">
        <f t="shared" si="1996"/>
        <v>887843.6</v>
      </c>
      <c r="AO838" s="18">
        <f t="shared" si="1997"/>
        <v>885005.9</v>
      </c>
      <c r="AP838" s="18">
        <f t="shared" si="1998"/>
        <v>882886.1</v>
      </c>
      <c r="AQ838" s="18">
        <f>AQ843+AQ839</f>
        <v>0</v>
      </c>
      <c r="AR838" s="18">
        <f>AR843+AR839</f>
        <v>0</v>
      </c>
      <c r="AS838" s="18">
        <f>AS843+AS839</f>
        <v>0</v>
      </c>
      <c r="AT838" s="18">
        <f t="shared" si="1999"/>
        <v>887843.6</v>
      </c>
      <c r="AU838" s="18">
        <f t="shared" si="2000"/>
        <v>885005.9</v>
      </c>
      <c r="AV838" s="18">
        <f t="shared" si="2001"/>
        <v>882886.1</v>
      </c>
      <c r="AW838" s="18">
        <f>AW843+AW839</f>
        <v>0</v>
      </c>
      <c r="AX838" s="18">
        <f>AX843+AX839</f>
        <v>0</v>
      </c>
      <c r="AY838" s="18">
        <f>AY843+AY839</f>
        <v>0</v>
      </c>
      <c r="AZ838" s="18">
        <f t="shared" si="2002"/>
        <v>887843.6</v>
      </c>
      <c r="BA838" s="18">
        <f t="shared" si="2003"/>
        <v>885005.9</v>
      </c>
      <c r="BB838" s="18">
        <f t="shared" si="2004"/>
        <v>882886.1</v>
      </c>
      <c r="BC838" s="18">
        <f>BC843+BC839</f>
        <v>0</v>
      </c>
      <c r="BD838" s="18">
        <f>BD843+BD839</f>
        <v>0</v>
      </c>
      <c r="BE838" s="18">
        <f>BE843+BE839</f>
        <v>0</v>
      </c>
      <c r="BF838" s="18">
        <f t="shared" si="2005"/>
        <v>887843.6</v>
      </c>
      <c r="BG838" s="18">
        <f t="shared" si="2006"/>
        <v>885005.9</v>
      </c>
      <c r="BH838" s="18">
        <f t="shared" si="2007"/>
        <v>882886.1</v>
      </c>
      <c r="BI838" s="18">
        <f>BI843+BI839</f>
        <v>0</v>
      </c>
      <c r="BJ838" s="18">
        <f>BJ843+BJ839</f>
        <v>0</v>
      </c>
      <c r="BK838" s="18">
        <f>BK843+BK839</f>
        <v>0</v>
      </c>
      <c r="BL838" s="18">
        <f t="shared" si="1946"/>
        <v>887843.6</v>
      </c>
      <c r="BM838" s="18">
        <f>BM843+BM839</f>
        <v>0</v>
      </c>
      <c r="BN838" s="68">
        <f t="shared" si="2046"/>
        <v>887843.6</v>
      </c>
      <c r="BO838" s="18">
        <f t="shared" si="1893"/>
        <v>885005.9</v>
      </c>
      <c r="BP838" s="18">
        <f>BP843+BP839</f>
        <v>0</v>
      </c>
      <c r="BQ838" s="68">
        <f t="shared" si="2047"/>
        <v>885005.9</v>
      </c>
      <c r="BR838" s="18">
        <f t="shared" si="1894"/>
        <v>882886.1</v>
      </c>
      <c r="BS838" s="18">
        <f>BS843+BS839</f>
        <v>0</v>
      </c>
      <c r="BT838" s="68">
        <f t="shared" si="2048"/>
        <v>882886.1</v>
      </c>
      <c r="BU838" s="18">
        <f>BU843+BU839</f>
        <v>0</v>
      </c>
      <c r="BV838" s="19"/>
      <c r="BW838" s="19"/>
      <c r="BX838" s="17" t="str">
        <f t="shared" si="1948"/>
        <v/>
      </c>
      <c r="BY838" s="17"/>
    </row>
    <row r="839" spans="1:77" s="70" customFormat="1" ht="31.2" customHeight="1" x14ac:dyDescent="0.3">
      <c r="A839" s="62" t="s">
        <v>552</v>
      </c>
      <c r="B839" s="60"/>
      <c r="C839" s="59"/>
      <c r="D839" s="59"/>
      <c r="E839" s="65" t="s">
        <v>553</v>
      </c>
      <c r="F839" s="18"/>
      <c r="G839" s="18"/>
      <c r="H839" s="18"/>
      <c r="I839" s="11">
        <f t="shared" ref="I839:I841" si="2050">I840</f>
        <v>55339.6</v>
      </c>
      <c r="J839" s="11">
        <f t="shared" ref="J839:J841" si="2051">J840</f>
        <v>53174.9</v>
      </c>
      <c r="K839" s="11">
        <f t="shared" ref="K839:K841" si="2052">K840</f>
        <v>51055.1</v>
      </c>
      <c r="L839" s="11">
        <f t="shared" si="1935"/>
        <v>55339.6</v>
      </c>
      <c r="M839" s="11">
        <f t="shared" si="1936"/>
        <v>53174.9</v>
      </c>
      <c r="N839" s="11">
        <f t="shared" si="1937"/>
        <v>51055.1</v>
      </c>
      <c r="O839" s="11">
        <f t="shared" ref="O839:O841" si="2053">O840</f>
        <v>0</v>
      </c>
      <c r="P839" s="11">
        <f t="shared" ref="P839:P841" si="2054">P840</f>
        <v>0</v>
      </c>
      <c r="Q839" s="11">
        <f t="shared" ref="Q839:Q841" si="2055">Q840</f>
        <v>0</v>
      </c>
      <c r="R839" s="11">
        <f t="shared" si="1984"/>
        <v>55339.6</v>
      </c>
      <c r="S839" s="11">
        <f t="shared" si="1985"/>
        <v>53174.9</v>
      </c>
      <c r="T839" s="11">
        <f t="shared" si="1986"/>
        <v>51055.1</v>
      </c>
      <c r="U839" s="11">
        <f t="shared" ref="U839:U841" si="2056">U840</f>
        <v>0</v>
      </c>
      <c r="V839" s="11">
        <f t="shared" ref="V839:V841" si="2057">V840</f>
        <v>0</v>
      </c>
      <c r="W839" s="11">
        <f t="shared" ref="W839:W841" si="2058">W840</f>
        <v>0</v>
      </c>
      <c r="X839" s="11">
        <f t="shared" si="1987"/>
        <v>55339.6</v>
      </c>
      <c r="Y839" s="11">
        <f t="shared" si="1988"/>
        <v>53174.9</v>
      </c>
      <c r="Z839" s="11">
        <f t="shared" si="1989"/>
        <v>51055.1</v>
      </c>
      <c r="AA839" s="11">
        <f t="shared" ref="AA839:AA841" si="2059">AA840</f>
        <v>0</v>
      </c>
      <c r="AB839" s="11">
        <f t="shared" ref="AB839:AB841" si="2060">AB840</f>
        <v>0</v>
      </c>
      <c r="AC839" s="11">
        <f t="shared" ref="AC839:AC841" si="2061">AC840</f>
        <v>0</v>
      </c>
      <c r="AD839" s="11">
        <f t="shared" si="1990"/>
        <v>55339.6</v>
      </c>
      <c r="AE839" s="11">
        <f t="shared" si="1991"/>
        <v>53174.9</v>
      </c>
      <c r="AF839" s="11">
        <f t="shared" si="1992"/>
        <v>51055.1</v>
      </c>
      <c r="AG839" s="11">
        <f t="shared" ref="AG839:AG841" si="2062">AG840</f>
        <v>0</v>
      </c>
      <c r="AH839" s="11">
        <f t="shared" si="1993"/>
        <v>55339.6</v>
      </c>
      <c r="AI839" s="11">
        <f t="shared" si="1994"/>
        <v>53174.9</v>
      </c>
      <c r="AJ839" s="11">
        <f t="shared" si="1995"/>
        <v>51055.1</v>
      </c>
      <c r="AK839" s="11">
        <f t="shared" ref="AK839:AK841" si="2063">AK840</f>
        <v>0</v>
      </c>
      <c r="AL839" s="11">
        <f t="shared" ref="AL839:AL841" si="2064">AL840</f>
        <v>0</v>
      </c>
      <c r="AM839" s="11">
        <f t="shared" ref="AM839:AM841" si="2065">AM840</f>
        <v>0</v>
      </c>
      <c r="AN839" s="11">
        <f t="shared" si="1996"/>
        <v>55339.6</v>
      </c>
      <c r="AO839" s="11">
        <f t="shared" si="1997"/>
        <v>53174.9</v>
      </c>
      <c r="AP839" s="11">
        <f t="shared" si="1998"/>
        <v>51055.1</v>
      </c>
      <c r="AQ839" s="11">
        <f t="shared" ref="AQ839:AQ841" si="2066">AQ840</f>
        <v>0</v>
      </c>
      <c r="AR839" s="11">
        <f t="shared" ref="AR839:AR841" si="2067">AR840</f>
        <v>0</v>
      </c>
      <c r="AS839" s="11">
        <f t="shared" ref="AS839:AS841" si="2068">AS840</f>
        <v>0</v>
      </c>
      <c r="AT839" s="11">
        <f t="shared" si="1999"/>
        <v>55339.6</v>
      </c>
      <c r="AU839" s="11">
        <f t="shared" si="2000"/>
        <v>53174.9</v>
      </c>
      <c r="AV839" s="11">
        <f t="shared" si="2001"/>
        <v>51055.1</v>
      </c>
      <c r="AW839" s="11">
        <f t="shared" ref="AW839:AW841" si="2069">AW840</f>
        <v>0</v>
      </c>
      <c r="AX839" s="11">
        <f t="shared" ref="AX839:AX841" si="2070">AX840</f>
        <v>0</v>
      </c>
      <c r="AY839" s="11">
        <f t="shared" ref="AY839:AY841" si="2071">AY840</f>
        <v>0</v>
      </c>
      <c r="AZ839" s="11">
        <f t="shared" si="2002"/>
        <v>55339.6</v>
      </c>
      <c r="BA839" s="11">
        <f t="shared" si="2003"/>
        <v>53174.9</v>
      </c>
      <c r="BB839" s="11">
        <f t="shared" si="2004"/>
        <v>51055.1</v>
      </c>
      <c r="BC839" s="11">
        <f t="shared" ref="BC839:BC841" si="2072">BC840</f>
        <v>0</v>
      </c>
      <c r="BD839" s="11">
        <f t="shared" ref="BD839:BD841" si="2073">BD840</f>
        <v>0</v>
      </c>
      <c r="BE839" s="11">
        <f t="shared" ref="BE839:BE841" si="2074">BE840</f>
        <v>0</v>
      </c>
      <c r="BF839" s="11">
        <f t="shared" si="2005"/>
        <v>55339.6</v>
      </c>
      <c r="BG839" s="11">
        <f t="shared" si="2006"/>
        <v>53174.9</v>
      </c>
      <c r="BH839" s="11">
        <f t="shared" si="2007"/>
        <v>51055.1</v>
      </c>
      <c r="BI839" s="11">
        <f t="shared" ref="BI839:BI841" si="2075">BI840</f>
        <v>0</v>
      </c>
      <c r="BJ839" s="11">
        <f t="shared" ref="BJ839:BJ841" si="2076">BJ840</f>
        <v>0</v>
      </c>
      <c r="BK839" s="11">
        <f t="shared" ref="BK839:BK841" si="2077">BK840</f>
        <v>0</v>
      </c>
      <c r="BL839" s="11">
        <f t="shared" si="1946"/>
        <v>55339.6</v>
      </c>
      <c r="BM839" s="11">
        <f t="shared" ref="BM839:BM841" si="2078">BM840</f>
        <v>0</v>
      </c>
      <c r="BN839" s="43">
        <f t="shared" si="2046"/>
        <v>55339.6</v>
      </c>
      <c r="BO839" s="11">
        <f t="shared" si="1893"/>
        <v>53174.9</v>
      </c>
      <c r="BP839" s="11">
        <f t="shared" ref="BP839:BU841" si="2079">BP840</f>
        <v>0</v>
      </c>
      <c r="BQ839" s="43">
        <f t="shared" si="2047"/>
        <v>53174.9</v>
      </c>
      <c r="BR839" s="11">
        <f t="shared" si="1894"/>
        <v>51055.1</v>
      </c>
      <c r="BS839" s="11">
        <f t="shared" si="2079"/>
        <v>0</v>
      </c>
      <c r="BT839" s="43">
        <f t="shared" si="2048"/>
        <v>51055.1</v>
      </c>
      <c r="BU839" s="11">
        <f t="shared" si="2079"/>
        <v>0</v>
      </c>
      <c r="BV839" s="21"/>
      <c r="BW839" s="21"/>
      <c r="BX839" s="17" t="str">
        <f t="shared" si="1948"/>
        <v/>
      </c>
      <c r="BY839" s="17"/>
    </row>
    <row r="840" spans="1:77" s="70" customFormat="1" ht="31.2" customHeight="1" x14ac:dyDescent="0.3">
      <c r="A840" s="62" t="s">
        <v>554</v>
      </c>
      <c r="B840" s="60"/>
      <c r="C840" s="59"/>
      <c r="D840" s="59"/>
      <c r="E840" s="65" t="s">
        <v>555</v>
      </c>
      <c r="F840" s="18"/>
      <c r="G840" s="18"/>
      <c r="H840" s="18"/>
      <c r="I840" s="11">
        <f t="shared" si="2050"/>
        <v>55339.6</v>
      </c>
      <c r="J840" s="11">
        <f t="shared" si="2051"/>
        <v>53174.9</v>
      </c>
      <c r="K840" s="11">
        <f t="shared" si="2052"/>
        <v>51055.1</v>
      </c>
      <c r="L840" s="11">
        <f t="shared" si="1935"/>
        <v>55339.6</v>
      </c>
      <c r="M840" s="11">
        <f t="shared" si="1936"/>
        <v>53174.9</v>
      </c>
      <c r="N840" s="11">
        <f t="shared" si="1937"/>
        <v>51055.1</v>
      </c>
      <c r="O840" s="11">
        <f t="shared" si="2053"/>
        <v>0</v>
      </c>
      <c r="P840" s="11">
        <f t="shared" si="2054"/>
        <v>0</v>
      </c>
      <c r="Q840" s="11">
        <f t="shared" si="2055"/>
        <v>0</v>
      </c>
      <c r="R840" s="11">
        <f t="shared" si="1984"/>
        <v>55339.6</v>
      </c>
      <c r="S840" s="11">
        <f t="shared" si="1985"/>
        <v>53174.9</v>
      </c>
      <c r="T840" s="11">
        <f t="shared" si="1986"/>
        <v>51055.1</v>
      </c>
      <c r="U840" s="11">
        <f t="shared" si="2056"/>
        <v>0</v>
      </c>
      <c r="V840" s="11">
        <f t="shared" si="2057"/>
        <v>0</v>
      </c>
      <c r="W840" s="11">
        <f t="shared" si="2058"/>
        <v>0</v>
      </c>
      <c r="X840" s="11">
        <f t="shared" si="1987"/>
        <v>55339.6</v>
      </c>
      <c r="Y840" s="11">
        <f t="shared" si="1988"/>
        <v>53174.9</v>
      </c>
      <c r="Z840" s="11">
        <f t="shared" si="1989"/>
        <v>51055.1</v>
      </c>
      <c r="AA840" s="11">
        <f t="shared" si="2059"/>
        <v>0</v>
      </c>
      <c r="AB840" s="11">
        <f t="shared" si="2060"/>
        <v>0</v>
      </c>
      <c r="AC840" s="11">
        <f t="shared" si="2061"/>
        <v>0</v>
      </c>
      <c r="AD840" s="11">
        <f t="shared" si="1990"/>
        <v>55339.6</v>
      </c>
      <c r="AE840" s="11">
        <f t="shared" si="1991"/>
        <v>53174.9</v>
      </c>
      <c r="AF840" s="11">
        <f t="shared" si="1992"/>
        <v>51055.1</v>
      </c>
      <c r="AG840" s="11">
        <f t="shared" si="2062"/>
        <v>0</v>
      </c>
      <c r="AH840" s="11">
        <f t="shared" si="1993"/>
        <v>55339.6</v>
      </c>
      <c r="AI840" s="11">
        <f t="shared" si="1994"/>
        <v>53174.9</v>
      </c>
      <c r="AJ840" s="11">
        <f t="shared" si="1995"/>
        <v>51055.1</v>
      </c>
      <c r="AK840" s="11">
        <f t="shared" si="2063"/>
        <v>0</v>
      </c>
      <c r="AL840" s="11">
        <f t="shared" si="2064"/>
        <v>0</v>
      </c>
      <c r="AM840" s="11">
        <f t="shared" si="2065"/>
        <v>0</v>
      </c>
      <c r="AN840" s="11">
        <f t="shared" si="1996"/>
        <v>55339.6</v>
      </c>
      <c r="AO840" s="11">
        <f t="shared" si="1997"/>
        <v>53174.9</v>
      </c>
      <c r="AP840" s="11">
        <f t="shared" si="1998"/>
        <v>51055.1</v>
      </c>
      <c r="AQ840" s="11">
        <f t="shared" si="2066"/>
        <v>0</v>
      </c>
      <c r="AR840" s="11">
        <f t="shared" si="2067"/>
        <v>0</v>
      </c>
      <c r="AS840" s="11">
        <f t="shared" si="2068"/>
        <v>0</v>
      </c>
      <c r="AT840" s="11">
        <f t="shared" si="1999"/>
        <v>55339.6</v>
      </c>
      <c r="AU840" s="11">
        <f t="shared" si="2000"/>
        <v>53174.9</v>
      </c>
      <c r="AV840" s="11">
        <f t="shared" si="2001"/>
        <v>51055.1</v>
      </c>
      <c r="AW840" s="11">
        <f t="shared" si="2069"/>
        <v>0</v>
      </c>
      <c r="AX840" s="11">
        <f t="shared" si="2070"/>
        <v>0</v>
      </c>
      <c r="AY840" s="11">
        <f t="shared" si="2071"/>
        <v>0</v>
      </c>
      <c r="AZ840" s="11">
        <f t="shared" si="2002"/>
        <v>55339.6</v>
      </c>
      <c r="BA840" s="11">
        <f t="shared" si="2003"/>
        <v>53174.9</v>
      </c>
      <c r="BB840" s="11">
        <f t="shared" si="2004"/>
        <v>51055.1</v>
      </c>
      <c r="BC840" s="11">
        <f t="shared" si="2072"/>
        <v>0</v>
      </c>
      <c r="BD840" s="11">
        <f t="shared" si="2073"/>
        <v>0</v>
      </c>
      <c r="BE840" s="11">
        <f t="shared" si="2074"/>
        <v>0</v>
      </c>
      <c r="BF840" s="11">
        <f t="shared" si="2005"/>
        <v>55339.6</v>
      </c>
      <c r="BG840" s="11">
        <f t="shared" si="2006"/>
        <v>53174.9</v>
      </c>
      <c r="BH840" s="11">
        <f t="shared" si="2007"/>
        <v>51055.1</v>
      </c>
      <c r="BI840" s="11">
        <f t="shared" si="2075"/>
        <v>0</v>
      </c>
      <c r="BJ840" s="11">
        <f t="shared" si="2076"/>
        <v>0</v>
      </c>
      <c r="BK840" s="11">
        <f t="shared" si="2077"/>
        <v>0</v>
      </c>
      <c r="BL840" s="11">
        <f t="shared" si="1946"/>
        <v>55339.6</v>
      </c>
      <c r="BM840" s="11">
        <f t="shared" si="2078"/>
        <v>0</v>
      </c>
      <c r="BN840" s="43">
        <f t="shared" si="2046"/>
        <v>55339.6</v>
      </c>
      <c r="BO840" s="11">
        <f t="shared" si="1893"/>
        <v>53174.9</v>
      </c>
      <c r="BP840" s="11">
        <f t="shared" si="2079"/>
        <v>0</v>
      </c>
      <c r="BQ840" s="43">
        <f t="shared" si="2047"/>
        <v>53174.9</v>
      </c>
      <c r="BR840" s="11">
        <f t="shared" si="1894"/>
        <v>51055.1</v>
      </c>
      <c r="BS840" s="11">
        <f t="shared" si="2079"/>
        <v>0</v>
      </c>
      <c r="BT840" s="43">
        <f t="shared" si="2048"/>
        <v>51055.1</v>
      </c>
      <c r="BU840" s="11">
        <f t="shared" si="2079"/>
        <v>0</v>
      </c>
      <c r="BV840" s="21"/>
      <c r="BW840" s="21"/>
      <c r="BX840" s="17" t="str">
        <f t="shared" si="1948"/>
        <v/>
      </c>
      <c r="BY840" s="17"/>
    </row>
    <row r="841" spans="1:77" s="70" customFormat="1" ht="31.2" customHeight="1" x14ac:dyDescent="0.3">
      <c r="A841" s="62" t="s">
        <v>554</v>
      </c>
      <c r="B841" s="63" t="s">
        <v>64</v>
      </c>
      <c r="C841" s="62"/>
      <c r="D841" s="62"/>
      <c r="E841" s="64" t="s">
        <v>65</v>
      </c>
      <c r="F841" s="18"/>
      <c r="G841" s="18"/>
      <c r="H841" s="18"/>
      <c r="I841" s="11">
        <f t="shared" si="2050"/>
        <v>55339.6</v>
      </c>
      <c r="J841" s="11">
        <f t="shared" si="2051"/>
        <v>53174.9</v>
      </c>
      <c r="K841" s="11">
        <f t="shared" si="2052"/>
        <v>51055.1</v>
      </c>
      <c r="L841" s="11">
        <f t="shared" si="1935"/>
        <v>55339.6</v>
      </c>
      <c r="M841" s="11">
        <f t="shared" si="1936"/>
        <v>53174.9</v>
      </c>
      <c r="N841" s="11">
        <f t="shared" si="1937"/>
        <v>51055.1</v>
      </c>
      <c r="O841" s="11">
        <f t="shared" si="2053"/>
        <v>0</v>
      </c>
      <c r="P841" s="11">
        <f t="shared" si="2054"/>
        <v>0</v>
      </c>
      <c r="Q841" s="11">
        <f t="shared" si="2055"/>
        <v>0</v>
      </c>
      <c r="R841" s="11">
        <f t="shared" si="1984"/>
        <v>55339.6</v>
      </c>
      <c r="S841" s="11">
        <f t="shared" si="1985"/>
        <v>53174.9</v>
      </c>
      <c r="T841" s="11">
        <f t="shared" si="1986"/>
        <v>51055.1</v>
      </c>
      <c r="U841" s="11">
        <f t="shared" si="2056"/>
        <v>0</v>
      </c>
      <c r="V841" s="11">
        <f t="shared" si="2057"/>
        <v>0</v>
      </c>
      <c r="W841" s="11">
        <f t="shared" si="2058"/>
        <v>0</v>
      </c>
      <c r="X841" s="11">
        <f t="shared" si="1987"/>
        <v>55339.6</v>
      </c>
      <c r="Y841" s="11">
        <f t="shared" si="1988"/>
        <v>53174.9</v>
      </c>
      <c r="Z841" s="11">
        <f t="shared" si="1989"/>
        <v>51055.1</v>
      </c>
      <c r="AA841" s="11">
        <f t="shared" si="2059"/>
        <v>0</v>
      </c>
      <c r="AB841" s="11">
        <f t="shared" si="2060"/>
        <v>0</v>
      </c>
      <c r="AC841" s="11">
        <f t="shared" si="2061"/>
        <v>0</v>
      </c>
      <c r="AD841" s="11">
        <f t="shared" si="1990"/>
        <v>55339.6</v>
      </c>
      <c r="AE841" s="11">
        <f t="shared" si="1991"/>
        <v>53174.9</v>
      </c>
      <c r="AF841" s="11">
        <f t="shared" si="1992"/>
        <v>51055.1</v>
      </c>
      <c r="AG841" s="11">
        <f t="shared" si="2062"/>
        <v>0</v>
      </c>
      <c r="AH841" s="11">
        <f t="shared" si="1993"/>
        <v>55339.6</v>
      </c>
      <c r="AI841" s="11">
        <f t="shared" si="1994"/>
        <v>53174.9</v>
      </c>
      <c r="AJ841" s="11">
        <f t="shared" si="1995"/>
        <v>51055.1</v>
      </c>
      <c r="AK841" s="11">
        <f t="shared" si="2063"/>
        <v>0</v>
      </c>
      <c r="AL841" s="11">
        <f t="shared" si="2064"/>
        <v>0</v>
      </c>
      <c r="AM841" s="11">
        <f t="shared" si="2065"/>
        <v>0</v>
      </c>
      <c r="AN841" s="11">
        <f t="shared" si="1996"/>
        <v>55339.6</v>
      </c>
      <c r="AO841" s="11">
        <f t="shared" si="1997"/>
        <v>53174.9</v>
      </c>
      <c r="AP841" s="11">
        <f t="shared" si="1998"/>
        <v>51055.1</v>
      </c>
      <c r="AQ841" s="11">
        <f t="shared" si="2066"/>
        <v>0</v>
      </c>
      <c r="AR841" s="11">
        <f t="shared" si="2067"/>
        <v>0</v>
      </c>
      <c r="AS841" s="11">
        <f t="shared" si="2068"/>
        <v>0</v>
      </c>
      <c r="AT841" s="11">
        <f t="shared" si="1999"/>
        <v>55339.6</v>
      </c>
      <c r="AU841" s="11">
        <f t="shared" si="2000"/>
        <v>53174.9</v>
      </c>
      <c r="AV841" s="11">
        <f t="shared" si="2001"/>
        <v>51055.1</v>
      </c>
      <c r="AW841" s="11">
        <f t="shared" si="2069"/>
        <v>0</v>
      </c>
      <c r="AX841" s="11">
        <f t="shared" si="2070"/>
        <v>0</v>
      </c>
      <c r="AY841" s="11">
        <f t="shared" si="2071"/>
        <v>0</v>
      </c>
      <c r="AZ841" s="11">
        <f t="shared" si="2002"/>
        <v>55339.6</v>
      </c>
      <c r="BA841" s="11">
        <f t="shared" si="2003"/>
        <v>53174.9</v>
      </c>
      <c r="BB841" s="11">
        <f t="shared" si="2004"/>
        <v>51055.1</v>
      </c>
      <c r="BC841" s="11">
        <f t="shared" si="2072"/>
        <v>0</v>
      </c>
      <c r="BD841" s="11">
        <f t="shared" si="2073"/>
        <v>0</v>
      </c>
      <c r="BE841" s="11">
        <f t="shared" si="2074"/>
        <v>0</v>
      </c>
      <c r="BF841" s="11">
        <f t="shared" si="2005"/>
        <v>55339.6</v>
      </c>
      <c r="BG841" s="11">
        <f t="shared" si="2006"/>
        <v>53174.9</v>
      </c>
      <c r="BH841" s="11">
        <f t="shared" si="2007"/>
        <v>51055.1</v>
      </c>
      <c r="BI841" s="11">
        <f t="shared" si="2075"/>
        <v>0</v>
      </c>
      <c r="BJ841" s="11">
        <f t="shared" si="2076"/>
        <v>0</v>
      </c>
      <c r="BK841" s="11">
        <f t="shared" si="2077"/>
        <v>0</v>
      </c>
      <c r="BL841" s="11">
        <f t="shared" si="1946"/>
        <v>55339.6</v>
      </c>
      <c r="BM841" s="11">
        <f t="shared" si="2078"/>
        <v>0</v>
      </c>
      <c r="BN841" s="43">
        <f t="shared" si="2046"/>
        <v>55339.6</v>
      </c>
      <c r="BO841" s="11">
        <f t="shared" si="1893"/>
        <v>53174.9</v>
      </c>
      <c r="BP841" s="11">
        <f t="shared" si="2079"/>
        <v>0</v>
      </c>
      <c r="BQ841" s="43">
        <f t="shared" si="2047"/>
        <v>53174.9</v>
      </c>
      <c r="BR841" s="11">
        <f t="shared" si="1894"/>
        <v>51055.1</v>
      </c>
      <c r="BS841" s="11">
        <f t="shared" si="2079"/>
        <v>0</v>
      </c>
      <c r="BT841" s="43">
        <f t="shared" si="2048"/>
        <v>51055.1</v>
      </c>
      <c r="BU841" s="11">
        <f t="shared" si="2079"/>
        <v>0</v>
      </c>
      <c r="BV841" s="21"/>
      <c r="BW841" s="21"/>
      <c r="BX841" s="17" t="str">
        <f t="shared" si="1948"/>
        <v/>
      </c>
      <c r="BY841" s="17"/>
    </row>
    <row r="842" spans="1:77" s="70" customFormat="1" ht="15.6" customHeight="1" x14ac:dyDescent="0.3">
      <c r="A842" s="62" t="s">
        <v>554</v>
      </c>
      <c r="B842" s="63">
        <v>200</v>
      </c>
      <c r="C842" s="62" t="s">
        <v>66</v>
      </c>
      <c r="D842" s="62" t="s">
        <v>67</v>
      </c>
      <c r="E842" s="64" t="s">
        <v>68</v>
      </c>
      <c r="F842" s="18"/>
      <c r="G842" s="18"/>
      <c r="H842" s="18"/>
      <c r="I842" s="11">
        <v>55339.6</v>
      </c>
      <c r="J842" s="11">
        <v>53174.9</v>
      </c>
      <c r="K842" s="11">
        <v>51055.1</v>
      </c>
      <c r="L842" s="11">
        <f t="shared" si="1935"/>
        <v>55339.6</v>
      </c>
      <c r="M842" s="11">
        <f t="shared" si="1936"/>
        <v>53174.9</v>
      </c>
      <c r="N842" s="11">
        <f t="shared" si="1937"/>
        <v>51055.1</v>
      </c>
      <c r="O842" s="11"/>
      <c r="P842" s="11"/>
      <c r="Q842" s="11"/>
      <c r="R842" s="11">
        <f t="shared" si="1984"/>
        <v>55339.6</v>
      </c>
      <c r="S842" s="11">
        <f t="shared" si="1985"/>
        <v>53174.9</v>
      </c>
      <c r="T842" s="11">
        <f t="shared" si="1986"/>
        <v>51055.1</v>
      </c>
      <c r="U842" s="11"/>
      <c r="V842" s="11"/>
      <c r="W842" s="11"/>
      <c r="X842" s="11">
        <f t="shared" si="1987"/>
        <v>55339.6</v>
      </c>
      <c r="Y842" s="11">
        <f t="shared" si="1988"/>
        <v>53174.9</v>
      </c>
      <c r="Z842" s="11">
        <f t="shared" si="1989"/>
        <v>51055.1</v>
      </c>
      <c r="AA842" s="11"/>
      <c r="AB842" s="11"/>
      <c r="AC842" s="11"/>
      <c r="AD842" s="11">
        <f t="shared" si="1990"/>
        <v>55339.6</v>
      </c>
      <c r="AE842" s="11">
        <f t="shared" si="1991"/>
        <v>53174.9</v>
      </c>
      <c r="AF842" s="11">
        <f t="shared" si="1992"/>
        <v>51055.1</v>
      </c>
      <c r="AG842" s="11"/>
      <c r="AH842" s="11">
        <f t="shared" si="1993"/>
        <v>55339.6</v>
      </c>
      <c r="AI842" s="11">
        <f t="shared" si="1994"/>
        <v>53174.9</v>
      </c>
      <c r="AJ842" s="11">
        <f t="shared" si="1995"/>
        <v>51055.1</v>
      </c>
      <c r="AK842" s="11"/>
      <c r="AL842" s="11"/>
      <c r="AM842" s="11"/>
      <c r="AN842" s="11">
        <f t="shared" si="1996"/>
        <v>55339.6</v>
      </c>
      <c r="AO842" s="11">
        <f t="shared" si="1997"/>
        <v>53174.9</v>
      </c>
      <c r="AP842" s="11">
        <f t="shared" si="1998"/>
        <v>51055.1</v>
      </c>
      <c r="AQ842" s="11"/>
      <c r="AR842" s="11"/>
      <c r="AS842" s="11"/>
      <c r="AT842" s="11">
        <f t="shared" si="1999"/>
        <v>55339.6</v>
      </c>
      <c r="AU842" s="11">
        <f t="shared" si="2000"/>
        <v>53174.9</v>
      </c>
      <c r="AV842" s="11">
        <f t="shared" si="2001"/>
        <v>51055.1</v>
      </c>
      <c r="AW842" s="11"/>
      <c r="AX842" s="11"/>
      <c r="AY842" s="11"/>
      <c r="AZ842" s="11">
        <f t="shared" si="2002"/>
        <v>55339.6</v>
      </c>
      <c r="BA842" s="11">
        <f t="shared" si="2003"/>
        <v>53174.9</v>
      </c>
      <c r="BB842" s="11">
        <f t="shared" si="2004"/>
        <v>51055.1</v>
      </c>
      <c r="BC842" s="11"/>
      <c r="BD842" s="11"/>
      <c r="BE842" s="11"/>
      <c r="BF842" s="11">
        <f t="shared" si="2005"/>
        <v>55339.6</v>
      </c>
      <c r="BG842" s="11">
        <f t="shared" si="2006"/>
        <v>53174.9</v>
      </c>
      <c r="BH842" s="11">
        <f t="shared" si="2007"/>
        <v>51055.1</v>
      </c>
      <c r="BI842" s="11"/>
      <c r="BJ842" s="11"/>
      <c r="BK842" s="11"/>
      <c r="BL842" s="11">
        <f t="shared" si="1946"/>
        <v>55339.6</v>
      </c>
      <c r="BM842" s="11"/>
      <c r="BN842" s="43">
        <f t="shared" si="2046"/>
        <v>55339.6</v>
      </c>
      <c r="BO842" s="11">
        <f t="shared" si="1893"/>
        <v>53174.9</v>
      </c>
      <c r="BP842" s="11"/>
      <c r="BQ842" s="43">
        <f t="shared" si="2047"/>
        <v>53174.9</v>
      </c>
      <c r="BR842" s="11">
        <f t="shared" si="1894"/>
        <v>51055.1</v>
      </c>
      <c r="BS842" s="11"/>
      <c r="BT842" s="43">
        <f t="shared" si="2048"/>
        <v>51055.1</v>
      </c>
      <c r="BU842" s="11"/>
      <c r="BV842" s="21"/>
      <c r="BW842" s="21">
        <v>83</v>
      </c>
      <c r="BX842" s="17" t="str">
        <f t="shared" si="1948"/>
        <v>0503</v>
      </c>
      <c r="BY842" s="17"/>
    </row>
    <row r="843" spans="1:77" ht="31.2" customHeight="1" x14ac:dyDescent="0.3">
      <c r="A843" s="62" t="s">
        <v>556</v>
      </c>
      <c r="B843" s="63"/>
      <c r="C843" s="62"/>
      <c r="D843" s="62"/>
      <c r="E843" s="64" t="s">
        <v>557</v>
      </c>
      <c r="F843" s="11">
        <f t="shared" ref="F843:K843" si="2080">F844+F847</f>
        <v>832504</v>
      </c>
      <c r="G843" s="11">
        <f t="shared" si="2080"/>
        <v>831831</v>
      </c>
      <c r="H843" s="11">
        <f t="shared" si="2080"/>
        <v>831831</v>
      </c>
      <c r="I843" s="11">
        <f t="shared" si="2080"/>
        <v>0</v>
      </c>
      <c r="J843" s="11">
        <f t="shared" si="2080"/>
        <v>0</v>
      </c>
      <c r="K843" s="11">
        <f t="shared" si="2080"/>
        <v>0</v>
      </c>
      <c r="L843" s="11">
        <f t="shared" si="1935"/>
        <v>832504</v>
      </c>
      <c r="M843" s="11">
        <f t="shared" si="1936"/>
        <v>831831</v>
      </c>
      <c r="N843" s="11">
        <f t="shared" si="1937"/>
        <v>831831</v>
      </c>
      <c r="O843" s="11">
        <f>O844+O847</f>
        <v>0</v>
      </c>
      <c r="P843" s="11">
        <f>P844+P847</f>
        <v>0</v>
      </c>
      <c r="Q843" s="11">
        <f>Q844+Q847</f>
        <v>0</v>
      </c>
      <c r="R843" s="11">
        <f t="shared" si="1984"/>
        <v>832504</v>
      </c>
      <c r="S843" s="11">
        <f t="shared" si="1985"/>
        <v>831831</v>
      </c>
      <c r="T843" s="11">
        <f t="shared" si="1986"/>
        <v>831831</v>
      </c>
      <c r="U843" s="11">
        <f>U844+U847</f>
        <v>0</v>
      </c>
      <c r="V843" s="11">
        <f>V844+V847</f>
        <v>0</v>
      </c>
      <c r="W843" s="11">
        <f>W844+W847</f>
        <v>0</v>
      </c>
      <c r="X843" s="11">
        <f t="shared" si="1987"/>
        <v>832504</v>
      </c>
      <c r="Y843" s="11">
        <f t="shared" si="1988"/>
        <v>831831</v>
      </c>
      <c r="Z843" s="11">
        <f t="shared" si="1989"/>
        <v>831831</v>
      </c>
      <c r="AA843" s="11">
        <f>AA844+AA847</f>
        <v>0</v>
      </c>
      <c r="AB843" s="11">
        <f>AB844+AB847</f>
        <v>0</v>
      </c>
      <c r="AC843" s="11">
        <f>AC844+AC847</f>
        <v>0</v>
      </c>
      <c r="AD843" s="11">
        <f t="shared" si="1990"/>
        <v>832504</v>
      </c>
      <c r="AE843" s="11">
        <f t="shared" si="1991"/>
        <v>831831</v>
      </c>
      <c r="AF843" s="11">
        <f t="shared" si="1992"/>
        <v>831831</v>
      </c>
      <c r="AG843" s="11">
        <f>AG844+AG847</f>
        <v>0</v>
      </c>
      <c r="AH843" s="11">
        <f t="shared" si="1993"/>
        <v>832504</v>
      </c>
      <c r="AI843" s="11">
        <f t="shared" si="1994"/>
        <v>831831</v>
      </c>
      <c r="AJ843" s="11">
        <f t="shared" si="1995"/>
        <v>831831</v>
      </c>
      <c r="AK843" s="11">
        <f>AK844+AK847</f>
        <v>0</v>
      </c>
      <c r="AL843" s="11">
        <f>AL844+AL847</f>
        <v>0</v>
      </c>
      <c r="AM843" s="11">
        <f>AM844+AM847</f>
        <v>0</v>
      </c>
      <c r="AN843" s="11">
        <f t="shared" si="1996"/>
        <v>832504</v>
      </c>
      <c r="AO843" s="11">
        <f t="shared" si="1997"/>
        <v>831831</v>
      </c>
      <c r="AP843" s="11">
        <f t="shared" si="1998"/>
        <v>831831</v>
      </c>
      <c r="AQ843" s="11">
        <f>AQ844+AQ847</f>
        <v>0</v>
      </c>
      <c r="AR843" s="11">
        <f>AR844+AR847</f>
        <v>0</v>
      </c>
      <c r="AS843" s="11">
        <f>AS844+AS847</f>
        <v>0</v>
      </c>
      <c r="AT843" s="11">
        <f t="shared" si="1999"/>
        <v>832504</v>
      </c>
      <c r="AU843" s="11">
        <f t="shared" si="2000"/>
        <v>831831</v>
      </c>
      <c r="AV843" s="11">
        <f t="shared" si="2001"/>
        <v>831831</v>
      </c>
      <c r="AW843" s="11">
        <f>AW844+AW847</f>
        <v>0</v>
      </c>
      <c r="AX843" s="11">
        <f>AX844+AX847</f>
        <v>0</v>
      </c>
      <c r="AY843" s="11">
        <f>AY844+AY847</f>
        <v>0</v>
      </c>
      <c r="AZ843" s="11">
        <f t="shared" si="2002"/>
        <v>832504</v>
      </c>
      <c r="BA843" s="11">
        <f t="shared" si="2003"/>
        <v>831831</v>
      </c>
      <c r="BB843" s="11">
        <f t="shared" si="2004"/>
        <v>831831</v>
      </c>
      <c r="BC843" s="11">
        <f>BC844+BC847</f>
        <v>0</v>
      </c>
      <c r="BD843" s="11">
        <f>BD844+BD847</f>
        <v>0</v>
      </c>
      <c r="BE843" s="11">
        <f>BE844+BE847</f>
        <v>0</v>
      </c>
      <c r="BF843" s="11">
        <f t="shared" si="2005"/>
        <v>832504</v>
      </c>
      <c r="BG843" s="11">
        <f t="shared" si="2006"/>
        <v>831831</v>
      </c>
      <c r="BH843" s="11">
        <f t="shared" si="2007"/>
        <v>831831</v>
      </c>
      <c r="BI843" s="11">
        <f>BI844+BI847</f>
        <v>0</v>
      </c>
      <c r="BJ843" s="11">
        <f>BJ844+BJ847</f>
        <v>0</v>
      </c>
      <c r="BK843" s="11">
        <f>BK844+BK847</f>
        <v>0</v>
      </c>
      <c r="BL843" s="11">
        <f t="shared" si="1946"/>
        <v>832504</v>
      </c>
      <c r="BM843" s="11">
        <f>BM844+BM847</f>
        <v>0</v>
      </c>
      <c r="BN843" s="43">
        <f t="shared" si="2046"/>
        <v>832504</v>
      </c>
      <c r="BO843" s="11">
        <f t="shared" si="1893"/>
        <v>831831</v>
      </c>
      <c r="BP843" s="11">
        <f>BP844+BP847</f>
        <v>0</v>
      </c>
      <c r="BQ843" s="43">
        <f t="shared" si="2047"/>
        <v>831831</v>
      </c>
      <c r="BR843" s="11">
        <f t="shared" si="1894"/>
        <v>831831</v>
      </c>
      <c r="BS843" s="11">
        <f>BS844+BS847</f>
        <v>0</v>
      </c>
      <c r="BT843" s="43">
        <f t="shared" si="2048"/>
        <v>831831</v>
      </c>
      <c r="BU843" s="11">
        <f>BU844+BU847</f>
        <v>0</v>
      </c>
      <c r="BV843" s="21"/>
      <c r="BW843" s="21"/>
      <c r="BX843" s="1" t="str">
        <f t="shared" si="1948"/>
        <v/>
      </c>
    </row>
    <row r="844" spans="1:77" ht="78" customHeight="1" x14ac:dyDescent="0.3">
      <c r="A844" s="62" t="s">
        <v>558</v>
      </c>
      <c r="B844" s="63"/>
      <c r="C844" s="62"/>
      <c r="D844" s="62"/>
      <c r="E844" s="64" t="s">
        <v>559</v>
      </c>
      <c r="F844" s="11">
        <f t="shared" ref="F844:F848" si="2081">F845</f>
        <v>673</v>
      </c>
      <c r="G844" s="11">
        <f t="shared" ref="G844:G848" si="2082">G845</f>
        <v>0</v>
      </c>
      <c r="H844" s="11">
        <f t="shared" ref="H844:H848" si="2083">H845</f>
        <v>0</v>
      </c>
      <c r="I844" s="11">
        <f t="shared" ref="I844:I848" si="2084">I845</f>
        <v>0</v>
      </c>
      <c r="J844" s="11">
        <f t="shared" ref="J844:J848" si="2085">J845</f>
        <v>0</v>
      </c>
      <c r="K844" s="11">
        <f t="shared" ref="K844:K848" si="2086">K845</f>
        <v>0</v>
      </c>
      <c r="L844" s="11">
        <f t="shared" si="1935"/>
        <v>673</v>
      </c>
      <c r="M844" s="11">
        <f t="shared" si="1936"/>
        <v>0</v>
      </c>
      <c r="N844" s="11">
        <f t="shared" si="1937"/>
        <v>0</v>
      </c>
      <c r="O844" s="11">
        <f t="shared" ref="O844:O848" si="2087">O845</f>
        <v>0</v>
      </c>
      <c r="P844" s="11">
        <f t="shared" ref="P844:P848" si="2088">P845</f>
        <v>0</v>
      </c>
      <c r="Q844" s="11">
        <f t="shared" ref="Q844:Q848" si="2089">Q845</f>
        <v>0</v>
      </c>
      <c r="R844" s="11">
        <f t="shared" si="1984"/>
        <v>673</v>
      </c>
      <c r="S844" s="11">
        <f t="shared" si="1985"/>
        <v>0</v>
      </c>
      <c r="T844" s="11">
        <f t="shared" si="1986"/>
        <v>0</v>
      </c>
      <c r="U844" s="11">
        <f t="shared" ref="U844:U848" si="2090">U845</f>
        <v>0</v>
      </c>
      <c r="V844" s="11">
        <f t="shared" ref="V844:V848" si="2091">V845</f>
        <v>0</v>
      </c>
      <c r="W844" s="11">
        <f t="shared" ref="W844:W848" si="2092">W845</f>
        <v>0</v>
      </c>
      <c r="X844" s="11">
        <f t="shared" si="1987"/>
        <v>673</v>
      </c>
      <c r="Y844" s="11">
        <f t="shared" si="1988"/>
        <v>0</v>
      </c>
      <c r="Z844" s="11">
        <f t="shared" si="1989"/>
        <v>0</v>
      </c>
      <c r="AA844" s="11">
        <f t="shared" ref="AA844:AA848" si="2093">AA845</f>
        <v>0</v>
      </c>
      <c r="AB844" s="11">
        <f t="shared" ref="AB844:AB848" si="2094">AB845</f>
        <v>0</v>
      </c>
      <c r="AC844" s="11">
        <f t="shared" ref="AC844:AC848" si="2095">AC845</f>
        <v>0</v>
      </c>
      <c r="AD844" s="11">
        <f t="shared" si="1990"/>
        <v>673</v>
      </c>
      <c r="AE844" s="11">
        <f t="shared" si="1991"/>
        <v>0</v>
      </c>
      <c r="AF844" s="11">
        <f t="shared" si="1992"/>
        <v>0</v>
      </c>
      <c r="AG844" s="11">
        <f t="shared" ref="AG844:AG848" si="2096">AG845</f>
        <v>0</v>
      </c>
      <c r="AH844" s="11">
        <f t="shared" si="1993"/>
        <v>673</v>
      </c>
      <c r="AI844" s="11">
        <f t="shared" si="1994"/>
        <v>0</v>
      </c>
      <c r="AJ844" s="11">
        <f t="shared" si="1995"/>
        <v>0</v>
      </c>
      <c r="AK844" s="11">
        <f t="shared" ref="AK844:AK848" si="2097">AK845</f>
        <v>0</v>
      </c>
      <c r="AL844" s="11">
        <f t="shared" ref="AL844:AL848" si="2098">AL845</f>
        <v>0</v>
      </c>
      <c r="AM844" s="11">
        <f t="shared" ref="AM844:AM848" si="2099">AM845</f>
        <v>0</v>
      </c>
      <c r="AN844" s="11">
        <f t="shared" si="1996"/>
        <v>673</v>
      </c>
      <c r="AO844" s="11">
        <f t="shared" si="1997"/>
        <v>0</v>
      </c>
      <c r="AP844" s="11">
        <f t="shared" si="1998"/>
        <v>0</v>
      </c>
      <c r="AQ844" s="11">
        <f t="shared" ref="AQ844:AQ848" si="2100">AQ845</f>
        <v>0</v>
      </c>
      <c r="AR844" s="11">
        <f t="shared" ref="AR844:AR848" si="2101">AR845</f>
        <v>0</v>
      </c>
      <c r="AS844" s="11">
        <f t="shared" ref="AS844:AS848" si="2102">AS845</f>
        <v>0</v>
      </c>
      <c r="AT844" s="11">
        <f t="shared" si="1999"/>
        <v>673</v>
      </c>
      <c r="AU844" s="11">
        <f t="shared" si="2000"/>
        <v>0</v>
      </c>
      <c r="AV844" s="11">
        <f t="shared" si="2001"/>
        <v>0</v>
      </c>
      <c r="AW844" s="11">
        <f t="shared" ref="AW844:AW848" si="2103">AW845</f>
        <v>0</v>
      </c>
      <c r="AX844" s="11">
        <f t="shared" ref="AX844:AX848" si="2104">AX845</f>
        <v>0</v>
      </c>
      <c r="AY844" s="11">
        <f t="shared" ref="AY844:AY848" si="2105">AY845</f>
        <v>0</v>
      </c>
      <c r="AZ844" s="11">
        <f t="shared" si="2002"/>
        <v>673</v>
      </c>
      <c r="BA844" s="11">
        <f t="shared" si="2003"/>
        <v>0</v>
      </c>
      <c r="BB844" s="11">
        <f t="shared" si="2004"/>
        <v>0</v>
      </c>
      <c r="BC844" s="11">
        <f t="shared" ref="BC844:BC848" si="2106">BC845</f>
        <v>0</v>
      </c>
      <c r="BD844" s="11">
        <f t="shared" ref="BD844:BD848" si="2107">BD845</f>
        <v>0</v>
      </c>
      <c r="BE844" s="11">
        <f t="shared" ref="BE844:BE848" si="2108">BE845</f>
        <v>0</v>
      </c>
      <c r="BF844" s="11">
        <f t="shared" si="2005"/>
        <v>673</v>
      </c>
      <c r="BG844" s="11">
        <f t="shared" si="2006"/>
        <v>0</v>
      </c>
      <c r="BH844" s="11">
        <f t="shared" si="2007"/>
        <v>0</v>
      </c>
      <c r="BI844" s="11">
        <f t="shared" ref="BI844:BI848" si="2109">BI845</f>
        <v>0</v>
      </c>
      <c r="BJ844" s="11">
        <f t="shared" ref="BJ844:BJ848" si="2110">BJ845</f>
        <v>0</v>
      </c>
      <c r="BK844" s="11">
        <f t="shared" ref="BK844:BK848" si="2111">BK845</f>
        <v>0</v>
      </c>
      <c r="BL844" s="11">
        <f t="shared" si="1946"/>
        <v>673</v>
      </c>
      <c r="BM844" s="11">
        <f t="shared" ref="BM844:BM848" si="2112">BM845</f>
        <v>0</v>
      </c>
      <c r="BN844" s="43">
        <f t="shared" si="2046"/>
        <v>673</v>
      </c>
      <c r="BO844" s="11">
        <f t="shared" si="1893"/>
        <v>0</v>
      </c>
      <c r="BP844" s="11">
        <f t="shared" ref="BP844:BU848" si="2113">BP845</f>
        <v>0</v>
      </c>
      <c r="BQ844" s="43">
        <f t="shared" si="2047"/>
        <v>0</v>
      </c>
      <c r="BR844" s="11">
        <f t="shared" si="1894"/>
        <v>0</v>
      </c>
      <c r="BS844" s="11">
        <f t="shared" si="2113"/>
        <v>0</v>
      </c>
      <c r="BT844" s="43">
        <f t="shared" si="2048"/>
        <v>0</v>
      </c>
      <c r="BU844" s="11">
        <f t="shared" si="2113"/>
        <v>0</v>
      </c>
      <c r="BV844" s="21"/>
      <c r="BW844" s="21"/>
      <c r="BX844" s="1" t="str">
        <f t="shared" si="1948"/>
        <v/>
      </c>
    </row>
    <row r="845" spans="1:77" ht="31.2" customHeight="1" x14ac:dyDescent="0.3">
      <c r="A845" s="62" t="s">
        <v>558</v>
      </c>
      <c r="B845" s="63" t="s">
        <v>64</v>
      </c>
      <c r="C845" s="62"/>
      <c r="D845" s="62"/>
      <c r="E845" s="64" t="s">
        <v>65</v>
      </c>
      <c r="F845" s="11">
        <f t="shared" si="2081"/>
        <v>673</v>
      </c>
      <c r="G845" s="11">
        <f t="shared" si="2082"/>
        <v>0</v>
      </c>
      <c r="H845" s="11">
        <f t="shared" si="2083"/>
        <v>0</v>
      </c>
      <c r="I845" s="11">
        <f t="shared" si="2084"/>
        <v>0</v>
      </c>
      <c r="J845" s="11">
        <f t="shared" si="2085"/>
        <v>0</v>
      </c>
      <c r="K845" s="11">
        <f t="shared" si="2086"/>
        <v>0</v>
      </c>
      <c r="L845" s="11">
        <f t="shared" si="1935"/>
        <v>673</v>
      </c>
      <c r="M845" s="11">
        <f t="shared" si="1936"/>
        <v>0</v>
      </c>
      <c r="N845" s="11">
        <f t="shared" si="1937"/>
        <v>0</v>
      </c>
      <c r="O845" s="11">
        <f t="shared" si="2087"/>
        <v>0</v>
      </c>
      <c r="P845" s="11">
        <f t="shared" si="2088"/>
        <v>0</v>
      </c>
      <c r="Q845" s="11">
        <f t="shared" si="2089"/>
        <v>0</v>
      </c>
      <c r="R845" s="11">
        <f t="shared" si="1984"/>
        <v>673</v>
      </c>
      <c r="S845" s="11">
        <f t="shared" si="1985"/>
        <v>0</v>
      </c>
      <c r="T845" s="11">
        <f t="shared" si="1986"/>
        <v>0</v>
      </c>
      <c r="U845" s="11">
        <f t="shared" si="2090"/>
        <v>0</v>
      </c>
      <c r="V845" s="11">
        <f t="shared" si="2091"/>
        <v>0</v>
      </c>
      <c r="W845" s="11">
        <f t="shared" si="2092"/>
        <v>0</v>
      </c>
      <c r="X845" s="11">
        <f t="shared" si="1987"/>
        <v>673</v>
      </c>
      <c r="Y845" s="11">
        <f t="shared" si="1988"/>
        <v>0</v>
      </c>
      <c r="Z845" s="11">
        <f t="shared" si="1989"/>
        <v>0</v>
      </c>
      <c r="AA845" s="11">
        <f t="shared" si="2093"/>
        <v>0</v>
      </c>
      <c r="AB845" s="11">
        <f t="shared" si="2094"/>
        <v>0</v>
      </c>
      <c r="AC845" s="11">
        <f t="shared" si="2095"/>
        <v>0</v>
      </c>
      <c r="AD845" s="11">
        <f t="shared" si="1990"/>
        <v>673</v>
      </c>
      <c r="AE845" s="11">
        <f t="shared" si="1991"/>
        <v>0</v>
      </c>
      <c r="AF845" s="11">
        <f t="shared" si="1992"/>
        <v>0</v>
      </c>
      <c r="AG845" s="11">
        <f t="shared" si="2096"/>
        <v>0</v>
      </c>
      <c r="AH845" s="11">
        <f t="shared" si="1993"/>
        <v>673</v>
      </c>
      <c r="AI845" s="11">
        <f t="shared" si="1994"/>
        <v>0</v>
      </c>
      <c r="AJ845" s="11">
        <f t="shared" si="1995"/>
        <v>0</v>
      </c>
      <c r="AK845" s="11">
        <f t="shared" si="2097"/>
        <v>0</v>
      </c>
      <c r="AL845" s="11">
        <f t="shared" si="2098"/>
        <v>0</v>
      </c>
      <c r="AM845" s="11">
        <f t="shared" si="2099"/>
        <v>0</v>
      </c>
      <c r="AN845" s="11">
        <f t="shared" si="1996"/>
        <v>673</v>
      </c>
      <c r="AO845" s="11">
        <f t="shared" si="1997"/>
        <v>0</v>
      </c>
      <c r="AP845" s="11">
        <f t="shared" si="1998"/>
        <v>0</v>
      </c>
      <c r="AQ845" s="11">
        <f t="shared" si="2100"/>
        <v>0</v>
      </c>
      <c r="AR845" s="11">
        <f t="shared" si="2101"/>
        <v>0</v>
      </c>
      <c r="AS845" s="11">
        <f t="shared" si="2102"/>
        <v>0</v>
      </c>
      <c r="AT845" s="11">
        <f t="shared" si="1999"/>
        <v>673</v>
      </c>
      <c r="AU845" s="11">
        <f t="shared" si="2000"/>
        <v>0</v>
      </c>
      <c r="AV845" s="11">
        <f t="shared" si="2001"/>
        <v>0</v>
      </c>
      <c r="AW845" s="11">
        <f t="shared" si="2103"/>
        <v>0</v>
      </c>
      <c r="AX845" s="11">
        <f t="shared" si="2104"/>
        <v>0</v>
      </c>
      <c r="AY845" s="11">
        <f t="shared" si="2105"/>
        <v>0</v>
      </c>
      <c r="AZ845" s="11">
        <f t="shared" si="2002"/>
        <v>673</v>
      </c>
      <c r="BA845" s="11">
        <f t="shared" si="2003"/>
        <v>0</v>
      </c>
      <c r="BB845" s="11">
        <f t="shared" si="2004"/>
        <v>0</v>
      </c>
      <c r="BC845" s="11">
        <f t="shared" si="2106"/>
        <v>0</v>
      </c>
      <c r="BD845" s="11">
        <f t="shared" si="2107"/>
        <v>0</v>
      </c>
      <c r="BE845" s="11">
        <f t="shared" si="2108"/>
        <v>0</v>
      </c>
      <c r="BF845" s="11">
        <f t="shared" si="2005"/>
        <v>673</v>
      </c>
      <c r="BG845" s="11">
        <f t="shared" si="2006"/>
        <v>0</v>
      </c>
      <c r="BH845" s="11">
        <f t="shared" si="2007"/>
        <v>0</v>
      </c>
      <c r="BI845" s="11">
        <f t="shared" si="2109"/>
        <v>0</v>
      </c>
      <c r="BJ845" s="11">
        <f t="shared" si="2110"/>
        <v>0</v>
      </c>
      <c r="BK845" s="11">
        <f t="shared" si="2111"/>
        <v>0</v>
      </c>
      <c r="BL845" s="11">
        <f t="shared" si="1946"/>
        <v>673</v>
      </c>
      <c r="BM845" s="11">
        <f t="shared" si="2112"/>
        <v>0</v>
      </c>
      <c r="BN845" s="43">
        <f t="shared" si="2046"/>
        <v>673</v>
      </c>
      <c r="BO845" s="11">
        <f t="shared" si="1893"/>
        <v>0</v>
      </c>
      <c r="BP845" s="11">
        <f t="shared" si="2113"/>
        <v>0</v>
      </c>
      <c r="BQ845" s="43">
        <f t="shared" si="2047"/>
        <v>0</v>
      </c>
      <c r="BR845" s="11">
        <f t="shared" si="1894"/>
        <v>0</v>
      </c>
      <c r="BS845" s="11">
        <f t="shared" si="2113"/>
        <v>0</v>
      </c>
      <c r="BT845" s="43">
        <f t="shared" si="2048"/>
        <v>0</v>
      </c>
      <c r="BU845" s="11">
        <f t="shared" si="2113"/>
        <v>0</v>
      </c>
      <c r="BV845" s="21"/>
      <c r="BW845" s="21"/>
      <c r="BX845" s="1" t="str">
        <f t="shared" si="1948"/>
        <v/>
      </c>
    </row>
    <row r="846" spans="1:77" ht="15.6" customHeight="1" x14ac:dyDescent="0.3">
      <c r="A846" s="62" t="s">
        <v>558</v>
      </c>
      <c r="B846" s="63">
        <v>200</v>
      </c>
      <c r="C846" s="62" t="s">
        <v>71</v>
      </c>
      <c r="D846" s="62" t="s">
        <v>72</v>
      </c>
      <c r="E846" s="64" t="s">
        <v>73</v>
      </c>
      <c r="F846" s="11">
        <v>673</v>
      </c>
      <c r="G846" s="11">
        <v>0</v>
      </c>
      <c r="H846" s="11">
        <v>0</v>
      </c>
      <c r="I846" s="11"/>
      <c r="J846" s="11"/>
      <c r="K846" s="11"/>
      <c r="L846" s="11">
        <f t="shared" si="1935"/>
        <v>673</v>
      </c>
      <c r="M846" s="11">
        <f t="shared" si="1936"/>
        <v>0</v>
      </c>
      <c r="N846" s="11">
        <f t="shared" si="1937"/>
        <v>0</v>
      </c>
      <c r="O846" s="11"/>
      <c r="P846" s="11"/>
      <c r="Q846" s="11"/>
      <c r="R846" s="11">
        <f t="shared" si="1984"/>
        <v>673</v>
      </c>
      <c r="S846" s="11">
        <f t="shared" si="1985"/>
        <v>0</v>
      </c>
      <c r="T846" s="11">
        <f t="shared" si="1986"/>
        <v>0</v>
      </c>
      <c r="U846" s="11"/>
      <c r="V846" s="11"/>
      <c r="W846" s="11"/>
      <c r="X846" s="11">
        <f t="shared" si="1987"/>
        <v>673</v>
      </c>
      <c r="Y846" s="11">
        <f t="shared" si="1988"/>
        <v>0</v>
      </c>
      <c r="Z846" s="11">
        <f t="shared" si="1989"/>
        <v>0</v>
      </c>
      <c r="AA846" s="11"/>
      <c r="AB846" s="11"/>
      <c r="AC846" s="11"/>
      <c r="AD846" s="11">
        <f t="shared" si="1990"/>
        <v>673</v>
      </c>
      <c r="AE846" s="11">
        <f t="shared" si="1991"/>
        <v>0</v>
      </c>
      <c r="AF846" s="11">
        <f t="shared" si="1992"/>
        <v>0</v>
      </c>
      <c r="AG846" s="11"/>
      <c r="AH846" s="11">
        <f t="shared" si="1993"/>
        <v>673</v>
      </c>
      <c r="AI846" s="11">
        <f t="shared" si="1994"/>
        <v>0</v>
      </c>
      <c r="AJ846" s="11">
        <f t="shared" si="1995"/>
        <v>0</v>
      </c>
      <c r="AK846" s="11"/>
      <c r="AL846" s="11"/>
      <c r="AM846" s="11"/>
      <c r="AN846" s="11">
        <f t="shared" si="1996"/>
        <v>673</v>
      </c>
      <c r="AO846" s="11">
        <f t="shared" si="1997"/>
        <v>0</v>
      </c>
      <c r="AP846" s="11">
        <f t="shared" si="1998"/>
        <v>0</v>
      </c>
      <c r="AQ846" s="11"/>
      <c r="AR846" s="11"/>
      <c r="AS846" s="11"/>
      <c r="AT846" s="11">
        <f t="shared" si="1999"/>
        <v>673</v>
      </c>
      <c r="AU846" s="11">
        <f t="shared" si="2000"/>
        <v>0</v>
      </c>
      <c r="AV846" s="11">
        <f t="shared" si="2001"/>
        <v>0</v>
      </c>
      <c r="AW846" s="11"/>
      <c r="AX846" s="11"/>
      <c r="AY846" s="11"/>
      <c r="AZ846" s="11">
        <f t="shared" si="2002"/>
        <v>673</v>
      </c>
      <c r="BA846" s="11">
        <f t="shared" si="2003"/>
        <v>0</v>
      </c>
      <c r="BB846" s="11">
        <f t="shared" si="2004"/>
        <v>0</v>
      </c>
      <c r="BC846" s="11"/>
      <c r="BD846" s="11"/>
      <c r="BE846" s="11"/>
      <c r="BF846" s="11">
        <f t="shared" si="2005"/>
        <v>673</v>
      </c>
      <c r="BG846" s="11">
        <f t="shared" si="2006"/>
        <v>0</v>
      </c>
      <c r="BH846" s="11">
        <f t="shared" si="2007"/>
        <v>0</v>
      </c>
      <c r="BI846" s="11"/>
      <c r="BJ846" s="11"/>
      <c r="BK846" s="11"/>
      <c r="BL846" s="11">
        <f t="shared" si="1946"/>
        <v>673</v>
      </c>
      <c r="BM846" s="11"/>
      <c r="BN846" s="43">
        <f t="shared" si="2046"/>
        <v>673</v>
      </c>
      <c r="BO846" s="11">
        <f t="shared" si="1893"/>
        <v>0</v>
      </c>
      <c r="BP846" s="11"/>
      <c r="BQ846" s="43">
        <f t="shared" si="2047"/>
        <v>0</v>
      </c>
      <c r="BR846" s="11">
        <f t="shared" si="1894"/>
        <v>0</v>
      </c>
      <c r="BS846" s="11"/>
      <c r="BT846" s="43">
        <f t="shared" si="2048"/>
        <v>0</v>
      </c>
      <c r="BU846" s="11"/>
      <c r="BV846" s="21"/>
      <c r="BW846" s="21"/>
      <c r="BX846" s="1" t="str">
        <f t="shared" si="1948"/>
        <v>0409</v>
      </c>
    </row>
    <row r="847" spans="1:77" ht="109.2" customHeight="1" x14ac:dyDescent="0.3">
      <c r="A847" s="62" t="s">
        <v>560</v>
      </c>
      <c r="B847" s="63"/>
      <c r="C847" s="62"/>
      <c r="D847" s="62"/>
      <c r="E847" s="64" t="s">
        <v>561</v>
      </c>
      <c r="F847" s="11">
        <f t="shared" si="2081"/>
        <v>831831</v>
      </c>
      <c r="G847" s="11">
        <f t="shared" si="2082"/>
        <v>831831</v>
      </c>
      <c r="H847" s="11">
        <f t="shared" si="2083"/>
        <v>831831</v>
      </c>
      <c r="I847" s="11">
        <f t="shared" si="2084"/>
        <v>0</v>
      </c>
      <c r="J847" s="11">
        <f t="shared" si="2085"/>
        <v>0</v>
      </c>
      <c r="K847" s="11">
        <f t="shared" si="2086"/>
        <v>0</v>
      </c>
      <c r="L847" s="11">
        <f t="shared" si="1935"/>
        <v>831831</v>
      </c>
      <c r="M847" s="11">
        <f t="shared" si="1936"/>
        <v>831831</v>
      </c>
      <c r="N847" s="11">
        <f t="shared" si="1937"/>
        <v>831831</v>
      </c>
      <c r="O847" s="11">
        <f t="shared" si="2087"/>
        <v>0</v>
      </c>
      <c r="P847" s="11">
        <f t="shared" si="2088"/>
        <v>0</v>
      </c>
      <c r="Q847" s="11">
        <f t="shared" si="2089"/>
        <v>0</v>
      </c>
      <c r="R847" s="11">
        <f t="shared" si="1984"/>
        <v>831831</v>
      </c>
      <c r="S847" s="11">
        <f t="shared" si="1985"/>
        <v>831831</v>
      </c>
      <c r="T847" s="11">
        <f t="shared" si="1986"/>
        <v>831831</v>
      </c>
      <c r="U847" s="11">
        <f t="shared" si="2090"/>
        <v>0</v>
      </c>
      <c r="V847" s="11">
        <f t="shared" si="2091"/>
        <v>0</v>
      </c>
      <c r="W847" s="11">
        <f t="shared" si="2092"/>
        <v>0</v>
      </c>
      <c r="X847" s="11">
        <f t="shared" si="1987"/>
        <v>831831</v>
      </c>
      <c r="Y847" s="11">
        <f t="shared" si="1988"/>
        <v>831831</v>
      </c>
      <c r="Z847" s="11">
        <f t="shared" si="1989"/>
        <v>831831</v>
      </c>
      <c r="AA847" s="11">
        <f t="shared" si="2093"/>
        <v>0</v>
      </c>
      <c r="AB847" s="11">
        <f t="shared" si="2094"/>
        <v>0</v>
      </c>
      <c r="AC847" s="11">
        <f t="shared" si="2095"/>
        <v>0</v>
      </c>
      <c r="AD847" s="11">
        <f t="shared" si="1990"/>
        <v>831831</v>
      </c>
      <c r="AE847" s="11">
        <f t="shared" si="1991"/>
        <v>831831</v>
      </c>
      <c r="AF847" s="11">
        <f t="shared" si="1992"/>
        <v>831831</v>
      </c>
      <c r="AG847" s="11">
        <f t="shared" si="2096"/>
        <v>0</v>
      </c>
      <c r="AH847" s="11">
        <f t="shared" si="1993"/>
        <v>831831</v>
      </c>
      <c r="AI847" s="11">
        <f t="shared" si="1994"/>
        <v>831831</v>
      </c>
      <c r="AJ847" s="11">
        <f t="shared" si="1995"/>
        <v>831831</v>
      </c>
      <c r="AK847" s="11">
        <f t="shared" si="2097"/>
        <v>0</v>
      </c>
      <c r="AL847" s="11">
        <f t="shared" si="2098"/>
        <v>0</v>
      </c>
      <c r="AM847" s="11">
        <f t="shared" si="2099"/>
        <v>0</v>
      </c>
      <c r="AN847" s="11">
        <f t="shared" si="1996"/>
        <v>831831</v>
      </c>
      <c r="AO847" s="11">
        <f t="shared" si="1997"/>
        <v>831831</v>
      </c>
      <c r="AP847" s="11">
        <f t="shared" si="1998"/>
        <v>831831</v>
      </c>
      <c r="AQ847" s="11">
        <f t="shared" si="2100"/>
        <v>0</v>
      </c>
      <c r="AR847" s="11">
        <f t="shared" si="2101"/>
        <v>0</v>
      </c>
      <c r="AS847" s="11">
        <f t="shared" si="2102"/>
        <v>0</v>
      </c>
      <c r="AT847" s="11">
        <f t="shared" si="1999"/>
        <v>831831</v>
      </c>
      <c r="AU847" s="11">
        <f t="shared" si="2000"/>
        <v>831831</v>
      </c>
      <c r="AV847" s="11">
        <f t="shared" si="2001"/>
        <v>831831</v>
      </c>
      <c r="AW847" s="11">
        <f t="shared" si="2103"/>
        <v>0</v>
      </c>
      <c r="AX847" s="11">
        <f t="shared" si="2104"/>
        <v>0</v>
      </c>
      <c r="AY847" s="11">
        <f t="shared" si="2105"/>
        <v>0</v>
      </c>
      <c r="AZ847" s="11">
        <f t="shared" si="2002"/>
        <v>831831</v>
      </c>
      <c r="BA847" s="11">
        <f t="shared" si="2003"/>
        <v>831831</v>
      </c>
      <c r="BB847" s="11">
        <f t="shared" si="2004"/>
        <v>831831</v>
      </c>
      <c r="BC847" s="11">
        <f t="shared" si="2106"/>
        <v>0</v>
      </c>
      <c r="BD847" s="11">
        <f t="shared" si="2107"/>
        <v>0</v>
      </c>
      <c r="BE847" s="11">
        <f t="shared" si="2108"/>
        <v>0</v>
      </c>
      <c r="BF847" s="11">
        <f t="shared" si="2005"/>
        <v>831831</v>
      </c>
      <c r="BG847" s="11">
        <f t="shared" si="2006"/>
        <v>831831</v>
      </c>
      <c r="BH847" s="11">
        <f t="shared" si="2007"/>
        <v>831831</v>
      </c>
      <c r="BI847" s="11">
        <f t="shared" si="2109"/>
        <v>0</v>
      </c>
      <c r="BJ847" s="11">
        <f t="shared" si="2110"/>
        <v>0</v>
      </c>
      <c r="BK847" s="11">
        <f t="shared" si="2111"/>
        <v>0</v>
      </c>
      <c r="BL847" s="11">
        <f t="shared" si="1946"/>
        <v>831831</v>
      </c>
      <c r="BM847" s="11">
        <f t="shared" si="2112"/>
        <v>0</v>
      </c>
      <c r="BN847" s="43">
        <f t="shared" si="2046"/>
        <v>831831</v>
      </c>
      <c r="BO847" s="11">
        <f t="shared" si="1893"/>
        <v>831831</v>
      </c>
      <c r="BP847" s="11">
        <f t="shared" si="2113"/>
        <v>0</v>
      </c>
      <c r="BQ847" s="43">
        <f t="shared" si="2047"/>
        <v>831831</v>
      </c>
      <c r="BR847" s="11">
        <f t="shared" si="1894"/>
        <v>831831</v>
      </c>
      <c r="BS847" s="11">
        <f t="shared" si="2113"/>
        <v>0</v>
      </c>
      <c r="BT847" s="43">
        <f t="shared" si="2048"/>
        <v>831831</v>
      </c>
      <c r="BU847" s="11">
        <f t="shared" si="2113"/>
        <v>0</v>
      </c>
      <c r="BV847" s="21"/>
      <c r="BW847" s="21"/>
      <c r="BX847" s="1" t="str">
        <f t="shared" si="1948"/>
        <v/>
      </c>
    </row>
    <row r="848" spans="1:77" ht="31.2" customHeight="1" x14ac:dyDescent="0.3">
      <c r="A848" s="62" t="s">
        <v>560</v>
      </c>
      <c r="B848" s="63" t="s">
        <v>64</v>
      </c>
      <c r="C848" s="62"/>
      <c r="D848" s="62"/>
      <c r="E848" s="64" t="s">
        <v>65</v>
      </c>
      <c r="F848" s="11">
        <f t="shared" si="2081"/>
        <v>831831</v>
      </c>
      <c r="G848" s="11">
        <f t="shared" si="2082"/>
        <v>831831</v>
      </c>
      <c r="H848" s="11">
        <f t="shared" si="2083"/>
        <v>831831</v>
      </c>
      <c r="I848" s="11">
        <f t="shared" si="2084"/>
        <v>0</v>
      </c>
      <c r="J848" s="11">
        <f t="shared" si="2085"/>
        <v>0</v>
      </c>
      <c r="K848" s="11">
        <f t="shared" si="2086"/>
        <v>0</v>
      </c>
      <c r="L848" s="11">
        <f t="shared" si="1935"/>
        <v>831831</v>
      </c>
      <c r="M848" s="11">
        <f t="shared" si="1936"/>
        <v>831831</v>
      </c>
      <c r="N848" s="11">
        <f t="shared" si="1937"/>
        <v>831831</v>
      </c>
      <c r="O848" s="11">
        <f t="shared" si="2087"/>
        <v>0</v>
      </c>
      <c r="P848" s="11">
        <f t="shared" si="2088"/>
        <v>0</v>
      </c>
      <c r="Q848" s="11">
        <f t="shared" si="2089"/>
        <v>0</v>
      </c>
      <c r="R848" s="11">
        <f t="shared" si="1984"/>
        <v>831831</v>
      </c>
      <c r="S848" s="11">
        <f t="shared" si="1985"/>
        <v>831831</v>
      </c>
      <c r="T848" s="11">
        <f t="shared" si="1986"/>
        <v>831831</v>
      </c>
      <c r="U848" s="11">
        <f t="shared" si="2090"/>
        <v>0</v>
      </c>
      <c r="V848" s="11">
        <f t="shared" si="2091"/>
        <v>0</v>
      </c>
      <c r="W848" s="11">
        <f t="shared" si="2092"/>
        <v>0</v>
      </c>
      <c r="X848" s="11">
        <f t="shared" si="1987"/>
        <v>831831</v>
      </c>
      <c r="Y848" s="11">
        <f t="shared" si="1988"/>
        <v>831831</v>
      </c>
      <c r="Z848" s="11">
        <f t="shared" si="1989"/>
        <v>831831</v>
      </c>
      <c r="AA848" s="11">
        <f t="shared" si="2093"/>
        <v>0</v>
      </c>
      <c r="AB848" s="11">
        <f t="shared" si="2094"/>
        <v>0</v>
      </c>
      <c r="AC848" s="11">
        <f t="shared" si="2095"/>
        <v>0</v>
      </c>
      <c r="AD848" s="11">
        <f t="shared" si="1990"/>
        <v>831831</v>
      </c>
      <c r="AE848" s="11">
        <f t="shared" si="1991"/>
        <v>831831</v>
      </c>
      <c r="AF848" s="11">
        <f t="shared" si="1992"/>
        <v>831831</v>
      </c>
      <c r="AG848" s="11">
        <f t="shared" si="2096"/>
        <v>0</v>
      </c>
      <c r="AH848" s="11">
        <f t="shared" si="1993"/>
        <v>831831</v>
      </c>
      <c r="AI848" s="11">
        <f t="shared" si="1994"/>
        <v>831831</v>
      </c>
      <c r="AJ848" s="11">
        <f t="shared" si="1995"/>
        <v>831831</v>
      </c>
      <c r="AK848" s="11">
        <f t="shared" si="2097"/>
        <v>0</v>
      </c>
      <c r="AL848" s="11">
        <f t="shared" si="2098"/>
        <v>0</v>
      </c>
      <c r="AM848" s="11">
        <f t="shared" si="2099"/>
        <v>0</v>
      </c>
      <c r="AN848" s="11">
        <f t="shared" si="1996"/>
        <v>831831</v>
      </c>
      <c r="AO848" s="11">
        <f t="shared" si="1997"/>
        <v>831831</v>
      </c>
      <c r="AP848" s="11">
        <f t="shared" si="1998"/>
        <v>831831</v>
      </c>
      <c r="AQ848" s="11">
        <f t="shared" si="2100"/>
        <v>0</v>
      </c>
      <c r="AR848" s="11">
        <f t="shared" si="2101"/>
        <v>0</v>
      </c>
      <c r="AS848" s="11">
        <f t="shared" si="2102"/>
        <v>0</v>
      </c>
      <c r="AT848" s="11">
        <f t="shared" si="1999"/>
        <v>831831</v>
      </c>
      <c r="AU848" s="11">
        <f t="shared" si="2000"/>
        <v>831831</v>
      </c>
      <c r="AV848" s="11">
        <f t="shared" si="2001"/>
        <v>831831</v>
      </c>
      <c r="AW848" s="11">
        <f t="shared" si="2103"/>
        <v>0</v>
      </c>
      <c r="AX848" s="11">
        <f t="shared" si="2104"/>
        <v>0</v>
      </c>
      <c r="AY848" s="11">
        <f t="shared" si="2105"/>
        <v>0</v>
      </c>
      <c r="AZ848" s="11">
        <f t="shared" si="2002"/>
        <v>831831</v>
      </c>
      <c r="BA848" s="11">
        <f t="shared" si="2003"/>
        <v>831831</v>
      </c>
      <c r="BB848" s="11">
        <f t="shared" si="2004"/>
        <v>831831</v>
      </c>
      <c r="BC848" s="11">
        <f t="shared" si="2106"/>
        <v>0</v>
      </c>
      <c r="BD848" s="11">
        <f t="shared" si="2107"/>
        <v>0</v>
      </c>
      <c r="BE848" s="11">
        <f t="shared" si="2108"/>
        <v>0</v>
      </c>
      <c r="BF848" s="11">
        <f t="shared" si="2005"/>
        <v>831831</v>
      </c>
      <c r="BG848" s="11">
        <f t="shared" si="2006"/>
        <v>831831</v>
      </c>
      <c r="BH848" s="11">
        <f t="shared" si="2007"/>
        <v>831831</v>
      </c>
      <c r="BI848" s="11">
        <f t="shared" si="2109"/>
        <v>0</v>
      </c>
      <c r="BJ848" s="11">
        <f t="shared" si="2110"/>
        <v>0</v>
      </c>
      <c r="BK848" s="11">
        <f t="shared" si="2111"/>
        <v>0</v>
      </c>
      <c r="BL848" s="11">
        <f t="shared" si="1946"/>
        <v>831831</v>
      </c>
      <c r="BM848" s="11">
        <f t="shared" si="2112"/>
        <v>0</v>
      </c>
      <c r="BN848" s="43">
        <f t="shared" si="2046"/>
        <v>831831</v>
      </c>
      <c r="BO848" s="11">
        <f t="shared" ref="BO848:BO911" si="2114">BG848+BJ848</f>
        <v>831831</v>
      </c>
      <c r="BP848" s="11">
        <f t="shared" si="2113"/>
        <v>0</v>
      </c>
      <c r="BQ848" s="43">
        <f t="shared" si="2047"/>
        <v>831831</v>
      </c>
      <c r="BR848" s="11">
        <f t="shared" ref="BR848:BR911" si="2115">BH848+BK848</f>
        <v>831831</v>
      </c>
      <c r="BS848" s="11">
        <f t="shared" si="2113"/>
        <v>0</v>
      </c>
      <c r="BT848" s="43">
        <f t="shared" si="2048"/>
        <v>831831</v>
      </c>
      <c r="BU848" s="11">
        <f t="shared" si="2113"/>
        <v>0</v>
      </c>
      <c r="BV848" s="21"/>
      <c r="BW848" s="21"/>
      <c r="BX848" s="1" t="str">
        <f t="shared" si="1948"/>
        <v/>
      </c>
    </row>
    <row r="849" spans="1:77" ht="15.6" customHeight="1" x14ac:dyDescent="0.3">
      <c r="A849" s="62" t="s">
        <v>560</v>
      </c>
      <c r="B849" s="63">
        <v>200</v>
      </c>
      <c r="C849" s="62" t="s">
        <v>71</v>
      </c>
      <c r="D849" s="62" t="s">
        <v>72</v>
      </c>
      <c r="E849" s="64" t="s">
        <v>73</v>
      </c>
      <c r="F849" s="11">
        <v>831831</v>
      </c>
      <c r="G849" s="11">
        <v>831831</v>
      </c>
      <c r="H849" s="11">
        <v>831831</v>
      </c>
      <c r="I849" s="11"/>
      <c r="J849" s="11"/>
      <c r="K849" s="11"/>
      <c r="L849" s="11">
        <f t="shared" si="1935"/>
        <v>831831</v>
      </c>
      <c r="M849" s="11">
        <f t="shared" si="1936"/>
        <v>831831</v>
      </c>
      <c r="N849" s="11">
        <f t="shared" si="1937"/>
        <v>831831</v>
      </c>
      <c r="O849" s="11"/>
      <c r="P849" s="11"/>
      <c r="Q849" s="11"/>
      <c r="R849" s="11">
        <f t="shared" si="1984"/>
        <v>831831</v>
      </c>
      <c r="S849" s="11">
        <f t="shared" si="1985"/>
        <v>831831</v>
      </c>
      <c r="T849" s="11">
        <f t="shared" si="1986"/>
        <v>831831</v>
      </c>
      <c r="U849" s="11"/>
      <c r="V849" s="11"/>
      <c r="W849" s="11"/>
      <c r="X849" s="11">
        <f t="shared" si="1987"/>
        <v>831831</v>
      </c>
      <c r="Y849" s="11">
        <f t="shared" si="1988"/>
        <v>831831</v>
      </c>
      <c r="Z849" s="11">
        <f t="shared" si="1989"/>
        <v>831831</v>
      </c>
      <c r="AA849" s="11"/>
      <c r="AB849" s="11"/>
      <c r="AC849" s="11"/>
      <c r="AD849" s="11">
        <f t="shared" si="1990"/>
        <v>831831</v>
      </c>
      <c r="AE849" s="11">
        <f t="shared" si="1991"/>
        <v>831831</v>
      </c>
      <c r="AF849" s="11">
        <f t="shared" si="1992"/>
        <v>831831</v>
      </c>
      <c r="AG849" s="11"/>
      <c r="AH849" s="11">
        <f t="shared" si="1993"/>
        <v>831831</v>
      </c>
      <c r="AI849" s="11">
        <f t="shared" si="1994"/>
        <v>831831</v>
      </c>
      <c r="AJ849" s="11">
        <f t="shared" si="1995"/>
        <v>831831</v>
      </c>
      <c r="AK849" s="11"/>
      <c r="AL849" s="11"/>
      <c r="AM849" s="11"/>
      <c r="AN849" s="11">
        <f t="shared" si="1996"/>
        <v>831831</v>
      </c>
      <c r="AO849" s="11">
        <f t="shared" si="1997"/>
        <v>831831</v>
      </c>
      <c r="AP849" s="11">
        <f t="shared" si="1998"/>
        <v>831831</v>
      </c>
      <c r="AQ849" s="11"/>
      <c r="AR849" s="11"/>
      <c r="AS849" s="11"/>
      <c r="AT849" s="11">
        <f t="shared" si="1999"/>
        <v>831831</v>
      </c>
      <c r="AU849" s="11">
        <f t="shared" si="2000"/>
        <v>831831</v>
      </c>
      <c r="AV849" s="11">
        <f t="shared" si="2001"/>
        <v>831831</v>
      </c>
      <c r="AW849" s="11"/>
      <c r="AX849" s="11"/>
      <c r="AY849" s="11"/>
      <c r="AZ849" s="11">
        <f t="shared" si="2002"/>
        <v>831831</v>
      </c>
      <c r="BA849" s="11">
        <f t="shared" si="2003"/>
        <v>831831</v>
      </c>
      <c r="BB849" s="11">
        <f t="shared" si="2004"/>
        <v>831831</v>
      </c>
      <c r="BC849" s="11"/>
      <c r="BD849" s="11"/>
      <c r="BE849" s="11"/>
      <c r="BF849" s="11">
        <f t="shared" si="2005"/>
        <v>831831</v>
      </c>
      <c r="BG849" s="11">
        <f t="shared" si="2006"/>
        <v>831831</v>
      </c>
      <c r="BH849" s="11">
        <f t="shared" si="2007"/>
        <v>831831</v>
      </c>
      <c r="BI849" s="11"/>
      <c r="BJ849" s="11"/>
      <c r="BK849" s="11"/>
      <c r="BL849" s="11">
        <f t="shared" si="1946"/>
        <v>831831</v>
      </c>
      <c r="BM849" s="11"/>
      <c r="BN849" s="43">
        <f t="shared" si="2046"/>
        <v>831831</v>
      </c>
      <c r="BO849" s="11">
        <f t="shared" si="2114"/>
        <v>831831</v>
      </c>
      <c r="BP849" s="11"/>
      <c r="BQ849" s="43">
        <f t="shared" si="2047"/>
        <v>831831</v>
      </c>
      <c r="BR849" s="11">
        <f t="shared" si="2115"/>
        <v>831831</v>
      </c>
      <c r="BS849" s="11"/>
      <c r="BT849" s="43">
        <f t="shared" si="2048"/>
        <v>831831</v>
      </c>
      <c r="BU849" s="11"/>
      <c r="BV849" s="21"/>
      <c r="BW849" s="21"/>
      <c r="BX849" s="1" t="str">
        <f t="shared" si="1948"/>
        <v>0409</v>
      </c>
    </row>
    <row r="850" spans="1:77" s="70" customFormat="1" ht="31.2" customHeight="1" x14ac:dyDescent="0.3">
      <c r="A850" s="59" t="s">
        <v>562</v>
      </c>
      <c r="B850" s="60"/>
      <c r="C850" s="59"/>
      <c r="D850" s="59"/>
      <c r="E850" s="61" t="s">
        <v>281</v>
      </c>
      <c r="F850" s="18">
        <f t="shared" ref="F850:K850" si="2116">F851+F857</f>
        <v>2005875.0000000002</v>
      </c>
      <c r="G850" s="18">
        <f t="shared" si="2116"/>
        <v>1241781.7</v>
      </c>
      <c r="H850" s="18">
        <f t="shared" si="2116"/>
        <v>244941.40000000002</v>
      </c>
      <c r="I850" s="18">
        <f t="shared" si="2116"/>
        <v>0</v>
      </c>
      <c r="J850" s="18">
        <f t="shared" si="2116"/>
        <v>0</v>
      </c>
      <c r="K850" s="18">
        <f t="shared" si="2116"/>
        <v>0</v>
      </c>
      <c r="L850" s="18">
        <f t="shared" si="1935"/>
        <v>2005875.0000000002</v>
      </c>
      <c r="M850" s="18">
        <f t="shared" si="1936"/>
        <v>1241781.7</v>
      </c>
      <c r="N850" s="18">
        <f t="shared" si="1937"/>
        <v>244941.40000000002</v>
      </c>
      <c r="O850" s="18">
        <f>O851+O857</f>
        <v>22328.142099999997</v>
      </c>
      <c r="P850" s="18">
        <f>P851+P857</f>
        <v>0</v>
      </c>
      <c r="Q850" s="18">
        <f>Q851+Q857</f>
        <v>0</v>
      </c>
      <c r="R850" s="18">
        <f t="shared" si="1984"/>
        <v>2028203.1421000003</v>
      </c>
      <c r="S850" s="18">
        <f t="shared" si="1985"/>
        <v>1241781.7</v>
      </c>
      <c r="T850" s="18">
        <f t="shared" si="1986"/>
        <v>244941.40000000002</v>
      </c>
      <c r="U850" s="18">
        <f>U851+U857</f>
        <v>0</v>
      </c>
      <c r="V850" s="18">
        <f>V851+V857</f>
        <v>0</v>
      </c>
      <c r="W850" s="18">
        <f>W851+W857</f>
        <v>0</v>
      </c>
      <c r="X850" s="18">
        <f t="shared" si="1987"/>
        <v>2028203.1421000003</v>
      </c>
      <c r="Y850" s="18">
        <f t="shared" si="1988"/>
        <v>1241781.7</v>
      </c>
      <c r="Z850" s="18">
        <f t="shared" si="1989"/>
        <v>244941.40000000002</v>
      </c>
      <c r="AA850" s="18">
        <f>AA851+AA857</f>
        <v>0</v>
      </c>
      <c r="AB850" s="18">
        <f>AB851+AB857</f>
        <v>548402.53799999994</v>
      </c>
      <c r="AC850" s="18">
        <f>AC851+AC857</f>
        <v>0</v>
      </c>
      <c r="AD850" s="18">
        <f t="shared" si="1990"/>
        <v>2028203.1421000003</v>
      </c>
      <c r="AE850" s="18">
        <f t="shared" si="1991"/>
        <v>1790184.2379999999</v>
      </c>
      <c r="AF850" s="18">
        <f t="shared" si="1992"/>
        <v>244941.40000000002</v>
      </c>
      <c r="AG850" s="18">
        <f>AG851+AG857</f>
        <v>0</v>
      </c>
      <c r="AH850" s="18">
        <f t="shared" si="1993"/>
        <v>2028203.1421000003</v>
      </c>
      <c r="AI850" s="18">
        <f t="shared" si="1994"/>
        <v>1790184.2379999999</v>
      </c>
      <c r="AJ850" s="18">
        <f t="shared" si="1995"/>
        <v>244941.40000000002</v>
      </c>
      <c r="AK850" s="18">
        <f>AK851+AK857</f>
        <v>0</v>
      </c>
      <c r="AL850" s="18">
        <f>AL851+AL857</f>
        <v>-31857.037000000004</v>
      </c>
      <c r="AM850" s="18">
        <f>AM851+AM857</f>
        <v>155979.11199999999</v>
      </c>
      <c r="AN850" s="18">
        <f t="shared" si="1996"/>
        <v>2028203.1421000003</v>
      </c>
      <c r="AO850" s="18">
        <f t="shared" si="1997"/>
        <v>1758327.2009999999</v>
      </c>
      <c r="AP850" s="18">
        <f t="shared" si="1998"/>
        <v>400920.51199999999</v>
      </c>
      <c r="AQ850" s="18">
        <f>AQ851+AQ857</f>
        <v>0</v>
      </c>
      <c r="AR850" s="18">
        <f>AR851+AR857</f>
        <v>0</v>
      </c>
      <c r="AS850" s="18">
        <f>AS851+AS857</f>
        <v>0</v>
      </c>
      <c r="AT850" s="18">
        <f t="shared" si="1999"/>
        <v>2028203.1421000003</v>
      </c>
      <c r="AU850" s="18">
        <f t="shared" si="2000"/>
        <v>1758327.2009999999</v>
      </c>
      <c r="AV850" s="18">
        <f t="shared" si="2001"/>
        <v>400920.51199999999</v>
      </c>
      <c r="AW850" s="18">
        <f>AW851+AW857</f>
        <v>0</v>
      </c>
      <c r="AX850" s="18">
        <f>AX851+AX857</f>
        <v>0</v>
      </c>
      <c r="AY850" s="18">
        <f>AY851+AY857</f>
        <v>0</v>
      </c>
      <c r="AZ850" s="18">
        <f t="shared" si="2002"/>
        <v>2028203.1421000003</v>
      </c>
      <c r="BA850" s="18">
        <f t="shared" si="2003"/>
        <v>1758327.2009999999</v>
      </c>
      <c r="BB850" s="18">
        <f t="shared" si="2004"/>
        <v>400920.51199999999</v>
      </c>
      <c r="BC850" s="18">
        <f>BC851+BC857</f>
        <v>0</v>
      </c>
      <c r="BD850" s="18">
        <f>BD851+BD857</f>
        <v>0</v>
      </c>
      <c r="BE850" s="18">
        <f>BE851+BE857</f>
        <v>0</v>
      </c>
      <c r="BF850" s="18">
        <f t="shared" si="2005"/>
        <v>2028203.1421000003</v>
      </c>
      <c r="BG850" s="18">
        <f t="shared" si="2006"/>
        <v>1758327.2009999999</v>
      </c>
      <c r="BH850" s="18">
        <f t="shared" si="2007"/>
        <v>400920.51199999999</v>
      </c>
      <c r="BI850" s="18">
        <f>BI851+BI857</f>
        <v>-60450.924999999996</v>
      </c>
      <c r="BJ850" s="18">
        <f>BJ851+BJ857</f>
        <v>17004.258999999998</v>
      </c>
      <c r="BK850" s="18">
        <f>BK851+BK857</f>
        <v>6426.049</v>
      </c>
      <c r="BL850" s="18">
        <f t="shared" si="1946"/>
        <v>1967752.2171000002</v>
      </c>
      <c r="BM850" s="18">
        <f>BM851+BM857</f>
        <v>0</v>
      </c>
      <c r="BN850" s="68">
        <f t="shared" si="2046"/>
        <v>1967752.2171000002</v>
      </c>
      <c r="BO850" s="18">
        <f t="shared" si="2114"/>
        <v>1775331.46</v>
      </c>
      <c r="BP850" s="18">
        <f>BP851+BP857</f>
        <v>0</v>
      </c>
      <c r="BQ850" s="68">
        <f t="shared" si="2047"/>
        <v>1775331.46</v>
      </c>
      <c r="BR850" s="18">
        <f t="shared" si="2115"/>
        <v>407346.56099999999</v>
      </c>
      <c r="BS850" s="18">
        <f>BS851+BS857</f>
        <v>0</v>
      </c>
      <c r="BT850" s="68">
        <f t="shared" si="2048"/>
        <v>407346.56099999999</v>
      </c>
      <c r="BU850" s="18">
        <f>BU851+BU857</f>
        <v>0</v>
      </c>
      <c r="BV850" s="19"/>
      <c r="BW850" s="19"/>
      <c r="BX850" s="17" t="str">
        <f t="shared" si="1948"/>
        <v/>
      </c>
      <c r="BY850" s="17"/>
    </row>
    <row r="851" spans="1:77" ht="15.6" customHeight="1" x14ac:dyDescent="0.3">
      <c r="A851" s="62" t="s">
        <v>563</v>
      </c>
      <c r="B851" s="63"/>
      <c r="C851" s="62"/>
      <c r="D851" s="62"/>
      <c r="E851" s="64" t="s">
        <v>564</v>
      </c>
      <c r="F851" s="11">
        <f t="shared" ref="F851:K851" si="2117">F852</f>
        <v>218600.3</v>
      </c>
      <c r="G851" s="11">
        <f t="shared" si="2117"/>
        <v>445103.1</v>
      </c>
      <c r="H851" s="11">
        <f t="shared" si="2117"/>
        <v>145103.1</v>
      </c>
      <c r="I851" s="11">
        <f t="shared" si="2117"/>
        <v>0</v>
      </c>
      <c r="J851" s="11">
        <f t="shared" si="2117"/>
        <v>0</v>
      </c>
      <c r="K851" s="11">
        <f t="shared" si="2117"/>
        <v>0</v>
      </c>
      <c r="L851" s="11">
        <f t="shared" si="1935"/>
        <v>218600.3</v>
      </c>
      <c r="M851" s="11">
        <f t="shared" si="1936"/>
        <v>445103.1</v>
      </c>
      <c r="N851" s="11">
        <f t="shared" si="1937"/>
        <v>145103.1</v>
      </c>
      <c r="O851" s="11">
        <f>O852</f>
        <v>5053.4343699999999</v>
      </c>
      <c r="P851" s="11">
        <f>P852</f>
        <v>0</v>
      </c>
      <c r="Q851" s="11">
        <f>Q852</f>
        <v>0</v>
      </c>
      <c r="R851" s="11">
        <f t="shared" si="1984"/>
        <v>223653.73436999999</v>
      </c>
      <c r="S851" s="11">
        <f t="shared" si="1985"/>
        <v>445103.1</v>
      </c>
      <c r="T851" s="11">
        <f t="shared" si="1986"/>
        <v>145103.1</v>
      </c>
      <c r="U851" s="11">
        <f>U852</f>
        <v>0</v>
      </c>
      <c r="V851" s="11">
        <f>V852</f>
        <v>0</v>
      </c>
      <c r="W851" s="11">
        <f>W852</f>
        <v>0</v>
      </c>
      <c r="X851" s="11">
        <f t="shared" si="1987"/>
        <v>223653.73436999999</v>
      </c>
      <c r="Y851" s="11">
        <f t="shared" si="1988"/>
        <v>445103.1</v>
      </c>
      <c r="Z851" s="11">
        <f t="shared" si="1989"/>
        <v>145103.1</v>
      </c>
      <c r="AA851" s="11">
        <f>AA852</f>
        <v>0</v>
      </c>
      <c r="AB851" s="11">
        <f>AB852</f>
        <v>150057.79999999999</v>
      </c>
      <c r="AC851" s="11">
        <f>AC852</f>
        <v>0</v>
      </c>
      <c r="AD851" s="11">
        <f t="shared" si="1990"/>
        <v>223653.73436999999</v>
      </c>
      <c r="AE851" s="11">
        <f t="shared" si="1991"/>
        <v>595160.89999999991</v>
      </c>
      <c r="AF851" s="11">
        <f t="shared" si="1992"/>
        <v>145103.1</v>
      </c>
      <c r="AG851" s="11">
        <f>AG852</f>
        <v>0</v>
      </c>
      <c r="AH851" s="11">
        <f t="shared" si="1993"/>
        <v>223653.73436999999</v>
      </c>
      <c r="AI851" s="11">
        <f t="shared" si="1994"/>
        <v>595160.89999999991</v>
      </c>
      <c r="AJ851" s="11">
        <f t="shared" si="1995"/>
        <v>145103.1</v>
      </c>
      <c r="AK851" s="11">
        <f>AK852</f>
        <v>0</v>
      </c>
      <c r="AL851" s="11">
        <f>AL852</f>
        <v>-31857.037000000004</v>
      </c>
      <c r="AM851" s="11">
        <f>AM852</f>
        <v>155979.11199999999</v>
      </c>
      <c r="AN851" s="11">
        <f t="shared" si="1996"/>
        <v>223653.73436999999</v>
      </c>
      <c r="AO851" s="11">
        <f t="shared" si="1997"/>
        <v>563303.8629999999</v>
      </c>
      <c r="AP851" s="11">
        <f t="shared" si="1998"/>
        <v>301082.212</v>
      </c>
      <c r="AQ851" s="11">
        <f>AQ852</f>
        <v>0</v>
      </c>
      <c r="AR851" s="11">
        <f>AR852</f>
        <v>0</v>
      </c>
      <c r="AS851" s="11">
        <f>AS852</f>
        <v>0</v>
      </c>
      <c r="AT851" s="11">
        <f t="shared" si="1999"/>
        <v>223653.73436999999</v>
      </c>
      <c r="AU851" s="11">
        <f t="shared" si="2000"/>
        <v>563303.8629999999</v>
      </c>
      <c r="AV851" s="11">
        <f t="shared" si="2001"/>
        <v>301082.212</v>
      </c>
      <c r="AW851" s="11">
        <f>AW852</f>
        <v>0</v>
      </c>
      <c r="AX851" s="11">
        <f>AX852</f>
        <v>0</v>
      </c>
      <c r="AY851" s="11">
        <f>AY852</f>
        <v>0</v>
      </c>
      <c r="AZ851" s="11">
        <f t="shared" si="2002"/>
        <v>223653.73436999999</v>
      </c>
      <c r="BA851" s="11">
        <f t="shared" si="2003"/>
        <v>563303.8629999999</v>
      </c>
      <c r="BB851" s="11">
        <f t="shared" si="2004"/>
        <v>301082.212</v>
      </c>
      <c r="BC851" s="11">
        <f>BC852</f>
        <v>0</v>
      </c>
      <c r="BD851" s="11">
        <f>BD852</f>
        <v>0</v>
      </c>
      <c r="BE851" s="11">
        <f>BE852</f>
        <v>0</v>
      </c>
      <c r="BF851" s="11">
        <f t="shared" si="2005"/>
        <v>223653.73436999999</v>
      </c>
      <c r="BG851" s="11">
        <f t="shared" si="2006"/>
        <v>563303.8629999999</v>
      </c>
      <c r="BH851" s="11">
        <f t="shared" si="2007"/>
        <v>301082.212</v>
      </c>
      <c r="BI851" s="11">
        <f>BI852</f>
        <v>-1035.598</v>
      </c>
      <c r="BJ851" s="11">
        <f>BJ852</f>
        <v>0</v>
      </c>
      <c r="BK851" s="11">
        <f>BK852</f>
        <v>0</v>
      </c>
      <c r="BL851" s="11">
        <f t="shared" si="1946"/>
        <v>222618.13636999999</v>
      </c>
      <c r="BM851" s="11">
        <f>BM852</f>
        <v>0</v>
      </c>
      <c r="BN851" s="43">
        <f t="shared" si="2046"/>
        <v>222618.13636999999</v>
      </c>
      <c r="BO851" s="11">
        <f t="shared" si="2114"/>
        <v>563303.8629999999</v>
      </c>
      <c r="BP851" s="11">
        <f>BP852</f>
        <v>0</v>
      </c>
      <c r="BQ851" s="43">
        <f t="shared" si="2047"/>
        <v>563303.8629999999</v>
      </c>
      <c r="BR851" s="11">
        <f t="shared" si="2115"/>
        <v>301082.212</v>
      </c>
      <c r="BS851" s="11">
        <f>BS852</f>
        <v>0</v>
      </c>
      <c r="BT851" s="43">
        <f t="shared" si="2048"/>
        <v>301082.212</v>
      </c>
      <c r="BU851" s="11">
        <f>BU852</f>
        <v>0</v>
      </c>
      <c r="BV851" s="21"/>
      <c r="BW851" s="21"/>
      <c r="BX851" s="1" t="str">
        <f t="shared" si="1948"/>
        <v/>
      </c>
    </row>
    <row r="852" spans="1:77" ht="78" customHeight="1" x14ac:dyDescent="0.3">
      <c r="A852" s="62" t="s">
        <v>565</v>
      </c>
      <c r="B852" s="63"/>
      <c r="C852" s="62"/>
      <c r="D852" s="62"/>
      <c r="E852" s="64" t="s">
        <v>566</v>
      </c>
      <c r="F852" s="11">
        <f t="shared" ref="F852:K852" si="2118">F853+F855</f>
        <v>218600.3</v>
      </c>
      <c r="G852" s="11">
        <f t="shared" si="2118"/>
        <v>445103.1</v>
      </c>
      <c r="H852" s="11">
        <f t="shared" si="2118"/>
        <v>145103.1</v>
      </c>
      <c r="I852" s="11">
        <f t="shared" si="2118"/>
        <v>0</v>
      </c>
      <c r="J852" s="11">
        <f t="shared" si="2118"/>
        <v>0</v>
      </c>
      <c r="K852" s="11">
        <f t="shared" si="2118"/>
        <v>0</v>
      </c>
      <c r="L852" s="11">
        <f t="shared" si="1935"/>
        <v>218600.3</v>
      </c>
      <c r="M852" s="11">
        <f t="shared" si="1936"/>
        <v>445103.1</v>
      </c>
      <c r="N852" s="11">
        <f t="shared" si="1937"/>
        <v>145103.1</v>
      </c>
      <c r="O852" s="11">
        <f>O853+O855</f>
        <v>5053.4343699999999</v>
      </c>
      <c r="P852" s="11">
        <f>P853+P855</f>
        <v>0</v>
      </c>
      <c r="Q852" s="11">
        <f>Q853+Q855</f>
        <v>0</v>
      </c>
      <c r="R852" s="11">
        <f t="shared" si="1984"/>
        <v>223653.73436999999</v>
      </c>
      <c r="S852" s="11">
        <f t="shared" si="1985"/>
        <v>445103.1</v>
      </c>
      <c r="T852" s="11">
        <f t="shared" si="1986"/>
        <v>145103.1</v>
      </c>
      <c r="U852" s="11">
        <f>U853+U855</f>
        <v>0</v>
      </c>
      <c r="V852" s="11">
        <f>V853+V855</f>
        <v>0</v>
      </c>
      <c r="W852" s="11">
        <f>W853+W855</f>
        <v>0</v>
      </c>
      <c r="X852" s="11">
        <f t="shared" si="1987"/>
        <v>223653.73436999999</v>
      </c>
      <c r="Y852" s="11">
        <f t="shared" si="1988"/>
        <v>445103.1</v>
      </c>
      <c r="Z852" s="11">
        <f t="shared" si="1989"/>
        <v>145103.1</v>
      </c>
      <c r="AA852" s="11">
        <f>AA853+AA855</f>
        <v>0</v>
      </c>
      <c r="AB852" s="11">
        <f>AB853+AB855</f>
        <v>150057.79999999999</v>
      </c>
      <c r="AC852" s="11">
        <f>AC853+AC855</f>
        <v>0</v>
      </c>
      <c r="AD852" s="11">
        <f t="shared" si="1990"/>
        <v>223653.73436999999</v>
      </c>
      <c r="AE852" s="11">
        <f t="shared" si="1991"/>
        <v>595160.89999999991</v>
      </c>
      <c r="AF852" s="11">
        <f t="shared" si="1992"/>
        <v>145103.1</v>
      </c>
      <c r="AG852" s="11">
        <f>AG853+AG855</f>
        <v>0</v>
      </c>
      <c r="AH852" s="11">
        <f t="shared" si="1993"/>
        <v>223653.73436999999</v>
      </c>
      <c r="AI852" s="11">
        <f t="shared" si="1994"/>
        <v>595160.89999999991</v>
      </c>
      <c r="AJ852" s="11">
        <f t="shared" si="1995"/>
        <v>145103.1</v>
      </c>
      <c r="AK852" s="11">
        <f>AK853+AK855</f>
        <v>0</v>
      </c>
      <c r="AL852" s="11">
        <f>AL853+AL855</f>
        <v>-31857.037000000004</v>
      </c>
      <c r="AM852" s="11">
        <f>AM853+AM855</f>
        <v>155979.11199999999</v>
      </c>
      <c r="AN852" s="11">
        <f t="shared" si="1996"/>
        <v>223653.73436999999</v>
      </c>
      <c r="AO852" s="11">
        <f t="shared" si="1997"/>
        <v>563303.8629999999</v>
      </c>
      <c r="AP852" s="11">
        <f t="shared" si="1998"/>
        <v>301082.212</v>
      </c>
      <c r="AQ852" s="11">
        <f>AQ853+AQ855</f>
        <v>0</v>
      </c>
      <c r="AR852" s="11">
        <f>AR853+AR855</f>
        <v>0</v>
      </c>
      <c r="AS852" s="11">
        <f>AS853+AS855</f>
        <v>0</v>
      </c>
      <c r="AT852" s="11">
        <f t="shared" si="1999"/>
        <v>223653.73436999999</v>
      </c>
      <c r="AU852" s="11">
        <f t="shared" si="2000"/>
        <v>563303.8629999999</v>
      </c>
      <c r="AV852" s="11">
        <f t="shared" si="2001"/>
        <v>301082.212</v>
      </c>
      <c r="AW852" s="11">
        <f>AW853+AW855</f>
        <v>0</v>
      </c>
      <c r="AX852" s="11">
        <f>AX853+AX855</f>
        <v>0</v>
      </c>
      <c r="AY852" s="11">
        <f>AY853+AY855</f>
        <v>0</v>
      </c>
      <c r="AZ852" s="11">
        <f t="shared" si="2002"/>
        <v>223653.73436999999</v>
      </c>
      <c r="BA852" s="11">
        <f t="shared" si="2003"/>
        <v>563303.8629999999</v>
      </c>
      <c r="BB852" s="11">
        <f t="shared" si="2004"/>
        <v>301082.212</v>
      </c>
      <c r="BC852" s="11">
        <f>BC853+BC855</f>
        <v>0</v>
      </c>
      <c r="BD852" s="11">
        <f>BD853+BD855</f>
        <v>0</v>
      </c>
      <c r="BE852" s="11">
        <f>BE853+BE855</f>
        <v>0</v>
      </c>
      <c r="BF852" s="11">
        <f t="shared" si="2005"/>
        <v>223653.73436999999</v>
      </c>
      <c r="BG852" s="11">
        <f t="shared" si="2006"/>
        <v>563303.8629999999</v>
      </c>
      <c r="BH852" s="11">
        <f t="shared" si="2007"/>
        <v>301082.212</v>
      </c>
      <c r="BI852" s="11">
        <f>BI853+BI855</f>
        <v>-1035.598</v>
      </c>
      <c r="BJ852" s="11">
        <f>BJ853+BJ855</f>
        <v>0</v>
      </c>
      <c r="BK852" s="11">
        <f>BK853+BK855</f>
        <v>0</v>
      </c>
      <c r="BL852" s="11">
        <f t="shared" si="1946"/>
        <v>222618.13636999999</v>
      </c>
      <c r="BM852" s="11">
        <f>BM853+BM855</f>
        <v>0</v>
      </c>
      <c r="BN852" s="43">
        <f t="shared" si="2046"/>
        <v>222618.13636999999</v>
      </c>
      <c r="BO852" s="11">
        <f t="shared" si="2114"/>
        <v>563303.8629999999</v>
      </c>
      <c r="BP852" s="11">
        <f>BP853+BP855</f>
        <v>0</v>
      </c>
      <c r="BQ852" s="43">
        <f t="shared" si="2047"/>
        <v>563303.8629999999</v>
      </c>
      <c r="BR852" s="11">
        <f t="shared" si="2115"/>
        <v>301082.212</v>
      </c>
      <c r="BS852" s="11">
        <f>BS853+BS855</f>
        <v>0</v>
      </c>
      <c r="BT852" s="43">
        <f t="shared" si="2048"/>
        <v>301082.212</v>
      </c>
      <c r="BU852" s="11">
        <f>BU853+BU855</f>
        <v>0</v>
      </c>
      <c r="BV852" s="21"/>
      <c r="BW852" s="21"/>
      <c r="BX852" s="1" t="str">
        <f t="shared" si="1948"/>
        <v/>
      </c>
    </row>
    <row r="853" spans="1:77" ht="31.2" customHeight="1" x14ac:dyDescent="0.3">
      <c r="A853" s="62" t="s">
        <v>565</v>
      </c>
      <c r="B853" s="63" t="s">
        <v>64</v>
      </c>
      <c r="C853" s="62"/>
      <c r="D853" s="62"/>
      <c r="E853" s="64" t="s">
        <v>65</v>
      </c>
      <c r="F853" s="11">
        <f t="shared" ref="F853:K853" si="2119">F854</f>
        <v>59830.899999999994</v>
      </c>
      <c r="G853" s="11">
        <f t="shared" si="2119"/>
        <v>404887.5</v>
      </c>
      <c r="H853" s="11">
        <f t="shared" si="2119"/>
        <v>145103.1</v>
      </c>
      <c r="I853" s="11">
        <f t="shared" si="2119"/>
        <v>0</v>
      </c>
      <c r="J853" s="11">
        <f t="shared" si="2119"/>
        <v>0</v>
      </c>
      <c r="K853" s="11">
        <f t="shared" si="2119"/>
        <v>0</v>
      </c>
      <c r="L853" s="11">
        <f t="shared" si="1935"/>
        <v>59830.899999999994</v>
      </c>
      <c r="M853" s="11">
        <f t="shared" si="1936"/>
        <v>404887.5</v>
      </c>
      <c r="N853" s="11">
        <f t="shared" si="1937"/>
        <v>145103.1</v>
      </c>
      <c r="O853" s="11">
        <f>O854</f>
        <v>0</v>
      </c>
      <c r="P853" s="11">
        <f>P854</f>
        <v>0</v>
      </c>
      <c r="Q853" s="11">
        <f>Q854</f>
        <v>0</v>
      </c>
      <c r="R853" s="11">
        <f t="shared" si="1984"/>
        <v>59830.899999999994</v>
      </c>
      <c r="S853" s="11">
        <f t="shared" si="1985"/>
        <v>404887.5</v>
      </c>
      <c r="T853" s="11">
        <f t="shared" si="1986"/>
        <v>145103.1</v>
      </c>
      <c r="U853" s="11">
        <f>U854</f>
        <v>0</v>
      </c>
      <c r="V853" s="11">
        <f>V854</f>
        <v>0</v>
      </c>
      <c r="W853" s="11">
        <f>W854</f>
        <v>0</v>
      </c>
      <c r="X853" s="11">
        <f t="shared" si="1987"/>
        <v>59830.899999999994</v>
      </c>
      <c r="Y853" s="11">
        <f t="shared" si="1988"/>
        <v>404887.5</v>
      </c>
      <c r="Z853" s="11">
        <f t="shared" si="1989"/>
        <v>145103.1</v>
      </c>
      <c r="AA853" s="11">
        <f>AA854</f>
        <v>0</v>
      </c>
      <c r="AB853" s="11">
        <f>AB854</f>
        <v>150057.79999999999</v>
      </c>
      <c r="AC853" s="11">
        <f>AC854</f>
        <v>0</v>
      </c>
      <c r="AD853" s="11">
        <f t="shared" si="1990"/>
        <v>59830.899999999994</v>
      </c>
      <c r="AE853" s="11">
        <f t="shared" si="1991"/>
        <v>554945.30000000005</v>
      </c>
      <c r="AF853" s="11">
        <f t="shared" si="1992"/>
        <v>145103.1</v>
      </c>
      <c r="AG853" s="11">
        <f>AG854</f>
        <v>0</v>
      </c>
      <c r="AH853" s="11">
        <f t="shared" si="1993"/>
        <v>59830.899999999994</v>
      </c>
      <c r="AI853" s="11">
        <f t="shared" si="1994"/>
        <v>554945.30000000005</v>
      </c>
      <c r="AJ853" s="11">
        <f t="shared" si="1995"/>
        <v>145103.1</v>
      </c>
      <c r="AK853" s="11">
        <f>AK854</f>
        <v>0</v>
      </c>
      <c r="AL853" s="11">
        <f>AL854</f>
        <v>-37040.874000000003</v>
      </c>
      <c r="AM853" s="11">
        <f>AM854</f>
        <v>37676.597000000002</v>
      </c>
      <c r="AN853" s="11">
        <f t="shared" si="1996"/>
        <v>59830.899999999994</v>
      </c>
      <c r="AO853" s="11">
        <f t="shared" si="1997"/>
        <v>517904.42600000004</v>
      </c>
      <c r="AP853" s="11">
        <f t="shared" si="1998"/>
        <v>182779.69700000001</v>
      </c>
      <c r="AQ853" s="11">
        <f>AQ854</f>
        <v>0</v>
      </c>
      <c r="AR853" s="11">
        <f>AR854</f>
        <v>0</v>
      </c>
      <c r="AS853" s="11">
        <f>AS854</f>
        <v>0</v>
      </c>
      <c r="AT853" s="11">
        <f t="shared" si="1999"/>
        <v>59830.899999999994</v>
      </c>
      <c r="AU853" s="11">
        <f t="shared" si="2000"/>
        <v>517904.42600000004</v>
      </c>
      <c r="AV853" s="11">
        <f t="shared" si="2001"/>
        <v>182779.69700000001</v>
      </c>
      <c r="AW853" s="11">
        <f>AW854</f>
        <v>0</v>
      </c>
      <c r="AX853" s="11">
        <f>AX854</f>
        <v>0</v>
      </c>
      <c r="AY853" s="11">
        <f>AY854</f>
        <v>0</v>
      </c>
      <c r="AZ853" s="11">
        <f t="shared" si="2002"/>
        <v>59830.899999999994</v>
      </c>
      <c r="BA853" s="11">
        <f t="shared" si="2003"/>
        <v>517904.42600000004</v>
      </c>
      <c r="BB853" s="11">
        <f t="shared" si="2004"/>
        <v>182779.69700000001</v>
      </c>
      <c r="BC853" s="11">
        <f>BC854</f>
        <v>0</v>
      </c>
      <c r="BD853" s="11">
        <f>BD854</f>
        <v>0</v>
      </c>
      <c r="BE853" s="11">
        <f>BE854</f>
        <v>0</v>
      </c>
      <c r="BF853" s="11">
        <f t="shared" si="2005"/>
        <v>59830.899999999994</v>
      </c>
      <c r="BG853" s="11">
        <f t="shared" si="2006"/>
        <v>517904.42600000004</v>
      </c>
      <c r="BH853" s="11">
        <f t="shared" si="2007"/>
        <v>182779.69700000001</v>
      </c>
      <c r="BI853" s="11">
        <f>BI854</f>
        <v>0</v>
      </c>
      <c r="BJ853" s="11">
        <f>BJ854</f>
        <v>0</v>
      </c>
      <c r="BK853" s="11">
        <f>BK854</f>
        <v>0</v>
      </c>
      <c r="BL853" s="11">
        <f t="shared" si="1946"/>
        <v>59830.899999999994</v>
      </c>
      <c r="BM853" s="11">
        <f>BM854</f>
        <v>0</v>
      </c>
      <c r="BN853" s="43">
        <f t="shared" si="2046"/>
        <v>59830.899999999994</v>
      </c>
      <c r="BO853" s="11">
        <f t="shared" si="2114"/>
        <v>517904.42600000004</v>
      </c>
      <c r="BP853" s="11">
        <f>BP854</f>
        <v>0</v>
      </c>
      <c r="BQ853" s="43">
        <f t="shared" si="2047"/>
        <v>517904.42600000004</v>
      </c>
      <c r="BR853" s="11">
        <f t="shared" si="2115"/>
        <v>182779.69700000001</v>
      </c>
      <c r="BS853" s="11">
        <f>BS854</f>
        <v>0</v>
      </c>
      <c r="BT853" s="43">
        <f t="shared" si="2048"/>
        <v>182779.69700000001</v>
      </c>
      <c r="BU853" s="11">
        <f>BU854</f>
        <v>0</v>
      </c>
      <c r="BV853" s="21"/>
      <c r="BW853" s="21"/>
      <c r="BX853" s="1" t="str">
        <f t="shared" si="1948"/>
        <v/>
      </c>
    </row>
    <row r="854" spans="1:77" ht="15.6" customHeight="1" x14ac:dyDescent="0.3">
      <c r="A854" s="62" t="s">
        <v>565</v>
      </c>
      <c r="B854" s="63">
        <v>200</v>
      </c>
      <c r="C854" s="62" t="s">
        <v>71</v>
      </c>
      <c r="D854" s="62" t="s">
        <v>72</v>
      </c>
      <c r="E854" s="64" t="s">
        <v>73</v>
      </c>
      <c r="F854" s="11">
        <v>59830.899999999994</v>
      </c>
      <c r="G854" s="11">
        <v>404887.5</v>
      </c>
      <c r="H854" s="11">
        <v>145103.1</v>
      </c>
      <c r="I854" s="11"/>
      <c r="J854" s="11"/>
      <c r="K854" s="11"/>
      <c r="L854" s="11">
        <f t="shared" si="1935"/>
        <v>59830.899999999994</v>
      </c>
      <c r="M854" s="11">
        <f t="shared" si="1936"/>
        <v>404887.5</v>
      </c>
      <c r="N854" s="11">
        <f t="shared" si="1937"/>
        <v>145103.1</v>
      </c>
      <c r="O854" s="11"/>
      <c r="P854" s="11"/>
      <c r="Q854" s="11"/>
      <c r="R854" s="11">
        <f t="shared" si="1984"/>
        <v>59830.899999999994</v>
      </c>
      <c r="S854" s="11">
        <f t="shared" si="1985"/>
        <v>404887.5</v>
      </c>
      <c r="T854" s="11">
        <f t="shared" si="1986"/>
        <v>145103.1</v>
      </c>
      <c r="U854" s="11"/>
      <c r="V854" s="11"/>
      <c r="W854" s="11"/>
      <c r="X854" s="11">
        <f t="shared" si="1987"/>
        <v>59830.899999999994</v>
      </c>
      <c r="Y854" s="11">
        <f t="shared" si="1988"/>
        <v>404887.5</v>
      </c>
      <c r="Z854" s="11">
        <f t="shared" si="1989"/>
        <v>145103.1</v>
      </c>
      <c r="AA854" s="11"/>
      <c r="AB854" s="11">
        <v>150057.79999999999</v>
      </c>
      <c r="AC854" s="11"/>
      <c r="AD854" s="11">
        <f t="shared" si="1990"/>
        <v>59830.899999999994</v>
      </c>
      <c r="AE854" s="11">
        <f t="shared" si="1991"/>
        <v>554945.30000000005</v>
      </c>
      <c r="AF854" s="11">
        <f t="shared" si="1992"/>
        <v>145103.1</v>
      </c>
      <c r="AG854" s="11"/>
      <c r="AH854" s="11">
        <f t="shared" si="1993"/>
        <v>59830.899999999994</v>
      </c>
      <c r="AI854" s="11">
        <f t="shared" si="1994"/>
        <v>554945.30000000005</v>
      </c>
      <c r="AJ854" s="11">
        <f t="shared" si="1995"/>
        <v>145103.1</v>
      </c>
      <c r="AK854" s="11"/>
      <c r="AL854" s="11">
        <v>-37040.874000000003</v>
      </c>
      <c r="AM854" s="11">
        <v>37676.597000000002</v>
      </c>
      <c r="AN854" s="11">
        <f t="shared" si="1996"/>
        <v>59830.899999999994</v>
      </c>
      <c r="AO854" s="11">
        <f t="shared" si="1997"/>
        <v>517904.42600000004</v>
      </c>
      <c r="AP854" s="11">
        <f t="shared" si="1998"/>
        <v>182779.69700000001</v>
      </c>
      <c r="AQ854" s="11"/>
      <c r="AR854" s="11"/>
      <c r="AS854" s="11"/>
      <c r="AT854" s="11">
        <f t="shared" si="1999"/>
        <v>59830.899999999994</v>
      </c>
      <c r="AU854" s="11">
        <f t="shared" si="2000"/>
        <v>517904.42600000004</v>
      </c>
      <c r="AV854" s="11">
        <f t="shared" si="2001"/>
        <v>182779.69700000001</v>
      </c>
      <c r="AW854" s="11"/>
      <c r="AX854" s="11"/>
      <c r="AY854" s="11"/>
      <c r="AZ854" s="11">
        <f t="shared" si="2002"/>
        <v>59830.899999999994</v>
      </c>
      <c r="BA854" s="11">
        <f t="shared" si="2003"/>
        <v>517904.42600000004</v>
      </c>
      <c r="BB854" s="11">
        <f t="shared" si="2004"/>
        <v>182779.69700000001</v>
      </c>
      <c r="BC854" s="11"/>
      <c r="BD854" s="11"/>
      <c r="BE854" s="11"/>
      <c r="BF854" s="11">
        <f t="shared" si="2005"/>
        <v>59830.899999999994</v>
      </c>
      <c r="BG854" s="11">
        <f t="shared" si="2006"/>
        <v>517904.42600000004</v>
      </c>
      <c r="BH854" s="11">
        <f t="shared" si="2007"/>
        <v>182779.69700000001</v>
      </c>
      <c r="BI854" s="11"/>
      <c r="BJ854" s="11"/>
      <c r="BK854" s="11"/>
      <c r="BL854" s="11">
        <f t="shared" si="1946"/>
        <v>59830.899999999994</v>
      </c>
      <c r="BM854" s="11"/>
      <c r="BN854" s="43">
        <f t="shared" si="2046"/>
        <v>59830.899999999994</v>
      </c>
      <c r="BO854" s="11">
        <f t="shared" si="2114"/>
        <v>517904.42600000004</v>
      </c>
      <c r="BP854" s="11"/>
      <c r="BQ854" s="43">
        <f t="shared" si="2047"/>
        <v>517904.42600000004</v>
      </c>
      <c r="BR854" s="11">
        <f t="shared" si="2115"/>
        <v>182779.69700000001</v>
      </c>
      <c r="BS854" s="11"/>
      <c r="BT854" s="43">
        <f t="shared" si="2048"/>
        <v>182779.69700000001</v>
      </c>
      <c r="BU854" s="11"/>
      <c r="BV854" s="21"/>
      <c r="BW854" s="21"/>
      <c r="BX854" s="1" t="str">
        <f t="shared" si="1948"/>
        <v>0409</v>
      </c>
    </row>
    <row r="855" spans="1:77" ht="46.8" customHeight="1" x14ac:dyDescent="0.3">
      <c r="A855" s="62" t="s">
        <v>565</v>
      </c>
      <c r="B855" s="63" t="s">
        <v>41</v>
      </c>
      <c r="C855" s="62"/>
      <c r="D855" s="62"/>
      <c r="E855" s="64" t="s">
        <v>42</v>
      </c>
      <c r="F855" s="11">
        <f t="shared" ref="F855:K855" si="2120">F856</f>
        <v>158769.4</v>
      </c>
      <c r="G855" s="11">
        <f t="shared" si="2120"/>
        <v>40215.599999999999</v>
      </c>
      <c r="H855" s="11">
        <f t="shared" si="2120"/>
        <v>0</v>
      </c>
      <c r="I855" s="11">
        <f t="shared" si="2120"/>
        <v>0</v>
      </c>
      <c r="J855" s="11">
        <f t="shared" si="2120"/>
        <v>0</v>
      </c>
      <c r="K855" s="11">
        <f t="shared" si="2120"/>
        <v>0</v>
      </c>
      <c r="L855" s="11">
        <f t="shared" si="1935"/>
        <v>158769.4</v>
      </c>
      <c r="M855" s="11">
        <f t="shared" si="1936"/>
        <v>40215.599999999999</v>
      </c>
      <c r="N855" s="11">
        <f t="shared" si="1937"/>
        <v>0</v>
      </c>
      <c r="O855" s="11">
        <f>O856</f>
        <v>5053.4343699999999</v>
      </c>
      <c r="P855" s="11">
        <f>P856</f>
        <v>0</v>
      </c>
      <c r="Q855" s="11">
        <f>Q856</f>
        <v>0</v>
      </c>
      <c r="R855" s="11">
        <f t="shared" si="1984"/>
        <v>163822.83437</v>
      </c>
      <c r="S855" s="11">
        <f t="shared" si="1985"/>
        <v>40215.599999999999</v>
      </c>
      <c r="T855" s="11">
        <f t="shared" si="1986"/>
        <v>0</v>
      </c>
      <c r="U855" s="11">
        <f>U856</f>
        <v>0</v>
      </c>
      <c r="V855" s="11">
        <f>V856</f>
        <v>0</v>
      </c>
      <c r="W855" s="11">
        <f>W856</f>
        <v>0</v>
      </c>
      <c r="X855" s="11">
        <f t="shared" si="1987"/>
        <v>163822.83437</v>
      </c>
      <c r="Y855" s="11">
        <f t="shared" si="1988"/>
        <v>40215.599999999999</v>
      </c>
      <c r="Z855" s="11">
        <f t="shared" si="1989"/>
        <v>0</v>
      </c>
      <c r="AA855" s="11">
        <f>AA856</f>
        <v>0</v>
      </c>
      <c r="AB855" s="11">
        <f>AB856</f>
        <v>0</v>
      </c>
      <c r="AC855" s="11">
        <f>AC856</f>
        <v>0</v>
      </c>
      <c r="AD855" s="11">
        <f t="shared" si="1990"/>
        <v>163822.83437</v>
      </c>
      <c r="AE855" s="11">
        <f t="shared" si="1991"/>
        <v>40215.599999999999</v>
      </c>
      <c r="AF855" s="11">
        <f t="shared" si="1992"/>
        <v>0</v>
      </c>
      <c r="AG855" s="11">
        <f>AG856</f>
        <v>0</v>
      </c>
      <c r="AH855" s="11">
        <f t="shared" si="1993"/>
        <v>163822.83437</v>
      </c>
      <c r="AI855" s="11">
        <f t="shared" si="1994"/>
        <v>40215.599999999999</v>
      </c>
      <c r="AJ855" s="11">
        <f t="shared" si="1995"/>
        <v>0</v>
      </c>
      <c r="AK855" s="11">
        <f>AK856</f>
        <v>0</v>
      </c>
      <c r="AL855" s="11">
        <f>AL856</f>
        <v>5183.8370000000004</v>
      </c>
      <c r="AM855" s="11">
        <f>AM856</f>
        <v>118302.515</v>
      </c>
      <c r="AN855" s="11">
        <f t="shared" si="1996"/>
        <v>163822.83437</v>
      </c>
      <c r="AO855" s="11">
        <f t="shared" si="1997"/>
        <v>45399.436999999998</v>
      </c>
      <c r="AP855" s="11">
        <f t="shared" si="1998"/>
        <v>118302.515</v>
      </c>
      <c r="AQ855" s="11">
        <f>AQ856</f>
        <v>0</v>
      </c>
      <c r="AR855" s="11">
        <f>AR856</f>
        <v>0</v>
      </c>
      <c r="AS855" s="11">
        <f>AS856</f>
        <v>0</v>
      </c>
      <c r="AT855" s="11">
        <f t="shared" si="1999"/>
        <v>163822.83437</v>
      </c>
      <c r="AU855" s="11">
        <f t="shared" si="2000"/>
        <v>45399.436999999998</v>
      </c>
      <c r="AV855" s="11">
        <f t="shared" si="2001"/>
        <v>118302.515</v>
      </c>
      <c r="AW855" s="11">
        <f>AW856</f>
        <v>0</v>
      </c>
      <c r="AX855" s="11">
        <f>AX856</f>
        <v>0</v>
      </c>
      <c r="AY855" s="11">
        <f>AY856</f>
        <v>0</v>
      </c>
      <c r="AZ855" s="11">
        <f t="shared" si="2002"/>
        <v>163822.83437</v>
      </c>
      <c r="BA855" s="11">
        <f t="shared" si="2003"/>
        <v>45399.436999999998</v>
      </c>
      <c r="BB855" s="11">
        <f t="shared" si="2004"/>
        <v>118302.515</v>
      </c>
      <c r="BC855" s="11">
        <f>BC856</f>
        <v>0</v>
      </c>
      <c r="BD855" s="11">
        <f>BD856</f>
        <v>0</v>
      </c>
      <c r="BE855" s="11">
        <f>BE856</f>
        <v>0</v>
      </c>
      <c r="BF855" s="11">
        <f t="shared" si="2005"/>
        <v>163822.83437</v>
      </c>
      <c r="BG855" s="11">
        <f t="shared" si="2006"/>
        <v>45399.436999999998</v>
      </c>
      <c r="BH855" s="11">
        <f t="shared" si="2007"/>
        <v>118302.515</v>
      </c>
      <c r="BI855" s="11">
        <f>BI856</f>
        <v>-1035.598</v>
      </c>
      <c r="BJ855" s="11">
        <f>BJ856</f>
        <v>0</v>
      </c>
      <c r="BK855" s="11">
        <f>BK856</f>
        <v>0</v>
      </c>
      <c r="BL855" s="11">
        <f t="shared" si="1946"/>
        <v>162787.23637</v>
      </c>
      <c r="BM855" s="11">
        <f>BM856</f>
        <v>0</v>
      </c>
      <c r="BN855" s="43">
        <f t="shared" si="2046"/>
        <v>162787.23637</v>
      </c>
      <c r="BO855" s="11">
        <f t="shared" si="2114"/>
        <v>45399.436999999998</v>
      </c>
      <c r="BP855" s="11">
        <f>BP856</f>
        <v>0</v>
      </c>
      <c r="BQ855" s="43">
        <f t="shared" si="2047"/>
        <v>45399.436999999998</v>
      </c>
      <c r="BR855" s="11">
        <f t="shared" si="2115"/>
        <v>118302.515</v>
      </c>
      <c r="BS855" s="11">
        <f>BS856</f>
        <v>0</v>
      </c>
      <c r="BT855" s="43">
        <f t="shared" si="2048"/>
        <v>118302.515</v>
      </c>
      <c r="BU855" s="11">
        <f>BU856</f>
        <v>0</v>
      </c>
      <c r="BV855" s="21"/>
      <c r="BW855" s="21"/>
      <c r="BX855" s="1" t="str">
        <f t="shared" si="1948"/>
        <v/>
      </c>
    </row>
    <row r="856" spans="1:77" ht="15.6" customHeight="1" x14ac:dyDescent="0.3">
      <c r="A856" s="62" t="s">
        <v>565</v>
      </c>
      <c r="B856" s="63">
        <v>400</v>
      </c>
      <c r="C856" s="62" t="s">
        <v>71</v>
      </c>
      <c r="D856" s="62" t="s">
        <v>72</v>
      </c>
      <c r="E856" s="64" t="s">
        <v>73</v>
      </c>
      <c r="F856" s="11">
        <v>158769.4</v>
      </c>
      <c r="G856" s="11">
        <v>40215.599999999999</v>
      </c>
      <c r="H856" s="11">
        <v>0</v>
      </c>
      <c r="I856" s="11"/>
      <c r="J856" s="11"/>
      <c r="K856" s="11"/>
      <c r="L856" s="11">
        <f t="shared" si="1935"/>
        <v>158769.4</v>
      </c>
      <c r="M856" s="11">
        <f t="shared" si="1936"/>
        <v>40215.599999999999</v>
      </c>
      <c r="N856" s="11">
        <f t="shared" si="1937"/>
        <v>0</v>
      </c>
      <c r="O856" s="11">
        <f>2887.23437+2166.2</f>
        <v>5053.4343699999999</v>
      </c>
      <c r="P856" s="11"/>
      <c r="Q856" s="11"/>
      <c r="R856" s="11">
        <f t="shared" si="1984"/>
        <v>163822.83437</v>
      </c>
      <c r="S856" s="11">
        <f t="shared" si="1985"/>
        <v>40215.599999999999</v>
      </c>
      <c r="T856" s="11">
        <f t="shared" si="1986"/>
        <v>0</v>
      </c>
      <c r="U856" s="11"/>
      <c r="V856" s="11"/>
      <c r="W856" s="11"/>
      <c r="X856" s="11">
        <f t="shared" si="1987"/>
        <v>163822.83437</v>
      </c>
      <c r="Y856" s="11">
        <f t="shared" si="1988"/>
        <v>40215.599999999999</v>
      </c>
      <c r="Z856" s="11">
        <f t="shared" si="1989"/>
        <v>0</v>
      </c>
      <c r="AA856" s="11"/>
      <c r="AB856" s="11"/>
      <c r="AC856" s="11"/>
      <c r="AD856" s="11">
        <f t="shared" si="1990"/>
        <v>163822.83437</v>
      </c>
      <c r="AE856" s="11">
        <f t="shared" si="1991"/>
        <v>40215.599999999999</v>
      </c>
      <c r="AF856" s="11">
        <f t="shared" si="1992"/>
        <v>0</v>
      </c>
      <c r="AG856" s="11"/>
      <c r="AH856" s="11">
        <f t="shared" si="1993"/>
        <v>163822.83437</v>
      </c>
      <c r="AI856" s="11">
        <f t="shared" si="1994"/>
        <v>40215.599999999999</v>
      </c>
      <c r="AJ856" s="11">
        <f t="shared" si="1995"/>
        <v>0</v>
      </c>
      <c r="AK856" s="11"/>
      <c r="AL856" s="11">
        <v>5183.8370000000004</v>
      </c>
      <c r="AM856" s="11">
        <v>118302.515</v>
      </c>
      <c r="AN856" s="11">
        <f t="shared" si="1996"/>
        <v>163822.83437</v>
      </c>
      <c r="AO856" s="11">
        <f t="shared" si="1997"/>
        <v>45399.436999999998</v>
      </c>
      <c r="AP856" s="11">
        <f t="shared" si="1998"/>
        <v>118302.515</v>
      </c>
      <c r="AQ856" s="11"/>
      <c r="AR856" s="11"/>
      <c r="AS856" s="11"/>
      <c r="AT856" s="11">
        <f t="shared" si="1999"/>
        <v>163822.83437</v>
      </c>
      <c r="AU856" s="11">
        <f t="shared" si="2000"/>
        <v>45399.436999999998</v>
      </c>
      <c r="AV856" s="11">
        <f t="shared" si="2001"/>
        <v>118302.515</v>
      </c>
      <c r="AW856" s="11"/>
      <c r="AX856" s="11"/>
      <c r="AY856" s="11"/>
      <c r="AZ856" s="11">
        <f t="shared" si="2002"/>
        <v>163822.83437</v>
      </c>
      <c r="BA856" s="11">
        <f t="shared" si="2003"/>
        <v>45399.436999999998</v>
      </c>
      <c r="BB856" s="11">
        <f t="shared" si="2004"/>
        <v>118302.515</v>
      </c>
      <c r="BC856" s="11"/>
      <c r="BD856" s="11"/>
      <c r="BE856" s="11"/>
      <c r="BF856" s="11">
        <f t="shared" si="2005"/>
        <v>163822.83437</v>
      </c>
      <c r="BG856" s="11">
        <f t="shared" si="2006"/>
        <v>45399.436999999998</v>
      </c>
      <c r="BH856" s="11">
        <f t="shared" si="2007"/>
        <v>118302.515</v>
      </c>
      <c r="BI856" s="11">
        <f>-496.629-538.969</f>
        <v>-1035.598</v>
      </c>
      <c r="BJ856" s="11"/>
      <c r="BK856" s="11"/>
      <c r="BL856" s="11">
        <f t="shared" si="1946"/>
        <v>162787.23637</v>
      </c>
      <c r="BM856" s="11"/>
      <c r="BN856" s="43">
        <f t="shared" si="2046"/>
        <v>162787.23637</v>
      </c>
      <c r="BO856" s="11">
        <f t="shared" si="2114"/>
        <v>45399.436999999998</v>
      </c>
      <c r="BP856" s="11"/>
      <c r="BQ856" s="43">
        <f t="shared" si="2047"/>
        <v>45399.436999999998</v>
      </c>
      <c r="BR856" s="11">
        <f t="shared" si="2115"/>
        <v>118302.515</v>
      </c>
      <c r="BS856" s="11"/>
      <c r="BT856" s="43">
        <f t="shared" si="2048"/>
        <v>118302.515</v>
      </c>
      <c r="BU856" s="11"/>
      <c r="BV856" s="21"/>
      <c r="BW856" s="21"/>
      <c r="BX856" s="1" t="str">
        <f t="shared" si="1948"/>
        <v>0409</v>
      </c>
    </row>
    <row r="857" spans="1:77" ht="31.2" customHeight="1" x14ac:dyDescent="0.3">
      <c r="A857" s="62" t="s">
        <v>567</v>
      </c>
      <c r="B857" s="63"/>
      <c r="C857" s="62"/>
      <c r="D857" s="62"/>
      <c r="E857" s="64" t="s">
        <v>568</v>
      </c>
      <c r="F857" s="11">
        <f t="shared" ref="F857:K857" si="2121">F858+F861+F864+F867</f>
        <v>1787274.7000000002</v>
      </c>
      <c r="G857" s="11">
        <f t="shared" si="2121"/>
        <v>796678.6</v>
      </c>
      <c r="H857" s="11">
        <f t="shared" si="2121"/>
        <v>99838.3</v>
      </c>
      <c r="I857" s="11">
        <f t="shared" si="2121"/>
        <v>0</v>
      </c>
      <c r="J857" s="11">
        <f t="shared" si="2121"/>
        <v>0</v>
      </c>
      <c r="K857" s="11">
        <f t="shared" si="2121"/>
        <v>0</v>
      </c>
      <c r="L857" s="11">
        <f t="shared" si="1935"/>
        <v>1787274.7000000002</v>
      </c>
      <c r="M857" s="11">
        <f t="shared" si="1936"/>
        <v>796678.6</v>
      </c>
      <c r="N857" s="11">
        <f t="shared" si="1937"/>
        <v>99838.3</v>
      </c>
      <c r="O857" s="11">
        <f>O858+O861+O864+O867</f>
        <v>17274.707729999998</v>
      </c>
      <c r="P857" s="11">
        <f>P858+P861+P864+P867</f>
        <v>0</v>
      </c>
      <c r="Q857" s="11">
        <f>Q858+Q861+Q864+Q867</f>
        <v>0</v>
      </c>
      <c r="R857" s="11">
        <f t="shared" si="1984"/>
        <v>1804549.4077300001</v>
      </c>
      <c r="S857" s="11">
        <f t="shared" si="1985"/>
        <v>796678.6</v>
      </c>
      <c r="T857" s="11">
        <f t="shared" si="1986"/>
        <v>99838.3</v>
      </c>
      <c r="U857" s="11">
        <f>U858+U861+U864+U867</f>
        <v>0</v>
      </c>
      <c r="V857" s="11">
        <f>V858+V861+V864+V867</f>
        <v>0</v>
      </c>
      <c r="W857" s="11">
        <f>W858+W861+W864+W867</f>
        <v>0</v>
      </c>
      <c r="X857" s="11">
        <f t="shared" si="1987"/>
        <v>1804549.4077300001</v>
      </c>
      <c r="Y857" s="11">
        <f t="shared" si="1988"/>
        <v>796678.6</v>
      </c>
      <c r="Z857" s="11">
        <f t="shared" si="1989"/>
        <v>99838.3</v>
      </c>
      <c r="AA857" s="11">
        <f>AA858+AA861+AA864+AA867</f>
        <v>0</v>
      </c>
      <c r="AB857" s="11">
        <f>AB858+AB861+AB864+AB867</f>
        <v>398344.73800000001</v>
      </c>
      <c r="AC857" s="11">
        <f>AC858+AC861+AC864+AC867</f>
        <v>0</v>
      </c>
      <c r="AD857" s="11">
        <f t="shared" si="1990"/>
        <v>1804549.4077300001</v>
      </c>
      <c r="AE857" s="11">
        <f t="shared" si="1991"/>
        <v>1195023.338</v>
      </c>
      <c r="AF857" s="11">
        <f t="shared" si="1992"/>
        <v>99838.3</v>
      </c>
      <c r="AG857" s="11">
        <f>AG858+AG861+AG864+AG867</f>
        <v>0</v>
      </c>
      <c r="AH857" s="11">
        <f t="shared" si="1993"/>
        <v>1804549.4077300001</v>
      </c>
      <c r="AI857" s="11">
        <f t="shared" si="1994"/>
        <v>1195023.338</v>
      </c>
      <c r="AJ857" s="11">
        <f t="shared" si="1995"/>
        <v>99838.3</v>
      </c>
      <c r="AK857" s="11">
        <f>AK858+AK861+AK864+AK867</f>
        <v>0</v>
      </c>
      <c r="AL857" s="11">
        <f>AL858+AL861+AL864+AL867</f>
        <v>0</v>
      </c>
      <c r="AM857" s="11">
        <f>AM858+AM861+AM864+AM867</f>
        <v>0</v>
      </c>
      <c r="AN857" s="11">
        <f t="shared" si="1996"/>
        <v>1804549.4077300001</v>
      </c>
      <c r="AO857" s="11">
        <f t="shared" si="1997"/>
        <v>1195023.338</v>
      </c>
      <c r="AP857" s="11">
        <f t="shared" si="1998"/>
        <v>99838.3</v>
      </c>
      <c r="AQ857" s="11">
        <f>AQ858+AQ861+AQ864+AQ867</f>
        <v>0</v>
      </c>
      <c r="AR857" s="11">
        <f>AR858+AR861+AR864+AR867</f>
        <v>0</v>
      </c>
      <c r="AS857" s="11">
        <f>AS858+AS861+AS864+AS867</f>
        <v>0</v>
      </c>
      <c r="AT857" s="11">
        <f t="shared" si="1999"/>
        <v>1804549.4077300001</v>
      </c>
      <c r="AU857" s="11">
        <f t="shared" si="2000"/>
        <v>1195023.338</v>
      </c>
      <c r="AV857" s="11">
        <f t="shared" si="2001"/>
        <v>99838.3</v>
      </c>
      <c r="AW857" s="11">
        <f>AW858+AW861+AW864+AW867</f>
        <v>0</v>
      </c>
      <c r="AX857" s="11">
        <f>AX858+AX861+AX864+AX867</f>
        <v>0</v>
      </c>
      <c r="AY857" s="11">
        <f>AY858+AY861+AY864+AY867</f>
        <v>0</v>
      </c>
      <c r="AZ857" s="11">
        <f t="shared" si="2002"/>
        <v>1804549.4077300001</v>
      </c>
      <c r="BA857" s="11">
        <f t="shared" si="2003"/>
        <v>1195023.338</v>
      </c>
      <c r="BB857" s="11">
        <f t="shared" si="2004"/>
        <v>99838.3</v>
      </c>
      <c r="BC857" s="11">
        <f>BC858+BC861+BC864+BC867</f>
        <v>0</v>
      </c>
      <c r="BD857" s="11">
        <f>BD858+BD861+BD864+BD867</f>
        <v>0</v>
      </c>
      <c r="BE857" s="11">
        <f>BE858+BE861+BE864+BE867</f>
        <v>0</v>
      </c>
      <c r="BF857" s="11">
        <f t="shared" si="2005"/>
        <v>1804549.4077300001</v>
      </c>
      <c r="BG857" s="11">
        <f t="shared" si="2006"/>
        <v>1195023.338</v>
      </c>
      <c r="BH857" s="11">
        <f t="shared" si="2007"/>
        <v>99838.3</v>
      </c>
      <c r="BI857" s="11">
        <f>BI858+BI861+BI864+BI867</f>
        <v>-59415.326999999997</v>
      </c>
      <c r="BJ857" s="11">
        <f>BJ858+BJ861+BJ864+BJ867</f>
        <v>17004.258999999998</v>
      </c>
      <c r="BK857" s="11">
        <f>BK858+BK861+BK864+BK867</f>
        <v>6426.049</v>
      </c>
      <c r="BL857" s="11">
        <f t="shared" si="1946"/>
        <v>1745134.08073</v>
      </c>
      <c r="BM857" s="11">
        <f>BM858+BM861+BM864+BM867</f>
        <v>0</v>
      </c>
      <c r="BN857" s="43">
        <f t="shared" si="2046"/>
        <v>1745134.08073</v>
      </c>
      <c r="BO857" s="11">
        <f t="shared" si="2114"/>
        <v>1212027.5970000001</v>
      </c>
      <c r="BP857" s="11">
        <f>BP858+BP861+BP864+BP867</f>
        <v>0</v>
      </c>
      <c r="BQ857" s="43">
        <f t="shared" si="2047"/>
        <v>1212027.5970000001</v>
      </c>
      <c r="BR857" s="11">
        <f t="shared" si="2115"/>
        <v>106264.349</v>
      </c>
      <c r="BS857" s="11">
        <f>BS858+BS861+BS864+BS867</f>
        <v>0</v>
      </c>
      <c r="BT857" s="43">
        <f t="shared" si="2048"/>
        <v>106264.349</v>
      </c>
      <c r="BU857" s="11">
        <f>BU858+BU861+BU864+BU867</f>
        <v>0</v>
      </c>
      <c r="BV857" s="21"/>
      <c r="BW857" s="21"/>
      <c r="BX857" s="1" t="str">
        <f t="shared" si="1948"/>
        <v/>
      </c>
    </row>
    <row r="858" spans="1:77" ht="15.6" customHeight="1" x14ac:dyDescent="0.3">
      <c r="A858" s="62" t="s">
        <v>569</v>
      </c>
      <c r="B858" s="63"/>
      <c r="C858" s="62"/>
      <c r="D858" s="62"/>
      <c r="E858" s="64" t="s">
        <v>570</v>
      </c>
      <c r="F858" s="11">
        <f t="shared" ref="F858:F868" si="2122">F859</f>
        <v>51615</v>
      </c>
      <c r="G858" s="11">
        <f t="shared" ref="G858:G868" si="2123">G859</f>
        <v>166.30000000000291</v>
      </c>
      <c r="H858" s="11">
        <f t="shared" ref="H858:H868" si="2124">H859</f>
        <v>0</v>
      </c>
      <c r="I858" s="11">
        <f t="shared" ref="I858:I868" si="2125">I859</f>
        <v>0</v>
      </c>
      <c r="J858" s="11">
        <f t="shared" ref="J858:J868" si="2126">J859</f>
        <v>0</v>
      </c>
      <c r="K858" s="11">
        <f t="shared" ref="K858:K868" si="2127">K859</f>
        <v>0</v>
      </c>
      <c r="L858" s="11">
        <f t="shared" si="1935"/>
        <v>51615</v>
      </c>
      <c r="M858" s="11">
        <f t="shared" si="1936"/>
        <v>166.30000000000291</v>
      </c>
      <c r="N858" s="11">
        <f t="shared" si="1937"/>
        <v>0</v>
      </c>
      <c r="O858" s="11">
        <f t="shared" ref="O858:O868" si="2128">O859</f>
        <v>0</v>
      </c>
      <c r="P858" s="11">
        <f t="shared" ref="P858:P868" si="2129">P859</f>
        <v>0</v>
      </c>
      <c r="Q858" s="11">
        <f t="shared" ref="Q858:Q868" si="2130">Q859</f>
        <v>0</v>
      </c>
      <c r="R858" s="11">
        <f t="shared" si="1984"/>
        <v>51615</v>
      </c>
      <c r="S858" s="11">
        <f t="shared" si="1985"/>
        <v>166.30000000000291</v>
      </c>
      <c r="T858" s="11">
        <f t="shared" si="1986"/>
        <v>0</v>
      </c>
      <c r="U858" s="11">
        <f t="shared" ref="U858:U868" si="2131">U859</f>
        <v>0</v>
      </c>
      <c r="V858" s="11">
        <f t="shared" ref="V858:V868" si="2132">V859</f>
        <v>0</v>
      </c>
      <c r="W858" s="11">
        <f t="shared" ref="W858:W868" si="2133">W859</f>
        <v>0</v>
      </c>
      <c r="X858" s="11">
        <f t="shared" si="1987"/>
        <v>51615</v>
      </c>
      <c r="Y858" s="11">
        <f t="shared" si="1988"/>
        <v>166.30000000000291</v>
      </c>
      <c r="Z858" s="11">
        <f t="shared" si="1989"/>
        <v>0</v>
      </c>
      <c r="AA858" s="11">
        <f t="shared" ref="AA858:AA870" si="2134">AA859</f>
        <v>0</v>
      </c>
      <c r="AB858" s="11">
        <f t="shared" ref="AB858:AB870" si="2135">AB859</f>
        <v>0</v>
      </c>
      <c r="AC858" s="11">
        <f t="shared" ref="AC858:AC870" si="2136">AC859</f>
        <v>0</v>
      </c>
      <c r="AD858" s="11">
        <f t="shared" si="1990"/>
        <v>51615</v>
      </c>
      <c r="AE858" s="11">
        <f t="shared" si="1991"/>
        <v>166.30000000000291</v>
      </c>
      <c r="AF858" s="11">
        <f t="shared" si="1992"/>
        <v>0</v>
      </c>
      <c r="AG858" s="11">
        <f t="shared" ref="AG858:AG870" si="2137">AG859</f>
        <v>0</v>
      </c>
      <c r="AH858" s="11">
        <f t="shared" si="1993"/>
        <v>51615</v>
      </c>
      <c r="AI858" s="11">
        <f t="shared" si="1994"/>
        <v>166.30000000000291</v>
      </c>
      <c r="AJ858" s="11">
        <f t="shared" si="1995"/>
        <v>0</v>
      </c>
      <c r="AK858" s="11">
        <f t="shared" ref="AK858:AK870" si="2138">AK859</f>
        <v>0</v>
      </c>
      <c r="AL858" s="11">
        <f t="shared" ref="AL858:AL870" si="2139">AL859</f>
        <v>0</v>
      </c>
      <c r="AM858" s="11">
        <f t="shared" ref="AM858:AM870" si="2140">AM859</f>
        <v>0</v>
      </c>
      <c r="AN858" s="11">
        <f t="shared" si="1996"/>
        <v>51615</v>
      </c>
      <c r="AO858" s="11">
        <f t="shared" si="1997"/>
        <v>166.30000000000291</v>
      </c>
      <c r="AP858" s="11">
        <f t="shared" si="1998"/>
        <v>0</v>
      </c>
      <c r="AQ858" s="11">
        <f t="shared" ref="AQ858:AQ870" si="2141">AQ859</f>
        <v>0</v>
      </c>
      <c r="AR858" s="11">
        <f t="shared" ref="AR858:AR870" si="2142">AR859</f>
        <v>0</v>
      </c>
      <c r="AS858" s="11">
        <f t="shared" ref="AS858:AS870" si="2143">AS859</f>
        <v>0</v>
      </c>
      <c r="AT858" s="11">
        <f t="shared" si="1999"/>
        <v>51615</v>
      </c>
      <c r="AU858" s="11">
        <f t="shared" si="2000"/>
        <v>166.30000000000291</v>
      </c>
      <c r="AV858" s="11">
        <f t="shared" si="2001"/>
        <v>0</v>
      </c>
      <c r="AW858" s="11">
        <f t="shared" ref="AW858:AW870" si="2144">AW859</f>
        <v>0</v>
      </c>
      <c r="AX858" s="11">
        <f t="shared" ref="AX858:AX870" si="2145">AX859</f>
        <v>0</v>
      </c>
      <c r="AY858" s="11">
        <f t="shared" ref="AY858:AY870" si="2146">AY859</f>
        <v>0</v>
      </c>
      <c r="AZ858" s="11">
        <f t="shared" si="2002"/>
        <v>51615</v>
      </c>
      <c r="BA858" s="11">
        <f t="shared" si="2003"/>
        <v>166.30000000000291</v>
      </c>
      <c r="BB858" s="11">
        <f t="shared" si="2004"/>
        <v>0</v>
      </c>
      <c r="BC858" s="11">
        <f t="shared" ref="BC858:BC870" si="2147">BC859</f>
        <v>0</v>
      </c>
      <c r="BD858" s="11">
        <f t="shared" ref="BD858:BD870" si="2148">BD859</f>
        <v>0</v>
      </c>
      <c r="BE858" s="11">
        <f t="shared" ref="BE858:BE870" si="2149">BE859</f>
        <v>0</v>
      </c>
      <c r="BF858" s="11">
        <f t="shared" si="2005"/>
        <v>51615</v>
      </c>
      <c r="BG858" s="11">
        <f t="shared" si="2006"/>
        <v>166.30000000000291</v>
      </c>
      <c r="BH858" s="11">
        <f t="shared" si="2007"/>
        <v>0</v>
      </c>
      <c r="BI858" s="11">
        <f t="shared" ref="BI858:BI870" si="2150">BI859</f>
        <v>-35985.019</v>
      </c>
      <c r="BJ858" s="11">
        <f t="shared" ref="BJ858:BJ870" si="2151">BJ859</f>
        <v>0</v>
      </c>
      <c r="BK858" s="11">
        <f t="shared" ref="BK858:BK870" si="2152">BK859</f>
        <v>0</v>
      </c>
      <c r="BL858" s="11">
        <f t="shared" si="1946"/>
        <v>15629.981</v>
      </c>
      <c r="BM858" s="11">
        <f t="shared" ref="BM858:BM870" si="2153">BM859</f>
        <v>0</v>
      </c>
      <c r="BN858" s="43">
        <f t="shared" si="2046"/>
        <v>15629.981</v>
      </c>
      <c r="BO858" s="11">
        <f t="shared" si="2114"/>
        <v>166.30000000000291</v>
      </c>
      <c r="BP858" s="11">
        <f t="shared" ref="BP858:BU870" si="2154">BP859</f>
        <v>0</v>
      </c>
      <c r="BQ858" s="43">
        <f t="shared" si="2047"/>
        <v>166.30000000000291</v>
      </c>
      <c r="BR858" s="11">
        <f t="shared" si="2115"/>
        <v>0</v>
      </c>
      <c r="BS858" s="11">
        <f t="shared" si="2154"/>
        <v>0</v>
      </c>
      <c r="BT858" s="43">
        <f t="shared" si="2048"/>
        <v>0</v>
      </c>
      <c r="BU858" s="11">
        <f t="shared" si="2154"/>
        <v>0</v>
      </c>
      <c r="BV858" s="21"/>
      <c r="BW858" s="21"/>
      <c r="BX858" s="1" t="str">
        <f t="shared" si="1948"/>
        <v/>
      </c>
    </row>
    <row r="859" spans="1:77" ht="31.2" customHeight="1" x14ac:dyDescent="0.3">
      <c r="A859" s="62" t="s">
        <v>569</v>
      </c>
      <c r="B859" s="63" t="s">
        <v>64</v>
      </c>
      <c r="C859" s="62"/>
      <c r="D859" s="62"/>
      <c r="E859" s="64" t="s">
        <v>65</v>
      </c>
      <c r="F859" s="11">
        <f t="shared" si="2122"/>
        <v>51615</v>
      </c>
      <c r="G859" s="11">
        <f t="shared" si="2123"/>
        <v>166.30000000000291</v>
      </c>
      <c r="H859" s="11">
        <f t="shared" si="2124"/>
        <v>0</v>
      </c>
      <c r="I859" s="11">
        <f t="shared" si="2125"/>
        <v>0</v>
      </c>
      <c r="J859" s="11">
        <f t="shared" si="2126"/>
        <v>0</v>
      </c>
      <c r="K859" s="11">
        <f t="shared" si="2127"/>
        <v>0</v>
      </c>
      <c r="L859" s="11">
        <f t="shared" si="1935"/>
        <v>51615</v>
      </c>
      <c r="M859" s="11">
        <f t="shared" si="1936"/>
        <v>166.30000000000291</v>
      </c>
      <c r="N859" s="11">
        <f t="shared" si="1937"/>
        <v>0</v>
      </c>
      <c r="O859" s="11">
        <f t="shared" si="2128"/>
        <v>0</v>
      </c>
      <c r="P859" s="11">
        <f t="shared" si="2129"/>
        <v>0</v>
      </c>
      <c r="Q859" s="11">
        <f t="shared" si="2130"/>
        <v>0</v>
      </c>
      <c r="R859" s="11">
        <f t="shared" si="1984"/>
        <v>51615</v>
      </c>
      <c r="S859" s="11">
        <f t="shared" si="1985"/>
        <v>166.30000000000291</v>
      </c>
      <c r="T859" s="11">
        <f t="shared" si="1986"/>
        <v>0</v>
      </c>
      <c r="U859" s="11">
        <f t="shared" si="2131"/>
        <v>0</v>
      </c>
      <c r="V859" s="11">
        <f t="shared" si="2132"/>
        <v>0</v>
      </c>
      <c r="W859" s="11">
        <f t="shared" si="2133"/>
        <v>0</v>
      </c>
      <c r="X859" s="11">
        <f t="shared" si="1987"/>
        <v>51615</v>
      </c>
      <c r="Y859" s="11">
        <f t="shared" si="1988"/>
        <v>166.30000000000291</v>
      </c>
      <c r="Z859" s="11">
        <f t="shared" si="1989"/>
        <v>0</v>
      </c>
      <c r="AA859" s="11">
        <f t="shared" si="2134"/>
        <v>0</v>
      </c>
      <c r="AB859" s="11">
        <f t="shared" si="2135"/>
        <v>0</v>
      </c>
      <c r="AC859" s="11">
        <f t="shared" si="2136"/>
        <v>0</v>
      </c>
      <c r="AD859" s="11">
        <f t="shared" si="1990"/>
        <v>51615</v>
      </c>
      <c r="AE859" s="11">
        <f t="shared" si="1991"/>
        <v>166.30000000000291</v>
      </c>
      <c r="AF859" s="11">
        <f t="shared" si="1992"/>
        <v>0</v>
      </c>
      <c r="AG859" s="11">
        <f t="shared" si="2137"/>
        <v>0</v>
      </c>
      <c r="AH859" s="11">
        <f t="shared" si="1993"/>
        <v>51615</v>
      </c>
      <c r="AI859" s="11">
        <f t="shared" si="1994"/>
        <v>166.30000000000291</v>
      </c>
      <c r="AJ859" s="11">
        <f t="shared" si="1995"/>
        <v>0</v>
      </c>
      <c r="AK859" s="11">
        <f t="shared" si="2138"/>
        <v>0</v>
      </c>
      <c r="AL859" s="11">
        <f t="shared" si="2139"/>
        <v>0</v>
      </c>
      <c r="AM859" s="11">
        <f t="shared" si="2140"/>
        <v>0</v>
      </c>
      <c r="AN859" s="11">
        <f t="shared" si="1996"/>
        <v>51615</v>
      </c>
      <c r="AO859" s="11">
        <f t="shared" si="1997"/>
        <v>166.30000000000291</v>
      </c>
      <c r="AP859" s="11">
        <f t="shared" si="1998"/>
        <v>0</v>
      </c>
      <c r="AQ859" s="11">
        <f t="shared" si="2141"/>
        <v>0</v>
      </c>
      <c r="AR859" s="11">
        <f t="shared" si="2142"/>
        <v>0</v>
      </c>
      <c r="AS859" s="11">
        <f t="shared" si="2143"/>
        <v>0</v>
      </c>
      <c r="AT859" s="11">
        <f t="shared" si="1999"/>
        <v>51615</v>
      </c>
      <c r="AU859" s="11">
        <f t="shared" si="2000"/>
        <v>166.30000000000291</v>
      </c>
      <c r="AV859" s="11">
        <f t="shared" si="2001"/>
        <v>0</v>
      </c>
      <c r="AW859" s="11">
        <f t="shared" si="2144"/>
        <v>0</v>
      </c>
      <c r="AX859" s="11">
        <f t="shared" si="2145"/>
        <v>0</v>
      </c>
      <c r="AY859" s="11">
        <f t="shared" si="2146"/>
        <v>0</v>
      </c>
      <c r="AZ859" s="11">
        <f t="shared" si="2002"/>
        <v>51615</v>
      </c>
      <c r="BA859" s="11">
        <f t="shared" si="2003"/>
        <v>166.30000000000291</v>
      </c>
      <c r="BB859" s="11">
        <f t="shared" si="2004"/>
        <v>0</v>
      </c>
      <c r="BC859" s="11">
        <f t="shared" si="2147"/>
        <v>0</v>
      </c>
      <c r="BD859" s="11">
        <f t="shared" si="2148"/>
        <v>0</v>
      </c>
      <c r="BE859" s="11">
        <f t="shared" si="2149"/>
        <v>0</v>
      </c>
      <c r="BF859" s="11">
        <f t="shared" si="2005"/>
        <v>51615</v>
      </c>
      <c r="BG859" s="11">
        <f t="shared" si="2006"/>
        <v>166.30000000000291</v>
      </c>
      <c r="BH859" s="11">
        <f t="shared" si="2007"/>
        <v>0</v>
      </c>
      <c r="BI859" s="11">
        <f t="shared" si="2150"/>
        <v>-35985.019</v>
      </c>
      <c r="BJ859" s="11">
        <f t="shared" si="2151"/>
        <v>0</v>
      </c>
      <c r="BK859" s="11">
        <f t="shared" si="2152"/>
        <v>0</v>
      </c>
      <c r="BL859" s="11">
        <f t="shared" si="1946"/>
        <v>15629.981</v>
      </c>
      <c r="BM859" s="11">
        <f t="shared" si="2153"/>
        <v>0</v>
      </c>
      <c r="BN859" s="43">
        <f t="shared" si="2046"/>
        <v>15629.981</v>
      </c>
      <c r="BO859" s="11">
        <f t="shared" si="2114"/>
        <v>166.30000000000291</v>
      </c>
      <c r="BP859" s="11">
        <f t="shared" si="2154"/>
        <v>0</v>
      </c>
      <c r="BQ859" s="43">
        <f t="shared" si="2047"/>
        <v>166.30000000000291</v>
      </c>
      <c r="BR859" s="11">
        <f t="shared" si="2115"/>
        <v>0</v>
      </c>
      <c r="BS859" s="11">
        <f t="shared" si="2154"/>
        <v>0</v>
      </c>
      <c r="BT859" s="43">
        <f t="shared" si="2048"/>
        <v>0</v>
      </c>
      <c r="BU859" s="11">
        <f t="shared" si="2154"/>
        <v>0</v>
      </c>
      <c r="BV859" s="21"/>
      <c r="BW859" s="21"/>
      <c r="BX859" s="1" t="str">
        <f t="shared" si="1948"/>
        <v/>
      </c>
    </row>
    <row r="860" spans="1:77" ht="15.6" customHeight="1" x14ac:dyDescent="0.3">
      <c r="A860" s="62" t="s">
        <v>569</v>
      </c>
      <c r="B860" s="63">
        <v>200</v>
      </c>
      <c r="C860" s="62" t="s">
        <v>66</v>
      </c>
      <c r="D860" s="62" t="s">
        <v>67</v>
      </c>
      <c r="E860" s="64" t="s">
        <v>68</v>
      </c>
      <c r="F860" s="11">
        <v>51615</v>
      </c>
      <c r="G860" s="11">
        <v>166.30000000000291</v>
      </c>
      <c r="H860" s="11">
        <v>0</v>
      </c>
      <c r="I860" s="11"/>
      <c r="J860" s="11"/>
      <c r="K860" s="11"/>
      <c r="L860" s="11">
        <f t="shared" ref="L860:L923" si="2155">F860+I860</f>
        <v>51615</v>
      </c>
      <c r="M860" s="11">
        <f t="shared" ref="M860:M923" si="2156">G860+J860</f>
        <v>166.30000000000291</v>
      </c>
      <c r="N860" s="11">
        <f t="shared" ref="N860:N923" si="2157">H860+K860</f>
        <v>0</v>
      </c>
      <c r="O860" s="11"/>
      <c r="P860" s="11"/>
      <c r="Q860" s="11"/>
      <c r="R860" s="11">
        <f t="shared" si="1984"/>
        <v>51615</v>
      </c>
      <c r="S860" s="11">
        <f t="shared" si="1985"/>
        <v>166.30000000000291</v>
      </c>
      <c r="T860" s="11">
        <f t="shared" si="1986"/>
        <v>0</v>
      </c>
      <c r="U860" s="11"/>
      <c r="V860" s="11"/>
      <c r="W860" s="11"/>
      <c r="X860" s="11">
        <f t="shared" si="1987"/>
        <v>51615</v>
      </c>
      <c r="Y860" s="11">
        <f t="shared" si="1988"/>
        <v>166.30000000000291</v>
      </c>
      <c r="Z860" s="11">
        <f t="shared" si="1989"/>
        <v>0</v>
      </c>
      <c r="AA860" s="11"/>
      <c r="AB860" s="11"/>
      <c r="AC860" s="11"/>
      <c r="AD860" s="11">
        <f t="shared" si="1990"/>
        <v>51615</v>
      </c>
      <c r="AE860" s="11">
        <f t="shared" si="1991"/>
        <v>166.30000000000291</v>
      </c>
      <c r="AF860" s="11">
        <f t="shared" si="1992"/>
        <v>0</v>
      </c>
      <c r="AG860" s="11"/>
      <c r="AH860" s="11">
        <f t="shared" si="1993"/>
        <v>51615</v>
      </c>
      <c r="AI860" s="11">
        <f t="shared" si="1994"/>
        <v>166.30000000000291</v>
      </c>
      <c r="AJ860" s="11">
        <f t="shared" si="1995"/>
        <v>0</v>
      </c>
      <c r="AK860" s="11"/>
      <c r="AL860" s="11"/>
      <c r="AM860" s="11"/>
      <c r="AN860" s="11">
        <f t="shared" si="1996"/>
        <v>51615</v>
      </c>
      <c r="AO860" s="11">
        <f t="shared" si="1997"/>
        <v>166.30000000000291</v>
      </c>
      <c r="AP860" s="11">
        <f t="shared" si="1998"/>
        <v>0</v>
      </c>
      <c r="AQ860" s="11"/>
      <c r="AR860" s="11"/>
      <c r="AS860" s="11"/>
      <c r="AT860" s="11">
        <f t="shared" si="1999"/>
        <v>51615</v>
      </c>
      <c r="AU860" s="11">
        <f t="shared" si="2000"/>
        <v>166.30000000000291</v>
      </c>
      <c r="AV860" s="11">
        <f t="shared" si="2001"/>
        <v>0</v>
      </c>
      <c r="AW860" s="11"/>
      <c r="AX860" s="11"/>
      <c r="AY860" s="11"/>
      <c r="AZ860" s="11">
        <f t="shared" si="2002"/>
        <v>51615</v>
      </c>
      <c r="BA860" s="11">
        <f t="shared" si="2003"/>
        <v>166.30000000000291</v>
      </c>
      <c r="BB860" s="11">
        <f t="shared" si="2004"/>
        <v>0</v>
      </c>
      <c r="BC860" s="11"/>
      <c r="BD860" s="11"/>
      <c r="BE860" s="11"/>
      <c r="BF860" s="11">
        <f t="shared" si="2005"/>
        <v>51615</v>
      </c>
      <c r="BG860" s="11">
        <f t="shared" si="2006"/>
        <v>166.30000000000291</v>
      </c>
      <c r="BH860" s="11">
        <f t="shared" si="2007"/>
        <v>0</v>
      </c>
      <c r="BI860" s="11">
        <v>-35985.019</v>
      </c>
      <c r="BJ860" s="11"/>
      <c r="BK860" s="11"/>
      <c r="BL860" s="11">
        <f t="shared" si="1946"/>
        <v>15629.981</v>
      </c>
      <c r="BM860" s="11"/>
      <c r="BN860" s="43">
        <f t="shared" si="2046"/>
        <v>15629.981</v>
      </c>
      <c r="BO860" s="11">
        <f t="shared" si="2114"/>
        <v>166.30000000000291</v>
      </c>
      <c r="BP860" s="11"/>
      <c r="BQ860" s="43">
        <f t="shared" si="2047"/>
        <v>166.30000000000291</v>
      </c>
      <c r="BR860" s="11">
        <f t="shared" si="2115"/>
        <v>0</v>
      </c>
      <c r="BS860" s="11"/>
      <c r="BT860" s="43">
        <f t="shared" si="2048"/>
        <v>0</v>
      </c>
      <c r="BU860" s="11"/>
      <c r="BV860" s="21"/>
      <c r="BW860" s="21"/>
      <c r="BX860" s="1" t="str">
        <f t="shared" si="1948"/>
        <v>0503</v>
      </c>
    </row>
    <row r="861" spans="1:77" ht="62.4" customHeight="1" x14ac:dyDescent="0.3">
      <c r="A861" s="62" t="s">
        <v>571</v>
      </c>
      <c r="B861" s="63"/>
      <c r="C861" s="62"/>
      <c r="D861" s="62"/>
      <c r="E861" s="64" t="s">
        <v>572</v>
      </c>
      <c r="F861" s="11">
        <f t="shared" si="2122"/>
        <v>99838.3</v>
      </c>
      <c r="G861" s="11">
        <f t="shared" si="2123"/>
        <v>99838.3</v>
      </c>
      <c r="H861" s="11">
        <f t="shared" si="2124"/>
        <v>99838.3</v>
      </c>
      <c r="I861" s="11">
        <f t="shared" si="2125"/>
        <v>0</v>
      </c>
      <c r="J861" s="11">
        <f t="shared" si="2126"/>
        <v>0</v>
      </c>
      <c r="K861" s="11">
        <f t="shared" si="2127"/>
        <v>0</v>
      </c>
      <c r="L861" s="11">
        <f t="shared" si="2155"/>
        <v>99838.3</v>
      </c>
      <c r="M861" s="11">
        <f t="shared" si="2156"/>
        <v>99838.3</v>
      </c>
      <c r="N861" s="11">
        <f t="shared" si="2157"/>
        <v>99838.3</v>
      </c>
      <c r="O861" s="11">
        <f t="shared" si="2128"/>
        <v>0</v>
      </c>
      <c r="P861" s="11">
        <f t="shared" si="2129"/>
        <v>0</v>
      </c>
      <c r="Q861" s="11">
        <f t="shared" si="2130"/>
        <v>0</v>
      </c>
      <c r="R861" s="11">
        <f t="shared" si="1984"/>
        <v>99838.3</v>
      </c>
      <c r="S861" s="11">
        <f t="shared" si="1985"/>
        <v>99838.3</v>
      </c>
      <c r="T861" s="11">
        <f t="shared" si="1986"/>
        <v>99838.3</v>
      </c>
      <c r="U861" s="11">
        <f t="shared" si="2131"/>
        <v>0</v>
      </c>
      <c r="V861" s="11">
        <f t="shared" si="2132"/>
        <v>0</v>
      </c>
      <c r="W861" s="11">
        <f t="shared" si="2133"/>
        <v>0</v>
      </c>
      <c r="X861" s="11">
        <f t="shared" si="1987"/>
        <v>99838.3</v>
      </c>
      <c r="Y861" s="11">
        <f t="shared" si="1988"/>
        <v>99838.3</v>
      </c>
      <c r="Z861" s="11">
        <f t="shared" si="1989"/>
        <v>99838.3</v>
      </c>
      <c r="AA861" s="11">
        <f t="shared" si="2134"/>
        <v>0</v>
      </c>
      <c r="AB861" s="11">
        <f t="shared" si="2135"/>
        <v>0</v>
      </c>
      <c r="AC861" s="11">
        <f t="shared" si="2136"/>
        <v>0</v>
      </c>
      <c r="AD861" s="11">
        <f t="shared" si="1990"/>
        <v>99838.3</v>
      </c>
      <c r="AE861" s="11">
        <f t="shared" si="1991"/>
        <v>99838.3</v>
      </c>
      <c r="AF861" s="11">
        <f t="shared" si="1992"/>
        <v>99838.3</v>
      </c>
      <c r="AG861" s="11">
        <f t="shared" si="2137"/>
        <v>0</v>
      </c>
      <c r="AH861" s="11">
        <f t="shared" si="1993"/>
        <v>99838.3</v>
      </c>
      <c r="AI861" s="11">
        <f t="shared" si="1994"/>
        <v>99838.3</v>
      </c>
      <c r="AJ861" s="11">
        <f t="shared" si="1995"/>
        <v>99838.3</v>
      </c>
      <c r="AK861" s="11">
        <f t="shared" si="2138"/>
        <v>0</v>
      </c>
      <c r="AL861" s="11">
        <f t="shared" si="2139"/>
        <v>0</v>
      </c>
      <c r="AM861" s="11">
        <f t="shared" si="2140"/>
        <v>0</v>
      </c>
      <c r="AN861" s="11">
        <f t="shared" si="1996"/>
        <v>99838.3</v>
      </c>
      <c r="AO861" s="11">
        <f t="shared" si="1997"/>
        <v>99838.3</v>
      </c>
      <c r="AP861" s="11">
        <f t="shared" si="1998"/>
        <v>99838.3</v>
      </c>
      <c r="AQ861" s="11">
        <f t="shared" si="2141"/>
        <v>0</v>
      </c>
      <c r="AR861" s="11">
        <f t="shared" si="2142"/>
        <v>0</v>
      </c>
      <c r="AS861" s="11">
        <f t="shared" si="2143"/>
        <v>0</v>
      </c>
      <c r="AT861" s="11">
        <f t="shared" si="1999"/>
        <v>99838.3</v>
      </c>
      <c r="AU861" s="11">
        <f t="shared" si="2000"/>
        <v>99838.3</v>
      </c>
      <c r="AV861" s="11">
        <f t="shared" si="2001"/>
        <v>99838.3</v>
      </c>
      <c r="AW861" s="11">
        <f t="shared" si="2144"/>
        <v>0</v>
      </c>
      <c r="AX861" s="11">
        <f t="shared" si="2145"/>
        <v>0</v>
      </c>
      <c r="AY861" s="11">
        <f t="shared" si="2146"/>
        <v>0</v>
      </c>
      <c r="AZ861" s="11">
        <f t="shared" si="2002"/>
        <v>99838.3</v>
      </c>
      <c r="BA861" s="11">
        <f t="shared" si="2003"/>
        <v>99838.3</v>
      </c>
      <c r="BB861" s="11">
        <f t="shared" si="2004"/>
        <v>99838.3</v>
      </c>
      <c r="BC861" s="11">
        <f t="shared" si="2147"/>
        <v>0</v>
      </c>
      <c r="BD861" s="11">
        <f t="shared" si="2148"/>
        <v>0</v>
      </c>
      <c r="BE861" s="11">
        <f t="shared" si="2149"/>
        <v>0</v>
      </c>
      <c r="BF861" s="11">
        <f t="shared" si="2005"/>
        <v>99838.3</v>
      </c>
      <c r="BG861" s="11">
        <f t="shared" si="2006"/>
        <v>99838.3</v>
      </c>
      <c r="BH861" s="11">
        <f t="shared" si="2007"/>
        <v>99838.3</v>
      </c>
      <c r="BI861" s="11">
        <f t="shared" si="2150"/>
        <v>0</v>
      </c>
      <c r="BJ861" s="11">
        <f t="shared" si="2151"/>
        <v>0</v>
      </c>
      <c r="BK861" s="11">
        <f t="shared" si="2152"/>
        <v>0</v>
      </c>
      <c r="BL861" s="11">
        <f t="shared" si="1946"/>
        <v>99838.3</v>
      </c>
      <c r="BM861" s="11">
        <f t="shared" si="2153"/>
        <v>0</v>
      </c>
      <c r="BN861" s="43">
        <f t="shared" si="2046"/>
        <v>99838.3</v>
      </c>
      <c r="BO861" s="11">
        <f t="shared" si="2114"/>
        <v>99838.3</v>
      </c>
      <c r="BP861" s="11">
        <f t="shared" si="2154"/>
        <v>0</v>
      </c>
      <c r="BQ861" s="43">
        <f t="shared" si="2047"/>
        <v>99838.3</v>
      </c>
      <c r="BR861" s="11">
        <f t="shared" si="2115"/>
        <v>99838.3</v>
      </c>
      <c r="BS861" s="11">
        <f t="shared" si="2154"/>
        <v>0</v>
      </c>
      <c r="BT861" s="43">
        <f t="shared" si="2048"/>
        <v>99838.3</v>
      </c>
      <c r="BU861" s="11">
        <f t="shared" si="2154"/>
        <v>0</v>
      </c>
      <c r="BV861" s="21"/>
      <c r="BW861" s="21"/>
      <c r="BX861" s="1" t="str">
        <f t="shared" si="1948"/>
        <v/>
      </c>
    </row>
    <row r="862" spans="1:77" ht="31.2" customHeight="1" x14ac:dyDescent="0.3">
      <c r="A862" s="62" t="s">
        <v>571</v>
      </c>
      <c r="B862" s="63" t="s">
        <v>64</v>
      </c>
      <c r="C862" s="62"/>
      <c r="D862" s="62"/>
      <c r="E862" s="64" t="s">
        <v>65</v>
      </c>
      <c r="F862" s="11">
        <f t="shared" si="2122"/>
        <v>99838.3</v>
      </c>
      <c r="G862" s="11">
        <f t="shared" si="2123"/>
        <v>99838.3</v>
      </c>
      <c r="H862" s="11">
        <f t="shared" si="2124"/>
        <v>99838.3</v>
      </c>
      <c r="I862" s="11">
        <f t="shared" si="2125"/>
        <v>0</v>
      </c>
      <c r="J862" s="11">
        <f t="shared" si="2126"/>
        <v>0</v>
      </c>
      <c r="K862" s="11">
        <f t="shared" si="2127"/>
        <v>0</v>
      </c>
      <c r="L862" s="11">
        <f t="shared" si="2155"/>
        <v>99838.3</v>
      </c>
      <c r="M862" s="11">
        <f t="shared" si="2156"/>
        <v>99838.3</v>
      </c>
      <c r="N862" s="11">
        <f t="shared" si="2157"/>
        <v>99838.3</v>
      </c>
      <c r="O862" s="11">
        <f t="shared" si="2128"/>
        <v>0</v>
      </c>
      <c r="P862" s="11">
        <f t="shared" si="2129"/>
        <v>0</v>
      </c>
      <c r="Q862" s="11">
        <f t="shared" si="2130"/>
        <v>0</v>
      </c>
      <c r="R862" s="11">
        <f t="shared" si="1984"/>
        <v>99838.3</v>
      </c>
      <c r="S862" s="11">
        <f t="shared" si="1985"/>
        <v>99838.3</v>
      </c>
      <c r="T862" s="11">
        <f t="shared" si="1986"/>
        <v>99838.3</v>
      </c>
      <c r="U862" s="11">
        <f t="shared" si="2131"/>
        <v>0</v>
      </c>
      <c r="V862" s="11">
        <f t="shared" si="2132"/>
        <v>0</v>
      </c>
      <c r="W862" s="11">
        <f t="shared" si="2133"/>
        <v>0</v>
      </c>
      <c r="X862" s="11">
        <f t="shared" si="1987"/>
        <v>99838.3</v>
      </c>
      <c r="Y862" s="11">
        <f t="shared" si="1988"/>
        <v>99838.3</v>
      </c>
      <c r="Z862" s="11">
        <f t="shared" si="1989"/>
        <v>99838.3</v>
      </c>
      <c r="AA862" s="11">
        <f t="shared" si="2134"/>
        <v>0</v>
      </c>
      <c r="AB862" s="11">
        <f t="shared" si="2135"/>
        <v>0</v>
      </c>
      <c r="AC862" s="11">
        <f t="shared" si="2136"/>
        <v>0</v>
      </c>
      <c r="AD862" s="11">
        <f t="shared" si="1990"/>
        <v>99838.3</v>
      </c>
      <c r="AE862" s="11">
        <f t="shared" si="1991"/>
        <v>99838.3</v>
      </c>
      <c r="AF862" s="11">
        <f t="shared" si="1992"/>
        <v>99838.3</v>
      </c>
      <c r="AG862" s="11">
        <f t="shared" si="2137"/>
        <v>0</v>
      </c>
      <c r="AH862" s="11">
        <f t="shared" si="1993"/>
        <v>99838.3</v>
      </c>
      <c r="AI862" s="11">
        <f t="shared" si="1994"/>
        <v>99838.3</v>
      </c>
      <c r="AJ862" s="11">
        <f t="shared" si="1995"/>
        <v>99838.3</v>
      </c>
      <c r="AK862" s="11">
        <f t="shared" si="2138"/>
        <v>0</v>
      </c>
      <c r="AL862" s="11">
        <f t="shared" si="2139"/>
        <v>0</v>
      </c>
      <c r="AM862" s="11">
        <f t="shared" si="2140"/>
        <v>0</v>
      </c>
      <c r="AN862" s="11">
        <f t="shared" si="1996"/>
        <v>99838.3</v>
      </c>
      <c r="AO862" s="11">
        <f t="shared" si="1997"/>
        <v>99838.3</v>
      </c>
      <c r="AP862" s="11">
        <f t="shared" si="1998"/>
        <v>99838.3</v>
      </c>
      <c r="AQ862" s="11">
        <f t="shared" si="2141"/>
        <v>0</v>
      </c>
      <c r="AR862" s="11">
        <f t="shared" si="2142"/>
        <v>0</v>
      </c>
      <c r="AS862" s="11">
        <f t="shared" si="2143"/>
        <v>0</v>
      </c>
      <c r="AT862" s="11">
        <f t="shared" si="1999"/>
        <v>99838.3</v>
      </c>
      <c r="AU862" s="11">
        <f t="shared" si="2000"/>
        <v>99838.3</v>
      </c>
      <c r="AV862" s="11">
        <f t="shared" si="2001"/>
        <v>99838.3</v>
      </c>
      <c r="AW862" s="11">
        <f t="shared" si="2144"/>
        <v>0</v>
      </c>
      <c r="AX862" s="11">
        <f t="shared" si="2145"/>
        <v>0</v>
      </c>
      <c r="AY862" s="11">
        <f t="shared" si="2146"/>
        <v>0</v>
      </c>
      <c r="AZ862" s="11">
        <f t="shared" si="2002"/>
        <v>99838.3</v>
      </c>
      <c r="BA862" s="11">
        <f t="shared" si="2003"/>
        <v>99838.3</v>
      </c>
      <c r="BB862" s="11">
        <f t="shared" si="2004"/>
        <v>99838.3</v>
      </c>
      <c r="BC862" s="11">
        <f t="shared" si="2147"/>
        <v>0</v>
      </c>
      <c r="BD862" s="11">
        <f t="shared" si="2148"/>
        <v>0</v>
      </c>
      <c r="BE862" s="11">
        <f t="shared" si="2149"/>
        <v>0</v>
      </c>
      <c r="BF862" s="11">
        <f t="shared" si="2005"/>
        <v>99838.3</v>
      </c>
      <c r="BG862" s="11">
        <f t="shared" si="2006"/>
        <v>99838.3</v>
      </c>
      <c r="BH862" s="11">
        <f t="shared" si="2007"/>
        <v>99838.3</v>
      </c>
      <c r="BI862" s="11">
        <f t="shared" si="2150"/>
        <v>0</v>
      </c>
      <c r="BJ862" s="11">
        <f t="shared" si="2151"/>
        <v>0</v>
      </c>
      <c r="BK862" s="11">
        <f t="shared" si="2152"/>
        <v>0</v>
      </c>
      <c r="BL862" s="11">
        <f t="shared" si="1946"/>
        <v>99838.3</v>
      </c>
      <c r="BM862" s="11">
        <f t="shared" si="2153"/>
        <v>0</v>
      </c>
      <c r="BN862" s="43">
        <f t="shared" si="2046"/>
        <v>99838.3</v>
      </c>
      <c r="BO862" s="11">
        <f t="shared" si="2114"/>
        <v>99838.3</v>
      </c>
      <c r="BP862" s="11">
        <f t="shared" si="2154"/>
        <v>0</v>
      </c>
      <c r="BQ862" s="43">
        <f t="shared" si="2047"/>
        <v>99838.3</v>
      </c>
      <c r="BR862" s="11">
        <f t="shared" si="2115"/>
        <v>99838.3</v>
      </c>
      <c r="BS862" s="11">
        <f t="shared" si="2154"/>
        <v>0</v>
      </c>
      <c r="BT862" s="43">
        <f t="shared" si="2048"/>
        <v>99838.3</v>
      </c>
      <c r="BU862" s="11">
        <f t="shared" si="2154"/>
        <v>0</v>
      </c>
      <c r="BV862" s="21"/>
      <c r="BW862" s="21"/>
      <c r="BX862" s="1" t="str">
        <f t="shared" si="1948"/>
        <v/>
      </c>
    </row>
    <row r="863" spans="1:77" ht="15.6" customHeight="1" x14ac:dyDescent="0.3">
      <c r="A863" s="62" t="s">
        <v>571</v>
      </c>
      <c r="B863" s="63">
        <v>200</v>
      </c>
      <c r="C863" s="62" t="s">
        <v>66</v>
      </c>
      <c r="D863" s="62" t="s">
        <v>67</v>
      </c>
      <c r="E863" s="64" t="s">
        <v>68</v>
      </c>
      <c r="F863" s="11">
        <v>99838.3</v>
      </c>
      <c r="G863" s="11">
        <v>99838.3</v>
      </c>
      <c r="H863" s="11">
        <v>99838.3</v>
      </c>
      <c r="I863" s="11"/>
      <c r="J863" s="11"/>
      <c r="K863" s="11"/>
      <c r="L863" s="11">
        <f t="shared" si="2155"/>
        <v>99838.3</v>
      </c>
      <c r="M863" s="11">
        <f t="shared" si="2156"/>
        <v>99838.3</v>
      </c>
      <c r="N863" s="11">
        <f t="shared" si="2157"/>
        <v>99838.3</v>
      </c>
      <c r="O863" s="11"/>
      <c r="P863" s="11"/>
      <c r="Q863" s="11"/>
      <c r="R863" s="11">
        <f t="shared" si="1984"/>
        <v>99838.3</v>
      </c>
      <c r="S863" s="11">
        <f t="shared" si="1985"/>
        <v>99838.3</v>
      </c>
      <c r="T863" s="11">
        <f t="shared" si="1986"/>
        <v>99838.3</v>
      </c>
      <c r="U863" s="11"/>
      <c r="V863" s="11"/>
      <c r="W863" s="11"/>
      <c r="X863" s="11">
        <f t="shared" si="1987"/>
        <v>99838.3</v>
      </c>
      <c r="Y863" s="11">
        <f t="shared" si="1988"/>
        <v>99838.3</v>
      </c>
      <c r="Z863" s="11">
        <f t="shared" si="1989"/>
        <v>99838.3</v>
      </c>
      <c r="AA863" s="11"/>
      <c r="AB863" s="11"/>
      <c r="AC863" s="11"/>
      <c r="AD863" s="11">
        <f t="shared" si="1990"/>
        <v>99838.3</v>
      </c>
      <c r="AE863" s="11">
        <f t="shared" si="1991"/>
        <v>99838.3</v>
      </c>
      <c r="AF863" s="11">
        <f t="shared" si="1992"/>
        <v>99838.3</v>
      </c>
      <c r="AG863" s="11"/>
      <c r="AH863" s="11">
        <f t="shared" si="1993"/>
        <v>99838.3</v>
      </c>
      <c r="AI863" s="11">
        <f t="shared" si="1994"/>
        <v>99838.3</v>
      </c>
      <c r="AJ863" s="11">
        <f t="shared" si="1995"/>
        <v>99838.3</v>
      </c>
      <c r="AK863" s="11"/>
      <c r="AL863" s="11"/>
      <c r="AM863" s="11"/>
      <c r="AN863" s="11">
        <f t="shared" si="1996"/>
        <v>99838.3</v>
      </c>
      <c r="AO863" s="11">
        <f t="shared" si="1997"/>
        <v>99838.3</v>
      </c>
      <c r="AP863" s="11">
        <f t="shared" si="1998"/>
        <v>99838.3</v>
      </c>
      <c r="AQ863" s="11"/>
      <c r="AR863" s="11"/>
      <c r="AS863" s="11"/>
      <c r="AT863" s="11">
        <f t="shared" si="1999"/>
        <v>99838.3</v>
      </c>
      <c r="AU863" s="11">
        <f t="shared" si="2000"/>
        <v>99838.3</v>
      </c>
      <c r="AV863" s="11">
        <f t="shared" si="2001"/>
        <v>99838.3</v>
      </c>
      <c r="AW863" s="11"/>
      <c r="AX863" s="11"/>
      <c r="AY863" s="11"/>
      <c r="AZ863" s="11">
        <f t="shared" si="2002"/>
        <v>99838.3</v>
      </c>
      <c r="BA863" s="11">
        <f t="shared" si="2003"/>
        <v>99838.3</v>
      </c>
      <c r="BB863" s="11">
        <f t="shared" si="2004"/>
        <v>99838.3</v>
      </c>
      <c r="BC863" s="11"/>
      <c r="BD863" s="11"/>
      <c r="BE863" s="11"/>
      <c r="BF863" s="11">
        <f t="shared" si="2005"/>
        <v>99838.3</v>
      </c>
      <c r="BG863" s="11">
        <f t="shared" si="2006"/>
        <v>99838.3</v>
      </c>
      <c r="BH863" s="11">
        <f t="shared" si="2007"/>
        <v>99838.3</v>
      </c>
      <c r="BI863" s="11"/>
      <c r="BJ863" s="11"/>
      <c r="BK863" s="11"/>
      <c r="BL863" s="11">
        <f t="shared" si="1946"/>
        <v>99838.3</v>
      </c>
      <c r="BM863" s="11"/>
      <c r="BN863" s="43">
        <f t="shared" si="2046"/>
        <v>99838.3</v>
      </c>
      <c r="BO863" s="11">
        <f t="shared" si="2114"/>
        <v>99838.3</v>
      </c>
      <c r="BP863" s="11"/>
      <c r="BQ863" s="43">
        <f t="shared" si="2047"/>
        <v>99838.3</v>
      </c>
      <c r="BR863" s="11">
        <f t="shared" si="2115"/>
        <v>99838.3</v>
      </c>
      <c r="BS863" s="11"/>
      <c r="BT863" s="43">
        <f t="shared" si="2048"/>
        <v>99838.3</v>
      </c>
      <c r="BU863" s="11"/>
      <c r="BV863" s="21"/>
      <c r="BW863" s="21"/>
      <c r="BX863" s="1" t="str">
        <f t="shared" si="1948"/>
        <v>0503</v>
      </c>
    </row>
    <row r="864" spans="1:77" ht="46.8" customHeight="1" x14ac:dyDescent="0.3">
      <c r="A864" s="62" t="s">
        <v>573</v>
      </c>
      <c r="B864" s="63"/>
      <c r="C864" s="62"/>
      <c r="D864" s="62"/>
      <c r="E864" s="64" t="s">
        <v>574</v>
      </c>
      <c r="F864" s="11">
        <f t="shared" si="2122"/>
        <v>441699.3</v>
      </c>
      <c r="G864" s="11">
        <f t="shared" si="2123"/>
        <v>696674</v>
      </c>
      <c r="H864" s="11">
        <f t="shared" si="2124"/>
        <v>0</v>
      </c>
      <c r="I864" s="11">
        <f t="shared" si="2125"/>
        <v>0</v>
      </c>
      <c r="J864" s="11">
        <f t="shared" si="2126"/>
        <v>0</v>
      </c>
      <c r="K864" s="11">
        <f t="shared" si="2127"/>
        <v>0</v>
      </c>
      <c r="L864" s="11">
        <f t="shared" si="2155"/>
        <v>441699.3</v>
      </c>
      <c r="M864" s="11">
        <f t="shared" si="2156"/>
        <v>696674</v>
      </c>
      <c r="N864" s="11">
        <f t="shared" si="2157"/>
        <v>0</v>
      </c>
      <c r="O864" s="11">
        <f t="shared" si="2128"/>
        <v>0</v>
      </c>
      <c r="P864" s="11">
        <f t="shared" si="2129"/>
        <v>0</v>
      </c>
      <c r="Q864" s="11">
        <f t="shared" si="2130"/>
        <v>0</v>
      </c>
      <c r="R864" s="11">
        <f t="shared" si="1984"/>
        <v>441699.3</v>
      </c>
      <c r="S864" s="11">
        <f t="shared" si="1985"/>
        <v>696674</v>
      </c>
      <c r="T864" s="11">
        <f t="shared" si="1986"/>
        <v>0</v>
      </c>
      <c r="U864" s="11">
        <f t="shared" si="2131"/>
        <v>0</v>
      </c>
      <c r="V864" s="11">
        <f t="shared" si="2132"/>
        <v>0</v>
      </c>
      <c r="W864" s="11">
        <f t="shared" si="2133"/>
        <v>0</v>
      </c>
      <c r="X864" s="11">
        <f t="shared" si="1987"/>
        <v>441699.3</v>
      </c>
      <c r="Y864" s="11">
        <f t="shared" si="1988"/>
        <v>696674</v>
      </c>
      <c r="Z864" s="11">
        <f t="shared" si="1989"/>
        <v>0</v>
      </c>
      <c r="AA864" s="11">
        <f t="shared" si="2134"/>
        <v>0</v>
      </c>
      <c r="AB864" s="11">
        <f t="shared" si="2135"/>
        <v>0</v>
      </c>
      <c r="AC864" s="11">
        <f t="shared" si="2136"/>
        <v>0</v>
      </c>
      <c r="AD864" s="11">
        <f t="shared" si="1990"/>
        <v>441699.3</v>
      </c>
      <c r="AE864" s="11">
        <f t="shared" si="1991"/>
        <v>696674</v>
      </c>
      <c r="AF864" s="11">
        <f t="shared" si="1992"/>
        <v>0</v>
      </c>
      <c r="AG864" s="11">
        <f t="shared" si="2137"/>
        <v>0</v>
      </c>
      <c r="AH864" s="11">
        <f t="shared" si="1993"/>
        <v>441699.3</v>
      </c>
      <c r="AI864" s="11">
        <f t="shared" si="1994"/>
        <v>696674</v>
      </c>
      <c r="AJ864" s="11">
        <f t="shared" si="1995"/>
        <v>0</v>
      </c>
      <c r="AK864" s="11">
        <f t="shared" si="2138"/>
        <v>0</v>
      </c>
      <c r="AL864" s="11">
        <f t="shared" si="2139"/>
        <v>0</v>
      </c>
      <c r="AM864" s="11">
        <f t="shared" si="2140"/>
        <v>0</v>
      </c>
      <c r="AN864" s="11">
        <f t="shared" si="1996"/>
        <v>441699.3</v>
      </c>
      <c r="AO864" s="11">
        <f t="shared" si="1997"/>
        <v>696674</v>
      </c>
      <c r="AP864" s="11">
        <f t="shared" si="1998"/>
        <v>0</v>
      </c>
      <c r="AQ864" s="11">
        <f t="shared" si="2141"/>
        <v>0</v>
      </c>
      <c r="AR864" s="11">
        <f t="shared" si="2142"/>
        <v>0</v>
      </c>
      <c r="AS864" s="11">
        <f t="shared" si="2143"/>
        <v>0</v>
      </c>
      <c r="AT864" s="11">
        <f t="shared" si="1999"/>
        <v>441699.3</v>
      </c>
      <c r="AU864" s="11">
        <f t="shared" si="2000"/>
        <v>696674</v>
      </c>
      <c r="AV864" s="11">
        <f t="shared" si="2001"/>
        <v>0</v>
      </c>
      <c r="AW864" s="11">
        <f t="shared" si="2144"/>
        <v>0</v>
      </c>
      <c r="AX864" s="11">
        <f t="shared" si="2145"/>
        <v>0</v>
      </c>
      <c r="AY864" s="11">
        <f t="shared" si="2146"/>
        <v>0</v>
      </c>
      <c r="AZ864" s="11">
        <f t="shared" si="2002"/>
        <v>441699.3</v>
      </c>
      <c r="BA864" s="11">
        <f t="shared" si="2003"/>
        <v>696674</v>
      </c>
      <c r="BB864" s="11">
        <f t="shared" si="2004"/>
        <v>0</v>
      </c>
      <c r="BC864" s="11">
        <f t="shared" si="2147"/>
        <v>0</v>
      </c>
      <c r="BD864" s="11">
        <f t="shared" si="2148"/>
        <v>0</v>
      </c>
      <c r="BE864" s="11">
        <f t="shared" si="2149"/>
        <v>0</v>
      </c>
      <c r="BF864" s="11">
        <f t="shared" si="2005"/>
        <v>441699.3</v>
      </c>
      <c r="BG864" s="11">
        <f t="shared" si="2006"/>
        <v>696674</v>
      </c>
      <c r="BH864" s="11">
        <f t="shared" si="2007"/>
        <v>0</v>
      </c>
      <c r="BI864" s="11">
        <f t="shared" si="2150"/>
        <v>-6426.049</v>
      </c>
      <c r="BJ864" s="11">
        <f t="shared" si="2151"/>
        <v>0</v>
      </c>
      <c r="BK864" s="11">
        <f t="shared" si="2152"/>
        <v>6426.049</v>
      </c>
      <c r="BL864" s="11">
        <f t="shared" si="1946"/>
        <v>435273.25099999999</v>
      </c>
      <c r="BM864" s="11">
        <f t="shared" si="2153"/>
        <v>0</v>
      </c>
      <c r="BN864" s="43">
        <f t="shared" si="2046"/>
        <v>435273.25099999999</v>
      </c>
      <c r="BO864" s="11">
        <f t="shared" si="2114"/>
        <v>696674</v>
      </c>
      <c r="BP864" s="11">
        <f t="shared" si="2154"/>
        <v>0</v>
      </c>
      <c r="BQ864" s="43">
        <f t="shared" si="2047"/>
        <v>696674</v>
      </c>
      <c r="BR864" s="11">
        <f t="shared" si="2115"/>
        <v>6426.049</v>
      </c>
      <c r="BS864" s="11">
        <f t="shared" si="2154"/>
        <v>0</v>
      </c>
      <c r="BT864" s="43">
        <f t="shared" si="2048"/>
        <v>6426.049</v>
      </c>
      <c r="BU864" s="11">
        <f t="shared" si="2154"/>
        <v>0</v>
      </c>
      <c r="BV864" s="21"/>
      <c r="BW864" s="21"/>
      <c r="BX864" s="1" t="str">
        <f t="shared" si="1948"/>
        <v/>
      </c>
    </row>
    <row r="865" spans="1:77" ht="31.2" customHeight="1" x14ac:dyDescent="0.3">
      <c r="A865" s="62" t="s">
        <v>573</v>
      </c>
      <c r="B865" s="63" t="s">
        <v>64</v>
      </c>
      <c r="C865" s="62"/>
      <c r="D865" s="62"/>
      <c r="E865" s="64" t="s">
        <v>65</v>
      </c>
      <c r="F865" s="11">
        <f t="shared" si="2122"/>
        <v>441699.3</v>
      </c>
      <c r="G865" s="11">
        <f t="shared" si="2123"/>
        <v>696674</v>
      </c>
      <c r="H865" s="11">
        <f t="shared" si="2124"/>
        <v>0</v>
      </c>
      <c r="I865" s="11">
        <f t="shared" si="2125"/>
        <v>0</v>
      </c>
      <c r="J865" s="11">
        <f t="shared" si="2126"/>
        <v>0</v>
      </c>
      <c r="K865" s="11">
        <f t="shared" si="2127"/>
        <v>0</v>
      </c>
      <c r="L865" s="11">
        <f t="shared" si="2155"/>
        <v>441699.3</v>
      </c>
      <c r="M865" s="11">
        <f t="shared" si="2156"/>
        <v>696674</v>
      </c>
      <c r="N865" s="11">
        <f t="shared" si="2157"/>
        <v>0</v>
      </c>
      <c r="O865" s="11">
        <f t="shared" si="2128"/>
        <v>0</v>
      </c>
      <c r="P865" s="11">
        <f t="shared" si="2129"/>
        <v>0</v>
      </c>
      <c r="Q865" s="11">
        <f t="shared" si="2130"/>
        <v>0</v>
      </c>
      <c r="R865" s="11">
        <f t="shared" si="1984"/>
        <v>441699.3</v>
      </c>
      <c r="S865" s="11">
        <f t="shared" si="1985"/>
        <v>696674</v>
      </c>
      <c r="T865" s="11">
        <f t="shared" si="1986"/>
        <v>0</v>
      </c>
      <c r="U865" s="11">
        <f t="shared" si="2131"/>
        <v>0</v>
      </c>
      <c r="V865" s="11">
        <f t="shared" si="2132"/>
        <v>0</v>
      </c>
      <c r="W865" s="11">
        <f t="shared" si="2133"/>
        <v>0</v>
      </c>
      <c r="X865" s="11">
        <f t="shared" si="1987"/>
        <v>441699.3</v>
      </c>
      <c r="Y865" s="11">
        <f t="shared" si="1988"/>
        <v>696674</v>
      </c>
      <c r="Z865" s="11">
        <f t="shared" si="1989"/>
        <v>0</v>
      </c>
      <c r="AA865" s="11">
        <f t="shared" si="2134"/>
        <v>0</v>
      </c>
      <c r="AB865" s="11">
        <f t="shared" si="2135"/>
        <v>0</v>
      </c>
      <c r="AC865" s="11">
        <f t="shared" si="2136"/>
        <v>0</v>
      </c>
      <c r="AD865" s="11">
        <f t="shared" si="1990"/>
        <v>441699.3</v>
      </c>
      <c r="AE865" s="11">
        <f t="shared" si="1991"/>
        <v>696674</v>
      </c>
      <c r="AF865" s="11">
        <f t="shared" si="1992"/>
        <v>0</v>
      </c>
      <c r="AG865" s="11">
        <f t="shared" si="2137"/>
        <v>0</v>
      </c>
      <c r="AH865" s="11">
        <f t="shared" si="1993"/>
        <v>441699.3</v>
      </c>
      <c r="AI865" s="11">
        <f t="shared" si="1994"/>
        <v>696674</v>
      </c>
      <c r="AJ865" s="11">
        <f t="shared" si="1995"/>
        <v>0</v>
      </c>
      <c r="AK865" s="11">
        <f t="shared" si="2138"/>
        <v>0</v>
      </c>
      <c r="AL865" s="11">
        <f t="shared" si="2139"/>
        <v>0</v>
      </c>
      <c r="AM865" s="11">
        <f t="shared" si="2140"/>
        <v>0</v>
      </c>
      <c r="AN865" s="11">
        <f t="shared" si="1996"/>
        <v>441699.3</v>
      </c>
      <c r="AO865" s="11">
        <f t="shared" si="1997"/>
        <v>696674</v>
      </c>
      <c r="AP865" s="11">
        <f t="shared" si="1998"/>
        <v>0</v>
      </c>
      <c r="AQ865" s="11">
        <f t="shared" si="2141"/>
        <v>0</v>
      </c>
      <c r="AR865" s="11">
        <f t="shared" si="2142"/>
        <v>0</v>
      </c>
      <c r="AS865" s="11">
        <f t="shared" si="2143"/>
        <v>0</v>
      </c>
      <c r="AT865" s="11">
        <f t="shared" si="1999"/>
        <v>441699.3</v>
      </c>
      <c r="AU865" s="11">
        <f t="shared" si="2000"/>
        <v>696674</v>
      </c>
      <c r="AV865" s="11">
        <f t="shared" si="2001"/>
        <v>0</v>
      </c>
      <c r="AW865" s="11">
        <f t="shared" si="2144"/>
        <v>0</v>
      </c>
      <c r="AX865" s="11">
        <f t="shared" si="2145"/>
        <v>0</v>
      </c>
      <c r="AY865" s="11">
        <f t="shared" si="2146"/>
        <v>0</v>
      </c>
      <c r="AZ865" s="11">
        <f t="shared" si="2002"/>
        <v>441699.3</v>
      </c>
      <c r="BA865" s="11">
        <f t="shared" si="2003"/>
        <v>696674</v>
      </c>
      <c r="BB865" s="11">
        <f t="shared" si="2004"/>
        <v>0</v>
      </c>
      <c r="BC865" s="11">
        <f t="shared" si="2147"/>
        <v>0</v>
      </c>
      <c r="BD865" s="11">
        <f t="shared" si="2148"/>
        <v>0</v>
      </c>
      <c r="BE865" s="11">
        <f t="shared" si="2149"/>
        <v>0</v>
      </c>
      <c r="BF865" s="11">
        <f t="shared" si="2005"/>
        <v>441699.3</v>
      </c>
      <c r="BG865" s="11">
        <f t="shared" si="2006"/>
        <v>696674</v>
      </c>
      <c r="BH865" s="11">
        <f t="shared" si="2007"/>
        <v>0</v>
      </c>
      <c r="BI865" s="11">
        <f t="shared" si="2150"/>
        <v>-6426.049</v>
      </c>
      <c r="BJ865" s="11">
        <f t="shared" si="2151"/>
        <v>0</v>
      </c>
      <c r="BK865" s="11">
        <f t="shared" si="2152"/>
        <v>6426.049</v>
      </c>
      <c r="BL865" s="11">
        <f t="shared" si="1946"/>
        <v>435273.25099999999</v>
      </c>
      <c r="BM865" s="11">
        <f t="shared" si="2153"/>
        <v>0</v>
      </c>
      <c r="BN865" s="43">
        <f t="shared" si="2046"/>
        <v>435273.25099999999</v>
      </c>
      <c r="BO865" s="11">
        <f t="shared" si="2114"/>
        <v>696674</v>
      </c>
      <c r="BP865" s="11">
        <f t="shared" si="2154"/>
        <v>0</v>
      </c>
      <c r="BQ865" s="43">
        <f t="shared" si="2047"/>
        <v>696674</v>
      </c>
      <c r="BR865" s="11">
        <f t="shared" si="2115"/>
        <v>6426.049</v>
      </c>
      <c r="BS865" s="11">
        <f t="shared" si="2154"/>
        <v>0</v>
      </c>
      <c r="BT865" s="43">
        <f t="shared" si="2048"/>
        <v>6426.049</v>
      </c>
      <c r="BU865" s="11">
        <f t="shared" si="2154"/>
        <v>0</v>
      </c>
      <c r="BV865" s="21"/>
      <c r="BW865" s="21"/>
      <c r="BX865" s="1" t="str">
        <f t="shared" si="1948"/>
        <v/>
      </c>
    </row>
    <row r="866" spans="1:77" ht="15.6" customHeight="1" x14ac:dyDescent="0.3">
      <c r="A866" s="62" t="s">
        <v>573</v>
      </c>
      <c r="B866" s="63">
        <v>200</v>
      </c>
      <c r="C866" s="62" t="s">
        <v>66</v>
      </c>
      <c r="D866" s="62" t="s">
        <v>67</v>
      </c>
      <c r="E866" s="64" t="s">
        <v>68</v>
      </c>
      <c r="F866" s="11">
        <v>441699.3</v>
      </c>
      <c r="G866" s="11">
        <v>696674</v>
      </c>
      <c r="H866" s="11">
        <v>0</v>
      </c>
      <c r="I866" s="11"/>
      <c r="J866" s="11"/>
      <c r="K866" s="11"/>
      <c r="L866" s="11">
        <f t="shared" si="2155"/>
        <v>441699.3</v>
      </c>
      <c r="M866" s="11">
        <f t="shared" si="2156"/>
        <v>696674</v>
      </c>
      <c r="N866" s="11">
        <f t="shared" si="2157"/>
        <v>0</v>
      </c>
      <c r="O866" s="11"/>
      <c r="P866" s="11"/>
      <c r="Q866" s="11"/>
      <c r="R866" s="11">
        <f t="shared" si="1984"/>
        <v>441699.3</v>
      </c>
      <c r="S866" s="11">
        <f t="shared" si="1985"/>
        <v>696674</v>
      </c>
      <c r="T866" s="11">
        <f t="shared" si="1986"/>
        <v>0</v>
      </c>
      <c r="U866" s="11"/>
      <c r="V866" s="11"/>
      <c r="W866" s="11"/>
      <c r="X866" s="11">
        <f t="shared" si="1987"/>
        <v>441699.3</v>
      </c>
      <c r="Y866" s="11">
        <f t="shared" si="1988"/>
        <v>696674</v>
      </c>
      <c r="Z866" s="11">
        <f t="shared" si="1989"/>
        <v>0</v>
      </c>
      <c r="AA866" s="11"/>
      <c r="AB866" s="11"/>
      <c r="AC866" s="11"/>
      <c r="AD866" s="11">
        <f t="shared" si="1990"/>
        <v>441699.3</v>
      </c>
      <c r="AE866" s="11">
        <f t="shared" si="1991"/>
        <v>696674</v>
      </c>
      <c r="AF866" s="11">
        <f t="shared" si="1992"/>
        <v>0</v>
      </c>
      <c r="AG866" s="11"/>
      <c r="AH866" s="11">
        <f t="shared" si="1993"/>
        <v>441699.3</v>
      </c>
      <c r="AI866" s="11">
        <f t="shared" si="1994"/>
        <v>696674</v>
      </c>
      <c r="AJ866" s="11">
        <f t="shared" si="1995"/>
        <v>0</v>
      </c>
      <c r="AK866" s="11"/>
      <c r="AL866" s="11"/>
      <c r="AM866" s="11"/>
      <c r="AN866" s="11">
        <f t="shared" si="1996"/>
        <v>441699.3</v>
      </c>
      <c r="AO866" s="11">
        <f t="shared" si="1997"/>
        <v>696674</v>
      </c>
      <c r="AP866" s="11">
        <f t="shared" si="1998"/>
        <v>0</v>
      </c>
      <c r="AQ866" s="11"/>
      <c r="AR866" s="11"/>
      <c r="AS866" s="11"/>
      <c r="AT866" s="11">
        <f t="shared" si="1999"/>
        <v>441699.3</v>
      </c>
      <c r="AU866" s="11">
        <f t="shared" si="2000"/>
        <v>696674</v>
      </c>
      <c r="AV866" s="11">
        <f t="shared" si="2001"/>
        <v>0</v>
      </c>
      <c r="AW866" s="11"/>
      <c r="AX866" s="11"/>
      <c r="AY866" s="11"/>
      <c r="AZ866" s="11">
        <f t="shared" si="2002"/>
        <v>441699.3</v>
      </c>
      <c r="BA866" s="11">
        <f t="shared" si="2003"/>
        <v>696674</v>
      </c>
      <c r="BB866" s="11">
        <f t="shared" si="2004"/>
        <v>0</v>
      </c>
      <c r="BC866" s="11"/>
      <c r="BD866" s="11"/>
      <c r="BE866" s="11"/>
      <c r="BF866" s="11">
        <f t="shared" si="2005"/>
        <v>441699.3</v>
      </c>
      <c r="BG866" s="11">
        <f t="shared" si="2006"/>
        <v>696674</v>
      </c>
      <c r="BH866" s="11">
        <f t="shared" si="2007"/>
        <v>0</v>
      </c>
      <c r="BI866" s="11">
        <v>-6426.049</v>
      </c>
      <c r="BJ866" s="11"/>
      <c r="BK866" s="11">
        <v>6426.049</v>
      </c>
      <c r="BL866" s="11">
        <f t="shared" si="1946"/>
        <v>435273.25099999999</v>
      </c>
      <c r="BM866" s="11"/>
      <c r="BN866" s="43">
        <f t="shared" si="2046"/>
        <v>435273.25099999999</v>
      </c>
      <c r="BO866" s="11">
        <f t="shared" si="2114"/>
        <v>696674</v>
      </c>
      <c r="BP866" s="11"/>
      <c r="BQ866" s="43">
        <f t="shared" si="2047"/>
        <v>696674</v>
      </c>
      <c r="BR866" s="11">
        <f t="shared" si="2115"/>
        <v>6426.049</v>
      </c>
      <c r="BS866" s="11"/>
      <c r="BT866" s="43">
        <f t="shared" si="2048"/>
        <v>6426.049</v>
      </c>
      <c r="BU866" s="11"/>
      <c r="BV866" s="21"/>
      <c r="BW866" s="21"/>
      <c r="BX866" s="1" t="str">
        <f t="shared" si="1948"/>
        <v>0503</v>
      </c>
    </row>
    <row r="867" spans="1:77" ht="15.6" customHeight="1" x14ac:dyDescent="0.3">
      <c r="A867" s="62" t="s">
        <v>575</v>
      </c>
      <c r="B867" s="63"/>
      <c r="C867" s="62"/>
      <c r="D867" s="62"/>
      <c r="E867" s="64" t="s">
        <v>576</v>
      </c>
      <c r="F867" s="11">
        <f t="shared" si="2122"/>
        <v>1194122.1000000001</v>
      </c>
      <c r="G867" s="11">
        <f t="shared" si="2123"/>
        <v>0</v>
      </c>
      <c r="H867" s="11">
        <f t="shared" si="2124"/>
        <v>0</v>
      </c>
      <c r="I867" s="11">
        <f t="shared" si="2125"/>
        <v>0</v>
      </c>
      <c r="J867" s="11">
        <f t="shared" si="2126"/>
        <v>0</v>
      </c>
      <c r="K867" s="11">
        <f t="shared" si="2127"/>
        <v>0</v>
      </c>
      <c r="L867" s="11">
        <f t="shared" si="2155"/>
        <v>1194122.1000000001</v>
      </c>
      <c r="M867" s="11">
        <f t="shared" si="2156"/>
        <v>0</v>
      </c>
      <c r="N867" s="11">
        <f t="shared" si="2157"/>
        <v>0</v>
      </c>
      <c r="O867" s="11">
        <f t="shared" si="2128"/>
        <v>17274.707729999998</v>
      </c>
      <c r="P867" s="11">
        <f t="shared" si="2129"/>
        <v>0</v>
      </c>
      <c r="Q867" s="11">
        <f t="shared" si="2130"/>
        <v>0</v>
      </c>
      <c r="R867" s="11">
        <f t="shared" si="1984"/>
        <v>1211396.80773</v>
      </c>
      <c r="S867" s="11">
        <f t="shared" si="1985"/>
        <v>0</v>
      </c>
      <c r="T867" s="11">
        <f t="shared" si="1986"/>
        <v>0</v>
      </c>
      <c r="U867" s="11">
        <f t="shared" si="2131"/>
        <v>0</v>
      </c>
      <c r="V867" s="11">
        <f t="shared" si="2132"/>
        <v>0</v>
      </c>
      <c r="W867" s="11">
        <f t="shared" si="2133"/>
        <v>0</v>
      </c>
      <c r="X867" s="11">
        <f t="shared" si="1987"/>
        <v>1211396.80773</v>
      </c>
      <c r="Y867" s="11">
        <f t="shared" si="1988"/>
        <v>0</v>
      </c>
      <c r="Z867" s="11">
        <f t="shared" si="1989"/>
        <v>0</v>
      </c>
      <c r="AA867" s="11">
        <f>AA868+AA870</f>
        <v>0</v>
      </c>
      <c r="AB867" s="11">
        <f>AB868+AB870</f>
        <v>398344.73800000001</v>
      </c>
      <c r="AC867" s="11">
        <f>AC868+AC870</f>
        <v>0</v>
      </c>
      <c r="AD867" s="11">
        <f t="shared" si="1990"/>
        <v>1211396.80773</v>
      </c>
      <c r="AE867" s="11">
        <f t="shared" si="1991"/>
        <v>398344.73800000001</v>
      </c>
      <c r="AF867" s="11">
        <f t="shared" si="1992"/>
        <v>0</v>
      </c>
      <c r="AG867" s="11">
        <f t="shared" si="2137"/>
        <v>0</v>
      </c>
      <c r="AH867" s="11">
        <f t="shared" si="1993"/>
        <v>1211396.80773</v>
      </c>
      <c r="AI867" s="11">
        <f t="shared" si="1994"/>
        <v>398344.73800000001</v>
      </c>
      <c r="AJ867" s="11">
        <f t="shared" si="1995"/>
        <v>0</v>
      </c>
      <c r="AK867" s="11">
        <f t="shared" si="2138"/>
        <v>0</v>
      </c>
      <c r="AL867" s="11">
        <f t="shared" si="2139"/>
        <v>0</v>
      </c>
      <c r="AM867" s="11">
        <f t="shared" si="2140"/>
        <v>0</v>
      </c>
      <c r="AN867" s="11">
        <f t="shared" si="1996"/>
        <v>1211396.80773</v>
      </c>
      <c r="AO867" s="11">
        <f t="shared" si="1997"/>
        <v>398344.73800000001</v>
      </c>
      <c r="AP867" s="11">
        <f t="shared" si="1998"/>
        <v>0</v>
      </c>
      <c r="AQ867" s="11">
        <f t="shared" si="2141"/>
        <v>0</v>
      </c>
      <c r="AR867" s="11">
        <f t="shared" si="2142"/>
        <v>0</v>
      </c>
      <c r="AS867" s="11">
        <f t="shared" si="2143"/>
        <v>0</v>
      </c>
      <c r="AT867" s="11">
        <f t="shared" si="1999"/>
        <v>1211396.80773</v>
      </c>
      <c r="AU867" s="11">
        <f t="shared" si="2000"/>
        <v>398344.73800000001</v>
      </c>
      <c r="AV867" s="11">
        <f t="shared" si="2001"/>
        <v>0</v>
      </c>
      <c r="AW867" s="11">
        <f t="shared" si="2144"/>
        <v>0</v>
      </c>
      <c r="AX867" s="11">
        <f t="shared" si="2145"/>
        <v>0</v>
      </c>
      <c r="AY867" s="11">
        <f t="shared" si="2146"/>
        <v>0</v>
      </c>
      <c r="AZ867" s="11">
        <f t="shared" si="2002"/>
        <v>1211396.80773</v>
      </c>
      <c r="BA867" s="11">
        <f t="shared" si="2003"/>
        <v>398344.73800000001</v>
      </c>
      <c r="BB867" s="11">
        <f t="shared" si="2004"/>
        <v>0</v>
      </c>
      <c r="BC867" s="11">
        <f t="shared" si="2147"/>
        <v>0</v>
      </c>
      <c r="BD867" s="11">
        <f t="shared" si="2148"/>
        <v>0</v>
      </c>
      <c r="BE867" s="11">
        <f t="shared" si="2149"/>
        <v>0</v>
      </c>
      <c r="BF867" s="11">
        <f t="shared" si="2005"/>
        <v>1211396.80773</v>
      </c>
      <c r="BG867" s="11">
        <f t="shared" si="2006"/>
        <v>398344.73800000001</v>
      </c>
      <c r="BH867" s="11">
        <f t="shared" si="2007"/>
        <v>0</v>
      </c>
      <c r="BI867" s="11">
        <f t="shared" si="2150"/>
        <v>-17004.258999999998</v>
      </c>
      <c r="BJ867" s="11">
        <f t="shared" si="2151"/>
        <v>17004.258999999998</v>
      </c>
      <c r="BK867" s="11">
        <f t="shared" si="2152"/>
        <v>0</v>
      </c>
      <c r="BL867" s="11">
        <f t="shared" si="1946"/>
        <v>1194392.5487299999</v>
      </c>
      <c r="BM867" s="11">
        <f t="shared" si="2153"/>
        <v>0</v>
      </c>
      <c r="BN867" s="43">
        <f t="shared" si="2046"/>
        <v>1194392.5487299999</v>
      </c>
      <c r="BO867" s="11">
        <f t="shared" si="2114"/>
        <v>415348.99700000003</v>
      </c>
      <c r="BP867" s="11">
        <f t="shared" si="2154"/>
        <v>0</v>
      </c>
      <c r="BQ867" s="43">
        <f t="shared" si="2047"/>
        <v>415348.99700000003</v>
      </c>
      <c r="BR867" s="11">
        <f t="shared" si="2115"/>
        <v>0</v>
      </c>
      <c r="BS867" s="11">
        <f t="shared" si="2154"/>
        <v>0</v>
      </c>
      <c r="BT867" s="43">
        <f t="shared" si="2048"/>
        <v>0</v>
      </c>
      <c r="BU867" s="11">
        <f t="shared" si="2154"/>
        <v>0</v>
      </c>
      <c r="BV867" s="21"/>
      <c r="BW867" s="21"/>
      <c r="BX867" s="1" t="str">
        <f t="shared" si="1948"/>
        <v/>
      </c>
    </row>
    <row r="868" spans="1:77" ht="31.2" customHeight="1" x14ac:dyDescent="0.3">
      <c r="A868" s="62" t="s">
        <v>575</v>
      </c>
      <c r="B868" s="63" t="s">
        <v>64</v>
      </c>
      <c r="C868" s="62"/>
      <c r="D868" s="62"/>
      <c r="E868" s="64" t="s">
        <v>65</v>
      </c>
      <c r="F868" s="11">
        <f t="shared" si="2122"/>
        <v>1194122.1000000001</v>
      </c>
      <c r="G868" s="11">
        <f t="shared" si="2123"/>
        <v>0</v>
      </c>
      <c r="H868" s="11">
        <f t="shared" si="2124"/>
        <v>0</v>
      </c>
      <c r="I868" s="11">
        <f t="shared" si="2125"/>
        <v>0</v>
      </c>
      <c r="J868" s="11">
        <f t="shared" si="2126"/>
        <v>0</v>
      </c>
      <c r="K868" s="11">
        <f t="shared" si="2127"/>
        <v>0</v>
      </c>
      <c r="L868" s="11">
        <f t="shared" si="2155"/>
        <v>1194122.1000000001</v>
      </c>
      <c r="M868" s="11">
        <f t="shared" si="2156"/>
        <v>0</v>
      </c>
      <c r="N868" s="11">
        <f t="shared" si="2157"/>
        <v>0</v>
      </c>
      <c r="O868" s="11">
        <f t="shared" si="2128"/>
        <v>17274.707729999998</v>
      </c>
      <c r="P868" s="11">
        <f t="shared" si="2129"/>
        <v>0</v>
      </c>
      <c r="Q868" s="11">
        <f t="shared" si="2130"/>
        <v>0</v>
      </c>
      <c r="R868" s="11">
        <f t="shared" si="1984"/>
        <v>1211396.80773</v>
      </c>
      <c r="S868" s="11">
        <f t="shared" si="1985"/>
        <v>0</v>
      </c>
      <c r="T868" s="11">
        <f t="shared" si="1986"/>
        <v>0</v>
      </c>
      <c r="U868" s="11">
        <f t="shared" si="2131"/>
        <v>0</v>
      </c>
      <c r="V868" s="11">
        <f t="shared" si="2132"/>
        <v>0</v>
      </c>
      <c r="W868" s="11">
        <f t="shared" si="2133"/>
        <v>0</v>
      </c>
      <c r="X868" s="11">
        <f t="shared" si="1987"/>
        <v>1211396.80773</v>
      </c>
      <c r="Y868" s="11">
        <f t="shared" si="1988"/>
        <v>0</v>
      </c>
      <c r="Z868" s="11">
        <f t="shared" si="1989"/>
        <v>0</v>
      </c>
      <c r="AA868" s="11">
        <f t="shared" si="2134"/>
        <v>0</v>
      </c>
      <c r="AB868" s="11">
        <f t="shared" si="2135"/>
        <v>233944.73800000001</v>
      </c>
      <c r="AC868" s="11">
        <f t="shared" si="2136"/>
        <v>0</v>
      </c>
      <c r="AD868" s="11">
        <f t="shared" si="1990"/>
        <v>1211396.80773</v>
      </c>
      <c r="AE868" s="11">
        <f t="shared" si="1991"/>
        <v>233944.73800000001</v>
      </c>
      <c r="AF868" s="11">
        <f t="shared" si="1992"/>
        <v>0</v>
      </c>
      <c r="AG868" s="11">
        <f t="shared" si="2137"/>
        <v>0</v>
      </c>
      <c r="AH868" s="11">
        <f t="shared" si="1993"/>
        <v>1211396.80773</v>
      </c>
      <c r="AI868" s="11">
        <f t="shared" si="1994"/>
        <v>233944.73800000001</v>
      </c>
      <c r="AJ868" s="11">
        <f t="shared" si="1995"/>
        <v>0</v>
      </c>
      <c r="AK868" s="11">
        <f t="shared" si="2138"/>
        <v>0</v>
      </c>
      <c r="AL868" s="11">
        <f t="shared" si="2139"/>
        <v>0</v>
      </c>
      <c r="AM868" s="11">
        <f t="shared" si="2140"/>
        <v>0</v>
      </c>
      <c r="AN868" s="11">
        <f t="shared" si="1996"/>
        <v>1211396.80773</v>
      </c>
      <c r="AO868" s="11">
        <f t="shared" si="1997"/>
        <v>233944.73800000001</v>
      </c>
      <c r="AP868" s="11">
        <f t="shared" si="1998"/>
        <v>0</v>
      </c>
      <c r="AQ868" s="11">
        <f t="shared" si="2141"/>
        <v>0</v>
      </c>
      <c r="AR868" s="11">
        <f t="shared" si="2142"/>
        <v>0</v>
      </c>
      <c r="AS868" s="11">
        <f t="shared" si="2143"/>
        <v>0</v>
      </c>
      <c r="AT868" s="11">
        <f t="shared" si="1999"/>
        <v>1211396.80773</v>
      </c>
      <c r="AU868" s="11">
        <f t="shared" si="2000"/>
        <v>233944.73800000001</v>
      </c>
      <c r="AV868" s="11">
        <f t="shared" si="2001"/>
        <v>0</v>
      </c>
      <c r="AW868" s="11">
        <f t="shared" si="2144"/>
        <v>0</v>
      </c>
      <c r="AX868" s="11">
        <f t="shared" si="2145"/>
        <v>0</v>
      </c>
      <c r="AY868" s="11">
        <f t="shared" si="2146"/>
        <v>0</v>
      </c>
      <c r="AZ868" s="11">
        <f t="shared" si="2002"/>
        <v>1211396.80773</v>
      </c>
      <c r="BA868" s="11">
        <f t="shared" si="2003"/>
        <v>233944.73800000001</v>
      </c>
      <c r="BB868" s="11">
        <f t="shared" si="2004"/>
        <v>0</v>
      </c>
      <c r="BC868" s="11">
        <f t="shared" si="2147"/>
        <v>0</v>
      </c>
      <c r="BD868" s="11">
        <f t="shared" si="2148"/>
        <v>0</v>
      </c>
      <c r="BE868" s="11">
        <f t="shared" si="2149"/>
        <v>0</v>
      </c>
      <c r="BF868" s="11">
        <f t="shared" si="2005"/>
        <v>1211396.80773</v>
      </c>
      <c r="BG868" s="11">
        <f t="shared" si="2006"/>
        <v>233944.73800000001</v>
      </c>
      <c r="BH868" s="11">
        <f t="shared" si="2007"/>
        <v>0</v>
      </c>
      <c r="BI868" s="11">
        <f t="shared" si="2150"/>
        <v>-17004.258999999998</v>
      </c>
      <c r="BJ868" s="11">
        <f t="shared" si="2151"/>
        <v>17004.258999999998</v>
      </c>
      <c r="BK868" s="11">
        <f t="shared" si="2152"/>
        <v>0</v>
      </c>
      <c r="BL868" s="11">
        <f t="shared" si="1946"/>
        <v>1194392.5487299999</v>
      </c>
      <c r="BM868" s="11">
        <f t="shared" si="2153"/>
        <v>0</v>
      </c>
      <c r="BN868" s="43">
        <f t="shared" si="2046"/>
        <v>1194392.5487299999</v>
      </c>
      <c r="BO868" s="11">
        <f t="shared" si="2114"/>
        <v>250948.997</v>
      </c>
      <c r="BP868" s="11">
        <f t="shared" si="2154"/>
        <v>0</v>
      </c>
      <c r="BQ868" s="43">
        <f t="shared" si="2047"/>
        <v>250948.997</v>
      </c>
      <c r="BR868" s="11">
        <f t="shared" si="2115"/>
        <v>0</v>
      </c>
      <c r="BS868" s="11">
        <f t="shared" si="2154"/>
        <v>0</v>
      </c>
      <c r="BT868" s="43">
        <f t="shared" si="2048"/>
        <v>0</v>
      </c>
      <c r="BU868" s="11">
        <f t="shared" si="2154"/>
        <v>0</v>
      </c>
      <c r="BV868" s="21"/>
      <c r="BW868" s="21"/>
      <c r="BX868" s="1" t="str">
        <f t="shared" si="1948"/>
        <v/>
      </c>
    </row>
    <row r="869" spans="1:77" ht="15.6" customHeight="1" x14ac:dyDescent="0.3">
      <c r="A869" s="62" t="s">
        <v>575</v>
      </c>
      <c r="B869" s="63">
        <v>200</v>
      </c>
      <c r="C869" s="62" t="s">
        <v>66</v>
      </c>
      <c r="D869" s="62" t="s">
        <v>67</v>
      </c>
      <c r="E869" s="64" t="s">
        <v>68</v>
      </c>
      <c r="F869" s="11">
        <v>1194122.1000000001</v>
      </c>
      <c r="G869" s="11">
        <v>0</v>
      </c>
      <c r="H869" s="11">
        <v>0</v>
      </c>
      <c r="I869" s="11"/>
      <c r="J869" s="11"/>
      <c r="K869" s="11"/>
      <c r="L869" s="11">
        <f t="shared" si="2155"/>
        <v>1194122.1000000001</v>
      </c>
      <c r="M869" s="11">
        <f t="shared" si="2156"/>
        <v>0</v>
      </c>
      <c r="N869" s="11">
        <f t="shared" si="2157"/>
        <v>0</v>
      </c>
      <c r="O869" s="11">
        <f>17004.25969+270.44804</f>
        <v>17274.707729999998</v>
      </c>
      <c r="P869" s="11"/>
      <c r="Q869" s="11"/>
      <c r="R869" s="11">
        <f t="shared" si="1984"/>
        <v>1211396.80773</v>
      </c>
      <c r="S869" s="11">
        <f t="shared" si="1985"/>
        <v>0</v>
      </c>
      <c r="T869" s="11">
        <f t="shared" si="1986"/>
        <v>0</v>
      </c>
      <c r="U869" s="11"/>
      <c r="V869" s="11"/>
      <c r="W869" s="11"/>
      <c r="X869" s="11">
        <f t="shared" si="1987"/>
        <v>1211396.80773</v>
      </c>
      <c r="Y869" s="11">
        <f t="shared" si="1988"/>
        <v>0</v>
      </c>
      <c r="Z869" s="11">
        <f t="shared" si="1989"/>
        <v>0</v>
      </c>
      <c r="AA869" s="11"/>
      <c r="AB869" s="11">
        <v>233944.73800000001</v>
      </c>
      <c r="AC869" s="11"/>
      <c r="AD869" s="11">
        <f t="shared" si="1990"/>
        <v>1211396.80773</v>
      </c>
      <c r="AE869" s="11">
        <f t="shared" si="1991"/>
        <v>233944.73800000001</v>
      </c>
      <c r="AF869" s="11">
        <f t="shared" si="1992"/>
        <v>0</v>
      </c>
      <c r="AG869" s="11"/>
      <c r="AH869" s="11">
        <f t="shared" si="1993"/>
        <v>1211396.80773</v>
      </c>
      <c r="AI869" s="11">
        <f t="shared" si="1994"/>
        <v>233944.73800000001</v>
      </c>
      <c r="AJ869" s="11">
        <f t="shared" si="1995"/>
        <v>0</v>
      </c>
      <c r="AK869" s="11"/>
      <c r="AL869" s="11"/>
      <c r="AM869" s="11"/>
      <c r="AN869" s="11">
        <f t="shared" si="1996"/>
        <v>1211396.80773</v>
      </c>
      <c r="AO869" s="11">
        <f t="shared" si="1997"/>
        <v>233944.73800000001</v>
      </c>
      <c r="AP869" s="11">
        <f t="shared" si="1998"/>
        <v>0</v>
      </c>
      <c r="AQ869" s="11"/>
      <c r="AR869" s="11"/>
      <c r="AS869" s="11"/>
      <c r="AT869" s="11">
        <f t="shared" si="1999"/>
        <v>1211396.80773</v>
      </c>
      <c r="AU869" s="11">
        <f t="shared" si="2000"/>
        <v>233944.73800000001</v>
      </c>
      <c r="AV869" s="11">
        <f t="shared" si="2001"/>
        <v>0</v>
      </c>
      <c r="AW869" s="11"/>
      <c r="AX869" s="11"/>
      <c r="AY869" s="11"/>
      <c r="AZ869" s="11">
        <f t="shared" si="2002"/>
        <v>1211396.80773</v>
      </c>
      <c r="BA869" s="11">
        <f t="shared" si="2003"/>
        <v>233944.73800000001</v>
      </c>
      <c r="BB869" s="11">
        <f t="shared" si="2004"/>
        <v>0</v>
      </c>
      <c r="BC869" s="11"/>
      <c r="BD869" s="11"/>
      <c r="BE869" s="11"/>
      <c r="BF869" s="11">
        <f t="shared" si="2005"/>
        <v>1211396.80773</v>
      </c>
      <c r="BG869" s="11">
        <f t="shared" si="2006"/>
        <v>233944.73800000001</v>
      </c>
      <c r="BH869" s="11">
        <f t="shared" si="2007"/>
        <v>0</v>
      </c>
      <c r="BI869" s="11">
        <v>-17004.258999999998</v>
      </c>
      <c r="BJ869" s="11">
        <v>17004.258999999998</v>
      </c>
      <c r="BK869" s="11"/>
      <c r="BL869" s="11">
        <f t="shared" si="1946"/>
        <v>1194392.5487299999</v>
      </c>
      <c r="BM869" s="11"/>
      <c r="BN869" s="43">
        <f t="shared" si="2046"/>
        <v>1194392.5487299999</v>
      </c>
      <c r="BO869" s="11">
        <f t="shared" si="2114"/>
        <v>250948.997</v>
      </c>
      <c r="BP869" s="11"/>
      <c r="BQ869" s="43">
        <f t="shared" si="2047"/>
        <v>250948.997</v>
      </c>
      <c r="BR869" s="11">
        <f t="shared" si="2115"/>
        <v>0</v>
      </c>
      <c r="BS869" s="11"/>
      <c r="BT869" s="43">
        <f t="shared" si="2048"/>
        <v>0</v>
      </c>
      <c r="BU869" s="11"/>
      <c r="BV869" s="21"/>
      <c r="BW869" s="21"/>
      <c r="BX869" s="1" t="str">
        <f t="shared" si="1948"/>
        <v>0503</v>
      </c>
    </row>
    <row r="870" spans="1:77" ht="46.8" customHeight="1" x14ac:dyDescent="0.3">
      <c r="A870" s="62" t="s">
        <v>575</v>
      </c>
      <c r="B870" s="63" t="s">
        <v>41</v>
      </c>
      <c r="C870" s="62"/>
      <c r="D870" s="62"/>
      <c r="E870" s="64" t="s">
        <v>42</v>
      </c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>
        <f t="shared" si="2134"/>
        <v>0</v>
      </c>
      <c r="AB870" s="11">
        <f t="shared" si="2135"/>
        <v>164400</v>
      </c>
      <c r="AC870" s="11">
        <f t="shared" si="2136"/>
        <v>0</v>
      </c>
      <c r="AD870" s="11">
        <f t="shared" si="1990"/>
        <v>0</v>
      </c>
      <c r="AE870" s="11">
        <f t="shared" si="1991"/>
        <v>164400</v>
      </c>
      <c r="AF870" s="11">
        <f t="shared" si="1992"/>
        <v>0</v>
      </c>
      <c r="AG870" s="11">
        <f t="shared" si="2137"/>
        <v>0</v>
      </c>
      <c r="AH870" s="11">
        <f t="shared" si="1993"/>
        <v>0</v>
      </c>
      <c r="AI870" s="11">
        <f t="shared" si="1994"/>
        <v>164400</v>
      </c>
      <c r="AJ870" s="11">
        <f t="shared" si="1995"/>
        <v>0</v>
      </c>
      <c r="AK870" s="11">
        <f t="shared" si="2138"/>
        <v>0</v>
      </c>
      <c r="AL870" s="11">
        <f t="shared" si="2139"/>
        <v>0</v>
      </c>
      <c r="AM870" s="11">
        <f t="shared" si="2140"/>
        <v>0</v>
      </c>
      <c r="AN870" s="11">
        <f t="shared" si="1996"/>
        <v>0</v>
      </c>
      <c r="AO870" s="11">
        <f t="shared" si="1997"/>
        <v>164400</v>
      </c>
      <c r="AP870" s="11">
        <f t="shared" si="1998"/>
        <v>0</v>
      </c>
      <c r="AQ870" s="11">
        <f t="shared" si="2141"/>
        <v>0</v>
      </c>
      <c r="AR870" s="11">
        <f t="shared" si="2142"/>
        <v>0</v>
      </c>
      <c r="AS870" s="11">
        <f t="shared" si="2143"/>
        <v>0</v>
      </c>
      <c r="AT870" s="11">
        <f t="shared" si="1999"/>
        <v>0</v>
      </c>
      <c r="AU870" s="11">
        <f t="shared" si="2000"/>
        <v>164400</v>
      </c>
      <c r="AV870" s="11">
        <f t="shared" si="2001"/>
        <v>0</v>
      </c>
      <c r="AW870" s="11">
        <f t="shared" si="2144"/>
        <v>0</v>
      </c>
      <c r="AX870" s="11">
        <f t="shared" si="2145"/>
        <v>0</v>
      </c>
      <c r="AY870" s="11">
        <f t="shared" si="2146"/>
        <v>0</v>
      </c>
      <c r="AZ870" s="11">
        <f t="shared" si="2002"/>
        <v>0</v>
      </c>
      <c r="BA870" s="11">
        <f t="shared" si="2003"/>
        <v>164400</v>
      </c>
      <c r="BB870" s="11">
        <f t="shared" si="2004"/>
        <v>0</v>
      </c>
      <c r="BC870" s="11">
        <f t="shared" si="2147"/>
        <v>0</v>
      </c>
      <c r="BD870" s="11">
        <f t="shared" si="2148"/>
        <v>0</v>
      </c>
      <c r="BE870" s="11">
        <f t="shared" si="2149"/>
        <v>0</v>
      </c>
      <c r="BF870" s="11">
        <f t="shared" si="2005"/>
        <v>0</v>
      </c>
      <c r="BG870" s="11">
        <f t="shared" si="2006"/>
        <v>164400</v>
      </c>
      <c r="BH870" s="11">
        <f t="shared" si="2007"/>
        <v>0</v>
      </c>
      <c r="BI870" s="11">
        <f t="shared" si="2150"/>
        <v>0</v>
      </c>
      <c r="BJ870" s="11">
        <f t="shared" si="2151"/>
        <v>0</v>
      </c>
      <c r="BK870" s="11">
        <f t="shared" si="2152"/>
        <v>0</v>
      </c>
      <c r="BL870" s="11">
        <f t="shared" si="1946"/>
        <v>0</v>
      </c>
      <c r="BM870" s="11">
        <f t="shared" si="2153"/>
        <v>0</v>
      </c>
      <c r="BN870" s="43">
        <f t="shared" si="2046"/>
        <v>0</v>
      </c>
      <c r="BO870" s="11">
        <f t="shared" si="2114"/>
        <v>164400</v>
      </c>
      <c r="BP870" s="11">
        <f t="shared" si="2154"/>
        <v>0</v>
      </c>
      <c r="BQ870" s="43">
        <f t="shared" si="2047"/>
        <v>164400</v>
      </c>
      <c r="BR870" s="11">
        <f t="shared" si="2115"/>
        <v>0</v>
      </c>
      <c r="BS870" s="11">
        <f t="shared" si="2154"/>
        <v>0</v>
      </c>
      <c r="BT870" s="43">
        <f t="shared" si="2048"/>
        <v>0</v>
      </c>
      <c r="BU870" s="11">
        <f t="shared" si="2154"/>
        <v>0</v>
      </c>
      <c r="BV870" s="21"/>
      <c r="BW870" s="21"/>
      <c r="BX870" s="1" t="str">
        <f t="shared" si="1948"/>
        <v/>
      </c>
    </row>
    <row r="871" spans="1:77" ht="15.6" customHeight="1" x14ac:dyDescent="0.3">
      <c r="A871" s="62" t="s">
        <v>575</v>
      </c>
      <c r="B871" s="63">
        <v>400</v>
      </c>
      <c r="C871" s="62" t="s">
        <v>66</v>
      </c>
      <c r="D871" s="62" t="s">
        <v>67</v>
      </c>
      <c r="E871" s="64" t="s">
        <v>68</v>
      </c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>
        <v>164400</v>
      </c>
      <c r="AC871" s="11"/>
      <c r="AD871" s="11">
        <f t="shared" si="1990"/>
        <v>0</v>
      </c>
      <c r="AE871" s="11">
        <f t="shared" si="1991"/>
        <v>164400</v>
      </c>
      <c r="AF871" s="11">
        <f t="shared" si="1992"/>
        <v>0</v>
      </c>
      <c r="AG871" s="11"/>
      <c r="AH871" s="11">
        <f t="shared" si="1993"/>
        <v>0</v>
      </c>
      <c r="AI871" s="11">
        <f t="shared" si="1994"/>
        <v>164400</v>
      </c>
      <c r="AJ871" s="11">
        <f t="shared" si="1995"/>
        <v>0</v>
      </c>
      <c r="AK871" s="11"/>
      <c r="AL871" s="11"/>
      <c r="AM871" s="11"/>
      <c r="AN871" s="11">
        <f t="shared" si="1996"/>
        <v>0</v>
      </c>
      <c r="AO871" s="11">
        <f t="shared" si="1997"/>
        <v>164400</v>
      </c>
      <c r="AP871" s="11">
        <f t="shared" si="1998"/>
        <v>0</v>
      </c>
      <c r="AQ871" s="11"/>
      <c r="AR871" s="11"/>
      <c r="AS871" s="11"/>
      <c r="AT871" s="11">
        <f t="shared" si="1999"/>
        <v>0</v>
      </c>
      <c r="AU871" s="11">
        <f t="shared" si="2000"/>
        <v>164400</v>
      </c>
      <c r="AV871" s="11">
        <f t="shared" si="2001"/>
        <v>0</v>
      </c>
      <c r="AW871" s="11"/>
      <c r="AX871" s="11"/>
      <c r="AY871" s="11"/>
      <c r="AZ871" s="11">
        <f t="shared" si="2002"/>
        <v>0</v>
      </c>
      <c r="BA871" s="11">
        <f t="shared" si="2003"/>
        <v>164400</v>
      </c>
      <c r="BB871" s="11">
        <f t="shared" si="2004"/>
        <v>0</v>
      </c>
      <c r="BC871" s="11"/>
      <c r="BD871" s="11"/>
      <c r="BE871" s="11"/>
      <c r="BF871" s="11">
        <f t="shared" si="2005"/>
        <v>0</v>
      </c>
      <c r="BG871" s="11">
        <f t="shared" si="2006"/>
        <v>164400</v>
      </c>
      <c r="BH871" s="11">
        <f t="shared" si="2007"/>
        <v>0</v>
      </c>
      <c r="BI871" s="11"/>
      <c r="BJ871" s="11"/>
      <c r="BK871" s="11"/>
      <c r="BL871" s="11">
        <f t="shared" si="1946"/>
        <v>0</v>
      </c>
      <c r="BM871" s="11"/>
      <c r="BN871" s="43">
        <f t="shared" si="2046"/>
        <v>0</v>
      </c>
      <c r="BO871" s="11">
        <f t="shared" si="2114"/>
        <v>164400</v>
      </c>
      <c r="BP871" s="11"/>
      <c r="BQ871" s="43">
        <f t="shared" si="2047"/>
        <v>164400</v>
      </c>
      <c r="BR871" s="11">
        <f t="shared" si="2115"/>
        <v>0</v>
      </c>
      <c r="BS871" s="11"/>
      <c r="BT871" s="43">
        <f t="shared" si="2048"/>
        <v>0</v>
      </c>
      <c r="BU871" s="11"/>
      <c r="BV871" s="21"/>
      <c r="BW871" s="21"/>
      <c r="BX871" s="1" t="str">
        <f t="shared" si="1948"/>
        <v>0503</v>
      </c>
    </row>
    <row r="872" spans="1:77" s="70" customFormat="1" ht="15.6" customHeight="1" x14ac:dyDescent="0.3">
      <c r="A872" s="59" t="s">
        <v>577</v>
      </c>
      <c r="B872" s="60"/>
      <c r="C872" s="59"/>
      <c r="D872" s="59"/>
      <c r="E872" s="61" t="s">
        <v>36</v>
      </c>
      <c r="F872" s="18">
        <f t="shared" ref="F872:K872" si="2158">F873+F921+F925+F929</f>
        <v>1056732.5</v>
      </c>
      <c r="G872" s="18">
        <f t="shared" si="2158"/>
        <v>1159574.8</v>
      </c>
      <c r="H872" s="18">
        <f t="shared" si="2158"/>
        <v>1226893.5999999999</v>
      </c>
      <c r="I872" s="18">
        <f t="shared" si="2158"/>
        <v>-21981.1</v>
      </c>
      <c r="J872" s="18">
        <f t="shared" si="2158"/>
        <v>-4878.6000000000004</v>
      </c>
      <c r="K872" s="18">
        <f t="shared" si="2158"/>
        <v>-610.20000000000005</v>
      </c>
      <c r="L872" s="18">
        <f t="shared" si="2155"/>
        <v>1034751.4</v>
      </c>
      <c r="M872" s="18">
        <f t="shared" si="2156"/>
        <v>1154696.2</v>
      </c>
      <c r="N872" s="18">
        <f t="shared" si="2157"/>
        <v>1226283.3999999999</v>
      </c>
      <c r="O872" s="18">
        <f>O873+O921+O925+O929</f>
        <v>78664.040469999993</v>
      </c>
      <c r="P872" s="18">
        <f>P873+P921+P925+P929</f>
        <v>45868.976000000002</v>
      </c>
      <c r="Q872" s="18">
        <f>Q873+Q921+Q925+Q929</f>
        <v>12765.388999999999</v>
      </c>
      <c r="R872" s="18">
        <f t="shared" si="1984"/>
        <v>1113415.44047</v>
      </c>
      <c r="S872" s="18">
        <f t="shared" si="1985"/>
        <v>1200565.176</v>
      </c>
      <c r="T872" s="18">
        <f t="shared" si="1986"/>
        <v>1239048.7889999999</v>
      </c>
      <c r="U872" s="18">
        <f>U873+U921+U925+U929</f>
        <v>-345.94456000000355</v>
      </c>
      <c r="V872" s="18">
        <f>V873+V921+V925+V929</f>
        <v>-5553.09</v>
      </c>
      <c r="W872" s="18">
        <f>W873+W921+W925+W929</f>
        <v>0</v>
      </c>
      <c r="X872" s="18">
        <f t="shared" si="1987"/>
        <v>1113069.4959100001</v>
      </c>
      <c r="Y872" s="18">
        <f t="shared" si="1988"/>
        <v>1195012.0859999999</v>
      </c>
      <c r="Z872" s="18">
        <f t="shared" si="1989"/>
        <v>1239048.7889999999</v>
      </c>
      <c r="AA872" s="18">
        <f>AA873+AA921+AA925+AA929+AA935</f>
        <v>-332308.69700000004</v>
      </c>
      <c r="AB872" s="18">
        <f>AB873+AB921+AB925+AB929+AB935</f>
        <v>343020.81700000004</v>
      </c>
      <c r="AC872" s="18">
        <f>AC873+AC921+AC925+AC929+AC935</f>
        <v>91187.88</v>
      </c>
      <c r="AD872" s="18">
        <f t="shared" si="1990"/>
        <v>780760.79891000001</v>
      </c>
      <c r="AE872" s="18">
        <f t="shared" si="1991"/>
        <v>1538032.9029999999</v>
      </c>
      <c r="AF872" s="18">
        <f t="shared" si="1992"/>
        <v>1330236.6689999998</v>
      </c>
      <c r="AG872" s="18">
        <f>AG873+AG921+AG925+AG929+AG935</f>
        <v>0</v>
      </c>
      <c r="AH872" s="18">
        <f t="shared" si="1993"/>
        <v>780760.79891000001</v>
      </c>
      <c r="AI872" s="18">
        <f t="shared" si="1994"/>
        <v>1538032.9029999999</v>
      </c>
      <c r="AJ872" s="18">
        <f t="shared" si="1995"/>
        <v>1330236.6689999998</v>
      </c>
      <c r="AK872" s="18">
        <f>AK873+AK921+AK925+AK929+AK935</f>
        <v>40725.593000000001</v>
      </c>
      <c r="AL872" s="18">
        <f>AL873+AL921+AL925+AL929+AL935</f>
        <v>-146664.30800000008</v>
      </c>
      <c r="AM872" s="18">
        <f>AM873+AM921+AM925+AM929+AM935</f>
        <v>553277.30800000008</v>
      </c>
      <c r="AN872" s="18">
        <f t="shared" si="1996"/>
        <v>821486.39191000001</v>
      </c>
      <c r="AO872" s="18">
        <f t="shared" si="1997"/>
        <v>1391368.5949999997</v>
      </c>
      <c r="AP872" s="18">
        <f t="shared" si="1998"/>
        <v>1883513.977</v>
      </c>
      <c r="AQ872" s="18">
        <f>AQ873+AQ921+AQ925+AQ929+AQ935</f>
        <v>0</v>
      </c>
      <c r="AR872" s="18">
        <f>AR873+AR921+AR925+AR929+AR935</f>
        <v>0</v>
      </c>
      <c r="AS872" s="18">
        <f>AS873+AS921+AS925+AS929+AS935</f>
        <v>0</v>
      </c>
      <c r="AT872" s="18">
        <f t="shared" si="1999"/>
        <v>821486.39191000001</v>
      </c>
      <c r="AU872" s="18">
        <f t="shared" si="2000"/>
        <v>1391368.5949999997</v>
      </c>
      <c r="AV872" s="18">
        <f t="shared" si="2001"/>
        <v>1883513.977</v>
      </c>
      <c r="AW872" s="18">
        <f>AW873+AW921+AW925+AW929+AW935</f>
        <v>-4736.7569999999996</v>
      </c>
      <c r="AX872" s="18">
        <f>AX873+AX921+AX925+AX929+AX935</f>
        <v>0</v>
      </c>
      <c r="AY872" s="18">
        <f>AY873+AY921+AY925+AY929+AY935</f>
        <v>0</v>
      </c>
      <c r="AZ872" s="18">
        <f t="shared" si="2002"/>
        <v>816749.63491000002</v>
      </c>
      <c r="BA872" s="18">
        <f t="shared" si="2003"/>
        <v>1391368.5949999997</v>
      </c>
      <c r="BB872" s="18">
        <f t="shared" si="2004"/>
        <v>1883513.977</v>
      </c>
      <c r="BC872" s="18">
        <f>BC873+BC921+BC925+BC929+BC935</f>
        <v>0</v>
      </c>
      <c r="BD872" s="18">
        <f>BD873+BD921+BD925+BD929+BD935</f>
        <v>0</v>
      </c>
      <c r="BE872" s="18">
        <f>BE873+BE921+BE925+BE929+BE935</f>
        <v>0</v>
      </c>
      <c r="BF872" s="18">
        <f t="shared" si="2005"/>
        <v>816749.63491000002</v>
      </c>
      <c r="BG872" s="18">
        <f t="shared" si="2006"/>
        <v>1391368.5949999997</v>
      </c>
      <c r="BH872" s="18">
        <f t="shared" si="2007"/>
        <v>1883513.977</v>
      </c>
      <c r="BI872" s="18">
        <f>BI873+BI921+BI925+BI929+BI935</f>
        <v>-151493.90099999998</v>
      </c>
      <c r="BJ872" s="18">
        <f>BJ873+BJ921+BJ925+BJ929+BJ935</f>
        <v>47831.206999999995</v>
      </c>
      <c r="BK872" s="18">
        <f>BK873+BK921+BK925+BK929+BK935</f>
        <v>28412.7</v>
      </c>
      <c r="BL872" s="18">
        <f t="shared" si="1946"/>
        <v>665255.73391000007</v>
      </c>
      <c r="BM872" s="18">
        <f>BM873+BM921+BM925+BM929+BM935</f>
        <v>0</v>
      </c>
      <c r="BN872" s="68">
        <f t="shared" si="2046"/>
        <v>665255.73391000007</v>
      </c>
      <c r="BO872" s="18">
        <f t="shared" si="2114"/>
        <v>1439199.8019999997</v>
      </c>
      <c r="BP872" s="18">
        <f>BP873+BP921+BP925+BP929+BP935</f>
        <v>0</v>
      </c>
      <c r="BQ872" s="68">
        <f t="shared" si="2047"/>
        <v>1439199.8019999997</v>
      </c>
      <c r="BR872" s="18">
        <f t="shared" si="2115"/>
        <v>1911926.6769999999</v>
      </c>
      <c r="BS872" s="18">
        <f>BS873+BS921+BS925+BS929+BS935</f>
        <v>0</v>
      </c>
      <c r="BT872" s="68">
        <f t="shared" si="2048"/>
        <v>1911926.6769999999</v>
      </c>
      <c r="BU872" s="18">
        <f>BU873+BU921+BU925+BU929+BU935</f>
        <v>0</v>
      </c>
      <c r="BV872" s="19"/>
      <c r="BW872" s="19"/>
      <c r="BX872" s="17" t="str">
        <f t="shared" si="1948"/>
        <v/>
      </c>
      <c r="BY872" s="17"/>
    </row>
    <row r="873" spans="1:77" ht="31.2" customHeight="1" x14ac:dyDescent="0.3">
      <c r="A873" s="62" t="s">
        <v>578</v>
      </c>
      <c r="B873" s="63"/>
      <c r="C873" s="62"/>
      <c r="D873" s="62"/>
      <c r="E873" s="64" t="s">
        <v>579</v>
      </c>
      <c r="F873" s="11">
        <f t="shared" ref="F873:K873" si="2159">F874+F877+F880+F883+F886+F889</f>
        <v>707753.9</v>
      </c>
      <c r="G873" s="11">
        <f t="shared" si="2159"/>
        <v>481760.3</v>
      </c>
      <c r="H873" s="11">
        <f t="shared" si="2159"/>
        <v>401690.6</v>
      </c>
      <c r="I873" s="11">
        <f t="shared" si="2159"/>
        <v>-22851.5</v>
      </c>
      <c r="J873" s="11">
        <f t="shared" si="2159"/>
        <v>-135.30000000000001</v>
      </c>
      <c r="K873" s="11">
        <f t="shared" si="2159"/>
        <v>0</v>
      </c>
      <c r="L873" s="11">
        <f t="shared" si="2155"/>
        <v>684902.40000000002</v>
      </c>
      <c r="M873" s="11">
        <f t="shared" si="2156"/>
        <v>481625</v>
      </c>
      <c r="N873" s="11">
        <f t="shared" si="2157"/>
        <v>401690.6</v>
      </c>
      <c r="O873" s="11">
        <f>O874+O877+O880+O883+O886+O889+O892+O897+O902+O905+O910</f>
        <v>77177.331229999996</v>
      </c>
      <c r="P873" s="11">
        <f>P874+P877+P880+P883+P886+P889+P892+P897+P902+P905+P910</f>
        <v>43321.919000000002</v>
      </c>
      <c r="Q873" s="11">
        <f>Q874+Q877+Q880+Q883+Q886+Q889+Q892+Q897+Q902+Q905+Q910</f>
        <v>0</v>
      </c>
      <c r="R873" s="11">
        <f t="shared" si="1984"/>
        <v>762079.73123000003</v>
      </c>
      <c r="S873" s="11">
        <f t="shared" si="1985"/>
        <v>524946.91899999999</v>
      </c>
      <c r="T873" s="11">
        <f t="shared" si="1986"/>
        <v>401690.6</v>
      </c>
      <c r="U873" s="11">
        <f>U874+U877+U880+U883+U886+U889+U892+U897+U902+U905+U910+U915</f>
        <v>-345.94456000000355</v>
      </c>
      <c r="V873" s="11">
        <f>V874+V877+V880+V883+V886+V889+V892+V897+V902+V905+V910+V915</f>
        <v>-5553.09</v>
      </c>
      <c r="W873" s="11">
        <f>W874+W877+W880+W883+W886+W889+W892+W897+W902+W905+W910+W915</f>
        <v>0</v>
      </c>
      <c r="X873" s="11">
        <f t="shared" si="1987"/>
        <v>761733.78667000006</v>
      </c>
      <c r="Y873" s="11">
        <f t="shared" si="1988"/>
        <v>519393.82899999997</v>
      </c>
      <c r="Z873" s="11">
        <f t="shared" si="1989"/>
        <v>401690.6</v>
      </c>
      <c r="AA873" s="11">
        <f>AA874+AA877+AA880+AA883+AA886+AA889+AA892+AA897+AA902+AA905+AA910+AA915</f>
        <v>-276137.50200000004</v>
      </c>
      <c r="AB873" s="11">
        <f>AB874+AB877+AB880+AB883+AB886+AB889+AB892+AB897+AB902+AB905+AB910+AB915</f>
        <v>184949.622</v>
      </c>
      <c r="AC873" s="11">
        <f>AC874+AC877+AC880+AC883+AC886+AC889+AC892+AC897+AC902+AC905+AC910+AC915</f>
        <v>91187.88</v>
      </c>
      <c r="AD873" s="11">
        <f t="shared" si="1990"/>
        <v>485596.28467000002</v>
      </c>
      <c r="AE873" s="11">
        <f t="shared" si="1991"/>
        <v>704343.451</v>
      </c>
      <c r="AF873" s="11">
        <f t="shared" si="1992"/>
        <v>492878.48</v>
      </c>
      <c r="AG873" s="11">
        <f>AG874+AG877+AG880+AG883+AG886+AG889+AG892+AG897+AG902+AG905+AG910+AG915</f>
        <v>0</v>
      </c>
      <c r="AH873" s="11">
        <f t="shared" si="1993"/>
        <v>485596.28467000002</v>
      </c>
      <c r="AI873" s="11">
        <f t="shared" si="1994"/>
        <v>704343.451</v>
      </c>
      <c r="AJ873" s="11">
        <f t="shared" si="1995"/>
        <v>492878.48</v>
      </c>
      <c r="AK873" s="11">
        <f>AK874+AK877+AK880+AK883+AK886+AK889+AK892+AK897+AK902+AK905+AK910+AK915</f>
        <v>39128.254000000001</v>
      </c>
      <c r="AL873" s="11">
        <f>AL874+AL877+AL880+AL883+AL886+AL889+AL892+AL897+AL902+AL905+AL910+AL915</f>
        <v>-401555.30000000005</v>
      </c>
      <c r="AM873" s="11">
        <f>AM874+AM877+AM880+AM883+AM886+AM889+AM892+AM897+AM902+AM905+AM910+AM915</f>
        <v>401555.30000000005</v>
      </c>
      <c r="AN873" s="11">
        <f t="shared" si="1996"/>
        <v>524724.53867000004</v>
      </c>
      <c r="AO873" s="11">
        <f t="shared" si="1997"/>
        <v>302788.15099999995</v>
      </c>
      <c r="AP873" s="11">
        <f t="shared" si="1998"/>
        <v>894433.78</v>
      </c>
      <c r="AQ873" s="11">
        <f>AQ874+AQ877+AQ880+AQ883+AQ886+AQ889+AQ892+AQ897+AQ902+AQ905+AQ910+AQ915</f>
        <v>0</v>
      </c>
      <c r="AR873" s="11">
        <f>AR874+AR877+AR880+AR883+AR886+AR889+AR892+AR897+AR902+AR905+AR910+AR915</f>
        <v>0</v>
      </c>
      <c r="AS873" s="11">
        <f>AS874+AS877+AS880+AS883+AS886+AS889+AS892+AS897+AS902+AS905+AS910+AS915</f>
        <v>0</v>
      </c>
      <c r="AT873" s="11">
        <f t="shared" si="1999"/>
        <v>524724.53867000004</v>
      </c>
      <c r="AU873" s="11">
        <f t="shared" si="2000"/>
        <v>302788.15099999995</v>
      </c>
      <c r="AV873" s="11">
        <f t="shared" si="2001"/>
        <v>894433.78</v>
      </c>
      <c r="AW873" s="11">
        <f>AW874+AW877+AW880+AW883+AW886+AW889+AW892+AW897+AW902+AW905+AW910+AW915+AW918</f>
        <v>0</v>
      </c>
      <c r="AX873" s="11">
        <f>AX874+AX877+AX880+AX883+AX886+AX889+AX892+AX897+AX902+AX905+AX910+AX915+AX918</f>
        <v>0</v>
      </c>
      <c r="AY873" s="11">
        <f>AY874+AY877+AY880+AY883+AY886+AY889+AY892+AY897+AY902+AY905+AY910+AY915+AY918</f>
        <v>0</v>
      </c>
      <c r="AZ873" s="11">
        <f t="shared" si="2002"/>
        <v>524724.53867000004</v>
      </c>
      <c r="BA873" s="11">
        <f t="shared" si="2003"/>
        <v>302788.15099999995</v>
      </c>
      <c r="BB873" s="11">
        <f t="shared" si="2004"/>
        <v>894433.78</v>
      </c>
      <c r="BC873" s="11">
        <f>BC874+BC877+BC880+BC883+BC886+BC889+BC892+BC897+BC902+BC905+BC910+BC915+BC918</f>
        <v>0</v>
      </c>
      <c r="BD873" s="11">
        <f>BD874+BD877+BD880+BD883+BD886+BD889+BD892+BD897+BD902+BD905+BD910+BD915+BD918</f>
        <v>0</v>
      </c>
      <c r="BE873" s="11">
        <f>BE874+BE877+BE880+BE883+BE886+BE889+BE892+BE897+BE902+BE905+BE910+BE915+BE918</f>
        <v>0</v>
      </c>
      <c r="BF873" s="11">
        <f t="shared" si="2005"/>
        <v>524724.53867000004</v>
      </c>
      <c r="BG873" s="11">
        <f t="shared" si="2006"/>
        <v>302788.15099999995</v>
      </c>
      <c r="BH873" s="11">
        <f t="shared" si="2007"/>
        <v>894433.78</v>
      </c>
      <c r="BI873" s="11">
        <f>BI874+BI877+BI880+BI883+BI886+BI889+BI892+BI897+BI902+BI905+BI910+BI915+BI918</f>
        <v>-51985.081999999995</v>
      </c>
      <c r="BJ873" s="11">
        <f>BJ874+BJ877+BJ880+BJ883+BJ886+BJ889+BJ892+BJ897+BJ902+BJ905+BJ910+BJ915+BJ918</f>
        <v>14907.064</v>
      </c>
      <c r="BK873" s="11">
        <f>BK874+BK877+BK880+BK883+BK886+BK889+BK892+BK897+BK902+BK905+BK910+BK915+BK918</f>
        <v>28412.7</v>
      </c>
      <c r="BL873" s="11">
        <f t="shared" si="1946"/>
        <v>472739.45667000004</v>
      </c>
      <c r="BM873" s="11">
        <f>BM874+BM877+BM880+BM883+BM886+BM889+BM892+BM897+BM902+BM905+BM910+BM915+BM918</f>
        <v>0</v>
      </c>
      <c r="BN873" s="43">
        <f t="shared" si="2046"/>
        <v>472739.45667000004</v>
      </c>
      <c r="BO873" s="11">
        <f t="shared" si="2114"/>
        <v>317695.21499999997</v>
      </c>
      <c r="BP873" s="11">
        <f>BP874+BP877+BP880+BP883+BP886+BP889+BP892+BP897+BP902+BP905+BP910+BP915+BP918</f>
        <v>0</v>
      </c>
      <c r="BQ873" s="43">
        <f t="shared" si="2047"/>
        <v>317695.21499999997</v>
      </c>
      <c r="BR873" s="11">
        <f t="shared" si="2115"/>
        <v>922846.48</v>
      </c>
      <c r="BS873" s="11">
        <f>BS874+BS877+BS880+BS883+BS886+BS889+BS892+BS897+BS902+BS905+BS910+BS915+BS918</f>
        <v>0</v>
      </c>
      <c r="BT873" s="43">
        <f t="shared" si="2048"/>
        <v>922846.48</v>
      </c>
      <c r="BU873" s="11">
        <f>BU874+BU877+BU880+BU883+BU886+BU889+BU892+BU897+BU902+BU905+BU910+BU915+BU918</f>
        <v>0</v>
      </c>
      <c r="BV873" s="21"/>
      <c r="BW873" s="21"/>
      <c r="BX873" s="1" t="str">
        <f t="shared" si="1948"/>
        <v/>
      </c>
    </row>
    <row r="874" spans="1:77" ht="46.8" customHeight="1" x14ac:dyDescent="0.3">
      <c r="A874" s="62" t="s">
        <v>580</v>
      </c>
      <c r="B874" s="63"/>
      <c r="C874" s="62"/>
      <c r="D874" s="62"/>
      <c r="E874" s="64" t="s">
        <v>581</v>
      </c>
      <c r="F874" s="11">
        <f t="shared" ref="F874:F929" si="2160">F875</f>
        <v>0</v>
      </c>
      <c r="G874" s="11">
        <f t="shared" ref="G874:G929" si="2161">G875</f>
        <v>401690.6</v>
      </c>
      <c r="H874" s="11">
        <f t="shared" ref="H874:H929" si="2162">H875</f>
        <v>401690.6</v>
      </c>
      <c r="I874" s="11">
        <f t="shared" ref="I874:I929" si="2163">I875</f>
        <v>0</v>
      </c>
      <c r="J874" s="11">
        <f t="shared" ref="J874:J929" si="2164">J875</f>
        <v>-135.30000000000001</v>
      </c>
      <c r="K874" s="11">
        <f t="shared" ref="K874:K929" si="2165">K875</f>
        <v>0</v>
      </c>
      <c r="L874" s="11">
        <f t="shared" si="2155"/>
        <v>0</v>
      </c>
      <c r="M874" s="11">
        <f t="shared" si="2156"/>
        <v>401555.3</v>
      </c>
      <c r="N874" s="11">
        <f t="shared" si="2157"/>
        <v>401690.6</v>
      </c>
      <c r="O874" s="11">
        <f t="shared" ref="O874:O929" si="2166">O875</f>
        <v>0</v>
      </c>
      <c r="P874" s="11">
        <f t="shared" ref="P874:P929" si="2167">P875</f>
        <v>0</v>
      </c>
      <c r="Q874" s="11">
        <f t="shared" ref="Q874:Q929" si="2168">Q875</f>
        <v>0</v>
      </c>
      <c r="R874" s="11">
        <f t="shared" si="1984"/>
        <v>0</v>
      </c>
      <c r="S874" s="11">
        <f t="shared" si="1985"/>
        <v>401555.3</v>
      </c>
      <c r="T874" s="11">
        <f t="shared" si="1986"/>
        <v>401690.6</v>
      </c>
      <c r="U874" s="11">
        <f t="shared" ref="U874:U890" si="2169">U875</f>
        <v>0</v>
      </c>
      <c r="V874" s="11">
        <f t="shared" ref="V874:V890" si="2170">V875</f>
        <v>0</v>
      </c>
      <c r="W874" s="11">
        <f t="shared" ref="W874:W890" si="2171">W875</f>
        <v>0</v>
      </c>
      <c r="X874" s="11">
        <f t="shared" si="1987"/>
        <v>0</v>
      </c>
      <c r="Y874" s="11">
        <f t="shared" si="1988"/>
        <v>401555.3</v>
      </c>
      <c r="Z874" s="11">
        <f t="shared" si="1989"/>
        <v>401690.6</v>
      </c>
      <c r="AA874" s="11">
        <f t="shared" ref="AA874:AA890" si="2172">AA875</f>
        <v>0</v>
      </c>
      <c r="AB874" s="11">
        <f t="shared" ref="AB874:AB890" si="2173">AB875</f>
        <v>0</v>
      </c>
      <c r="AC874" s="11">
        <f t="shared" ref="AC874:AC890" si="2174">AC875</f>
        <v>0</v>
      </c>
      <c r="AD874" s="11">
        <f t="shared" si="1990"/>
        <v>0</v>
      </c>
      <c r="AE874" s="11">
        <f t="shared" si="1991"/>
        <v>401555.3</v>
      </c>
      <c r="AF874" s="11">
        <f t="shared" si="1992"/>
        <v>401690.6</v>
      </c>
      <c r="AG874" s="11">
        <f t="shared" ref="AG874:AG890" si="2175">AG875</f>
        <v>0</v>
      </c>
      <c r="AH874" s="11">
        <f t="shared" si="1993"/>
        <v>0</v>
      </c>
      <c r="AI874" s="11">
        <f t="shared" si="1994"/>
        <v>401555.3</v>
      </c>
      <c r="AJ874" s="11">
        <f t="shared" si="1995"/>
        <v>401690.6</v>
      </c>
      <c r="AK874" s="11">
        <f t="shared" ref="AK874:AK890" si="2176">AK875</f>
        <v>0</v>
      </c>
      <c r="AL874" s="11">
        <f t="shared" ref="AL874:AL890" si="2177">AL875</f>
        <v>-401555.30000000005</v>
      </c>
      <c r="AM874" s="11">
        <f t="shared" ref="AM874:AM890" si="2178">AM875</f>
        <v>401555.30000000005</v>
      </c>
      <c r="AN874" s="11">
        <f t="shared" si="1996"/>
        <v>0</v>
      </c>
      <c r="AO874" s="11">
        <f t="shared" si="1997"/>
        <v>0</v>
      </c>
      <c r="AP874" s="11">
        <f t="shared" si="1998"/>
        <v>803245.9</v>
      </c>
      <c r="AQ874" s="11">
        <f t="shared" ref="AQ874:AQ890" si="2179">AQ875</f>
        <v>0</v>
      </c>
      <c r="AR874" s="11">
        <f t="shared" ref="AR874:AR890" si="2180">AR875</f>
        <v>0</v>
      </c>
      <c r="AS874" s="11">
        <f t="shared" ref="AS874:AS890" si="2181">AS875</f>
        <v>0</v>
      </c>
      <c r="AT874" s="11">
        <f t="shared" si="1999"/>
        <v>0</v>
      </c>
      <c r="AU874" s="11">
        <f t="shared" si="2000"/>
        <v>0</v>
      </c>
      <c r="AV874" s="11">
        <f t="shared" si="2001"/>
        <v>803245.9</v>
      </c>
      <c r="AW874" s="11">
        <f t="shared" ref="AW874:AW890" si="2182">AW875</f>
        <v>0</v>
      </c>
      <c r="AX874" s="11">
        <f t="shared" ref="AX874:AX890" si="2183">AX875</f>
        <v>0</v>
      </c>
      <c r="AY874" s="11">
        <f t="shared" ref="AY874:AY890" si="2184">AY875</f>
        <v>-531902.9</v>
      </c>
      <c r="AZ874" s="11">
        <f t="shared" si="2002"/>
        <v>0</v>
      </c>
      <c r="BA874" s="11">
        <f t="shared" si="2003"/>
        <v>0</v>
      </c>
      <c r="BB874" s="11">
        <f t="shared" si="2004"/>
        <v>271343</v>
      </c>
      <c r="BC874" s="11">
        <f t="shared" ref="BC874:BC890" si="2185">BC875</f>
        <v>0</v>
      </c>
      <c r="BD874" s="11">
        <f t="shared" ref="BD874:BD890" si="2186">BD875</f>
        <v>0</v>
      </c>
      <c r="BE874" s="11">
        <f t="shared" ref="BE874:BE890" si="2187">BE875</f>
        <v>0</v>
      </c>
      <c r="BF874" s="11">
        <f t="shared" si="2005"/>
        <v>0</v>
      </c>
      <c r="BG874" s="11">
        <f t="shared" si="2006"/>
        <v>0</v>
      </c>
      <c r="BH874" s="11">
        <f t="shared" si="2007"/>
        <v>271343</v>
      </c>
      <c r="BI874" s="11">
        <f t="shared" ref="BI874:BI890" si="2188">BI875</f>
        <v>0</v>
      </c>
      <c r="BJ874" s="11">
        <f t="shared" ref="BJ874:BJ890" si="2189">BJ875</f>
        <v>0</v>
      </c>
      <c r="BK874" s="11">
        <f t="shared" ref="BK874:BK890" si="2190">BK875</f>
        <v>0</v>
      </c>
      <c r="BL874" s="11">
        <f t="shared" si="1946"/>
        <v>0</v>
      </c>
      <c r="BM874" s="11">
        <f t="shared" ref="BM874:BM890" si="2191">BM875</f>
        <v>0</v>
      </c>
      <c r="BN874" s="43">
        <f t="shared" si="2046"/>
        <v>0</v>
      </c>
      <c r="BO874" s="11">
        <f t="shared" si="2114"/>
        <v>0</v>
      </c>
      <c r="BP874" s="11">
        <f t="shared" ref="BP874:BU890" si="2192">BP875</f>
        <v>0</v>
      </c>
      <c r="BQ874" s="43">
        <f t="shared" si="2047"/>
        <v>0</v>
      </c>
      <c r="BR874" s="11">
        <f t="shared" si="2115"/>
        <v>271343</v>
      </c>
      <c r="BS874" s="11">
        <f t="shared" si="2192"/>
        <v>0</v>
      </c>
      <c r="BT874" s="43">
        <f t="shared" si="2048"/>
        <v>271343</v>
      </c>
      <c r="BU874" s="11">
        <f t="shared" si="2192"/>
        <v>0</v>
      </c>
      <c r="BV874" s="21"/>
      <c r="BW874" s="21"/>
      <c r="BX874" s="1" t="str">
        <f t="shared" si="1948"/>
        <v/>
      </c>
    </row>
    <row r="875" spans="1:77" ht="46.8" customHeight="1" x14ac:dyDescent="0.3">
      <c r="A875" s="62" t="s">
        <v>580</v>
      </c>
      <c r="B875" s="63" t="s">
        <v>41</v>
      </c>
      <c r="C875" s="62"/>
      <c r="D875" s="62"/>
      <c r="E875" s="64" t="s">
        <v>42</v>
      </c>
      <c r="F875" s="11">
        <f t="shared" si="2160"/>
        <v>0</v>
      </c>
      <c r="G875" s="11">
        <f t="shared" si="2161"/>
        <v>401690.6</v>
      </c>
      <c r="H875" s="11">
        <f t="shared" si="2162"/>
        <v>401690.6</v>
      </c>
      <c r="I875" s="11">
        <f t="shared" si="2163"/>
        <v>0</v>
      </c>
      <c r="J875" s="11">
        <f t="shared" si="2164"/>
        <v>-135.30000000000001</v>
      </c>
      <c r="K875" s="11">
        <f t="shared" si="2165"/>
        <v>0</v>
      </c>
      <c r="L875" s="11">
        <f t="shared" si="2155"/>
        <v>0</v>
      </c>
      <c r="M875" s="11">
        <f t="shared" si="2156"/>
        <v>401555.3</v>
      </c>
      <c r="N875" s="11">
        <f t="shared" si="2157"/>
        <v>401690.6</v>
      </c>
      <c r="O875" s="11">
        <f t="shared" si="2166"/>
        <v>0</v>
      </c>
      <c r="P875" s="11">
        <f t="shared" si="2167"/>
        <v>0</v>
      </c>
      <c r="Q875" s="11">
        <f t="shared" si="2168"/>
        <v>0</v>
      </c>
      <c r="R875" s="11">
        <f t="shared" si="1984"/>
        <v>0</v>
      </c>
      <c r="S875" s="11">
        <f t="shared" si="1985"/>
        <v>401555.3</v>
      </c>
      <c r="T875" s="11">
        <f t="shared" si="1986"/>
        <v>401690.6</v>
      </c>
      <c r="U875" s="11">
        <f t="shared" si="2169"/>
        <v>0</v>
      </c>
      <c r="V875" s="11">
        <f t="shared" si="2170"/>
        <v>0</v>
      </c>
      <c r="W875" s="11">
        <f t="shared" si="2171"/>
        <v>0</v>
      </c>
      <c r="X875" s="11">
        <f t="shared" si="1987"/>
        <v>0</v>
      </c>
      <c r="Y875" s="11">
        <f t="shared" si="1988"/>
        <v>401555.3</v>
      </c>
      <c r="Z875" s="11">
        <f t="shared" si="1989"/>
        <v>401690.6</v>
      </c>
      <c r="AA875" s="11">
        <f t="shared" si="2172"/>
        <v>0</v>
      </c>
      <c r="AB875" s="11">
        <f t="shared" si="2173"/>
        <v>0</v>
      </c>
      <c r="AC875" s="11">
        <f t="shared" si="2174"/>
        <v>0</v>
      </c>
      <c r="AD875" s="11">
        <f t="shared" si="1990"/>
        <v>0</v>
      </c>
      <c r="AE875" s="11">
        <f t="shared" si="1991"/>
        <v>401555.3</v>
      </c>
      <c r="AF875" s="11">
        <f t="shared" si="1992"/>
        <v>401690.6</v>
      </c>
      <c r="AG875" s="11">
        <f t="shared" si="2175"/>
        <v>0</v>
      </c>
      <c r="AH875" s="11">
        <f t="shared" si="1993"/>
        <v>0</v>
      </c>
      <c r="AI875" s="11">
        <f t="shared" si="1994"/>
        <v>401555.3</v>
      </c>
      <c r="AJ875" s="11">
        <f t="shared" si="1995"/>
        <v>401690.6</v>
      </c>
      <c r="AK875" s="11">
        <f t="shared" si="2176"/>
        <v>0</v>
      </c>
      <c r="AL875" s="11">
        <f t="shared" si="2177"/>
        <v>-401555.30000000005</v>
      </c>
      <c r="AM875" s="11">
        <f t="shared" si="2178"/>
        <v>401555.30000000005</v>
      </c>
      <c r="AN875" s="11">
        <f t="shared" si="1996"/>
        <v>0</v>
      </c>
      <c r="AO875" s="11">
        <f t="shared" si="1997"/>
        <v>0</v>
      </c>
      <c r="AP875" s="11">
        <f t="shared" si="1998"/>
        <v>803245.9</v>
      </c>
      <c r="AQ875" s="11">
        <f t="shared" si="2179"/>
        <v>0</v>
      </c>
      <c r="AR875" s="11">
        <f t="shared" si="2180"/>
        <v>0</v>
      </c>
      <c r="AS875" s="11">
        <f t="shared" si="2181"/>
        <v>0</v>
      </c>
      <c r="AT875" s="11">
        <f t="shared" si="1999"/>
        <v>0</v>
      </c>
      <c r="AU875" s="11">
        <f t="shared" si="2000"/>
        <v>0</v>
      </c>
      <c r="AV875" s="11">
        <f t="shared" si="2001"/>
        <v>803245.9</v>
      </c>
      <c r="AW875" s="11">
        <f t="shared" si="2182"/>
        <v>0</v>
      </c>
      <c r="AX875" s="11">
        <f t="shared" si="2183"/>
        <v>0</v>
      </c>
      <c r="AY875" s="11">
        <f t="shared" si="2184"/>
        <v>-531902.9</v>
      </c>
      <c r="AZ875" s="11">
        <f t="shared" si="2002"/>
        <v>0</v>
      </c>
      <c r="BA875" s="11">
        <f t="shared" si="2003"/>
        <v>0</v>
      </c>
      <c r="BB875" s="11">
        <f t="shared" si="2004"/>
        <v>271343</v>
      </c>
      <c r="BC875" s="11">
        <f t="shared" si="2185"/>
        <v>0</v>
      </c>
      <c r="BD875" s="11">
        <f t="shared" si="2186"/>
        <v>0</v>
      </c>
      <c r="BE875" s="11">
        <f t="shared" si="2187"/>
        <v>0</v>
      </c>
      <c r="BF875" s="11">
        <f t="shared" si="2005"/>
        <v>0</v>
      </c>
      <c r="BG875" s="11">
        <f t="shared" si="2006"/>
        <v>0</v>
      </c>
      <c r="BH875" s="11">
        <f t="shared" si="2007"/>
        <v>271343</v>
      </c>
      <c r="BI875" s="11">
        <f t="shared" si="2188"/>
        <v>0</v>
      </c>
      <c r="BJ875" s="11">
        <f t="shared" si="2189"/>
        <v>0</v>
      </c>
      <c r="BK875" s="11">
        <f t="shared" si="2190"/>
        <v>0</v>
      </c>
      <c r="BL875" s="11">
        <f t="shared" ref="BL875:BL938" si="2193">BF875+BI875</f>
        <v>0</v>
      </c>
      <c r="BM875" s="11">
        <f t="shared" si="2191"/>
        <v>0</v>
      </c>
      <c r="BN875" s="43">
        <f t="shared" si="2046"/>
        <v>0</v>
      </c>
      <c r="BO875" s="11">
        <f t="shared" si="2114"/>
        <v>0</v>
      </c>
      <c r="BP875" s="11">
        <f t="shared" si="2192"/>
        <v>0</v>
      </c>
      <c r="BQ875" s="43">
        <f t="shared" si="2047"/>
        <v>0</v>
      </c>
      <c r="BR875" s="11">
        <f t="shared" si="2115"/>
        <v>271343</v>
      </c>
      <c r="BS875" s="11">
        <f t="shared" si="2192"/>
        <v>0</v>
      </c>
      <c r="BT875" s="43">
        <f t="shared" si="2048"/>
        <v>271343</v>
      </c>
      <c r="BU875" s="11">
        <f t="shared" si="2192"/>
        <v>0</v>
      </c>
      <c r="BV875" s="21"/>
      <c r="BW875" s="21"/>
      <c r="BX875" s="1" t="str">
        <f t="shared" si="1948"/>
        <v/>
      </c>
    </row>
    <row r="876" spans="1:77" ht="15.6" customHeight="1" x14ac:dyDescent="0.3">
      <c r="A876" s="62" t="s">
        <v>580</v>
      </c>
      <c r="B876" s="63">
        <v>400</v>
      </c>
      <c r="C876" s="62" t="s">
        <v>71</v>
      </c>
      <c r="D876" s="62" t="s">
        <v>72</v>
      </c>
      <c r="E876" s="64" t="s">
        <v>73</v>
      </c>
      <c r="F876" s="11">
        <v>0</v>
      </c>
      <c r="G876" s="11">
        <v>401690.6</v>
      </c>
      <c r="H876" s="11">
        <v>401690.6</v>
      </c>
      <c r="I876" s="11"/>
      <c r="J876" s="11">
        <v>-135.30000000000001</v>
      </c>
      <c r="K876" s="11"/>
      <c r="L876" s="11">
        <f t="shared" si="2155"/>
        <v>0</v>
      </c>
      <c r="M876" s="11">
        <f t="shared" si="2156"/>
        <v>401555.3</v>
      </c>
      <c r="N876" s="11">
        <f t="shared" si="2157"/>
        <v>401690.6</v>
      </c>
      <c r="O876" s="11"/>
      <c r="P876" s="11"/>
      <c r="Q876" s="11"/>
      <c r="R876" s="11">
        <f t="shared" si="1984"/>
        <v>0</v>
      </c>
      <c r="S876" s="11">
        <f t="shared" si="1985"/>
        <v>401555.3</v>
      </c>
      <c r="T876" s="11">
        <f t="shared" si="1986"/>
        <v>401690.6</v>
      </c>
      <c r="U876" s="11"/>
      <c r="V876" s="11"/>
      <c r="W876" s="11"/>
      <c r="X876" s="11">
        <f t="shared" si="1987"/>
        <v>0</v>
      </c>
      <c r="Y876" s="11">
        <f t="shared" si="1988"/>
        <v>401555.3</v>
      </c>
      <c r="Z876" s="11">
        <f t="shared" si="1989"/>
        <v>401690.6</v>
      </c>
      <c r="AA876" s="11"/>
      <c r="AB876" s="11"/>
      <c r="AC876" s="11"/>
      <c r="AD876" s="11">
        <f t="shared" si="1990"/>
        <v>0</v>
      </c>
      <c r="AE876" s="11">
        <f t="shared" si="1991"/>
        <v>401555.3</v>
      </c>
      <c r="AF876" s="11">
        <f t="shared" si="1992"/>
        <v>401690.6</v>
      </c>
      <c r="AG876" s="11"/>
      <c r="AH876" s="11">
        <f t="shared" si="1993"/>
        <v>0</v>
      </c>
      <c r="AI876" s="11">
        <f t="shared" si="1994"/>
        <v>401555.3</v>
      </c>
      <c r="AJ876" s="11">
        <f t="shared" si="1995"/>
        <v>401690.6</v>
      </c>
      <c r="AK876" s="11"/>
      <c r="AL876" s="11">
        <f>-195595.7-205959.6</f>
        <v>-401555.30000000005</v>
      </c>
      <c r="AM876" s="11">
        <f>195595.7+205959.6</f>
        <v>401555.30000000005</v>
      </c>
      <c r="AN876" s="11">
        <f t="shared" si="1996"/>
        <v>0</v>
      </c>
      <c r="AO876" s="11">
        <f t="shared" si="1997"/>
        <v>0</v>
      </c>
      <c r="AP876" s="11">
        <f t="shared" si="1998"/>
        <v>803245.9</v>
      </c>
      <c r="AQ876" s="11"/>
      <c r="AR876" s="11"/>
      <c r="AS876" s="11"/>
      <c r="AT876" s="11">
        <f t="shared" si="1999"/>
        <v>0</v>
      </c>
      <c r="AU876" s="11">
        <f t="shared" si="2000"/>
        <v>0</v>
      </c>
      <c r="AV876" s="11">
        <f t="shared" si="2001"/>
        <v>803245.9</v>
      </c>
      <c r="AW876" s="11"/>
      <c r="AX876" s="11"/>
      <c r="AY876" s="11">
        <v>-531902.9</v>
      </c>
      <c r="AZ876" s="11">
        <f t="shared" si="2002"/>
        <v>0</v>
      </c>
      <c r="BA876" s="11">
        <f t="shared" si="2003"/>
        <v>0</v>
      </c>
      <c r="BB876" s="11">
        <f t="shared" si="2004"/>
        <v>271343</v>
      </c>
      <c r="BC876" s="11"/>
      <c r="BD876" s="11"/>
      <c r="BE876" s="11"/>
      <c r="BF876" s="11">
        <f t="shared" si="2005"/>
        <v>0</v>
      </c>
      <c r="BG876" s="11">
        <f t="shared" si="2006"/>
        <v>0</v>
      </c>
      <c r="BH876" s="11">
        <f t="shared" si="2007"/>
        <v>271343</v>
      </c>
      <c r="BI876" s="11"/>
      <c r="BJ876" s="11"/>
      <c r="BK876" s="11"/>
      <c r="BL876" s="11">
        <f t="shared" si="2193"/>
        <v>0</v>
      </c>
      <c r="BM876" s="11"/>
      <c r="BN876" s="43">
        <f t="shared" si="2046"/>
        <v>0</v>
      </c>
      <c r="BO876" s="11">
        <f t="shared" si="2114"/>
        <v>0</v>
      </c>
      <c r="BP876" s="11"/>
      <c r="BQ876" s="43">
        <f t="shared" si="2047"/>
        <v>0</v>
      </c>
      <c r="BR876" s="11">
        <f t="shared" si="2115"/>
        <v>271343</v>
      </c>
      <c r="BS876" s="11"/>
      <c r="BT876" s="43">
        <f t="shared" si="2048"/>
        <v>271343</v>
      </c>
      <c r="BU876" s="11"/>
      <c r="BV876" s="21"/>
      <c r="BW876" s="21">
        <v>21</v>
      </c>
      <c r="BX876" s="1" t="str">
        <f t="shared" si="1948"/>
        <v>0409</v>
      </c>
    </row>
    <row r="877" spans="1:77" ht="31.2" customHeight="1" x14ac:dyDescent="0.3">
      <c r="A877" s="62" t="s">
        <v>582</v>
      </c>
      <c r="B877" s="63"/>
      <c r="C877" s="62"/>
      <c r="D877" s="62"/>
      <c r="E877" s="64" t="s">
        <v>583</v>
      </c>
      <c r="F877" s="11">
        <f t="shared" si="2160"/>
        <v>51663.399999999994</v>
      </c>
      <c r="G877" s="11">
        <f t="shared" si="2161"/>
        <v>50834.9</v>
      </c>
      <c r="H877" s="11">
        <f t="shared" si="2162"/>
        <v>0</v>
      </c>
      <c r="I877" s="11">
        <f t="shared" si="2163"/>
        <v>30694.9</v>
      </c>
      <c r="J877" s="11">
        <f t="shared" si="2164"/>
        <v>0</v>
      </c>
      <c r="K877" s="11">
        <f t="shared" si="2165"/>
        <v>0</v>
      </c>
      <c r="L877" s="11">
        <f t="shared" si="2155"/>
        <v>82358.299999999988</v>
      </c>
      <c r="M877" s="11">
        <f t="shared" si="2156"/>
        <v>50834.9</v>
      </c>
      <c r="N877" s="11">
        <f t="shared" si="2157"/>
        <v>0</v>
      </c>
      <c r="O877" s="11">
        <f t="shared" si="2166"/>
        <v>0</v>
      </c>
      <c r="P877" s="11">
        <f t="shared" si="2167"/>
        <v>0</v>
      </c>
      <c r="Q877" s="11">
        <f t="shared" si="2168"/>
        <v>0</v>
      </c>
      <c r="R877" s="11">
        <f t="shared" si="1984"/>
        <v>82358.299999999988</v>
      </c>
      <c r="S877" s="11">
        <f t="shared" si="1985"/>
        <v>50834.9</v>
      </c>
      <c r="T877" s="11">
        <f t="shared" si="1986"/>
        <v>0</v>
      </c>
      <c r="U877" s="11">
        <f t="shared" si="2169"/>
        <v>0</v>
      </c>
      <c r="V877" s="11">
        <f t="shared" si="2170"/>
        <v>0</v>
      </c>
      <c r="W877" s="11">
        <f t="shared" si="2171"/>
        <v>0</v>
      </c>
      <c r="X877" s="11">
        <f t="shared" si="1987"/>
        <v>82358.299999999988</v>
      </c>
      <c r="Y877" s="11">
        <f t="shared" si="1988"/>
        <v>50834.9</v>
      </c>
      <c r="Z877" s="11">
        <f t="shared" si="1989"/>
        <v>0</v>
      </c>
      <c r="AA877" s="11">
        <f t="shared" si="2172"/>
        <v>-82358.3</v>
      </c>
      <c r="AB877" s="11">
        <f t="shared" si="2173"/>
        <v>82358.3</v>
      </c>
      <c r="AC877" s="11">
        <f t="shared" si="2174"/>
        <v>0</v>
      </c>
      <c r="AD877" s="11">
        <f t="shared" si="1990"/>
        <v>0</v>
      </c>
      <c r="AE877" s="11">
        <f t="shared" si="1991"/>
        <v>133193.20000000001</v>
      </c>
      <c r="AF877" s="11">
        <f t="shared" si="1992"/>
        <v>0</v>
      </c>
      <c r="AG877" s="11">
        <f t="shared" si="2175"/>
        <v>0</v>
      </c>
      <c r="AH877" s="11">
        <f t="shared" si="1993"/>
        <v>0</v>
      </c>
      <c r="AI877" s="11">
        <f t="shared" si="1994"/>
        <v>133193.20000000001</v>
      </c>
      <c r="AJ877" s="11">
        <f t="shared" si="1995"/>
        <v>0</v>
      </c>
      <c r="AK877" s="11">
        <f t="shared" si="2176"/>
        <v>0</v>
      </c>
      <c r="AL877" s="11">
        <f t="shared" si="2177"/>
        <v>0</v>
      </c>
      <c r="AM877" s="11">
        <f t="shared" si="2178"/>
        <v>0</v>
      </c>
      <c r="AN877" s="11">
        <f t="shared" si="1996"/>
        <v>0</v>
      </c>
      <c r="AO877" s="11">
        <f t="shared" si="1997"/>
        <v>133193.20000000001</v>
      </c>
      <c r="AP877" s="11">
        <f t="shared" si="1998"/>
        <v>0</v>
      </c>
      <c r="AQ877" s="11">
        <f t="shared" si="2179"/>
        <v>0</v>
      </c>
      <c r="AR877" s="11">
        <f t="shared" si="2180"/>
        <v>0</v>
      </c>
      <c r="AS877" s="11">
        <f t="shared" si="2181"/>
        <v>0</v>
      </c>
      <c r="AT877" s="11">
        <f t="shared" si="1999"/>
        <v>0</v>
      </c>
      <c r="AU877" s="11">
        <f t="shared" si="2000"/>
        <v>133193.20000000001</v>
      </c>
      <c r="AV877" s="11">
        <f t="shared" si="2001"/>
        <v>0</v>
      </c>
      <c r="AW877" s="11">
        <f t="shared" si="2182"/>
        <v>0</v>
      </c>
      <c r="AX877" s="11">
        <f t="shared" si="2183"/>
        <v>0</v>
      </c>
      <c r="AY877" s="11">
        <f t="shared" si="2184"/>
        <v>0</v>
      </c>
      <c r="AZ877" s="11">
        <f t="shared" si="2002"/>
        <v>0</v>
      </c>
      <c r="BA877" s="11">
        <f t="shared" si="2003"/>
        <v>133193.20000000001</v>
      </c>
      <c r="BB877" s="11">
        <f t="shared" si="2004"/>
        <v>0</v>
      </c>
      <c r="BC877" s="11">
        <f t="shared" si="2185"/>
        <v>0</v>
      </c>
      <c r="BD877" s="11">
        <f t="shared" si="2186"/>
        <v>0</v>
      </c>
      <c r="BE877" s="11">
        <f t="shared" si="2187"/>
        <v>0</v>
      </c>
      <c r="BF877" s="11">
        <f t="shared" si="2005"/>
        <v>0</v>
      </c>
      <c r="BG877" s="11">
        <f t="shared" si="2006"/>
        <v>133193.20000000001</v>
      </c>
      <c r="BH877" s="11">
        <f t="shared" si="2007"/>
        <v>0</v>
      </c>
      <c r="BI877" s="11">
        <f t="shared" si="2188"/>
        <v>0</v>
      </c>
      <c r="BJ877" s="11">
        <f t="shared" si="2189"/>
        <v>0</v>
      </c>
      <c r="BK877" s="11">
        <f t="shared" si="2190"/>
        <v>0</v>
      </c>
      <c r="BL877" s="11">
        <f t="shared" si="2193"/>
        <v>0</v>
      </c>
      <c r="BM877" s="11">
        <f t="shared" si="2191"/>
        <v>0</v>
      </c>
      <c r="BN877" s="43">
        <f t="shared" si="2046"/>
        <v>0</v>
      </c>
      <c r="BO877" s="11">
        <f t="shared" si="2114"/>
        <v>133193.20000000001</v>
      </c>
      <c r="BP877" s="11">
        <f t="shared" si="2192"/>
        <v>0</v>
      </c>
      <c r="BQ877" s="43">
        <f t="shared" si="2047"/>
        <v>133193.20000000001</v>
      </c>
      <c r="BR877" s="11">
        <f t="shared" si="2115"/>
        <v>0</v>
      </c>
      <c r="BS877" s="11">
        <f t="shared" si="2192"/>
        <v>0</v>
      </c>
      <c r="BT877" s="43">
        <f t="shared" si="2048"/>
        <v>0</v>
      </c>
      <c r="BU877" s="11">
        <f t="shared" si="2192"/>
        <v>0</v>
      </c>
      <c r="BV877" s="21"/>
      <c r="BW877" s="21"/>
      <c r="BX877" s="1" t="str">
        <f t="shared" si="1948"/>
        <v/>
      </c>
    </row>
    <row r="878" spans="1:77" ht="46.8" customHeight="1" x14ac:dyDescent="0.3">
      <c r="A878" s="62" t="s">
        <v>582</v>
      </c>
      <c r="B878" s="63" t="s">
        <v>41</v>
      </c>
      <c r="C878" s="62"/>
      <c r="D878" s="62"/>
      <c r="E878" s="64" t="s">
        <v>42</v>
      </c>
      <c r="F878" s="11">
        <f t="shared" si="2160"/>
        <v>51663.399999999994</v>
      </c>
      <c r="G878" s="11">
        <f t="shared" si="2161"/>
        <v>50834.9</v>
      </c>
      <c r="H878" s="11">
        <f t="shared" si="2162"/>
        <v>0</v>
      </c>
      <c r="I878" s="11">
        <f t="shared" si="2163"/>
        <v>30694.9</v>
      </c>
      <c r="J878" s="11">
        <f t="shared" si="2164"/>
        <v>0</v>
      </c>
      <c r="K878" s="11">
        <f t="shared" si="2165"/>
        <v>0</v>
      </c>
      <c r="L878" s="11">
        <f t="shared" si="2155"/>
        <v>82358.299999999988</v>
      </c>
      <c r="M878" s="11">
        <f t="shared" si="2156"/>
        <v>50834.9</v>
      </c>
      <c r="N878" s="11">
        <f t="shared" si="2157"/>
        <v>0</v>
      </c>
      <c r="O878" s="11">
        <f t="shared" si="2166"/>
        <v>0</v>
      </c>
      <c r="P878" s="11">
        <f t="shared" si="2167"/>
        <v>0</v>
      </c>
      <c r="Q878" s="11">
        <f t="shared" si="2168"/>
        <v>0</v>
      </c>
      <c r="R878" s="11">
        <f t="shared" si="1984"/>
        <v>82358.299999999988</v>
      </c>
      <c r="S878" s="11">
        <f t="shared" si="1985"/>
        <v>50834.9</v>
      </c>
      <c r="T878" s="11">
        <f t="shared" si="1986"/>
        <v>0</v>
      </c>
      <c r="U878" s="11">
        <f t="shared" si="2169"/>
        <v>0</v>
      </c>
      <c r="V878" s="11">
        <f t="shared" si="2170"/>
        <v>0</v>
      </c>
      <c r="W878" s="11">
        <f t="shared" si="2171"/>
        <v>0</v>
      </c>
      <c r="X878" s="11">
        <f t="shared" si="1987"/>
        <v>82358.299999999988</v>
      </c>
      <c r="Y878" s="11">
        <f t="shared" si="1988"/>
        <v>50834.9</v>
      </c>
      <c r="Z878" s="11">
        <f t="shared" si="1989"/>
        <v>0</v>
      </c>
      <c r="AA878" s="11">
        <f t="shared" si="2172"/>
        <v>-82358.3</v>
      </c>
      <c r="AB878" s="11">
        <f t="shared" si="2173"/>
        <v>82358.3</v>
      </c>
      <c r="AC878" s="11">
        <f t="shared" si="2174"/>
        <v>0</v>
      </c>
      <c r="AD878" s="11">
        <f t="shared" si="1990"/>
        <v>0</v>
      </c>
      <c r="AE878" s="11">
        <f t="shared" si="1991"/>
        <v>133193.20000000001</v>
      </c>
      <c r="AF878" s="11">
        <f t="shared" si="1992"/>
        <v>0</v>
      </c>
      <c r="AG878" s="11">
        <f t="shared" si="2175"/>
        <v>0</v>
      </c>
      <c r="AH878" s="11">
        <f t="shared" si="1993"/>
        <v>0</v>
      </c>
      <c r="AI878" s="11">
        <f t="shared" si="1994"/>
        <v>133193.20000000001</v>
      </c>
      <c r="AJ878" s="11">
        <f t="shared" si="1995"/>
        <v>0</v>
      </c>
      <c r="AK878" s="11">
        <f t="shared" si="2176"/>
        <v>0</v>
      </c>
      <c r="AL878" s="11">
        <f t="shared" si="2177"/>
        <v>0</v>
      </c>
      <c r="AM878" s="11">
        <f t="shared" si="2178"/>
        <v>0</v>
      </c>
      <c r="AN878" s="11">
        <f t="shared" si="1996"/>
        <v>0</v>
      </c>
      <c r="AO878" s="11">
        <f t="shared" si="1997"/>
        <v>133193.20000000001</v>
      </c>
      <c r="AP878" s="11">
        <f t="shared" si="1998"/>
        <v>0</v>
      </c>
      <c r="AQ878" s="11">
        <f t="shared" si="2179"/>
        <v>0</v>
      </c>
      <c r="AR878" s="11">
        <f t="shared" si="2180"/>
        <v>0</v>
      </c>
      <c r="AS878" s="11">
        <f t="shared" si="2181"/>
        <v>0</v>
      </c>
      <c r="AT878" s="11">
        <f t="shared" si="1999"/>
        <v>0</v>
      </c>
      <c r="AU878" s="11">
        <f t="shared" si="2000"/>
        <v>133193.20000000001</v>
      </c>
      <c r="AV878" s="11">
        <f t="shared" si="2001"/>
        <v>0</v>
      </c>
      <c r="AW878" s="11">
        <f t="shared" si="2182"/>
        <v>0</v>
      </c>
      <c r="AX878" s="11">
        <f t="shared" si="2183"/>
        <v>0</v>
      </c>
      <c r="AY878" s="11">
        <f t="shared" si="2184"/>
        <v>0</v>
      </c>
      <c r="AZ878" s="11">
        <f t="shared" si="2002"/>
        <v>0</v>
      </c>
      <c r="BA878" s="11">
        <f t="shared" si="2003"/>
        <v>133193.20000000001</v>
      </c>
      <c r="BB878" s="11">
        <f t="shared" si="2004"/>
        <v>0</v>
      </c>
      <c r="BC878" s="11">
        <f t="shared" si="2185"/>
        <v>0</v>
      </c>
      <c r="BD878" s="11">
        <f t="shared" si="2186"/>
        <v>0</v>
      </c>
      <c r="BE878" s="11">
        <f t="shared" si="2187"/>
        <v>0</v>
      </c>
      <c r="BF878" s="11">
        <f t="shared" si="2005"/>
        <v>0</v>
      </c>
      <c r="BG878" s="11">
        <f t="shared" si="2006"/>
        <v>133193.20000000001</v>
      </c>
      <c r="BH878" s="11">
        <f t="shared" si="2007"/>
        <v>0</v>
      </c>
      <c r="BI878" s="11">
        <f t="shared" si="2188"/>
        <v>0</v>
      </c>
      <c r="BJ878" s="11">
        <f t="shared" si="2189"/>
        <v>0</v>
      </c>
      <c r="BK878" s="11">
        <f t="shared" si="2190"/>
        <v>0</v>
      </c>
      <c r="BL878" s="11">
        <f t="shared" si="2193"/>
        <v>0</v>
      </c>
      <c r="BM878" s="11">
        <f t="shared" si="2191"/>
        <v>0</v>
      </c>
      <c r="BN878" s="43">
        <f t="shared" si="2046"/>
        <v>0</v>
      </c>
      <c r="BO878" s="11">
        <f t="shared" si="2114"/>
        <v>133193.20000000001</v>
      </c>
      <c r="BP878" s="11">
        <f t="shared" si="2192"/>
        <v>0</v>
      </c>
      <c r="BQ878" s="43">
        <f t="shared" si="2047"/>
        <v>133193.20000000001</v>
      </c>
      <c r="BR878" s="11">
        <f t="shared" si="2115"/>
        <v>0</v>
      </c>
      <c r="BS878" s="11">
        <f t="shared" si="2192"/>
        <v>0</v>
      </c>
      <c r="BT878" s="43">
        <f t="shared" si="2048"/>
        <v>0</v>
      </c>
      <c r="BU878" s="11">
        <f t="shared" si="2192"/>
        <v>0</v>
      </c>
      <c r="BV878" s="21"/>
      <c r="BW878" s="21"/>
      <c r="BX878" s="1" t="str">
        <f t="shared" ref="BX878:BX941" si="2194">CONCATENATE(C878,D878)</f>
        <v/>
      </c>
    </row>
    <row r="879" spans="1:77" ht="15.6" customHeight="1" x14ac:dyDescent="0.3">
      <c r="A879" s="62" t="s">
        <v>582</v>
      </c>
      <c r="B879" s="63">
        <v>400</v>
      </c>
      <c r="C879" s="62" t="s">
        <v>71</v>
      </c>
      <c r="D879" s="62" t="s">
        <v>72</v>
      </c>
      <c r="E879" s="64" t="s">
        <v>73</v>
      </c>
      <c r="F879" s="11">
        <v>51663.399999999994</v>
      </c>
      <c r="G879" s="11">
        <v>50834.9</v>
      </c>
      <c r="H879" s="11">
        <v>0</v>
      </c>
      <c r="I879" s="11">
        <v>30694.9</v>
      </c>
      <c r="J879" s="11"/>
      <c r="K879" s="11"/>
      <c r="L879" s="11">
        <f t="shared" si="2155"/>
        <v>82358.299999999988</v>
      </c>
      <c r="M879" s="11">
        <f t="shared" si="2156"/>
        <v>50834.9</v>
      </c>
      <c r="N879" s="11">
        <f t="shared" si="2157"/>
        <v>0</v>
      </c>
      <c r="O879" s="11"/>
      <c r="P879" s="11"/>
      <c r="Q879" s="11"/>
      <c r="R879" s="11">
        <f t="shared" si="1984"/>
        <v>82358.299999999988</v>
      </c>
      <c r="S879" s="11">
        <f t="shared" si="1985"/>
        <v>50834.9</v>
      </c>
      <c r="T879" s="11">
        <f t="shared" si="1986"/>
        <v>0</v>
      </c>
      <c r="U879" s="11"/>
      <c r="V879" s="11"/>
      <c r="W879" s="11"/>
      <c r="X879" s="11">
        <f t="shared" si="1987"/>
        <v>82358.299999999988</v>
      </c>
      <c r="Y879" s="11">
        <f t="shared" si="1988"/>
        <v>50834.9</v>
      </c>
      <c r="Z879" s="11">
        <f t="shared" si="1989"/>
        <v>0</v>
      </c>
      <c r="AA879" s="11">
        <v>-82358.3</v>
      </c>
      <c r="AB879" s="11">
        <v>82358.3</v>
      </c>
      <c r="AC879" s="11"/>
      <c r="AD879" s="11">
        <f t="shared" si="1990"/>
        <v>0</v>
      </c>
      <c r="AE879" s="11">
        <f t="shared" si="1991"/>
        <v>133193.20000000001</v>
      </c>
      <c r="AF879" s="11">
        <f t="shared" si="1992"/>
        <v>0</v>
      </c>
      <c r="AG879" s="11"/>
      <c r="AH879" s="11">
        <f t="shared" si="1993"/>
        <v>0</v>
      </c>
      <c r="AI879" s="11">
        <f t="shared" si="1994"/>
        <v>133193.20000000001</v>
      </c>
      <c r="AJ879" s="11">
        <f t="shared" si="1995"/>
        <v>0</v>
      </c>
      <c r="AK879" s="11"/>
      <c r="AL879" s="11"/>
      <c r="AM879" s="11"/>
      <c r="AN879" s="11">
        <f t="shared" si="1996"/>
        <v>0</v>
      </c>
      <c r="AO879" s="11">
        <f t="shared" si="1997"/>
        <v>133193.20000000001</v>
      </c>
      <c r="AP879" s="11">
        <f t="shared" si="1998"/>
        <v>0</v>
      </c>
      <c r="AQ879" s="11"/>
      <c r="AR879" s="11"/>
      <c r="AS879" s="11"/>
      <c r="AT879" s="11">
        <f t="shared" si="1999"/>
        <v>0</v>
      </c>
      <c r="AU879" s="11">
        <f t="shared" si="2000"/>
        <v>133193.20000000001</v>
      </c>
      <c r="AV879" s="11">
        <f t="shared" si="2001"/>
        <v>0</v>
      </c>
      <c r="AW879" s="11"/>
      <c r="AX879" s="11"/>
      <c r="AY879" s="11"/>
      <c r="AZ879" s="11">
        <f t="shared" si="2002"/>
        <v>0</v>
      </c>
      <c r="BA879" s="11">
        <f t="shared" si="2003"/>
        <v>133193.20000000001</v>
      </c>
      <c r="BB879" s="11">
        <f t="shared" si="2004"/>
        <v>0</v>
      </c>
      <c r="BC879" s="11"/>
      <c r="BD879" s="11"/>
      <c r="BE879" s="11"/>
      <c r="BF879" s="11">
        <f t="shared" si="2005"/>
        <v>0</v>
      </c>
      <c r="BG879" s="11">
        <f t="shared" si="2006"/>
        <v>133193.20000000001</v>
      </c>
      <c r="BH879" s="11">
        <f t="shared" si="2007"/>
        <v>0</v>
      </c>
      <c r="BI879" s="11"/>
      <c r="BJ879" s="11"/>
      <c r="BK879" s="11"/>
      <c r="BL879" s="11">
        <f t="shared" si="2193"/>
        <v>0</v>
      </c>
      <c r="BM879" s="11"/>
      <c r="BN879" s="43">
        <f t="shared" si="2046"/>
        <v>0</v>
      </c>
      <c r="BO879" s="11">
        <f t="shared" si="2114"/>
        <v>133193.20000000001</v>
      </c>
      <c r="BP879" s="11"/>
      <c r="BQ879" s="43">
        <f t="shared" si="2047"/>
        <v>133193.20000000001</v>
      </c>
      <c r="BR879" s="11">
        <f t="shared" si="2115"/>
        <v>0</v>
      </c>
      <c r="BS879" s="11"/>
      <c r="BT879" s="43">
        <f t="shared" si="2048"/>
        <v>0</v>
      </c>
      <c r="BU879" s="11"/>
      <c r="BV879" s="21"/>
      <c r="BW879" s="21" t="s">
        <v>584</v>
      </c>
      <c r="BX879" s="1" t="str">
        <f t="shared" si="2194"/>
        <v>0409</v>
      </c>
    </row>
    <row r="880" spans="1:77" ht="31.2" customHeight="1" x14ac:dyDescent="0.3">
      <c r="A880" s="62" t="s">
        <v>585</v>
      </c>
      <c r="B880" s="63"/>
      <c r="C880" s="62"/>
      <c r="D880" s="62"/>
      <c r="E880" s="64" t="s">
        <v>586</v>
      </c>
      <c r="F880" s="11">
        <f t="shared" si="2160"/>
        <v>0</v>
      </c>
      <c r="G880" s="11">
        <f t="shared" si="2161"/>
        <v>29234.799999999999</v>
      </c>
      <c r="H880" s="11">
        <f t="shared" si="2162"/>
        <v>0</v>
      </c>
      <c r="I880" s="11">
        <f t="shared" si="2163"/>
        <v>0</v>
      </c>
      <c r="J880" s="11">
        <f t="shared" si="2164"/>
        <v>0</v>
      </c>
      <c r="K880" s="11">
        <f t="shared" si="2165"/>
        <v>0</v>
      </c>
      <c r="L880" s="11">
        <f t="shared" si="2155"/>
        <v>0</v>
      </c>
      <c r="M880" s="11">
        <f t="shared" si="2156"/>
        <v>29234.799999999999</v>
      </c>
      <c r="N880" s="11">
        <f t="shared" si="2157"/>
        <v>0</v>
      </c>
      <c r="O880" s="11">
        <f t="shared" si="2166"/>
        <v>0</v>
      </c>
      <c r="P880" s="11">
        <f t="shared" si="2167"/>
        <v>0</v>
      </c>
      <c r="Q880" s="11">
        <f t="shared" si="2168"/>
        <v>0</v>
      </c>
      <c r="R880" s="11">
        <f t="shared" si="1984"/>
        <v>0</v>
      </c>
      <c r="S880" s="11">
        <f t="shared" si="1985"/>
        <v>29234.799999999999</v>
      </c>
      <c r="T880" s="11">
        <f t="shared" si="1986"/>
        <v>0</v>
      </c>
      <c r="U880" s="11">
        <f t="shared" si="2169"/>
        <v>0</v>
      </c>
      <c r="V880" s="11">
        <f t="shared" si="2170"/>
        <v>0</v>
      </c>
      <c r="W880" s="11">
        <f t="shared" si="2171"/>
        <v>0</v>
      </c>
      <c r="X880" s="11">
        <f t="shared" si="1987"/>
        <v>0</v>
      </c>
      <c r="Y880" s="11">
        <f t="shared" si="1988"/>
        <v>29234.799999999999</v>
      </c>
      <c r="Z880" s="11">
        <f t="shared" si="1989"/>
        <v>0</v>
      </c>
      <c r="AA880" s="11">
        <f t="shared" si="2172"/>
        <v>0</v>
      </c>
      <c r="AB880" s="11">
        <f t="shared" si="2173"/>
        <v>0</v>
      </c>
      <c r="AC880" s="11">
        <f t="shared" si="2174"/>
        <v>0</v>
      </c>
      <c r="AD880" s="11">
        <f t="shared" si="1990"/>
        <v>0</v>
      </c>
      <c r="AE880" s="11">
        <f t="shared" si="1991"/>
        <v>29234.799999999999</v>
      </c>
      <c r="AF880" s="11">
        <f t="shared" si="1992"/>
        <v>0</v>
      </c>
      <c r="AG880" s="11">
        <f t="shared" si="2175"/>
        <v>0</v>
      </c>
      <c r="AH880" s="11">
        <f t="shared" si="1993"/>
        <v>0</v>
      </c>
      <c r="AI880" s="11">
        <f t="shared" si="1994"/>
        <v>29234.799999999999</v>
      </c>
      <c r="AJ880" s="11">
        <f t="shared" si="1995"/>
        <v>0</v>
      </c>
      <c r="AK880" s="11">
        <f t="shared" si="2176"/>
        <v>0</v>
      </c>
      <c r="AL880" s="11">
        <f t="shared" si="2177"/>
        <v>0</v>
      </c>
      <c r="AM880" s="11">
        <f t="shared" si="2178"/>
        <v>0</v>
      </c>
      <c r="AN880" s="11">
        <f t="shared" si="1996"/>
        <v>0</v>
      </c>
      <c r="AO880" s="11">
        <f t="shared" si="1997"/>
        <v>29234.799999999999</v>
      </c>
      <c r="AP880" s="11">
        <f t="shared" si="1998"/>
        <v>0</v>
      </c>
      <c r="AQ880" s="11">
        <f t="shared" si="2179"/>
        <v>0</v>
      </c>
      <c r="AR880" s="11">
        <f t="shared" si="2180"/>
        <v>0</v>
      </c>
      <c r="AS880" s="11">
        <f t="shared" si="2181"/>
        <v>0</v>
      </c>
      <c r="AT880" s="11">
        <f t="shared" si="1999"/>
        <v>0</v>
      </c>
      <c r="AU880" s="11">
        <f t="shared" si="2000"/>
        <v>29234.799999999999</v>
      </c>
      <c r="AV880" s="11">
        <f t="shared" si="2001"/>
        <v>0</v>
      </c>
      <c r="AW880" s="11">
        <f t="shared" si="2182"/>
        <v>0</v>
      </c>
      <c r="AX880" s="11">
        <f t="shared" si="2183"/>
        <v>0</v>
      </c>
      <c r="AY880" s="11">
        <f t="shared" si="2184"/>
        <v>0</v>
      </c>
      <c r="AZ880" s="11">
        <f t="shared" si="2002"/>
        <v>0</v>
      </c>
      <c r="BA880" s="11">
        <f t="shared" si="2003"/>
        <v>29234.799999999999</v>
      </c>
      <c r="BB880" s="11">
        <f t="shared" si="2004"/>
        <v>0</v>
      </c>
      <c r="BC880" s="11">
        <f t="shared" si="2185"/>
        <v>0</v>
      </c>
      <c r="BD880" s="11">
        <f t="shared" si="2186"/>
        <v>0</v>
      </c>
      <c r="BE880" s="11">
        <f t="shared" si="2187"/>
        <v>0</v>
      </c>
      <c r="BF880" s="11">
        <f t="shared" si="2005"/>
        <v>0</v>
      </c>
      <c r="BG880" s="11">
        <f t="shared" si="2006"/>
        <v>29234.799999999999</v>
      </c>
      <c r="BH880" s="11">
        <f t="shared" si="2007"/>
        <v>0</v>
      </c>
      <c r="BI880" s="11">
        <f t="shared" si="2188"/>
        <v>0</v>
      </c>
      <c r="BJ880" s="11">
        <f t="shared" si="2189"/>
        <v>0</v>
      </c>
      <c r="BK880" s="11">
        <f t="shared" si="2190"/>
        <v>0</v>
      </c>
      <c r="BL880" s="11">
        <f t="shared" si="2193"/>
        <v>0</v>
      </c>
      <c r="BM880" s="11">
        <f t="shared" si="2191"/>
        <v>0</v>
      </c>
      <c r="BN880" s="43">
        <f t="shared" si="2046"/>
        <v>0</v>
      </c>
      <c r="BO880" s="11">
        <f t="shared" si="2114"/>
        <v>29234.799999999999</v>
      </c>
      <c r="BP880" s="11">
        <f t="shared" si="2192"/>
        <v>0</v>
      </c>
      <c r="BQ880" s="43">
        <f t="shared" si="2047"/>
        <v>29234.799999999999</v>
      </c>
      <c r="BR880" s="11">
        <f t="shared" si="2115"/>
        <v>0</v>
      </c>
      <c r="BS880" s="11">
        <f t="shared" si="2192"/>
        <v>0</v>
      </c>
      <c r="BT880" s="43">
        <f t="shared" si="2048"/>
        <v>0</v>
      </c>
      <c r="BU880" s="11">
        <f t="shared" si="2192"/>
        <v>0</v>
      </c>
      <c r="BV880" s="21"/>
      <c r="BW880" s="21"/>
      <c r="BX880" s="1" t="str">
        <f t="shared" si="2194"/>
        <v/>
      </c>
    </row>
    <row r="881" spans="1:76" ht="46.8" customHeight="1" x14ac:dyDescent="0.3">
      <c r="A881" s="62" t="s">
        <v>585</v>
      </c>
      <c r="B881" s="63" t="s">
        <v>41</v>
      </c>
      <c r="C881" s="62"/>
      <c r="D881" s="62"/>
      <c r="E881" s="64" t="s">
        <v>42</v>
      </c>
      <c r="F881" s="11">
        <f t="shared" si="2160"/>
        <v>0</v>
      </c>
      <c r="G881" s="11">
        <f t="shared" si="2161"/>
        <v>29234.799999999999</v>
      </c>
      <c r="H881" s="11">
        <f t="shared" si="2162"/>
        <v>0</v>
      </c>
      <c r="I881" s="11">
        <f t="shared" si="2163"/>
        <v>0</v>
      </c>
      <c r="J881" s="11">
        <f t="shared" si="2164"/>
        <v>0</v>
      </c>
      <c r="K881" s="11">
        <f t="shared" si="2165"/>
        <v>0</v>
      </c>
      <c r="L881" s="11">
        <f t="shared" si="2155"/>
        <v>0</v>
      </c>
      <c r="M881" s="11">
        <f t="shared" si="2156"/>
        <v>29234.799999999999</v>
      </c>
      <c r="N881" s="11">
        <f t="shared" si="2157"/>
        <v>0</v>
      </c>
      <c r="O881" s="11">
        <f t="shared" si="2166"/>
        <v>0</v>
      </c>
      <c r="P881" s="11">
        <f t="shared" si="2167"/>
        <v>0</v>
      </c>
      <c r="Q881" s="11">
        <f t="shared" si="2168"/>
        <v>0</v>
      </c>
      <c r="R881" s="11">
        <f t="shared" si="1984"/>
        <v>0</v>
      </c>
      <c r="S881" s="11">
        <f t="shared" si="1985"/>
        <v>29234.799999999999</v>
      </c>
      <c r="T881" s="11">
        <f t="shared" si="1986"/>
        <v>0</v>
      </c>
      <c r="U881" s="11">
        <f t="shared" si="2169"/>
        <v>0</v>
      </c>
      <c r="V881" s="11">
        <f t="shared" si="2170"/>
        <v>0</v>
      </c>
      <c r="W881" s="11">
        <f t="shared" si="2171"/>
        <v>0</v>
      </c>
      <c r="X881" s="11">
        <f t="shared" si="1987"/>
        <v>0</v>
      </c>
      <c r="Y881" s="11">
        <f t="shared" si="1988"/>
        <v>29234.799999999999</v>
      </c>
      <c r="Z881" s="11">
        <f t="shared" si="1989"/>
        <v>0</v>
      </c>
      <c r="AA881" s="11">
        <f t="shared" si="2172"/>
        <v>0</v>
      </c>
      <c r="AB881" s="11">
        <f t="shared" si="2173"/>
        <v>0</v>
      </c>
      <c r="AC881" s="11">
        <f t="shared" si="2174"/>
        <v>0</v>
      </c>
      <c r="AD881" s="11">
        <f t="shared" si="1990"/>
        <v>0</v>
      </c>
      <c r="AE881" s="11">
        <f t="shared" si="1991"/>
        <v>29234.799999999999</v>
      </c>
      <c r="AF881" s="11">
        <f t="shared" si="1992"/>
        <v>0</v>
      </c>
      <c r="AG881" s="11">
        <f t="shared" si="2175"/>
        <v>0</v>
      </c>
      <c r="AH881" s="11">
        <f t="shared" si="1993"/>
        <v>0</v>
      </c>
      <c r="AI881" s="11">
        <f t="shared" si="1994"/>
        <v>29234.799999999999</v>
      </c>
      <c r="AJ881" s="11">
        <f t="shared" si="1995"/>
        <v>0</v>
      </c>
      <c r="AK881" s="11">
        <f t="shared" si="2176"/>
        <v>0</v>
      </c>
      <c r="AL881" s="11">
        <f t="shared" si="2177"/>
        <v>0</v>
      </c>
      <c r="AM881" s="11">
        <f t="shared" si="2178"/>
        <v>0</v>
      </c>
      <c r="AN881" s="11">
        <f t="shared" si="1996"/>
        <v>0</v>
      </c>
      <c r="AO881" s="11">
        <f t="shared" si="1997"/>
        <v>29234.799999999999</v>
      </c>
      <c r="AP881" s="11">
        <f t="shared" si="1998"/>
        <v>0</v>
      </c>
      <c r="AQ881" s="11">
        <f t="shared" si="2179"/>
        <v>0</v>
      </c>
      <c r="AR881" s="11">
        <f t="shared" si="2180"/>
        <v>0</v>
      </c>
      <c r="AS881" s="11">
        <f t="shared" si="2181"/>
        <v>0</v>
      </c>
      <c r="AT881" s="11">
        <f t="shared" si="1999"/>
        <v>0</v>
      </c>
      <c r="AU881" s="11">
        <f t="shared" si="2000"/>
        <v>29234.799999999999</v>
      </c>
      <c r="AV881" s="11">
        <f t="shared" si="2001"/>
        <v>0</v>
      </c>
      <c r="AW881" s="11">
        <f t="shared" si="2182"/>
        <v>0</v>
      </c>
      <c r="AX881" s="11">
        <f t="shared" si="2183"/>
        <v>0</v>
      </c>
      <c r="AY881" s="11">
        <f t="shared" si="2184"/>
        <v>0</v>
      </c>
      <c r="AZ881" s="11">
        <f t="shared" si="2002"/>
        <v>0</v>
      </c>
      <c r="BA881" s="11">
        <f t="shared" si="2003"/>
        <v>29234.799999999999</v>
      </c>
      <c r="BB881" s="11">
        <f t="shared" si="2004"/>
        <v>0</v>
      </c>
      <c r="BC881" s="11">
        <f t="shared" si="2185"/>
        <v>0</v>
      </c>
      <c r="BD881" s="11">
        <f t="shared" si="2186"/>
        <v>0</v>
      </c>
      <c r="BE881" s="11">
        <f t="shared" si="2187"/>
        <v>0</v>
      </c>
      <c r="BF881" s="11">
        <f t="shared" si="2005"/>
        <v>0</v>
      </c>
      <c r="BG881" s="11">
        <f t="shared" si="2006"/>
        <v>29234.799999999999</v>
      </c>
      <c r="BH881" s="11">
        <f t="shared" si="2007"/>
        <v>0</v>
      </c>
      <c r="BI881" s="11">
        <f t="shared" si="2188"/>
        <v>0</v>
      </c>
      <c r="BJ881" s="11">
        <f t="shared" si="2189"/>
        <v>0</v>
      </c>
      <c r="BK881" s="11">
        <f t="shared" si="2190"/>
        <v>0</v>
      </c>
      <c r="BL881" s="11">
        <f t="shared" si="2193"/>
        <v>0</v>
      </c>
      <c r="BM881" s="11">
        <f t="shared" si="2191"/>
        <v>0</v>
      </c>
      <c r="BN881" s="43">
        <f t="shared" si="2046"/>
        <v>0</v>
      </c>
      <c r="BO881" s="11">
        <f t="shared" si="2114"/>
        <v>29234.799999999999</v>
      </c>
      <c r="BP881" s="11">
        <f t="shared" si="2192"/>
        <v>0</v>
      </c>
      <c r="BQ881" s="43">
        <f t="shared" si="2047"/>
        <v>29234.799999999999</v>
      </c>
      <c r="BR881" s="11">
        <f t="shared" si="2115"/>
        <v>0</v>
      </c>
      <c r="BS881" s="11">
        <f t="shared" si="2192"/>
        <v>0</v>
      </c>
      <c r="BT881" s="43">
        <f t="shared" si="2048"/>
        <v>0</v>
      </c>
      <c r="BU881" s="11">
        <f t="shared" si="2192"/>
        <v>0</v>
      </c>
      <c r="BV881" s="21"/>
      <c r="BW881" s="21"/>
      <c r="BX881" s="1" t="str">
        <f t="shared" si="2194"/>
        <v/>
      </c>
    </row>
    <row r="882" spans="1:76" ht="15.6" customHeight="1" x14ac:dyDescent="0.3">
      <c r="A882" s="62" t="s">
        <v>585</v>
      </c>
      <c r="B882" s="63">
        <v>400</v>
      </c>
      <c r="C882" s="62" t="s">
        <v>71</v>
      </c>
      <c r="D882" s="62" t="s">
        <v>72</v>
      </c>
      <c r="E882" s="64" t="s">
        <v>73</v>
      </c>
      <c r="F882" s="11">
        <v>0</v>
      </c>
      <c r="G882" s="11">
        <v>29234.799999999999</v>
      </c>
      <c r="H882" s="11">
        <v>0</v>
      </c>
      <c r="I882" s="11"/>
      <c r="J882" s="11"/>
      <c r="K882" s="11"/>
      <c r="L882" s="11">
        <f t="shared" si="2155"/>
        <v>0</v>
      </c>
      <c r="M882" s="11">
        <f t="shared" si="2156"/>
        <v>29234.799999999999</v>
      </c>
      <c r="N882" s="11">
        <f t="shared" si="2157"/>
        <v>0</v>
      </c>
      <c r="O882" s="11"/>
      <c r="P882" s="11"/>
      <c r="Q882" s="11"/>
      <c r="R882" s="11">
        <f t="shared" si="1984"/>
        <v>0</v>
      </c>
      <c r="S882" s="11">
        <f t="shared" si="1985"/>
        <v>29234.799999999999</v>
      </c>
      <c r="T882" s="11">
        <f t="shared" si="1986"/>
        <v>0</v>
      </c>
      <c r="U882" s="11"/>
      <c r="V882" s="11"/>
      <c r="W882" s="11"/>
      <c r="X882" s="11">
        <f t="shared" si="1987"/>
        <v>0</v>
      </c>
      <c r="Y882" s="11">
        <f t="shared" si="1988"/>
        <v>29234.799999999999</v>
      </c>
      <c r="Z882" s="11">
        <f t="shared" si="1989"/>
        <v>0</v>
      </c>
      <c r="AA882" s="11"/>
      <c r="AB882" s="11"/>
      <c r="AC882" s="11"/>
      <c r="AD882" s="11">
        <f t="shared" si="1990"/>
        <v>0</v>
      </c>
      <c r="AE882" s="11">
        <f t="shared" si="1991"/>
        <v>29234.799999999999</v>
      </c>
      <c r="AF882" s="11">
        <f t="shared" si="1992"/>
        <v>0</v>
      </c>
      <c r="AG882" s="11"/>
      <c r="AH882" s="11">
        <f t="shared" si="1993"/>
        <v>0</v>
      </c>
      <c r="AI882" s="11">
        <f t="shared" si="1994"/>
        <v>29234.799999999999</v>
      </c>
      <c r="AJ882" s="11">
        <f t="shared" si="1995"/>
        <v>0</v>
      </c>
      <c r="AK882" s="11"/>
      <c r="AL882" s="11"/>
      <c r="AM882" s="11"/>
      <c r="AN882" s="11">
        <f t="shared" si="1996"/>
        <v>0</v>
      </c>
      <c r="AO882" s="11">
        <f t="shared" si="1997"/>
        <v>29234.799999999999</v>
      </c>
      <c r="AP882" s="11">
        <f t="shared" si="1998"/>
        <v>0</v>
      </c>
      <c r="AQ882" s="11"/>
      <c r="AR882" s="11"/>
      <c r="AS882" s="11"/>
      <c r="AT882" s="11">
        <f t="shared" si="1999"/>
        <v>0</v>
      </c>
      <c r="AU882" s="11">
        <f t="shared" si="2000"/>
        <v>29234.799999999999</v>
      </c>
      <c r="AV882" s="11">
        <f t="shared" si="2001"/>
        <v>0</v>
      </c>
      <c r="AW882" s="11"/>
      <c r="AX882" s="11"/>
      <c r="AY882" s="11"/>
      <c r="AZ882" s="11">
        <f t="shared" si="2002"/>
        <v>0</v>
      </c>
      <c r="BA882" s="11">
        <f t="shared" si="2003"/>
        <v>29234.799999999999</v>
      </c>
      <c r="BB882" s="11">
        <f t="shared" si="2004"/>
        <v>0</v>
      </c>
      <c r="BC882" s="11"/>
      <c r="BD882" s="11"/>
      <c r="BE882" s="11"/>
      <c r="BF882" s="11">
        <f t="shared" si="2005"/>
        <v>0</v>
      </c>
      <c r="BG882" s="11">
        <f t="shared" si="2006"/>
        <v>29234.799999999999</v>
      </c>
      <c r="BH882" s="11">
        <f t="shared" si="2007"/>
        <v>0</v>
      </c>
      <c r="BI882" s="11"/>
      <c r="BJ882" s="11"/>
      <c r="BK882" s="11"/>
      <c r="BL882" s="11">
        <f t="shared" si="2193"/>
        <v>0</v>
      </c>
      <c r="BM882" s="11"/>
      <c r="BN882" s="43">
        <f t="shared" si="2046"/>
        <v>0</v>
      </c>
      <c r="BO882" s="11">
        <f t="shared" si="2114"/>
        <v>29234.799999999999</v>
      </c>
      <c r="BP882" s="11"/>
      <c r="BQ882" s="43">
        <f t="shared" si="2047"/>
        <v>29234.799999999999</v>
      </c>
      <c r="BR882" s="11">
        <f t="shared" si="2115"/>
        <v>0</v>
      </c>
      <c r="BS882" s="11"/>
      <c r="BT882" s="43">
        <f t="shared" si="2048"/>
        <v>0</v>
      </c>
      <c r="BU882" s="11"/>
      <c r="BV882" s="21"/>
      <c r="BW882" s="21"/>
      <c r="BX882" s="1" t="str">
        <f t="shared" si="2194"/>
        <v>0409</v>
      </c>
    </row>
    <row r="883" spans="1:76" ht="62.4" customHeight="1" x14ac:dyDescent="0.3">
      <c r="A883" s="62" t="s">
        <v>587</v>
      </c>
      <c r="B883" s="63"/>
      <c r="C883" s="62"/>
      <c r="D883" s="62"/>
      <c r="E883" s="64" t="s">
        <v>588</v>
      </c>
      <c r="F883" s="11">
        <f t="shared" si="2160"/>
        <v>420626.60000000003</v>
      </c>
      <c r="G883" s="11">
        <f t="shared" si="2161"/>
        <v>0</v>
      </c>
      <c r="H883" s="11">
        <f t="shared" si="2162"/>
        <v>0</v>
      </c>
      <c r="I883" s="11">
        <f t="shared" si="2163"/>
        <v>-53126.3</v>
      </c>
      <c r="J883" s="11">
        <f t="shared" si="2164"/>
        <v>0</v>
      </c>
      <c r="K883" s="11">
        <f t="shared" si="2165"/>
        <v>0</v>
      </c>
      <c r="L883" s="11">
        <f t="shared" si="2155"/>
        <v>367500.30000000005</v>
      </c>
      <c r="M883" s="11">
        <f t="shared" si="2156"/>
        <v>0</v>
      </c>
      <c r="N883" s="11">
        <f t="shared" si="2157"/>
        <v>0</v>
      </c>
      <c r="O883" s="11">
        <f t="shared" si="2166"/>
        <v>0</v>
      </c>
      <c r="P883" s="11">
        <f t="shared" si="2167"/>
        <v>0</v>
      </c>
      <c r="Q883" s="11">
        <f t="shared" si="2168"/>
        <v>0</v>
      </c>
      <c r="R883" s="11">
        <f t="shared" si="1984"/>
        <v>367500.30000000005</v>
      </c>
      <c r="S883" s="11">
        <f t="shared" si="1985"/>
        <v>0</v>
      </c>
      <c r="T883" s="11">
        <f t="shared" si="1986"/>
        <v>0</v>
      </c>
      <c r="U883" s="11">
        <f t="shared" si="2169"/>
        <v>0</v>
      </c>
      <c r="V883" s="11">
        <f t="shared" si="2170"/>
        <v>0</v>
      </c>
      <c r="W883" s="11">
        <f t="shared" si="2171"/>
        <v>0</v>
      </c>
      <c r="X883" s="11">
        <f t="shared" si="1987"/>
        <v>367500.30000000005</v>
      </c>
      <c r="Y883" s="11">
        <f t="shared" si="1988"/>
        <v>0</v>
      </c>
      <c r="Z883" s="11">
        <f t="shared" si="1989"/>
        <v>0</v>
      </c>
      <c r="AA883" s="11">
        <f t="shared" si="2172"/>
        <v>0</v>
      </c>
      <c r="AB883" s="11">
        <f t="shared" si="2173"/>
        <v>0</v>
      </c>
      <c r="AC883" s="11">
        <f t="shared" si="2174"/>
        <v>0</v>
      </c>
      <c r="AD883" s="11">
        <f t="shared" si="1990"/>
        <v>367500.30000000005</v>
      </c>
      <c r="AE883" s="11">
        <f t="shared" si="1991"/>
        <v>0</v>
      </c>
      <c r="AF883" s="11">
        <f t="shared" si="1992"/>
        <v>0</v>
      </c>
      <c r="AG883" s="11">
        <f t="shared" si="2175"/>
        <v>0</v>
      </c>
      <c r="AH883" s="11">
        <f t="shared" si="1993"/>
        <v>367500.30000000005</v>
      </c>
      <c r="AI883" s="11">
        <f t="shared" si="1994"/>
        <v>0</v>
      </c>
      <c r="AJ883" s="11">
        <f t="shared" si="1995"/>
        <v>0</v>
      </c>
      <c r="AK883" s="11">
        <f t="shared" si="2176"/>
        <v>0</v>
      </c>
      <c r="AL883" s="11">
        <f t="shared" si="2177"/>
        <v>0</v>
      </c>
      <c r="AM883" s="11">
        <f t="shared" si="2178"/>
        <v>0</v>
      </c>
      <c r="AN883" s="11">
        <f t="shared" si="1996"/>
        <v>367500.30000000005</v>
      </c>
      <c r="AO883" s="11">
        <f t="shared" si="1997"/>
        <v>0</v>
      </c>
      <c r="AP883" s="11">
        <f t="shared" si="1998"/>
        <v>0</v>
      </c>
      <c r="AQ883" s="11">
        <f t="shared" si="2179"/>
        <v>0</v>
      </c>
      <c r="AR883" s="11">
        <f t="shared" si="2180"/>
        <v>0</v>
      </c>
      <c r="AS883" s="11">
        <f t="shared" si="2181"/>
        <v>0</v>
      </c>
      <c r="AT883" s="11">
        <f t="shared" si="1999"/>
        <v>367500.30000000005</v>
      </c>
      <c r="AU883" s="11">
        <f t="shared" si="2000"/>
        <v>0</v>
      </c>
      <c r="AV883" s="11">
        <f t="shared" si="2001"/>
        <v>0</v>
      </c>
      <c r="AW883" s="11">
        <f t="shared" si="2182"/>
        <v>0</v>
      </c>
      <c r="AX883" s="11">
        <f t="shared" si="2183"/>
        <v>0</v>
      </c>
      <c r="AY883" s="11">
        <f t="shared" si="2184"/>
        <v>0</v>
      </c>
      <c r="AZ883" s="11">
        <f t="shared" si="2002"/>
        <v>367500.30000000005</v>
      </c>
      <c r="BA883" s="11">
        <f t="shared" si="2003"/>
        <v>0</v>
      </c>
      <c r="BB883" s="11">
        <f t="shared" si="2004"/>
        <v>0</v>
      </c>
      <c r="BC883" s="11">
        <f t="shared" si="2185"/>
        <v>0</v>
      </c>
      <c r="BD883" s="11">
        <f t="shared" si="2186"/>
        <v>0</v>
      </c>
      <c r="BE883" s="11">
        <f t="shared" si="2187"/>
        <v>0</v>
      </c>
      <c r="BF883" s="11">
        <f t="shared" si="2005"/>
        <v>367500.30000000005</v>
      </c>
      <c r="BG883" s="11">
        <f t="shared" si="2006"/>
        <v>0</v>
      </c>
      <c r="BH883" s="11">
        <f t="shared" si="2007"/>
        <v>0</v>
      </c>
      <c r="BI883" s="11">
        <f t="shared" si="2188"/>
        <v>-2125.3180000000002</v>
      </c>
      <c r="BJ883" s="11">
        <f t="shared" si="2189"/>
        <v>0</v>
      </c>
      <c r="BK883" s="11">
        <f t="shared" si="2190"/>
        <v>0</v>
      </c>
      <c r="BL883" s="11">
        <f t="shared" si="2193"/>
        <v>365374.98200000002</v>
      </c>
      <c r="BM883" s="11">
        <f t="shared" si="2191"/>
        <v>0</v>
      </c>
      <c r="BN883" s="43">
        <f t="shared" si="2046"/>
        <v>365374.98200000002</v>
      </c>
      <c r="BO883" s="11">
        <f t="shared" si="2114"/>
        <v>0</v>
      </c>
      <c r="BP883" s="11">
        <f t="shared" si="2192"/>
        <v>0</v>
      </c>
      <c r="BQ883" s="43">
        <f t="shared" si="2047"/>
        <v>0</v>
      </c>
      <c r="BR883" s="11">
        <f t="shared" si="2115"/>
        <v>0</v>
      </c>
      <c r="BS883" s="11">
        <f t="shared" si="2192"/>
        <v>0</v>
      </c>
      <c r="BT883" s="43">
        <f t="shared" si="2048"/>
        <v>0</v>
      </c>
      <c r="BU883" s="11">
        <f t="shared" si="2192"/>
        <v>0</v>
      </c>
      <c r="BV883" s="21"/>
      <c r="BW883" s="21"/>
      <c r="BX883" s="1" t="str">
        <f t="shared" si="2194"/>
        <v/>
      </c>
    </row>
    <row r="884" spans="1:76" ht="46.8" customHeight="1" x14ac:dyDescent="0.3">
      <c r="A884" s="62" t="s">
        <v>587</v>
      </c>
      <c r="B884" s="63" t="s">
        <v>41</v>
      </c>
      <c r="C884" s="62"/>
      <c r="D884" s="62"/>
      <c r="E884" s="64" t="s">
        <v>42</v>
      </c>
      <c r="F884" s="11">
        <f t="shared" si="2160"/>
        <v>420626.60000000003</v>
      </c>
      <c r="G884" s="11">
        <f t="shared" si="2161"/>
        <v>0</v>
      </c>
      <c r="H884" s="11">
        <f t="shared" si="2162"/>
        <v>0</v>
      </c>
      <c r="I884" s="11">
        <f t="shared" si="2163"/>
        <v>-53126.3</v>
      </c>
      <c r="J884" s="11">
        <f t="shared" si="2164"/>
        <v>0</v>
      </c>
      <c r="K884" s="11">
        <f t="shared" si="2165"/>
        <v>0</v>
      </c>
      <c r="L884" s="11">
        <f t="shared" si="2155"/>
        <v>367500.30000000005</v>
      </c>
      <c r="M884" s="11">
        <f t="shared" si="2156"/>
        <v>0</v>
      </c>
      <c r="N884" s="11">
        <f t="shared" si="2157"/>
        <v>0</v>
      </c>
      <c r="O884" s="11">
        <f t="shared" si="2166"/>
        <v>0</v>
      </c>
      <c r="P884" s="11">
        <f t="shared" si="2167"/>
        <v>0</v>
      </c>
      <c r="Q884" s="11">
        <f t="shared" si="2168"/>
        <v>0</v>
      </c>
      <c r="R884" s="11">
        <f t="shared" si="1984"/>
        <v>367500.30000000005</v>
      </c>
      <c r="S884" s="11">
        <f t="shared" si="1985"/>
        <v>0</v>
      </c>
      <c r="T884" s="11">
        <f t="shared" si="1986"/>
        <v>0</v>
      </c>
      <c r="U884" s="11">
        <f t="shared" si="2169"/>
        <v>0</v>
      </c>
      <c r="V884" s="11">
        <f t="shared" si="2170"/>
        <v>0</v>
      </c>
      <c r="W884" s="11">
        <f t="shared" si="2171"/>
        <v>0</v>
      </c>
      <c r="X884" s="11">
        <f t="shared" si="1987"/>
        <v>367500.30000000005</v>
      </c>
      <c r="Y884" s="11">
        <f t="shared" si="1988"/>
        <v>0</v>
      </c>
      <c r="Z884" s="11">
        <f t="shared" si="1989"/>
        <v>0</v>
      </c>
      <c r="AA884" s="11">
        <f t="shared" si="2172"/>
        <v>0</v>
      </c>
      <c r="AB884" s="11">
        <f t="shared" si="2173"/>
        <v>0</v>
      </c>
      <c r="AC884" s="11">
        <f t="shared" si="2174"/>
        <v>0</v>
      </c>
      <c r="AD884" s="11">
        <f t="shared" si="1990"/>
        <v>367500.30000000005</v>
      </c>
      <c r="AE884" s="11">
        <f t="shared" si="1991"/>
        <v>0</v>
      </c>
      <c r="AF884" s="11">
        <f t="shared" si="1992"/>
        <v>0</v>
      </c>
      <c r="AG884" s="11">
        <f t="shared" si="2175"/>
        <v>0</v>
      </c>
      <c r="AH884" s="11">
        <f t="shared" si="1993"/>
        <v>367500.30000000005</v>
      </c>
      <c r="AI884" s="11">
        <f t="shared" si="1994"/>
        <v>0</v>
      </c>
      <c r="AJ884" s="11">
        <f t="shared" si="1995"/>
        <v>0</v>
      </c>
      <c r="AK884" s="11">
        <f t="shared" si="2176"/>
        <v>0</v>
      </c>
      <c r="AL884" s="11">
        <f t="shared" si="2177"/>
        <v>0</v>
      </c>
      <c r="AM884" s="11">
        <f t="shared" si="2178"/>
        <v>0</v>
      </c>
      <c r="AN884" s="11">
        <f t="shared" si="1996"/>
        <v>367500.30000000005</v>
      </c>
      <c r="AO884" s="11">
        <f t="shared" si="1997"/>
        <v>0</v>
      </c>
      <c r="AP884" s="11">
        <f t="shared" si="1998"/>
        <v>0</v>
      </c>
      <c r="AQ884" s="11">
        <f t="shared" si="2179"/>
        <v>0</v>
      </c>
      <c r="AR884" s="11">
        <f t="shared" si="2180"/>
        <v>0</v>
      </c>
      <c r="AS884" s="11">
        <f t="shared" si="2181"/>
        <v>0</v>
      </c>
      <c r="AT884" s="11">
        <f t="shared" si="1999"/>
        <v>367500.30000000005</v>
      </c>
      <c r="AU884" s="11">
        <f t="shared" si="2000"/>
        <v>0</v>
      </c>
      <c r="AV884" s="11">
        <f t="shared" si="2001"/>
        <v>0</v>
      </c>
      <c r="AW884" s="11">
        <f t="shared" si="2182"/>
        <v>0</v>
      </c>
      <c r="AX884" s="11">
        <f t="shared" si="2183"/>
        <v>0</v>
      </c>
      <c r="AY884" s="11">
        <f t="shared" si="2184"/>
        <v>0</v>
      </c>
      <c r="AZ884" s="11">
        <f t="shared" si="2002"/>
        <v>367500.30000000005</v>
      </c>
      <c r="BA884" s="11">
        <f t="shared" si="2003"/>
        <v>0</v>
      </c>
      <c r="BB884" s="11">
        <f t="shared" si="2004"/>
        <v>0</v>
      </c>
      <c r="BC884" s="11">
        <f t="shared" si="2185"/>
        <v>0</v>
      </c>
      <c r="BD884" s="11">
        <f t="shared" si="2186"/>
        <v>0</v>
      </c>
      <c r="BE884" s="11">
        <f t="shared" si="2187"/>
        <v>0</v>
      </c>
      <c r="BF884" s="11">
        <f t="shared" si="2005"/>
        <v>367500.30000000005</v>
      </c>
      <c r="BG884" s="11">
        <f t="shared" si="2006"/>
        <v>0</v>
      </c>
      <c r="BH884" s="11">
        <f t="shared" si="2007"/>
        <v>0</v>
      </c>
      <c r="BI884" s="11">
        <f t="shared" si="2188"/>
        <v>-2125.3180000000002</v>
      </c>
      <c r="BJ884" s="11">
        <f t="shared" si="2189"/>
        <v>0</v>
      </c>
      <c r="BK884" s="11">
        <f t="shared" si="2190"/>
        <v>0</v>
      </c>
      <c r="BL884" s="11">
        <f t="shared" si="2193"/>
        <v>365374.98200000002</v>
      </c>
      <c r="BM884" s="11">
        <f t="shared" si="2191"/>
        <v>0</v>
      </c>
      <c r="BN884" s="43">
        <f t="shared" si="2046"/>
        <v>365374.98200000002</v>
      </c>
      <c r="BO884" s="11">
        <f t="shared" si="2114"/>
        <v>0</v>
      </c>
      <c r="BP884" s="11">
        <f t="shared" si="2192"/>
        <v>0</v>
      </c>
      <c r="BQ884" s="43">
        <f t="shared" si="2047"/>
        <v>0</v>
      </c>
      <c r="BR884" s="11">
        <f t="shared" si="2115"/>
        <v>0</v>
      </c>
      <c r="BS884" s="11">
        <f t="shared" si="2192"/>
        <v>0</v>
      </c>
      <c r="BT884" s="43">
        <f t="shared" si="2048"/>
        <v>0</v>
      </c>
      <c r="BU884" s="11">
        <f t="shared" si="2192"/>
        <v>0</v>
      </c>
      <c r="BV884" s="21"/>
      <c r="BW884" s="21"/>
      <c r="BX884" s="1" t="str">
        <f t="shared" si="2194"/>
        <v/>
      </c>
    </row>
    <row r="885" spans="1:76" ht="15.6" customHeight="1" x14ac:dyDescent="0.3">
      <c r="A885" s="62" t="s">
        <v>587</v>
      </c>
      <c r="B885" s="63">
        <v>400</v>
      </c>
      <c r="C885" s="62" t="s">
        <v>71</v>
      </c>
      <c r="D885" s="62" t="s">
        <v>72</v>
      </c>
      <c r="E885" s="64" t="s">
        <v>73</v>
      </c>
      <c r="F885" s="11">
        <v>420626.60000000003</v>
      </c>
      <c r="G885" s="11">
        <v>0</v>
      </c>
      <c r="H885" s="11">
        <v>0</v>
      </c>
      <c r="I885" s="11">
        <v>-53126.3</v>
      </c>
      <c r="J885" s="11"/>
      <c r="K885" s="11"/>
      <c r="L885" s="11">
        <f t="shared" si="2155"/>
        <v>367500.30000000005</v>
      </c>
      <c r="M885" s="11">
        <f t="shared" si="2156"/>
        <v>0</v>
      </c>
      <c r="N885" s="11">
        <f t="shared" si="2157"/>
        <v>0</v>
      </c>
      <c r="O885" s="11"/>
      <c r="P885" s="11"/>
      <c r="Q885" s="11"/>
      <c r="R885" s="11">
        <f t="shared" si="1984"/>
        <v>367500.30000000005</v>
      </c>
      <c r="S885" s="11">
        <f t="shared" si="1985"/>
        <v>0</v>
      </c>
      <c r="T885" s="11">
        <f t="shared" si="1986"/>
        <v>0</v>
      </c>
      <c r="U885" s="11"/>
      <c r="V885" s="11"/>
      <c r="W885" s="11"/>
      <c r="X885" s="11">
        <f t="shared" si="1987"/>
        <v>367500.30000000005</v>
      </c>
      <c r="Y885" s="11">
        <f t="shared" si="1988"/>
        <v>0</v>
      </c>
      <c r="Z885" s="11">
        <f t="shared" si="1989"/>
        <v>0</v>
      </c>
      <c r="AA885" s="11"/>
      <c r="AB885" s="11"/>
      <c r="AC885" s="11"/>
      <c r="AD885" s="11">
        <f t="shared" si="1990"/>
        <v>367500.30000000005</v>
      </c>
      <c r="AE885" s="11">
        <f t="shared" si="1991"/>
        <v>0</v>
      </c>
      <c r="AF885" s="11">
        <f t="shared" si="1992"/>
        <v>0</v>
      </c>
      <c r="AG885" s="11"/>
      <c r="AH885" s="11">
        <f t="shared" si="1993"/>
        <v>367500.30000000005</v>
      </c>
      <c r="AI885" s="11">
        <f t="shared" si="1994"/>
        <v>0</v>
      </c>
      <c r="AJ885" s="11">
        <f t="shared" si="1995"/>
        <v>0</v>
      </c>
      <c r="AK885" s="11"/>
      <c r="AL885" s="11"/>
      <c r="AM885" s="11"/>
      <c r="AN885" s="11">
        <f t="shared" si="1996"/>
        <v>367500.30000000005</v>
      </c>
      <c r="AO885" s="11">
        <f t="shared" si="1997"/>
        <v>0</v>
      </c>
      <c r="AP885" s="11">
        <f t="shared" si="1998"/>
        <v>0</v>
      </c>
      <c r="AQ885" s="11"/>
      <c r="AR885" s="11"/>
      <c r="AS885" s="11"/>
      <c r="AT885" s="11">
        <f t="shared" si="1999"/>
        <v>367500.30000000005</v>
      </c>
      <c r="AU885" s="11">
        <f t="shared" si="2000"/>
        <v>0</v>
      </c>
      <c r="AV885" s="11">
        <f t="shared" si="2001"/>
        <v>0</v>
      </c>
      <c r="AW885" s="11"/>
      <c r="AX885" s="11"/>
      <c r="AY885" s="11"/>
      <c r="AZ885" s="11">
        <f t="shared" si="2002"/>
        <v>367500.30000000005</v>
      </c>
      <c r="BA885" s="11">
        <f t="shared" si="2003"/>
        <v>0</v>
      </c>
      <c r="BB885" s="11">
        <f t="shared" si="2004"/>
        <v>0</v>
      </c>
      <c r="BC885" s="11"/>
      <c r="BD885" s="11"/>
      <c r="BE885" s="11"/>
      <c r="BF885" s="11">
        <f t="shared" si="2005"/>
        <v>367500.30000000005</v>
      </c>
      <c r="BG885" s="11">
        <f t="shared" si="2006"/>
        <v>0</v>
      </c>
      <c r="BH885" s="11">
        <f t="shared" si="2007"/>
        <v>0</v>
      </c>
      <c r="BI885" s="11">
        <v>-2125.3180000000002</v>
      </c>
      <c r="BJ885" s="11"/>
      <c r="BK885" s="11"/>
      <c r="BL885" s="11">
        <f t="shared" si="2193"/>
        <v>365374.98200000002</v>
      </c>
      <c r="BM885" s="11"/>
      <c r="BN885" s="43">
        <f t="shared" si="2046"/>
        <v>365374.98200000002</v>
      </c>
      <c r="BO885" s="11">
        <f t="shared" si="2114"/>
        <v>0</v>
      </c>
      <c r="BP885" s="11"/>
      <c r="BQ885" s="43">
        <f t="shared" si="2047"/>
        <v>0</v>
      </c>
      <c r="BR885" s="11">
        <f t="shared" si="2115"/>
        <v>0</v>
      </c>
      <c r="BS885" s="11"/>
      <c r="BT885" s="43">
        <f t="shared" si="2048"/>
        <v>0</v>
      </c>
      <c r="BU885" s="11"/>
      <c r="BV885" s="21"/>
      <c r="BW885" s="21">
        <v>28</v>
      </c>
      <c r="BX885" s="1" t="str">
        <f t="shared" si="2194"/>
        <v>0409</v>
      </c>
    </row>
    <row r="886" spans="1:76" ht="46.8" customHeight="1" x14ac:dyDescent="0.3">
      <c r="A886" s="62" t="s">
        <v>589</v>
      </c>
      <c r="B886" s="63"/>
      <c r="C886" s="62"/>
      <c r="D886" s="62"/>
      <c r="E886" s="64" t="s">
        <v>590</v>
      </c>
      <c r="F886" s="11">
        <f t="shared" si="2160"/>
        <v>130463.40000000001</v>
      </c>
      <c r="G886" s="11">
        <f t="shared" si="2161"/>
        <v>0</v>
      </c>
      <c r="H886" s="11">
        <f t="shared" si="2162"/>
        <v>0</v>
      </c>
      <c r="I886" s="11">
        <f t="shared" si="2163"/>
        <v>-195</v>
      </c>
      <c r="J886" s="11">
        <f t="shared" si="2164"/>
        <v>0</v>
      </c>
      <c r="K886" s="11">
        <f t="shared" si="2165"/>
        <v>0</v>
      </c>
      <c r="L886" s="11">
        <f t="shared" si="2155"/>
        <v>130268.40000000001</v>
      </c>
      <c r="M886" s="11">
        <f t="shared" si="2156"/>
        <v>0</v>
      </c>
      <c r="N886" s="11">
        <f t="shared" si="2157"/>
        <v>0</v>
      </c>
      <c r="O886" s="11">
        <f t="shared" si="2166"/>
        <v>7323.8743599999998</v>
      </c>
      <c r="P886" s="11">
        <f t="shared" si="2167"/>
        <v>0</v>
      </c>
      <c r="Q886" s="11">
        <f t="shared" si="2168"/>
        <v>0</v>
      </c>
      <c r="R886" s="11">
        <f t="shared" si="1984"/>
        <v>137592.27436000001</v>
      </c>
      <c r="S886" s="11">
        <f t="shared" si="1985"/>
        <v>0</v>
      </c>
      <c r="T886" s="11">
        <f t="shared" si="1986"/>
        <v>0</v>
      </c>
      <c r="U886" s="11">
        <f t="shared" si="2169"/>
        <v>0</v>
      </c>
      <c r="V886" s="11">
        <f t="shared" si="2170"/>
        <v>0</v>
      </c>
      <c r="W886" s="11">
        <f t="shared" si="2171"/>
        <v>0</v>
      </c>
      <c r="X886" s="11">
        <f t="shared" si="1987"/>
        <v>137592.27436000001</v>
      </c>
      <c r="Y886" s="11">
        <f t="shared" si="1988"/>
        <v>0</v>
      </c>
      <c r="Z886" s="11">
        <f t="shared" si="1989"/>
        <v>0</v>
      </c>
      <c r="AA886" s="11">
        <f t="shared" si="2172"/>
        <v>-130268.4</v>
      </c>
      <c r="AB886" s="11">
        <f t="shared" si="2173"/>
        <v>39080.519999999997</v>
      </c>
      <c r="AC886" s="11">
        <f t="shared" si="2174"/>
        <v>91187.88</v>
      </c>
      <c r="AD886" s="11">
        <f t="shared" si="1990"/>
        <v>7323.8743600000162</v>
      </c>
      <c r="AE886" s="11">
        <f t="shared" si="1991"/>
        <v>39080.519999999997</v>
      </c>
      <c r="AF886" s="11">
        <f t="shared" si="1992"/>
        <v>91187.88</v>
      </c>
      <c r="AG886" s="11">
        <f t="shared" si="2175"/>
        <v>0</v>
      </c>
      <c r="AH886" s="11">
        <f t="shared" si="1993"/>
        <v>7323.8743600000162</v>
      </c>
      <c r="AI886" s="11">
        <f t="shared" si="1994"/>
        <v>39080.519999999997</v>
      </c>
      <c r="AJ886" s="11">
        <f t="shared" si="1995"/>
        <v>91187.88</v>
      </c>
      <c r="AK886" s="11">
        <f t="shared" si="2176"/>
        <v>0</v>
      </c>
      <c r="AL886" s="11">
        <f t="shared" si="2177"/>
        <v>0</v>
      </c>
      <c r="AM886" s="11">
        <f t="shared" si="2178"/>
        <v>0</v>
      </c>
      <c r="AN886" s="11">
        <f t="shared" si="1996"/>
        <v>7323.8743600000162</v>
      </c>
      <c r="AO886" s="11">
        <f t="shared" si="1997"/>
        <v>39080.519999999997</v>
      </c>
      <c r="AP886" s="11">
        <f t="shared" si="1998"/>
        <v>91187.88</v>
      </c>
      <c r="AQ886" s="11">
        <f t="shared" si="2179"/>
        <v>0</v>
      </c>
      <c r="AR886" s="11">
        <f t="shared" si="2180"/>
        <v>0</v>
      </c>
      <c r="AS886" s="11">
        <f t="shared" si="2181"/>
        <v>0</v>
      </c>
      <c r="AT886" s="11">
        <f t="shared" si="1999"/>
        <v>7323.8743600000162</v>
      </c>
      <c r="AU886" s="11">
        <f t="shared" si="2000"/>
        <v>39080.519999999997</v>
      </c>
      <c r="AV886" s="11">
        <f t="shared" si="2001"/>
        <v>91187.88</v>
      </c>
      <c r="AW886" s="11">
        <f t="shared" si="2182"/>
        <v>0</v>
      </c>
      <c r="AX886" s="11">
        <f t="shared" si="2183"/>
        <v>0</v>
      </c>
      <c r="AY886" s="11">
        <f t="shared" si="2184"/>
        <v>0</v>
      </c>
      <c r="AZ886" s="11">
        <f t="shared" si="2002"/>
        <v>7323.8743600000162</v>
      </c>
      <c r="BA886" s="11">
        <f t="shared" si="2003"/>
        <v>39080.519999999997</v>
      </c>
      <c r="BB886" s="11">
        <f t="shared" si="2004"/>
        <v>91187.88</v>
      </c>
      <c r="BC886" s="11">
        <f t="shared" si="2185"/>
        <v>0</v>
      </c>
      <c r="BD886" s="11">
        <f t="shared" si="2186"/>
        <v>0</v>
      </c>
      <c r="BE886" s="11">
        <f t="shared" si="2187"/>
        <v>0</v>
      </c>
      <c r="BF886" s="11">
        <f t="shared" si="2005"/>
        <v>7323.8743600000162</v>
      </c>
      <c r="BG886" s="11">
        <f t="shared" si="2006"/>
        <v>39080.519999999997</v>
      </c>
      <c r="BH886" s="11">
        <f t="shared" si="2007"/>
        <v>91187.88</v>
      </c>
      <c r="BI886" s="11">
        <f t="shared" si="2188"/>
        <v>-6500</v>
      </c>
      <c r="BJ886" s="11">
        <f t="shared" si="2189"/>
        <v>-28412.7</v>
      </c>
      <c r="BK886" s="11">
        <f t="shared" si="2190"/>
        <v>28412.7</v>
      </c>
      <c r="BL886" s="11">
        <f t="shared" si="2193"/>
        <v>823.87436000001617</v>
      </c>
      <c r="BM886" s="11">
        <f t="shared" si="2191"/>
        <v>0</v>
      </c>
      <c r="BN886" s="43">
        <f t="shared" si="2046"/>
        <v>823.87436000001617</v>
      </c>
      <c r="BO886" s="11">
        <f t="shared" si="2114"/>
        <v>10667.819999999996</v>
      </c>
      <c r="BP886" s="11">
        <f t="shared" si="2192"/>
        <v>0</v>
      </c>
      <c r="BQ886" s="43">
        <f t="shared" si="2047"/>
        <v>10667.819999999996</v>
      </c>
      <c r="BR886" s="11">
        <f t="shared" si="2115"/>
        <v>119600.58</v>
      </c>
      <c r="BS886" s="11">
        <f t="shared" si="2192"/>
        <v>0</v>
      </c>
      <c r="BT886" s="43">
        <f t="shared" si="2048"/>
        <v>119600.58</v>
      </c>
      <c r="BU886" s="11">
        <f t="shared" si="2192"/>
        <v>0</v>
      </c>
      <c r="BV886" s="21"/>
      <c r="BW886" s="21"/>
      <c r="BX886" s="1" t="str">
        <f t="shared" si="2194"/>
        <v/>
      </c>
    </row>
    <row r="887" spans="1:76" ht="46.8" customHeight="1" x14ac:dyDescent="0.3">
      <c r="A887" s="62" t="s">
        <v>589</v>
      </c>
      <c r="B887" s="63" t="s">
        <v>41</v>
      </c>
      <c r="C887" s="62"/>
      <c r="D887" s="62"/>
      <c r="E887" s="64" t="s">
        <v>42</v>
      </c>
      <c r="F887" s="11">
        <f t="shared" si="2160"/>
        <v>130463.40000000001</v>
      </c>
      <c r="G887" s="11">
        <f t="shared" si="2161"/>
        <v>0</v>
      </c>
      <c r="H887" s="11">
        <f t="shared" si="2162"/>
        <v>0</v>
      </c>
      <c r="I887" s="11">
        <f t="shared" si="2163"/>
        <v>-195</v>
      </c>
      <c r="J887" s="11">
        <f t="shared" si="2164"/>
        <v>0</v>
      </c>
      <c r="K887" s="11">
        <f t="shared" si="2165"/>
        <v>0</v>
      </c>
      <c r="L887" s="11">
        <f t="shared" si="2155"/>
        <v>130268.40000000001</v>
      </c>
      <c r="M887" s="11">
        <f t="shared" si="2156"/>
        <v>0</v>
      </c>
      <c r="N887" s="11">
        <f t="shared" si="2157"/>
        <v>0</v>
      </c>
      <c r="O887" s="11">
        <f t="shared" si="2166"/>
        <v>7323.8743599999998</v>
      </c>
      <c r="P887" s="11">
        <f t="shared" si="2167"/>
        <v>0</v>
      </c>
      <c r="Q887" s="11">
        <f t="shared" si="2168"/>
        <v>0</v>
      </c>
      <c r="R887" s="11">
        <f t="shared" ref="R887:R950" si="2195">L887+O887</f>
        <v>137592.27436000001</v>
      </c>
      <c r="S887" s="11">
        <f t="shared" ref="S887:S950" si="2196">M887+P887</f>
        <v>0</v>
      </c>
      <c r="T887" s="11">
        <f t="shared" ref="T887:T950" si="2197">N887+Q887</f>
        <v>0</v>
      </c>
      <c r="U887" s="11">
        <f t="shared" si="2169"/>
        <v>0</v>
      </c>
      <c r="V887" s="11">
        <f t="shared" si="2170"/>
        <v>0</v>
      </c>
      <c r="W887" s="11">
        <f t="shared" si="2171"/>
        <v>0</v>
      </c>
      <c r="X887" s="11">
        <f t="shared" ref="X887:X950" si="2198">R887+U887</f>
        <v>137592.27436000001</v>
      </c>
      <c r="Y887" s="11">
        <f t="shared" ref="Y887:Y950" si="2199">S887+V887</f>
        <v>0</v>
      </c>
      <c r="Z887" s="11">
        <f t="shared" ref="Z887:Z950" si="2200">T887+W887</f>
        <v>0</v>
      </c>
      <c r="AA887" s="11">
        <f t="shared" si="2172"/>
        <v>-130268.4</v>
      </c>
      <c r="AB887" s="11">
        <f t="shared" si="2173"/>
        <v>39080.519999999997</v>
      </c>
      <c r="AC887" s="11">
        <f t="shared" si="2174"/>
        <v>91187.88</v>
      </c>
      <c r="AD887" s="11">
        <f t="shared" ref="AD887:AD950" si="2201">X887+AA887</f>
        <v>7323.8743600000162</v>
      </c>
      <c r="AE887" s="11">
        <f t="shared" ref="AE887:AE950" si="2202">Y887+AB887</f>
        <v>39080.519999999997</v>
      </c>
      <c r="AF887" s="11">
        <f t="shared" ref="AF887:AF950" si="2203">Z887+AC887</f>
        <v>91187.88</v>
      </c>
      <c r="AG887" s="11">
        <f t="shared" si="2175"/>
        <v>0</v>
      </c>
      <c r="AH887" s="11">
        <f t="shared" ref="AH887:AH950" si="2204">AD887+AG887</f>
        <v>7323.8743600000162</v>
      </c>
      <c r="AI887" s="11">
        <f t="shared" ref="AI887:AI950" si="2205">AE887</f>
        <v>39080.519999999997</v>
      </c>
      <c r="AJ887" s="11">
        <f t="shared" ref="AJ887:AJ950" si="2206">AF887</f>
        <v>91187.88</v>
      </c>
      <c r="AK887" s="11">
        <f t="shared" si="2176"/>
        <v>0</v>
      </c>
      <c r="AL887" s="11">
        <f t="shared" si="2177"/>
        <v>0</v>
      </c>
      <c r="AM887" s="11">
        <f t="shared" si="2178"/>
        <v>0</v>
      </c>
      <c r="AN887" s="11">
        <f t="shared" ref="AN887:AN950" si="2207">AH887+AK887</f>
        <v>7323.8743600000162</v>
      </c>
      <c r="AO887" s="11">
        <f t="shared" ref="AO887:AO950" si="2208">AI887+AL887</f>
        <v>39080.519999999997</v>
      </c>
      <c r="AP887" s="11">
        <f t="shared" ref="AP887:AP950" si="2209">AJ887+AM887</f>
        <v>91187.88</v>
      </c>
      <c r="AQ887" s="11">
        <f t="shared" si="2179"/>
        <v>0</v>
      </c>
      <c r="AR887" s="11">
        <f t="shared" si="2180"/>
        <v>0</v>
      </c>
      <c r="AS887" s="11">
        <f t="shared" si="2181"/>
        <v>0</v>
      </c>
      <c r="AT887" s="11">
        <f t="shared" ref="AT887:AT950" si="2210">AN887+AQ887</f>
        <v>7323.8743600000162</v>
      </c>
      <c r="AU887" s="11">
        <f t="shared" ref="AU887:AU950" si="2211">AO887+AR887</f>
        <v>39080.519999999997</v>
      </c>
      <c r="AV887" s="11">
        <f t="shared" ref="AV887:AV950" si="2212">AP887+AS887</f>
        <v>91187.88</v>
      </c>
      <c r="AW887" s="11">
        <f t="shared" si="2182"/>
        <v>0</v>
      </c>
      <c r="AX887" s="11">
        <f t="shared" si="2183"/>
        <v>0</v>
      </c>
      <c r="AY887" s="11">
        <f t="shared" si="2184"/>
        <v>0</v>
      </c>
      <c r="AZ887" s="11">
        <f t="shared" ref="AZ887:AZ950" si="2213">AT887+AW887</f>
        <v>7323.8743600000162</v>
      </c>
      <c r="BA887" s="11">
        <f t="shared" ref="BA887:BA950" si="2214">AU887+AX887</f>
        <v>39080.519999999997</v>
      </c>
      <c r="BB887" s="11">
        <f t="shared" ref="BB887:BB950" si="2215">AV887+AY887</f>
        <v>91187.88</v>
      </c>
      <c r="BC887" s="11">
        <f t="shared" si="2185"/>
        <v>0</v>
      </c>
      <c r="BD887" s="11">
        <f t="shared" si="2186"/>
        <v>0</v>
      </c>
      <c r="BE887" s="11">
        <f t="shared" si="2187"/>
        <v>0</v>
      </c>
      <c r="BF887" s="11">
        <f t="shared" ref="BF887:BF950" si="2216">AZ887+BC887</f>
        <v>7323.8743600000162</v>
      </c>
      <c r="BG887" s="11">
        <f t="shared" ref="BG887:BG950" si="2217">BA887+BD887</f>
        <v>39080.519999999997</v>
      </c>
      <c r="BH887" s="11">
        <f t="shared" ref="BH887:BH950" si="2218">BB887+BE887</f>
        <v>91187.88</v>
      </c>
      <c r="BI887" s="11">
        <f t="shared" si="2188"/>
        <v>-6500</v>
      </c>
      <c r="BJ887" s="11">
        <f t="shared" si="2189"/>
        <v>-28412.7</v>
      </c>
      <c r="BK887" s="11">
        <f t="shared" si="2190"/>
        <v>28412.7</v>
      </c>
      <c r="BL887" s="11">
        <f t="shared" si="2193"/>
        <v>823.87436000001617</v>
      </c>
      <c r="BM887" s="11">
        <f t="shared" si="2191"/>
        <v>0</v>
      </c>
      <c r="BN887" s="43">
        <f t="shared" si="2046"/>
        <v>823.87436000001617</v>
      </c>
      <c r="BO887" s="11">
        <f t="shared" si="2114"/>
        <v>10667.819999999996</v>
      </c>
      <c r="BP887" s="11">
        <f t="shared" si="2192"/>
        <v>0</v>
      </c>
      <c r="BQ887" s="43">
        <f t="shared" si="2047"/>
        <v>10667.819999999996</v>
      </c>
      <c r="BR887" s="11">
        <f t="shared" si="2115"/>
        <v>119600.58</v>
      </c>
      <c r="BS887" s="11">
        <f t="shared" si="2192"/>
        <v>0</v>
      </c>
      <c r="BT887" s="43">
        <f t="shared" si="2048"/>
        <v>119600.58</v>
      </c>
      <c r="BU887" s="11">
        <f t="shared" si="2192"/>
        <v>0</v>
      </c>
      <c r="BV887" s="21"/>
      <c r="BW887" s="21"/>
      <c r="BX887" s="1" t="str">
        <f t="shared" si="2194"/>
        <v/>
      </c>
    </row>
    <row r="888" spans="1:76" ht="15.6" customHeight="1" x14ac:dyDescent="0.3">
      <c r="A888" s="62" t="s">
        <v>589</v>
      </c>
      <c r="B888" s="63">
        <v>400</v>
      </c>
      <c r="C888" s="62" t="s">
        <v>71</v>
      </c>
      <c r="D888" s="62" t="s">
        <v>72</v>
      </c>
      <c r="E888" s="64" t="s">
        <v>73</v>
      </c>
      <c r="F888" s="11">
        <v>130463.40000000001</v>
      </c>
      <c r="G888" s="11">
        <v>0</v>
      </c>
      <c r="H888" s="11">
        <v>0</v>
      </c>
      <c r="I888" s="11">
        <v>-195</v>
      </c>
      <c r="J888" s="11"/>
      <c r="K888" s="11"/>
      <c r="L888" s="11">
        <f t="shared" si="2155"/>
        <v>130268.40000000001</v>
      </c>
      <c r="M888" s="11">
        <f t="shared" si="2156"/>
        <v>0</v>
      </c>
      <c r="N888" s="11">
        <f t="shared" si="2157"/>
        <v>0</v>
      </c>
      <c r="O888" s="11">
        <v>7323.8743599999998</v>
      </c>
      <c r="P888" s="11"/>
      <c r="Q888" s="11"/>
      <c r="R888" s="11">
        <f t="shared" si="2195"/>
        <v>137592.27436000001</v>
      </c>
      <c r="S888" s="11">
        <f t="shared" si="2196"/>
        <v>0</v>
      </c>
      <c r="T888" s="11">
        <f t="shared" si="2197"/>
        <v>0</v>
      </c>
      <c r="U888" s="11"/>
      <c r="V888" s="11"/>
      <c r="W888" s="11"/>
      <c r="X888" s="11">
        <f t="shared" si="2198"/>
        <v>137592.27436000001</v>
      </c>
      <c r="Y888" s="11">
        <f t="shared" si="2199"/>
        <v>0</v>
      </c>
      <c r="Z888" s="11">
        <f t="shared" si="2200"/>
        <v>0</v>
      </c>
      <c r="AA888" s="11">
        <v>-130268.4</v>
      </c>
      <c r="AB888" s="11">
        <v>39080.519999999997</v>
      </c>
      <c r="AC888" s="11">
        <v>91187.88</v>
      </c>
      <c r="AD888" s="11">
        <f t="shared" si="2201"/>
        <v>7323.8743600000162</v>
      </c>
      <c r="AE888" s="11">
        <f t="shared" si="2202"/>
        <v>39080.519999999997</v>
      </c>
      <c r="AF888" s="11">
        <f t="shared" si="2203"/>
        <v>91187.88</v>
      </c>
      <c r="AG888" s="11"/>
      <c r="AH888" s="11">
        <f t="shared" si="2204"/>
        <v>7323.8743600000162</v>
      </c>
      <c r="AI888" s="11">
        <f t="shared" si="2205"/>
        <v>39080.519999999997</v>
      </c>
      <c r="AJ888" s="11">
        <f t="shared" si="2206"/>
        <v>91187.88</v>
      </c>
      <c r="AK888" s="11"/>
      <c r="AL888" s="11"/>
      <c r="AM888" s="11"/>
      <c r="AN888" s="11">
        <f t="shared" si="2207"/>
        <v>7323.8743600000162</v>
      </c>
      <c r="AO888" s="11">
        <f t="shared" si="2208"/>
        <v>39080.519999999997</v>
      </c>
      <c r="AP888" s="11">
        <f t="shared" si="2209"/>
        <v>91187.88</v>
      </c>
      <c r="AQ888" s="11"/>
      <c r="AR888" s="11"/>
      <c r="AS888" s="11"/>
      <c r="AT888" s="11">
        <f t="shared" si="2210"/>
        <v>7323.8743600000162</v>
      </c>
      <c r="AU888" s="11">
        <f t="shared" si="2211"/>
        <v>39080.519999999997</v>
      </c>
      <c r="AV888" s="11">
        <f t="shared" si="2212"/>
        <v>91187.88</v>
      </c>
      <c r="AW888" s="11"/>
      <c r="AX888" s="11"/>
      <c r="AY888" s="11"/>
      <c r="AZ888" s="11">
        <f t="shared" si="2213"/>
        <v>7323.8743600000162</v>
      </c>
      <c r="BA888" s="11">
        <f t="shared" si="2214"/>
        <v>39080.519999999997</v>
      </c>
      <c r="BB888" s="11">
        <f t="shared" si="2215"/>
        <v>91187.88</v>
      </c>
      <c r="BC888" s="11"/>
      <c r="BD888" s="11"/>
      <c r="BE888" s="11"/>
      <c r="BF888" s="11">
        <f t="shared" si="2216"/>
        <v>7323.8743600000162</v>
      </c>
      <c r="BG888" s="11">
        <f t="shared" si="2217"/>
        <v>39080.519999999997</v>
      </c>
      <c r="BH888" s="11">
        <f t="shared" si="2218"/>
        <v>91187.88</v>
      </c>
      <c r="BI888" s="11">
        <v>-6500</v>
      </c>
      <c r="BJ888" s="11">
        <v>-28412.7</v>
      </c>
      <c r="BK888" s="11">
        <v>28412.7</v>
      </c>
      <c r="BL888" s="11">
        <f t="shared" si="2193"/>
        <v>823.87436000001617</v>
      </c>
      <c r="BM888" s="11"/>
      <c r="BN888" s="43">
        <f t="shared" si="2046"/>
        <v>823.87436000001617</v>
      </c>
      <c r="BO888" s="11">
        <f t="shared" si="2114"/>
        <v>10667.819999999996</v>
      </c>
      <c r="BP888" s="11"/>
      <c r="BQ888" s="43">
        <f t="shared" si="2047"/>
        <v>10667.819999999996</v>
      </c>
      <c r="BR888" s="11">
        <f t="shared" si="2115"/>
        <v>119600.58</v>
      </c>
      <c r="BS888" s="11"/>
      <c r="BT888" s="43">
        <f t="shared" si="2048"/>
        <v>119600.58</v>
      </c>
      <c r="BU888" s="11"/>
      <c r="BV888" s="21"/>
      <c r="BW888" s="21">
        <v>29</v>
      </c>
      <c r="BX888" s="1" t="str">
        <f t="shared" si="2194"/>
        <v>0409</v>
      </c>
    </row>
    <row r="889" spans="1:76" ht="46.8" customHeight="1" x14ac:dyDescent="0.3">
      <c r="A889" s="62" t="s">
        <v>591</v>
      </c>
      <c r="B889" s="63"/>
      <c r="C889" s="62"/>
      <c r="D889" s="62"/>
      <c r="E889" s="64" t="s">
        <v>592</v>
      </c>
      <c r="F889" s="11">
        <f t="shared" si="2160"/>
        <v>105000.5</v>
      </c>
      <c r="G889" s="11">
        <f t="shared" si="2161"/>
        <v>0</v>
      </c>
      <c r="H889" s="11">
        <f t="shared" si="2162"/>
        <v>0</v>
      </c>
      <c r="I889" s="11">
        <f t="shared" si="2163"/>
        <v>-225.1</v>
      </c>
      <c r="J889" s="11">
        <f t="shared" si="2164"/>
        <v>0</v>
      </c>
      <c r="K889" s="11">
        <f t="shared" si="2165"/>
        <v>0</v>
      </c>
      <c r="L889" s="11">
        <f t="shared" si="2155"/>
        <v>104775.4</v>
      </c>
      <c r="M889" s="11">
        <f t="shared" si="2156"/>
        <v>0</v>
      </c>
      <c r="N889" s="11">
        <f t="shared" si="2157"/>
        <v>0</v>
      </c>
      <c r="O889" s="11">
        <f t="shared" si="2166"/>
        <v>9546.2330500000007</v>
      </c>
      <c r="P889" s="11">
        <f t="shared" si="2167"/>
        <v>38326.35</v>
      </c>
      <c r="Q889" s="11">
        <f t="shared" si="2168"/>
        <v>0</v>
      </c>
      <c r="R889" s="11">
        <f t="shared" si="2195"/>
        <v>114321.63304999999</v>
      </c>
      <c r="S889" s="11">
        <f t="shared" si="2196"/>
        <v>38326.35</v>
      </c>
      <c r="T889" s="11">
        <f t="shared" si="2197"/>
        <v>0</v>
      </c>
      <c r="U889" s="11">
        <f t="shared" si="2169"/>
        <v>0</v>
      </c>
      <c r="V889" s="11">
        <f t="shared" si="2170"/>
        <v>-5553.09</v>
      </c>
      <c r="W889" s="11">
        <f t="shared" si="2171"/>
        <v>0</v>
      </c>
      <c r="X889" s="11">
        <f t="shared" si="2198"/>
        <v>114321.63304999999</v>
      </c>
      <c r="Y889" s="11">
        <f t="shared" si="2199"/>
        <v>32773.259999999995</v>
      </c>
      <c r="Z889" s="11">
        <f t="shared" si="2200"/>
        <v>0</v>
      </c>
      <c r="AA889" s="11">
        <f t="shared" si="2172"/>
        <v>-63510.802000000003</v>
      </c>
      <c r="AB889" s="11">
        <f t="shared" si="2173"/>
        <v>63510.802000000003</v>
      </c>
      <c r="AC889" s="11">
        <f t="shared" si="2174"/>
        <v>0</v>
      </c>
      <c r="AD889" s="11">
        <f t="shared" si="2201"/>
        <v>50810.831049999986</v>
      </c>
      <c r="AE889" s="11">
        <f t="shared" si="2202"/>
        <v>96284.062000000005</v>
      </c>
      <c r="AF889" s="11">
        <f t="shared" si="2203"/>
        <v>0</v>
      </c>
      <c r="AG889" s="11">
        <f t="shared" si="2175"/>
        <v>0</v>
      </c>
      <c r="AH889" s="11">
        <f t="shared" si="2204"/>
        <v>50810.831049999986</v>
      </c>
      <c r="AI889" s="11">
        <f t="shared" si="2205"/>
        <v>96284.062000000005</v>
      </c>
      <c r="AJ889" s="11">
        <f t="shared" si="2206"/>
        <v>0</v>
      </c>
      <c r="AK889" s="11">
        <f t="shared" si="2176"/>
        <v>0</v>
      </c>
      <c r="AL889" s="11">
        <f t="shared" si="2177"/>
        <v>0</v>
      </c>
      <c r="AM889" s="11">
        <f t="shared" si="2178"/>
        <v>0</v>
      </c>
      <c r="AN889" s="11">
        <f t="shared" si="2207"/>
        <v>50810.831049999986</v>
      </c>
      <c r="AO889" s="11">
        <f t="shared" si="2208"/>
        <v>96284.062000000005</v>
      </c>
      <c r="AP889" s="11">
        <f t="shared" si="2209"/>
        <v>0</v>
      </c>
      <c r="AQ889" s="11">
        <f t="shared" si="2179"/>
        <v>0</v>
      </c>
      <c r="AR889" s="11">
        <f t="shared" si="2180"/>
        <v>0</v>
      </c>
      <c r="AS889" s="11">
        <f t="shared" si="2181"/>
        <v>0</v>
      </c>
      <c r="AT889" s="11">
        <f t="shared" si="2210"/>
        <v>50810.831049999986</v>
      </c>
      <c r="AU889" s="11">
        <f t="shared" si="2211"/>
        <v>96284.062000000005</v>
      </c>
      <c r="AV889" s="11">
        <f t="shared" si="2212"/>
        <v>0</v>
      </c>
      <c r="AW889" s="11">
        <f t="shared" si="2182"/>
        <v>0</v>
      </c>
      <c r="AX889" s="11">
        <f t="shared" si="2183"/>
        <v>0</v>
      </c>
      <c r="AY889" s="11">
        <f t="shared" si="2184"/>
        <v>0</v>
      </c>
      <c r="AZ889" s="11">
        <f t="shared" si="2213"/>
        <v>50810.831049999986</v>
      </c>
      <c r="BA889" s="11">
        <f t="shared" si="2214"/>
        <v>96284.062000000005</v>
      </c>
      <c r="BB889" s="11">
        <f t="shared" si="2215"/>
        <v>0</v>
      </c>
      <c r="BC889" s="11">
        <f t="shared" si="2185"/>
        <v>0</v>
      </c>
      <c r="BD889" s="11">
        <f t="shared" si="2186"/>
        <v>0</v>
      </c>
      <c r="BE889" s="11">
        <f t="shared" si="2187"/>
        <v>0</v>
      </c>
      <c r="BF889" s="11">
        <f t="shared" si="2216"/>
        <v>50810.831049999986</v>
      </c>
      <c r="BG889" s="11">
        <f t="shared" si="2217"/>
        <v>96284.062000000005</v>
      </c>
      <c r="BH889" s="11">
        <f t="shared" si="2218"/>
        <v>0</v>
      </c>
      <c r="BI889" s="11">
        <f t="shared" si="2188"/>
        <v>-28412.7</v>
      </c>
      <c r="BJ889" s="11">
        <f t="shared" si="2189"/>
        <v>28412.7</v>
      </c>
      <c r="BK889" s="11">
        <f t="shared" si="2190"/>
        <v>0</v>
      </c>
      <c r="BL889" s="11">
        <f t="shared" si="2193"/>
        <v>22398.131049999985</v>
      </c>
      <c r="BM889" s="11">
        <f t="shared" si="2191"/>
        <v>0</v>
      </c>
      <c r="BN889" s="43">
        <f t="shared" si="2046"/>
        <v>22398.131049999985</v>
      </c>
      <c r="BO889" s="11">
        <f t="shared" si="2114"/>
        <v>124696.762</v>
      </c>
      <c r="BP889" s="11">
        <f t="shared" si="2192"/>
        <v>0</v>
      </c>
      <c r="BQ889" s="43">
        <f t="shared" si="2047"/>
        <v>124696.762</v>
      </c>
      <c r="BR889" s="11">
        <f t="shared" si="2115"/>
        <v>0</v>
      </c>
      <c r="BS889" s="11">
        <f t="shared" si="2192"/>
        <v>0</v>
      </c>
      <c r="BT889" s="43">
        <f t="shared" si="2048"/>
        <v>0</v>
      </c>
      <c r="BU889" s="11">
        <f t="shared" si="2192"/>
        <v>0</v>
      </c>
      <c r="BV889" s="21"/>
      <c r="BW889" s="21"/>
      <c r="BX889" s="1" t="str">
        <f t="shared" si="2194"/>
        <v/>
      </c>
    </row>
    <row r="890" spans="1:76" ht="46.8" customHeight="1" x14ac:dyDescent="0.3">
      <c r="A890" s="62" t="s">
        <v>591</v>
      </c>
      <c r="B890" s="63" t="s">
        <v>41</v>
      </c>
      <c r="C890" s="62"/>
      <c r="D890" s="62"/>
      <c r="E890" s="64" t="s">
        <v>42</v>
      </c>
      <c r="F890" s="11">
        <f t="shared" si="2160"/>
        <v>105000.5</v>
      </c>
      <c r="G890" s="11">
        <f t="shared" si="2161"/>
        <v>0</v>
      </c>
      <c r="H890" s="11">
        <f t="shared" si="2162"/>
        <v>0</v>
      </c>
      <c r="I890" s="11">
        <f t="shared" si="2163"/>
        <v>-225.1</v>
      </c>
      <c r="J890" s="11">
        <f t="shared" si="2164"/>
        <v>0</v>
      </c>
      <c r="K890" s="11">
        <f t="shared" si="2165"/>
        <v>0</v>
      </c>
      <c r="L890" s="11">
        <f t="shared" si="2155"/>
        <v>104775.4</v>
      </c>
      <c r="M890" s="11">
        <f t="shared" si="2156"/>
        <v>0</v>
      </c>
      <c r="N890" s="11">
        <f t="shared" si="2157"/>
        <v>0</v>
      </c>
      <c r="O890" s="11">
        <f t="shared" si="2166"/>
        <v>9546.2330500000007</v>
      </c>
      <c r="P890" s="11">
        <f t="shared" si="2167"/>
        <v>38326.35</v>
      </c>
      <c r="Q890" s="11">
        <f t="shared" si="2168"/>
        <v>0</v>
      </c>
      <c r="R890" s="11">
        <f t="shared" si="2195"/>
        <v>114321.63304999999</v>
      </c>
      <c r="S890" s="11">
        <f t="shared" si="2196"/>
        <v>38326.35</v>
      </c>
      <c r="T890" s="11">
        <f t="shared" si="2197"/>
        <v>0</v>
      </c>
      <c r="U890" s="11">
        <f t="shared" si="2169"/>
        <v>0</v>
      </c>
      <c r="V890" s="11">
        <f t="shared" si="2170"/>
        <v>-5553.09</v>
      </c>
      <c r="W890" s="11">
        <f t="shared" si="2171"/>
        <v>0</v>
      </c>
      <c r="X890" s="11">
        <f t="shared" si="2198"/>
        <v>114321.63304999999</v>
      </c>
      <c r="Y890" s="11">
        <f t="shared" si="2199"/>
        <v>32773.259999999995</v>
      </c>
      <c r="Z890" s="11">
        <f t="shared" si="2200"/>
        <v>0</v>
      </c>
      <c r="AA890" s="11">
        <f t="shared" si="2172"/>
        <v>-63510.802000000003</v>
      </c>
      <c r="AB890" s="11">
        <f t="shared" si="2173"/>
        <v>63510.802000000003</v>
      </c>
      <c r="AC890" s="11">
        <f t="shared" si="2174"/>
        <v>0</v>
      </c>
      <c r="AD890" s="11">
        <f t="shared" si="2201"/>
        <v>50810.831049999986</v>
      </c>
      <c r="AE890" s="11">
        <f t="shared" si="2202"/>
        <v>96284.062000000005</v>
      </c>
      <c r="AF890" s="11">
        <f t="shared" si="2203"/>
        <v>0</v>
      </c>
      <c r="AG890" s="11">
        <f t="shared" si="2175"/>
        <v>0</v>
      </c>
      <c r="AH890" s="11">
        <f t="shared" si="2204"/>
        <v>50810.831049999986</v>
      </c>
      <c r="AI890" s="11">
        <f t="shared" si="2205"/>
        <v>96284.062000000005</v>
      </c>
      <c r="AJ890" s="11">
        <f t="shared" si="2206"/>
        <v>0</v>
      </c>
      <c r="AK890" s="11">
        <f t="shared" si="2176"/>
        <v>0</v>
      </c>
      <c r="AL890" s="11">
        <f t="shared" si="2177"/>
        <v>0</v>
      </c>
      <c r="AM890" s="11">
        <f t="shared" si="2178"/>
        <v>0</v>
      </c>
      <c r="AN890" s="11">
        <f t="shared" si="2207"/>
        <v>50810.831049999986</v>
      </c>
      <c r="AO890" s="11">
        <f t="shared" si="2208"/>
        <v>96284.062000000005</v>
      </c>
      <c r="AP890" s="11">
        <f t="shared" si="2209"/>
        <v>0</v>
      </c>
      <c r="AQ890" s="11">
        <f t="shared" si="2179"/>
        <v>0</v>
      </c>
      <c r="AR890" s="11">
        <f t="shared" si="2180"/>
        <v>0</v>
      </c>
      <c r="AS890" s="11">
        <f t="shared" si="2181"/>
        <v>0</v>
      </c>
      <c r="AT890" s="11">
        <f t="shared" si="2210"/>
        <v>50810.831049999986</v>
      </c>
      <c r="AU890" s="11">
        <f t="shared" si="2211"/>
        <v>96284.062000000005</v>
      </c>
      <c r="AV890" s="11">
        <f t="shared" si="2212"/>
        <v>0</v>
      </c>
      <c r="AW890" s="11">
        <f t="shared" si="2182"/>
        <v>0</v>
      </c>
      <c r="AX890" s="11">
        <f t="shared" si="2183"/>
        <v>0</v>
      </c>
      <c r="AY890" s="11">
        <f t="shared" si="2184"/>
        <v>0</v>
      </c>
      <c r="AZ890" s="11">
        <f t="shared" si="2213"/>
        <v>50810.831049999986</v>
      </c>
      <c r="BA890" s="11">
        <f t="shared" si="2214"/>
        <v>96284.062000000005</v>
      </c>
      <c r="BB890" s="11">
        <f t="shared" si="2215"/>
        <v>0</v>
      </c>
      <c r="BC890" s="11">
        <f t="shared" si="2185"/>
        <v>0</v>
      </c>
      <c r="BD890" s="11">
        <f t="shared" si="2186"/>
        <v>0</v>
      </c>
      <c r="BE890" s="11">
        <f t="shared" si="2187"/>
        <v>0</v>
      </c>
      <c r="BF890" s="11">
        <f t="shared" si="2216"/>
        <v>50810.831049999986</v>
      </c>
      <c r="BG890" s="11">
        <f t="shared" si="2217"/>
        <v>96284.062000000005</v>
      </c>
      <c r="BH890" s="11">
        <f t="shared" si="2218"/>
        <v>0</v>
      </c>
      <c r="BI890" s="11">
        <f t="shared" si="2188"/>
        <v>-28412.7</v>
      </c>
      <c r="BJ890" s="11">
        <f t="shared" si="2189"/>
        <v>28412.7</v>
      </c>
      <c r="BK890" s="11">
        <f t="shared" si="2190"/>
        <v>0</v>
      </c>
      <c r="BL890" s="11">
        <f t="shared" si="2193"/>
        <v>22398.131049999985</v>
      </c>
      <c r="BM890" s="11">
        <f t="shared" si="2191"/>
        <v>0</v>
      </c>
      <c r="BN890" s="43">
        <f t="shared" si="2046"/>
        <v>22398.131049999985</v>
      </c>
      <c r="BO890" s="11">
        <f t="shared" si="2114"/>
        <v>124696.762</v>
      </c>
      <c r="BP890" s="11">
        <f t="shared" si="2192"/>
        <v>0</v>
      </c>
      <c r="BQ890" s="43">
        <f t="shared" si="2047"/>
        <v>124696.762</v>
      </c>
      <c r="BR890" s="11">
        <f t="shared" si="2115"/>
        <v>0</v>
      </c>
      <c r="BS890" s="11">
        <f t="shared" si="2192"/>
        <v>0</v>
      </c>
      <c r="BT890" s="43">
        <f t="shared" si="2048"/>
        <v>0</v>
      </c>
      <c r="BU890" s="11">
        <f t="shared" si="2192"/>
        <v>0</v>
      </c>
      <c r="BV890" s="21"/>
      <c r="BW890" s="21"/>
      <c r="BX890" s="1" t="str">
        <f t="shared" si="2194"/>
        <v/>
      </c>
    </row>
    <row r="891" spans="1:76" ht="15.6" customHeight="1" x14ac:dyDescent="0.3">
      <c r="A891" s="62" t="s">
        <v>591</v>
      </c>
      <c r="B891" s="63">
        <v>400</v>
      </c>
      <c r="C891" s="62" t="s">
        <v>71</v>
      </c>
      <c r="D891" s="62" t="s">
        <v>72</v>
      </c>
      <c r="E891" s="64" t="s">
        <v>73</v>
      </c>
      <c r="F891" s="11">
        <v>105000.5</v>
      </c>
      <c r="G891" s="11">
        <v>0</v>
      </c>
      <c r="H891" s="11">
        <v>0</v>
      </c>
      <c r="I891" s="11">
        <v>-225.1</v>
      </c>
      <c r="J891" s="11"/>
      <c r="K891" s="11"/>
      <c r="L891" s="11">
        <f t="shared" si="2155"/>
        <v>104775.4</v>
      </c>
      <c r="M891" s="11">
        <f t="shared" si="2156"/>
        <v>0</v>
      </c>
      <c r="N891" s="11">
        <f t="shared" si="2157"/>
        <v>0</v>
      </c>
      <c r="O891" s="11">
        <v>9546.2330500000007</v>
      </c>
      <c r="P891" s="11">
        <v>38326.35</v>
      </c>
      <c r="Q891" s="11"/>
      <c r="R891" s="11">
        <f t="shared" si="2195"/>
        <v>114321.63304999999</v>
      </c>
      <c r="S891" s="11">
        <f t="shared" si="2196"/>
        <v>38326.35</v>
      </c>
      <c r="T891" s="11">
        <f t="shared" si="2197"/>
        <v>0</v>
      </c>
      <c r="U891" s="11"/>
      <c r="V891" s="11">
        <v>-5553.09</v>
      </c>
      <c r="W891" s="11"/>
      <c r="X891" s="11">
        <f t="shared" si="2198"/>
        <v>114321.63304999999</v>
      </c>
      <c r="Y891" s="11">
        <f t="shared" si="2199"/>
        <v>32773.259999999995</v>
      </c>
      <c r="Z891" s="11">
        <f t="shared" si="2200"/>
        <v>0</v>
      </c>
      <c r="AA891" s="11">
        <v>-63510.802000000003</v>
      </c>
      <c r="AB891" s="11">
        <v>63510.802000000003</v>
      </c>
      <c r="AC891" s="11"/>
      <c r="AD891" s="11">
        <f t="shared" si="2201"/>
        <v>50810.831049999986</v>
      </c>
      <c r="AE891" s="11">
        <f t="shared" si="2202"/>
        <v>96284.062000000005</v>
      </c>
      <c r="AF891" s="11">
        <f t="shared" si="2203"/>
        <v>0</v>
      </c>
      <c r="AG891" s="11"/>
      <c r="AH891" s="11">
        <f t="shared" si="2204"/>
        <v>50810.831049999986</v>
      </c>
      <c r="AI891" s="11">
        <f t="shared" si="2205"/>
        <v>96284.062000000005</v>
      </c>
      <c r="AJ891" s="11">
        <f t="shared" si="2206"/>
        <v>0</v>
      </c>
      <c r="AK891" s="11"/>
      <c r="AL891" s="11"/>
      <c r="AM891" s="11"/>
      <c r="AN891" s="11">
        <f t="shared" si="2207"/>
        <v>50810.831049999986</v>
      </c>
      <c r="AO891" s="11">
        <f t="shared" si="2208"/>
        <v>96284.062000000005</v>
      </c>
      <c r="AP891" s="11">
        <f t="shared" si="2209"/>
        <v>0</v>
      </c>
      <c r="AQ891" s="11"/>
      <c r="AR891" s="11"/>
      <c r="AS891" s="11"/>
      <c r="AT891" s="11">
        <f t="shared" si="2210"/>
        <v>50810.831049999986</v>
      </c>
      <c r="AU891" s="11">
        <f t="shared" si="2211"/>
        <v>96284.062000000005</v>
      </c>
      <c r="AV891" s="11">
        <f t="shared" si="2212"/>
        <v>0</v>
      </c>
      <c r="AW891" s="11"/>
      <c r="AX891" s="11"/>
      <c r="AY891" s="11"/>
      <c r="AZ891" s="11">
        <f t="shared" si="2213"/>
        <v>50810.831049999986</v>
      </c>
      <c r="BA891" s="11">
        <f t="shared" si="2214"/>
        <v>96284.062000000005</v>
      </c>
      <c r="BB891" s="11">
        <f t="shared" si="2215"/>
        <v>0</v>
      </c>
      <c r="BC891" s="11"/>
      <c r="BD891" s="11"/>
      <c r="BE891" s="11"/>
      <c r="BF891" s="11">
        <f t="shared" si="2216"/>
        <v>50810.831049999986</v>
      </c>
      <c r="BG891" s="11">
        <f t="shared" si="2217"/>
        <v>96284.062000000005</v>
      </c>
      <c r="BH891" s="11">
        <f t="shared" si="2218"/>
        <v>0</v>
      </c>
      <c r="BI891" s="11">
        <v>-28412.7</v>
      </c>
      <c r="BJ891" s="11">
        <v>28412.7</v>
      </c>
      <c r="BK891" s="11"/>
      <c r="BL891" s="11">
        <f t="shared" si="2193"/>
        <v>22398.131049999985</v>
      </c>
      <c r="BM891" s="11"/>
      <c r="BN891" s="43">
        <f t="shared" si="2046"/>
        <v>22398.131049999985</v>
      </c>
      <c r="BO891" s="11">
        <f t="shared" si="2114"/>
        <v>124696.762</v>
      </c>
      <c r="BP891" s="11"/>
      <c r="BQ891" s="43">
        <f t="shared" si="2047"/>
        <v>124696.762</v>
      </c>
      <c r="BR891" s="11">
        <f t="shared" si="2115"/>
        <v>0</v>
      </c>
      <c r="BS891" s="11"/>
      <c r="BT891" s="43">
        <f t="shared" si="2048"/>
        <v>0</v>
      </c>
      <c r="BU891" s="11"/>
      <c r="BV891" s="21"/>
      <c r="BW891" s="21">
        <v>30</v>
      </c>
      <c r="BX891" s="1" t="str">
        <f t="shared" si="2194"/>
        <v>0409</v>
      </c>
    </row>
    <row r="892" spans="1:76" ht="31.2" customHeight="1" x14ac:dyDescent="0.3">
      <c r="A892" s="62" t="s">
        <v>593</v>
      </c>
      <c r="B892" s="63"/>
      <c r="C892" s="62"/>
      <c r="D892" s="62"/>
      <c r="E892" s="65" t="s">
        <v>594</v>
      </c>
      <c r="F892" s="11"/>
      <c r="G892" s="11"/>
      <c r="H892" s="11"/>
      <c r="I892" s="11"/>
      <c r="J892" s="11"/>
      <c r="K892" s="11"/>
      <c r="L892" s="11"/>
      <c r="M892" s="11"/>
      <c r="N892" s="11"/>
      <c r="O892" s="11">
        <f>O895</f>
        <v>3134.4490000000001</v>
      </c>
      <c r="P892" s="11">
        <f>P895</f>
        <v>0</v>
      </c>
      <c r="Q892" s="11">
        <f>Q895</f>
        <v>0</v>
      </c>
      <c r="R892" s="11">
        <f t="shared" si="2195"/>
        <v>3134.4490000000001</v>
      </c>
      <c r="S892" s="11">
        <f t="shared" si="2196"/>
        <v>0</v>
      </c>
      <c r="T892" s="11">
        <f t="shared" si="2197"/>
        <v>0</v>
      </c>
      <c r="U892" s="11">
        <f>U895+U893</f>
        <v>17918.111440000001</v>
      </c>
      <c r="V892" s="11">
        <f>V895+V893</f>
        <v>0</v>
      </c>
      <c r="W892" s="11">
        <f>W895+W893</f>
        <v>0</v>
      </c>
      <c r="X892" s="11">
        <f t="shared" si="2198"/>
        <v>21052.560440000001</v>
      </c>
      <c r="Y892" s="11">
        <f t="shared" si="2199"/>
        <v>0</v>
      </c>
      <c r="Z892" s="11">
        <f t="shared" si="2200"/>
        <v>0</v>
      </c>
      <c r="AA892" s="11">
        <f>AA895+AA893</f>
        <v>0</v>
      </c>
      <c r="AB892" s="11">
        <f>AB895+AB893</f>
        <v>0</v>
      </c>
      <c r="AC892" s="11">
        <f>AC895+AC893</f>
        <v>0</v>
      </c>
      <c r="AD892" s="11">
        <f t="shared" si="2201"/>
        <v>21052.560440000001</v>
      </c>
      <c r="AE892" s="11">
        <f t="shared" si="2202"/>
        <v>0</v>
      </c>
      <c r="AF892" s="11">
        <f t="shared" si="2203"/>
        <v>0</v>
      </c>
      <c r="AG892" s="11">
        <f>AG895+AG893</f>
        <v>0</v>
      </c>
      <c r="AH892" s="11">
        <f t="shared" si="2204"/>
        <v>21052.560440000001</v>
      </c>
      <c r="AI892" s="11">
        <f t="shared" si="2205"/>
        <v>0</v>
      </c>
      <c r="AJ892" s="11">
        <f t="shared" si="2206"/>
        <v>0</v>
      </c>
      <c r="AK892" s="11">
        <f>AK895+AK893</f>
        <v>1438.4880000000001</v>
      </c>
      <c r="AL892" s="11">
        <f>AL895+AL893</f>
        <v>0</v>
      </c>
      <c r="AM892" s="11">
        <f>AM895+AM893</f>
        <v>0</v>
      </c>
      <c r="AN892" s="11">
        <f t="shared" si="2207"/>
        <v>22491.048440000002</v>
      </c>
      <c r="AO892" s="11">
        <f t="shared" si="2208"/>
        <v>0</v>
      </c>
      <c r="AP892" s="11">
        <f t="shared" si="2209"/>
        <v>0</v>
      </c>
      <c r="AQ892" s="11">
        <f>AQ895+AQ893</f>
        <v>0</v>
      </c>
      <c r="AR892" s="11">
        <f>AR895+AR893</f>
        <v>0</v>
      </c>
      <c r="AS892" s="11">
        <f>AS895+AS893</f>
        <v>0</v>
      </c>
      <c r="AT892" s="11">
        <f t="shared" si="2210"/>
        <v>22491.048440000002</v>
      </c>
      <c r="AU892" s="11">
        <f t="shared" si="2211"/>
        <v>0</v>
      </c>
      <c r="AV892" s="11">
        <f t="shared" si="2212"/>
        <v>0</v>
      </c>
      <c r="AW892" s="11">
        <f>AW895+AW893</f>
        <v>1352.751</v>
      </c>
      <c r="AX892" s="11">
        <f>AX895+AX893</f>
        <v>0</v>
      </c>
      <c r="AY892" s="11">
        <f>AY895+AY893</f>
        <v>0</v>
      </c>
      <c r="AZ892" s="11">
        <f t="shared" si="2213"/>
        <v>23843.799440000003</v>
      </c>
      <c r="BA892" s="11">
        <f t="shared" si="2214"/>
        <v>0</v>
      </c>
      <c r="BB892" s="11">
        <f t="shared" si="2215"/>
        <v>0</v>
      </c>
      <c r="BC892" s="11">
        <f>BC895+BC893</f>
        <v>0</v>
      </c>
      <c r="BD892" s="11">
        <f>BD895+BD893</f>
        <v>0</v>
      </c>
      <c r="BE892" s="11">
        <f>BE895+BE893</f>
        <v>0</v>
      </c>
      <c r="BF892" s="11">
        <f t="shared" si="2216"/>
        <v>23843.799440000003</v>
      </c>
      <c r="BG892" s="11">
        <f t="shared" si="2217"/>
        <v>0</v>
      </c>
      <c r="BH892" s="11">
        <f t="shared" si="2218"/>
        <v>0</v>
      </c>
      <c r="BI892" s="11">
        <f>BI895+BI893</f>
        <v>0</v>
      </c>
      <c r="BJ892" s="11">
        <f>BJ895+BJ893</f>
        <v>0</v>
      </c>
      <c r="BK892" s="11">
        <f>BK895+BK893</f>
        <v>0</v>
      </c>
      <c r="BL892" s="11">
        <f t="shared" si="2193"/>
        <v>23843.799440000003</v>
      </c>
      <c r="BM892" s="11">
        <f>BM895+BM893</f>
        <v>0</v>
      </c>
      <c r="BN892" s="43">
        <f t="shared" si="2046"/>
        <v>23843.799440000003</v>
      </c>
      <c r="BO892" s="11">
        <f t="shared" si="2114"/>
        <v>0</v>
      </c>
      <c r="BP892" s="11">
        <f>BP895+BP893</f>
        <v>0</v>
      </c>
      <c r="BQ892" s="43">
        <f t="shared" si="2047"/>
        <v>0</v>
      </c>
      <c r="BR892" s="11">
        <f t="shared" si="2115"/>
        <v>0</v>
      </c>
      <c r="BS892" s="11">
        <f>BS895+BS893</f>
        <v>0</v>
      </c>
      <c r="BT892" s="43">
        <f t="shared" si="2048"/>
        <v>0</v>
      </c>
      <c r="BU892" s="11">
        <f>BU895+BU893</f>
        <v>0</v>
      </c>
      <c r="BV892" s="21"/>
      <c r="BW892" s="21"/>
      <c r="BX892" s="1" t="str">
        <f t="shared" si="2194"/>
        <v/>
      </c>
    </row>
    <row r="893" spans="1:76" ht="31.2" customHeight="1" x14ac:dyDescent="0.3">
      <c r="A893" s="62" t="s">
        <v>593</v>
      </c>
      <c r="B893" s="63" t="s">
        <v>64</v>
      </c>
      <c r="C893" s="62"/>
      <c r="D893" s="62"/>
      <c r="E893" s="64" t="s">
        <v>65</v>
      </c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>
        <f>U894</f>
        <v>39.5</v>
      </c>
      <c r="V893" s="11">
        <f>V894</f>
        <v>0</v>
      </c>
      <c r="W893" s="11">
        <f>W894</f>
        <v>0</v>
      </c>
      <c r="X893" s="11">
        <f t="shared" si="2198"/>
        <v>39.5</v>
      </c>
      <c r="Y893" s="11">
        <f t="shared" si="2199"/>
        <v>0</v>
      </c>
      <c r="Z893" s="11">
        <f t="shared" si="2200"/>
        <v>0</v>
      </c>
      <c r="AA893" s="11">
        <f>AA894</f>
        <v>0</v>
      </c>
      <c r="AB893" s="11">
        <f>AB894</f>
        <v>0</v>
      </c>
      <c r="AC893" s="11">
        <f>AC894</f>
        <v>0</v>
      </c>
      <c r="AD893" s="11">
        <f t="shared" si="2201"/>
        <v>39.5</v>
      </c>
      <c r="AE893" s="11">
        <f t="shared" si="2202"/>
        <v>0</v>
      </c>
      <c r="AF893" s="11">
        <f t="shared" si="2203"/>
        <v>0</v>
      </c>
      <c r="AG893" s="11">
        <f>AG894</f>
        <v>0</v>
      </c>
      <c r="AH893" s="11">
        <f t="shared" si="2204"/>
        <v>39.5</v>
      </c>
      <c r="AI893" s="11">
        <f t="shared" si="2205"/>
        <v>0</v>
      </c>
      <c r="AJ893" s="11">
        <f t="shared" si="2206"/>
        <v>0</v>
      </c>
      <c r="AK893" s="11">
        <f>AK894</f>
        <v>0</v>
      </c>
      <c r="AL893" s="11">
        <f>AL894</f>
        <v>0</v>
      </c>
      <c r="AM893" s="11">
        <f>AM894</f>
        <v>0</v>
      </c>
      <c r="AN893" s="11">
        <f t="shared" si="2207"/>
        <v>39.5</v>
      </c>
      <c r="AO893" s="11">
        <f t="shared" si="2208"/>
        <v>0</v>
      </c>
      <c r="AP893" s="11">
        <f t="shared" si="2209"/>
        <v>0</v>
      </c>
      <c r="AQ893" s="11">
        <f>AQ894</f>
        <v>0</v>
      </c>
      <c r="AR893" s="11">
        <f>AR894</f>
        <v>0</v>
      </c>
      <c r="AS893" s="11">
        <f>AS894</f>
        <v>0</v>
      </c>
      <c r="AT893" s="11">
        <f t="shared" si="2210"/>
        <v>39.5</v>
      </c>
      <c r="AU893" s="11">
        <f t="shared" si="2211"/>
        <v>0</v>
      </c>
      <c r="AV893" s="11">
        <f t="shared" si="2212"/>
        <v>0</v>
      </c>
      <c r="AW893" s="11">
        <f>AW894</f>
        <v>0</v>
      </c>
      <c r="AX893" s="11">
        <f>AX894</f>
        <v>0</v>
      </c>
      <c r="AY893" s="11">
        <f>AY894</f>
        <v>0</v>
      </c>
      <c r="AZ893" s="11">
        <f t="shared" si="2213"/>
        <v>39.5</v>
      </c>
      <c r="BA893" s="11">
        <f t="shared" si="2214"/>
        <v>0</v>
      </c>
      <c r="BB893" s="11">
        <f t="shared" si="2215"/>
        <v>0</v>
      </c>
      <c r="BC893" s="11">
        <f>BC894</f>
        <v>0</v>
      </c>
      <c r="BD893" s="11">
        <f>BD894</f>
        <v>0</v>
      </c>
      <c r="BE893" s="11">
        <f>BE894</f>
        <v>0</v>
      </c>
      <c r="BF893" s="11">
        <f t="shared" si="2216"/>
        <v>39.5</v>
      </c>
      <c r="BG893" s="11">
        <f t="shared" si="2217"/>
        <v>0</v>
      </c>
      <c r="BH893" s="11">
        <f t="shared" si="2218"/>
        <v>0</v>
      </c>
      <c r="BI893" s="11">
        <f>BI894</f>
        <v>0</v>
      </c>
      <c r="BJ893" s="11">
        <f>BJ894</f>
        <v>0</v>
      </c>
      <c r="BK893" s="11">
        <f>BK894</f>
        <v>0</v>
      </c>
      <c r="BL893" s="11">
        <f t="shared" si="2193"/>
        <v>39.5</v>
      </c>
      <c r="BM893" s="11">
        <f>BM894</f>
        <v>0</v>
      </c>
      <c r="BN893" s="43">
        <f t="shared" si="2046"/>
        <v>39.5</v>
      </c>
      <c r="BO893" s="11">
        <f t="shared" si="2114"/>
        <v>0</v>
      </c>
      <c r="BP893" s="11">
        <f>BP894</f>
        <v>0</v>
      </c>
      <c r="BQ893" s="43">
        <f t="shared" si="2047"/>
        <v>0</v>
      </c>
      <c r="BR893" s="11">
        <f t="shared" si="2115"/>
        <v>0</v>
      </c>
      <c r="BS893" s="11">
        <f>BS894</f>
        <v>0</v>
      </c>
      <c r="BT893" s="43">
        <f t="shared" si="2048"/>
        <v>0</v>
      </c>
      <c r="BU893" s="11">
        <f>BU894</f>
        <v>0</v>
      </c>
      <c r="BV893" s="21"/>
      <c r="BW893" s="21"/>
      <c r="BX893" s="1" t="str">
        <f t="shared" si="2194"/>
        <v/>
      </c>
    </row>
    <row r="894" spans="1:76" ht="15.6" customHeight="1" x14ac:dyDescent="0.3">
      <c r="A894" s="62" t="s">
        <v>593</v>
      </c>
      <c r="B894" s="63">
        <v>200</v>
      </c>
      <c r="C894" s="62" t="s">
        <v>71</v>
      </c>
      <c r="D894" s="62" t="s">
        <v>72</v>
      </c>
      <c r="E894" s="64" t="s">
        <v>73</v>
      </c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>
        <v>39.5</v>
      </c>
      <c r="V894" s="11"/>
      <c r="W894" s="11"/>
      <c r="X894" s="11">
        <f t="shared" si="2198"/>
        <v>39.5</v>
      </c>
      <c r="Y894" s="11">
        <f t="shared" si="2199"/>
        <v>0</v>
      </c>
      <c r="Z894" s="11">
        <f t="shared" si="2200"/>
        <v>0</v>
      </c>
      <c r="AA894" s="11"/>
      <c r="AB894" s="11"/>
      <c r="AC894" s="11"/>
      <c r="AD894" s="11">
        <f t="shared" si="2201"/>
        <v>39.5</v>
      </c>
      <c r="AE894" s="11">
        <f t="shared" si="2202"/>
        <v>0</v>
      </c>
      <c r="AF894" s="11">
        <f t="shared" si="2203"/>
        <v>0</v>
      </c>
      <c r="AG894" s="11"/>
      <c r="AH894" s="11">
        <f t="shared" si="2204"/>
        <v>39.5</v>
      </c>
      <c r="AI894" s="11">
        <f t="shared" si="2205"/>
        <v>0</v>
      </c>
      <c r="AJ894" s="11">
        <f t="shared" si="2206"/>
        <v>0</v>
      </c>
      <c r="AK894" s="11"/>
      <c r="AL894" s="11"/>
      <c r="AM894" s="11"/>
      <c r="AN894" s="11">
        <f t="shared" si="2207"/>
        <v>39.5</v>
      </c>
      <c r="AO894" s="11">
        <f t="shared" si="2208"/>
        <v>0</v>
      </c>
      <c r="AP894" s="11">
        <f t="shared" si="2209"/>
        <v>0</v>
      </c>
      <c r="AQ894" s="11"/>
      <c r="AR894" s="11"/>
      <c r="AS894" s="11"/>
      <c r="AT894" s="11">
        <f t="shared" si="2210"/>
        <v>39.5</v>
      </c>
      <c r="AU894" s="11">
        <f t="shared" si="2211"/>
        <v>0</v>
      </c>
      <c r="AV894" s="11">
        <f t="shared" si="2212"/>
        <v>0</v>
      </c>
      <c r="AW894" s="11"/>
      <c r="AX894" s="11"/>
      <c r="AY894" s="11"/>
      <c r="AZ894" s="11">
        <f t="shared" si="2213"/>
        <v>39.5</v>
      </c>
      <c r="BA894" s="11">
        <f t="shared" si="2214"/>
        <v>0</v>
      </c>
      <c r="BB894" s="11">
        <f t="shared" si="2215"/>
        <v>0</v>
      </c>
      <c r="BC894" s="11"/>
      <c r="BD894" s="11"/>
      <c r="BE894" s="11"/>
      <c r="BF894" s="11">
        <f t="shared" si="2216"/>
        <v>39.5</v>
      </c>
      <c r="BG894" s="11">
        <f t="shared" si="2217"/>
        <v>0</v>
      </c>
      <c r="BH894" s="11">
        <f t="shared" si="2218"/>
        <v>0</v>
      </c>
      <c r="BI894" s="11"/>
      <c r="BJ894" s="11"/>
      <c r="BK894" s="11"/>
      <c r="BL894" s="11">
        <f t="shared" si="2193"/>
        <v>39.5</v>
      </c>
      <c r="BM894" s="11"/>
      <c r="BN894" s="43">
        <f t="shared" si="2046"/>
        <v>39.5</v>
      </c>
      <c r="BO894" s="11">
        <f t="shared" si="2114"/>
        <v>0</v>
      </c>
      <c r="BP894" s="11"/>
      <c r="BQ894" s="43">
        <f t="shared" si="2047"/>
        <v>0</v>
      </c>
      <c r="BR894" s="11">
        <f t="shared" si="2115"/>
        <v>0</v>
      </c>
      <c r="BS894" s="11"/>
      <c r="BT894" s="43">
        <f t="shared" si="2048"/>
        <v>0</v>
      </c>
      <c r="BU894" s="11"/>
      <c r="BV894" s="21"/>
      <c r="BW894" s="21"/>
      <c r="BX894" s="1" t="str">
        <f t="shared" si="2194"/>
        <v>0409</v>
      </c>
    </row>
    <row r="895" spans="1:76" ht="46.8" customHeight="1" x14ac:dyDescent="0.3">
      <c r="A895" s="62" t="s">
        <v>593</v>
      </c>
      <c r="B895" s="63" t="s">
        <v>41</v>
      </c>
      <c r="C895" s="62"/>
      <c r="D895" s="62"/>
      <c r="E895" s="64" t="s">
        <v>42</v>
      </c>
      <c r="F895" s="11"/>
      <c r="G895" s="11"/>
      <c r="H895" s="11"/>
      <c r="I895" s="11"/>
      <c r="J895" s="11"/>
      <c r="K895" s="11"/>
      <c r="L895" s="11"/>
      <c r="M895" s="11"/>
      <c r="N895" s="11"/>
      <c r="O895" s="11">
        <f t="shared" si="2166"/>
        <v>3134.4490000000001</v>
      </c>
      <c r="P895" s="11">
        <f t="shared" si="2167"/>
        <v>0</v>
      </c>
      <c r="Q895" s="11">
        <f t="shared" si="2168"/>
        <v>0</v>
      </c>
      <c r="R895" s="11">
        <f t="shared" si="2195"/>
        <v>3134.4490000000001</v>
      </c>
      <c r="S895" s="11">
        <f t="shared" si="2196"/>
        <v>0</v>
      </c>
      <c r="T895" s="11">
        <f t="shared" si="2197"/>
        <v>0</v>
      </c>
      <c r="U895" s="11">
        <f>U896</f>
        <v>17878.611440000001</v>
      </c>
      <c r="V895" s="11">
        <f>V896</f>
        <v>0</v>
      </c>
      <c r="W895" s="11">
        <f>W896</f>
        <v>0</v>
      </c>
      <c r="X895" s="11">
        <f t="shared" si="2198"/>
        <v>21013.060440000001</v>
      </c>
      <c r="Y895" s="11">
        <f t="shared" si="2199"/>
        <v>0</v>
      </c>
      <c r="Z895" s="11">
        <f t="shared" si="2200"/>
        <v>0</v>
      </c>
      <c r="AA895" s="11">
        <f>AA896</f>
        <v>0</v>
      </c>
      <c r="AB895" s="11">
        <f>AB896</f>
        <v>0</v>
      </c>
      <c r="AC895" s="11">
        <f>AC896</f>
        <v>0</v>
      </c>
      <c r="AD895" s="11">
        <f t="shared" si="2201"/>
        <v>21013.060440000001</v>
      </c>
      <c r="AE895" s="11">
        <f t="shared" si="2202"/>
        <v>0</v>
      </c>
      <c r="AF895" s="11">
        <f t="shared" si="2203"/>
        <v>0</v>
      </c>
      <c r="AG895" s="11">
        <f>AG896</f>
        <v>0</v>
      </c>
      <c r="AH895" s="11">
        <f t="shared" si="2204"/>
        <v>21013.060440000001</v>
      </c>
      <c r="AI895" s="11">
        <f t="shared" si="2205"/>
        <v>0</v>
      </c>
      <c r="AJ895" s="11">
        <f t="shared" si="2206"/>
        <v>0</v>
      </c>
      <c r="AK895" s="11">
        <f>AK896</f>
        <v>1438.4880000000001</v>
      </c>
      <c r="AL895" s="11">
        <f>AL896</f>
        <v>0</v>
      </c>
      <c r="AM895" s="11">
        <f>AM896</f>
        <v>0</v>
      </c>
      <c r="AN895" s="11">
        <f t="shared" si="2207"/>
        <v>22451.548440000002</v>
      </c>
      <c r="AO895" s="11">
        <f t="shared" si="2208"/>
        <v>0</v>
      </c>
      <c r="AP895" s="11">
        <f t="shared" si="2209"/>
        <v>0</v>
      </c>
      <c r="AQ895" s="11">
        <f>AQ896</f>
        <v>0</v>
      </c>
      <c r="AR895" s="11">
        <f>AR896</f>
        <v>0</v>
      </c>
      <c r="AS895" s="11">
        <f>AS896</f>
        <v>0</v>
      </c>
      <c r="AT895" s="11">
        <f t="shared" si="2210"/>
        <v>22451.548440000002</v>
      </c>
      <c r="AU895" s="11">
        <f t="shared" si="2211"/>
        <v>0</v>
      </c>
      <c r="AV895" s="11">
        <f t="shared" si="2212"/>
        <v>0</v>
      </c>
      <c r="AW895" s="11">
        <f>AW896</f>
        <v>1352.751</v>
      </c>
      <c r="AX895" s="11">
        <f>AX896</f>
        <v>0</v>
      </c>
      <c r="AY895" s="11">
        <f>AY896</f>
        <v>0</v>
      </c>
      <c r="AZ895" s="11">
        <f t="shared" si="2213"/>
        <v>23804.299440000003</v>
      </c>
      <c r="BA895" s="11">
        <f t="shared" si="2214"/>
        <v>0</v>
      </c>
      <c r="BB895" s="11">
        <f t="shared" si="2215"/>
        <v>0</v>
      </c>
      <c r="BC895" s="11">
        <f>BC896</f>
        <v>0</v>
      </c>
      <c r="BD895" s="11">
        <f>BD896</f>
        <v>0</v>
      </c>
      <c r="BE895" s="11">
        <f>BE896</f>
        <v>0</v>
      </c>
      <c r="BF895" s="11">
        <f t="shared" si="2216"/>
        <v>23804.299440000003</v>
      </c>
      <c r="BG895" s="11">
        <f t="shared" si="2217"/>
        <v>0</v>
      </c>
      <c r="BH895" s="11">
        <f t="shared" si="2218"/>
        <v>0</v>
      </c>
      <c r="BI895" s="11">
        <f>BI896</f>
        <v>0</v>
      </c>
      <c r="BJ895" s="11">
        <f>BJ896</f>
        <v>0</v>
      </c>
      <c r="BK895" s="11">
        <f>BK896</f>
        <v>0</v>
      </c>
      <c r="BL895" s="11">
        <f t="shared" si="2193"/>
        <v>23804.299440000003</v>
      </c>
      <c r="BM895" s="11">
        <f>BM896</f>
        <v>0</v>
      </c>
      <c r="BN895" s="43">
        <f t="shared" si="2046"/>
        <v>23804.299440000003</v>
      </c>
      <c r="BO895" s="11">
        <f t="shared" si="2114"/>
        <v>0</v>
      </c>
      <c r="BP895" s="11">
        <f>BP896</f>
        <v>0</v>
      </c>
      <c r="BQ895" s="43">
        <f t="shared" si="2047"/>
        <v>0</v>
      </c>
      <c r="BR895" s="11">
        <f t="shared" si="2115"/>
        <v>0</v>
      </c>
      <c r="BS895" s="11">
        <f>BS896</f>
        <v>0</v>
      </c>
      <c r="BT895" s="43">
        <f t="shared" si="2048"/>
        <v>0</v>
      </c>
      <c r="BU895" s="11">
        <f>BU896</f>
        <v>0</v>
      </c>
      <c r="BV895" s="21"/>
      <c r="BW895" s="21"/>
      <c r="BX895" s="1" t="str">
        <f t="shared" si="2194"/>
        <v/>
      </c>
    </row>
    <row r="896" spans="1:76" ht="15.6" customHeight="1" x14ac:dyDescent="0.3">
      <c r="A896" s="62" t="s">
        <v>593</v>
      </c>
      <c r="B896" s="63">
        <v>400</v>
      </c>
      <c r="C896" s="62" t="s">
        <v>71</v>
      </c>
      <c r="D896" s="62" t="s">
        <v>72</v>
      </c>
      <c r="E896" s="64" t="s">
        <v>73</v>
      </c>
      <c r="F896" s="11"/>
      <c r="G896" s="11"/>
      <c r="H896" s="11"/>
      <c r="I896" s="11"/>
      <c r="J896" s="11"/>
      <c r="K896" s="11"/>
      <c r="L896" s="11"/>
      <c r="M896" s="11"/>
      <c r="N896" s="11"/>
      <c r="O896" s="11">
        <f>2393.15544+345.94456+395.349</f>
        <v>3134.4490000000001</v>
      </c>
      <c r="P896" s="11"/>
      <c r="Q896" s="11"/>
      <c r="R896" s="11">
        <f t="shared" si="2195"/>
        <v>3134.4490000000001</v>
      </c>
      <c r="S896" s="11">
        <f t="shared" si="2196"/>
        <v>0</v>
      </c>
      <c r="T896" s="11">
        <f t="shared" si="2197"/>
        <v>0</v>
      </c>
      <c r="U896" s="11">
        <f>-345.94456+18224.556</f>
        <v>17878.611440000001</v>
      </c>
      <c r="V896" s="11"/>
      <c r="W896" s="11"/>
      <c r="X896" s="11">
        <f t="shared" si="2198"/>
        <v>21013.060440000001</v>
      </c>
      <c r="Y896" s="11">
        <f t="shared" si="2199"/>
        <v>0</v>
      </c>
      <c r="Z896" s="11">
        <f t="shared" si="2200"/>
        <v>0</v>
      </c>
      <c r="AA896" s="11"/>
      <c r="AB896" s="11"/>
      <c r="AC896" s="11"/>
      <c r="AD896" s="11">
        <f t="shared" si="2201"/>
        <v>21013.060440000001</v>
      </c>
      <c r="AE896" s="11">
        <f t="shared" si="2202"/>
        <v>0</v>
      </c>
      <c r="AF896" s="11">
        <f t="shared" si="2203"/>
        <v>0</v>
      </c>
      <c r="AG896" s="11"/>
      <c r="AH896" s="11">
        <f t="shared" si="2204"/>
        <v>21013.060440000001</v>
      </c>
      <c r="AI896" s="11">
        <f t="shared" si="2205"/>
        <v>0</v>
      </c>
      <c r="AJ896" s="11">
        <f t="shared" si="2206"/>
        <v>0</v>
      </c>
      <c r="AK896" s="11">
        <v>1438.4880000000001</v>
      </c>
      <c r="AL896" s="11"/>
      <c r="AM896" s="11"/>
      <c r="AN896" s="11">
        <f t="shared" si="2207"/>
        <v>22451.548440000002</v>
      </c>
      <c r="AO896" s="11">
        <f t="shared" si="2208"/>
        <v>0</v>
      </c>
      <c r="AP896" s="11">
        <f t="shared" si="2209"/>
        <v>0</v>
      </c>
      <c r="AQ896" s="11"/>
      <c r="AR896" s="11"/>
      <c r="AS896" s="11"/>
      <c r="AT896" s="11">
        <f t="shared" si="2210"/>
        <v>22451.548440000002</v>
      </c>
      <c r="AU896" s="11">
        <f t="shared" si="2211"/>
        <v>0</v>
      </c>
      <c r="AV896" s="11">
        <f t="shared" si="2212"/>
        <v>0</v>
      </c>
      <c r="AW896" s="11">
        <v>1352.751</v>
      </c>
      <c r="AX896" s="11"/>
      <c r="AY896" s="11"/>
      <c r="AZ896" s="11">
        <f t="shared" si="2213"/>
        <v>23804.299440000003</v>
      </c>
      <c r="BA896" s="11">
        <f t="shared" si="2214"/>
        <v>0</v>
      </c>
      <c r="BB896" s="11">
        <f t="shared" si="2215"/>
        <v>0</v>
      </c>
      <c r="BC896" s="11"/>
      <c r="BD896" s="11"/>
      <c r="BE896" s="11"/>
      <c r="BF896" s="11">
        <f t="shared" si="2216"/>
        <v>23804.299440000003</v>
      </c>
      <c r="BG896" s="11">
        <f t="shared" si="2217"/>
        <v>0</v>
      </c>
      <c r="BH896" s="11">
        <f t="shared" si="2218"/>
        <v>0</v>
      </c>
      <c r="BI896" s="11"/>
      <c r="BJ896" s="11"/>
      <c r="BK896" s="11"/>
      <c r="BL896" s="11">
        <f t="shared" si="2193"/>
        <v>23804.299440000003</v>
      </c>
      <c r="BM896" s="11"/>
      <c r="BN896" s="43">
        <f t="shared" si="2046"/>
        <v>23804.299440000003</v>
      </c>
      <c r="BO896" s="11">
        <f t="shared" si="2114"/>
        <v>0</v>
      </c>
      <c r="BP896" s="11"/>
      <c r="BQ896" s="43">
        <f t="shared" si="2047"/>
        <v>0</v>
      </c>
      <c r="BR896" s="11">
        <f t="shared" si="2115"/>
        <v>0</v>
      </c>
      <c r="BS896" s="11"/>
      <c r="BT896" s="43">
        <f t="shared" si="2048"/>
        <v>0</v>
      </c>
      <c r="BU896" s="11"/>
      <c r="BV896" s="21"/>
      <c r="BW896" s="21"/>
      <c r="BX896" s="1" t="str">
        <f t="shared" si="2194"/>
        <v>0409</v>
      </c>
    </row>
    <row r="897" spans="1:76" ht="62.4" customHeight="1" x14ac:dyDescent="0.3">
      <c r="A897" s="62" t="s">
        <v>595</v>
      </c>
      <c r="B897" s="63"/>
      <c r="C897" s="62"/>
      <c r="D897" s="62"/>
      <c r="E897" s="65" t="s">
        <v>596</v>
      </c>
      <c r="F897" s="11"/>
      <c r="G897" s="11"/>
      <c r="H897" s="11"/>
      <c r="I897" s="11"/>
      <c r="J897" s="11"/>
      <c r="K897" s="11"/>
      <c r="L897" s="11"/>
      <c r="M897" s="11"/>
      <c r="N897" s="11"/>
      <c r="O897" s="11">
        <f>O900</f>
        <v>14907.064</v>
      </c>
      <c r="P897" s="11">
        <f>P900</f>
        <v>0</v>
      </c>
      <c r="Q897" s="11">
        <f>Q900</f>
        <v>0</v>
      </c>
      <c r="R897" s="11">
        <f t="shared" si="2195"/>
        <v>14907.064</v>
      </c>
      <c r="S897" s="11">
        <f t="shared" si="2196"/>
        <v>0</v>
      </c>
      <c r="T897" s="11">
        <f t="shared" si="2197"/>
        <v>0</v>
      </c>
      <c r="U897" s="11">
        <f>U900+U898</f>
        <v>21117.635999999999</v>
      </c>
      <c r="V897" s="11">
        <f>V900+V898</f>
        <v>0</v>
      </c>
      <c r="W897" s="11">
        <f>W900+W898</f>
        <v>0</v>
      </c>
      <c r="X897" s="11">
        <f t="shared" si="2198"/>
        <v>36024.699999999997</v>
      </c>
      <c r="Y897" s="11">
        <f t="shared" si="2199"/>
        <v>0</v>
      </c>
      <c r="Z897" s="11">
        <f t="shared" si="2200"/>
        <v>0</v>
      </c>
      <c r="AA897" s="11">
        <f>AA900+AA898</f>
        <v>0</v>
      </c>
      <c r="AB897" s="11">
        <f>AB900+AB898</f>
        <v>0</v>
      </c>
      <c r="AC897" s="11">
        <f>AC900+AC898</f>
        <v>0</v>
      </c>
      <c r="AD897" s="11">
        <f t="shared" si="2201"/>
        <v>36024.699999999997</v>
      </c>
      <c r="AE897" s="11">
        <f t="shared" si="2202"/>
        <v>0</v>
      </c>
      <c r="AF897" s="11">
        <f t="shared" si="2203"/>
        <v>0</v>
      </c>
      <c r="AG897" s="11">
        <f>AG900+AG898</f>
        <v>0</v>
      </c>
      <c r="AH897" s="11">
        <f t="shared" si="2204"/>
        <v>36024.699999999997</v>
      </c>
      <c r="AI897" s="11">
        <f t="shared" si="2205"/>
        <v>0</v>
      </c>
      <c r="AJ897" s="11">
        <f t="shared" si="2206"/>
        <v>0</v>
      </c>
      <c r="AK897" s="11">
        <f>AK900+AK898</f>
        <v>37689.766000000003</v>
      </c>
      <c r="AL897" s="11">
        <f>AL900+AL898</f>
        <v>0</v>
      </c>
      <c r="AM897" s="11">
        <f>AM900+AM898</f>
        <v>0</v>
      </c>
      <c r="AN897" s="11">
        <f t="shared" si="2207"/>
        <v>73714.466</v>
      </c>
      <c r="AO897" s="11">
        <f t="shared" si="2208"/>
        <v>0</v>
      </c>
      <c r="AP897" s="11">
        <f t="shared" si="2209"/>
        <v>0</v>
      </c>
      <c r="AQ897" s="11">
        <f>AQ900+AQ898</f>
        <v>-31497.914000000001</v>
      </c>
      <c r="AR897" s="11">
        <f>AR900+AR898</f>
        <v>0</v>
      </c>
      <c r="AS897" s="11">
        <f>AS900+AS898</f>
        <v>0</v>
      </c>
      <c r="AT897" s="11">
        <f t="shared" si="2210"/>
        <v>42216.551999999996</v>
      </c>
      <c r="AU897" s="11">
        <f t="shared" si="2211"/>
        <v>0</v>
      </c>
      <c r="AV897" s="11">
        <f t="shared" si="2212"/>
        <v>0</v>
      </c>
      <c r="AW897" s="11">
        <f>AW900+AW898</f>
        <v>0</v>
      </c>
      <c r="AX897" s="11">
        <f>AX900+AX898</f>
        <v>0</v>
      </c>
      <c r="AY897" s="11">
        <f>AY900+AY898</f>
        <v>0</v>
      </c>
      <c r="AZ897" s="11">
        <f t="shared" si="2213"/>
        <v>42216.551999999996</v>
      </c>
      <c r="BA897" s="11">
        <f t="shared" si="2214"/>
        <v>0</v>
      </c>
      <c r="BB897" s="11">
        <f t="shared" si="2215"/>
        <v>0</v>
      </c>
      <c r="BC897" s="11">
        <f>BC900+BC898</f>
        <v>0</v>
      </c>
      <c r="BD897" s="11">
        <f>BD900+BD898</f>
        <v>0</v>
      </c>
      <c r="BE897" s="11">
        <f>BE900+BE898</f>
        <v>0</v>
      </c>
      <c r="BF897" s="11">
        <f t="shared" si="2216"/>
        <v>42216.551999999996</v>
      </c>
      <c r="BG897" s="11">
        <f t="shared" si="2217"/>
        <v>0</v>
      </c>
      <c r="BH897" s="11">
        <f t="shared" si="2218"/>
        <v>0</v>
      </c>
      <c r="BI897" s="11">
        <f>BI900+BI898</f>
        <v>-14912.064</v>
      </c>
      <c r="BJ897" s="11">
        <f>BJ900+BJ898</f>
        <v>14907.064</v>
      </c>
      <c r="BK897" s="11">
        <f>BK900+BK898</f>
        <v>0</v>
      </c>
      <c r="BL897" s="11">
        <f t="shared" si="2193"/>
        <v>27304.487999999998</v>
      </c>
      <c r="BM897" s="11">
        <f>BM900+BM898</f>
        <v>0</v>
      </c>
      <c r="BN897" s="43">
        <f t="shared" si="2046"/>
        <v>27304.487999999998</v>
      </c>
      <c r="BO897" s="11">
        <f t="shared" si="2114"/>
        <v>14907.064</v>
      </c>
      <c r="BP897" s="11">
        <f>BP900+BP898</f>
        <v>0</v>
      </c>
      <c r="BQ897" s="43">
        <f t="shared" si="2047"/>
        <v>14907.064</v>
      </c>
      <c r="BR897" s="11">
        <f t="shared" si="2115"/>
        <v>0</v>
      </c>
      <c r="BS897" s="11">
        <f>BS900+BS898</f>
        <v>0</v>
      </c>
      <c r="BT897" s="43">
        <f t="shared" si="2048"/>
        <v>0</v>
      </c>
      <c r="BU897" s="11">
        <f>BU900+BU898</f>
        <v>0</v>
      </c>
      <c r="BV897" s="21"/>
      <c r="BW897" s="21"/>
      <c r="BX897" s="1" t="str">
        <f t="shared" si="2194"/>
        <v/>
      </c>
    </row>
    <row r="898" spans="1:76" ht="31.2" customHeight="1" x14ac:dyDescent="0.3">
      <c r="A898" s="62" t="s">
        <v>595</v>
      </c>
      <c r="B898" s="63" t="s">
        <v>64</v>
      </c>
      <c r="C898" s="62"/>
      <c r="D898" s="62"/>
      <c r="E898" s="64" t="s">
        <v>65</v>
      </c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>
        <f>U899</f>
        <v>90</v>
      </c>
      <c r="V898" s="11">
        <f>V899</f>
        <v>0</v>
      </c>
      <c r="W898" s="11">
        <f>W899</f>
        <v>0</v>
      </c>
      <c r="X898" s="11">
        <f t="shared" si="2198"/>
        <v>90</v>
      </c>
      <c r="Y898" s="11">
        <f t="shared" si="2199"/>
        <v>0</v>
      </c>
      <c r="Z898" s="11">
        <f t="shared" si="2200"/>
        <v>0</v>
      </c>
      <c r="AA898" s="11">
        <f>AA899</f>
        <v>0</v>
      </c>
      <c r="AB898" s="11">
        <f>AB899</f>
        <v>0</v>
      </c>
      <c r="AC898" s="11">
        <f>AC899</f>
        <v>0</v>
      </c>
      <c r="AD898" s="11">
        <f t="shared" si="2201"/>
        <v>90</v>
      </c>
      <c r="AE898" s="11">
        <f t="shared" si="2202"/>
        <v>0</v>
      </c>
      <c r="AF898" s="11">
        <f t="shared" si="2203"/>
        <v>0</v>
      </c>
      <c r="AG898" s="11">
        <f>AG899</f>
        <v>0</v>
      </c>
      <c r="AH898" s="11">
        <f t="shared" si="2204"/>
        <v>90</v>
      </c>
      <c r="AI898" s="11">
        <f t="shared" si="2205"/>
        <v>0</v>
      </c>
      <c r="AJ898" s="11">
        <f t="shared" si="2206"/>
        <v>0</v>
      </c>
      <c r="AK898" s="11">
        <f>AK899</f>
        <v>0</v>
      </c>
      <c r="AL898" s="11">
        <f>AL899</f>
        <v>0</v>
      </c>
      <c r="AM898" s="11">
        <f>AM899</f>
        <v>0</v>
      </c>
      <c r="AN898" s="11">
        <f t="shared" si="2207"/>
        <v>90</v>
      </c>
      <c r="AO898" s="11">
        <f t="shared" si="2208"/>
        <v>0</v>
      </c>
      <c r="AP898" s="11">
        <f t="shared" si="2209"/>
        <v>0</v>
      </c>
      <c r="AQ898" s="11">
        <f>AQ899</f>
        <v>0</v>
      </c>
      <c r="AR898" s="11">
        <f>AR899</f>
        <v>0</v>
      </c>
      <c r="AS898" s="11">
        <f>AS899</f>
        <v>0</v>
      </c>
      <c r="AT898" s="11">
        <f t="shared" si="2210"/>
        <v>90</v>
      </c>
      <c r="AU898" s="11">
        <f t="shared" si="2211"/>
        <v>0</v>
      </c>
      <c r="AV898" s="11">
        <f t="shared" si="2212"/>
        <v>0</v>
      </c>
      <c r="AW898" s="11">
        <f>AW899</f>
        <v>0</v>
      </c>
      <c r="AX898" s="11">
        <f>AX899</f>
        <v>0</v>
      </c>
      <c r="AY898" s="11">
        <f>AY899</f>
        <v>0</v>
      </c>
      <c r="AZ898" s="11">
        <f t="shared" si="2213"/>
        <v>90</v>
      </c>
      <c r="BA898" s="11">
        <f t="shared" si="2214"/>
        <v>0</v>
      </c>
      <c r="BB898" s="11">
        <f t="shared" si="2215"/>
        <v>0</v>
      </c>
      <c r="BC898" s="11">
        <f>BC899</f>
        <v>0</v>
      </c>
      <c r="BD898" s="11">
        <f>BD899</f>
        <v>0</v>
      </c>
      <c r="BE898" s="11">
        <f>BE899</f>
        <v>0</v>
      </c>
      <c r="BF898" s="11">
        <f t="shared" si="2216"/>
        <v>90</v>
      </c>
      <c r="BG898" s="11">
        <f t="shared" si="2217"/>
        <v>0</v>
      </c>
      <c r="BH898" s="11">
        <f t="shared" si="2218"/>
        <v>0</v>
      </c>
      <c r="BI898" s="11">
        <f>BI899</f>
        <v>-5</v>
      </c>
      <c r="BJ898" s="11">
        <f>BJ899</f>
        <v>0</v>
      </c>
      <c r="BK898" s="11">
        <f>BK899</f>
        <v>0</v>
      </c>
      <c r="BL898" s="11">
        <f t="shared" si="2193"/>
        <v>85</v>
      </c>
      <c r="BM898" s="11">
        <f>BM899</f>
        <v>0</v>
      </c>
      <c r="BN898" s="43">
        <f t="shared" si="2046"/>
        <v>85</v>
      </c>
      <c r="BO898" s="11">
        <f t="shared" si="2114"/>
        <v>0</v>
      </c>
      <c r="BP898" s="11">
        <f>BP899</f>
        <v>0</v>
      </c>
      <c r="BQ898" s="43">
        <f t="shared" si="2047"/>
        <v>0</v>
      </c>
      <c r="BR898" s="11">
        <f t="shared" si="2115"/>
        <v>0</v>
      </c>
      <c r="BS898" s="11">
        <f>BS899</f>
        <v>0</v>
      </c>
      <c r="BT898" s="43">
        <f t="shared" si="2048"/>
        <v>0</v>
      </c>
      <c r="BU898" s="11">
        <f>BU899</f>
        <v>0</v>
      </c>
      <c r="BV898" s="21"/>
      <c r="BW898" s="21"/>
      <c r="BX898" s="1" t="str">
        <f t="shared" si="2194"/>
        <v/>
      </c>
    </row>
    <row r="899" spans="1:76" ht="15.6" customHeight="1" x14ac:dyDescent="0.3">
      <c r="A899" s="62" t="s">
        <v>595</v>
      </c>
      <c r="B899" s="63">
        <v>200</v>
      </c>
      <c r="C899" s="62" t="s">
        <v>71</v>
      </c>
      <c r="D899" s="62" t="s">
        <v>72</v>
      </c>
      <c r="E899" s="64" t="s">
        <v>73</v>
      </c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>
        <v>90</v>
      </c>
      <c r="V899" s="11"/>
      <c r="W899" s="11"/>
      <c r="X899" s="11">
        <f t="shared" si="2198"/>
        <v>90</v>
      </c>
      <c r="Y899" s="11">
        <f t="shared" si="2199"/>
        <v>0</v>
      </c>
      <c r="Z899" s="11">
        <f t="shared" si="2200"/>
        <v>0</v>
      </c>
      <c r="AA899" s="11"/>
      <c r="AB899" s="11"/>
      <c r="AC899" s="11"/>
      <c r="AD899" s="11">
        <f t="shared" si="2201"/>
        <v>90</v>
      </c>
      <c r="AE899" s="11">
        <f t="shared" si="2202"/>
        <v>0</v>
      </c>
      <c r="AF899" s="11">
        <f t="shared" si="2203"/>
        <v>0</v>
      </c>
      <c r="AG899" s="11"/>
      <c r="AH899" s="11">
        <f t="shared" si="2204"/>
        <v>90</v>
      </c>
      <c r="AI899" s="11">
        <f t="shared" si="2205"/>
        <v>0</v>
      </c>
      <c r="AJ899" s="11">
        <f t="shared" si="2206"/>
        <v>0</v>
      </c>
      <c r="AK899" s="11"/>
      <c r="AL899" s="11"/>
      <c r="AM899" s="11"/>
      <c r="AN899" s="11">
        <f t="shared" si="2207"/>
        <v>90</v>
      </c>
      <c r="AO899" s="11">
        <f t="shared" si="2208"/>
        <v>0</v>
      </c>
      <c r="AP899" s="11">
        <f t="shared" si="2209"/>
        <v>0</v>
      </c>
      <c r="AQ899" s="11"/>
      <c r="AR899" s="11"/>
      <c r="AS899" s="11"/>
      <c r="AT899" s="11">
        <f t="shared" si="2210"/>
        <v>90</v>
      </c>
      <c r="AU899" s="11">
        <f t="shared" si="2211"/>
        <v>0</v>
      </c>
      <c r="AV899" s="11">
        <f t="shared" si="2212"/>
        <v>0</v>
      </c>
      <c r="AW899" s="11"/>
      <c r="AX899" s="11"/>
      <c r="AY899" s="11"/>
      <c r="AZ899" s="11">
        <f t="shared" si="2213"/>
        <v>90</v>
      </c>
      <c r="BA899" s="11">
        <f t="shared" si="2214"/>
        <v>0</v>
      </c>
      <c r="BB899" s="11">
        <f t="shared" si="2215"/>
        <v>0</v>
      </c>
      <c r="BC899" s="11"/>
      <c r="BD899" s="11"/>
      <c r="BE899" s="11"/>
      <c r="BF899" s="11">
        <f t="shared" si="2216"/>
        <v>90</v>
      </c>
      <c r="BG899" s="11">
        <f t="shared" si="2217"/>
        <v>0</v>
      </c>
      <c r="BH899" s="11">
        <f t="shared" si="2218"/>
        <v>0</v>
      </c>
      <c r="BI899" s="11">
        <v>-5</v>
      </c>
      <c r="BJ899" s="11"/>
      <c r="BK899" s="11"/>
      <c r="BL899" s="11">
        <f t="shared" si="2193"/>
        <v>85</v>
      </c>
      <c r="BM899" s="11"/>
      <c r="BN899" s="43">
        <f t="shared" si="2046"/>
        <v>85</v>
      </c>
      <c r="BO899" s="11">
        <f t="shared" si="2114"/>
        <v>0</v>
      </c>
      <c r="BP899" s="11"/>
      <c r="BQ899" s="43">
        <f t="shared" si="2047"/>
        <v>0</v>
      </c>
      <c r="BR899" s="11">
        <f t="shared" si="2115"/>
        <v>0</v>
      </c>
      <c r="BS899" s="11"/>
      <c r="BT899" s="43">
        <f t="shared" si="2048"/>
        <v>0</v>
      </c>
      <c r="BU899" s="11"/>
      <c r="BV899" s="21"/>
      <c r="BW899" s="21"/>
      <c r="BX899" s="1" t="str">
        <f t="shared" si="2194"/>
        <v>0409</v>
      </c>
    </row>
    <row r="900" spans="1:76" ht="46.8" customHeight="1" x14ac:dyDescent="0.3">
      <c r="A900" s="62" t="s">
        <v>595</v>
      </c>
      <c r="B900" s="63" t="s">
        <v>41</v>
      </c>
      <c r="C900" s="62"/>
      <c r="D900" s="62"/>
      <c r="E900" s="64" t="s">
        <v>42</v>
      </c>
      <c r="F900" s="11"/>
      <c r="G900" s="11"/>
      <c r="H900" s="11"/>
      <c r="I900" s="11"/>
      <c r="J900" s="11"/>
      <c r="K900" s="11"/>
      <c r="L900" s="11"/>
      <c r="M900" s="11"/>
      <c r="N900" s="11"/>
      <c r="O900" s="11">
        <f>O901</f>
        <v>14907.064</v>
      </c>
      <c r="P900" s="11">
        <f t="shared" si="2167"/>
        <v>0</v>
      </c>
      <c r="Q900" s="11">
        <f t="shared" si="2168"/>
        <v>0</v>
      </c>
      <c r="R900" s="11">
        <f t="shared" si="2195"/>
        <v>14907.064</v>
      </c>
      <c r="S900" s="11">
        <f t="shared" si="2196"/>
        <v>0</v>
      </c>
      <c r="T900" s="11">
        <f t="shared" si="2197"/>
        <v>0</v>
      </c>
      <c r="U900" s="11">
        <f>U901</f>
        <v>21027.635999999999</v>
      </c>
      <c r="V900" s="11">
        <f>V901</f>
        <v>0</v>
      </c>
      <c r="W900" s="11">
        <f>W901</f>
        <v>0</v>
      </c>
      <c r="X900" s="11">
        <f t="shared" si="2198"/>
        <v>35934.699999999997</v>
      </c>
      <c r="Y900" s="11">
        <f t="shared" si="2199"/>
        <v>0</v>
      </c>
      <c r="Z900" s="11">
        <f t="shared" si="2200"/>
        <v>0</v>
      </c>
      <c r="AA900" s="11">
        <f>AA901</f>
        <v>0</v>
      </c>
      <c r="AB900" s="11">
        <f>AB901</f>
        <v>0</v>
      </c>
      <c r="AC900" s="11">
        <f>AC901</f>
        <v>0</v>
      </c>
      <c r="AD900" s="11">
        <f t="shared" si="2201"/>
        <v>35934.699999999997</v>
      </c>
      <c r="AE900" s="11">
        <f t="shared" si="2202"/>
        <v>0</v>
      </c>
      <c r="AF900" s="11">
        <f t="shared" si="2203"/>
        <v>0</v>
      </c>
      <c r="AG900" s="11">
        <f>AG901</f>
        <v>0</v>
      </c>
      <c r="AH900" s="11">
        <f t="shared" si="2204"/>
        <v>35934.699999999997</v>
      </c>
      <c r="AI900" s="11">
        <f t="shared" si="2205"/>
        <v>0</v>
      </c>
      <c r="AJ900" s="11">
        <f t="shared" si="2206"/>
        <v>0</v>
      </c>
      <c r="AK900" s="11">
        <f>AK901</f>
        <v>37689.766000000003</v>
      </c>
      <c r="AL900" s="11">
        <f>AL901</f>
        <v>0</v>
      </c>
      <c r="AM900" s="11">
        <f>AM901</f>
        <v>0</v>
      </c>
      <c r="AN900" s="11">
        <f t="shared" si="2207"/>
        <v>73624.466</v>
      </c>
      <c r="AO900" s="11">
        <f t="shared" si="2208"/>
        <v>0</v>
      </c>
      <c r="AP900" s="11">
        <f t="shared" si="2209"/>
        <v>0</v>
      </c>
      <c r="AQ900" s="11">
        <f>AQ901</f>
        <v>-31497.914000000001</v>
      </c>
      <c r="AR900" s="11">
        <f>AR901</f>
        <v>0</v>
      </c>
      <c r="AS900" s="11">
        <f>AS901</f>
        <v>0</v>
      </c>
      <c r="AT900" s="11">
        <f t="shared" si="2210"/>
        <v>42126.551999999996</v>
      </c>
      <c r="AU900" s="11">
        <f t="shared" si="2211"/>
        <v>0</v>
      </c>
      <c r="AV900" s="11">
        <f t="shared" si="2212"/>
        <v>0</v>
      </c>
      <c r="AW900" s="11">
        <f>AW901</f>
        <v>0</v>
      </c>
      <c r="AX900" s="11">
        <f>AX901</f>
        <v>0</v>
      </c>
      <c r="AY900" s="11">
        <f>AY901</f>
        <v>0</v>
      </c>
      <c r="AZ900" s="11">
        <f t="shared" si="2213"/>
        <v>42126.551999999996</v>
      </c>
      <c r="BA900" s="11">
        <f t="shared" si="2214"/>
        <v>0</v>
      </c>
      <c r="BB900" s="11">
        <f t="shared" si="2215"/>
        <v>0</v>
      </c>
      <c r="BC900" s="11">
        <f>BC901</f>
        <v>0</v>
      </c>
      <c r="BD900" s="11">
        <f>BD901</f>
        <v>0</v>
      </c>
      <c r="BE900" s="11">
        <f>BE901</f>
        <v>0</v>
      </c>
      <c r="BF900" s="11">
        <f t="shared" si="2216"/>
        <v>42126.551999999996</v>
      </c>
      <c r="BG900" s="11">
        <f t="shared" si="2217"/>
        <v>0</v>
      </c>
      <c r="BH900" s="11">
        <f t="shared" si="2218"/>
        <v>0</v>
      </c>
      <c r="BI900" s="11">
        <f>BI901</f>
        <v>-14907.064</v>
      </c>
      <c r="BJ900" s="11">
        <f>BJ901</f>
        <v>14907.064</v>
      </c>
      <c r="BK900" s="11">
        <f>BK901</f>
        <v>0</v>
      </c>
      <c r="BL900" s="11">
        <f t="shared" si="2193"/>
        <v>27219.487999999998</v>
      </c>
      <c r="BM900" s="11">
        <f>BM901</f>
        <v>0</v>
      </c>
      <c r="BN900" s="43">
        <f t="shared" ref="BN900:BN905" si="2219">BL900+BM900</f>
        <v>27219.487999999998</v>
      </c>
      <c r="BO900" s="11">
        <f t="shared" si="2114"/>
        <v>14907.064</v>
      </c>
      <c r="BP900" s="11">
        <f>BP901</f>
        <v>0</v>
      </c>
      <c r="BQ900" s="43">
        <f t="shared" ref="BQ900:BQ905" si="2220">BO900+BP900</f>
        <v>14907.064</v>
      </c>
      <c r="BR900" s="11">
        <f t="shared" si="2115"/>
        <v>0</v>
      </c>
      <c r="BS900" s="11">
        <f>BS901</f>
        <v>0</v>
      </c>
      <c r="BT900" s="43">
        <f t="shared" ref="BT900:BT905" si="2221">BR900+BS900</f>
        <v>0</v>
      </c>
      <c r="BU900" s="11">
        <f>BU901</f>
        <v>0</v>
      </c>
      <c r="BV900" s="21"/>
      <c r="BW900" s="21"/>
      <c r="BX900" s="1" t="str">
        <f t="shared" si="2194"/>
        <v/>
      </c>
    </row>
    <row r="901" spans="1:76" ht="15.6" customHeight="1" x14ac:dyDescent="0.3">
      <c r="A901" s="62" t="s">
        <v>595</v>
      </c>
      <c r="B901" s="63">
        <v>400</v>
      </c>
      <c r="C901" s="62" t="s">
        <v>71</v>
      </c>
      <c r="D901" s="62" t="s">
        <v>72</v>
      </c>
      <c r="E901" s="64" t="s">
        <v>73</v>
      </c>
      <c r="F901" s="11"/>
      <c r="G901" s="11"/>
      <c r="H901" s="11"/>
      <c r="I901" s="11"/>
      <c r="J901" s="11"/>
      <c r="K901" s="11"/>
      <c r="L901" s="11"/>
      <c r="M901" s="11"/>
      <c r="N901" s="11"/>
      <c r="O901" s="11">
        <f>13559.8953+1347.1687</f>
        <v>14907.064</v>
      </c>
      <c r="P901" s="11"/>
      <c r="Q901" s="11"/>
      <c r="R901" s="11">
        <f t="shared" si="2195"/>
        <v>14907.064</v>
      </c>
      <c r="S901" s="11">
        <f t="shared" si="2196"/>
        <v>0</v>
      </c>
      <c r="T901" s="11">
        <f t="shared" si="2197"/>
        <v>0</v>
      </c>
      <c r="U901" s="11">
        <v>21027.635999999999</v>
      </c>
      <c r="V901" s="11"/>
      <c r="W901" s="11"/>
      <c r="X901" s="11">
        <f t="shared" si="2198"/>
        <v>35934.699999999997</v>
      </c>
      <c r="Y901" s="11">
        <f t="shared" si="2199"/>
        <v>0</v>
      </c>
      <c r="Z901" s="11">
        <f t="shared" si="2200"/>
        <v>0</v>
      </c>
      <c r="AA901" s="11"/>
      <c r="AB901" s="11"/>
      <c r="AC901" s="11"/>
      <c r="AD901" s="11">
        <f t="shared" si="2201"/>
        <v>35934.699999999997</v>
      </c>
      <c r="AE901" s="11">
        <f t="shared" si="2202"/>
        <v>0</v>
      </c>
      <c r="AF901" s="11">
        <f t="shared" si="2203"/>
        <v>0</v>
      </c>
      <c r="AG901" s="11"/>
      <c r="AH901" s="11">
        <f t="shared" si="2204"/>
        <v>35934.699999999997</v>
      </c>
      <c r="AI901" s="11">
        <f t="shared" si="2205"/>
        <v>0</v>
      </c>
      <c r="AJ901" s="11">
        <f t="shared" si="2206"/>
        <v>0</v>
      </c>
      <c r="AK901" s="11">
        <v>37689.766000000003</v>
      </c>
      <c r="AL901" s="11"/>
      <c r="AM901" s="11"/>
      <c r="AN901" s="11">
        <f t="shared" si="2207"/>
        <v>73624.466</v>
      </c>
      <c r="AO901" s="11">
        <f t="shared" si="2208"/>
        <v>0</v>
      </c>
      <c r="AP901" s="11">
        <f t="shared" si="2209"/>
        <v>0</v>
      </c>
      <c r="AQ901" s="11">
        <v>-31497.914000000001</v>
      </c>
      <c r="AR901" s="11"/>
      <c r="AS901" s="11"/>
      <c r="AT901" s="11">
        <f t="shared" si="2210"/>
        <v>42126.551999999996</v>
      </c>
      <c r="AU901" s="11">
        <f t="shared" si="2211"/>
        <v>0</v>
      </c>
      <c r="AV901" s="11">
        <f t="shared" si="2212"/>
        <v>0</v>
      </c>
      <c r="AW901" s="11"/>
      <c r="AX901" s="11"/>
      <c r="AY901" s="11"/>
      <c r="AZ901" s="11">
        <f t="shared" si="2213"/>
        <v>42126.551999999996</v>
      </c>
      <c r="BA901" s="11">
        <f t="shared" si="2214"/>
        <v>0</v>
      </c>
      <c r="BB901" s="11">
        <f t="shared" si="2215"/>
        <v>0</v>
      </c>
      <c r="BC901" s="11"/>
      <c r="BD901" s="11"/>
      <c r="BE901" s="11"/>
      <c r="BF901" s="11">
        <f t="shared" si="2216"/>
        <v>42126.551999999996</v>
      </c>
      <c r="BG901" s="11">
        <f t="shared" si="2217"/>
        <v>0</v>
      </c>
      <c r="BH901" s="11">
        <f t="shared" si="2218"/>
        <v>0</v>
      </c>
      <c r="BI901" s="11">
        <v>-14907.064</v>
      </c>
      <c r="BJ901" s="11">
        <v>14907.064</v>
      </c>
      <c r="BK901" s="11"/>
      <c r="BL901" s="11">
        <f t="shared" si="2193"/>
        <v>27219.487999999998</v>
      </c>
      <c r="BM901" s="11"/>
      <c r="BN901" s="43">
        <f t="shared" si="2219"/>
        <v>27219.487999999998</v>
      </c>
      <c r="BO901" s="11">
        <f t="shared" si="2114"/>
        <v>14907.064</v>
      </c>
      <c r="BP901" s="11"/>
      <c r="BQ901" s="43">
        <f t="shared" si="2220"/>
        <v>14907.064</v>
      </c>
      <c r="BR901" s="11">
        <f t="shared" si="2115"/>
        <v>0</v>
      </c>
      <c r="BS901" s="11"/>
      <c r="BT901" s="43">
        <f t="shared" si="2221"/>
        <v>0</v>
      </c>
      <c r="BU901" s="11"/>
      <c r="BV901" s="21"/>
      <c r="BW901" s="21"/>
      <c r="BX901" s="1" t="str">
        <f t="shared" si="2194"/>
        <v>0409</v>
      </c>
    </row>
    <row r="902" spans="1:76" ht="31.2" customHeight="1" x14ac:dyDescent="0.3">
      <c r="A902" s="62" t="s">
        <v>597</v>
      </c>
      <c r="B902" s="63"/>
      <c r="C902" s="62"/>
      <c r="D902" s="62"/>
      <c r="E902" s="65" t="s">
        <v>598</v>
      </c>
      <c r="F902" s="11"/>
      <c r="G902" s="11"/>
      <c r="H902" s="11"/>
      <c r="I902" s="11"/>
      <c r="J902" s="11"/>
      <c r="K902" s="11"/>
      <c r="L902" s="11"/>
      <c r="M902" s="11"/>
      <c r="N902" s="11"/>
      <c r="O902" s="11">
        <f t="shared" ref="O902:O903" si="2222">O903</f>
        <v>2699.0188199999998</v>
      </c>
      <c r="P902" s="11">
        <f t="shared" si="2167"/>
        <v>0</v>
      </c>
      <c r="Q902" s="11">
        <f t="shared" si="2168"/>
        <v>0</v>
      </c>
      <c r="R902" s="11">
        <f t="shared" si="2195"/>
        <v>2699.0188199999998</v>
      </c>
      <c r="S902" s="11">
        <f t="shared" si="2196"/>
        <v>0</v>
      </c>
      <c r="T902" s="11">
        <f t="shared" si="2197"/>
        <v>0</v>
      </c>
      <c r="U902" s="11">
        <f t="shared" ref="U902:U903" si="2223">U903</f>
        <v>0</v>
      </c>
      <c r="V902" s="11">
        <f t="shared" ref="V902:V903" si="2224">V903</f>
        <v>0</v>
      </c>
      <c r="W902" s="11">
        <f t="shared" ref="W902:W903" si="2225">W903</f>
        <v>0</v>
      </c>
      <c r="X902" s="11">
        <f t="shared" si="2198"/>
        <v>2699.0188199999998</v>
      </c>
      <c r="Y902" s="11">
        <f t="shared" si="2199"/>
        <v>0</v>
      </c>
      <c r="Z902" s="11">
        <f t="shared" si="2200"/>
        <v>0</v>
      </c>
      <c r="AA902" s="11">
        <f t="shared" ref="AA902:AA903" si="2226">AA903</f>
        <v>0</v>
      </c>
      <c r="AB902" s="11">
        <f t="shared" ref="AB902:AB903" si="2227">AB903</f>
        <v>0</v>
      </c>
      <c r="AC902" s="11">
        <f t="shared" ref="AC902:AC903" si="2228">AC903</f>
        <v>0</v>
      </c>
      <c r="AD902" s="11">
        <f t="shared" si="2201"/>
        <v>2699.0188199999998</v>
      </c>
      <c r="AE902" s="11">
        <f t="shared" si="2202"/>
        <v>0</v>
      </c>
      <c r="AF902" s="11">
        <f t="shared" si="2203"/>
        <v>0</v>
      </c>
      <c r="AG902" s="11">
        <f t="shared" ref="AG902:AG903" si="2229">AG903</f>
        <v>0</v>
      </c>
      <c r="AH902" s="11">
        <f t="shared" si="2204"/>
        <v>2699.0188199999998</v>
      </c>
      <c r="AI902" s="11">
        <f t="shared" si="2205"/>
        <v>0</v>
      </c>
      <c r="AJ902" s="11">
        <f t="shared" si="2206"/>
        <v>0</v>
      </c>
      <c r="AK902" s="11">
        <f t="shared" ref="AK902:AK903" si="2230">AK903</f>
        <v>0</v>
      </c>
      <c r="AL902" s="11">
        <f t="shared" ref="AL902:AL903" si="2231">AL903</f>
        <v>0</v>
      </c>
      <c r="AM902" s="11">
        <f t="shared" ref="AM902:AM903" si="2232">AM903</f>
        <v>0</v>
      </c>
      <c r="AN902" s="11">
        <f t="shared" si="2207"/>
        <v>2699.0188199999998</v>
      </c>
      <c r="AO902" s="11">
        <f t="shared" si="2208"/>
        <v>0</v>
      </c>
      <c r="AP902" s="11">
        <f t="shared" si="2209"/>
        <v>0</v>
      </c>
      <c r="AQ902" s="11">
        <f t="shared" ref="AQ902:AQ903" si="2233">AQ903</f>
        <v>0</v>
      </c>
      <c r="AR902" s="11">
        <f t="shared" ref="AR902:AR903" si="2234">AR903</f>
        <v>0</v>
      </c>
      <c r="AS902" s="11">
        <f t="shared" ref="AS902:AS903" si="2235">AS903</f>
        <v>0</v>
      </c>
      <c r="AT902" s="11">
        <f t="shared" si="2210"/>
        <v>2699.0188199999998</v>
      </c>
      <c r="AU902" s="11">
        <f t="shared" si="2211"/>
        <v>0</v>
      </c>
      <c r="AV902" s="11">
        <f t="shared" si="2212"/>
        <v>0</v>
      </c>
      <c r="AW902" s="11">
        <f t="shared" ref="AW902:AW903" si="2236">AW903</f>
        <v>-1352.751</v>
      </c>
      <c r="AX902" s="11">
        <f t="shared" ref="AX902:AX903" si="2237">AX903</f>
        <v>0</v>
      </c>
      <c r="AY902" s="11">
        <f t="shared" ref="AY902:AY903" si="2238">AY903</f>
        <v>0</v>
      </c>
      <c r="AZ902" s="11">
        <f t="shared" si="2213"/>
        <v>1346.2678199999998</v>
      </c>
      <c r="BA902" s="11">
        <f t="shared" si="2214"/>
        <v>0</v>
      </c>
      <c r="BB902" s="11">
        <f t="shared" si="2215"/>
        <v>0</v>
      </c>
      <c r="BC902" s="11">
        <f t="shared" ref="BC902:BC903" si="2239">BC903</f>
        <v>0</v>
      </c>
      <c r="BD902" s="11">
        <f t="shared" ref="BD902:BD903" si="2240">BD903</f>
        <v>0</v>
      </c>
      <c r="BE902" s="11">
        <f t="shared" ref="BE902:BE903" si="2241">BE903</f>
        <v>0</v>
      </c>
      <c r="BF902" s="11">
        <f t="shared" si="2216"/>
        <v>1346.2678199999998</v>
      </c>
      <c r="BG902" s="11">
        <f t="shared" si="2217"/>
        <v>0</v>
      </c>
      <c r="BH902" s="11">
        <f t="shared" si="2218"/>
        <v>0</v>
      </c>
      <c r="BI902" s="11">
        <f t="shared" ref="BI902:BI903" si="2242">BI903</f>
        <v>0</v>
      </c>
      <c r="BJ902" s="11">
        <f t="shared" ref="BJ902:BJ903" si="2243">BJ903</f>
        <v>0</v>
      </c>
      <c r="BK902" s="11">
        <f t="shared" ref="BK902:BK903" si="2244">BK903</f>
        <v>0</v>
      </c>
      <c r="BL902" s="11">
        <f t="shared" si="2193"/>
        <v>1346.2678199999998</v>
      </c>
      <c r="BM902" s="11">
        <f t="shared" ref="BM902:BM903" si="2245">BM903</f>
        <v>0</v>
      </c>
      <c r="BN902" s="43">
        <f t="shared" si="2219"/>
        <v>1346.2678199999998</v>
      </c>
      <c r="BO902" s="11">
        <f t="shared" si="2114"/>
        <v>0</v>
      </c>
      <c r="BP902" s="11">
        <f t="shared" ref="BP902:BU903" si="2246">BP903</f>
        <v>0</v>
      </c>
      <c r="BQ902" s="43">
        <f t="shared" si="2220"/>
        <v>0</v>
      </c>
      <c r="BR902" s="11">
        <f t="shared" si="2115"/>
        <v>0</v>
      </c>
      <c r="BS902" s="11">
        <f t="shared" si="2246"/>
        <v>0</v>
      </c>
      <c r="BT902" s="43">
        <f t="shared" si="2221"/>
        <v>0</v>
      </c>
      <c r="BU902" s="11">
        <f t="shared" si="2246"/>
        <v>0</v>
      </c>
      <c r="BV902" s="21"/>
      <c r="BW902" s="21"/>
      <c r="BX902" s="1" t="str">
        <f t="shared" si="2194"/>
        <v/>
      </c>
    </row>
    <row r="903" spans="1:76" ht="46.8" customHeight="1" x14ac:dyDescent="0.3">
      <c r="A903" s="62" t="s">
        <v>597</v>
      </c>
      <c r="B903" s="63" t="s">
        <v>41</v>
      </c>
      <c r="C903" s="62"/>
      <c r="D903" s="62"/>
      <c r="E903" s="64" t="s">
        <v>42</v>
      </c>
      <c r="F903" s="11"/>
      <c r="G903" s="11"/>
      <c r="H903" s="11"/>
      <c r="I903" s="11"/>
      <c r="J903" s="11"/>
      <c r="K903" s="11"/>
      <c r="L903" s="11"/>
      <c r="M903" s="11"/>
      <c r="N903" s="11"/>
      <c r="O903" s="11">
        <f t="shared" si="2222"/>
        <v>2699.0188199999998</v>
      </c>
      <c r="P903" s="11">
        <f t="shared" si="2167"/>
        <v>0</v>
      </c>
      <c r="Q903" s="11">
        <f t="shared" si="2168"/>
        <v>0</v>
      </c>
      <c r="R903" s="11">
        <f t="shared" si="2195"/>
        <v>2699.0188199999998</v>
      </c>
      <c r="S903" s="11">
        <f t="shared" si="2196"/>
        <v>0</v>
      </c>
      <c r="T903" s="11">
        <f t="shared" si="2197"/>
        <v>0</v>
      </c>
      <c r="U903" s="11">
        <f t="shared" si="2223"/>
        <v>0</v>
      </c>
      <c r="V903" s="11">
        <f t="shared" si="2224"/>
        <v>0</v>
      </c>
      <c r="W903" s="11">
        <f t="shared" si="2225"/>
        <v>0</v>
      </c>
      <c r="X903" s="11">
        <f t="shared" si="2198"/>
        <v>2699.0188199999998</v>
      </c>
      <c r="Y903" s="11">
        <f t="shared" si="2199"/>
        <v>0</v>
      </c>
      <c r="Z903" s="11">
        <f t="shared" si="2200"/>
        <v>0</v>
      </c>
      <c r="AA903" s="11">
        <f t="shared" si="2226"/>
        <v>0</v>
      </c>
      <c r="AB903" s="11">
        <f t="shared" si="2227"/>
        <v>0</v>
      </c>
      <c r="AC903" s="11">
        <f t="shared" si="2228"/>
        <v>0</v>
      </c>
      <c r="AD903" s="11">
        <f t="shared" si="2201"/>
        <v>2699.0188199999998</v>
      </c>
      <c r="AE903" s="11">
        <f t="shared" si="2202"/>
        <v>0</v>
      </c>
      <c r="AF903" s="11">
        <f t="shared" si="2203"/>
        <v>0</v>
      </c>
      <c r="AG903" s="11">
        <f t="shared" si="2229"/>
        <v>0</v>
      </c>
      <c r="AH903" s="11">
        <f t="shared" si="2204"/>
        <v>2699.0188199999998</v>
      </c>
      <c r="AI903" s="11">
        <f t="shared" si="2205"/>
        <v>0</v>
      </c>
      <c r="AJ903" s="11">
        <f t="shared" si="2206"/>
        <v>0</v>
      </c>
      <c r="AK903" s="11">
        <f t="shared" si="2230"/>
        <v>0</v>
      </c>
      <c r="AL903" s="11">
        <f t="shared" si="2231"/>
        <v>0</v>
      </c>
      <c r="AM903" s="11">
        <f t="shared" si="2232"/>
        <v>0</v>
      </c>
      <c r="AN903" s="11">
        <f t="shared" si="2207"/>
        <v>2699.0188199999998</v>
      </c>
      <c r="AO903" s="11">
        <f t="shared" si="2208"/>
        <v>0</v>
      </c>
      <c r="AP903" s="11">
        <f t="shared" si="2209"/>
        <v>0</v>
      </c>
      <c r="AQ903" s="11">
        <f t="shared" si="2233"/>
        <v>0</v>
      </c>
      <c r="AR903" s="11">
        <f t="shared" si="2234"/>
        <v>0</v>
      </c>
      <c r="AS903" s="11">
        <f t="shared" si="2235"/>
        <v>0</v>
      </c>
      <c r="AT903" s="11">
        <f t="shared" si="2210"/>
        <v>2699.0188199999998</v>
      </c>
      <c r="AU903" s="11">
        <f t="shared" si="2211"/>
        <v>0</v>
      </c>
      <c r="AV903" s="11">
        <f t="shared" si="2212"/>
        <v>0</v>
      </c>
      <c r="AW903" s="11">
        <f t="shared" si="2236"/>
        <v>-1352.751</v>
      </c>
      <c r="AX903" s="11">
        <f t="shared" si="2237"/>
        <v>0</v>
      </c>
      <c r="AY903" s="11">
        <f t="shared" si="2238"/>
        <v>0</v>
      </c>
      <c r="AZ903" s="11">
        <f t="shared" si="2213"/>
        <v>1346.2678199999998</v>
      </c>
      <c r="BA903" s="11">
        <f t="shared" si="2214"/>
        <v>0</v>
      </c>
      <c r="BB903" s="11">
        <f t="shared" si="2215"/>
        <v>0</v>
      </c>
      <c r="BC903" s="11">
        <f t="shared" si="2239"/>
        <v>0</v>
      </c>
      <c r="BD903" s="11">
        <f t="shared" si="2240"/>
        <v>0</v>
      </c>
      <c r="BE903" s="11">
        <f t="shared" si="2241"/>
        <v>0</v>
      </c>
      <c r="BF903" s="11">
        <f t="shared" si="2216"/>
        <v>1346.2678199999998</v>
      </c>
      <c r="BG903" s="11">
        <f t="shared" si="2217"/>
        <v>0</v>
      </c>
      <c r="BH903" s="11">
        <f t="shared" si="2218"/>
        <v>0</v>
      </c>
      <c r="BI903" s="11">
        <f t="shared" si="2242"/>
        <v>0</v>
      </c>
      <c r="BJ903" s="11">
        <f t="shared" si="2243"/>
        <v>0</v>
      </c>
      <c r="BK903" s="11">
        <f t="shared" si="2244"/>
        <v>0</v>
      </c>
      <c r="BL903" s="11">
        <f t="shared" si="2193"/>
        <v>1346.2678199999998</v>
      </c>
      <c r="BM903" s="11">
        <f t="shared" si="2245"/>
        <v>0</v>
      </c>
      <c r="BN903" s="43">
        <f t="shared" si="2219"/>
        <v>1346.2678199999998</v>
      </c>
      <c r="BO903" s="11">
        <f t="shared" si="2114"/>
        <v>0</v>
      </c>
      <c r="BP903" s="11">
        <f t="shared" si="2246"/>
        <v>0</v>
      </c>
      <c r="BQ903" s="43">
        <f t="shared" si="2220"/>
        <v>0</v>
      </c>
      <c r="BR903" s="11">
        <f t="shared" si="2115"/>
        <v>0</v>
      </c>
      <c r="BS903" s="11">
        <f t="shared" si="2246"/>
        <v>0</v>
      </c>
      <c r="BT903" s="43">
        <f t="shared" si="2221"/>
        <v>0</v>
      </c>
      <c r="BU903" s="11">
        <f t="shared" si="2246"/>
        <v>0</v>
      </c>
      <c r="BV903" s="21"/>
      <c r="BW903" s="21"/>
      <c r="BX903" s="1" t="str">
        <f t="shared" si="2194"/>
        <v/>
      </c>
    </row>
    <row r="904" spans="1:76" ht="15.6" customHeight="1" x14ac:dyDescent="0.3">
      <c r="A904" s="62" t="s">
        <v>597</v>
      </c>
      <c r="B904" s="63">
        <v>400</v>
      </c>
      <c r="C904" s="62" t="s">
        <v>71</v>
      </c>
      <c r="D904" s="62" t="s">
        <v>72</v>
      </c>
      <c r="E904" s="64" t="s">
        <v>73</v>
      </c>
      <c r="F904" s="11"/>
      <c r="G904" s="11"/>
      <c r="H904" s="11"/>
      <c r="I904" s="11"/>
      <c r="J904" s="11"/>
      <c r="K904" s="11"/>
      <c r="L904" s="11"/>
      <c r="M904" s="11"/>
      <c r="N904" s="11"/>
      <c r="O904" s="11">
        <v>2699.0188199999998</v>
      </c>
      <c r="P904" s="11"/>
      <c r="Q904" s="11"/>
      <c r="R904" s="11">
        <f t="shared" si="2195"/>
        <v>2699.0188199999998</v>
      </c>
      <c r="S904" s="11">
        <f t="shared" si="2196"/>
        <v>0</v>
      </c>
      <c r="T904" s="11">
        <f t="shared" si="2197"/>
        <v>0</v>
      </c>
      <c r="U904" s="11"/>
      <c r="V904" s="11"/>
      <c r="W904" s="11"/>
      <c r="X904" s="11">
        <f t="shared" si="2198"/>
        <v>2699.0188199999998</v>
      </c>
      <c r="Y904" s="11">
        <f t="shared" si="2199"/>
        <v>0</v>
      </c>
      <c r="Z904" s="11">
        <f t="shared" si="2200"/>
        <v>0</v>
      </c>
      <c r="AA904" s="11"/>
      <c r="AB904" s="11"/>
      <c r="AC904" s="11"/>
      <c r="AD904" s="11">
        <f t="shared" si="2201"/>
        <v>2699.0188199999998</v>
      </c>
      <c r="AE904" s="11">
        <f t="shared" si="2202"/>
        <v>0</v>
      </c>
      <c r="AF904" s="11">
        <f t="shared" si="2203"/>
        <v>0</v>
      </c>
      <c r="AG904" s="11"/>
      <c r="AH904" s="11">
        <f t="shared" si="2204"/>
        <v>2699.0188199999998</v>
      </c>
      <c r="AI904" s="11">
        <f t="shared" si="2205"/>
        <v>0</v>
      </c>
      <c r="AJ904" s="11">
        <f t="shared" si="2206"/>
        <v>0</v>
      </c>
      <c r="AK904" s="11"/>
      <c r="AL904" s="11"/>
      <c r="AM904" s="11"/>
      <c r="AN904" s="11">
        <f t="shared" si="2207"/>
        <v>2699.0188199999998</v>
      </c>
      <c r="AO904" s="11">
        <f t="shared" si="2208"/>
        <v>0</v>
      </c>
      <c r="AP904" s="11">
        <f t="shared" si="2209"/>
        <v>0</v>
      </c>
      <c r="AQ904" s="11"/>
      <c r="AR904" s="11"/>
      <c r="AS904" s="11"/>
      <c r="AT904" s="11">
        <f t="shared" si="2210"/>
        <v>2699.0188199999998</v>
      </c>
      <c r="AU904" s="11">
        <f t="shared" si="2211"/>
        <v>0</v>
      </c>
      <c r="AV904" s="11">
        <f t="shared" si="2212"/>
        <v>0</v>
      </c>
      <c r="AW904" s="11">
        <v>-1352.751</v>
      </c>
      <c r="AX904" s="11"/>
      <c r="AY904" s="11"/>
      <c r="AZ904" s="11">
        <f t="shared" si="2213"/>
        <v>1346.2678199999998</v>
      </c>
      <c r="BA904" s="11">
        <f t="shared" si="2214"/>
        <v>0</v>
      </c>
      <c r="BB904" s="11">
        <f t="shared" si="2215"/>
        <v>0</v>
      </c>
      <c r="BC904" s="11"/>
      <c r="BD904" s="11"/>
      <c r="BE904" s="11"/>
      <c r="BF904" s="11">
        <f t="shared" si="2216"/>
        <v>1346.2678199999998</v>
      </c>
      <c r="BG904" s="11">
        <f t="shared" si="2217"/>
        <v>0</v>
      </c>
      <c r="BH904" s="11">
        <f t="shared" si="2218"/>
        <v>0</v>
      </c>
      <c r="BI904" s="11"/>
      <c r="BJ904" s="11"/>
      <c r="BK904" s="11"/>
      <c r="BL904" s="11">
        <f t="shared" si="2193"/>
        <v>1346.2678199999998</v>
      </c>
      <c r="BM904" s="11"/>
      <c r="BN904" s="43">
        <f t="shared" si="2219"/>
        <v>1346.2678199999998</v>
      </c>
      <c r="BO904" s="11">
        <f t="shared" si="2114"/>
        <v>0</v>
      </c>
      <c r="BP904" s="11"/>
      <c r="BQ904" s="43">
        <f t="shared" si="2220"/>
        <v>0</v>
      </c>
      <c r="BR904" s="11">
        <f t="shared" si="2115"/>
        <v>0</v>
      </c>
      <c r="BS904" s="11"/>
      <c r="BT904" s="43">
        <f t="shared" si="2221"/>
        <v>0</v>
      </c>
      <c r="BU904" s="11"/>
      <c r="BV904" s="21"/>
      <c r="BW904" s="21"/>
      <c r="BX904" s="1" t="str">
        <f t="shared" si="2194"/>
        <v>0409</v>
      </c>
    </row>
    <row r="905" spans="1:76" ht="62.4" customHeight="1" x14ac:dyDescent="0.3">
      <c r="A905" s="62" t="s">
        <v>599</v>
      </c>
      <c r="B905" s="63"/>
      <c r="C905" s="62"/>
      <c r="D905" s="62"/>
      <c r="E905" s="64" t="s">
        <v>600</v>
      </c>
      <c r="F905" s="11"/>
      <c r="G905" s="11"/>
      <c r="H905" s="11"/>
      <c r="I905" s="11"/>
      <c r="J905" s="11"/>
      <c r="K905" s="11"/>
      <c r="L905" s="11"/>
      <c r="M905" s="11"/>
      <c r="N905" s="11"/>
      <c r="O905" s="11">
        <f>O906+O908</f>
        <v>39566.691999999995</v>
      </c>
      <c r="P905" s="11">
        <f>P906+P908</f>
        <v>0</v>
      </c>
      <c r="Q905" s="11">
        <f>Q906+Q908</f>
        <v>0</v>
      </c>
      <c r="R905" s="11">
        <f t="shared" si="2195"/>
        <v>39566.691999999995</v>
      </c>
      <c r="S905" s="11">
        <f t="shared" si="2196"/>
        <v>0</v>
      </c>
      <c r="T905" s="11">
        <f t="shared" si="2197"/>
        <v>0</v>
      </c>
      <c r="U905" s="11">
        <f>U906+U908</f>
        <v>-39566.692000000003</v>
      </c>
      <c r="V905" s="11">
        <f>V906+V908</f>
        <v>0</v>
      </c>
      <c r="W905" s="11">
        <f>W906+W908</f>
        <v>0</v>
      </c>
      <c r="X905" s="11">
        <f t="shared" si="2198"/>
        <v>0</v>
      </c>
      <c r="Y905" s="11">
        <f t="shared" si="2199"/>
        <v>0</v>
      </c>
      <c r="Z905" s="11">
        <f t="shared" si="2200"/>
        <v>0</v>
      </c>
      <c r="AA905" s="11">
        <f>AA906+AA908</f>
        <v>0</v>
      </c>
      <c r="AB905" s="11">
        <f>AB906+AB908</f>
        <v>0</v>
      </c>
      <c r="AC905" s="11">
        <f>AC906+AC908</f>
        <v>0</v>
      </c>
      <c r="AD905" s="11">
        <f t="shared" si="2201"/>
        <v>0</v>
      </c>
      <c r="AE905" s="11">
        <f t="shared" si="2202"/>
        <v>0</v>
      </c>
      <c r="AF905" s="11">
        <f t="shared" si="2203"/>
        <v>0</v>
      </c>
      <c r="AG905" s="11">
        <f>AG906+AG908</f>
        <v>0</v>
      </c>
      <c r="AH905" s="11">
        <f t="shared" si="2204"/>
        <v>0</v>
      </c>
      <c r="AI905" s="11">
        <f t="shared" si="2205"/>
        <v>0</v>
      </c>
      <c r="AJ905" s="11">
        <f t="shared" si="2206"/>
        <v>0</v>
      </c>
      <c r="AK905" s="11">
        <f>AK906+AK908</f>
        <v>0</v>
      </c>
      <c r="AL905" s="11">
        <f>AL906+AL908</f>
        <v>0</v>
      </c>
      <c r="AM905" s="11">
        <f>AM906+AM908</f>
        <v>0</v>
      </c>
      <c r="AN905" s="11">
        <f t="shared" si="2207"/>
        <v>0</v>
      </c>
      <c r="AO905" s="11">
        <f t="shared" si="2208"/>
        <v>0</v>
      </c>
      <c r="AP905" s="11">
        <f t="shared" si="2209"/>
        <v>0</v>
      </c>
      <c r="AQ905" s="11">
        <f>AQ906+AQ908</f>
        <v>31497.914000000001</v>
      </c>
      <c r="AR905" s="11">
        <f>AR906+AR908</f>
        <v>0</v>
      </c>
      <c r="AS905" s="11">
        <f>AS906+AS908</f>
        <v>0</v>
      </c>
      <c r="AT905" s="11">
        <f t="shared" si="2210"/>
        <v>31497.914000000001</v>
      </c>
      <c r="AU905" s="11">
        <f t="shared" si="2211"/>
        <v>0</v>
      </c>
      <c r="AV905" s="11">
        <f t="shared" si="2212"/>
        <v>0</v>
      </c>
      <c r="AW905" s="11">
        <f>AW906+AW908</f>
        <v>0</v>
      </c>
      <c r="AX905" s="11">
        <f>AX906+AX908</f>
        <v>0</v>
      </c>
      <c r="AY905" s="11">
        <f>AY906+AY908</f>
        <v>0</v>
      </c>
      <c r="AZ905" s="11">
        <f t="shared" si="2213"/>
        <v>31497.914000000001</v>
      </c>
      <c r="BA905" s="11">
        <f t="shared" si="2214"/>
        <v>0</v>
      </c>
      <c r="BB905" s="11">
        <f t="shared" si="2215"/>
        <v>0</v>
      </c>
      <c r="BC905" s="11">
        <f>BC906+BC908</f>
        <v>0</v>
      </c>
      <c r="BD905" s="11">
        <f>BD906+BD908</f>
        <v>0</v>
      </c>
      <c r="BE905" s="11">
        <f>BE906+BE908</f>
        <v>0</v>
      </c>
      <c r="BF905" s="11">
        <f t="shared" si="2216"/>
        <v>31497.914000000001</v>
      </c>
      <c r="BG905" s="11">
        <f t="shared" si="2217"/>
        <v>0</v>
      </c>
      <c r="BH905" s="11">
        <f t="shared" si="2218"/>
        <v>0</v>
      </c>
      <c r="BI905" s="11">
        <f>BI906+BI908</f>
        <v>0</v>
      </c>
      <c r="BJ905" s="11">
        <f>BJ906+BJ908</f>
        <v>0</v>
      </c>
      <c r="BK905" s="11">
        <f>BK906+BK908</f>
        <v>0</v>
      </c>
      <c r="BL905" s="11">
        <f t="shared" si="2193"/>
        <v>31497.914000000001</v>
      </c>
      <c r="BM905" s="11">
        <f>BM906+BM908</f>
        <v>0</v>
      </c>
      <c r="BN905" s="43">
        <f t="shared" si="2219"/>
        <v>31497.914000000001</v>
      </c>
      <c r="BO905" s="11">
        <f t="shared" si="2114"/>
        <v>0</v>
      </c>
      <c r="BP905" s="11">
        <f>BP906+BP908</f>
        <v>0</v>
      </c>
      <c r="BQ905" s="43">
        <f t="shared" si="2220"/>
        <v>0</v>
      </c>
      <c r="BR905" s="11">
        <f t="shared" si="2115"/>
        <v>0</v>
      </c>
      <c r="BS905" s="11">
        <f>BS906+BS908</f>
        <v>0</v>
      </c>
      <c r="BT905" s="43">
        <f t="shared" si="2221"/>
        <v>0</v>
      </c>
      <c r="BU905" s="11">
        <f>BU906+BU908</f>
        <v>0</v>
      </c>
      <c r="BV905" s="21"/>
      <c r="BW905" s="21"/>
      <c r="BX905" s="1" t="str">
        <f t="shared" si="2194"/>
        <v/>
      </c>
    </row>
    <row r="906" spans="1:76" s="1" customFormat="1" ht="31.2" hidden="1" customHeight="1" x14ac:dyDescent="0.3">
      <c r="A906" s="8" t="s">
        <v>599</v>
      </c>
      <c r="B906" s="9" t="s">
        <v>64</v>
      </c>
      <c r="C906" s="8"/>
      <c r="D906" s="8"/>
      <c r="E906" s="20" t="s">
        <v>65</v>
      </c>
      <c r="F906" s="11"/>
      <c r="G906" s="11"/>
      <c r="H906" s="11"/>
      <c r="I906" s="11"/>
      <c r="J906" s="11"/>
      <c r="K906" s="11"/>
      <c r="L906" s="11"/>
      <c r="M906" s="11"/>
      <c r="N906" s="11"/>
      <c r="O906" s="11">
        <f>O907</f>
        <v>314.5</v>
      </c>
      <c r="P906" s="11">
        <f>P907</f>
        <v>0</v>
      </c>
      <c r="Q906" s="11">
        <f>Q907</f>
        <v>0</v>
      </c>
      <c r="R906" s="11">
        <f t="shared" si="2195"/>
        <v>314.5</v>
      </c>
      <c r="S906" s="11">
        <f t="shared" si="2196"/>
        <v>0</v>
      </c>
      <c r="T906" s="11">
        <f t="shared" si="2197"/>
        <v>0</v>
      </c>
      <c r="U906" s="11">
        <f>U907</f>
        <v>-314.5</v>
      </c>
      <c r="V906" s="11">
        <f>V907</f>
        <v>0</v>
      </c>
      <c r="W906" s="11">
        <f>W907</f>
        <v>0</v>
      </c>
      <c r="X906" s="11">
        <f t="shared" si="2198"/>
        <v>0</v>
      </c>
      <c r="Y906" s="11">
        <f t="shared" si="2199"/>
        <v>0</v>
      </c>
      <c r="Z906" s="11">
        <f t="shared" si="2200"/>
        <v>0</v>
      </c>
      <c r="AA906" s="11">
        <f>AA907</f>
        <v>0</v>
      </c>
      <c r="AB906" s="11">
        <f>AB907</f>
        <v>0</v>
      </c>
      <c r="AC906" s="11">
        <f>AC907</f>
        <v>0</v>
      </c>
      <c r="AD906" s="11">
        <f t="shared" si="2201"/>
        <v>0</v>
      </c>
      <c r="AE906" s="11">
        <f t="shared" si="2202"/>
        <v>0</v>
      </c>
      <c r="AF906" s="11">
        <f t="shared" si="2203"/>
        <v>0</v>
      </c>
      <c r="AG906" s="11">
        <f>AG907</f>
        <v>0</v>
      </c>
      <c r="AH906" s="11">
        <f t="shared" si="2204"/>
        <v>0</v>
      </c>
      <c r="AI906" s="11">
        <f t="shared" si="2205"/>
        <v>0</v>
      </c>
      <c r="AJ906" s="11">
        <f t="shared" si="2206"/>
        <v>0</v>
      </c>
      <c r="AK906" s="11">
        <f>AK907</f>
        <v>0</v>
      </c>
      <c r="AL906" s="11">
        <f>AL907</f>
        <v>0</v>
      </c>
      <c r="AM906" s="11">
        <f>AM907</f>
        <v>0</v>
      </c>
      <c r="AN906" s="11">
        <f t="shared" si="2207"/>
        <v>0</v>
      </c>
      <c r="AO906" s="11">
        <f t="shared" si="2208"/>
        <v>0</v>
      </c>
      <c r="AP906" s="11">
        <f t="shared" si="2209"/>
        <v>0</v>
      </c>
      <c r="AQ906" s="11">
        <f>AQ907</f>
        <v>0</v>
      </c>
      <c r="AR906" s="11">
        <f>AR907</f>
        <v>0</v>
      </c>
      <c r="AS906" s="11">
        <f>AS907</f>
        <v>0</v>
      </c>
      <c r="AT906" s="11">
        <f t="shared" si="2210"/>
        <v>0</v>
      </c>
      <c r="AU906" s="11">
        <f t="shared" si="2211"/>
        <v>0</v>
      </c>
      <c r="AV906" s="11">
        <f t="shared" si="2212"/>
        <v>0</v>
      </c>
      <c r="AW906" s="11">
        <f>AW907</f>
        <v>0</v>
      </c>
      <c r="AX906" s="11">
        <f>AX907</f>
        <v>0</v>
      </c>
      <c r="AY906" s="11">
        <f>AY907</f>
        <v>0</v>
      </c>
      <c r="AZ906" s="11">
        <f t="shared" si="2213"/>
        <v>0</v>
      </c>
      <c r="BA906" s="11">
        <f t="shared" si="2214"/>
        <v>0</v>
      </c>
      <c r="BB906" s="11">
        <f t="shared" si="2215"/>
        <v>0</v>
      </c>
      <c r="BC906" s="11">
        <f>BC907</f>
        <v>0</v>
      </c>
      <c r="BD906" s="11">
        <f>BD907</f>
        <v>0</v>
      </c>
      <c r="BE906" s="11">
        <f>BE907</f>
        <v>0</v>
      </c>
      <c r="BF906" s="11">
        <f t="shared" si="2216"/>
        <v>0</v>
      </c>
      <c r="BG906" s="11">
        <f t="shared" si="2217"/>
        <v>0</v>
      </c>
      <c r="BH906" s="11">
        <f t="shared" si="2218"/>
        <v>0</v>
      </c>
      <c r="BI906" s="11">
        <f>BI907</f>
        <v>0</v>
      </c>
      <c r="BJ906" s="11">
        <f>BJ907</f>
        <v>0</v>
      </c>
      <c r="BK906" s="11">
        <f>BK907</f>
        <v>0</v>
      </c>
      <c r="BL906" s="11">
        <f t="shared" si="2193"/>
        <v>0</v>
      </c>
      <c r="BM906" s="11">
        <f>BM907</f>
        <v>0</v>
      </c>
      <c r="BN906" s="11"/>
      <c r="BO906" s="11">
        <f t="shared" si="2114"/>
        <v>0</v>
      </c>
      <c r="BP906" s="11">
        <f>BP907</f>
        <v>0</v>
      </c>
      <c r="BQ906" s="11"/>
      <c r="BR906" s="11">
        <f t="shared" si="2115"/>
        <v>0</v>
      </c>
      <c r="BS906" s="11">
        <f>BS907</f>
        <v>0</v>
      </c>
      <c r="BT906" s="11"/>
      <c r="BU906" s="11">
        <f>BU907</f>
        <v>0</v>
      </c>
      <c r="BV906" s="21">
        <v>0</v>
      </c>
      <c r="BW906" s="21"/>
      <c r="BX906" s="1" t="str">
        <f t="shared" si="2194"/>
        <v/>
      </c>
    </row>
    <row r="907" spans="1:76" s="1" customFormat="1" ht="15.6" hidden="1" customHeight="1" x14ac:dyDescent="0.3">
      <c r="A907" s="8" t="s">
        <v>599</v>
      </c>
      <c r="B907" s="9">
        <v>200</v>
      </c>
      <c r="C907" s="8" t="s">
        <v>71</v>
      </c>
      <c r="D907" s="8" t="s">
        <v>72</v>
      </c>
      <c r="E907" s="20" t="s">
        <v>73</v>
      </c>
      <c r="F907" s="11"/>
      <c r="G907" s="11"/>
      <c r="H907" s="11"/>
      <c r="I907" s="11"/>
      <c r="J907" s="11"/>
      <c r="K907" s="11"/>
      <c r="L907" s="11"/>
      <c r="M907" s="11"/>
      <c r="N907" s="11"/>
      <c r="O907" s="11">
        <f>224.5+90</f>
        <v>314.5</v>
      </c>
      <c r="P907" s="11"/>
      <c r="Q907" s="11"/>
      <c r="R907" s="11">
        <f t="shared" si="2195"/>
        <v>314.5</v>
      </c>
      <c r="S907" s="11">
        <f t="shared" si="2196"/>
        <v>0</v>
      </c>
      <c r="T907" s="11">
        <f t="shared" si="2197"/>
        <v>0</v>
      </c>
      <c r="U907" s="11">
        <v>-314.5</v>
      </c>
      <c r="V907" s="11"/>
      <c r="W907" s="11"/>
      <c r="X907" s="11">
        <f t="shared" si="2198"/>
        <v>0</v>
      </c>
      <c r="Y907" s="11">
        <f t="shared" si="2199"/>
        <v>0</v>
      </c>
      <c r="Z907" s="11">
        <f t="shared" si="2200"/>
        <v>0</v>
      </c>
      <c r="AA907" s="11"/>
      <c r="AB907" s="11"/>
      <c r="AC907" s="11"/>
      <c r="AD907" s="11">
        <f t="shared" si="2201"/>
        <v>0</v>
      </c>
      <c r="AE907" s="11">
        <f t="shared" si="2202"/>
        <v>0</v>
      </c>
      <c r="AF907" s="11">
        <f t="shared" si="2203"/>
        <v>0</v>
      </c>
      <c r="AG907" s="11"/>
      <c r="AH907" s="11">
        <f t="shared" si="2204"/>
        <v>0</v>
      </c>
      <c r="AI907" s="11">
        <f t="shared" si="2205"/>
        <v>0</v>
      </c>
      <c r="AJ907" s="11">
        <f t="shared" si="2206"/>
        <v>0</v>
      </c>
      <c r="AK907" s="11"/>
      <c r="AL907" s="11"/>
      <c r="AM907" s="11"/>
      <c r="AN907" s="11">
        <f t="shared" si="2207"/>
        <v>0</v>
      </c>
      <c r="AO907" s="11">
        <f t="shared" si="2208"/>
        <v>0</v>
      </c>
      <c r="AP907" s="11">
        <f t="shared" si="2209"/>
        <v>0</v>
      </c>
      <c r="AQ907" s="11"/>
      <c r="AR907" s="11"/>
      <c r="AS907" s="11"/>
      <c r="AT907" s="11">
        <f t="shared" si="2210"/>
        <v>0</v>
      </c>
      <c r="AU907" s="11">
        <f t="shared" si="2211"/>
        <v>0</v>
      </c>
      <c r="AV907" s="11">
        <f t="shared" si="2212"/>
        <v>0</v>
      </c>
      <c r="AW907" s="11"/>
      <c r="AX907" s="11"/>
      <c r="AY907" s="11"/>
      <c r="AZ907" s="11">
        <f t="shared" si="2213"/>
        <v>0</v>
      </c>
      <c r="BA907" s="11">
        <f t="shared" si="2214"/>
        <v>0</v>
      </c>
      <c r="BB907" s="11">
        <f t="shared" si="2215"/>
        <v>0</v>
      </c>
      <c r="BC907" s="11"/>
      <c r="BD907" s="11"/>
      <c r="BE907" s="11"/>
      <c r="BF907" s="11">
        <f t="shared" si="2216"/>
        <v>0</v>
      </c>
      <c r="BG907" s="11">
        <f t="shared" si="2217"/>
        <v>0</v>
      </c>
      <c r="BH907" s="11">
        <f t="shared" si="2218"/>
        <v>0</v>
      </c>
      <c r="BI907" s="11"/>
      <c r="BJ907" s="11"/>
      <c r="BK907" s="11"/>
      <c r="BL907" s="11">
        <f t="shared" si="2193"/>
        <v>0</v>
      </c>
      <c r="BM907" s="11"/>
      <c r="BN907" s="11"/>
      <c r="BO907" s="11">
        <f t="shared" si="2114"/>
        <v>0</v>
      </c>
      <c r="BP907" s="11"/>
      <c r="BQ907" s="11"/>
      <c r="BR907" s="11">
        <f t="shared" si="2115"/>
        <v>0</v>
      </c>
      <c r="BS907" s="11"/>
      <c r="BT907" s="11"/>
      <c r="BU907" s="11"/>
      <c r="BV907" s="21">
        <v>0</v>
      </c>
      <c r="BW907" s="21"/>
      <c r="BX907" s="1" t="str">
        <f t="shared" si="2194"/>
        <v>0409</v>
      </c>
    </row>
    <row r="908" spans="1:76" ht="15.6" customHeight="1" x14ac:dyDescent="0.3">
      <c r="A908" s="62" t="s">
        <v>599</v>
      </c>
      <c r="B908" s="63" t="s">
        <v>58</v>
      </c>
      <c r="C908" s="62"/>
      <c r="D908" s="62"/>
      <c r="E908" s="64" t="s">
        <v>59</v>
      </c>
      <c r="F908" s="11"/>
      <c r="G908" s="11"/>
      <c r="H908" s="11"/>
      <c r="I908" s="11"/>
      <c r="J908" s="11"/>
      <c r="K908" s="11"/>
      <c r="L908" s="11"/>
      <c r="M908" s="11"/>
      <c r="N908" s="11"/>
      <c r="O908" s="11">
        <f>O909</f>
        <v>39252.191999999995</v>
      </c>
      <c r="P908" s="11">
        <f>P909</f>
        <v>0</v>
      </c>
      <c r="Q908" s="11">
        <f>Q909</f>
        <v>0</v>
      </c>
      <c r="R908" s="11">
        <f t="shared" si="2195"/>
        <v>39252.191999999995</v>
      </c>
      <c r="S908" s="11">
        <f t="shared" si="2196"/>
        <v>0</v>
      </c>
      <c r="T908" s="11">
        <f t="shared" si="2197"/>
        <v>0</v>
      </c>
      <c r="U908" s="11">
        <f>U909</f>
        <v>-39252.192000000003</v>
      </c>
      <c r="V908" s="11">
        <f>V909</f>
        <v>0</v>
      </c>
      <c r="W908" s="11">
        <f>W909</f>
        <v>0</v>
      </c>
      <c r="X908" s="11">
        <f t="shared" si="2198"/>
        <v>0</v>
      </c>
      <c r="Y908" s="11">
        <f t="shared" si="2199"/>
        <v>0</v>
      </c>
      <c r="Z908" s="11">
        <f t="shared" si="2200"/>
        <v>0</v>
      </c>
      <c r="AA908" s="11">
        <f>AA909</f>
        <v>0</v>
      </c>
      <c r="AB908" s="11">
        <f>AB909</f>
        <v>0</v>
      </c>
      <c r="AC908" s="11">
        <f>AC909</f>
        <v>0</v>
      </c>
      <c r="AD908" s="11">
        <f t="shared" si="2201"/>
        <v>0</v>
      </c>
      <c r="AE908" s="11">
        <f t="shared" si="2202"/>
        <v>0</v>
      </c>
      <c r="AF908" s="11">
        <f t="shared" si="2203"/>
        <v>0</v>
      </c>
      <c r="AG908" s="11">
        <f>AG909</f>
        <v>0</v>
      </c>
      <c r="AH908" s="11">
        <f t="shared" si="2204"/>
        <v>0</v>
      </c>
      <c r="AI908" s="11">
        <f t="shared" si="2205"/>
        <v>0</v>
      </c>
      <c r="AJ908" s="11">
        <f t="shared" si="2206"/>
        <v>0</v>
      </c>
      <c r="AK908" s="11">
        <f>AK909</f>
        <v>0</v>
      </c>
      <c r="AL908" s="11">
        <f>AL909</f>
        <v>0</v>
      </c>
      <c r="AM908" s="11">
        <f>AM909</f>
        <v>0</v>
      </c>
      <c r="AN908" s="11">
        <f t="shared" si="2207"/>
        <v>0</v>
      </c>
      <c r="AO908" s="11">
        <f t="shared" si="2208"/>
        <v>0</v>
      </c>
      <c r="AP908" s="11">
        <f t="shared" si="2209"/>
        <v>0</v>
      </c>
      <c r="AQ908" s="11">
        <f>AQ909</f>
        <v>31497.914000000001</v>
      </c>
      <c r="AR908" s="11">
        <f>AR909</f>
        <v>0</v>
      </c>
      <c r="AS908" s="11">
        <f>AS909</f>
        <v>0</v>
      </c>
      <c r="AT908" s="11">
        <f t="shared" si="2210"/>
        <v>31497.914000000001</v>
      </c>
      <c r="AU908" s="11">
        <f t="shared" si="2211"/>
        <v>0</v>
      </c>
      <c r="AV908" s="11">
        <f t="shared" si="2212"/>
        <v>0</v>
      </c>
      <c r="AW908" s="11">
        <f>AW909</f>
        <v>0</v>
      </c>
      <c r="AX908" s="11">
        <f>AX909</f>
        <v>0</v>
      </c>
      <c r="AY908" s="11">
        <f>AY909</f>
        <v>0</v>
      </c>
      <c r="AZ908" s="11">
        <f t="shared" si="2213"/>
        <v>31497.914000000001</v>
      </c>
      <c r="BA908" s="11">
        <f t="shared" si="2214"/>
        <v>0</v>
      </c>
      <c r="BB908" s="11">
        <f t="shared" si="2215"/>
        <v>0</v>
      </c>
      <c r="BC908" s="11">
        <f>BC909</f>
        <v>0</v>
      </c>
      <c r="BD908" s="11">
        <f>BD909</f>
        <v>0</v>
      </c>
      <c r="BE908" s="11">
        <f>BE909</f>
        <v>0</v>
      </c>
      <c r="BF908" s="11">
        <f t="shared" si="2216"/>
        <v>31497.914000000001</v>
      </c>
      <c r="BG908" s="11">
        <f t="shared" si="2217"/>
        <v>0</v>
      </c>
      <c r="BH908" s="11">
        <f t="shared" si="2218"/>
        <v>0</v>
      </c>
      <c r="BI908" s="11">
        <f>BI909</f>
        <v>0</v>
      </c>
      <c r="BJ908" s="11">
        <f>BJ909</f>
        <v>0</v>
      </c>
      <c r="BK908" s="11">
        <f>BK909</f>
        <v>0</v>
      </c>
      <c r="BL908" s="11">
        <f t="shared" si="2193"/>
        <v>31497.914000000001</v>
      </c>
      <c r="BM908" s="11">
        <f>BM909</f>
        <v>0</v>
      </c>
      <c r="BN908" s="43">
        <f t="shared" ref="BN908:BN971" si="2247">BL908+BM908</f>
        <v>31497.914000000001</v>
      </c>
      <c r="BO908" s="11">
        <f t="shared" si="2114"/>
        <v>0</v>
      </c>
      <c r="BP908" s="11">
        <f>BP909</f>
        <v>0</v>
      </c>
      <c r="BQ908" s="43">
        <f t="shared" ref="BQ908:BQ971" si="2248">BO908+BP908</f>
        <v>0</v>
      </c>
      <c r="BR908" s="11">
        <f t="shared" si="2115"/>
        <v>0</v>
      </c>
      <c r="BS908" s="11">
        <f>BS909</f>
        <v>0</v>
      </c>
      <c r="BT908" s="43">
        <f t="shared" ref="BT908:BT971" si="2249">BR908+BS908</f>
        <v>0</v>
      </c>
      <c r="BU908" s="11">
        <f>BU909</f>
        <v>0</v>
      </c>
      <c r="BV908" s="21"/>
      <c r="BW908" s="21"/>
      <c r="BX908" s="1" t="str">
        <f t="shared" si="2194"/>
        <v/>
      </c>
    </row>
    <row r="909" spans="1:76" ht="15.6" customHeight="1" x14ac:dyDescent="0.3">
      <c r="A909" s="62" t="s">
        <v>599</v>
      </c>
      <c r="B909" s="63">
        <v>800</v>
      </c>
      <c r="C909" s="62" t="s">
        <v>71</v>
      </c>
      <c r="D909" s="62" t="s">
        <v>72</v>
      </c>
      <c r="E909" s="64" t="s">
        <v>73</v>
      </c>
      <c r="F909" s="11"/>
      <c r="G909" s="11"/>
      <c r="H909" s="11"/>
      <c r="I909" s="11"/>
      <c r="J909" s="11"/>
      <c r="K909" s="11"/>
      <c r="L909" s="11"/>
      <c r="M909" s="11"/>
      <c r="N909" s="11"/>
      <c r="O909" s="11">
        <f>19924+19328.192</f>
        <v>39252.191999999995</v>
      </c>
      <c r="P909" s="11"/>
      <c r="Q909" s="11"/>
      <c r="R909" s="11">
        <f t="shared" si="2195"/>
        <v>39252.191999999995</v>
      </c>
      <c r="S909" s="11">
        <f t="shared" si="2196"/>
        <v>0</v>
      </c>
      <c r="T909" s="11">
        <f t="shared" si="2197"/>
        <v>0</v>
      </c>
      <c r="U909" s="11">
        <v>-39252.192000000003</v>
      </c>
      <c r="V909" s="11"/>
      <c r="W909" s="11"/>
      <c r="X909" s="11">
        <f t="shared" si="2198"/>
        <v>0</v>
      </c>
      <c r="Y909" s="11">
        <f t="shared" si="2199"/>
        <v>0</v>
      </c>
      <c r="Z909" s="11">
        <f t="shared" si="2200"/>
        <v>0</v>
      </c>
      <c r="AA909" s="11"/>
      <c r="AB909" s="11"/>
      <c r="AC909" s="11"/>
      <c r="AD909" s="11">
        <f t="shared" si="2201"/>
        <v>0</v>
      </c>
      <c r="AE909" s="11">
        <f t="shared" si="2202"/>
        <v>0</v>
      </c>
      <c r="AF909" s="11">
        <f t="shared" si="2203"/>
        <v>0</v>
      </c>
      <c r="AG909" s="11"/>
      <c r="AH909" s="11">
        <f t="shared" si="2204"/>
        <v>0</v>
      </c>
      <c r="AI909" s="11">
        <f t="shared" si="2205"/>
        <v>0</v>
      </c>
      <c r="AJ909" s="11">
        <f t="shared" si="2206"/>
        <v>0</v>
      </c>
      <c r="AK909" s="11"/>
      <c r="AL909" s="11"/>
      <c r="AM909" s="11"/>
      <c r="AN909" s="11">
        <f t="shared" si="2207"/>
        <v>0</v>
      </c>
      <c r="AO909" s="11">
        <f t="shared" si="2208"/>
        <v>0</v>
      </c>
      <c r="AP909" s="11">
        <f t="shared" si="2209"/>
        <v>0</v>
      </c>
      <c r="AQ909" s="11">
        <v>31497.914000000001</v>
      </c>
      <c r="AR909" s="11"/>
      <c r="AS909" s="11"/>
      <c r="AT909" s="11">
        <f t="shared" si="2210"/>
        <v>31497.914000000001</v>
      </c>
      <c r="AU909" s="11">
        <f t="shared" si="2211"/>
        <v>0</v>
      </c>
      <c r="AV909" s="11">
        <f t="shared" si="2212"/>
        <v>0</v>
      </c>
      <c r="AW909" s="11"/>
      <c r="AX909" s="11"/>
      <c r="AY909" s="11"/>
      <c r="AZ909" s="11">
        <f t="shared" si="2213"/>
        <v>31497.914000000001</v>
      </c>
      <c r="BA909" s="11">
        <f t="shared" si="2214"/>
        <v>0</v>
      </c>
      <c r="BB909" s="11">
        <f t="shared" si="2215"/>
        <v>0</v>
      </c>
      <c r="BC909" s="11"/>
      <c r="BD909" s="11"/>
      <c r="BE909" s="11"/>
      <c r="BF909" s="11">
        <f t="shared" si="2216"/>
        <v>31497.914000000001</v>
      </c>
      <c r="BG909" s="11">
        <f t="shared" si="2217"/>
        <v>0</v>
      </c>
      <c r="BH909" s="11">
        <f t="shared" si="2218"/>
        <v>0</v>
      </c>
      <c r="BI909" s="11"/>
      <c r="BJ909" s="11"/>
      <c r="BK909" s="11"/>
      <c r="BL909" s="11">
        <f t="shared" si="2193"/>
        <v>31497.914000000001</v>
      </c>
      <c r="BM909" s="11"/>
      <c r="BN909" s="43">
        <f t="shared" si="2247"/>
        <v>31497.914000000001</v>
      </c>
      <c r="BO909" s="11">
        <f t="shared" si="2114"/>
        <v>0</v>
      </c>
      <c r="BP909" s="11"/>
      <c r="BQ909" s="43">
        <f t="shared" si="2248"/>
        <v>0</v>
      </c>
      <c r="BR909" s="11">
        <f t="shared" si="2115"/>
        <v>0</v>
      </c>
      <c r="BS909" s="11"/>
      <c r="BT909" s="43">
        <f t="shared" si="2249"/>
        <v>0</v>
      </c>
      <c r="BU909" s="11"/>
      <c r="BV909" s="21"/>
      <c r="BW909" s="21"/>
      <c r="BX909" s="1" t="str">
        <f t="shared" si="2194"/>
        <v>0409</v>
      </c>
    </row>
    <row r="910" spans="1:76" ht="62.4" customHeight="1" x14ac:dyDescent="0.3">
      <c r="A910" s="62" t="s">
        <v>601</v>
      </c>
      <c r="B910" s="63"/>
      <c r="C910" s="62"/>
      <c r="D910" s="62"/>
      <c r="E910" s="65" t="s">
        <v>602</v>
      </c>
      <c r="F910" s="11"/>
      <c r="G910" s="11"/>
      <c r="H910" s="11"/>
      <c r="I910" s="11"/>
      <c r="J910" s="11"/>
      <c r="K910" s="11"/>
      <c r="L910" s="11"/>
      <c r="M910" s="11"/>
      <c r="N910" s="11"/>
      <c r="O910" s="11">
        <f>O913</f>
        <v>0</v>
      </c>
      <c r="P910" s="11">
        <f>P913</f>
        <v>4995.5690000000004</v>
      </c>
      <c r="Q910" s="11">
        <f>Q913</f>
        <v>0</v>
      </c>
      <c r="R910" s="11">
        <f t="shared" si="2195"/>
        <v>0</v>
      </c>
      <c r="S910" s="11">
        <f t="shared" si="2196"/>
        <v>4995.5690000000004</v>
      </c>
      <c r="T910" s="11">
        <f t="shared" si="2197"/>
        <v>0</v>
      </c>
      <c r="U910" s="11">
        <f>U913+U911</f>
        <v>100</v>
      </c>
      <c r="V910" s="11">
        <f>V913+V911</f>
        <v>0</v>
      </c>
      <c r="W910" s="11">
        <f>W913+W911</f>
        <v>0</v>
      </c>
      <c r="X910" s="11">
        <f t="shared" si="2198"/>
        <v>100</v>
      </c>
      <c r="Y910" s="11">
        <f t="shared" si="2199"/>
        <v>4995.5690000000004</v>
      </c>
      <c r="Z910" s="11">
        <f t="shared" si="2200"/>
        <v>0</v>
      </c>
      <c r="AA910" s="11">
        <f>AA913+AA911</f>
        <v>0</v>
      </c>
      <c r="AB910" s="11">
        <f>AB913+AB911</f>
        <v>0</v>
      </c>
      <c r="AC910" s="11">
        <f>AC913+AC911</f>
        <v>0</v>
      </c>
      <c r="AD910" s="11">
        <f t="shared" si="2201"/>
        <v>100</v>
      </c>
      <c r="AE910" s="11">
        <f t="shared" si="2202"/>
        <v>4995.5690000000004</v>
      </c>
      <c r="AF910" s="11">
        <f t="shared" si="2203"/>
        <v>0</v>
      </c>
      <c r="AG910" s="11">
        <f>AG913+AG911</f>
        <v>0</v>
      </c>
      <c r="AH910" s="11">
        <f t="shared" si="2204"/>
        <v>100</v>
      </c>
      <c r="AI910" s="11">
        <f t="shared" si="2205"/>
        <v>4995.5690000000004</v>
      </c>
      <c r="AJ910" s="11">
        <f t="shared" si="2206"/>
        <v>0</v>
      </c>
      <c r="AK910" s="11">
        <f>AK913+AK911</f>
        <v>0</v>
      </c>
      <c r="AL910" s="11">
        <f>AL913+AL911</f>
        <v>0</v>
      </c>
      <c r="AM910" s="11">
        <f>AM913+AM911</f>
        <v>0</v>
      </c>
      <c r="AN910" s="11">
        <f t="shared" si="2207"/>
        <v>100</v>
      </c>
      <c r="AO910" s="11">
        <f t="shared" si="2208"/>
        <v>4995.5690000000004</v>
      </c>
      <c r="AP910" s="11">
        <f t="shared" si="2209"/>
        <v>0</v>
      </c>
      <c r="AQ910" s="11">
        <f>AQ913+AQ911</f>
        <v>0</v>
      </c>
      <c r="AR910" s="11">
        <f>AR913+AR911</f>
        <v>0</v>
      </c>
      <c r="AS910" s="11">
        <f>AS913+AS911</f>
        <v>0</v>
      </c>
      <c r="AT910" s="11">
        <f t="shared" si="2210"/>
        <v>100</v>
      </c>
      <c r="AU910" s="11">
        <f t="shared" si="2211"/>
        <v>4995.5690000000004</v>
      </c>
      <c r="AV910" s="11">
        <f t="shared" si="2212"/>
        <v>0</v>
      </c>
      <c r="AW910" s="11">
        <f>AW913+AW911</f>
        <v>0</v>
      </c>
      <c r="AX910" s="11">
        <f>AX913+AX911</f>
        <v>0</v>
      </c>
      <c r="AY910" s="11">
        <f>AY913+AY911</f>
        <v>0</v>
      </c>
      <c r="AZ910" s="11">
        <f t="shared" si="2213"/>
        <v>100</v>
      </c>
      <c r="BA910" s="11">
        <f t="shared" si="2214"/>
        <v>4995.5690000000004</v>
      </c>
      <c r="BB910" s="11">
        <f t="shared" si="2215"/>
        <v>0</v>
      </c>
      <c r="BC910" s="11">
        <f>BC913+BC911</f>
        <v>0</v>
      </c>
      <c r="BD910" s="11">
        <f>BD913+BD911</f>
        <v>0</v>
      </c>
      <c r="BE910" s="11">
        <f>BE913+BE911</f>
        <v>0</v>
      </c>
      <c r="BF910" s="11">
        <f t="shared" si="2216"/>
        <v>100</v>
      </c>
      <c r="BG910" s="11">
        <f t="shared" si="2217"/>
        <v>4995.5690000000004</v>
      </c>
      <c r="BH910" s="11">
        <f t="shared" si="2218"/>
        <v>0</v>
      </c>
      <c r="BI910" s="11">
        <f>BI913+BI911</f>
        <v>0</v>
      </c>
      <c r="BJ910" s="11">
        <f>BJ913+BJ911</f>
        <v>0</v>
      </c>
      <c r="BK910" s="11">
        <f>BK913+BK911</f>
        <v>0</v>
      </c>
      <c r="BL910" s="11">
        <f t="shared" si="2193"/>
        <v>100</v>
      </c>
      <c r="BM910" s="11">
        <f>BM913+BM911</f>
        <v>0</v>
      </c>
      <c r="BN910" s="43">
        <f t="shared" si="2247"/>
        <v>100</v>
      </c>
      <c r="BO910" s="11">
        <f t="shared" si="2114"/>
        <v>4995.5690000000004</v>
      </c>
      <c r="BP910" s="11">
        <f>BP913+BP911</f>
        <v>0</v>
      </c>
      <c r="BQ910" s="43">
        <f t="shared" si="2248"/>
        <v>4995.5690000000004</v>
      </c>
      <c r="BR910" s="11">
        <f t="shared" si="2115"/>
        <v>0</v>
      </c>
      <c r="BS910" s="11">
        <f>BS913+BS911</f>
        <v>0</v>
      </c>
      <c r="BT910" s="43">
        <f t="shared" si="2249"/>
        <v>0</v>
      </c>
      <c r="BU910" s="11">
        <f>BU913+BU911</f>
        <v>0</v>
      </c>
      <c r="BV910" s="21"/>
      <c r="BW910" s="21"/>
      <c r="BX910" s="1" t="str">
        <f t="shared" si="2194"/>
        <v/>
      </c>
    </row>
    <row r="911" spans="1:76" ht="31.2" customHeight="1" x14ac:dyDescent="0.3">
      <c r="A911" s="62" t="s">
        <v>601</v>
      </c>
      <c r="B911" s="63" t="s">
        <v>64</v>
      </c>
      <c r="C911" s="62"/>
      <c r="D911" s="62"/>
      <c r="E911" s="64" t="s">
        <v>65</v>
      </c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>
        <f>U912</f>
        <v>100</v>
      </c>
      <c r="V911" s="11">
        <f>V912</f>
        <v>0</v>
      </c>
      <c r="W911" s="11">
        <f>W912</f>
        <v>0</v>
      </c>
      <c r="X911" s="11">
        <f t="shared" si="2198"/>
        <v>100</v>
      </c>
      <c r="Y911" s="11">
        <f t="shared" si="2199"/>
        <v>0</v>
      </c>
      <c r="Z911" s="11">
        <f t="shared" si="2200"/>
        <v>0</v>
      </c>
      <c r="AA911" s="11">
        <f>AA912</f>
        <v>0</v>
      </c>
      <c r="AB911" s="11">
        <f>AB912</f>
        <v>0</v>
      </c>
      <c r="AC911" s="11">
        <f>AC912</f>
        <v>0</v>
      </c>
      <c r="AD911" s="11">
        <f t="shared" si="2201"/>
        <v>100</v>
      </c>
      <c r="AE911" s="11">
        <f t="shared" si="2202"/>
        <v>0</v>
      </c>
      <c r="AF911" s="11">
        <f t="shared" si="2203"/>
        <v>0</v>
      </c>
      <c r="AG911" s="11">
        <f>AG912</f>
        <v>0</v>
      </c>
      <c r="AH911" s="11">
        <f t="shared" si="2204"/>
        <v>100</v>
      </c>
      <c r="AI911" s="11">
        <f t="shared" si="2205"/>
        <v>0</v>
      </c>
      <c r="AJ911" s="11">
        <f t="shared" si="2206"/>
        <v>0</v>
      </c>
      <c r="AK911" s="11">
        <f>AK912</f>
        <v>0</v>
      </c>
      <c r="AL911" s="11">
        <f>AL912</f>
        <v>0</v>
      </c>
      <c r="AM911" s="11">
        <f>AM912</f>
        <v>0</v>
      </c>
      <c r="AN911" s="11">
        <f t="shared" si="2207"/>
        <v>100</v>
      </c>
      <c r="AO911" s="11">
        <f t="shared" si="2208"/>
        <v>0</v>
      </c>
      <c r="AP911" s="11">
        <f t="shared" si="2209"/>
        <v>0</v>
      </c>
      <c r="AQ911" s="11">
        <f>AQ912</f>
        <v>0</v>
      </c>
      <c r="AR911" s="11">
        <f>AR912</f>
        <v>0</v>
      </c>
      <c r="AS911" s="11">
        <f>AS912</f>
        <v>0</v>
      </c>
      <c r="AT911" s="11">
        <f t="shared" si="2210"/>
        <v>100</v>
      </c>
      <c r="AU911" s="11">
        <f t="shared" si="2211"/>
        <v>0</v>
      </c>
      <c r="AV911" s="11">
        <f t="shared" si="2212"/>
        <v>0</v>
      </c>
      <c r="AW911" s="11">
        <f>AW912</f>
        <v>0</v>
      </c>
      <c r="AX911" s="11">
        <f>AX912</f>
        <v>0</v>
      </c>
      <c r="AY911" s="11">
        <f>AY912</f>
        <v>0</v>
      </c>
      <c r="AZ911" s="11">
        <f t="shared" si="2213"/>
        <v>100</v>
      </c>
      <c r="BA911" s="11">
        <f t="shared" si="2214"/>
        <v>0</v>
      </c>
      <c r="BB911" s="11">
        <f t="shared" si="2215"/>
        <v>0</v>
      </c>
      <c r="BC911" s="11">
        <f>BC912</f>
        <v>0</v>
      </c>
      <c r="BD911" s="11">
        <f>BD912</f>
        <v>0</v>
      </c>
      <c r="BE911" s="11">
        <f>BE912</f>
        <v>0</v>
      </c>
      <c r="BF911" s="11">
        <f t="shared" si="2216"/>
        <v>100</v>
      </c>
      <c r="BG911" s="11">
        <f t="shared" si="2217"/>
        <v>0</v>
      </c>
      <c r="BH911" s="11">
        <f t="shared" si="2218"/>
        <v>0</v>
      </c>
      <c r="BI911" s="11">
        <f>BI912</f>
        <v>0</v>
      </c>
      <c r="BJ911" s="11">
        <f>BJ912</f>
        <v>0</v>
      </c>
      <c r="BK911" s="11">
        <f>BK912</f>
        <v>0</v>
      </c>
      <c r="BL911" s="11">
        <f t="shared" si="2193"/>
        <v>100</v>
      </c>
      <c r="BM911" s="11">
        <f>BM912</f>
        <v>0</v>
      </c>
      <c r="BN911" s="43">
        <f t="shared" si="2247"/>
        <v>100</v>
      </c>
      <c r="BO911" s="11">
        <f t="shared" si="2114"/>
        <v>0</v>
      </c>
      <c r="BP911" s="11">
        <f>BP912</f>
        <v>0</v>
      </c>
      <c r="BQ911" s="43">
        <f t="shared" si="2248"/>
        <v>0</v>
      </c>
      <c r="BR911" s="11">
        <f t="shared" si="2115"/>
        <v>0</v>
      </c>
      <c r="BS911" s="11">
        <f>BS912</f>
        <v>0</v>
      </c>
      <c r="BT911" s="43">
        <f t="shared" si="2249"/>
        <v>0</v>
      </c>
      <c r="BU911" s="11">
        <f>BU912</f>
        <v>0</v>
      </c>
      <c r="BV911" s="21"/>
      <c r="BW911" s="21"/>
      <c r="BX911" s="1" t="str">
        <f t="shared" si="2194"/>
        <v/>
      </c>
    </row>
    <row r="912" spans="1:76" ht="15.6" customHeight="1" x14ac:dyDescent="0.3">
      <c r="A912" s="62" t="s">
        <v>601</v>
      </c>
      <c r="B912" s="63">
        <v>200</v>
      </c>
      <c r="C912" s="62" t="s">
        <v>71</v>
      </c>
      <c r="D912" s="62" t="s">
        <v>72</v>
      </c>
      <c r="E912" s="64" t="s">
        <v>73</v>
      </c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>
        <v>100</v>
      </c>
      <c r="V912" s="11"/>
      <c r="W912" s="11"/>
      <c r="X912" s="11">
        <f t="shared" si="2198"/>
        <v>100</v>
      </c>
      <c r="Y912" s="11">
        <f t="shared" si="2199"/>
        <v>0</v>
      </c>
      <c r="Z912" s="11">
        <f t="shared" si="2200"/>
        <v>0</v>
      </c>
      <c r="AA912" s="11"/>
      <c r="AB912" s="11"/>
      <c r="AC912" s="11"/>
      <c r="AD912" s="11">
        <f t="shared" si="2201"/>
        <v>100</v>
      </c>
      <c r="AE912" s="11">
        <f t="shared" si="2202"/>
        <v>0</v>
      </c>
      <c r="AF912" s="11">
        <f t="shared" si="2203"/>
        <v>0</v>
      </c>
      <c r="AG912" s="11"/>
      <c r="AH912" s="11">
        <f t="shared" si="2204"/>
        <v>100</v>
      </c>
      <c r="AI912" s="11">
        <f t="shared" si="2205"/>
        <v>0</v>
      </c>
      <c r="AJ912" s="11">
        <f t="shared" si="2206"/>
        <v>0</v>
      </c>
      <c r="AK912" s="11"/>
      <c r="AL912" s="11"/>
      <c r="AM912" s="11"/>
      <c r="AN912" s="11">
        <f t="shared" si="2207"/>
        <v>100</v>
      </c>
      <c r="AO912" s="11">
        <f t="shared" si="2208"/>
        <v>0</v>
      </c>
      <c r="AP912" s="11">
        <f t="shared" si="2209"/>
        <v>0</v>
      </c>
      <c r="AQ912" s="11"/>
      <c r="AR912" s="11"/>
      <c r="AS912" s="11"/>
      <c r="AT912" s="11">
        <f t="shared" si="2210"/>
        <v>100</v>
      </c>
      <c r="AU912" s="11">
        <f t="shared" si="2211"/>
        <v>0</v>
      </c>
      <c r="AV912" s="11">
        <f t="shared" si="2212"/>
        <v>0</v>
      </c>
      <c r="AW912" s="11"/>
      <c r="AX912" s="11"/>
      <c r="AY912" s="11"/>
      <c r="AZ912" s="11">
        <f t="shared" si="2213"/>
        <v>100</v>
      </c>
      <c r="BA912" s="11">
        <f t="shared" si="2214"/>
        <v>0</v>
      </c>
      <c r="BB912" s="11">
        <f t="shared" si="2215"/>
        <v>0</v>
      </c>
      <c r="BC912" s="11"/>
      <c r="BD912" s="11"/>
      <c r="BE912" s="11"/>
      <c r="BF912" s="11">
        <f t="shared" si="2216"/>
        <v>100</v>
      </c>
      <c r="BG912" s="11">
        <f t="shared" si="2217"/>
        <v>0</v>
      </c>
      <c r="BH912" s="11">
        <f t="shared" si="2218"/>
        <v>0</v>
      </c>
      <c r="BI912" s="11"/>
      <c r="BJ912" s="11"/>
      <c r="BK912" s="11"/>
      <c r="BL912" s="11">
        <f t="shared" si="2193"/>
        <v>100</v>
      </c>
      <c r="BM912" s="11"/>
      <c r="BN912" s="43">
        <f t="shared" si="2247"/>
        <v>100</v>
      </c>
      <c r="BO912" s="11">
        <f t="shared" ref="BO912:BO975" si="2250">BG912+BJ912</f>
        <v>0</v>
      </c>
      <c r="BP912" s="11"/>
      <c r="BQ912" s="43">
        <f t="shared" si="2248"/>
        <v>0</v>
      </c>
      <c r="BR912" s="11">
        <f t="shared" ref="BR912:BR975" si="2251">BH912+BK912</f>
        <v>0</v>
      </c>
      <c r="BS912" s="11"/>
      <c r="BT912" s="43">
        <f t="shared" si="2249"/>
        <v>0</v>
      </c>
      <c r="BU912" s="11"/>
      <c r="BV912" s="21"/>
      <c r="BW912" s="21"/>
      <c r="BX912" s="1" t="str">
        <f t="shared" si="2194"/>
        <v>0409</v>
      </c>
    </row>
    <row r="913" spans="1:76" ht="46.8" customHeight="1" x14ac:dyDescent="0.3">
      <c r="A913" s="62" t="s">
        <v>601</v>
      </c>
      <c r="B913" s="63" t="s">
        <v>41</v>
      </c>
      <c r="C913" s="62"/>
      <c r="D913" s="62"/>
      <c r="E913" s="64" t="s">
        <v>42</v>
      </c>
      <c r="F913" s="11"/>
      <c r="G913" s="11"/>
      <c r="H913" s="11"/>
      <c r="I913" s="11"/>
      <c r="J913" s="11"/>
      <c r="K913" s="11"/>
      <c r="L913" s="11"/>
      <c r="M913" s="11"/>
      <c r="N913" s="11"/>
      <c r="O913" s="11">
        <f>O914</f>
        <v>0</v>
      </c>
      <c r="P913" s="11">
        <f>P914</f>
        <v>4995.5690000000004</v>
      </c>
      <c r="Q913" s="11">
        <f>Q914</f>
        <v>0</v>
      </c>
      <c r="R913" s="11">
        <f t="shared" si="2195"/>
        <v>0</v>
      </c>
      <c r="S913" s="11">
        <f t="shared" si="2196"/>
        <v>4995.5690000000004</v>
      </c>
      <c r="T913" s="11">
        <f t="shared" si="2197"/>
        <v>0</v>
      </c>
      <c r="U913" s="11">
        <f>U914</f>
        <v>0</v>
      </c>
      <c r="V913" s="11">
        <f>V914</f>
        <v>0</v>
      </c>
      <c r="W913" s="11">
        <f>W914</f>
        <v>0</v>
      </c>
      <c r="X913" s="11">
        <f t="shared" si="2198"/>
        <v>0</v>
      </c>
      <c r="Y913" s="11">
        <f t="shared" si="2199"/>
        <v>4995.5690000000004</v>
      </c>
      <c r="Z913" s="11">
        <f t="shared" si="2200"/>
        <v>0</v>
      </c>
      <c r="AA913" s="11">
        <f>AA914</f>
        <v>0</v>
      </c>
      <c r="AB913" s="11">
        <f>AB914</f>
        <v>0</v>
      </c>
      <c r="AC913" s="11">
        <f>AC914</f>
        <v>0</v>
      </c>
      <c r="AD913" s="11">
        <f t="shared" si="2201"/>
        <v>0</v>
      </c>
      <c r="AE913" s="11">
        <f t="shared" si="2202"/>
        <v>4995.5690000000004</v>
      </c>
      <c r="AF913" s="11">
        <f t="shared" si="2203"/>
        <v>0</v>
      </c>
      <c r="AG913" s="11">
        <f>AG914</f>
        <v>0</v>
      </c>
      <c r="AH913" s="11">
        <f t="shared" si="2204"/>
        <v>0</v>
      </c>
      <c r="AI913" s="11">
        <f t="shared" si="2205"/>
        <v>4995.5690000000004</v>
      </c>
      <c r="AJ913" s="11">
        <f t="shared" si="2206"/>
        <v>0</v>
      </c>
      <c r="AK913" s="11">
        <f>AK914</f>
        <v>0</v>
      </c>
      <c r="AL913" s="11">
        <f>AL914</f>
        <v>0</v>
      </c>
      <c r="AM913" s="11">
        <f>AM914</f>
        <v>0</v>
      </c>
      <c r="AN913" s="11">
        <f t="shared" si="2207"/>
        <v>0</v>
      </c>
      <c r="AO913" s="11">
        <f t="shared" si="2208"/>
        <v>4995.5690000000004</v>
      </c>
      <c r="AP913" s="11">
        <f t="shared" si="2209"/>
        <v>0</v>
      </c>
      <c r="AQ913" s="11">
        <f>AQ914</f>
        <v>0</v>
      </c>
      <c r="AR913" s="11">
        <f>AR914</f>
        <v>0</v>
      </c>
      <c r="AS913" s="11">
        <f>AS914</f>
        <v>0</v>
      </c>
      <c r="AT913" s="11">
        <f t="shared" si="2210"/>
        <v>0</v>
      </c>
      <c r="AU913" s="11">
        <f t="shared" si="2211"/>
        <v>4995.5690000000004</v>
      </c>
      <c r="AV913" s="11">
        <f t="shared" si="2212"/>
        <v>0</v>
      </c>
      <c r="AW913" s="11">
        <f>AW914</f>
        <v>0</v>
      </c>
      <c r="AX913" s="11">
        <f>AX914</f>
        <v>0</v>
      </c>
      <c r="AY913" s="11">
        <f>AY914</f>
        <v>0</v>
      </c>
      <c r="AZ913" s="11">
        <f t="shared" si="2213"/>
        <v>0</v>
      </c>
      <c r="BA913" s="11">
        <f t="shared" si="2214"/>
        <v>4995.5690000000004</v>
      </c>
      <c r="BB913" s="11">
        <f t="shared" si="2215"/>
        <v>0</v>
      </c>
      <c r="BC913" s="11">
        <f>BC914</f>
        <v>0</v>
      </c>
      <c r="BD913" s="11">
        <f>BD914</f>
        <v>0</v>
      </c>
      <c r="BE913" s="11">
        <f>BE914</f>
        <v>0</v>
      </c>
      <c r="BF913" s="11">
        <f t="shared" si="2216"/>
        <v>0</v>
      </c>
      <c r="BG913" s="11">
        <f t="shared" si="2217"/>
        <v>4995.5690000000004</v>
      </c>
      <c r="BH913" s="11">
        <f t="shared" si="2218"/>
        <v>0</v>
      </c>
      <c r="BI913" s="11">
        <f>BI914</f>
        <v>0</v>
      </c>
      <c r="BJ913" s="11">
        <f>BJ914</f>
        <v>0</v>
      </c>
      <c r="BK913" s="11">
        <f>BK914</f>
        <v>0</v>
      </c>
      <c r="BL913" s="11">
        <f t="shared" si="2193"/>
        <v>0</v>
      </c>
      <c r="BM913" s="11">
        <f>BM914</f>
        <v>0</v>
      </c>
      <c r="BN913" s="43">
        <f t="shared" si="2247"/>
        <v>0</v>
      </c>
      <c r="BO913" s="11">
        <f t="shared" si="2250"/>
        <v>4995.5690000000004</v>
      </c>
      <c r="BP913" s="11">
        <f>BP914</f>
        <v>0</v>
      </c>
      <c r="BQ913" s="43">
        <f t="shared" si="2248"/>
        <v>4995.5690000000004</v>
      </c>
      <c r="BR913" s="11">
        <f t="shared" si="2251"/>
        <v>0</v>
      </c>
      <c r="BS913" s="11">
        <f>BS914</f>
        <v>0</v>
      </c>
      <c r="BT913" s="43">
        <f t="shared" si="2249"/>
        <v>0</v>
      </c>
      <c r="BU913" s="11">
        <f>BU914</f>
        <v>0</v>
      </c>
      <c r="BV913" s="21"/>
      <c r="BW913" s="21"/>
      <c r="BX913" s="1" t="str">
        <f t="shared" si="2194"/>
        <v/>
      </c>
    </row>
    <row r="914" spans="1:76" ht="15.6" customHeight="1" x14ac:dyDescent="0.3">
      <c r="A914" s="62" t="s">
        <v>601</v>
      </c>
      <c r="B914" s="63">
        <v>400</v>
      </c>
      <c r="C914" s="62" t="s">
        <v>71</v>
      </c>
      <c r="D914" s="62" t="s">
        <v>72</v>
      </c>
      <c r="E914" s="64" t="s">
        <v>73</v>
      </c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>
        <v>4995.5690000000004</v>
      </c>
      <c r="Q914" s="11"/>
      <c r="R914" s="11">
        <f t="shared" si="2195"/>
        <v>0</v>
      </c>
      <c r="S914" s="11">
        <f t="shared" si="2196"/>
        <v>4995.5690000000004</v>
      </c>
      <c r="T914" s="11">
        <f t="shared" si="2197"/>
        <v>0</v>
      </c>
      <c r="U914" s="11"/>
      <c r="V914" s="11"/>
      <c r="W914" s="11"/>
      <c r="X914" s="11">
        <f t="shared" si="2198"/>
        <v>0</v>
      </c>
      <c r="Y914" s="11">
        <f t="shared" si="2199"/>
        <v>4995.5690000000004</v>
      </c>
      <c r="Z914" s="11">
        <f t="shared" si="2200"/>
        <v>0</v>
      </c>
      <c r="AA914" s="11"/>
      <c r="AB914" s="11"/>
      <c r="AC914" s="11"/>
      <c r="AD914" s="11">
        <f t="shared" si="2201"/>
        <v>0</v>
      </c>
      <c r="AE914" s="11">
        <f t="shared" si="2202"/>
        <v>4995.5690000000004</v>
      </c>
      <c r="AF914" s="11">
        <f t="shared" si="2203"/>
        <v>0</v>
      </c>
      <c r="AG914" s="11"/>
      <c r="AH914" s="11">
        <f t="shared" si="2204"/>
        <v>0</v>
      </c>
      <c r="AI914" s="11">
        <f t="shared" si="2205"/>
        <v>4995.5690000000004</v>
      </c>
      <c r="AJ914" s="11">
        <f t="shared" si="2206"/>
        <v>0</v>
      </c>
      <c r="AK914" s="11"/>
      <c r="AL914" s="11"/>
      <c r="AM914" s="11"/>
      <c r="AN914" s="11">
        <f t="shared" si="2207"/>
        <v>0</v>
      </c>
      <c r="AO914" s="11">
        <f t="shared" si="2208"/>
        <v>4995.5690000000004</v>
      </c>
      <c r="AP914" s="11">
        <f t="shared" si="2209"/>
        <v>0</v>
      </c>
      <c r="AQ914" s="11"/>
      <c r="AR914" s="11"/>
      <c r="AS914" s="11"/>
      <c r="AT914" s="11">
        <f t="shared" si="2210"/>
        <v>0</v>
      </c>
      <c r="AU914" s="11">
        <f t="shared" si="2211"/>
        <v>4995.5690000000004</v>
      </c>
      <c r="AV914" s="11">
        <f t="shared" si="2212"/>
        <v>0</v>
      </c>
      <c r="AW914" s="11"/>
      <c r="AX914" s="11"/>
      <c r="AY914" s="11"/>
      <c r="AZ914" s="11">
        <f t="shared" si="2213"/>
        <v>0</v>
      </c>
      <c r="BA914" s="11">
        <f t="shared" si="2214"/>
        <v>4995.5690000000004</v>
      </c>
      <c r="BB914" s="11">
        <f t="shared" si="2215"/>
        <v>0</v>
      </c>
      <c r="BC914" s="11"/>
      <c r="BD914" s="11"/>
      <c r="BE914" s="11"/>
      <c r="BF914" s="11">
        <f t="shared" si="2216"/>
        <v>0</v>
      </c>
      <c r="BG914" s="11">
        <f t="shared" si="2217"/>
        <v>4995.5690000000004</v>
      </c>
      <c r="BH914" s="11">
        <f t="shared" si="2218"/>
        <v>0</v>
      </c>
      <c r="BI914" s="11"/>
      <c r="BJ914" s="11"/>
      <c r="BK914" s="11"/>
      <c r="BL914" s="11">
        <f t="shared" si="2193"/>
        <v>0</v>
      </c>
      <c r="BM914" s="11"/>
      <c r="BN914" s="43">
        <f t="shared" si="2247"/>
        <v>0</v>
      </c>
      <c r="BO914" s="11">
        <f t="shared" si="2250"/>
        <v>4995.5690000000004</v>
      </c>
      <c r="BP914" s="11"/>
      <c r="BQ914" s="43">
        <f t="shared" si="2248"/>
        <v>4995.5690000000004</v>
      </c>
      <c r="BR914" s="11">
        <f t="shared" si="2251"/>
        <v>0</v>
      </c>
      <c r="BS914" s="11"/>
      <c r="BT914" s="43">
        <f t="shared" si="2249"/>
        <v>0</v>
      </c>
      <c r="BU914" s="11"/>
      <c r="BV914" s="21"/>
      <c r="BW914" s="21"/>
      <c r="BX914" s="1" t="str">
        <f t="shared" si="2194"/>
        <v>0409</v>
      </c>
    </row>
    <row r="915" spans="1:76" ht="46.8" customHeight="1" x14ac:dyDescent="0.3">
      <c r="A915" s="62" t="s">
        <v>603</v>
      </c>
      <c r="B915" s="63"/>
      <c r="C915" s="62"/>
      <c r="D915" s="62"/>
      <c r="E915" s="64" t="s">
        <v>604</v>
      </c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>
        <f t="shared" ref="U915:U929" si="2252">U916</f>
        <v>85</v>
      </c>
      <c r="V915" s="11">
        <f t="shared" ref="V915:V929" si="2253">V916</f>
        <v>0</v>
      </c>
      <c r="W915" s="11">
        <f t="shared" ref="W915:W929" si="2254">W916</f>
        <v>0</v>
      </c>
      <c r="X915" s="11">
        <f t="shared" si="2198"/>
        <v>85</v>
      </c>
      <c r="Y915" s="11">
        <f t="shared" si="2199"/>
        <v>0</v>
      </c>
      <c r="Z915" s="11">
        <f t="shared" si="2200"/>
        <v>0</v>
      </c>
      <c r="AA915" s="11">
        <f t="shared" ref="AA915:AA929" si="2255">AA916</f>
        <v>0</v>
      </c>
      <c r="AB915" s="11">
        <f t="shared" ref="AB915:AB929" si="2256">AB916</f>
        <v>0</v>
      </c>
      <c r="AC915" s="11">
        <f t="shared" ref="AC915:AC929" si="2257">AC916</f>
        <v>0</v>
      </c>
      <c r="AD915" s="11">
        <f t="shared" si="2201"/>
        <v>85</v>
      </c>
      <c r="AE915" s="11">
        <f t="shared" si="2202"/>
        <v>0</v>
      </c>
      <c r="AF915" s="11">
        <f t="shared" si="2203"/>
        <v>0</v>
      </c>
      <c r="AG915" s="11">
        <f t="shared" ref="AG915:AG929" si="2258">AG916</f>
        <v>0</v>
      </c>
      <c r="AH915" s="11">
        <f t="shared" si="2204"/>
        <v>85</v>
      </c>
      <c r="AI915" s="11">
        <f t="shared" si="2205"/>
        <v>0</v>
      </c>
      <c r="AJ915" s="11">
        <f t="shared" si="2206"/>
        <v>0</v>
      </c>
      <c r="AK915" s="11">
        <f t="shared" ref="AK915:AK929" si="2259">AK916</f>
        <v>0</v>
      </c>
      <c r="AL915" s="11">
        <f t="shared" ref="AL915:AL929" si="2260">AL916</f>
        <v>0</v>
      </c>
      <c r="AM915" s="11">
        <f t="shared" ref="AM915:AM929" si="2261">AM916</f>
        <v>0</v>
      </c>
      <c r="AN915" s="11">
        <f t="shared" si="2207"/>
        <v>85</v>
      </c>
      <c r="AO915" s="11">
        <f t="shared" si="2208"/>
        <v>0</v>
      </c>
      <c r="AP915" s="11">
        <f t="shared" si="2209"/>
        <v>0</v>
      </c>
      <c r="AQ915" s="11">
        <f t="shared" ref="AQ915:AQ929" si="2262">AQ916</f>
        <v>0</v>
      </c>
      <c r="AR915" s="11">
        <f t="shared" ref="AR915:AR929" si="2263">AR916</f>
        <v>0</v>
      </c>
      <c r="AS915" s="11">
        <f t="shared" ref="AS915:AS929" si="2264">AS916</f>
        <v>0</v>
      </c>
      <c r="AT915" s="11">
        <f t="shared" si="2210"/>
        <v>85</v>
      </c>
      <c r="AU915" s="11">
        <f t="shared" si="2211"/>
        <v>0</v>
      </c>
      <c r="AV915" s="11">
        <f t="shared" si="2212"/>
        <v>0</v>
      </c>
      <c r="AW915" s="11">
        <f t="shared" ref="AW915:AW929" si="2265">AW916</f>
        <v>0</v>
      </c>
      <c r="AX915" s="11">
        <f t="shared" ref="AX915:AX929" si="2266">AX916</f>
        <v>0</v>
      </c>
      <c r="AY915" s="11">
        <f t="shared" ref="AY915:AY929" si="2267">AY916</f>
        <v>0</v>
      </c>
      <c r="AZ915" s="11">
        <f t="shared" si="2213"/>
        <v>85</v>
      </c>
      <c r="BA915" s="11">
        <f t="shared" si="2214"/>
        <v>0</v>
      </c>
      <c r="BB915" s="11">
        <f t="shared" si="2215"/>
        <v>0</v>
      </c>
      <c r="BC915" s="11">
        <f t="shared" ref="BC915:BC929" si="2268">BC916</f>
        <v>0</v>
      </c>
      <c r="BD915" s="11">
        <f t="shared" ref="BD915:BD929" si="2269">BD916</f>
        <v>0</v>
      </c>
      <c r="BE915" s="11">
        <f t="shared" ref="BE915:BE929" si="2270">BE916</f>
        <v>0</v>
      </c>
      <c r="BF915" s="11">
        <f t="shared" si="2216"/>
        <v>85</v>
      </c>
      <c r="BG915" s="11">
        <f t="shared" si="2217"/>
        <v>0</v>
      </c>
      <c r="BH915" s="11">
        <f t="shared" si="2218"/>
        <v>0</v>
      </c>
      <c r="BI915" s="11">
        <f t="shared" ref="BI915:BI929" si="2271">BI916</f>
        <v>-35</v>
      </c>
      <c r="BJ915" s="11">
        <f t="shared" ref="BJ915:BJ929" si="2272">BJ916</f>
        <v>0</v>
      </c>
      <c r="BK915" s="11">
        <f t="shared" ref="BK915:BK929" si="2273">BK916</f>
        <v>0</v>
      </c>
      <c r="BL915" s="11">
        <f t="shared" si="2193"/>
        <v>50</v>
      </c>
      <c r="BM915" s="11">
        <f t="shared" ref="BM915:BM929" si="2274">BM916</f>
        <v>0</v>
      </c>
      <c r="BN915" s="43">
        <f t="shared" si="2247"/>
        <v>50</v>
      </c>
      <c r="BO915" s="11">
        <f t="shared" si="2250"/>
        <v>0</v>
      </c>
      <c r="BP915" s="11">
        <f t="shared" ref="BP915:BU929" si="2275">BP916</f>
        <v>0</v>
      </c>
      <c r="BQ915" s="43">
        <f t="shared" si="2248"/>
        <v>0</v>
      </c>
      <c r="BR915" s="11">
        <f t="shared" si="2251"/>
        <v>0</v>
      </c>
      <c r="BS915" s="11">
        <f t="shared" si="2275"/>
        <v>0</v>
      </c>
      <c r="BT915" s="43">
        <f t="shared" si="2249"/>
        <v>0</v>
      </c>
      <c r="BU915" s="11">
        <f t="shared" si="2275"/>
        <v>0</v>
      </c>
      <c r="BV915" s="21"/>
      <c r="BW915" s="21"/>
      <c r="BX915" s="1" t="str">
        <f t="shared" si="2194"/>
        <v/>
      </c>
    </row>
    <row r="916" spans="1:76" ht="31.2" customHeight="1" x14ac:dyDescent="0.3">
      <c r="A916" s="62" t="s">
        <v>603</v>
      </c>
      <c r="B916" s="63" t="s">
        <v>64</v>
      </c>
      <c r="C916" s="62"/>
      <c r="D916" s="62"/>
      <c r="E916" s="64" t="s">
        <v>65</v>
      </c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>
        <f t="shared" si="2252"/>
        <v>85</v>
      </c>
      <c r="V916" s="11">
        <f t="shared" si="2253"/>
        <v>0</v>
      </c>
      <c r="W916" s="11">
        <f t="shared" si="2254"/>
        <v>0</v>
      </c>
      <c r="X916" s="11">
        <f t="shared" si="2198"/>
        <v>85</v>
      </c>
      <c r="Y916" s="11">
        <f t="shared" si="2199"/>
        <v>0</v>
      </c>
      <c r="Z916" s="11">
        <f t="shared" si="2200"/>
        <v>0</v>
      </c>
      <c r="AA916" s="11">
        <f t="shared" si="2255"/>
        <v>0</v>
      </c>
      <c r="AB916" s="11">
        <f t="shared" si="2256"/>
        <v>0</v>
      </c>
      <c r="AC916" s="11">
        <f t="shared" si="2257"/>
        <v>0</v>
      </c>
      <c r="AD916" s="11">
        <f t="shared" si="2201"/>
        <v>85</v>
      </c>
      <c r="AE916" s="11">
        <f t="shared" si="2202"/>
        <v>0</v>
      </c>
      <c r="AF916" s="11">
        <f t="shared" si="2203"/>
        <v>0</v>
      </c>
      <c r="AG916" s="11">
        <f t="shared" si="2258"/>
        <v>0</v>
      </c>
      <c r="AH916" s="11">
        <f t="shared" si="2204"/>
        <v>85</v>
      </c>
      <c r="AI916" s="11">
        <f t="shared" si="2205"/>
        <v>0</v>
      </c>
      <c r="AJ916" s="11">
        <f t="shared" si="2206"/>
        <v>0</v>
      </c>
      <c r="AK916" s="11">
        <f t="shared" si="2259"/>
        <v>0</v>
      </c>
      <c r="AL916" s="11">
        <f t="shared" si="2260"/>
        <v>0</v>
      </c>
      <c r="AM916" s="11">
        <f t="shared" si="2261"/>
        <v>0</v>
      </c>
      <c r="AN916" s="11">
        <f t="shared" si="2207"/>
        <v>85</v>
      </c>
      <c r="AO916" s="11">
        <f t="shared" si="2208"/>
        <v>0</v>
      </c>
      <c r="AP916" s="11">
        <f t="shared" si="2209"/>
        <v>0</v>
      </c>
      <c r="AQ916" s="11">
        <f t="shared" si="2262"/>
        <v>0</v>
      </c>
      <c r="AR916" s="11">
        <f t="shared" si="2263"/>
        <v>0</v>
      </c>
      <c r="AS916" s="11">
        <f t="shared" si="2264"/>
        <v>0</v>
      </c>
      <c r="AT916" s="11">
        <f t="shared" si="2210"/>
        <v>85</v>
      </c>
      <c r="AU916" s="11">
        <f t="shared" si="2211"/>
        <v>0</v>
      </c>
      <c r="AV916" s="11">
        <f t="shared" si="2212"/>
        <v>0</v>
      </c>
      <c r="AW916" s="11">
        <f t="shared" si="2265"/>
        <v>0</v>
      </c>
      <c r="AX916" s="11">
        <f t="shared" si="2266"/>
        <v>0</v>
      </c>
      <c r="AY916" s="11">
        <f t="shared" si="2267"/>
        <v>0</v>
      </c>
      <c r="AZ916" s="11">
        <f t="shared" si="2213"/>
        <v>85</v>
      </c>
      <c r="BA916" s="11">
        <f t="shared" si="2214"/>
        <v>0</v>
      </c>
      <c r="BB916" s="11">
        <f t="shared" si="2215"/>
        <v>0</v>
      </c>
      <c r="BC916" s="11">
        <f t="shared" si="2268"/>
        <v>0</v>
      </c>
      <c r="BD916" s="11">
        <f t="shared" si="2269"/>
        <v>0</v>
      </c>
      <c r="BE916" s="11">
        <f t="shared" si="2270"/>
        <v>0</v>
      </c>
      <c r="BF916" s="11">
        <f t="shared" si="2216"/>
        <v>85</v>
      </c>
      <c r="BG916" s="11">
        <f t="shared" si="2217"/>
        <v>0</v>
      </c>
      <c r="BH916" s="11">
        <f t="shared" si="2218"/>
        <v>0</v>
      </c>
      <c r="BI916" s="11">
        <f t="shared" si="2271"/>
        <v>-35</v>
      </c>
      <c r="BJ916" s="11">
        <f t="shared" si="2272"/>
        <v>0</v>
      </c>
      <c r="BK916" s="11">
        <f t="shared" si="2273"/>
        <v>0</v>
      </c>
      <c r="BL916" s="11">
        <f t="shared" si="2193"/>
        <v>50</v>
      </c>
      <c r="BM916" s="11">
        <f t="shared" si="2274"/>
        <v>0</v>
      </c>
      <c r="BN916" s="43">
        <f t="shared" si="2247"/>
        <v>50</v>
      </c>
      <c r="BO916" s="11">
        <f t="shared" si="2250"/>
        <v>0</v>
      </c>
      <c r="BP916" s="11">
        <f t="shared" si="2275"/>
        <v>0</v>
      </c>
      <c r="BQ916" s="43">
        <f t="shared" si="2248"/>
        <v>0</v>
      </c>
      <c r="BR916" s="11">
        <f t="shared" si="2251"/>
        <v>0</v>
      </c>
      <c r="BS916" s="11">
        <f t="shared" si="2275"/>
        <v>0</v>
      </c>
      <c r="BT916" s="43">
        <f t="shared" si="2249"/>
        <v>0</v>
      </c>
      <c r="BU916" s="11">
        <f t="shared" si="2275"/>
        <v>0</v>
      </c>
      <c r="BV916" s="21"/>
      <c r="BW916" s="21"/>
      <c r="BX916" s="1" t="str">
        <f t="shared" si="2194"/>
        <v/>
      </c>
    </row>
    <row r="917" spans="1:76" ht="15.6" customHeight="1" x14ac:dyDescent="0.3">
      <c r="A917" s="62" t="s">
        <v>603</v>
      </c>
      <c r="B917" s="63">
        <v>200</v>
      </c>
      <c r="C917" s="62" t="s">
        <v>71</v>
      </c>
      <c r="D917" s="62" t="s">
        <v>72</v>
      </c>
      <c r="E917" s="64" t="s">
        <v>73</v>
      </c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>
        <v>85</v>
      </c>
      <c r="V917" s="11"/>
      <c r="W917" s="11"/>
      <c r="X917" s="11">
        <f t="shared" si="2198"/>
        <v>85</v>
      </c>
      <c r="Y917" s="11">
        <f t="shared" si="2199"/>
        <v>0</v>
      </c>
      <c r="Z917" s="11">
        <f t="shared" si="2200"/>
        <v>0</v>
      </c>
      <c r="AA917" s="11"/>
      <c r="AB917" s="11"/>
      <c r="AC917" s="11"/>
      <c r="AD917" s="11">
        <f t="shared" si="2201"/>
        <v>85</v>
      </c>
      <c r="AE917" s="11">
        <f t="shared" si="2202"/>
        <v>0</v>
      </c>
      <c r="AF917" s="11">
        <f t="shared" si="2203"/>
        <v>0</v>
      </c>
      <c r="AG917" s="11"/>
      <c r="AH917" s="11">
        <f t="shared" si="2204"/>
        <v>85</v>
      </c>
      <c r="AI917" s="11">
        <f t="shared" si="2205"/>
        <v>0</v>
      </c>
      <c r="AJ917" s="11">
        <f t="shared" si="2206"/>
        <v>0</v>
      </c>
      <c r="AK917" s="11"/>
      <c r="AL917" s="11"/>
      <c r="AM917" s="11"/>
      <c r="AN917" s="11">
        <f t="shared" si="2207"/>
        <v>85</v>
      </c>
      <c r="AO917" s="11">
        <f t="shared" si="2208"/>
        <v>0</v>
      </c>
      <c r="AP917" s="11">
        <f t="shared" si="2209"/>
        <v>0</v>
      </c>
      <c r="AQ917" s="11"/>
      <c r="AR917" s="11"/>
      <c r="AS917" s="11"/>
      <c r="AT917" s="11">
        <f t="shared" si="2210"/>
        <v>85</v>
      </c>
      <c r="AU917" s="11">
        <f t="shared" si="2211"/>
        <v>0</v>
      </c>
      <c r="AV917" s="11">
        <f t="shared" si="2212"/>
        <v>0</v>
      </c>
      <c r="AW917" s="11"/>
      <c r="AX917" s="11"/>
      <c r="AY917" s="11"/>
      <c r="AZ917" s="11">
        <f t="shared" si="2213"/>
        <v>85</v>
      </c>
      <c r="BA917" s="11">
        <f t="shared" si="2214"/>
        <v>0</v>
      </c>
      <c r="BB917" s="11">
        <f t="shared" si="2215"/>
        <v>0</v>
      </c>
      <c r="BC917" s="11"/>
      <c r="BD917" s="11"/>
      <c r="BE917" s="11"/>
      <c r="BF917" s="11">
        <f t="shared" si="2216"/>
        <v>85</v>
      </c>
      <c r="BG917" s="11">
        <f t="shared" si="2217"/>
        <v>0</v>
      </c>
      <c r="BH917" s="11">
        <f t="shared" si="2218"/>
        <v>0</v>
      </c>
      <c r="BI917" s="11">
        <v>-35</v>
      </c>
      <c r="BJ917" s="11"/>
      <c r="BK917" s="11"/>
      <c r="BL917" s="11">
        <f t="shared" si="2193"/>
        <v>50</v>
      </c>
      <c r="BM917" s="11"/>
      <c r="BN917" s="43">
        <f t="shared" si="2247"/>
        <v>50</v>
      </c>
      <c r="BO917" s="11">
        <f t="shared" si="2250"/>
        <v>0</v>
      </c>
      <c r="BP917" s="11"/>
      <c r="BQ917" s="43">
        <f t="shared" si="2248"/>
        <v>0</v>
      </c>
      <c r="BR917" s="11">
        <f t="shared" si="2251"/>
        <v>0</v>
      </c>
      <c r="BS917" s="11"/>
      <c r="BT917" s="43">
        <f t="shared" si="2249"/>
        <v>0</v>
      </c>
      <c r="BU917" s="11"/>
      <c r="BV917" s="21"/>
      <c r="BW917" s="21"/>
      <c r="BX917" s="1" t="str">
        <f t="shared" si="2194"/>
        <v>0409</v>
      </c>
    </row>
    <row r="918" spans="1:76" ht="31.2" customHeight="1" x14ac:dyDescent="0.3">
      <c r="A918" s="62" t="s">
        <v>605</v>
      </c>
      <c r="B918" s="63"/>
      <c r="C918" s="62"/>
      <c r="D918" s="62"/>
      <c r="E918" s="65" t="s">
        <v>606</v>
      </c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  <c r="AS918" s="11"/>
      <c r="AT918" s="11"/>
      <c r="AU918" s="11"/>
      <c r="AV918" s="11"/>
      <c r="AW918" s="11">
        <f t="shared" si="2265"/>
        <v>0</v>
      </c>
      <c r="AX918" s="11">
        <f t="shared" si="2266"/>
        <v>0</v>
      </c>
      <c r="AY918" s="11">
        <f t="shared" si="2267"/>
        <v>531902.9</v>
      </c>
      <c r="AZ918" s="11">
        <f t="shared" si="2213"/>
        <v>0</v>
      </c>
      <c r="BA918" s="11">
        <f t="shared" si="2214"/>
        <v>0</v>
      </c>
      <c r="BB918" s="11">
        <f t="shared" si="2215"/>
        <v>531902.9</v>
      </c>
      <c r="BC918" s="11">
        <f t="shared" si="2268"/>
        <v>0</v>
      </c>
      <c r="BD918" s="11">
        <f t="shared" si="2269"/>
        <v>0</v>
      </c>
      <c r="BE918" s="11">
        <f t="shared" si="2270"/>
        <v>0</v>
      </c>
      <c r="BF918" s="11">
        <f t="shared" si="2216"/>
        <v>0</v>
      </c>
      <c r="BG918" s="11">
        <f t="shared" si="2217"/>
        <v>0</v>
      </c>
      <c r="BH918" s="11">
        <f t="shared" si="2218"/>
        <v>531902.9</v>
      </c>
      <c r="BI918" s="11">
        <f t="shared" si="2271"/>
        <v>0</v>
      </c>
      <c r="BJ918" s="11">
        <f t="shared" si="2272"/>
        <v>0</v>
      </c>
      <c r="BK918" s="11">
        <f t="shared" si="2273"/>
        <v>0</v>
      </c>
      <c r="BL918" s="11">
        <f t="shared" si="2193"/>
        <v>0</v>
      </c>
      <c r="BM918" s="11">
        <f t="shared" si="2274"/>
        <v>0</v>
      </c>
      <c r="BN918" s="43">
        <f t="shared" si="2247"/>
        <v>0</v>
      </c>
      <c r="BO918" s="11">
        <f t="shared" si="2250"/>
        <v>0</v>
      </c>
      <c r="BP918" s="11">
        <f t="shared" si="2275"/>
        <v>0</v>
      </c>
      <c r="BQ918" s="43">
        <f t="shared" si="2248"/>
        <v>0</v>
      </c>
      <c r="BR918" s="11">
        <f t="shared" si="2251"/>
        <v>531902.9</v>
      </c>
      <c r="BS918" s="11">
        <f t="shared" si="2275"/>
        <v>0</v>
      </c>
      <c r="BT918" s="43">
        <f t="shared" si="2249"/>
        <v>531902.9</v>
      </c>
      <c r="BU918" s="11">
        <f t="shared" si="2275"/>
        <v>0</v>
      </c>
      <c r="BV918" s="21"/>
      <c r="BW918" s="21"/>
      <c r="BX918" s="1" t="str">
        <f t="shared" si="2194"/>
        <v/>
      </c>
    </row>
    <row r="919" spans="1:76" ht="46.8" customHeight="1" x14ac:dyDescent="0.3">
      <c r="A919" s="62" t="s">
        <v>605</v>
      </c>
      <c r="B919" s="63" t="s">
        <v>41</v>
      </c>
      <c r="C919" s="62"/>
      <c r="D919" s="62"/>
      <c r="E919" s="64" t="s">
        <v>42</v>
      </c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  <c r="AU919" s="11"/>
      <c r="AV919" s="11"/>
      <c r="AW919" s="11">
        <f t="shared" si="2265"/>
        <v>0</v>
      </c>
      <c r="AX919" s="11">
        <f t="shared" si="2266"/>
        <v>0</v>
      </c>
      <c r="AY919" s="11">
        <f t="shared" si="2267"/>
        <v>531902.9</v>
      </c>
      <c r="AZ919" s="11">
        <f t="shared" si="2213"/>
        <v>0</v>
      </c>
      <c r="BA919" s="11">
        <f t="shared" si="2214"/>
        <v>0</v>
      </c>
      <c r="BB919" s="11">
        <f t="shared" si="2215"/>
        <v>531902.9</v>
      </c>
      <c r="BC919" s="11">
        <f t="shared" si="2268"/>
        <v>0</v>
      </c>
      <c r="BD919" s="11">
        <f t="shared" si="2269"/>
        <v>0</v>
      </c>
      <c r="BE919" s="11">
        <f t="shared" si="2270"/>
        <v>0</v>
      </c>
      <c r="BF919" s="11">
        <f t="shared" si="2216"/>
        <v>0</v>
      </c>
      <c r="BG919" s="11">
        <f t="shared" si="2217"/>
        <v>0</v>
      </c>
      <c r="BH919" s="11">
        <f t="shared" si="2218"/>
        <v>531902.9</v>
      </c>
      <c r="BI919" s="11">
        <f t="shared" si="2271"/>
        <v>0</v>
      </c>
      <c r="BJ919" s="11">
        <f t="shared" si="2272"/>
        <v>0</v>
      </c>
      <c r="BK919" s="11">
        <f t="shared" si="2273"/>
        <v>0</v>
      </c>
      <c r="BL919" s="11">
        <f t="shared" si="2193"/>
        <v>0</v>
      </c>
      <c r="BM919" s="11">
        <f t="shared" si="2274"/>
        <v>0</v>
      </c>
      <c r="BN919" s="43">
        <f t="shared" si="2247"/>
        <v>0</v>
      </c>
      <c r="BO919" s="11">
        <f t="shared" si="2250"/>
        <v>0</v>
      </c>
      <c r="BP919" s="11">
        <f t="shared" si="2275"/>
        <v>0</v>
      </c>
      <c r="BQ919" s="43">
        <f t="shared" si="2248"/>
        <v>0</v>
      </c>
      <c r="BR919" s="11">
        <f t="shared" si="2251"/>
        <v>531902.9</v>
      </c>
      <c r="BS919" s="11">
        <f t="shared" si="2275"/>
        <v>0</v>
      </c>
      <c r="BT919" s="43">
        <f t="shared" si="2249"/>
        <v>531902.9</v>
      </c>
      <c r="BU919" s="11">
        <f t="shared" si="2275"/>
        <v>0</v>
      </c>
      <c r="BV919" s="21"/>
      <c r="BW919" s="21"/>
      <c r="BX919" s="1" t="str">
        <f t="shared" si="2194"/>
        <v/>
      </c>
    </row>
    <row r="920" spans="1:76" ht="15.6" customHeight="1" x14ac:dyDescent="0.3">
      <c r="A920" s="62" t="s">
        <v>605</v>
      </c>
      <c r="B920" s="63">
        <v>400</v>
      </c>
      <c r="C920" s="62" t="s">
        <v>71</v>
      </c>
      <c r="D920" s="62" t="s">
        <v>72</v>
      </c>
      <c r="E920" s="64" t="s">
        <v>73</v>
      </c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  <c r="AS920" s="11"/>
      <c r="AT920" s="11"/>
      <c r="AU920" s="11"/>
      <c r="AV920" s="11"/>
      <c r="AW920" s="11"/>
      <c r="AX920" s="11"/>
      <c r="AY920" s="11">
        <v>531902.9</v>
      </c>
      <c r="AZ920" s="11">
        <f t="shared" si="2213"/>
        <v>0</v>
      </c>
      <c r="BA920" s="11">
        <f t="shared" si="2214"/>
        <v>0</v>
      </c>
      <c r="BB920" s="11">
        <f t="shared" si="2215"/>
        <v>531902.9</v>
      </c>
      <c r="BC920" s="11"/>
      <c r="BD920" s="11"/>
      <c r="BE920" s="11"/>
      <c r="BF920" s="11">
        <f t="shared" si="2216"/>
        <v>0</v>
      </c>
      <c r="BG920" s="11">
        <f t="shared" si="2217"/>
        <v>0</v>
      </c>
      <c r="BH920" s="11">
        <f t="shared" si="2218"/>
        <v>531902.9</v>
      </c>
      <c r="BI920" s="11"/>
      <c r="BJ920" s="11"/>
      <c r="BK920" s="11"/>
      <c r="BL920" s="11">
        <f t="shared" si="2193"/>
        <v>0</v>
      </c>
      <c r="BM920" s="11"/>
      <c r="BN920" s="43">
        <f t="shared" si="2247"/>
        <v>0</v>
      </c>
      <c r="BO920" s="11">
        <f t="shared" si="2250"/>
        <v>0</v>
      </c>
      <c r="BP920" s="11"/>
      <c r="BQ920" s="43">
        <f t="shared" si="2248"/>
        <v>0</v>
      </c>
      <c r="BR920" s="11">
        <f t="shared" si="2251"/>
        <v>531902.9</v>
      </c>
      <c r="BS920" s="11"/>
      <c r="BT920" s="43">
        <f t="shared" si="2249"/>
        <v>531902.9</v>
      </c>
      <c r="BU920" s="11"/>
      <c r="BV920" s="21"/>
      <c r="BW920" s="21"/>
      <c r="BX920" s="1" t="str">
        <f t="shared" si="2194"/>
        <v>0409</v>
      </c>
    </row>
    <row r="921" spans="1:76" ht="31.2" customHeight="1" x14ac:dyDescent="0.3">
      <c r="A921" s="62" t="s">
        <v>607</v>
      </c>
      <c r="B921" s="63"/>
      <c r="C921" s="62"/>
      <c r="D921" s="62"/>
      <c r="E921" s="64" t="s">
        <v>608</v>
      </c>
      <c r="F921" s="11">
        <f t="shared" si="2160"/>
        <v>179281.7</v>
      </c>
      <c r="G921" s="11">
        <f t="shared" si="2161"/>
        <v>179612.3</v>
      </c>
      <c r="H921" s="11">
        <f t="shared" si="2162"/>
        <v>185486.1</v>
      </c>
      <c r="I921" s="11">
        <f t="shared" si="2163"/>
        <v>0</v>
      </c>
      <c r="J921" s="11">
        <f t="shared" si="2164"/>
        <v>0</v>
      </c>
      <c r="K921" s="11">
        <f t="shared" si="2165"/>
        <v>0</v>
      </c>
      <c r="L921" s="11">
        <f t="shared" si="2155"/>
        <v>179281.7</v>
      </c>
      <c r="M921" s="11">
        <f t="shared" si="2156"/>
        <v>179612.3</v>
      </c>
      <c r="N921" s="11">
        <f t="shared" si="2157"/>
        <v>185486.1</v>
      </c>
      <c r="O921" s="11">
        <f t="shared" si="2166"/>
        <v>6.30924</v>
      </c>
      <c r="P921" s="11">
        <f t="shared" si="2167"/>
        <v>0</v>
      </c>
      <c r="Q921" s="11">
        <f t="shared" si="2168"/>
        <v>0</v>
      </c>
      <c r="R921" s="11">
        <f t="shared" si="2195"/>
        <v>179288.00924000001</v>
      </c>
      <c r="S921" s="11">
        <f t="shared" si="2196"/>
        <v>179612.3</v>
      </c>
      <c r="T921" s="11">
        <f t="shared" si="2197"/>
        <v>185486.1</v>
      </c>
      <c r="U921" s="11">
        <f t="shared" si="2252"/>
        <v>0</v>
      </c>
      <c r="V921" s="11">
        <f t="shared" si="2253"/>
        <v>0</v>
      </c>
      <c r="W921" s="11">
        <f t="shared" si="2254"/>
        <v>0</v>
      </c>
      <c r="X921" s="11">
        <f t="shared" si="2198"/>
        <v>179288.00924000001</v>
      </c>
      <c r="Y921" s="11">
        <f t="shared" si="2199"/>
        <v>179612.3</v>
      </c>
      <c r="Z921" s="11">
        <f t="shared" si="2200"/>
        <v>185486.1</v>
      </c>
      <c r="AA921" s="11">
        <f t="shared" si="2255"/>
        <v>0</v>
      </c>
      <c r="AB921" s="11">
        <f t="shared" si="2256"/>
        <v>0</v>
      </c>
      <c r="AC921" s="11">
        <f t="shared" si="2257"/>
        <v>0</v>
      </c>
      <c r="AD921" s="11">
        <f t="shared" si="2201"/>
        <v>179288.00924000001</v>
      </c>
      <c r="AE921" s="11">
        <f t="shared" si="2202"/>
        <v>179612.3</v>
      </c>
      <c r="AF921" s="11">
        <f t="shared" si="2203"/>
        <v>185486.1</v>
      </c>
      <c r="AG921" s="11">
        <f t="shared" si="2258"/>
        <v>0</v>
      </c>
      <c r="AH921" s="11">
        <f t="shared" si="2204"/>
        <v>179288.00924000001</v>
      </c>
      <c r="AI921" s="11">
        <f t="shared" si="2205"/>
        <v>179612.3</v>
      </c>
      <c r="AJ921" s="11">
        <f t="shared" si="2206"/>
        <v>185486.1</v>
      </c>
      <c r="AK921" s="11">
        <f t="shared" si="2259"/>
        <v>815.20500000000004</v>
      </c>
      <c r="AL921" s="11">
        <f t="shared" si="2260"/>
        <v>0</v>
      </c>
      <c r="AM921" s="11">
        <f t="shared" si="2261"/>
        <v>0</v>
      </c>
      <c r="AN921" s="11">
        <f t="shared" si="2207"/>
        <v>180103.21424</v>
      </c>
      <c r="AO921" s="11">
        <f t="shared" si="2208"/>
        <v>179612.3</v>
      </c>
      <c r="AP921" s="11">
        <f t="shared" si="2209"/>
        <v>185486.1</v>
      </c>
      <c r="AQ921" s="11">
        <f t="shared" si="2262"/>
        <v>0</v>
      </c>
      <c r="AR921" s="11">
        <f t="shared" si="2263"/>
        <v>0</v>
      </c>
      <c r="AS921" s="11">
        <f t="shared" si="2264"/>
        <v>0</v>
      </c>
      <c r="AT921" s="11">
        <f t="shared" si="2210"/>
        <v>180103.21424</v>
      </c>
      <c r="AU921" s="11">
        <f t="shared" si="2211"/>
        <v>179612.3</v>
      </c>
      <c r="AV921" s="11">
        <f t="shared" si="2212"/>
        <v>185486.1</v>
      </c>
      <c r="AW921" s="11">
        <f t="shared" si="2265"/>
        <v>0</v>
      </c>
      <c r="AX921" s="11">
        <f t="shared" si="2266"/>
        <v>0</v>
      </c>
      <c r="AY921" s="11">
        <f t="shared" si="2267"/>
        <v>0</v>
      </c>
      <c r="AZ921" s="11">
        <f t="shared" si="2213"/>
        <v>180103.21424</v>
      </c>
      <c r="BA921" s="11">
        <f t="shared" si="2214"/>
        <v>179612.3</v>
      </c>
      <c r="BB921" s="11">
        <f t="shared" si="2215"/>
        <v>185486.1</v>
      </c>
      <c r="BC921" s="11">
        <f t="shared" si="2268"/>
        <v>0</v>
      </c>
      <c r="BD921" s="11">
        <f t="shared" si="2269"/>
        <v>0</v>
      </c>
      <c r="BE921" s="11">
        <f t="shared" si="2270"/>
        <v>0</v>
      </c>
      <c r="BF921" s="11">
        <f t="shared" si="2216"/>
        <v>180103.21424</v>
      </c>
      <c r="BG921" s="11">
        <f t="shared" si="2217"/>
        <v>179612.3</v>
      </c>
      <c r="BH921" s="11">
        <f t="shared" si="2218"/>
        <v>185486.1</v>
      </c>
      <c r="BI921" s="11">
        <f t="shared" si="2271"/>
        <v>-67318.89499999999</v>
      </c>
      <c r="BJ921" s="11">
        <f t="shared" si="2272"/>
        <v>7450</v>
      </c>
      <c r="BK921" s="11">
        <f t="shared" si="2273"/>
        <v>0</v>
      </c>
      <c r="BL921" s="11">
        <f t="shared" si="2193"/>
        <v>112784.31924000001</v>
      </c>
      <c r="BM921" s="11">
        <f t="shared" si="2274"/>
        <v>0</v>
      </c>
      <c r="BN921" s="43">
        <f t="shared" si="2247"/>
        <v>112784.31924000001</v>
      </c>
      <c r="BO921" s="11">
        <f t="shared" si="2250"/>
        <v>187062.3</v>
      </c>
      <c r="BP921" s="11">
        <f t="shared" si="2275"/>
        <v>0</v>
      </c>
      <c r="BQ921" s="43">
        <f t="shared" si="2248"/>
        <v>187062.3</v>
      </c>
      <c r="BR921" s="11">
        <f t="shared" si="2251"/>
        <v>185486.1</v>
      </c>
      <c r="BS921" s="11">
        <f t="shared" si="2275"/>
        <v>0</v>
      </c>
      <c r="BT921" s="43">
        <f t="shared" si="2249"/>
        <v>185486.1</v>
      </c>
      <c r="BU921" s="11">
        <f t="shared" si="2275"/>
        <v>0</v>
      </c>
      <c r="BV921" s="21"/>
      <c r="BW921" s="21"/>
      <c r="BX921" s="1" t="str">
        <f t="shared" si="2194"/>
        <v/>
      </c>
    </row>
    <row r="922" spans="1:76" ht="15.6" customHeight="1" x14ac:dyDescent="0.3">
      <c r="A922" s="62" t="s">
        <v>609</v>
      </c>
      <c r="B922" s="63"/>
      <c r="C922" s="62"/>
      <c r="D922" s="62"/>
      <c r="E922" s="64" t="s">
        <v>610</v>
      </c>
      <c r="F922" s="11">
        <f t="shared" si="2160"/>
        <v>179281.7</v>
      </c>
      <c r="G922" s="11">
        <f t="shared" si="2161"/>
        <v>179612.3</v>
      </c>
      <c r="H922" s="11">
        <f t="shared" si="2162"/>
        <v>185486.1</v>
      </c>
      <c r="I922" s="11">
        <f t="shared" si="2163"/>
        <v>0</v>
      </c>
      <c r="J922" s="11">
        <f t="shared" si="2164"/>
        <v>0</v>
      </c>
      <c r="K922" s="11">
        <f t="shared" si="2165"/>
        <v>0</v>
      </c>
      <c r="L922" s="11">
        <f t="shared" si="2155"/>
        <v>179281.7</v>
      </c>
      <c r="M922" s="11">
        <f t="shared" si="2156"/>
        <v>179612.3</v>
      </c>
      <c r="N922" s="11">
        <f t="shared" si="2157"/>
        <v>185486.1</v>
      </c>
      <c r="O922" s="11">
        <f t="shared" si="2166"/>
        <v>6.30924</v>
      </c>
      <c r="P922" s="11">
        <f t="shared" si="2167"/>
        <v>0</v>
      </c>
      <c r="Q922" s="11">
        <f t="shared" si="2168"/>
        <v>0</v>
      </c>
      <c r="R922" s="11">
        <f t="shared" si="2195"/>
        <v>179288.00924000001</v>
      </c>
      <c r="S922" s="11">
        <f t="shared" si="2196"/>
        <v>179612.3</v>
      </c>
      <c r="T922" s="11">
        <f t="shared" si="2197"/>
        <v>185486.1</v>
      </c>
      <c r="U922" s="11">
        <f t="shared" si="2252"/>
        <v>0</v>
      </c>
      <c r="V922" s="11">
        <f t="shared" si="2253"/>
        <v>0</v>
      </c>
      <c r="W922" s="11">
        <f t="shared" si="2254"/>
        <v>0</v>
      </c>
      <c r="X922" s="11">
        <f t="shared" si="2198"/>
        <v>179288.00924000001</v>
      </c>
      <c r="Y922" s="11">
        <f t="shared" si="2199"/>
        <v>179612.3</v>
      </c>
      <c r="Z922" s="11">
        <f t="shared" si="2200"/>
        <v>185486.1</v>
      </c>
      <c r="AA922" s="11">
        <f t="shared" si="2255"/>
        <v>0</v>
      </c>
      <c r="AB922" s="11">
        <f t="shared" si="2256"/>
        <v>0</v>
      </c>
      <c r="AC922" s="11">
        <f t="shared" si="2257"/>
        <v>0</v>
      </c>
      <c r="AD922" s="11">
        <f t="shared" si="2201"/>
        <v>179288.00924000001</v>
      </c>
      <c r="AE922" s="11">
        <f t="shared" si="2202"/>
        <v>179612.3</v>
      </c>
      <c r="AF922" s="11">
        <f t="shared" si="2203"/>
        <v>185486.1</v>
      </c>
      <c r="AG922" s="11">
        <f t="shared" si="2258"/>
        <v>0</v>
      </c>
      <c r="AH922" s="11">
        <f t="shared" si="2204"/>
        <v>179288.00924000001</v>
      </c>
      <c r="AI922" s="11">
        <f t="shared" si="2205"/>
        <v>179612.3</v>
      </c>
      <c r="AJ922" s="11">
        <f t="shared" si="2206"/>
        <v>185486.1</v>
      </c>
      <c r="AK922" s="11">
        <f t="shared" si="2259"/>
        <v>815.20500000000004</v>
      </c>
      <c r="AL922" s="11">
        <f t="shared" si="2260"/>
        <v>0</v>
      </c>
      <c r="AM922" s="11">
        <f t="shared" si="2261"/>
        <v>0</v>
      </c>
      <c r="AN922" s="11">
        <f t="shared" si="2207"/>
        <v>180103.21424</v>
      </c>
      <c r="AO922" s="11">
        <f t="shared" si="2208"/>
        <v>179612.3</v>
      </c>
      <c r="AP922" s="11">
        <f t="shared" si="2209"/>
        <v>185486.1</v>
      </c>
      <c r="AQ922" s="11">
        <f t="shared" si="2262"/>
        <v>0</v>
      </c>
      <c r="AR922" s="11">
        <f t="shared" si="2263"/>
        <v>0</v>
      </c>
      <c r="AS922" s="11">
        <f t="shared" si="2264"/>
        <v>0</v>
      </c>
      <c r="AT922" s="11">
        <f t="shared" si="2210"/>
        <v>180103.21424</v>
      </c>
      <c r="AU922" s="11">
        <f t="shared" si="2211"/>
        <v>179612.3</v>
      </c>
      <c r="AV922" s="11">
        <f t="shared" si="2212"/>
        <v>185486.1</v>
      </c>
      <c r="AW922" s="11">
        <f t="shared" si="2265"/>
        <v>0</v>
      </c>
      <c r="AX922" s="11">
        <f t="shared" si="2266"/>
        <v>0</v>
      </c>
      <c r="AY922" s="11">
        <f t="shared" si="2267"/>
        <v>0</v>
      </c>
      <c r="AZ922" s="11">
        <f t="shared" si="2213"/>
        <v>180103.21424</v>
      </c>
      <c r="BA922" s="11">
        <f t="shared" si="2214"/>
        <v>179612.3</v>
      </c>
      <c r="BB922" s="11">
        <f t="shared" si="2215"/>
        <v>185486.1</v>
      </c>
      <c r="BC922" s="11">
        <f t="shared" si="2268"/>
        <v>0</v>
      </c>
      <c r="BD922" s="11">
        <f t="shared" si="2269"/>
        <v>0</v>
      </c>
      <c r="BE922" s="11">
        <f t="shared" si="2270"/>
        <v>0</v>
      </c>
      <c r="BF922" s="11">
        <f t="shared" si="2216"/>
        <v>180103.21424</v>
      </c>
      <c r="BG922" s="11">
        <f t="shared" si="2217"/>
        <v>179612.3</v>
      </c>
      <c r="BH922" s="11">
        <f t="shared" si="2218"/>
        <v>185486.1</v>
      </c>
      <c r="BI922" s="11">
        <f t="shared" si="2271"/>
        <v>-67318.89499999999</v>
      </c>
      <c r="BJ922" s="11">
        <f t="shared" si="2272"/>
        <v>7450</v>
      </c>
      <c r="BK922" s="11">
        <f t="shared" si="2273"/>
        <v>0</v>
      </c>
      <c r="BL922" s="11">
        <f t="shared" si="2193"/>
        <v>112784.31924000001</v>
      </c>
      <c r="BM922" s="11">
        <f t="shared" si="2274"/>
        <v>0</v>
      </c>
      <c r="BN922" s="43">
        <f t="shared" si="2247"/>
        <v>112784.31924000001</v>
      </c>
      <c r="BO922" s="11">
        <f t="shared" si="2250"/>
        <v>187062.3</v>
      </c>
      <c r="BP922" s="11">
        <f t="shared" si="2275"/>
        <v>0</v>
      </c>
      <c r="BQ922" s="43">
        <f t="shared" si="2248"/>
        <v>187062.3</v>
      </c>
      <c r="BR922" s="11">
        <f t="shared" si="2251"/>
        <v>185486.1</v>
      </c>
      <c r="BS922" s="11">
        <f t="shared" si="2275"/>
        <v>0</v>
      </c>
      <c r="BT922" s="43">
        <f t="shared" si="2249"/>
        <v>185486.1</v>
      </c>
      <c r="BU922" s="11">
        <f t="shared" si="2275"/>
        <v>0</v>
      </c>
      <c r="BV922" s="21"/>
      <c r="BW922" s="21"/>
      <c r="BX922" s="1" t="str">
        <f t="shared" si="2194"/>
        <v/>
      </c>
    </row>
    <row r="923" spans="1:76" ht="31.2" customHeight="1" x14ac:dyDescent="0.3">
      <c r="A923" s="62" t="s">
        <v>609</v>
      </c>
      <c r="B923" s="63" t="s">
        <v>64</v>
      </c>
      <c r="C923" s="62"/>
      <c r="D923" s="62"/>
      <c r="E923" s="64" t="s">
        <v>65</v>
      </c>
      <c r="F923" s="11">
        <f t="shared" si="2160"/>
        <v>179281.7</v>
      </c>
      <c r="G923" s="11">
        <f t="shared" si="2161"/>
        <v>179612.3</v>
      </c>
      <c r="H923" s="11">
        <f t="shared" si="2162"/>
        <v>185486.1</v>
      </c>
      <c r="I923" s="11">
        <f t="shared" si="2163"/>
        <v>0</v>
      </c>
      <c r="J923" s="11">
        <f t="shared" si="2164"/>
        <v>0</v>
      </c>
      <c r="K923" s="11">
        <f t="shared" si="2165"/>
        <v>0</v>
      </c>
      <c r="L923" s="11">
        <f t="shared" si="2155"/>
        <v>179281.7</v>
      </c>
      <c r="M923" s="11">
        <f t="shared" si="2156"/>
        <v>179612.3</v>
      </c>
      <c r="N923" s="11">
        <f t="shared" si="2157"/>
        <v>185486.1</v>
      </c>
      <c r="O923" s="11">
        <f t="shared" si="2166"/>
        <v>6.30924</v>
      </c>
      <c r="P923" s="11">
        <f t="shared" si="2167"/>
        <v>0</v>
      </c>
      <c r="Q923" s="11">
        <f t="shared" si="2168"/>
        <v>0</v>
      </c>
      <c r="R923" s="11">
        <f t="shared" si="2195"/>
        <v>179288.00924000001</v>
      </c>
      <c r="S923" s="11">
        <f t="shared" si="2196"/>
        <v>179612.3</v>
      </c>
      <c r="T923" s="11">
        <f t="shared" si="2197"/>
        <v>185486.1</v>
      </c>
      <c r="U923" s="11">
        <f t="shared" si="2252"/>
        <v>0</v>
      </c>
      <c r="V923" s="11">
        <f t="shared" si="2253"/>
        <v>0</v>
      </c>
      <c r="W923" s="11">
        <f t="shared" si="2254"/>
        <v>0</v>
      </c>
      <c r="X923" s="11">
        <f t="shared" si="2198"/>
        <v>179288.00924000001</v>
      </c>
      <c r="Y923" s="11">
        <f t="shared" si="2199"/>
        <v>179612.3</v>
      </c>
      <c r="Z923" s="11">
        <f t="shared" si="2200"/>
        <v>185486.1</v>
      </c>
      <c r="AA923" s="11">
        <f t="shared" si="2255"/>
        <v>0</v>
      </c>
      <c r="AB923" s="11">
        <f t="shared" si="2256"/>
        <v>0</v>
      </c>
      <c r="AC923" s="11">
        <f t="shared" si="2257"/>
        <v>0</v>
      </c>
      <c r="AD923" s="11">
        <f t="shared" si="2201"/>
        <v>179288.00924000001</v>
      </c>
      <c r="AE923" s="11">
        <f t="shared" si="2202"/>
        <v>179612.3</v>
      </c>
      <c r="AF923" s="11">
        <f t="shared" si="2203"/>
        <v>185486.1</v>
      </c>
      <c r="AG923" s="11">
        <f t="shared" si="2258"/>
        <v>0</v>
      </c>
      <c r="AH923" s="11">
        <f t="shared" si="2204"/>
        <v>179288.00924000001</v>
      </c>
      <c r="AI923" s="11">
        <f t="shared" si="2205"/>
        <v>179612.3</v>
      </c>
      <c r="AJ923" s="11">
        <f t="shared" si="2206"/>
        <v>185486.1</v>
      </c>
      <c r="AK923" s="11">
        <f t="shared" si="2259"/>
        <v>815.20500000000004</v>
      </c>
      <c r="AL923" s="11">
        <f t="shared" si="2260"/>
        <v>0</v>
      </c>
      <c r="AM923" s="11">
        <f t="shared" si="2261"/>
        <v>0</v>
      </c>
      <c r="AN923" s="11">
        <f t="shared" si="2207"/>
        <v>180103.21424</v>
      </c>
      <c r="AO923" s="11">
        <f t="shared" si="2208"/>
        <v>179612.3</v>
      </c>
      <c r="AP923" s="11">
        <f t="shared" si="2209"/>
        <v>185486.1</v>
      </c>
      <c r="AQ923" s="11">
        <f t="shared" si="2262"/>
        <v>0</v>
      </c>
      <c r="AR923" s="11">
        <f t="shared" si="2263"/>
        <v>0</v>
      </c>
      <c r="AS923" s="11">
        <f t="shared" si="2264"/>
        <v>0</v>
      </c>
      <c r="AT923" s="11">
        <f t="shared" si="2210"/>
        <v>180103.21424</v>
      </c>
      <c r="AU923" s="11">
        <f t="shared" si="2211"/>
        <v>179612.3</v>
      </c>
      <c r="AV923" s="11">
        <f t="shared" si="2212"/>
        <v>185486.1</v>
      </c>
      <c r="AW923" s="11">
        <f t="shared" si="2265"/>
        <v>0</v>
      </c>
      <c r="AX923" s="11">
        <f t="shared" si="2266"/>
        <v>0</v>
      </c>
      <c r="AY923" s="11">
        <f t="shared" si="2267"/>
        <v>0</v>
      </c>
      <c r="AZ923" s="11">
        <f t="shared" si="2213"/>
        <v>180103.21424</v>
      </c>
      <c r="BA923" s="11">
        <f t="shared" si="2214"/>
        <v>179612.3</v>
      </c>
      <c r="BB923" s="11">
        <f t="shared" si="2215"/>
        <v>185486.1</v>
      </c>
      <c r="BC923" s="11">
        <f t="shared" si="2268"/>
        <v>0</v>
      </c>
      <c r="BD923" s="11">
        <f t="shared" si="2269"/>
        <v>0</v>
      </c>
      <c r="BE923" s="11">
        <f t="shared" si="2270"/>
        <v>0</v>
      </c>
      <c r="BF923" s="11">
        <f t="shared" si="2216"/>
        <v>180103.21424</v>
      </c>
      <c r="BG923" s="11">
        <f t="shared" si="2217"/>
        <v>179612.3</v>
      </c>
      <c r="BH923" s="11">
        <f t="shared" si="2218"/>
        <v>185486.1</v>
      </c>
      <c r="BI923" s="11">
        <f t="shared" si="2271"/>
        <v>-67318.89499999999</v>
      </c>
      <c r="BJ923" s="11">
        <f t="shared" si="2272"/>
        <v>7450</v>
      </c>
      <c r="BK923" s="11">
        <f t="shared" si="2273"/>
        <v>0</v>
      </c>
      <c r="BL923" s="11">
        <f t="shared" si="2193"/>
        <v>112784.31924000001</v>
      </c>
      <c r="BM923" s="11">
        <f t="shared" si="2274"/>
        <v>0</v>
      </c>
      <c r="BN923" s="43">
        <f t="shared" si="2247"/>
        <v>112784.31924000001</v>
      </c>
      <c r="BO923" s="11">
        <f t="shared" si="2250"/>
        <v>187062.3</v>
      </c>
      <c r="BP923" s="11">
        <f t="shared" si="2275"/>
        <v>0</v>
      </c>
      <c r="BQ923" s="43">
        <f t="shared" si="2248"/>
        <v>187062.3</v>
      </c>
      <c r="BR923" s="11">
        <f t="shared" si="2251"/>
        <v>185486.1</v>
      </c>
      <c r="BS923" s="11">
        <f t="shared" si="2275"/>
        <v>0</v>
      </c>
      <c r="BT923" s="43">
        <f t="shared" si="2249"/>
        <v>185486.1</v>
      </c>
      <c r="BU923" s="11">
        <f t="shared" si="2275"/>
        <v>0</v>
      </c>
      <c r="BV923" s="21"/>
      <c r="BW923" s="21"/>
      <c r="BX923" s="1" t="str">
        <f t="shared" si="2194"/>
        <v/>
      </c>
    </row>
    <row r="924" spans="1:76" ht="15.6" customHeight="1" x14ac:dyDescent="0.3">
      <c r="A924" s="62" t="s">
        <v>609</v>
      </c>
      <c r="B924" s="63">
        <v>200</v>
      </c>
      <c r="C924" s="62" t="s">
        <v>71</v>
      </c>
      <c r="D924" s="62" t="s">
        <v>72</v>
      </c>
      <c r="E924" s="64" t="s">
        <v>73</v>
      </c>
      <c r="F924" s="11">
        <v>179281.7</v>
      </c>
      <c r="G924" s="11">
        <v>179612.3</v>
      </c>
      <c r="H924" s="11">
        <v>185486.1</v>
      </c>
      <c r="I924" s="11"/>
      <c r="J924" s="11"/>
      <c r="K924" s="11"/>
      <c r="L924" s="11">
        <f t="shared" ref="L924:L987" si="2276">F924+I924</f>
        <v>179281.7</v>
      </c>
      <c r="M924" s="11">
        <f t="shared" ref="M924:M987" si="2277">G924+J924</f>
        <v>179612.3</v>
      </c>
      <c r="N924" s="11">
        <f t="shared" ref="N924:N987" si="2278">H924+K924</f>
        <v>185486.1</v>
      </c>
      <c r="O924" s="11">
        <v>6.30924</v>
      </c>
      <c r="P924" s="11"/>
      <c r="Q924" s="11"/>
      <c r="R924" s="11">
        <f t="shared" si="2195"/>
        <v>179288.00924000001</v>
      </c>
      <c r="S924" s="11">
        <f t="shared" si="2196"/>
        <v>179612.3</v>
      </c>
      <c r="T924" s="11">
        <f t="shared" si="2197"/>
        <v>185486.1</v>
      </c>
      <c r="U924" s="11"/>
      <c r="V924" s="11"/>
      <c r="W924" s="11"/>
      <c r="X924" s="11">
        <f t="shared" si="2198"/>
        <v>179288.00924000001</v>
      </c>
      <c r="Y924" s="11">
        <f t="shared" si="2199"/>
        <v>179612.3</v>
      </c>
      <c r="Z924" s="11">
        <f t="shared" si="2200"/>
        <v>185486.1</v>
      </c>
      <c r="AA924" s="11"/>
      <c r="AB924" s="11"/>
      <c r="AC924" s="11"/>
      <c r="AD924" s="11">
        <f t="shared" si="2201"/>
        <v>179288.00924000001</v>
      </c>
      <c r="AE924" s="11">
        <f t="shared" si="2202"/>
        <v>179612.3</v>
      </c>
      <c r="AF924" s="11">
        <f t="shared" si="2203"/>
        <v>185486.1</v>
      </c>
      <c r="AG924" s="11"/>
      <c r="AH924" s="11">
        <f t="shared" si="2204"/>
        <v>179288.00924000001</v>
      </c>
      <c r="AI924" s="11">
        <f t="shared" si="2205"/>
        <v>179612.3</v>
      </c>
      <c r="AJ924" s="11">
        <f t="shared" si="2206"/>
        <v>185486.1</v>
      </c>
      <c r="AK924" s="11">
        <v>815.20500000000004</v>
      </c>
      <c r="AL924" s="11"/>
      <c r="AM924" s="11"/>
      <c r="AN924" s="11">
        <f t="shared" si="2207"/>
        <v>180103.21424</v>
      </c>
      <c r="AO924" s="11">
        <f t="shared" si="2208"/>
        <v>179612.3</v>
      </c>
      <c r="AP924" s="11">
        <f t="shared" si="2209"/>
        <v>185486.1</v>
      </c>
      <c r="AQ924" s="11"/>
      <c r="AR924" s="11"/>
      <c r="AS924" s="11"/>
      <c r="AT924" s="11">
        <f t="shared" si="2210"/>
        <v>180103.21424</v>
      </c>
      <c r="AU924" s="11">
        <f t="shared" si="2211"/>
        <v>179612.3</v>
      </c>
      <c r="AV924" s="11">
        <f t="shared" si="2212"/>
        <v>185486.1</v>
      </c>
      <c r="AW924" s="11"/>
      <c r="AX924" s="11"/>
      <c r="AY924" s="11"/>
      <c r="AZ924" s="11">
        <f t="shared" si="2213"/>
        <v>180103.21424</v>
      </c>
      <c r="BA924" s="11">
        <f t="shared" si="2214"/>
        <v>179612.3</v>
      </c>
      <c r="BB924" s="11">
        <f t="shared" si="2215"/>
        <v>185486.1</v>
      </c>
      <c r="BC924" s="11"/>
      <c r="BD924" s="11"/>
      <c r="BE924" s="11"/>
      <c r="BF924" s="11">
        <f t="shared" si="2216"/>
        <v>180103.21424</v>
      </c>
      <c r="BG924" s="11">
        <f t="shared" si="2217"/>
        <v>179612.3</v>
      </c>
      <c r="BH924" s="11">
        <f t="shared" si="2218"/>
        <v>185486.1</v>
      </c>
      <c r="BI924" s="11">
        <f>-7450-59868.895</f>
        <v>-67318.89499999999</v>
      </c>
      <c r="BJ924" s="11">
        <v>7450</v>
      </c>
      <c r="BK924" s="11"/>
      <c r="BL924" s="11">
        <f t="shared" si="2193"/>
        <v>112784.31924000001</v>
      </c>
      <c r="BM924" s="11"/>
      <c r="BN924" s="43">
        <f t="shared" si="2247"/>
        <v>112784.31924000001</v>
      </c>
      <c r="BO924" s="11">
        <f t="shared" si="2250"/>
        <v>187062.3</v>
      </c>
      <c r="BP924" s="11"/>
      <c r="BQ924" s="43">
        <f t="shared" si="2248"/>
        <v>187062.3</v>
      </c>
      <c r="BR924" s="11">
        <f t="shared" si="2251"/>
        <v>185486.1</v>
      </c>
      <c r="BS924" s="11"/>
      <c r="BT924" s="43">
        <f t="shared" si="2249"/>
        <v>185486.1</v>
      </c>
      <c r="BU924" s="11"/>
      <c r="BV924" s="21"/>
      <c r="BW924" s="21"/>
      <c r="BX924" s="1" t="str">
        <f t="shared" si="2194"/>
        <v>0409</v>
      </c>
    </row>
    <row r="925" spans="1:76" ht="31.2" customHeight="1" x14ac:dyDescent="0.3">
      <c r="A925" s="62" t="s">
        <v>611</v>
      </c>
      <c r="B925" s="63"/>
      <c r="C925" s="62"/>
      <c r="D925" s="62"/>
      <c r="E925" s="64" t="s">
        <v>612</v>
      </c>
      <c r="F925" s="11">
        <f t="shared" si="2160"/>
        <v>157212</v>
      </c>
      <c r="G925" s="11">
        <f t="shared" si="2161"/>
        <v>498202.2</v>
      </c>
      <c r="H925" s="11">
        <f t="shared" si="2162"/>
        <v>160734.1</v>
      </c>
      <c r="I925" s="11">
        <f t="shared" si="2163"/>
        <v>10655.3</v>
      </c>
      <c r="J925" s="11">
        <f t="shared" si="2164"/>
        <v>-4743.3</v>
      </c>
      <c r="K925" s="11">
        <f t="shared" si="2165"/>
        <v>-610.20000000000005</v>
      </c>
      <c r="L925" s="11">
        <f t="shared" si="2276"/>
        <v>167867.3</v>
      </c>
      <c r="M925" s="11">
        <f t="shared" si="2277"/>
        <v>493458.9</v>
      </c>
      <c r="N925" s="11">
        <f t="shared" si="2278"/>
        <v>160123.9</v>
      </c>
      <c r="O925" s="11">
        <f t="shared" si="2166"/>
        <v>1480.4</v>
      </c>
      <c r="P925" s="11">
        <f t="shared" si="2167"/>
        <v>2547.0569999999998</v>
      </c>
      <c r="Q925" s="11">
        <f t="shared" si="2168"/>
        <v>12765.388999999999</v>
      </c>
      <c r="R925" s="11">
        <f t="shared" si="2195"/>
        <v>169347.69999999998</v>
      </c>
      <c r="S925" s="11">
        <f t="shared" si="2196"/>
        <v>496005.95699999999</v>
      </c>
      <c r="T925" s="11">
        <f t="shared" si="2197"/>
        <v>172889.28899999999</v>
      </c>
      <c r="U925" s="11">
        <f t="shared" si="2252"/>
        <v>0</v>
      </c>
      <c r="V925" s="11">
        <f t="shared" si="2253"/>
        <v>0</v>
      </c>
      <c r="W925" s="11">
        <f t="shared" si="2254"/>
        <v>0</v>
      </c>
      <c r="X925" s="11">
        <f t="shared" si="2198"/>
        <v>169347.69999999998</v>
      </c>
      <c r="Y925" s="11">
        <f t="shared" si="2199"/>
        <v>496005.95699999999</v>
      </c>
      <c r="Z925" s="11">
        <f t="shared" si="2200"/>
        <v>172889.28899999999</v>
      </c>
      <c r="AA925" s="11">
        <f t="shared" si="2255"/>
        <v>-85571.195000000007</v>
      </c>
      <c r="AB925" s="11">
        <f t="shared" si="2256"/>
        <v>85571.195000000007</v>
      </c>
      <c r="AC925" s="11">
        <f t="shared" si="2257"/>
        <v>0</v>
      </c>
      <c r="AD925" s="11">
        <f t="shared" si="2201"/>
        <v>83776.504999999976</v>
      </c>
      <c r="AE925" s="11">
        <f t="shared" si="2202"/>
        <v>581577.152</v>
      </c>
      <c r="AF925" s="11">
        <f t="shared" si="2203"/>
        <v>172889.28899999999</v>
      </c>
      <c r="AG925" s="11">
        <f t="shared" si="2258"/>
        <v>0</v>
      </c>
      <c r="AH925" s="11">
        <f t="shared" si="2204"/>
        <v>83776.504999999976</v>
      </c>
      <c r="AI925" s="11">
        <f t="shared" si="2205"/>
        <v>581577.152</v>
      </c>
      <c r="AJ925" s="11">
        <f t="shared" si="2206"/>
        <v>172889.28899999999</v>
      </c>
      <c r="AK925" s="11">
        <f t="shared" si="2259"/>
        <v>782.13400000000001</v>
      </c>
      <c r="AL925" s="11">
        <f t="shared" si="2260"/>
        <v>254890.99199999997</v>
      </c>
      <c r="AM925" s="11">
        <f t="shared" si="2261"/>
        <v>151722.008</v>
      </c>
      <c r="AN925" s="11">
        <f t="shared" si="2207"/>
        <v>84558.638999999981</v>
      </c>
      <c r="AO925" s="11">
        <f t="shared" si="2208"/>
        <v>836468.14399999997</v>
      </c>
      <c r="AP925" s="11">
        <f t="shared" si="2209"/>
        <v>324611.29700000002</v>
      </c>
      <c r="AQ925" s="11">
        <f t="shared" si="2262"/>
        <v>0</v>
      </c>
      <c r="AR925" s="11">
        <f t="shared" si="2263"/>
        <v>0</v>
      </c>
      <c r="AS925" s="11">
        <f t="shared" si="2264"/>
        <v>0</v>
      </c>
      <c r="AT925" s="11">
        <f t="shared" si="2210"/>
        <v>84558.638999999981</v>
      </c>
      <c r="AU925" s="11">
        <f t="shared" si="2211"/>
        <v>836468.14399999997</v>
      </c>
      <c r="AV925" s="11">
        <f t="shared" si="2212"/>
        <v>324611.29700000002</v>
      </c>
      <c r="AW925" s="11">
        <f t="shared" si="2265"/>
        <v>-4736.7569999999996</v>
      </c>
      <c r="AX925" s="11">
        <f t="shared" si="2266"/>
        <v>0</v>
      </c>
      <c r="AY925" s="11">
        <f t="shared" si="2267"/>
        <v>0</v>
      </c>
      <c r="AZ925" s="11">
        <f t="shared" si="2213"/>
        <v>79821.881999999983</v>
      </c>
      <c r="BA925" s="11">
        <f t="shared" si="2214"/>
        <v>836468.14399999997</v>
      </c>
      <c r="BB925" s="11">
        <f t="shared" si="2215"/>
        <v>324611.29700000002</v>
      </c>
      <c r="BC925" s="11">
        <f t="shared" si="2268"/>
        <v>0</v>
      </c>
      <c r="BD925" s="11">
        <f t="shared" si="2269"/>
        <v>0</v>
      </c>
      <c r="BE925" s="11">
        <f t="shared" si="2270"/>
        <v>0</v>
      </c>
      <c r="BF925" s="11">
        <f t="shared" si="2216"/>
        <v>79821.881999999983</v>
      </c>
      <c r="BG925" s="11">
        <f t="shared" si="2217"/>
        <v>836468.14399999997</v>
      </c>
      <c r="BH925" s="11">
        <f t="shared" si="2218"/>
        <v>324611.29700000002</v>
      </c>
      <c r="BI925" s="11">
        <f t="shared" si="2271"/>
        <v>-32189.923999999999</v>
      </c>
      <c r="BJ925" s="11">
        <f t="shared" si="2272"/>
        <v>25474.143</v>
      </c>
      <c r="BK925" s="11">
        <f t="shared" si="2273"/>
        <v>0</v>
      </c>
      <c r="BL925" s="11">
        <f t="shared" si="2193"/>
        <v>47631.957999999984</v>
      </c>
      <c r="BM925" s="11">
        <f t="shared" si="2274"/>
        <v>0</v>
      </c>
      <c r="BN925" s="43">
        <f t="shared" si="2247"/>
        <v>47631.957999999984</v>
      </c>
      <c r="BO925" s="11">
        <f t="shared" si="2250"/>
        <v>861942.28700000001</v>
      </c>
      <c r="BP925" s="11">
        <f t="shared" si="2275"/>
        <v>0</v>
      </c>
      <c r="BQ925" s="43">
        <f t="shared" si="2248"/>
        <v>861942.28700000001</v>
      </c>
      <c r="BR925" s="11">
        <f t="shared" si="2251"/>
        <v>324611.29700000002</v>
      </c>
      <c r="BS925" s="11">
        <f t="shared" si="2275"/>
        <v>0</v>
      </c>
      <c r="BT925" s="43">
        <f t="shared" si="2249"/>
        <v>324611.29700000002</v>
      </c>
      <c r="BU925" s="11">
        <f t="shared" si="2275"/>
        <v>0</v>
      </c>
      <c r="BV925" s="21"/>
      <c r="BW925" s="21"/>
      <c r="BX925" s="1" t="str">
        <f t="shared" si="2194"/>
        <v/>
      </c>
    </row>
    <row r="926" spans="1:76" ht="31.2" customHeight="1" x14ac:dyDescent="0.3">
      <c r="A926" s="62" t="s">
        <v>613</v>
      </c>
      <c r="B926" s="63"/>
      <c r="C926" s="62"/>
      <c r="D926" s="62"/>
      <c r="E926" s="65" t="s">
        <v>614</v>
      </c>
      <c r="F926" s="11">
        <f t="shared" si="2160"/>
        <v>157212</v>
      </c>
      <c r="G926" s="11">
        <f t="shared" si="2161"/>
        <v>498202.2</v>
      </c>
      <c r="H926" s="11">
        <f t="shared" si="2162"/>
        <v>160734.1</v>
      </c>
      <c r="I926" s="11">
        <f t="shared" si="2163"/>
        <v>10655.3</v>
      </c>
      <c r="J926" s="11">
        <f t="shared" si="2164"/>
        <v>-4743.3</v>
      </c>
      <c r="K926" s="11">
        <f t="shared" si="2165"/>
        <v>-610.20000000000005</v>
      </c>
      <c r="L926" s="11">
        <f t="shared" si="2276"/>
        <v>167867.3</v>
      </c>
      <c r="M926" s="11">
        <f t="shared" si="2277"/>
        <v>493458.9</v>
      </c>
      <c r="N926" s="11">
        <f t="shared" si="2278"/>
        <v>160123.9</v>
      </c>
      <c r="O926" s="11">
        <f t="shared" si="2166"/>
        <v>1480.4</v>
      </c>
      <c r="P926" s="11">
        <f t="shared" si="2167"/>
        <v>2547.0569999999998</v>
      </c>
      <c r="Q926" s="11">
        <f t="shared" si="2168"/>
        <v>12765.388999999999</v>
      </c>
      <c r="R926" s="11">
        <f t="shared" si="2195"/>
        <v>169347.69999999998</v>
      </c>
      <c r="S926" s="11">
        <f t="shared" si="2196"/>
        <v>496005.95699999999</v>
      </c>
      <c r="T926" s="11">
        <f t="shared" si="2197"/>
        <v>172889.28899999999</v>
      </c>
      <c r="U926" s="11">
        <f t="shared" si="2252"/>
        <v>0</v>
      </c>
      <c r="V926" s="11">
        <f t="shared" si="2253"/>
        <v>0</v>
      </c>
      <c r="W926" s="11">
        <f t="shared" si="2254"/>
        <v>0</v>
      </c>
      <c r="X926" s="11">
        <f t="shared" si="2198"/>
        <v>169347.69999999998</v>
      </c>
      <c r="Y926" s="11">
        <f t="shared" si="2199"/>
        <v>496005.95699999999</v>
      </c>
      <c r="Z926" s="11">
        <f t="shared" si="2200"/>
        <v>172889.28899999999</v>
      </c>
      <c r="AA926" s="11">
        <f t="shared" si="2255"/>
        <v>-85571.195000000007</v>
      </c>
      <c r="AB926" s="11">
        <f t="shared" si="2256"/>
        <v>85571.195000000007</v>
      </c>
      <c r="AC926" s="11">
        <f t="shared" si="2257"/>
        <v>0</v>
      </c>
      <c r="AD926" s="11">
        <f t="shared" si="2201"/>
        <v>83776.504999999976</v>
      </c>
      <c r="AE926" s="11">
        <f t="shared" si="2202"/>
        <v>581577.152</v>
      </c>
      <c r="AF926" s="11">
        <f t="shared" si="2203"/>
        <v>172889.28899999999</v>
      </c>
      <c r="AG926" s="11">
        <f t="shared" si="2258"/>
        <v>0</v>
      </c>
      <c r="AH926" s="11">
        <f t="shared" si="2204"/>
        <v>83776.504999999976</v>
      </c>
      <c r="AI926" s="11">
        <f t="shared" si="2205"/>
        <v>581577.152</v>
      </c>
      <c r="AJ926" s="11">
        <f t="shared" si="2206"/>
        <v>172889.28899999999</v>
      </c>
      <c r="AK926" s="11">
        <f t="shared" si="2259"/>
        <v>782.13400000000001</v>
      </c>
      <c r="AL926" s="11">
        <f t="shared" si="2260"/>
        <v>254890.99199999997</v>
      </c>
      <c r="AM926" s="11">
        <f t="shared" si="2261"/>
        <v>151722.008</v>
      </c>
      <c r="AN926" s="11">
        <f t="shared" si="2207"/>
        <v>84558.638999999981</v>
      </c>
      <c r="AO926" s="11">
        <f t="shared" si="2208"/>
        <v>836468.14399999997</v>
      </c>
      <c r="AP926" s="11">
        <f t="shared" si="2209"/>
        <v>324611.29700000002</v>
      </c>
      <c r="AQ926" s="11">
        <f t="shared" si="2262"/>
        <v>0</v>
      </c>
      <c r="AR926" s="11">
        <f t="shared" si="2263"/>
        <v>0</v>
      </c>
      <c r="AS926" s="11">
        <f t="shared" si="2264"/>
        <v>0</v>
      </c>
      <c r="AT926" s="11">
        <f t="shared" si="2210"/>
        <v>84558.638999999981</v>
      </c>
      <c r="AU926" s="11">
        <f t="shared" si="2211"/>
        <v>836468.14399999997</v>
      </c>
      <c r="AV926" s="11">
        <f t="shared" si="2212"/>
        <v>324611.29700000002</v>
      </c>
      <c r="AW926" s="11">
        <f t="shared" si="2265"/>
        <v>-4736.7569999999996</v>
      </c>
      <c r="AX926" s="11">
        <f t="shared" si="2266"/>
        <v>0</v>
      </c>
      <c r="AY926" s="11">
        <f t="shared" si="2267"/>
        <v>0</v>
      </c>
      <c r="AZ926" s="11">
        <f t="shared" si="2213"/>
        <v>79821.881999999983</v>
      </c>
      <c r="BA926" s="11">
        <f t="shared" si="2214"/>
        <v>836468.14399999997</v>
      </c>
      <c r="BB926" s="11">
        <f t="shared" si="2215"/>
        <v>324611.29700000002</v>
      </c>
      <c r="BC926" s="11">
        <f t="shared" si="2268"/>
        <v>0</v>
      </c>
      <c r="BD926" s="11">
        <f t="shared" si="2269"/>
        <v>0</v>
      </c>
      <c r="BE926" s="11">
        <f t="shared" si="2270"/>
        <v>0</v>
      </c>
      <c r="BF926" s="11">
        <f t="shared" si="2216"/>
        <v>79821.881999999983</v>
      </c>
      <c r="BG926" s="11">
        <f t="shared" si="2217"/>
        <v>836468.14399999997</v>
      </c>
      <c r="BH926" s="11">
        <f t="shared" si="2218"/>
        <v>324611.29700000002</v>
      </c>
      <c r="BI926" s="11">
        <f t="shared" si="2271"/>
        <v>-32189.923999999999</v>
      </c>
      <c r="BJ926" s="11">
        <f t="shared" si="2272"/>
        <v>25474.143</v>
      </c>
      <c r="BK926" s="11">
        <f t="shared" si="2273"/>
        <v>0</v>
      </c>
      <c r="BL926" s="11">
        <f t="shared" si="2193"/>
        <v>47631.957999999984</v>
      </c>
      <c r="BM926" s="11">
        <f t="shared" si="2274"/>
        <v>0</v>
      </c>
      <c r="BN926" s="43">
        <f t="shared" si="2247"/>
        <v>47631.957999999984</v>
      </c>
      <c r="BO926" s="11">
        <f t="shared" si="2250"/>
        <v>861942.28700000001</v>
      </c>
      <c r="BP926" s="11">
        <f t="shared" si="2275"/>
        <v>0</v>
      </c>
      <c r="BQ926" s="43">
        <f t="shared" si="2248"/>
        <v>861942.28700000001</v>
      </c>
      <c r="BR926" s="11">
        <f t="shared" si="2251"/>
        <v>324611.29700000002</v>
      </c>
      <c r="BS926" s="11">
        <f t="shared" si="2275"/>
        <v>0</v>
      </c>
      <c r="BT926" s="43">
        <f t="shared" si="2249"/>
        <v>324611.29700000002</v>
      </c>
      <c r="BU926" s="11">
        <f t="shared" si="2275"/>
        <v>0</v>
      </c>
      <c r="BV926" s="21"/>
      <c r="BW926" s="21"/>
      <c r="BX926" s="1" t="str">
        <f t="shared" si="2194"/>
        <v/>
      </c>
    </row>
    <row r="927" spans="1:76" ht="31.2" customHeight="1" x14ac:dyDescent="0.3">
      <c r="A927" s="62" t="s">
        <v>613</v>
      </c>
      <c r="B927" s="63" t="s">
        <v>64</v>
      </c>
      <c r="C927" s="62"/>
      <c r="D927" s="62"/>
      <c r="E927" s="64" t="s">
        <v>65</v>
      </c>
      <c r="F927" s="11">
        <f t="shared" si="2160"/>
        <v>157212</v>
      </c>
      <c r="G927" s="11">
        <f t="shared" si="2161"/>
        <v>498202.2</v>
      </c>
      <c r="H927" s="11">
        <f t="shared" si="2162"/>
        <v>160734.1</v>
      </c>
      <c r="I927" s="11">
        <f t="shared" si="2163"/>
        <v>10655.3</v>
      </c>
      <c r="J927" s="11">
        <f t="shared" si="2164"/>
        <v>-4743.3</v>
      </c>
      <c r="K927" s="11">
        <f t="shared" si="2165"/>
        <v>-610.20000000000005</v>
      </c>
      <c r="L927" s="11">
        <f t="shared" si="2276"/>
        <v>167867.3</v>
      </c>
      <c r="M927" s="11">
        <f t="shared" si="2277"/>
        <v>493458.9</v>
      </c>
      <c r="N927" s="11">
        <f t="shared" si="2278"/>
        <v>160123.9</v>
      </c>
      <c r="O927" s="11">
        <f t="shared" si="2166"/>
        <v>1480.4</v>
      </c>
      <c r="P927" s="11">
        <f t="shared" si="2167"/>
        <v>2547.0569999999998</v>
      </c>
      <c r="Q927" s="11">
        <f t="shared" si="2168"/>
        <v>12765.388999999999</v>
      </c>
      <c r="R927" s="11">
        <f t="shared" si="2195"/>
        <v>169347.69999999998</v>
      </c>
      <c r="S927" s="11">
        <f t="shared" si="2196"/>
        <v>496005.95699999999</v>
      </c>
      <c r="T927" s="11">
        <f t="shared" si="2197"/>
        <v>172889.28899999999</v>
      </c>
      <c r="U927" s="11">
        <f t="shared" si="2252"/>
        <v>0</v>
      </c>
      <c r="V927" s="11">
        <f t="shared" si="2253"/>
        <v>0</v>
      </c>
      <c r="W927" s="11">
        <f t="shared" si="2254"/>
        <v>0</v>
      </c>
      <c r="X927" s="11">
        <f t="shared" si="2198"/>
        <v>169347.69999999998</v>
      </c>
      <c r="Y927" s="11">
        <f t="shared" si="2199"/>
        <v>496005.95699999999</v>
      </c>
      <c r="Z927" s="11">
        <f t="shared" si="2200"/>
        <v>172889.28899999999</v>
      </c>
      <c r="AA927" s="11">
        <f t="shared" si="2255"/>
        <v>-85571.195000000007</v>
      </c>
      <c r="AB927" s="11">
        <f t="shared" si="2256"/>
        <v>85571.195000000007</v>
      </c>
      <c r="AC927" s="11">
        <f t="shared" si="2257"/>
        <v>0</v>
      </c>
      <c r="AD927" s="11">
        <f t="shared" si="2201"/>
        <v>83776.504999999976</v>
      </c>
      <c r="AE927" s="11">
        <f t="shared" si="2202"/>
        <v>581577.152</v>
      </c>
      <c r="AF927" s="11">
        <f t="shared" si="2203"/>
        <v>172889.28899999999</v>
      </c>
      <c r="AG927" s="11">
        <f t="shared" si="2258"/>
        <v>0</v>
      </c>
      <c r="AH927" s="11">
        <f t="shared" si="2204"/>
        <v>83776.504999999976</v>
      </c>
      <c r="AI927" s="11">
        <f t="shared" si="2205"/>
        <v>581577.152</v>
      </c>
      <c r="AJ927" s="11">
        <f t="shared" si="2206"/>
        <v>172889.28899999999</v>
      </c>
      <c r="AK927" s="11">
        <f t="shared" si="2259"/>
        <v>782.13400000000001</v>
      </c>
      <c r="AL927" s="11">
        <f t="shared" si="2260"/>
        <v>254890.99199999997</v>
      </c>
      <c r="AM927" s="11">
        <f t="shared" si="2261"/>
        <v>151722.008</v>
      </c>
      <c r="AN927" s="11">
        <f t="shared" si="2207"/>
        <v>84558.638999999981</v>
      </c>
      <c r="AO927" s="11">
        <f t="shared" si="2208"/>
        <v>836468.14399999997</v>
      </c>
      <c r="AP927" s="11">
        <f t="shared" si="2209"/>
        <v>324611.29700000002</v>
      </c>
      <c r="AQ927" s="11">
        <f t="shared" si="2262"/>
        <v>0</v>
      </c>
      <c r="AR927" s="11">
        <f t="shared" si="2263"/>
        <v>0</v>
      </c>
      <c r="AS927" s="11">
        <f t="shared" si="2264"/>
        <v>0</v>
      </c>
      <c r="AT927" s="11">
        <f t="shared" si="2210"/>
        <v>84558.638999999981</v>
      </c>
      <c r="AU927" s="11">
        <f t="shared" si="2211"/>
        <v>836468.14399999997</v>
      </c>
      <c r="AV927" s="11">
        <f t="shared" si="2212"/>
        <v>324611.29700000002</v>
      </c>
      <c r="AW927" s="11">
        <f t="shared" si="2265"/>
        <v>-4736.7569999999996</v>
      </c>
      <c r="AX927" s="11">
        <f t="shared" si="2266"/>
        <v>0</v>
      </c>
      <c r="AY927" s="11">
        <f t="shared" si="2267"/>
        <v>0</v>
      </c>
      <c r="AZ927" s="11">
        <f t="shared" si="2213"/>
        <v>79821.881999999983</v>
      </c>
      <c r="BA927" s="11">
        <f t="shared" si="2214"/>
        <v>836468.14399999997</v>
      </c>
      <c r="BB927" s="11">
        <f t="shared" si="2215"/>
        <v>324611.29700000002</v>
      </c>
      <c r="BC927" s="11">
        <f t="shared" si="2268"/>
        <v>0</v>
      </c>
      <c r="BD927" s="11">
        <f t="shared" si="2269"/>
        <v>0</v>
      </c>
      <c r="BE927" s="11">
        <f t="shared" si="2270"/>
        <v>0</v>
      </c>
      <c r="BF927" s="11">
        <f t="shared" si="2216"/>
        <v>79821.881999999983</v>
      </c>
      <c r="BG927" s="11">
        <f t="shared" si="2217"/>
        <v>836468.14399999997</v>
      </c>
      <c r="BH927" s="11">
        <f t="shared" si="2218"/>
        <v>324611.29700000002</v>
      </c>
      <c r="BI927" s="11">
        <f t="shared" si="2271"/>
        <v>-32189.923999999999</v>
      </c>
      <c r="BJ927" s="11">
        <f t="shared" si="2272"/>
        <v>25474.143</v>
      </c>
      <c r="BK927" s="11">
        <f t="shared" si="2273"/>
        <v>0</v>
      </c>
      <c r="BL927" s="11">
        <f t="shared" si="2193"/>
        <v>47631.957999999984</v>
      </c>
      <c r="BM927" s="11">
        <f t="shared" si="2274"/>
        <v>0</v>
      </c>
      <c r="BN927" s="43">
        <f t="shared" si="2247"/>
        <v>47631.957999999984</v>
      </c>
      <c r="BO927" s="11">
        <f t="shared" si="2250"/>
        <v>861942.28700000001</v>
      </c>
      <c r="BP927" s="11">
        <f t="shared" si="2275"/>
        <v>0</v>
      </c>
      <c r="BQ927" s="43">
        <f t="shared" si="2248"/>
        <v>861942.28700000001</v>
      </c>
      <c r="BR927" s="11">
        <f t="shared" si="2251"/>
        <v>324611.29700000002</v>
      </c>
      <c r="BS927" s="11">
        <f t="shared" si="2275"/>
        <v>0</v>
      </c>
      <c r="BT927" s="43">
        <f t="shared" si="2249"/>
        <v>324611.29700000002</v>
      </c>
      <c r="BU927" s="11">
        <f t="shared" si="2275"/>
        <v>0</v>
      </c>
      <c r="BV927" s="21"/>
      <c r="BW927" s="21"/>
      <c r="BX927" s="1" t="str">
        <f t="shared" si="2194"/>
        <v/>
      </c>
    </row>
    <row r="928" spans="1:76" ht="15.6" customHeight="1" x14ac:dyDescent="0.3">
      <c r="A928" s="62" t="s">
        <v>613</v>
      </c>
      <c r="B928" s="63">
        <v>200</v>
      </c>
      <c r="C928" s="62" t="s">
        <v>66</v>
      </c>
      <c r="D928" s="62" t="s">
        <v>67</v>
      </c>
      <c r="E928" s="64" t="s">
        <v>68</v>
      </c>
      <c r="F928" s="11">
        <v>157212</v>
      </c>
      <c r="G928" s="11">
        <v>498202.2</v>
      </c>
      <c r="H928" s="11">
        <v>160734.1</v>
      </c>
      <c r="I928" s="11">
        <v>10655.3</v>
      </c>
      <c r="J928" s="11">
        <v>-4743.3</v>
      </c>
      <c r="K928" s="11">
        <v>-610.20000000000005</v>
      </c>
      <c r="L928" s="11">
        <f t="shared" si="2276"/>
        <v>167867.3</v>
      </c>
      <c r="M928" s="11">
        <f t="shared" si="2277"/>
        <v>493458.9</v>
      </c>
      <c r="N928" s="11">
        <f t="shared" si="2278"/>
        <v>160123.9</v>
      </c>
      <c r="O928" s="11">
        <v>1480.4</v>
      </c>
      <c r="P928" s="11">
        <v>2547.0569999999998</v>
      </c>
      <c r="Q928" s="11">
        <f>6147.1+6618.289</f>
        <v>12765.388999999999</v>
      </c>
      <c r="R928" s="11">
        <f t="shared" si="2195"/>
        <v>169347.69999999998</v>
      </c>
      <c r="S928" s="11">
        <f t="shared" si="2196"/>
        <v>496005.95699999999</v>
      </c>
      <c r="T928" s="11">
        <f t="shared" si="2197"/>
        <v>172889.28899999999</v>
      </c>
      <c r="U928" s="11"/>
      <c r="V928" s="11"/>
      <c r="W928" s="11"/>
      <c r="X928" s="11">
        <f t="shared" si="2198"/>
        <v>169347.69999999998</v>
      </c>
      <c r="Y928" s="11">
        <f t="shared" si="2199"/>
        <v>496005.95699999999</v>
      </c>
      <c r="Z928" s="11">
        <f t="shared" si="2200"/>
        <v>172889.28899999999</v>
      </c>
      <c r="AA928" s="11">
        <v>-85571.195000000007</v>
      </c>
      <c r="AB928" s="11">
        <v>85571.195000000007</v>
      </c>
      <c r="AC928" s="11"/>
      <c r="AD928" s="11">
        <f t="shared" si="2201"/>
        <v>83776.504999999976</v>
      </c>
      <c r="AE928" s="11">
        <f t="shared" si="2202"/>
        <v>581577.152</v>
      </c>
      <c r="AF928" s="11">
        <f t="shared" si="2203"/>
        <v>172889.28899999999</v>
      </c>
      <c r="AG928" s="11"/>
      <c r="AH928" s="11">
        <f t="shared" si="2204"/>
        <v>83776.504999999976</v>
      </c>
      <c r="AI928" s="11">
        <f t="shared" si="2205"/>
        <v>581577.152</v>
      </c>
      <c r="AJ928" s="11">
        <f t="shared" si="2206"/>
        <v>172889.28899999999</v>
      </c>
      <c r="AK928" s="11">
        <f>-4144.21+4926.344</f>
        <v>782.13400000000001</v>
      </c>
      <c r="AL928" s="11">
        <f>312760.1-57869.108</f>
        <v>254890.99199999997</v>
      </c>
      <c r="AM928" s="11">
        <f>93852.9+57869.108</f>
        <v>151722.008</v>
      </c>
      <c r="AN928" s="11">
        <f t="shared" si="2207"/>
        <v>84558.638999999981</v>
      </c>
      <c r="AO928" s="11">
        <f t="shared" si="2208"/>
        <v>836468.14399999997</v>
      </c>
      <c r="AP928" s="11">
        <f t="shared" si="2209"/>
        <v>324611.29700000002</v>
      </c>
      <c r="AQ928" s="11"/>
      <c r="AR928" s="11"/>
      <c r="AS928" s="11"/>
      <c r="AT928" s="11">
        <f t="shared" si="2210"/>
        <v>84558.638999999981</v>
      </c>
      <c r="AU928" s="11">
        <f t="shared" si="2211"/>
        <v>836468.14399999997</v>
      </c>
      <c r="AV928" s="11">
        <f t="shared" si="2212"/>
        <v>324611.29700000002</v>
      </c>
      <c r="AW928" s="11">
        <v>-4736.7569999999996</v>
      </c>
      <c r="AX928" s="11"/>
      <c r="AY928" s="11"/>
      <c r="AZ928" s="11">
        <f t="shared" si="2213"/>
        <v>79821.881999999983</v>
      </c>
      <c r="BA928" s="11">
        <f t="shared" si="2214"/>
        <v>836468.14399999997</v>
      </c>
      <c r="BB928" s="11">
        <f t="shared" si="2215"/>
        <v>324611.29700000002</v>
      </c>
      <c r="BC928" s="11"/>
      <c r="BD928" s="11"/>
      <c r="BE928" s="11"/>
      <c r="BF928" s="11">
        <f t="shared" si="2216"/>
        <v>79821.881999999983</v>
      </c>
      <c r="BG928" s="11">
        <f t="shared" si="2217"/>
        <v>836468.14399999997</v>
      </c>
      <c r="BH928" s="11">
        <f t="shared" si="2218"/>
        <v>324611.29700000002</v>
      </c>
      <c r="BI928" s="11">
        <f>-25474.143-6715.781</f>
        <v>-32189.923999999999</v>
      </c>
      <c r="BJ928" s="11">
        <v>25474.143</v>
      </c>
      <c r="BK928" s="11"/>
      <c r="BL928" s="11">
        <f t="shared" si="2193"/>
        <v>47631.957999999984</v>
      </c>
      <c r="BM928" s="11"/>
      <c r="BN928" s="43">
        <f t="shared" si="2247"/>
        <v>47631.957999999984</v>
      </c>
      <c r="BO928" s="11">
        <f t="shared" si="2250"/>
        <v>861942.28700000001</v>
      </c>
      <c r="BP928" s="11"/>
      <c r="BQ928" s="43">
        <f t="shared" si="2248"/>
        <v>861942.28700000001</v>
      </c>
      <c r="BR928" s="11">
        <f t="shared" si="2251"/>
        <v>324611.29700000002</v>
      </c>
      <c r="BS928" s="11"/>
      <c r="BT928" s="43">
        <f t="shared" si="2249"/>
        <v>324611.29700000002</v>
      </c>
      <c r="BU928" s="11"/>
      <c r="BV928" s="21"/>
      <c r="BW928" s="21" t="s">
        <v>615</v>
      </c>
      <c r="BX928" s="1" t="str">
        <f t="shared" si="2194"/>
        <v>0503</v>
      </c>
    </row>
    <row r="929" spans="1:77" ht="31.2" customHeight="1" x14ac:dyDescent="0.3">
      <c r="A929" s="62" t="s">
        <v>616</v>
      </c>
      <c r="B929" s="63"/>
      <c r="C929" s="62"/>
      <c r="D929" s="62"/>
      <c r="E929" s="64" t="s">
        <v>617</v>
      </c>
      <c r="F929" s="11">
        <f t="shared" si="2160"/>
        <v>12484.9</v>
      </c>
      <c r="G929" s="11">
        <f t="shared" si="2161"/>
        <v>0</v>
      </c>
      <c r="H929" s="11">
        <f t="shared" si="2162"/>
        <v>478982.8</v>
      </c>
      <c r="I929" s="11">
        <f t="shared" si="2163"/>
        <v>-9784.9</v>
      </c>
      <c r="J929" s="11">
        <f t="shared" si="2164"/>
        <v>0</v>
      </c>
      <c r="K929" s="11">
        <f t="shared" si="2165"/>
        <v>0</v>
      </c>
      <c r="L929" s="11">
        <f t="shared" si="2276"/>
        <v>2700</v>
      </c>
      <c r="M929" s="11">
        <f t="shared" si="2277"/>
        <v>0</v>
      </c>
      <c r="N929" s="11">
        <f t="shared" si="2278"/>
        <v>478982.8</v>
      </c>
      <c r="O929" s="11">
        <f t="shared" si="2166"/>
        <v>0</v>
      </c>
      <c r="P929" s="11">
        <f t="shared" si="2167"/>
        <v>0</v>
      </c>
      <c r="Q929" s="11">
        <f t="shared" si="2168"/>
        <v>0</v>
      </c>
      <c r="R929" s="11">
        <f t="shared" si="2195"/>
        <v>2700</v>
      </c>
      <c r="S929" s="11">
        <f t="shared" si="2196"/>
        <v>0</v>
      </c>
      <c r="T929" s="11">
        <f t="shared" si="2197"/>
        <v>478982.8</v>
      </c>
      <c r="U929" s="11">
        <f t="shared" si="2252"/>
        <v>0</v>
      </c>
      <c r="V929" s="11">
        <f t="shared" si="2253"/>
        <v>0</v>
      </c>
      <c r="W929" s="11">
        <f t="shared" si="2254"/>
        <v>0</v>
      </c>
      <c r="X929" s="11">
        <f t="shared" si="2198"/>
        <v>2700</v>
      </c>
      <c r="Y929" s="11">
        <f t="shared" si="2199"/>
        <v>0</v>
      </c>
      <c r="Z929" s="11">
        <f t="shared" si="2200"/>
        <v>478982.8</v>
      </c>
      <c r="AA929" s="11">
        <f t="shared" si="2255"/>
        <v>0</v>
      </c>
      <c r="AB929" s="11">
        <f t="shared" si="2256"/>
        <v>0</v>
      </c>
      <c r="AC929" s="11">
        <f t="shared" si="2257"/>
        <v>0</v>
      </c>
      <c r="AD929" s="11">
        <f t="shared" si="2201"/>
        <v>2700</v>
      </c>
      <c r="AE929" s="11">
        <f t="shared" si="2202"/>
        <v>0</v>
      </c>
      <c r="AF929" s="11">
        <f t="shared" si="2203"/>
        <v>478982.8</v>
      </c>
      <c r="AG929" s="11">
        <f t="shared" si="2258"/>
        <v>0</v>
      </c>
      <c r="AH929" s="11">
        <f t="shared" si="2204"/>
        <v>2700</v>
      </c>
      <c r="AI929" s="11">
        <f t="shared" si="2205"/>
        <v>0</v>
      </c>
      <c r="AJ929" s="11">
        <f t="shared" si="2206"/>
        <v>478982.8</v>
      </c>
      <c r="AK929" s="11">
        <f t="shared" si="2259"/>
        <v>0</v>
      </c>
      <c r="AL929" s="11">
        <f t="shared" si="2260"/>
        <v>0</v>
      </c>
      <c r="AM929" s="11">
        <f t="shared" si="2261"/>
        <v>0</v>
      </c>
      <c r="AN929" s="11">
        <f t="shared" si="2207"/>
        <v>2700</v>
      </c>
      <c r="AO929" s="11">
        <f t="shared" si="2208"/>
        <v>0</v>
      </c>
      <c r="AP929" s="11">
        <f t="shared" si="2209"/>
        <v>478982.8</v>
      </c>
      <c r="AQ929" s="11">
        <f t="shared" si="2262"/>
        <v>0</v>
      </c>
      <c r="AR929" s="11">
        <f t="shared" si="2263"/>
        <v>0</v>
      </c>
      <c r="AS929" s="11">
        <f t="shared" si="2264"/>
        <v>0</v>
      </c>
      <c r="AT929" s="11">
        <f t="shared" si="2210"/>
        <v>2700</v>
      </c>
      <c r="AU929" s="11">
        <f t="shared" si="2211"/>
        <v>0</v>
      </c>
      <c r="AV929" s="11">
        <f t="shared" si="2212"/>
        <v>478982.8</v>
      </c>
      <c r="AW929" s="11">
        <f t="shared" si="2265"/>
        <v>0</v>
      </c>
      <c r="AX929" s="11">
        <f t="shared" si="2266"/>
        <v>0</v>
      </c>
      <c r="AY929" s="11">
        <f t="shared" si="2267"/>
        <v>0</v>
      </c>
      <c r="AZ929" s="11">
        <f t="shared" si="2213"/>
        <v>2700</v>
      </c>
      <c r="BA929" s="11">
        <f t="shared" si="2214"/>
        <v>0</v>
      </c>
      <c r="BB929" s="11">
        <f t="shared" si="2215"/>
        <v>478982.8</v>
      </c>
      <c r="BC929" s="11">
        <f t="shared" si="2268"/>
        <v>0</v>
      </c>
      <c r="BD929" s="11">
        <f t="shared" si="2269"/>
        <v>0</v>
      </c>
      <c r="BE929" s="11">
        <f t="shared" si="2270"/>
        <v>0</v>
      </c>
      <c r="BF929" s="11">
        <f t="shared" si="2216"/>
        <v>2700</v>
      </c>
      <c r="BG929" s="11">
        <f t="shared" si="2217"/>
        <v>0</v>
      </c>
      <c r="BH929" s="11">
        <f t="shared" si="2218"/>
        <v>478982.8</v>
      </c>
      <c r="BI929" s="11">
        <f t="shared" si="2271"/>
        <v>0</v>
      </c>
      <c r="BJ929" s="11">
        <f t="shared" si="2272"/>
        <v>0</v>
      </c>
      <c r="BK929" s="11">
        <f t="shared" si="2273"/>
        <v>0</v>
      </c>
      <c r="BL929" s="11">
        <f t="shared" si="2193"/>
        <v>2700</v>
      </c>
      <c r="BM929" s="11">
        <f t="shared" si="2274"/>
        <v>0</v>
      </c>
      <c r="BN929" s="43">
        <f t="shared" si="2247"/>
        <v>2700</v>
      </c>
      <c r="BO929" s="11">
        <f t="shared" si="2250"/>
        <v>0</v>
      </c>
      <c r="BP929" s="11">
        <f t="shared" si="2275"/>
        <v>0</v>
      </c>
      <c r="BQ929" s="43">
        <f t="shared" si="2248"/>
        <v>0</v>
      </c>
      <c r="BR929" s="11">
        <f t="shared" si="2251"/>
        <v>478982.8</v>
      </c>
      <c r="BS929" s="11">
        <f t="shared" si="2275"/>
        <v>0</v>
      </c>
      <c r="BT929" s="43">
        <f t="shared" si="2249"/>
        <v>478982.8</v>
      </c>
      <c r="BU929" s="11">
        <f t="shared" si="2275"/>
        <v>0</v>
      </c>
      <c r="BV929" s="21"/>
      <c r="BW929" s="21"/>
      <c r="BX929" s="1" t="str">
        <f t="shared" si="2194"/>
        <v/>
      </c>
    </row>
    <row r="930" spans="1:77" ht="31.2" customHeight="1" x14ac:dyDescent="0.3">
      <c r="A930" s="62" t="s">
        <v>618</v>
      </c>
      <c r="B930" s="63"/>
      <c r="C930" s="62"/>
      <c r="D930" s="62"/>
      <c r="E930" s="64" t="s">
        <v>619</v>
      </c>
      <c r="F930" s="11">
        <f t="shared" ref="F930:K930" si="2279">F931+F933</f>
        <v>12484.9</v>
      </c>
      <c r="G930" s="11">
        <f t="shared" si="2279"/>
        <v>0</v>
      </c>
      <c r="H930" s="11">
        <f t="shared" si="2279"/>
        <v>478982.8</v>
      </c>
      <c r="I930" s="11">
        <f t="shared" si="2279"/>
        <v>-9784.9</v>
      </c>
      <c r="J930" s="11">
        <f t="shared" si="2279"/>
        <v>0</v>
      </c>
      <c r="K930" s="11">
        <f t="shared" si="2279"/>
        <v>0</v>
      </c>
      <c r="L930" s="11">
        <f t="shared" si="2276"/>
        <v>2700</v>
      </c>
      <c r="M930" s="11">
        <f t="shared" si="2277"/>
        <v>0</v>
      </c>
      <c r="N930" s="11">
        <f t="shared" si="2278"/>
        <v>478982.8</v>
      </c>
      <c r="O930" s="11">
        <f>O931+O933</f>
        <v>0</v>
      </c>
      <c r="P930" s="11">
        <f>P931+P933</f>
        <v>0</v>
      </c>
      <c r="Q930" s="11">
        <f>Q931+Q933</f>
        <v>0</v>
      </c>
      <c r="R930" s="11">
        <f t="shared" si="2195"/>
        <v>2700</v>
      </c>
      <c r="S930" s="11">
        <f t="shared" si="2196"/>
        <v>0</v>
      </c>
      <c r="T930" s="11">
        <f t="shared" si="2197"/>
        <v>478982.8</v>
      </c>
      <c r="U930" s="11">
        <f>U931+U933</f>
        <v>0</v>
      </c>
      <c r="V930" s="11">
        <f>V931+V933</f>
        <v>0</v>
      </c>
      <c r="W930" s="11">
        <f>W931+W933</f>
        <v>0</v>
      </c>
      <c r="X930" s="11">
        <f t="shared" si="2198"/>
        <v>2700</v>
      </c>
      <c r="Y930" s="11">
        <f t="shared" si="2199"/>
        <v>0</v>
      </c>
      <c r="Z930" s="11">
        <f t="shared" si="2200"/>
        <v>478982.8</v>
      </c>
      <c r="AA930" s="11">
        <f>AA931+AA933</f>
        <v>0</v>
      </c>
      <c r="AB930" s="11">
        <f>AB931+AB933</f>
        <v>0</v>
      </c>
      <c r="AC930" s="11">
        <f>AC931+AC933</f>
        <v>0</v>
      </c>
      <c r="AD930" s="11">
        <f t="shared" si="2201"/>
        <v>2700</v>
      </c>
      <c r="AE930" s="11">
        <f t="shared" si="2202"/>
        <v>0</v>
      </c>
      <c r="AF930" s="11">
        <f t="shared" si="2203"/>
        <v>478982.8</v>
      </c>
      <c r="AG930" s="11">
        <f>AG931+AG933</f>
        <v>0</v>
      </c>
      <c r="AH930" s="11">
        <f t="shared" si="2204"/>
        <v>2700</v>
      </c>
      <c r="AI930" s="11">
        <f t="shared" si="2205"/>
        <v>0</v>
      </c>
      <c r="AJ930" s="11">
        <f t="shared" si="2206"/>
        <v>478982.8</v>
      </c>
      <c r="AK930" s="11">
        <f>AK931+AK933</f>
        <v>0</v>
      </c>
      <c r="AL930" s="11">
        <f>AL931+AL933</f>
        <v>0</v>
      </c>
      <c r="AM930" s="11">
        <f>AM931+AM933</f>
        <v>0</v>
      </c>
      <c r="AN930" s="11">
        <f t="shared" si="2207"/>
        <v>2700</v>
      </c>
      <c r="AO930" s="11">
        <f t="shared" si="2208"/>
        <v>0</v>
      </c>
      <c r="AP930" s="11">
        <f t="shared" si="2209"/>
        <v>478982.8</v>
      </c>
      <c r="AQ930" s="11">
        <f>AQ931+AQ933</f>
        <v>0</v>
      </c>
      <c r="AR930" s="11">
        <f>AR931+AR933</f>
        <v>0</v>
      </c>
      <c r="AS930" s="11">
        <f>AS931+AS933</f>
        <v>0</v>
      </c>
      <c r="AT930" s="11">
        <f t="shared" si="2210"/>
        <v>2700</v>
      </c>
      <c r="AU930" s="11">
        <f t="shared" si="2211"/>
        <v>0</v>
      </c>
      <c r="AV930" s="11">
        <f t="shared" si="2212"/>
        <v>478982.8</v>
      </c>
      <c r="AW930" s="11">
        <f>AW931+AW933</f>
        <v>0</v>
      </c>
      <c r="AX930" s="11">
        <f>AX931+AX933</f>
        <v>0</v>
      </c>
      <c r="AY930" s="11">
        <f>AY931+AY933</f>
        <v>0</v>
      </c>
      <c r="AZ930" s="11">
        <f t="shared" si="2213"/>
        <v>2700</v>
      </c>
      <c r="BA930" s="11">
        <f t="shared" si="2214"/>
        <v>0</v>
      </c>
      <c r="BB930" s="11">
        <f t="shared" si="2215"/>
        <v>478982.8</v>
      </c>
      <c r="BC930" s="11">
        <f>BC931+BC933</f>
        <v>0</v>
      </c>
      <c r="BD930" s="11">
        <f>BD931+BD933</f>
        <v>0</v>
      </c>
      <c r="BE930" s="11">
        <f>BE931+BE933</f>
        <v>0</v>
      </c>
      <c r="BF930" s="11">
        <f t="shared" si="2216"/>
        <v>2700</v>
      </c>
      <c r="BG930" s="11">
        <f t="shared" si="2217"/>
        <v>0</v>
      </c>
      <c r="BH930" s="11">
        <f t="shared" si="2218"/>
        <v>478982.8</v>
      </c>
      <c r="BI930" s="11">
        <f>BI931+BI933</f>
        <v>0</v>
      </c>
      <c r="BJ930" s="11">
        <f>BJ931+BJ933</f>
        <v>0</v>
      </c>
      <c r="BK930" s="11">
        <f>BK931+BK933</f>
        <v>0</v>
      </c>
      <c r="BL930" s="11">
        <f t="shared" si="2193"/>
        <v>2700</v>
      </c>
      <c r="BM930" s="11">
        <f>BM931+BM933</f>
        <v>0</v>
      </c>
      <c r="BN930" s="43">
        <f t="shared" si="2247"/>
        <v>2700</v>
      </c>
      <c r="BO930" s="11">
        <f t="shared" si="2250"/>
        <v>0</v>
      </c>
      <c r="BP930" s="11">
        <f>BP931+BP933</f>
        <v>0</v>
      </c>
      <c r="BQ930" s="43">
        <f t="shared" si="2248"/>
        <v>0</v>
      </c>
      <c r="BR930" s="11">
        <f t="shared" si="2251"/>
        <v>478982.8</v>
      </c>
      <c r="BS930" s="11">
        <f>BS931+BS933</f>
        <v>0</v>
      </c>
      <c r="BT930" s="43">
        <f t="shared" si="2249"/>
        <v>478982.8</v>
      </c>
      <c r="BU930" s="11">
        <f>BU931+BU933</f>
        <v>0</v>
      </c>
      <c r="BV930" s="21"/>
      <c r="BW930" s="21"/>
      <c r="BX930" s="1" t="str">
        <f t="shared" si="2194"/>
        <v/>
      </c>
    </row>
    <row r="931" spans="1:77" ht="31.2" customHeight="1" x14ac:dyDescent="0.3">
      <c r="A931" s="62" t="s">
        <v>618</v>
      </c>
      <c r="B931" s="63" t="s">
        <v>64</v>
      </c>
      <c r="C931" s="62"/>
      <c r="D931" s="62"/>
      <c r="E931" s="64" t="s">
        <v>65</v>
      </c>
      <c r="F931" s="11">
        <f t="shared" ref="F931:K931" si="2280">F932</f>
        <v>2700</v>
      </c>
      <c r="G931" s="11">
        <f t="shared" si="2280"/>
        <v>0</v>
      </c>
      <c r="H931" s="11">
        <f t="shared" si="2280"/>
        <v>0</v>
      </c>
      <c r="I931" s="11">
        <f t="shared" si="2280"/>
        <v>0</v>
      </c>
      <c r="J931" s="11">
        <f t="shared" si="2280"/>
        <v>0</v>
      </c>
      <c r="K931" s="11">
        <f t="shared" si="2280"/>
        <v>0</v>
      </c>
      <c r="L931" s="11">
        <f t="shared" si="2276"/>
        <v>2700</v>
      </c>
      <c r="M931" s="11">
        <f t="shared" si="2277"/>
        <v>0</v>
      </c>
      <c r="N931" s="11">
        <f t="shared" si="2278"/>
        <v>0</v>
      </c>
      <c r="O931" s="11">
        <f>O932</f>
        <v>0</v>
      </c>
      <c r="P931" s="11">
        <f>P932</f>
        <v>0</v>
      </c>
      <c r="Q931" s="11">
        <f>Q932</f>
        <v>0</v>
      </c>
      <c r="R931" s="11">
        <f t="shared" si="2195"/>
        <v>2700</v>
      </c>
      <c r="S931" s="11">
        <f t="shared" si="2196"/>
        <v>0</v>
      </c>
      <c r="T931" s="11">
        <f t="shared" si="2197"/>
        <v>0</v>
      </c>
      <c r="U931" s="11">
        <f>U932</f>
        <v>0</v>
      </c>
      <c r="V931" s="11">
        <f>V932</f>
        <v>0</v>
      </c>
      <c r="W931" s="11">
        <f>W932</f>
        <v>0</v>
      </c>
      <c r="X931" s="11">
        <f t="shared" si="2198"/>
        <v>2700</v>
      </c>
      <c r="Y931" s="11">
        <f t="shared" si="2199"/>
        <v>0</v>
      </c>
      <c r="Z931" s="11">
        <f t="shared" si="2200"/>
        <v>0</v>
      </c>
      <c r="AA931" s="11">
        <f>AA932</f>
        <v>0</v>
      </c>
      <c r="AB931" s="11">
        <f>AB932</f>
        <v>0</v>
      </c>
      <c r="AC931" s="11">
        <f>AC932</f>
        <v>0</v>
      </c>
      <c r="AD931" s="11">
        <f t="shared" si="2201"/>
        <v>2700</v>
      </c>
      <c r="AE931" s="11">
        <f t="shared" si="2202"/>
        <v>0</v>
      </c>
      <c r="AF931" s="11">
        <f t="shared" si="2203"/>
        <v>0</v>
      </c>
      <c r="AG931" s="11">
        <f>AG932</f>
        <v>0</v>
      </c>
      <c r="AH931" s="11">
        <f t="shared" si="2204"/>
        <v>2700</v>
      </c>
      <c r="AI931" s="11">
        <f t="shared" si="2205"/>
        <v>0</v>
      </c>
      <c r="AJ931" s="11">
        <f t="shared" si="2206"/>
        <v>0</v>
      </c>
      <c r="AK931" s="11">
        <f>AK932</f>
        <v>0</v>
      </c>
      <c r="AL931" s="11">
        <f>AL932</f>
        <v>0</v>
      </c>
      <c r="AM931" s="11">
        <f>AM932</f>
        <v>0</v>
      </c>
      <c r="AN931" s="11">
        <f t="shared" si="2207"/>
        <v>2700</v>
      </c>
      <c r="AO931" s="11">
        <f t="shared" si="2208"/>
        <v>0</v>
      </c>
      <c r="AP931" s="11">
        <f t="shared" si="2209"/>
        <v>0</v>
      </c>
      <c r="AQ931" s="11">
        <f>AQ932</f>
        <v>0</v>
      </c>
      <c r="AR931" s="11">
        <f>AR932</f>
        <v>0</v>
      </c>
      <c r="AS931" s="11">
        <f>AS932</f>
        <v>0</v>
      </c>
      <c r="AT931" s="11">
        <f t="shared" si="2210"/>
        <v>2700</v>
      </c>
      <c r="AU931" s="11">
        <f t="shared" si="2211"/>
        <v>0</v>
      </c>
      <c r="AV931" s="11">
        <f t="shared" si="2212"/>
        <v>0</v>
      </c>
      <c r="AW931" s="11">
        <f>AW932</f>
        <v>0</v>
      </c>
      <c r="AX931" s="11">
        <f>AX932</f>
        <v>0</v>
      </c>
      <c r="AY931" s="11">
        <f>AY932</f>
        <v>0</v>
      </c>
      <c r="AZ931" s="11">
        <f t="shared" si="2213"/>
        <v>2700</v>
      </c>
      <c r="BA931" s="11">
        <f t="shared" si="2214"/>
        <v>0</v>
      </c>
      <c r="BB931" s="11">
        <f t="shared" si="2215"/>
        <v>0</v>
      </c>
      <c r="BC931" s="11">
        <f>BC932</f>
        <v>0</v>
      </c>
      <c r="BD931" s="11">
        <f>BD932</f>
        <v>0</v>
      </c>
      <c r="BE931" s="11">
        <f>BE932</f>
        <v>0</v>
      </c>
      <c r="BF931" s="11">
        <f t="shared" si="2216"/>
        <v>2700</v>
      </c>
      <c r="BG931" s="11">
        <f t="shared" si="2217"/>
        <v>0</v>
      </c>
      <c r="BH931" s="11">
        <f t="shared" si="2218"/>
        <v>0</v>
      </c>
      <c r="BI931" s="11">
        <f>BI932</f>
        <v>0</v>
      </c>
      <c r="BJ931" s="11">
        <f>BJ932</f>
        <v>0</v>
      </c>
      <c r="BK931" s="11">
        <f>BK932</f>
        <v>0</v>
      </c>
      <c r="BL931" s="11">
        <f t="shared" si="2193"/>
        <v>2700</v>
      </c>
      <c r="BM931" s="11">
        <f>BM932</f>
        <v>0</v>
      </c>
      <c r="BN931" s="43">
        <f t="shared" si="2247"/>
        <v>2700</v>
      </c>
      <c r="BO931" s="11">
        <f t="shared" si="2250"/>
        <v>0</v>
      </c>
      <c r="BP931" s="11">
        <f>BP932</f>
        <v>0</v>
      </c>
      <c r="BQ931" s="43">
        <f t="shared" si="2248"/>
        <v>0</v>
      </c>
      <c r="BR931" s="11">
        <f t="shared" si="2251"/>
        <v>0</v>
      </c>
      <c r="BS931" s="11">
        <f>BS932</f>
        <v>0</v>
      </c>
      <c r="BT931" s="43">
        <f t="shared" si="2249"/>
        <v>0</v>
      </c>
      <c r="BU931" s="11">
        <f>BU932</f>
        <v>0</v>
      </c>
      <c r="BV931" s="21"/>
      <c r="BW931" s="21"/>
      <c r="BX931" s="1" t="str">
        <f t="shared" si="2194"/>
        <v/>
      </c>
    </row>
    <row r="932" spans="1:77" ht="15.6" customHeight="1" x14ac:dyDescent="0.3">
      <c r="A932" s="62" t="s">
        <v>618</v>
      </c>
      <c r="B932" s="63">
        <v>200</v>
      </c>
      <c r="C932" s="62" t="s">
        <v>66</v>
      </c>
      <c r="D932" s="62" t="s">
        <v>67</v>
      </c>
      <c r="E932" s="64" t="s">
        <v>68</v>
      </c>
      <c r="F932" s="11">
        <v>2700</v>
      </c>
      <c r="G932" s="11">
        <v>0</v>
      </c>
      <c r="H932" s="11">
        <v>0</v>
      </c>
      <c r="I932" s="11"/>
      <c r="J932" s="11"/>
      <c r="K932" s="11"/>
      <c r="L932" s="11">
        <f t="shared" si="2276"/>
        <v>2700</v>
      </c>
      <c r="M932" s="11">
        <f t="shared" si="2277"/>
        <v>0</v>
      </c>
      <c r="N932" s="11">
        <f t="shared" si="2278"/>
        <v>0</v>
      </c>
      <c r="O932" s="11"/>
      <c r="P932" s="11"/>
      <c r="Q932" s="11"/>
      <c r="R932" s="11">
        <f t="shared" si="2195"/>
        <v>2700</v>
      </c>
      <c r="S932" s="11">
        <f t="shared" si="2196"/>
        <v>0</v>
      </c>
      <c r="T932" s="11">
        <f t="shared" si="2197"/>
        <v>0</v>
      </c>
      <c r="U932" s="11"/>
      <c r="V932" s="11"/>
      <c r="W932" s="11"/>
      <c r="X932" s="11">
        <f t="shared" si="2198"/>
        <v>2700</v>
      </c>
      <c r="Y932" s="11">
        <f t="shared" si="2199"/>
        <v>0</v>
      </c>
      <c r="Z932" s="11">
        <f t="shared" si="2200"/>
        <v>0</v>
      </c>
      <c r="AA932" s="11"/>
      <c r="AB932" s="11"/>
      <c r="AC932" s="11"/>
      <c r="AD932" s="11">
        <f t="shared" si="2201"/>
        <v>2700</v>
      </c>
      <c r="AE932" s="11">
        <f t="shared" si="2202"/>
        <v>0</v>
      </c>
      <c r="AF932" s="11">
        <f t="shared" si="2203"/>
        <v>0</v>
      </c>
      <c r="AG932" s="11"/>
      <c r="AH932" s="11">
        <f t="shared" si="2204"/>
        <v>2700</v>
      </c>
      <c r="AI932" s="11">
        <f t="shared" si="2205"/>
        <v>0</v>
      </c>
      <c r="AJ932" s="11">
        <f t="shared" si="2206"/>
        <v>0</v>
      </c>
      <c r="AK932" s="11"/>
      <c r="AL932" s="11"/>
      <c r="AM932" s="11"/>
      <c r="AN932" s="11">
        <f t="shared" si="2207"/>
        <v>2700</v>
      </c>
      <c r="AO932" s="11">
        <f t="shared" si="2208"/>
        <v>0</v>
      </c>
      <c r="AP932" s="11">
        <f t="shared" si="2209"/>
        <v>0</v>
      </c>
      <c r="AQ932" s="11"/>
      <c r="AR932" s="11"/>
      <c r="AS932" s="11"/>
      <c r="AT932" s="11">
        <f t="shared" si="2210"/>
        <v>2700</v>
      </c>
      <c r="AU932" s="11">
        <f t="shared" si="2211"/>
        <v>0</v>
      </c>
      <c r="AV932" s="11">
        <f t="shared" si="2212"/>
        <v>0</v>
      </c>
      <c r="AW932" s="11"/>
      <c r="AX932" s="11"/>
      <c r="AY932" s="11"/>
      <c r="AZ932" s="11">
        <f t="shared" si="2213"/>
        <v>2700</v>
      </c>
      <c r="BA932" s="11">
        <f t="shared" si="2214"/>
        <v>0</v>
      </c>
      <c r="BB932" s="11">
        <f t="shared" si="2215"/>
        <v>0</v>
      </c>
      <c r="BC932" s="11"/>
      <c r="BD932" s="11"/>
      <c r="BE932" s="11"/>
      <c r="BF932" s="11">
        <f t="shared" si="2216"/>
        <v>2700</v>
      </c>
      <c r="BG932" s="11">
        <f t="shared" si="2217"/>
        <v>0</v>
      </c>
      <c r="BH932" s="11">
        <f t="shared" si="2218"/>
        <v>0</v>
      </c>
      <c r="BI932" s="11"/>
      <c r="BJ932" s="11"/>
      <c r="BK932" s="11"/>
      <c r="BL932" s="11">
        <f t="shared" si="2193"/>
        <v>2700</v>
      </c>
      <c r="BM932" s="11"/>
      <c r="BN932" s="43">
        <f t="shared" si="2247"/>
        <v>2700</v>
      </c>
      <c r="BO932" s="11">
        <f t="shared" si="2250"/>
        <v>0</v>
      </c>
      <c r="BP932" s="11"/>
      <c r="BQ932" s="43">
        <f t="shared" si="2248"/>
        <v>0</v>
      </c>
      <c r="BR932" s="11">
        <f t="shared" si="2251"/>
        <v>0</v>
      </c>
      <c r="BS932" s="11"/>
      <c r="BT932" s="43">
        <f t="shared" si="2249"/>
        <v>0</v>
      </c>
      <c r="BU932" s="11"/>
      <c r="BV932" s="21"/>
      <c r="BW932" s="21"/>
      <c r="BX932" s="1" t="str">
        <f t="shared" si="2194"/>
        <v>0503</v>
      </c>
    </row>
    <row r="933" spans="1:77" ht="46.8" customHeight="1" x14ac:dyDescent="0.3">
      <c r="A933" s="62" t="s">
        <v>618</v>
      </c>
      <c r="B933" s="63" t="s">
        <v>41</v>
      </c>
      <c r="C933" s="62"/>
      <c r="D933" s="62"/>
      <c r="E933" s="64" t="s">
        <v>42</v>
      </c>
      <c r="F933" s="11">
        <f t="shared" ref="F933:K933" si="2281">F934</f>
        <v>9784.9</v>
      </c>
      <c r="G933" s="11">
        <f t="shared" si="2281"/>
        <v>0</v>
      </c>
      <c r="H933" s="11">
        <f t="shared" si="2281"/>
        <v>478982.8</v>
      </c>
      <c r="I933" s="11">
        <f t="shared" si="2281"/>
        <v>-9784.9</v>
      </c>
      <c r="J933" s="11">
        <f t="shared" si="2281"/>
        <v>0</v>
      </c>
      <c r="K933" s="11">
        <f t="shared" si="2281"/>
        <v>0</v>
      </c>
      <c r="L933" s="11">
        <f t="shared" si="2276"/>
        <v>0</v>
      </c>
      <c r="M933" s="11">
        <f t="shared" si="2277"/>
        <v>0</v>
      </c>
      <c r="N933" s="11">
        <f t="shared" si="2278"/>
        <v>478982.8</v>
      </c>
      <c r="O933" s="11">
        <f>O934</f>
        <v>0</v>
      </c>
      <c r="P933" s="11">
        <f>P934</f>
        <v>0</v>
      </c>
      <c r="Q933" s="11">
        <f>Q934</f>
        <v>0</v>
      </c>
      <c r="R933" s="11">
        <f t="shared" si="2195"/>
        <v>0</v>
      </c>
      <c r="S933" s="11">
        <f t="shared" si="2196"/>
        <v>0</v>
      </c>
      <c r="T933" s="11">
        <f t="shared" si="2197"/>
        <v>478982.8</v>
      </c>
      <c r="U933" s="11">
        <f>U934</f>
        <v>0</v>
      </c>
      <c r="V933" s="11">
        <f>V934</f>
        <v>0</v>
      </c>
      <c r="W933" s="11">
        <f>W934</f>
        <v>0</v>
      </c>
      <c r="X933" s="11">
        <f t="shared" si="2198"/>
        <v>0</v>
      </c>
      <c r="Y933" s="11">
        <f t="shared" si="2199"/>
        <v>0</v>
      </c>
      <c r="Z933" s="11">
        <f t="shared" si="2200"/>
        <v>478982.8</v>
      </c>
      <c r="AA933" s="11">
        <f>AA934</f>
        <v>0</v>
      </c>
      <c r="AB933" s="11">
        <f>AB934</f>
        <v>0</v>
      </c>
      <c r="AC933" s="11">
        <f>AC934</f>
        <v>0</v>
      </c>
      <c r="AD933" s="11">
        <f t="shared" si="2201"/>
        <v>0</v>
      </c>
      <c r="AE933" s="11">
        <f t="shared" si="2202"/>
        <v>0</v>
      </c>
      <c r="AF933" s="11">
        <f t="shared" si="2203"/>
        <v>478982.8</v>
      </c>
      <c r="AG933" s="11">
        <f>AG934</f>
        <v>0</v>
      </c>
      <c r="AH933" s="11">
        <f t="shared" si="2204"/>
        <v>0</v>
      </c>
      <c r="AI933" s="11">
        <f t="shared" si="2205"/>
        <v>0</v>
      </c>
      <c r="AJ933" s="11">
        <f t="shared" si="2206"/>
        <v>478982.8</v>
      </c>
      <c r="AK933" s="11">
        <f>AK934</f>
        <v>0</v>
      </c>
      <c r="AL933" s="11">
        <f>AL934</f>
        <v>0</v>
      </c>
      <c r="AM933" s="11">
        <f>AM934</f>
        <v>0</v>
      </c>
      <c r="AN933" s="11">
        <f t="shared" si="2207"/>
        <v>0</v>
      </c>
      <c r="AO933" s="11">
        <f t="shared" si="2208"/>
        <v>0</v>
      </c>
      <c r="AP933" s="11">
        <f t="shared" si="2209"/>
        <v>478982.8</v>
      </c>
      <c r="AQ933" s="11">
        <f>AQ934</f>
        <v>0</v>
      </c>
      <c r="AR933" s="11">
        <f>AR934</f>
        <v>0</v>
      </c>
      <c r="AS933" s="11">
        <f>AS934</f>
        <v>0</v>
      </c>
      <c r="AT933" s="11">
        <f t="shared" si="2210"/>
        <v>0</v>
      </c>
      <c r="AU933" s="11">
        <f t="shared" si="2211"/>
        <v>0</v>
      </c>
      <c r="AV933" s="11">
        <f t="shared" si="2212"/>
        <v>478982.8</v>
      </c>
      <c r="AW933" s="11">
        <f>AW934</f>
        <v>0</v>
      </c>
      <c r="AX933" s="11">
        <f>AX934</f>
        <v>0</v>
      </c>
      <c r="AY933" s="11">
        <f>AY934</f>
        <v>0</v>
      </c>
      <c r="AZ933" s="11">
        <f t="shared" si="2213"/>
        <v>0</v>
      </c>
      <c r="BA933" s="11">
        <f t="shared" si="2214"/>
        <v>0</v>
      </c>
      <c r="BB933" s="11">
        <f t="shared" si="2215"/>
        <v>478982.8</v>
      </c>
      <c r="BC933" s="11">
        <f>BC934</f>
        <v>0</v>
      </c>
      <c r="BD933" s="11">
        <f>BD934</f>
        <v>0</v>
      </c>
      <c r="BE933" s="11">
        <f>BE934</f>
        <v>0</v>
      </c>
      <c r="BF933" s="11">
        <f t="shared" si="2216"/>
        <v>0</v>
      </c>
      <c r="BG933" s="11">
        <f t="shared" si="2217"/>
        <v>0</v>
      </c>
      <c r="BH933" s="11">
        <f t="shared" si="2218"/>
        <v>478982.8</v>
      </c>
      <c r="BI933" s="11">
        <f>BI934</f>
        <v>0</v>
      </c>
      <c r="BJ933" s="11">
        <f>BJ934</f>
        <v>0</v>
      </c>
      <c r="BK933" s="11">
        <f>BK934</f>
        <v>0</v>
      </c>
      <c r="BL933" s="11">
        <f t="shared" si="2193"/>
        <v>0</v>
      </c>
      <c r="BM933" s="11">
        <f>BM934</f>
        <v>0</v>
      </c>
      <c r="BN933" s="43">
        <f t="shared" si="2247"/>
        <v>0</v>
      </c>
      <c r="BO933" s="11">
        <f t="shared" si="2250"/>
        <v>0</v>
      </c>
      <c r="BP933" s="11">
        <f>BP934</f>
        <v>0</v>
      </c>
      <c r="BQ933" s="43">
        <f t="shared" si="2248"/>
        <v>0</v>
      </c>
      <c r="BR933" s="11">
        <f t="shared" si="2251"/>
        <v>478982.8</v>
      </c>
      <c r="BS933" s="11">
        <f>BS934</f>
        <v>0</v>
      </c>
      <c r="BT933" s="43">
        <f t="shared" si="2249"/>
        <v>478982.8</v>
      </c>
      <c r="BU933" s="11">
        <f>BU934</f>
        <v>0</v>
      </c>
      <c r="BV933" s="21"/>
      <c r="BW933" s="21"/>
      <c r="BX933" s="1" t="str">
        <f t="shared" si="2194"/>
        <v/>
      </c>
    </row>
    <row r="934" spans="1:77" ht="15.6" customHeight="1" x14ac:dyDescent="0.3">
      <c r="A934" s="62" t="s">
        <v>618</v>
      </c>
      <c r="B934" s="63">
        <v>400</v>
      </c>
      <c r="C934" s="62" t="s">
        <v>66</v>
      </c>
      <c r="D934" s="62" t="s">
        <v>67</v>
      </c>
      <c r="E934" s="64" t="s">
        <v>68</v>
      </c>
      <c r="F934" s="11">
        <v>9784.9</v>
      </c>
      <c r="G934" s="11">
        <v>0</v>
      </c>
      <c r="H934" s="11">
        <v>478982.8</v>
      </c>
      <c r="I934" s="11">
        <v>-9784.9</v>
      </c>
      <c r="J934" s="11"/>
      <c r="K934" s="11"/>
      <c r="L934" s="11">
        <f t="shared" si="2276"/>
        <v>0</v>
      </c>
      <c r="M934" s="11">
        <f t="shared" si="2277"/>
        <v>0</v>
      </c>
      <c r="N934" s="11">
        <f t="shared" si="2278"/>
        <v>478982.8</v>
      </c>
      <c r="O934" s="11"/>
      <c r="P934" s="11"/>
      <c r="Q934" s="11"/>
      <c r="R934" s="11">
        <f t="shared" si="2195"/>
        <v>0</v>
      </c>
      <c r="S934" s="11">
        <f t="shared" si="2196"/>
        <v>0</v>
      </c>
      <c r="T934" s="11">
        <f t="shared" si="2197"/>
        <v>478982.8</v>
      </c>
      <c r="U934" s="11"/>
      <c r="V934" s="11"/>
      <c r="W934" s="11"/>
      <c r="X934" s="11">
        <f t="shared" si="2198"/>
        <v>0</v>
      </c>
      <c r="Y934" s="11">
        <f t="shared" si="2199"/>
        <v>0</v>
      </c>
      <c r="Z934" s="11">
        <f t="shared" si="2200"/>
        <v>478982.8</v>
      </c>
      <c r="AA934" s="11"/>
      <c r="AB934" s="11"/>
      <c r="AC934" s="11"/>
      <c r="AD934" s="11">
        <f t="shared" si="2201"/>
        <v>0</v>
      </c>
      <c r="AE934" s="11">
        <f t="shared" si="2202"/>
        <v>0</v>
      </c>
      <c r="AF934" s="11">
        <f t="shared" si="2203"/>
        <v>478982.8</v>
      </c>
      <c r="AG934" s="11"/>
      <c r="AH934" s="11">
        <f t="shared" si="2204"/>
        <v>0</v>
      </c>
      <c r="AI934" s="11">
        <f t="shared" si="2205"/>
        <v>0</v>
      </c>
      <c r="AJ934" s="11">
        <f t="shared" si="2206"/>
        <v>478982.8</v>
      </c>
      <c r="AK934" s="11"/>
      <c r="AL934" s="11"/>
      <c r="AM934" s="11"/>
      <c r="AN934" s="11">
        <f t="shared" si="2207"/>
        <v>0</v>
      </c>
      <c r="AO934" s="11">
        <f t="shared" si="2208"/>
        <v>0</v>
      </c>
      <c r="AP934" s="11">
        <f t="shared" si="2209"/>
        <v>478982.8</v>
      </c>
      <c r="AQ934" s="11"/>
      <c r="AR934" s="11"/>
      <c r="AS934" s="11"/>
      <c r="AT934" s="11">
        <f t="shared" si="2210"/>
        <v>0</v>
      </c>
      <c r="AU934" s="11">
        <f t="shared" si="2211"/>
        <v>0</v>
      </c>
      <c r="AV934" s="11">
        <f t="shared" si="2212"/>
        <v>478982.8</v>
      </c>
      <c r="AW934" s="11"/>
      <c r="AX934" s="11"/>
      <c r="AY934" s="11"/>
      <c r="AZ934" s="11">
        <f t="shared" si="2213"/>
        <v>0</v>
      </c>
      <c r="BA934" s="11">
        <f t="shared" si="2214"/>
        <v>0</v>
      </c>
      <c r="BB934" s="11">
        <f t="shared" si="2215"/>
        <v>478982.8</v>
      </c>
      <c r="BC934" s="11"/>
      <c r="BD934" s="11"/>
      <c r="BE934" s="11"/>
      <c r="BF934" s="11">
        <f t="shared" si="2216"/>
        <v>0</v>
      </c>
      <c r="BG934" s="11">
        <f t="shared" si="2217"/>
        <v>0</v>
      </c>
      <c r="BH934" s="11">
        <f t="shared" si="2218"/>
        <v>478982.8</v>
      </c>
      <c r="BI934" s="11"/>
      <c r="BJ934" s="11"/>
      <c r="BK934" s="11"/>
      <c r="BL934" s="11">
        <f t="shared" si="2193"/>
        <v>0</v>
      </c>
      <c r="BM934" s="11"/>
      <c r="BN934" s="43">
        <f t="shared" si="2247"/>
        <v>0</v>
      </c>
      <c r="BO934" s="11">
        <f t="shared" si="2250"/>
        <v>0</v>
      </c>
      <c r="BP934" s="11"/>
      <c r="BQ934" s="43">
        <f t="shared" si="2248"/>
        <v>0</v>
      </c>
      <c r="BR934" s="11">
        <f t="shared" si="2251"/>
        <v>478982.8</v>
      </c>
      <c r="BS934" s="11"/>
      <c r="BT934" s="43">
        <f t="shared" si="2249"/>
        <v>478982.8</v>
      </c>
      <c r="BU934" s="11"/>
      <c r="BV934" s="21"/>
      <c r="BW934" s="21">
        <v>23</v>
      </c>
      <c r="BX934" s="1" t="str">
        <f t="shared" si="2194"/>
        <v>0503</v>
      </c>
    </row>
    <row r="935" spans="1:77" ht="46.8" customHeight="1" x14ac:dyDescent="0.3">
      <c r="A935" s="62" t="s">
        <v>620</v>
      </c>
      <c r="B935" s="63"/>
      <c r="C935" s="62"/>
      <c r="D935" s="62"/>
      <c r="E935" s="65" t="s">
        <v>621</v>
      </c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>
        <f t="shared" ref="AA935:AA937" si="2282">AA936</f>
        <v>29400</v>
      </c>
      <c r="AB935" s="11">
        <f t="shared" ref="AB935:AB937" si="2283">AB936</f>
        <v>72500</v>
      </c>
      <c r="AC935" s="11">
        <f t="shared" ref="AC935:AC937" si="2284">AC936</f>
        <v>0</v>
      </c>
      <c r="AD935" s="11">
        <f t="shared" si="2201"/>
        <v>29400</v>
      </c>
      <c r="AE935" s="11">
        <f t="shared" si="2202"/>
        <v>72500</v>
      </c>
      <c r="AF935" s="11">
        <f t="shared" si="2203"/>
        <v>0</v>
      </c>
      <c r="AG935" s="11">
        <f t="shared" ref="AG935:AG937" si="2285">AG936</f>
        <v>0</v>
      </c>
      <c r="AH935" s="11">
        <f t="shared" si="2204"/>
        <v>29400</v>
      </c>
      <c r="AI935" s="11">
        <f t="shared" si="2205"/>
        <v>72500</v>
      </c>
      <c r="AJ935" s="11">
        <f t="shared" si="2206"/>
        <v>0</v>
      </c>
      <c r="AK935" s="11">
        <f t="shared" ref="AK935:AK937" si="2286">AK936</f>
        <v>0</v>
      </c>
      <c r="AL935" s="11">
        <f t="shared" ref="AL935:AL937" si="2287">AL936</f>
        <v>0</v>
      </c>
      <c r="AM935" s="11">
        <f t="shared" ref="AM935:AM937" si="2288">AM936</f>
        <v>0</v>
      </c>
      <c r="AN935" s="11">
        <f t="shared" si="2207"/>
        <v>29400</v>
      </c>
      <c r="AO935" s="11">
        <f t="shared" si="2208"/>
        <v>72500</v>
      </c>
      <c r="AP935" s="11">
        <f t="shared" si="2209"/>
        <v>0</v>
      </c>
      <c r="AQ935" s="11">
        <f t="shared" ref="AQ935:AQ937" si="2289">AQ936</f>
        <v>0</v>
      </c>
      <c r="AR935" s="11">
        <f t="shared" ref="AR935:AR937" si="2290">AR936</f>
        <v>0</v>
      </c>
      <c r="AS935" s="11">
        <f t="shared" ref="AS935:AS937" si="2291">AS936</f>
        <v>0</v>
      </c>
      <c r="AT935" s="11">
        <f t="shared" si="2210"/>
        <v>29400</v>
      </c>
      <c r="AU935" s="11">
        <f t="shared" si="2211"/>
        <v>72500</v>
      </c>
      <c r="AV935" s="11">
        <f t="shared" si="2212"/>
        <v>0</v>
      </c>
      <c r="AW935" s="11">
        <f t="shared" ref="AW935:AW937" si="2292">AW936</f>
        <v>0</v>
      </c>
      <c r="AX935" s="11">
        <f t="shared" ref="AX935:AX937" si="2293">AX936</f>
        <v>0</v>
      </c>
      <c r="AY935" s="11">
        <f t="shared" ref="AY935:AY937" si="2294">AY936</f>
        <v>0</v>
      </c>
      <c r="AZ935" s="11">
        <f t="shared" si="2213"/>
        <v>29400</v>
      </c>
      <c r="BA935" s="11">
        <f t="shared" si="2214"/>
        <v>72500</v>
      </c>
      <c r="BB935" s="11">
        <f t="shared" si="2215"/>
        <v>0</v>
      </c>
      <c r="BC935" s="11">
        <f t="shared" ref="BC935:BC937" si="2295">BC936</f>
        <v>0</v>
      </c>
      <c r="BD935" s="11">
        <f t="shared" ref="BD935:BD937" si="2296">BD936</f>
        <v>0</v>
      </c>
      <c r="BE935" s="11">
        <f t="shared" ref="BE935:BE937" si="2297">BE936</f>
        <v>0</v>
      </c>
      <c r="BF935" s="11">
        <f t="shared" si="2216"/>
        <v>29400</v>
      </c>
      <c r="BG935" s="11">
        <f t="shared" si="2217"/>
        <v>72500</v>
      </c>
      <c r="BH935" s="11">
        <f t="shared" si="2218"/>
        <v>0</v>
      </c>
      <c r="BI935" s="11">
        <f t="shared" ref="BI935:BI937" si="2298">BI936</f>
        <v>0</v>
      </c>
      <c r="BJ935" s="11">
        <f t="shared" ref="BJ935:BJ937" si="2299">BJ936</f>
        <v>0</v>
      </c>
      <c r="BK935" s="11">
        <f t="shared" ref="BK935:BK937" si="2300">BK936</f>
        <v>0</v>
      </c>
      <c r="BL935" s="11">
        <f t="shared" si="2193"/>
        <v>29400</v>
      </c>
      <c r="BM935" s="11">
        <f t="shared" ref="BM935:BM937" si="2301">BM936</f>
        <v>0</v>
      </c>
      <c r="BN935" s="43">
        <f t="shared" si="2247"/>
        <v>29400</v>
      </c>
      <c r="BO935" s="11">
        <f t="shared" si="2250"/>
        <v>72500</v>
      </c>
      <c r="BP935" s="11">
        <f t="shared" ref="BP935:BU937" si="2302">BP936</f>
        <v>0</v>
      </c>
      <c r="BQ935" s="43">
        <f t="shared" si="2248"/>
        <v>72500</v>
      </c>
      <c r="BR935" s="11">
        <f t="shared" si="2251"/>
        <v>0</v>
      </c>
      <c r="BS935" s="11">
        <f t="shared" si="2302"/>
        <v>0</v>
      </c>
      <c r="BT935" s="43">
        <f t="shared" si="2249"/>
        <v>0</v>
      </c>
      <c r="BU935" s="11">
        <f t="shared" si="2302"/>
        <v>0</v>
      </c>
      <c r="BV935" s="21"/>
      <c r="BW935" s="21"/>
      <c r="BX935" s="1" t="str">
        <f t="shared" si="2194"/>
        <v/>
      </c>
    </row>
    <row r="936" spans="1:77" ht="46.8" customHeight="1" x14ac:dyDescent="0.3">
      <c r="A936" s="62" t="s">
        <v>622</v>
      </c>
      <c r="B936" s="63"/>
      <c r="C936" s="62"/>
      <c r="D936" s="62"/>
      <c r="E936" s="65" t="s">
        <v>623</v>
      </c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>
        <f t="shared" si="2282"/>
        <v>29400</v>
      </c>
      <c r="AB936" s="11">
        <f t="shared" si="2283"/>
        <v>72500</v>
      </c>
      <c r="AC936" s="11">
        <f t="shared" si="2284"/>
        <v>0</v>
      </c>
      <c r="AD936" s="11">
        <f t="shared" si="2201"/>
        <v>29400</v>
      </c>
      <c r="AE936" s="11">
        <f t="shared" si="2202"/>
        <v>72500</v>
      </c>
      <c r="AF936" s="11">
        <f t="shared" si="2203"/>
        <v>0</v>
      </c>
      <c r="AG936" s="11">
        <f t="shared" si="2285"/>
        <v>0</v>
      </c>
      <c r="AH936" s="11">
        <f t="shared" si="2204"/>
        <v>29400</v>
      </c>
      <c r="AI936" s="11">
        <f t="shared" si="2205"/>
        <v>72500</v>
      </c>
      <c r="AJ936" s="11">
        <f t="shared" si="2206"/>
        <v>0</v>
      </c>
      <c r="AK936" s="11">
        <f t="shared" si="2286"/>
        <v>0</v>
      </c>
      <c r="AL936" s="11">
        <f t="shared" si="2287"/>
        <v>0</v>
      </c>
      <c r="AM936" s="11">
        <f t="shared" si="2288"/>
        <v>0</v>
      </c>
      <c r="AN936" s="11">
        <f t="shared" si="2207"/>
        <v>29400</v>
      </c>
      <c r="AO936" s="11">
        <f t="shared" si="2208"/>
        <v>72500</v>
      </c>
      <c r="AP936" s="11">
        <f t="shared" si="2209"/>
        <v>0</v>
      </c>
      <c r="AQ936" s="11">
        <f t="shared" si="2289"/>
        <v>0</v>
      </c>
      <c r="AR936" s="11">
        <f t="shared" si="2290"/>
        <v>0</v>
      </c>
      <c r="AS936" s="11">
        <f t="shared" si="2291"/>
        <v>0</v>
      </c>
      <c r="AT936" s="11">
        <f t="shared" si="2210"/>
        <v>29400</v>
      </c>
      <c r="AU936" s="11">
        <f t="shared" si="2211"/>
        <v>72500</v>
      </c>
      <c r="AV936" s="11">
        <f t="shared" si="2212"/>
        <v>0</v>
      </c>
      <c r="AW936" s="11">
        <f t="shared" si="2292"/>
        <v>0</v>
      </c>
      <c r="AX936" s="11">
        <f t="shared" si="2293"/>
        <v>0</v>
      </c>
      <c r="AY936" s="11">
        <f t="shared" si="2294"/>
        <v>0</v>
      </c>
      <c r="AZ936" s="11">
        <f t="shared" si="2213"/>
        <v>29400</v>
      </c>
      <c r="BA936" s="11">
        <f t="shared" si="2214"/>
        <v>72500</v>
      </c>
      <c r="BB936" s="11">
        <f t="shared" si="2215"/>
        <v>0</v>
      </c>
      <c r="BC936" s="11">
        <f t="shared" si="2295"/>
        <v>0</v>
      </c>
      <c r="BD936" s="11">
        <f t="shared" si="2296"/>
        <v>0</v>
      </c>
      <c r="BE936" s="11">
        <f t="shared" si="2297"/>
        <v>0</v>
      </c>
      <c r="BF936" s="11">
        <f t="shared" si="2216"/>
        <v>29400</v>
      </c>
      <c r="BG936" s="11">
        <f t="shared" si="2217"/>
        <v>72500</v>
      </c>
      <c r="BH936" s="11">
        <f t="shared" si="2218"/>
        <v>0</v>
      </c>
      <c r="BI936" s="11">
        <f t="shared" si="2298"/>
        <v>0</v>
      </c>
      <c r="BJ936" s="11">
        <f t="shared" si="2299"/>
        <v>0</v>
      </c>
      <c r="BK936" s="11">
        <f t="shared" si="2300"/>
        <v>0</v>
      </c>
      <c r="BL936" s="11">
        <f t="shared" si="2193"/>
        <v>29400</v>
      </c>
      <c r="BM936" s="11">
        <f t="shared" si="2301"/>
        <v>0</v>
      </c>
      <c r="BN936" s="43">
        <f t="shared" si="2247"/>
        <v>29400</v>
      </c>
      <c r="BO936" s="11">
        <f t="shared" si="2250"/>
        <v>72500</v>
      </c>
      <c r="BP936" s="11">
        <f t="shared" si="2302"/>
        <v>0</v>
      </c>
      <c r="BQ936" s="43">
        <f t="shared" si="2248"/>
        <v>72500</v>
      </c>
      <c r="BR936" s="11">
        <f t="shared" si="2251"/>
        <v>0</v>
      </c>
      <c r="BS936" s="11">
        <f t="shared" si="2302"/>
        <v>0</v>
      </c>
      <c r="BT936" s="43">
        <f t="shared" si="2249"/>
        <v>0</v>
      </c>
      <c r="BU936" s="11">
        <f t="shared" si="2302"/>
        <v>0</v>
      </c>
      <c r="BV936" s="21"/>
      <c r="BW936" s="21"/>
      <c r="BX936" s="1" t="str">
        <f t="shared" si="2194"/>
        <v/>
      </c>
    </row>
    <row r="937" spans="1:77" ht="31.2" customHeight="1" x14ac:dyDescent="0.3">
      <c r="A937" s="62" t="s">
        <v>622</v>
      </c>
      <c r="B937" s="63" t="s">
        <v>64</v>
      </c>
      <c r="C937" s="62"/>
      <c r="D937" s="62"/>
      <c r="E937" s="64" t="s">
        <v>65</v>
      </c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>
        <f t="shared" si="2282"/>
        <v>29400</v>
      </c>
      <c r="AB937" s="11">
        <f t="shared" si="2283"/>
        <v>72500</v>
      </c>
      <c r="AC937" s="11">
        <f t="shared" si="2284"/>
        <v>0</v>
      </c>
      <c r="AD937" s="11">
        <f t="shared" si="2201"/>
        <v>29400</v>
      </c>
      <c r="AE937" s="11">
        <f t="shared" si="2202"/>
        <v>72500</v>
      </c>
      <c r="AF937" s="11">
        <f t="shared" si="2203"/>
        <v>0</v>
      </c>
      <c r="AG937" s="11">
        <f t="shared" si="2285"/>
        <v>0</v>
      </c>
      <c r="AH937" s="11">
        <f t="shared" si="2204"/>
        <v>29400</v>
      </c>
      <c r="AI937" s="11">
        <f t="shared" si="2205"/>
        <v>72500</v>
      </c>
      <c r="AJ937" s="11">
        <f t="shared" si="2206"/>
        <v>0</v>
      </c>
      <c r="AK937" s="11">
        <f t="shared" si="2286"/>
        <v>0</v>
      </c>
      <c r="AL937" s="11">
        <f t="shared" si="2287"/>
        <v>0</v>
      </c>
      <c r="AM937" s="11">
        <f t="shared" si="2288"/>
        <v>0</v>
      </c>
      <c r="AN937" s="11">
        <f t="shared" si="2207"/>
        <v>29400</v>
      </c>
      <c r="AO937" s="11">
        <f t="shared" si="2208"/>
        <v>72500</v>
      </c>
      <c r="AP937" s="11">
        <f t="shared" si="2209"/>
        <v>0</v>
      </c>
      <c r="AQ937" s="11">
        <f t="shared" si="2289"/>
        <v>0</v>
      </c>
      <c r="AR937" s="11">
        <f t="shared" si="2290"/>
        <v>0</v>
      </c>
      <c r="AS937" s="11">
        <f t="shared" si="2291"/>
        <v>0</v>
      </c>
      <c r="AT937" s="11">
        <f t="shared" si="2210"/>
        <v>29400</v>
      </c>
      <c r="AU937" s="11">
        <f t="shared" si="2211"/>
        <v>72500</v>
      </c>
      <c r="AV937" s="11">
        <f t="shared" si="2212"/>
        <v>0</v>
      </c>
      <c r="AW937" s="11">
        <f t="shared" si="2292"/>
        <v>0</v>
      </c>
      <c r="AX937" s="11">
        <f t="shared" si="2293"/>
        <v>0</v>
      </c>
      <c r="AY937" s="11">
        <f t="shared" si="2294"/>
        <v>0</v>
      </c>
      <c r="AZ937" s="11">
        <f t="shared" si="2213"/>
        <v>29400</v>
      </c>
      <c r="BA937" s="11">
        <f t="shared" si="2214"/>
        <v>72500</v>
      </c>
      <c r="BB937" s="11">
        <f t="shared" si="2215"/>
        <v>0</v>
      </c>
      <c r="BC937" s="11">
        <f t="shared" si="2295"/>
        <v>0</v>
      </c>
      <c r="BD937" s="11">
        <f t="shared" si="2296"/>
        <v>0</v>
      </c>
      <c r="BE937" s="11">
        <f t="shared" si="2297"/>
        <v>0</v>
      </c>
      <c r="BF937" s="11">
        <f t="shared" si="2216"/>
        <v>29400</v>
      </c>
      <c r="BG937" s="11">
        <f t="shared" si="2217"/>
        <v>72500</v>
      </c>
      <c r="BH937" s="11">
        <f t="shared" si="2218"/>
        <v>0</v>
      </c>
      <c r="BI937" s="11">
        <f t="shared" si="2298"/>
        <v>0</v>
      </c>
      <c r="BJ937" s="11">
        <f t="shared" si="2299"/>
        <v>0</v>
      </c>
      <c r="BK937" s="11">
        <f t="shared" si="2300"/>
        <v>0</v>
      </c>
      <c r="BL937" s="11">
        <f t="shared" si="2193"/>
        <v>29400</v>
      </c>
      <c r="BM937" s="11">
        <f t="shared" si="2301"/>
        <v>0</v>
      </c>
      <c r="BN937" s="43">
        <f t="shared" si="2247"/>
        <v>29400</v>
      </c>
      <c r="BO937" s="11">
        <f t="shared" si="2250"/>
        <v>72500</v>
      </c>
      <c r="BP937" s="11">
        <f t="shared" si="2302"/>
        <v>0</v>
      </c>
      <c r="BQ937" s="43">
        <f t="shared" si="2248"/>
        <v>72500</v>
      </c>
      <c r="BR937" s="11">
        <f t="shared" si="2251"/>
        <v>0</v>
      </c>
      <c r="BS937" s="11">
        <f t="shared" si="2302"/>
        <v>0</v>
      </c>
      <c r="BT937" s="43">
        <f t="shared" si="2249"/>
        <v>0</v>
      </c>
      <c r="BU937" s="11">
        <f t="shared" si="2302"/>
        <v>0</v>
      </c>
      <c r="BV937" s="21"/>
      <c r="BW937" s="21"/>
      <c r="BX937" s="1" t="str">
        <f t="shared" si="2194"/>
        <v/>
      </c>
    </row>
    <row r="938" spans="1:77" ht="15.6" customHeight="1" x14ac:dyDescent="0.3">
      <c r="A938" s="62" t="s">
        <v>622</v>
      </c>
      <c r="B938" s="63">
        <v>200</v>
      </c>
      <c r="C938" s="62" t="s">
        <v>66</v>
      </c>
      <c r="D938" s="62" t="s">
        <v>67</v>
      </c>
      <c r="E938" s="64" t="s">
        <v>68</v>
      </c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>
        <v>29400</v>
      </c>
      <c r="AB938" s="11">
        <v>72500</v>
      </c>
      <c r="AC938" s="11"/>
      <c r="AD938" s="11">
        <f t="shared" si="2201"/>
        <v>29400</v>
      </c>
      <c r="AE938" s="11">
        <f t="shared" si="2202"/>
        <v>72500</v>
      </c>
      <c r="AF938" s="11">
        <f t="shared" si="2203"/>
        <v>0</v>
      </c>
      <c r="AG938" s="11"/>
      <c r="AH938" s="11">
        <f t="shared" si="2204"/>
        <v>29400</v>
      </c>
      <c r="AI938" s="11">
        <f t="shared" si="2205"/>
        <v>72500</v>
      </c>
      <c r="AJ938" s="11">
        <f t="shared" si="2206"/>
        <v>0</v>
      </c>
      <c r="AK938" s="11"/>
      <c r="AL938" s="11"/>
      <c r="AM938" s="11"/>
      <c r="AN938" s="11">
        <f t="shared" si="2207"/>
        <v>29400</v>
      </c>
      <c r="AO938" s="11">
        <f t="shared" si="2208"/>
        <v>72500</v>
      </c>
      <c r="AP938" s="11">
        <f t="shared" si="2209"/>
        <v>0</v>
      </c>
      <c r="AQ938" s="11"/>
      <c r="AR938" s="11"/>
      <c r="AS938" s="11"/>
      <c r="AT938" s="11">
        <f t="shared" si="2210"/>
        <v>29400</v>
      </c>
      <c r="AU938" s="11">
        <f t="shared" si="2211"/>
        <v>72500</v>
      </c>
      <c r="AV938" s="11">
        <f t="shared" si="2212"/>
        <v>0</v>
      </c>
      <c r="AW938" s="11"/>
      <c r="AX938" s="11"/>
      <c r="AY938" s="11"/>
      <c r="AZ938" s="11">
        <f t="shared" si="2213"/>
        <v>29400</v>
      </c>
      <c r="BA938" s="11">
        <f t="shared" si="2214"/>
        <v>72500</v>
      </c>
      <c r="BB938" s="11">
        <f t="shared" si="2215"/>
        <v>0</v>
      </c>
      <c r="BC938" s="11"/>
      <c r="BD938" s="11"/>
      <c r="BE938" s="11"/>
      <c r="BF938" s="11">
        <f t="shared" si="2216"/>
        <v>29400</v>
      </c>
      <c r="BG938" s="11">
        <f t="shared" si="2217"/>
        <v>72500</v>
      </c>
      <c r="BH938" s="11">
        <f t="shared" si="2218"/>
        <v>0</v>
      </c>
      <c r="BI938" s="11"/>
      <c r="BJ938" s="11"/>
      <c r="BK938" s="11"/>
      <c r="BL938" s="11">
        <f t="shared" si="2193"/>
        <v>29400</v>
      </c>
      <c r="BM938" s="11"/>
      <c r="BN938" s="43">
        <f t="shared" si="2247"/>
        <v>29400</v>
      </c>
      <c r="BO938" s="11">
        <f t="shared" si="2250"/>
        <v>72500</v>
      </c>
      <c r="BP938" s="11"/>
      <c r="BQ938" s="43">
        <f t="shared" si="2248"/>
        <v>72500</v>
      </c>
      <c r="BR938" s="11">
        <f t="shared" si="2251"/>
        <v>0</v>
      </c>
      <c r="BS938" s="11"/>
      <c r="BT938" s="43">
        <f t="shared" si="2249"/>
        <v>0</v>
      </c>
      <c r="BU938" s="11"/>
      <c r="BV938" s="21"/>
      <c r="BW938" s="21"/>
      <c r="BX938" s="1" t="str">
        <f t="shared" si="2194"/>
        <v>0503</v>
      </c>
    </row>
    <row r="939" spans="1:77" s="70" customFormat="1" ht="15.6" customHeight="1" x14ac:dyDescent="0.3">
      <c r="A939" s="59" t="s">
        <v>624</v>
      </c>
      <c r="B939" s="60"/>
      <c r="C939" s="59"/>
      <c r="D939" s="59"/>
      <c r="E939" s="61" t="s">
        <v>85</v>
      </c>
      <c r="F939" s="18">
        <f t="shared" ref="F939:K939" si="2303">F940+F968+F986+F1022+F1044</f>
        <v>6150986.9999999991</v>
      </c>
      <c r="G939" s="18">
        <f t="shared" si="2303"/>
        <v>5543599.3999999994</v>
      </c>
      <c r="H939" s="18">
        <f t="shared" si="2303"/>
        <v>6395558.1999999983</v>
      </c>
      <c r="I939" s="18">
        <f t="shared" si="2303"/>
        <v>-15438.699999999999</v>
      </c>
      <c r="J939" s="18">
        <f t="shared" si="2303"/>
        <v>49417.299999999996</v>
      </c>
      <c r="K939" s="18">
        <f t="shared" si="2303"/>
        <v>-51724.3</v>
      </c>
      <c r="L939" s="18">
        <f t="shared" si="2276"/>
        <v>6135548.2999999989</v>
      </c>
      <c r="M939" s="18">
        <f t="shared" si="2277"/>
        <v>5593016.6999999993</v>
      </c>
      <c r="N939" s="18">
        <f t="shared" si="2278"/>
        <v>6343833.8999999985</v>
      </c>
      <c r="O939" s="18">
        <f>O940+O968+O986+O1022+O1044</f>
        <v>726865.54351999995</v>
      </c>
      <c r="P939" s="18">
        <f>P940+P968+P986+P1022+P1044</f>
        <v>126372.298</v>
      </c>
      <c r="Q939" s="18">
        <f>Q940+Q968+Q986+Q1022+Q1044</f>
        <v>101407.39</v>
      </c>
      <c r="R939" s="18">
        <f t="shared" si="2195"/>
        <v>6862413.8435199987</v>
      </c>
      <c r="S939" s="18">
        <f t="shared" si="2196"/>
        <v>5719388.9979999997</v>
      </c>
      <c r="T939" s="18">
        <f t="shared" si="2197"/>
        <v>6445241.2899999982</v>
      </c>
      <c r="U939" s="18">
        <f>U940+U968+U986+U1022+U1044</f>
        <v>-1700.729</v>
      </c>
      <c r="V939" s="18">
        <f>V940+V968+V986+V1022+V1044</f>
        <v>0</v>
      </c>
      <c r="W939" s="18">
        <f>W940+W968+W986+W1022+W1044</f>
        <v>0</v>
      </c>
      <c r="X939" s="18">
        <f t="shared" si="2198"/>
        <v>6860713.1145199984</v>
      </c>
      <c r="Y939" s="18">
        <f t="shared" si="2199"/>
        <v>5719388.9979999997</v>
      </c>
      <c r="Z939" s="18">
        <f t="shared" si="2200"/>
        <v>6445241.2899999982</v>
      </c>
      <c r="AA939" s="18">
        <f>AA940+AA968+AA986+AA1022+AA1044</f>
        <v>-70478.267999999996</v>
      </c>
      <c r="AB939" s="18">
        <f>AB940+AB968+AB986+AB1022+AB1044</f>
        <v>128558.626</v>
      </c>
      <c r="AC939" s="18">
        <f>AC940+AC968+AC986+AC1022+AC1044</f>
        <v>4960</v>
      </c>
      <c r="AD939" s="18">
        <f t="shared" si="2201"/>
        <v>6790234.8465199983</v>
      </c>
      <c r="AE939" s="18">
        <f t="shared" si="2202"/>
        <v>5847947.6239999998</v>
      </c>
      <c r="AF939" s="18">
        <f t="shared" si="2203"/>
        <v>6450201.2899999982</v>
      </c>
      <c r="AG939" s="18">
        <f>AG940+AG968+AG986+AG1022+AG1044</f>
        <v>0</v>
      </c>
      <c r="AH939" s="18">
        <f t="shared" si="2204"/>
        <v>6790234.8465199983</v>
      </c>
      <c r="AI939" s="18">
        <f t="shared" si="2205"/>
        <v>5847947.6239999998</v>
      </c>
      <c r="AJ939" s="18">
        <f t="shared" si="2206"/>
        <v>6450201.2899999982</v>
      </c>
      <c r="AK939" s="18">
        <f>AK940+AK968+AK986+AK1022+AK1044</f>
        <v>428630.99199999997</v>
      </c>
      <c r="AL939" s="18">
        <f>AL940+AL968+AL986+AL1022+AL1044</f>
        <v>186292.38900000002</v>
      </c>
      <c r="AM939" s="18">
        <f>AM940+AM968+AM986+AM1022+AM1044</f>
        <v>-175011.37700000001</v>
      </c>
      <c r="AN939" s="18">
        <f t="shared" si="2207"/>
        <v>7218865.8385199979</v>
      </c>
      <c r="AO939" s="18">
        <f t="shared" si="2208"/>
        <v>6034240.0130000003</v>
      </c>
      <c r="AP939" s="18">
        <f t="shared" si="2209"/>
        <v>6275189.9129999978</v>
      </c>
      <c r="AQ939" s="18">
        <f>AQ940+AQ968+AQ986+AQ1022+AQ1044</f>
        <v>-32593.532999999999</v>
      </c>
      <c r="AR939" s="18">
        <f>AR940+AR968+AR986+AR1022+AR1044</f>
        <v>-99112.222999999998</v>
      </c>
      <c r="AS939" s="18">
        <f>AS940+AS968+AS986+AS1022+AS1044</f>
        <v>-99112.222999999998</v>
      </c>
      <c r="AT939" s="18">
        <f t="shared" si="2210"/>
        <v>7186272.3055199981</v>
      </c>
      <c r="AU939" s="18">
        <f t="shared" si="2211"/>
        <v>5935127.79</v>
      </c>
      <c r="AV939" s="18">
        <f t="shared" si="2212"/>
        <v>6176077.6899999976</v>
      </c>
      <c r="AW939" s="18">
        <f>AW940+AW968+AW986+AW1022+AW1044</f>
        <v>20143.253000000001</v>
      </c>
      <c r="AX939" s="18">
        <f>AX940+AX968+AX986+AX1022+AX1044</f>
        <v>-12559.986999999994</v>
      </c>
      <c r="AY939" s="18">
        <f>AY940+AY968+AY986+AY1022+AY1044</f>
        <v>20000</v>
      </c>
      <c r="AZ939" s="18">
        <f t="shared" si="2213"/>
        <v>7206415.5585199976</v>
      </c>
      <c r="BA939" s="18">
        <f t="shared" si="2214"/>
        <v>5922567.8030000003</v>
      </c>
      <c r="BB939" s="18">
        <f t="shared" si="2215"/>
        <v>6196077.6899999976</v>
      </c>
      <c r="BC939" s="18">
        <f>BC940+BC968+BC986+BC1022+BC1044</f>
        <v>-922.53899999999999</v>
      </c>
      <c r="BD939" s="18">
        <f>BD940+BD968+BD986+BD1022+BD1044</f>
        <v>0</v>
      </c>
      <c r="BE939" s="18">
        <f>BE940+BE968+BE986+BE1022+BE1044</f>
        <v>0</v>
      </c>
      <c r="BF939" s="18">
        <f t="shared" si="2216"/>
        <v>7205493.0195199978</v>
      </c>
      <c r="BG939" s="18">
        <f t="shared" si="2217"/>
        <v>5922567.8030000003</v>
      </c>
      <c r="BH939" s="18">
        <f t="shared" si="2218"/>
        <v>6196077.6899999976</v>
      </c>
      <c r="BI939" s="18">
        <f>BI940+BI968+BI986+BI1022+BI1044</f>
        <v>77868.474000000017</v>
      </c>
      <c r="BJ939" s="18">
        <f>BJ940+BJ968+BJ986+BJ1022+BJ1044</f>
        <v>-120832.95600000002</v>
      </c>
      <c r="BK939" s="18">
        <f>BK940+BK968+BK986+BK1022+BK1044</f>
        <v>-6426.049</v>
      </c>
      <c r="BL939" s="18">
        <f t="shared" ref="BL939:BL1002" si="2304">BF939+BI939</f>
        <v>7283361.4935199982</v>
      </c>
      <c r="BM939" s="18">
        <f>BM940+BM968+BM986+BM1022+BM1044</f>
        <v>0</v>
      </c>
      <c r="BN939" s="68">
        <f t="shared" si="2247"/>
        <v>7283361.4935199982</v>
      </c>
      <c r="BO939" s="18">
        <f t="shared" si="2250"/>
        <v>5801734.8470000001</v>
      </c>
      <c r="BP939" s="18">
        <f>BP940+BP968+BP986+BP1022+BP1044</f>
        <v>0</v>
      </c>
      <c r="BQ939" s="68">
        <f t="shared" si="2248"/>
        <v>5801734.8470000001</v>
      </c>
      <c r="BR939" s="18">
        <f t="shared" si="2251"/>
        <v>6189651.640999998</v>
      </c>
      <c r="BS939" s="18">
        <f>BS940+BS968+BS986+BS1022+BS1044</f>
        <v>0</v>
      </c>
      <c r="BT939" s="68">
        <f t="shared" si="2249"/>
        <v>6189651.640999998</v>
      </c>
      <c r="BU939" s="18">
        <f>BU940+BU968+BU986+BU1022+BU1044</f>
        <v>0</v>
      </c>
      <c r="BV939" s="19"/>
      <c r="BW939" s="19"/>
      <c r="BX939" s="17" t="str">
        <f t="shared" si="2194"/>
        <v/>
      </c>
      <c r="BY939" s="17"/>
    </row>
    <row r="940" spans="1:77" ht="46.8" customHeight="1" x14ac:dyDescent="0.3">
      <c r="A940" s="62" t="s">
        <v>625</v>
      </c>
      <c r="B940" s="63"/>
      <c r="C940" s="62"/>
      <c r="D940" s="62"/>
      <c r="E940" s="64" t="s">
        <v>626</v>
      </c>
      <c r="F940" s="11">
        <f t="shared" ref="F940:K940" si="2305">F941+F944+F947+F950+F955+F958+F961</f>
        <v>3817961.3999999994</v>
      </c>
      <c r="G940" s="11">
        <f t="shared" si="2305"/>
        <v>3539452.1</v>
      </c>
      <c r="H940" s="11">
        <f t="shared" si="2305"/>
        <v>4622842.8999999994</v>
      </c>
      <c r="I940" s="11">
        <f t="shared" si="2305"/>
        <v>16081.599999999999</v>
      </c>
      <c r="J940" s="11">
        <f t="shared" si="2305"/>
        <v>0</v>
      </c>
      <c r="K940" s="11">
        <f t="shared" si="2305"/>
        <v>0</v>
      </c>
      <c r="L940" s="11">
        <f t="shared" si="2276"/>
        <v>3834042.9999999995</v>
      </c>
      <c r="M940" s="11">
        <f t="shared" si="2277"/>
        <v>3539452.1</v>
      </c>
      <c r="N940" s="11">
        <f t="shared" si="2278"/>
        <v>4622842.8999999994</v>
      </c>
      <c r="O940" s="11">
        <f>O941+O944+O947+O950+O955+O958+O961</f>
        <v>294713.63996</v>
      </c>
      <c r="P940" s="11">
        <f>P941+P944+P947+P950+P955+P958+P961</f>
        <v>63056.767</v>
      </c>
      <c r="Q940" s="11">
        <f>Q941+Q944+Q947+Q950+Q955+Q958+Q961</f>
        <v>73134.290000000008</v>
      </c>
      <c r="R940" s="11">
        <f t="shared" si="2195"/>
        <v>4128756.6399599994</v>
      </c>
      <c r="S940" s="11">
        <f t="shared" si="2196"/>
        <v>3602508.8670000001</v>
      </c>
      <c r="T940" s="11">
        <f t="shared" si="2197"/>
        <v>4695977.1899999995</v>
      </c>
      <c r="U940" s="11">
        <f>U941+U944+U947+U950+U955+U958+U961</f>
        <v>0</v>
      </c>
      <c r="V940" s="11">
        <f>V941+V944+V947+V950+V955+V958+V961</f>
        <v>0</v>
      </c>
      <c r="W940" s="11">
        <f>W941+W944+W947+W950+W955+W958+W961</f>
        <v>0</v>
      </c>
      <c r="X940" s="11">
        <f t="shared" si="2198"/>
        <v>4128756.6399599994</v>
      </c>
      <c r="Y940" s="11">
        <f t="shared" si="2199"/>
        <v>3602508.8670000001</v>
      </c>
      <c r="Z940" s="11">
        <f t="shared" si="2200"/>
        <v>4695977.1899999995</v>
      </c>
      <c r="AA940" s="11">
        <f>AA941+AA944+AA947+AA950+AA955+AA958+AA961</f>
        <v>27845.031999999999</v>
      </c>
      <c r="AB940" s="11">
        <f>AB941+AB944+AB947+AB950+AB955+AB958+AB961</f>
        <v>4960</v>
      </c>
      <c r="AC940" s="11">
        <f>AC941+AC944+AC947+AC950+AC955+AC958+AC961</f>
        <v>4960</v>
      </c>
      <c r="AD940" s="11">
        <f t="shared" si="2201"/>
        <v>4156601.6719599995</v>
      </c>
      <c r="AE940" s="11">
        <f t="shared" si="2202"/>
        <v>3607468.8670000001</v>
      </c>
      <c r="AF940" s="11">
        <f t="shared" si="2203"/>
        <v>4700937.1899999995</v>
      </c>
      <c r="AG940" s="11">
        <f>AG941+AG944+AG947+AG950+AG955+AG958+AG961</f>
        <v>0</v>
      </c>
      <c r="AH940" s="11">
        <f t="shared" si="2204"/>
        <v>4156601.6719599995</v>
      </c>
      <c r="AI940" s="11">
        <f t="shared" si="2205"/>
        <v>3607468.8670000001</v>
      </c>
      <c r="AJ940" s="11">
        <f t="shared" si="2206"/>
        <v>4700937.1899999995</v>
      </c>
      <c r="AK940" s="11">
        <f>AK941+AK944+AK947+AK950+AK955+AK958+AK961</f>
        <v>296979.86</v>
      </c>
      <c r="AL940" s="11">
        <f>AL941+AL944+AL947+AL950+AL955+AL958+AL961</f>
        <v>488641.10600000003</v>
      </c>
      <c r="AM940" s="11">
        <f>AM941+AM944+AM947+AM950+AM955+AM958+AM961</f>
        <v>-91569.860000000015</v>
      </c>
      <c r="AN940" s="11">
        <f t="shared" si="2207"/>
        <v>4453581.5319599994</v>
      </c>
      <c r="AO940" s="11">
        <f t="shared" si="2208"/>
        <v>4096109.9730000002</v>
      </c>
      <c r="AP940" s="11">
        <f t="shared" si="2209"/>
        <v>4609367.3299999991</v>
      </c>
      <c r="AQ940" s="11">
        <f>AQ941+AQ944+AQ947+AQ950+AQ955+AQ958+AQ961</f>
        <v>-26650.010999999999</v>
      </c>
      <c r="AR940" s="11">
        <f>AR941+AR944+AR947+AR950+AR955+AR958+AR961</f>
        <v>-88700.84</v>
      </c>
      <c r="AS940" s="11">
        <f>AS941+AS944+AS947+AS950+AS955+AS958+AS961</f>
        <v>-88700.84</v>
      </c>
      <c r="AT940" s="11">
        <f t="shared" si="2210"/>
        <v>4426931.5209599994</v>
      </c>
      <c r="AU940" s="11">
        <f t="shared" si="2211"/>
        <v>4007409.1330000004</v>
      </c>
      <c r="AV940" s="11">
        <f t="shared" si="2212"/>
        <v>4520666.4899999993</v>
      </c>
      <c r="AW940" s="11">
        <f>AW941+AW944+AW947+AW950+AW955+AW958+AW961</f>
        <v>7900.5490000000009</v>
      </c>
      <c r="AX940" s="11">
        <f>AX941+AX944+AX947+AX950+AX955+AX958+AX961</f>
        <v>150603</v>
      </c>
      <c r="AY940" s="11">
        <f>AY941+AY944+AY947+AY950+AY955+AY958+AY961</f>
        <v>0</v>
      </c>
      <c r="AZ940" s="11">
        <f t="shared" si="2213"/>
        <v>4434832.0699599991</v>
      </c>
      <c r="BA940" s="11">
        <f t="shared" si="2214"/>
        <v>4158012.1330000004</v>
      </c>
      <c r="BB940" s="11">
        <f t="shared" si="2215"/>
        <v>4520666.4899999993</v>
      </c>
      <c r="BC940" s="11">
        <f>BC941+BC944+BC947+BC950+BC955+BC958+BC961</f>
        <v>-922.53899999999999</v>
      </c>
      <c r="BD940" s="11">
        <f>BD941+BD944+BD947+BD950+BD955+BD958+BD961</f>
        <v>0</v>
      </c>
      <c r="BE940" s="11">
        <f>BE941+BE944+BE947+BE950+BE955+BE958+BE961</f>
        <v>0</v>
      </c>
      <c r="BF940" s="11">
        <f t="shared" si="2216"/>
        <v>4433909.5309599992</v>
      </c>
      <c r="BG940" s="11">
        <f t="shared" si="2217"/>
        <v>4158012.1330000004</v>
      </c>
      <c r="BH940" s="11">
        <f t="shared" si="2218"/>
        <v>4520666.4899999993</v>
      </c>
      <c r="BI940" s="11">
        <f>BI941+BI944+BI947+BI950+BI955+BI958+BI961</f>
        <v>97927.765000000014</v>
      </c>
      <c r="BJ940" s="11">
        <f>BJ941+BJ944+BJ947+BJ950+BJ955+BJ958+BJ961</f>
        <v>-160252.02300000002</v>
      </c>
      <c r="BK940" s="11">
        <f>BK941+BK944+BK947+BK950+BK955+BK958+BK961</f>
        <v>-6426.049</v>
      </c>
      <c r="BL940" s="11">
        <f t="shared" si="2304"/>
        <v>4531837.2959599989</v>
      </c>
      <c r="BM940" s="11">
        <f>BM941+BM944+BM947+BM950+BM955+BM958+BM961</f>
        <v>0</v>
      </c>
      <c r="BN940" s="43">
        <f t="shared" si="2247"/>
        <v>4531837.2959599989</v>
      </c>
      <c r="BO940" s="11">
        <f t="shared" si="2250"/>
        <v>3997760.1100000003</v>
      </c>
      <c r="BP940" s="11">
        <f>BP941+BP944+BP947+BP950+BP955+BP958+BP961</f>
        <v>0</v>
      </c>
      <c r="BQ940" s="43">
        <f t="shared" si="2248"/>
        <v>3997760.1100000003</v>
      </c>
      <c r="BR940" s="11">
        <f t="shared" si="2251"/>
        <v>4514240.4409999996</v>
      </c>
      <c r="BS940" s="11">
        <f>BS941+BS944+BS947+BS950+BS955+BS958+BS961</f>
        <v>0</v>
      </c>
      <c r="BT940" s="43">
        <f t="shared" si="2249"/>
        <v>4514240.4409999996</v>
      </c>
      <c r="BU940" s="11">
        <f>BU941+BU944+BU947+BU950+BU955+BU958+BU961</f>
        <v>0</v>
      </c>
      <c r="BV940" s="21"/>
      <c r="BW940" s="21"/>
      <c r="BX940" s="1" t="str">
        <f t="shared" si="2194"/>
        <v/>
      </c>
    </row>
    <row r="941" spans="1:77" ht="31.2" customHeight="1" x14ac:dyDescent="0.3">
      <c r="A941" s="62" t="s">
        <v>627</v>
      </c>
      <c r="B941" s="63"/>
      <c r="C941" s="62"/>
      <c r="D941" s="62"/>
      <c r="E941" s="64" t="s">
        <v>628</v>
      </c>
      <c r="F941" s="11">
        <f t="shared" ref="F941:F948" si="2306">F942</f>
        <v>251705.59999999998</v>
      </c>
      <c r="G941" s="11">
        <f t="shared" ref="G941:G948" si="2307">G942</f>
        <v>33266.300000000047</v>
      </c>
      <c r="H941" s="11">
        <f t="shared" ref="H941:H948" si="2308">H942</f>
        <v>855668.8</v>
      </c>
      <c r="I941" s="11">
        <f t="shared" ref="I941:I948" si="2309">I942</f>
        <v>0</v>
      </c>
      <c r="J941" s="11">
        <f t="shared" ref="J941:J948" si="2310">J942</f>
        <v>0</v>
      </c>
      <c r="K941" s="11">
        <f t="shared" ref="K941:K948" si="2311">K942</f>
        <v>0</v>
      </c>
      <c r="L941" s="11">
        <f t="shared" si="2276"/>
        <v>251705.59999999998</v>
      </c>
      <c r="M941" s="11">
        <f t="shared" si="2277"/>
        <v>33266.300000000047</v>
      </c>
      <c r="N941" s="11">
        <f t="shared" si="2278"/>
        <v>855668.8</v>
      </c>
      <c r="O941" s="11">
        <f t="shared" ref="O941:O948" si="2312">O942</f>
        <v>24912.175670000001</v>
      </c>
      <c r="P941" s="11">
        <f t="shared" ref="P941:P948" si="2313">P942</f>
        <v>11355.433000000001</v>
      </c>
      <c r="Q941" s="11">
        <f t="shared" ref="Q941:Q948" si="2314">Q942</f>
        <v>21786.776000000002</v>
      </c>
      <c r="R941" s="11">
        <f t="shared" si="2195"/>
        <v>276617.77567</v>
      </c>
      <c r="S941" s="11">
        <f t="shared" si="2196"/>
        <v>44621.733000000051</v>
      </c>
      <c r="T941" s="11">
        <f t="shared" si="2197"/>
        <v>877455.576</v>
      </c>
      <c r="U941" s="11">
        <f t="shared" ref="U941:U948" si="2315">U942</f>
        <v>0</v>
      </c>
      <c r="V941" s="11">
        <f t="shared" ref="V941:V948" si="2316">V942</f>
        <v>0</v>
      </c>
      <c r="W941" s="11">
        <f t="shared" ref="W941:W948" si="2317">W942</f>
        <v>0</v>
      </c>
      <c r="X941" s="11">
        <f t="shared" si="2198"/>
        <v>276617.77567</v>
      </c>
      <c r="Y941" s="11">
        <f t="shared" si="2199"/>
        <v>44621.733000000051</v>
      </c>
      <c r="Z941" s="11">
        <f t="shared" si="2200"/>
        <v>877455.576</v>
      </c>
      <c r="AA941" s="11">
        <f t="shared" ref="AA941:AA948" si="2318">AA942</f>
        <v>0</v>
      </c>
      <c r="AB941" s="11">
        <f t="shared" ref="AB941:AB948" si="2319">AB942</f>
        <v>0</v>
      </c>
      <c r="AC941" s="11">
        <f t="shared" ref="AC941:AC948" si="2320">AC942</f>
        <v>0</v>
      </c>
      <c r="AD941" s="11">
        <f t="shared" si="2201"/>
        <v>276617.77567</v>
      </c>
      <c r="AE941" s="11">
        <f t="shared" si="2202"/>
        <v>44621.733000000051</v>
      </c>
      <c r="AF941" s="11">
        <f t="shared" si="2203"/>
        <v>877455.576</v>
      </c>
      <c r="AG941" s="11">
        <f t="shared" ref="AG941:AG948" si="2321">AG942</f>
        <v>0</v>
      </c>
      <c r="AH941" s="11">
        <f t="shared" si="2204"/>
        <v>276617.77567</v>
      </c>
      <c r="AI941" s="11">
        <f t="shared" si="2205"/>
        <v>44621.733000000051</v>
      </c>
      <c r="AJ941" s="11">
        <f t="shared" si="2206"/>
        <v>877455.576</v>
      </c>
      <c r="AK941" s="11">
        <f t="shared" ref="AK941:AK948" si="2322">AK942</f>
        <v>-227961.90700000001</v>
      </c>
      <c r="AL941" s="11">
        <f t="shared" ref="AL941:AL948" si="2323">AL942</f>
        <v>-33266.300000000003</v>
      </c>
      <c r="AM941" s="11">
        <f t="shared" ref="AM941:AM948" si="2324">AM942</f>
        <v>-195595.7</v>
      </c>
      <c r="AN941" s="11">
        <f t="shared" si="2207"/>
        <v>48655.868669999996</v>
      </c>
      <c r="AO941" s="11">
        <f t="shared" si="2208"/>
        <v>11355.433000000048</v>
      </c>
      <c r="AP941" s="11">
        <f t="shared" si="2209"/>
        <v>681859.87599999993</v>
      </c>
      <c r="AQ941" s="11">
        <f t="shared" ref="AQ941:AQ948" si="2325">AQ942</f>
        <v>0</v>
      </c>
      <c r="AR941" s="11">
        <f t="shared" ref="AR941:AR948" si="2326">AR942</f>
        <v>0</v>
      </c>
      <c r="AS941" s="11">
        <f t="shared" ref="AS941:AS948" si="2327">AS942</f>
        <v>0</v>
      </c>
      <c r="AT941" s="11">
        <f t="shared" si="2210"/>
        <v>48655.868669999996</v>
      </c>
      <c r="AU941" s="11">
        <f t="shared" si="2211"/>
        <v>11355.433000000048</v>
      </c>
      <c r="AV941" s="11">
        <f t="shared" si="2212"/>
        <v>681859.87599999993</v>
      </c>
      <c r="AW941" s="11">
        <f t="shared" ref="AW941:AW948" si="2328">AW942</f>
        <v>-6207.83</v>
      </c>
      <c r="AX941" s="11">
        <f t="shared" ref="AX941:AX948" si="2329">AX942</f>
        <v>150603</v>
      </c>
      <c r="AY941" s="11">
        <f t="shared" ref="AY941:AY948" si="2330">AY942</f>
        <v>0</v>
      </c>
      <c r="AZ941" s="11">
        <f t="shared" si="2213"/>
        <v>42448.038669999994</v>
      </c>
      <c r="BA941" s="11">
        <f t="shared" si="2214"/>
        <v>161958.43300000005</v>
      </c>
      <c r="BB941" s="11">
        <f t="shared" si="2215"/>
        <v>681859.87599999993</v>
      </c>
      <c r="BC941" s="11">
        <f t="shared" ref="BC941:BC948" si="2331">BC942</f>
        <v>0</v>
      </c>
      <c r="BD941" s="11">
        <f t="shared" ref="BD941:BD948" si="2332">BD942</f>
        <v>0</v>
      </c>
      <c r="BE941" s="11">
        <f t="shared" ref="BE941:BE948" si="2333">BE942</f>
        <v>0</v>
      </c>
      <c r="BF941" s="11">
        <f t="shared" si="2216"/>
        <v>42448.038669999994</v>
      </c>
      <c r="BG941" s="11">
        <f t="shared" si="2217"/>
        <v>161958.43300000005</v>
      </c>
      <c r="BH941" s="11">
        <f t="shared" si="2218"/>
        <v>681859.87599999993</v>
      </c>
      <c r="BI941" s="11">
        <f t="shared" ref="BI941:BI948" si="2334">BI942</f>
        <v>-4420.4679999999998</v>
      </c>
      <c r="BJ941" s="11">
        <f t="shared" ref="BJ941:BJ948" si="2335">BJ942</f>
        <v>0</v>
      </c>
      <c r="BK941" s="11">
        <f t="shared" ref="BK941:BK948" si="2336">BK942</f>
        <v>0</v>
      </c>
      <c r="BL941" s="11">
        <f t="shared" si="2304"/>
        <v>38027.570669999994</v>
      </c>
      <c r="BM941" s="11">
        <f t="shared" ref="BM941:BM948" si="2337">BM942</f>
        <v>0</v>
      </c>
      <c r="BN941" s="43">
        <f t="shared" si="2247"/>
        <v>38027.570669999994</v>
      </c>
      <c r="BO941" s="11">
        <f t="shared" si="2250"/>
        <v>161958.43300000005</v>
      </c>
      <c r="BP941" s="11">
        <f t="shared" ref="BP941:BU948" si="2338">BP942</f>
        <v>0</v>
      </c>
      <c r="BQ941" s="43">
        <f t="shared" si="2248"/>
        <v>161958.43300000005</v>
      </c>
      <c r="BR941" s="11">
        <f t="shared" si="2251"/>
        <v>681859.87599999993</v>
      </c>
      <c r="BS941" s="11">
        <f t="shared" si="2338"/>
        <v>0</v>
      </c>
      <c r="BT941" s="43">
        <f t="shared" si="2249"/>
        <v>681859.87599999993</v>
      </c>
      <c r="BU941" s="11">
        <f t="shared" si="2338"/>
        <v>0</v>
      </c>
      <c r="BV941" s="21"/>
      <c r="BW941" s="21"/>
      <c r="BX941" s="1" t="str">
        <f t="shared" si="2194"/>
        <v/>
      </c>
    </row>
    <row r="942" spans="1:77" ht="31.2" customHeight="1" x14ac:dyDescent="0.3">
      <c r="A942" s="62" t="s">
        <v>627</v>
      </c>
      <c r="B942" s="63" t="s">
        <v>64</v>
      </c>
      <c r="C942" s="62"/>
      <c r="D942" s="62"/>
      <c r="E942" s="64" t="s">
        <v>65</v>
      </c>
      <c r="F942" s="11">
        <f t="shared" si="2306"/>
        <v>251705.59999999998</v>
      </c>
      <c r="G942" s="11">
        <f t="shared" si="2307"/>
        <v>33266.300000000047</v>
      </c>
      <c r="H942" s="11">
        <f t="shared" si="2308"/>
        <v>855668.8</v>
      </c>
      <c r="I942" s="11">
        <f t="shared" si="2309"/>
        <v>0</v>
      </c>
      <c r="J942" s="11">
        <f t="shared" si="2310"/>
        <v>0</v>
      </c>
      <c r="K942" s="11">
        <f t="shared" si="2311"/>
        <v>0</v>
      </c>
      <c r="L942" s="11">
        <f t="shared" si="2276"/>
        <v>251705.59999999998</v>
      </c>
      <c r="M942" s="11">
        <f t="shared" si="2277"/>
        <v>33266.300000000047</v>
      </c>
      <c r="N942" s="11">
        <f t="shared" si="2278"/>
        <v>855668.8</v>
      </c>
      <c r="O942" s="11">
        <f t="shared" si="2312"/>
        <v>24912.175670000001</v>
      </c>
      <c r="P942" s="11">
        <f t="shared" si="2313"/>
        <v>11355.433000000001</v>
      </c>
      <c r="Q942" s="11">
        <f t="shared" si="2314"/>
        <v>21786.776000000002</v>
      </c>
      <c r="R942" s="11">
        <f t="shared" si="2195"/>
        <v>276617.77567</v>
      </c>
      <c r="S942" s="11">
        <f t="shared" si="2196"/>
        <v>44621.733000000051</v>
      </c>
      <c r="T942" s="11">
        <f t="shared" si="2197"/>
        <v>877455.576</v>
      </c>
      <c r="U942" s="11">
        <f t="shared" si="2315"/>
        <v>0</v>
      </c>
      <c r="V942" s="11">
        <f t="shared" si="2316"/>
        <v>0</v>
      </c>
      <c r="W942" s="11">
        <f t="shared" si="2317"/>
        <v>0</v>
      </c>
      <c r="X942" s="11">
        <f t="shared" si="2198"/>
        <v>276617.77567</v>
      </c>
      <c r="Y942" s="11">
        <f t="shared" si="2199"/>
        <v>44621.733000000051</v>
      </c>
      <c r="Z942" s="11">
        <f t="shared" si="2200"/>
        <v>877455.576</v>
      </c>
      <c r="AA942" s="11">
        <f t="shared" si="2318"/>
        <v>0</v>
      </c>
      <c r="AB942" s="11">
        <f t="shared" si="2319"/>
        <v>0</v>
      </c>
      <c r="AC942" s="11">
        <f t="shared" si="2320"/>
        <v>0</v>
      </c>
      <c r="AD942" s="11">
        <f t="shared" si="2201"/>
        <v>276617.77567</v>
      </c>
      <c r="AE942" s="11">
        <f t="shared" si="2202"/>
        <v>44621.733000000051</v>
      </c>
      <c r="AF942" s="11">
        <f t="shared" si="2203"/>
        <v>877455.576</v>
      </c>
      <c r="AG942" s="11">
        <f t="shared" si="2321"/>
        <v>0</v>
      </c>
      <c r="AH942" s="11">
        <f t="shared" si="2204"/>
        <v>276617.77567</v>
      </c>
      <c r="AI942" s="11">
        <f t="shared" si="2205"/>
        <v>44621.733000000051</v>
      </c>
      <c r="AJ942" s="11">
        <f t="shared" si="2206"/>
        <v>877455.576</v>
      </c>
      <c r="AK942" s="11">
        <f t="shared" si="2322"/>
        <v>-227961.90700000001</v>
      </c>
      <c r="AL942" s="11">
        <f t="shared" si="2323"/>
        <v>-33266.300000000003</v>
      </c>
      <c r="AM942" s="11">
        <f t="shared" si="2324"/>
        <v>-195595.7</v>
      </c>
      <c r="AN942" s="11">
        <f t="shared" si="2207"/>
        <v>48655.868669999996</v>
      </c>
      <c r="AO942" s="11">
        <f t="shared" si="2208"/>
        <v>11355.433000000048</v>
      </c>
      <c r="AP942" s="11">
        <f t="shared" si="2209"/>
        <v>681859.87599999993</v>
      </c>
      <c r="AQ942" s="11">
        <f t="shared" si="2325"/>
        <v>0</v>
      </c>
      <c r="AR942" s="11">
        <f t="shared" si="2326"/>
        <v>0</v>
      </c>
      <c r="AS942" s="11">
        <f t="shared" si="2327"/>
        <v>0</v>
      </c>
      <c r="AT942" s="11">
        <f t="shared" si="2210"/>
        <v>48655.868669999996</v>
      </c>
      <c r="AU942" s="11">
        <f t="shared" si="2211"/>
        <v>11355.433000000048</v>
      </c>
      <c r="AV942" s="11">
        <f t="shared" si="2212"/>
        <v>681859.87599999993</v>
      </c>
      <c r="AW942" s="11">
        <f t="shared" si="2328"/>
        <v>-6207.83</v>
      </c>
      <c r="AX942" s="11">
        <f t="shared" si="2329"/>
        <v>150603</v>
      </c>
      <c r="AY942" s="11">
        <f t="shared" si="2330"/>
        <v>0</v>
      </c>
      <c r="AZ942" s="11">
        <f t="shared" si="2213"/>
        <v>42448.038669999994</v>
      </c>
      <c r="BA942" s="11">
        <f t="shared" si="2214"/>
        <v>161958.43300000005</v>
      </c>
      <c r="BB942" s="11">
        <f t="shared" si="2215"/>
        <v>681859.87599999993</v>
      </c>
      <c r="BC942" s="11">
        <f t="shared" si="2331"/>
        <v>0</v>
      </c>
      <c r="BD942" s="11">
        <f t="shared" si="2332"/>
        <v>0</v>
      </c>
      <c r="BE942" s="11">
        <f t="shared" si="2333"/>
        <v>0</v>
      </c>
      <c r="BF942" s="11">
        <f t="shared" si="2216"/>
        <v>42448.038669999994</v>
      </c>
      <c r="BG942" s="11">
        <f t="shared" si="2217"/>
        <v>161958.43300000005</v>
      </c>
      <c r="BH942" s="11">
        <f t="shared" si="2218"/>
        <v>681859.87599999993</v>
      </c>
      <c r="BI942" s="11">
        <f t="shared" si="2334"/>
        <v>-4420.4679999999998</v>
      </c>
      <c r="BJ942" s="11">
        <f t="shared" si="2335"/>
        <v>0</v>
      </c>
      <c r="BK942" s="11">
        <f t="shared" si="2336"/>
        <v>0</v>
      </c>
      <c r="BL942" s="11">
        <f t="shared" si="2304"/>
        <v>38027.570669999994</v>
      </c>
      <c r="BM942" s="11">
        <f t="shared" si="2337"/>
        <v>0</v>
      </c>
      <c r="BN942" s="43">
        <f t="shared" si="2247"/>
        <v>38027.570669999994</v>
      </c>
      <c r="BO942" s="11">
        <f t="shared" si="2250"/>
        <v>161958.43300000005</v>
      </c>
      <c r="BP942" s="11">
        <f t="shared" si="2338"/>
        <v>0</v>
      </c>
      <c r="BQ942" s="43">
        <f t="shared" si="2248"/>
        <v>161958.43300000005</v>
      </c>
      <c r="BR942" s="11">
        <f t="shared" si="2251"/>
        <v>681859.87599999993</v>
      </c>
      <c r="BS942" s="11">
        <f t="shared" si="2338"/>
        <v>0</v>
      </c>
      <c r="BT942" s="43">
        <f t="shared" si="2249"/>
        <v>681859.87599999993</v>
      </c>
      <c r="BU942" s="11">
        <f t="shared" si="2338"/>
        <v>0</v>
      </c>
      <c r="BV942" s="21"/>
      <c r="BW942" s="21"/>
      <c r="BX942" s="1" t="str">
        <f t="shared" ref="BX942:BX1005" si="2339">CONCATENATE(C942,D942)</f>
        <v/>
      </c>
    </row>
    <row r="943" spans="1:77" ht="15.6" customHeight="1" x14ac:dyDescent="0.3">
      <c r="A943" s="62" t="s">
        <v>627</v>
      </c>
      <c r="B943" s="63">
        <v>200</v>
      </c>
      <c r="C943" s="62" t="s">
        <v>71</v>
      </c>
      <c r="D943" s="62" t="s">
        <v>72</v>
      </c>
      <c r="E943" s="64" t="s">
        <v>73</v>
      </c>
      <c r="F943" s="11">
        <v>251705.59999999998</v>
      </c>
      <c r="G943" s="11">
        <v>33266.300000000047</v>
      </c>
      <c r="H943" s="11">
        <v>855668.8</v>
      </c>
      <c r="I943" s="11"/>
      <c r="J943" s="11"/>
      <c r="K943" s="11"/>
      <c r="L943" s="11">
        <f t="shared" si="2276"/>
        <v>251705.59999999998</v>
      </c>
      <c r="M943" s="11">
        <f t="shared" si="2277"/>
        <v>33266.300000000047</v>
      </c>
      <c r="N943" s="11">
        <f t="shared" si="2278"/>
        <v>855668.8</v>
      </c>
      <c r="O943" s="11">
        <v>24912.175670000001</v>
      </c>
      <c r="P943" s="11">
        <v>11355.433000000001</v>
      </c>
      <c r="Q943" s="11">
        <v>21786.776000000002</v>
      </c>
      <c r="R943" s="11">
        <f t="shared" si="2195"/>
        <v>276617.77567</v>
      </c>
      <c r="S943" s="11">
        <f t="shared" si="2196"/>
        <v>44621.733000000051</v>
      </c>
      <c r="T943" s="11">
        <f t="shared" si="2197"/>
        <v>877455.576</v>
      </c>
      <c r="U943" s="11"/>
      <c r="V943" s="11"/>
      <c r="W943" s="11"/>
      <c r="X943" s="11">
        <f t="shared" si="2198"/>
        <v>276617.77567</v>
      </c>
      <c r="Y943" s="11">
        <f t="shared" si="2199"/>
        <v>44621.733000000051</v>
      </c>
      <c r="Z943" s="11">
        <f t="shared" si="2200"/>
        <v>877455.576</v>
      </c>
      <c r="AA943" s="11"/>
      <c r="AB943" s="11"/>
      <c r="AC943" s="11"/>
      <c r="AD943" s="11">
        <f t="shared" si="2201"/>
        <v>276617.77567</v>
      </c>
      <c r="AE943" s="11">
        <f t="shared" si="2202"/>
        <v>44621.733000000051</v>
      </c>
      <c r="AF943" s="11">
        <f t="shared" si="2203"/>
        <v>877455.576</v>
      </c>
      <c r="AG943" s="11"/>
      <c r="AH943" s="11">
        <f t="shared" si="2204"/>
        <v>276617.77567</v>
      </c>
      <c r="AI943" s="11">
        <f t="shared" si="2205"/>
        <v>44621.733000000051</v>
      </c>
      <c r="AJ943" s="11">
        <f t="shared" si="2206"/>
        <v>877455.576</v>
      </c>
      <c r="AK943" s="11">
        <v>-227961.90700000001</v>
      </c>
      <c r="AL943" s="11">
        <v>-33266.300000000003</v>
      </c>
      <c r="AM943" s="11">
        <v>-195595.7</v>
      </c>
      <c r="AN943" s="11">
        <f t="shared" si="2207"/>
        <v>48655.868669999996</v>
      </c>
      <c r="AO943" s="11">
        <f t="shared" si="2208"/>
        <v>11355.433000000048</v>
      </c>
      <c r="AP943" s="11">
        <f t="shared" si="2209"/>
        <v>681859.87599999993</v>
      </c>
      <c r="AQ943" s="11"/>
      <c r="AR943" s="11"/>
      <c r="AS943" s="11"/>
      <c r="AT943" s="11">
        <f t="shared" si="2210"/>
        <v>48655.868669999996</v>
      </c>
      <c r="AU943" s="11">
        <f t="shared" si="2211"/>
        <v>11355.433000000048</v>
      </c>
      <c r="AV943" s="11">
        <f t="shared" si="2212"/>
        <v>681859.87599999993</v>
      </c>
      <c r="AW943" s="11">
        <v>-6207.83</v>
      </c>
      <c r="AX943" s="11">
        <v>150603</v>
      </c>
      <c r="AY943" s="11"/>
      <c r="AZ943" s="11">
        <f t="shared" si="2213"/>
        <v>42448.038669999994</v>
      </c>
      <c r="BA943" s="11">
        <f t="shared" si="2214"/>
        <v>161958.43300000005</v>
      </c>
      <c r="BB943" s="11">
        <f t="shared" si="2215"/>
        <v>681859.87599999993</v>
      </c>
      <c r="BC943" s="11"/>
      <c r="BD943" s="11"/>
      <c r="BE943" s="11"/>
      <c r="BF943" s="11">
        <f t="shared" si="2216"/>
        <v>42448.038669999994</v>
      </c>
      <c r="BG943" s="11">
        <f t="shared" si="2217"/>
        <v>161958.43300000005</v>
      </c>
      <c r="BH943" s="11">
        <f t="shared" si="2218"/>
        <v>681859.87599999993</v>
      </c>
      <c r="BI943" s="11">
        <v>-4420.4679999999998</v>
      </c>
      <c r="BJ943" s="11"/>
      <c r="BK943" s="11"/>
      <c r="BL943" s="11">
        <f t="shared" si="2304"/>
        <v>38027.570669999994</v>
      </c>
      <c r="BM943" s="11"/>
      <c r="BN943" s="43">
        <f t="shared" si="2247"/>
        <v>38027.570669999994</v>
      </c>
      <c r="BO943" s="11">
        <f t="shared" si="2250"/>
        <v>161958.43300000005</v>
      </c>
      <c r="BP943" s="11"/>
      <c r="BQ943" s="43">
        <f t="shared" si="2248"/>
        <v>161958.43300000005</v>
      </c>
      <c r="BR943" s="11">
        <f t="shared" si="2251"/>
        <v>681859.87599999993</v>
      </c>
      <c r="BS943" s="11"/>
      <c r="BT943" s="43">
        <f t="shared" si="2249"/>
        <v>681859.87599999993</v>
      </c>
      <c r="BU943" s="11"/>
      <c r="BV943" s="21"/>
      <c r="BW943" s="21"/>
      <c r="BX943" s="1" t="str">
        <f t="shared" si="2339"/>
        <v>0409</v>
      </c>
    </row>
    <row r="944" spans="1:77" ht="31.2" customHeight="1" x14ac:dyDescent="0.3">
      <c r="A944" s="62" t="s">
        <v>629</v>
      </c>
      <c r="B944" s="63"/>
      <c r="C944" s="62"/>
      <c r="D944" s="62"/>
      <c r="E944" s="65" t="s">
        <v>630</v>
      </c>
      <c r="F944" s="11">
        <f t="shared" si="2306"/>
        <v>3045931.6999999997</v>
      </c>
      <c r="G944" s="11">
        <f t="shared" si="2307"/>
        <v>3043196.9</v>
      </c>
      <c r="H944" s="11">
        <f t="shared" si="2308"/>
        <v>3268741</v>
      </c>
      <c r="I944" s="11">
        <f t="shared" si="2309"/>
        <v>15029.3</v>
      </c>
      <c r="J944" s="11">
        <f t="shared" si="2310"/>
        <v>0</v>
      </c>
      <c r="K944" s="11">
        <f t="shared" si="2311"/>
        <v>0</v>
      </c>
      <c r="L944" s="11">
        <f t="shared" si="2276"/>
        <v>3060960.9999999995</v>
      </c>
      <c r="M944" s="11">
        <f t="shared" si="2277"/>
        <v>3043196.9</v>
      </c>
      <c r="N944" s="11">
        <f t="shared" si="2278"/>
        <v>3268741</v>
      </c>
      <c r="O944" s="11">
        <f t="shared" si="2312"/>
        <v>79098.329759999993</v>
      </c>
      <c r="P944" s="11">
        <f t="shared" si="2313"/>
        <v>26969.66</v>
      </c>
      <c r="Q944" s="11">
        <f t="shared" si="2314"/>
        <v>29742.648000000001</v>
      </c>
      <c r="R944" s="11">
        <f t="shared" si="2195"/>
        <v>3140059.3297599996</v>
      </c>
      <c r="S944" s="11">
        <f t="shared" si="2196"/>
        <v>3070166.56</v>
      </c>
      <c r="T944" s="11">
        <f t="shared" si="2197"/>
        <v>3298483.648</v>
      </c>
      <c r="U944" s="11">
        <f t="shared" si="2315"/>
        <v>0</v>
      </c>
      <c r="V944" s="11">
        <f t="shared" si="2316"/>
        <v>0</v>
      </c>
      <c r="W944" s="11">
        <f t="shared" si="2317"/>
        <v>0</v>
      </c>
      <c r="X944" s="11">
        <f t="shared" si="2198"/>
        <v>3140059.3297599996</v>
      </c>
      <c r="Y944" s="11">
        <f t="shared" si="2199"/>
        <v>3070166.56</v>
      </c>
      <c r="Z944" s="11">
        <f t="shared" si="2200"/>
        <v>3298483.648</v>
      </c>
      <c r="AA944" s="11">
        <f t="shared" si="2318"/>
        <v>13815.115</v>
      </c>
      <c r="AB944" s="11">
        <f t="shared" si="2319"/>
        <v>0</v>
      </c>
      <c r="AC944" s="11">
        <f t="shared" si="2320"/>
        <v>0</v>
      </c>
      <c r="AD944" s="11">
        <f t="shared" si="2201"/>
        <v>3153874.4447599999</v>
      </c>
      <c r="AE944" s="11">
        <f t="shared" si="2202"/>
        <v>3070166.56</v>
      </c>
      <c r="AF944" s="11">
        <f t="shared" si="2203"/>
        <v>3298483.648</v>
      </c>
      <c r="AG944" s="11">
        <f t="shared" si="2321"/>
        <v>0</v>
      </c>
      <c r="AH944" s="11">
        <f t="shared" si="2204"/>
        <v>3153874.4447599999</v>
      </c>
      <c r="AI944" s="11">
        <f t="shared" si="2205"/>
        <v>3070166.56</v>
      </c>
      <c r="AJ944" s="11">
        <f t="shared" si="2206"/>
        <v>3298483.648</v>
      </c>
      <c r="AK944" s="11">
        <f t="shared" si="2322"/>
        <v>410471.87699999998</v>
      </c>
      <c r="AL944" s="11">
        <f t="shared" si="2323"/>
        <v>442701.87300000002</v>
      </c>
      <c r="AM944" s="11">
        <f t="shared" si="2324"/>
        <v>88610.84</v>
      </c>
      <c r="AN944" s="11">
        <f t="shared" si="2207"/>
        <v>3564346.3217599997</v>
      </c>
      <c r="AO944" s="11">
        <f t="shared" si="2208"/>
        <v>3512868.4330000002</v>
      </c>
      <c r="AP944" s="11">
        <f t="shared" si="2209"/>
        <v>3387094.4879999999</v>
      </c>
      <c r="AQ944" s="11">
        <f t="shared" si="2325"/>
        <v>-26650.010999999999</v>
      </c>
      <c r="AR944" s="11">
        <f t="shared" si="2326"/>
        <v>-88610.84</v>
      </c>
      <c r="AS944" s="11">
        <f t="shared" si="2327"/>
        <v>-88610.84</v>
      </c>
      <c r="AT944" s="11">
        <f t="shared" si="2210"/>
        <v>3537696.3107599998</v>
      </c>
      <c r="AU944" s="11">
        <f t="shared" si="2211"/>
        <v>3424257.5930000003</v>
      </c>
      <c r="AV944" s="11">
        <f t="shared" si="2212"/>
        <v>3298483.648</v>
      </c>
      <c r="AW944" s="11">
        <f t="shared" si="2328"/>
        <v>14943.158000000001</v>
      </c>
      <c r="AX944" s="11">
        <f t="shared" si="2329"/>
        <v>815.32399999999996</v>
      </c>
      <c r="AY944" s="11">
        <f t="shared" si="2330"/>
        <v>0</v>
      </c>
      <c r="AZ944" s="11">
        <f t="shared" si="2213"/>
        <v>3552639.4687599996</v>
      </c>
      <c r="BA944" s="11">
        <f t="shared" si="2214"/>
        <v>3425072.9170000004</v>
      </c>
      <c r="BB944" s="11">
        <f t="shared" si="2215"/>
        <v>3298483.648</v>
      </c>
      <c r="BC944" s="11">
        <f t="shared" si="2331"/>
        <v>-922.53899999999999</v>
      </c>
      <c r="BD944" s="11">
        <f t="shared" si="2332"/>
        <v>0</v>
      </c>
      <c r="BE944" s="11">
        <f t="shared" si="2333"/>
        <v>0</v>
      </c>
      <c r="BF944" s="11">
        <f t="shared" si="2216"/>
        <v>3551716.9297599997</v>
      </c>
      <c r="BG944" s="11">
        <f t="shared" si="2217"/>
        <v>3425072.9170000004</v>
      </c>
      <c r="BH944" s="11">
        <f t="shared" si="2218"/>
        <v>3298483.648</v>
      </c>
      <c r="BI944" s="11">
        <f t="shared" si="2334"/>
        <v>215175.85500000001</v>
      </c>
      <c r="BJ944" s="11">
        <f t="shared" si="2335"/>
        <v>-208749.80600000001</v>
      </c>
      <c r="BK944" s="11">
        <f t="shared" si="2336"/>
        <v>-6426.049</v>
      </c>
      <c r="BL944" s="11">
        <f t="shared" si="2304"/>
        <v>3766892.7847599997</v>
      </c>
      <c r="BM944" s="11">
        <f t="shared" si="2337"/>
        <v>0</v>
      </c>
      <c r="BN944" s="43">
        <f t="shared" si="2247"/>
        <v>3766892.7847599997</v>
      </c>
      <c r="BO944" s="11">
        <f t="shared" si="2250"/>
        <v>3216323.1110000005</v>
      </c>
      <c r="BP944" s="11">
        <f t="shared" si="2338"/>
        <v>0</v>
      </c>
      <c r="BQ944" s="43">
        <f t="shared" si="2248"/>
        <v>3216323.1110000005</v>
      </c>
      <c r="BR944" s="11">
        <f t="shared" si="2251"/>
        <v>3292057.5989999999</v>
      </c>
      <c r="BS944" s="11">
        <f t="shared" si="2338"/>
        <v>0</v>
      </c>
      <c r="BT944" s="43">
        <f t="shared" si="2249"/>
        <v>3292057.5989999999</v>
      </c>
      <c r="BU944" s="11">
        <f t="shared" si="2338"/>
        <v>0</v>
      </c>
      <c r="BV944" s="21"/>
      <c r="BW944" s="21">
        <v>99</v>
      </c>
      <c r="BX944" s="1" t="str">
        <f t="shared" si="2339"/>
        <v/>
      </c>
    </row>
    <row r="945" spans="1:76" ht="31.2" customHeight="1" x14ac:dyDescent="0.3">
      <c r="A945" s="62" t="s">
        <v>629</v>
      </c>
      <c r="B945" s="63" t="s">
        <v>64</v>
      </c>
      <c r="C945" s="62"/>
      <c r="D945" s="62"/>
      <c r="E945" s="64" t="s">
        <v>65</v>
      </c>
      <c r="F945" s="11">
        <f t="shared" si="2306"/>
        <v>3045931.6999999997</v>
      </c>
      <c r="G945" s="11">
        <f t="shared" si="2307"/>
        <v>3043196.9</v>
      </c>
      <c r="H945" s="11">
        <f t="shared" si="2308"/>
        <v>3268741</v>
      </c>
      <c r="I945" s="11">
        <f t="shared" si="2309"/>
        <v>15029.3</v>
      </c>
      <c r="J945" s="11">
        <f t="shared" si="2310"/>
        <v>0</v>
      </c>
      <c r="K945" s="11">
        <f t="shared" si="2311"/>
        <v>0</v>
      </c>
      <c r="L945" s="11">
        <f t="shared" si="2276"/>
        <v>3060960.9999999995</v>
      </c>
      <c r="M945" s="11">
        <f t="shared" si="2277"/>
        <v>3043196.9</v>
      </c>
      <c r="N945" s="11">
        <f t="shared" si="2278"/>
        <v>3268741</v>
      </c>
      <c r="O945" s="11">
        <f t="shared" si="2312"/>
        <v>79098.329759999993</v>
      </c>
      <c r="P945" s="11">
        <f t="shared" si="2313"/>
        <v>26969.66</v>
      </c>
      <c r="Q945" s="11">
        <f t="shared" si="2314"/>
        <v>29742.648000000001</v>
      </c>
      <c r="R945" s="11">
        <f t="shared" si="2195"/>
        <v>3140059.3297599996</v>
      </c>
      <c r="S945" s="11">
        <f t="shared" si="2196"/>
        <v>3070166.56</v>
      </c>
      <c r="T945" s="11">
        <f t="shared" si="2197"/>
        <v>3298483.648</v>
      </c>
      <c r="U945" s="11">
        <f t="shared" si="2315"/>
        <v>0</v>
      </c>
      <c r="V945" s="11">
        <f t="shared" si="2316"/>
        <v>0</v>
      </c>
      <c r="W945" s="11">
        <f t="shared" si="2317"/>
        <v>0</v>
      </c>
      <c r="X945" s="11">
        <f t="shared" si="2198"/>
        <v>3140059.3297599996</v>
      </c>
      <c r="Y945" s="11">
        <f t="shared" si="2199"/>
        <v>3070166.56</v>
      </c>
      <c r="Z945" s="11">
        <f t="shared" si="2200"/>
        <v>3298483.648</v>
      </c>
      <c r="AA945" s="11">
        <f t="shared" si="2318"/>
        <v>13815.115</v>
      </c>
      <c r="AB945" s="11">
        <f t="shared" si="2319"/>
        <v>0</v>
      </c>
      <c r="AC945" s="11">
        <f t="shared" si="2320"/>
        <v>0</v>
      </c>
      <c r="AD945" s="11">
        <f t="shared" si="2201"/>
        <v>3153874.4447599999</v>
      </c>
      <c r="AE945" s="11">
        <f t="shared" si="2202"/>
        <v>3070166.56</v>
      </c>
      <c r="AF945" s="11">
        <f t="shared" si="2203"/>
        <v>3298483.648</v>
      </c>
      <c r="AG945" s="11">
        <f t="shared" si="2321"/>
        <v>0</v>
      </c>
      <c r="AH945" s="11">
        <f t="shared" si="2204"/>
        <v>3153874.4447599999</v>
      </c>
      <c r="AI945" s="11">
        <f t="shared" si="2205"/>
        <v>3070166.56</v>
      </c>
      <c r="AJ945" s="11">
        <f t="shared" si="2206"/>
        <v>3298483.648</v>
      </c>
      <c r="AK945" s="11">
        <f t="shared" si="2322"/>
        <v>410471.87699999998</v>
      </c>
      <c r="AL945" s="11">
        <f t="shared" si="2323"/>
        <v>442701.87300000002</v>
      </c>
      <c r="AM945" s="11">
        <f t="shared" si="2324"/>
        <v>88610.84</v>
      </c>
      <c r="AN945" s="11">
        <f t="shared" si="2207"/>
        <v>3564346.3217599997</v>
      </c>
      <c r="AO945" s="11">
        <f t="shared" si="2208"/>
        <v>3512868.4330000002</v>
      </c>
      <c r="AP945" s="11">
        <f t="shared" si="2209"/>
        <v>3387094.4879999999</v>
      </c>
      <c r="AQ945" s="11">
        <f t="shared" si="2325"/>
        <v>-26650.010999999999</v>
      </c>
      <c r="AR945" s="11">
        <f t="shared" si="2326"/>
        <v>-88610.84</v>
      </c>
      <c r="AS945" s="11">
        <f t="shared" si="2327"/>
        <v>-88610.84</v>
      </c>
      <c r="AT945" s="11">
        <f t="shared" si="2210"/>
        <v>3537696.3107599998</v>
      </c>
      <c r="AU945" s="11">
        <f t="shared" si="2211"/>
        <v>3424257.5930000003</v>
      </c>
      <c r="AV945" s="11">
        <f t="shared" si="2212"/>
        <v>3298483.648</v>
      </c>
      <c r="AW945" s="11">
        <f t="shared" si="2328"/>
        <v>14943.158000000001</v>
      </c>
      <c r="AX945" s="11">
        <f t="shared" si="2329"/>
        <v>815.32399999999996</v>
      </c>
      <c r="AY945" s="11">
        <f t="shared" si="2330"/>
        <v>0</v>
      </c>
      <c r="AZ945" s="11">
        <f t="shared" si="2213"/>
        <v>3552639.4687599996</v>
      </c>
      <c r="BA945" s="11">
        <f t="shared" si="2214"/>
        <v>3425072.9170000004</v>
      </c>
      <c r="BB945" s="11">
        <f t="shared" si="2215"/>
        <v>3298483.648</v>
      </c>
      <c r="BC945" s="11">
        <f t="shared" si="2331"/>
        <v>-922.53899999999999</v>
      </c>
      <c r="BD945" s="11">
        <f t="shared" si="2332"/>
        <v>0</v>
      </c>
      <c r="BE945" s="11">
        <f t="shared" si="2333"/>
        <v>0</v>
      </c>
      <c r="BF945" s="11">
        <f t="shared" si="2216"/>
        <v>3551716.9297599997</v>
      </c>
      <c r="BG945" s="11">
        <f t="shared" si="2217"/>
        <v>3425072.9170000004</v>
      </c>
      <c r="BH945" s="11">
        <f t="shared" si="2218"/>
        <v>3298483.648</v>
      </c>
      <c r="BI945" s="11">
        <f t="shared" si="2334"/>
        <v>215175.85500000001</v>
      </c>
      <c r="BJ945" s="11">
        <f t="shared" si="2335"/>
        <v>-208749.80600000001</v>
      </c>
      <c r="BK945" s="11">
        <f t="shared" si="2336"/>
        <v>-6426.049</v>
      </c>
      <c r="BL945" s="11">
        <f t="shared" si="2304"/>
        <v>3766892.7847599997</v>
      </c>
      <c r="BM945" s="11">
        <f t="shared" si="2337"/>
        <v>0</v>
      </c>
      <c r="BN945" s="43">
        <f t="shared" si="2247"/>
        <v>3766892.7847599997</v>
      </c>
      <c r="BO945" s="11">
        <f t="shared" si="2250"/>
        <v>3216323.1110000005</v>
      </c>
      <c r="BP945" s="11">
        <f t="shared" si="2338"/>
        <v>0</v>
      </c>
      <c r="BQ945" s="43">
        <f t="shared" si="2248"/>
        <v>3216323.1110000005</v>
      </c>
      <c r="BR945" s="11">
        <f t="shared" si="2251"/>
        <v>3292057.5989999999</v>
      </c>
      <c r="BS945" s="11">
        <f t="shared" si="2338"/>
        <v>0</v>
      </c>
      <c r="BT945" s="43">
        <f t="shared" si="2249"/>
        <v>3292057.5989999999</v>
      </c>
      <c r="BU945" s="11">
        <f t="shared" si="2338"/>
        <v>0</v>
      </c>
      <c r="BV945" s="21"/>
      <c r="BW945" s="21"/>
      <c r="BX945" s="1" t="str">
        <f t="shared" si="2339"/>
        <v/>
      </c>
    </row>
    <row r="946" spans="1:76" ht="15.6" customHeight="1" x14ac:dyDescent="0.3">
      <c r="A946" s="62" t="s">
        <v>629</v>
      </c>
      <c r="B946" s="63">
        <v>200</v>
      </c>
      <c r="C946" s="62" t="s">
        <v>71</v>
      </c>
      <c r="D946" s="62" t="s">
        <v>72</v>
      </c>
      <c r="E946" s="64" t="s">
        <v>73</v>
      </c>
      <c r="F946" s="11">
        <v>3045931.6999999997</v>
      </c>
      <c r="G946" s="11">
        <v>3043196.9</v>
      </c>
      <c r="H946" s="11">
        <v>3268741</v>
      </c>
      <c r="I946" s="11">
        <v>15029.3</v>
      </c>
      <c r="J946" s="11"/>
      <c r="K946" s="11"/>
      <c r="L946" s="11">
        <f t="shared" si="2276"/>
        <v>3060960.9999999995</v>
      </c>
      <c r="M946" s="11">
        <f t="shared" si="2277"/>
        <v>3043196.9</v>
      </c>
      <c r="N946" s="11">
        <f t="shared" si="2278"/>
        <v>3268741</v>
      </c>
      <c r="O946" s="11">
        <f>1260.89876+1737.735+3060.288+73039.408</f>
        <v>79098.329759999993</v>
      </c>
      <c r="P946" s="11">
        <v>26969.66</v>
      </c>
      <c r="Q946" s="11">
        <v>29742.648000000001</v>
      </c>
      <c r="R946" s="11">
        <f t="shared" si="2195"/>
        <v>3140059.3297599996</v>
      </c>
      <c r="S946" s="11">
        <f t="shared" si="2196"/>
        <v>3070166.56</v>
      </c>
      <c r="T946" s="11">
        <f t="shared" si="2197"/>
        <v>3298483.648</v>
      </c>
      <c r="U946" s="11"/>
      <c r="V946" s="11"/>
      <c r="W946" s="11"/>
      <c r="X946" s="11">
        <f t="shared" si="2198"/>
        <v>3140059.3297599996</v>
      </c>
      <c r="Y946" s="11">
        <f t="shared" si="2199"/>
        <v>3070166.56</v>
      </c>
      <c r="Z946" s="11">
        <f t="shared" si="2200"/>
        <v>3298483.648</v>
      </c>
      <c r="AA946" s="11">
        <f>-541.961+14357.076</f>
        <v>13815.115</v>
      </c>
      <c r="AB946" s="11"/>
      <c r="AC946" s="11"/>
      <c r="AD946" s="11">
        <f t="shared" si="2201"/>
        <v>3153874.4447599999</v>
      </c>
      <c r="AE946" s="11">
        <f t="shared" si="2202"/>
        <v>3070166.56</v>
      </c>
      <c r="AF946" s="11">
        <f t="shared" si="2203"/>
        <v>3298483.648</v>
      </c>
      <c r="AG946" s="11"/>
      <c r="AH946" s="11">
        <f t="shared" si="2204"/>
        <v>3153874.4447599999</v>
      </c>
      <c r="AI946" s="11">
        <f t="shared" si="2205"/>
        <v>3070166.56</v>
      </c>
      <c r="AJ946" s="11">
        <f t="shared" si="2206"/>
        <v>3298483.648</v>
      </c>
      <c r="AK946" s="11">
        <f>-323.165-1362.676+235591.319+88610.84-981.061+88936.62</f>
        <v>410471.87699999998</v>
      </c>
      <c r="AL946" s="11">
        <f>229287.592+88610.84+124803.441</f>
        <v>442701.87300000002</v>
      </c>
      <c r="AM946" s="11">
        <v>88610.84</v>
      </c>
      <c r="AN946" s="11">
        <f t="shared" si="2207"/>
        <v>3564346.3217599997</v>
      </c>
      <c r="AO946" s="11">
        <f t="shared" si="2208"/>
        <v>3512868.4330000002</v>
      </c>
      <c r="AP946" s="11">
        <f t="shared" si="2209"/>
        <v>3387094.4879999999</v>
      </c>
      <c r="AQ946" s="11">
        <v>-26650.010999999999</v>
      </c>
      <c r="AR946" s="11">
        <v>-88610.84</v>
      </c>
      <c r="AS946" s="11">
        <v>-88610.84</v>
      </c>
      <c r="AT946" s="11">
        <f t="shared" si="2210"/>
        <v>3537696.3107599998</v>
      </c>
      <c r="AU946" s="11">
        <f t="shared" si="2211"/>
        <v>3424257.5930000003</v>
      </c>
      <c r="AV946" s="11">
        <f t="shared" si="2212"/>
        <v>3298483.648</v>
      </c>
      <c r="AW946" s="11">
        <f>504.734+14438.424</f>
        <v>14943.158000000001</v>
      </c>
      <c r="AX946" s="11">
        <v>815.32399999999996</v>
      </c>
      <c r="AY946" s="11"/>
      <c r="AZ946" s="11">
        <f t="shared" si="2213"/>
        <v>3552639.4687599996</v>
      </c>
      <c r="BA946" s="11">
        <f t="shared" si="2214"/>
        <v>3425072.9170000004</v>
      </c>
      <c r="BB946" s="11">
        <f t="shared" si="2215"/>
        <v>3298483.648</v>
      </c>
      <c r="BC946" s="11">
        <v>-922.53899999999999</v>
      </c>
      <c r="BD946" s="11"/>
      <c r="BE946" s="11"/>
      <c r="BF946" s="11">
        <f t="shared" si="2216"/>
        <v>3551716.9297599997</v>
      </c>
      <c r="BG946" s="11">
        <f t="shared" si="2217"/>
        <v>3425072.9170000004</v>
      </c>
      <c r="BH946" s="11">
        <f t="shared" si="2218"/>
        <v>3298483.648</v>
      </c>
      <c r="BI946" s="11">
        <v>215175.85500000001</v>
      </c>
      <c r="BJ946" s="11">
        <v>-208749.80600000001</v>
      </c>
      <c r="BK946" s="11">
        <v>-6426.049</v>
      </c>
      <c r="BL946" s="11">
        <f t="shared" si="2304"/>
        <v>3766892.7847599997</v>
      </c>
      <c r="BM946" s="11"/>
      <c r="BN946" s="43">
        <f t="shared" si="2247"/>
        <v>3766892.7847599997</v>
      </c>
      <c r="BO946" s="11">
        <f t="shared" si="2250"/>
        <v>3216323.1110000005</v>
      </c>
      <c r="BP946" s="11"/>
      <c r="BQ946" s="43">
        <f t="shared" si="2248"/>
        <v>3216323.1110000005</v>
      </c>
      <c r="BR946" s="11">
        <f t="shared" si="2251"/>
        <v>3292057.5989999999</v>
      </c>
      <c r="BS946" s="11"/>
      <c r="BT946" s="43">
        <f t="shared" si="2249"/>
        <v>3292057.5989999999</v>
      </c>
      <c r="BU946" s="11"/>
      <c r="BV946" s="21"/>
      <c r="BW946" s="21">
        <v>79</v>
      </c>
      <c r="BX946" s="1" t="str">
        <f t="shared" si="2339"/>
        <v>0409</v>
      </c>
    </row>
    <row r="947" spans="1:76" ht="31.2" customHeight="1" x14ac:dyDescent="0.3">
      <c r="A947" s="62" t="s">
        <v>631</v>
      </c>
      <c r="B947" s="63"/>
      <c r="C947" s="62"/>
      <c r="D947" s="62"/>
      <c r="E947" s="64" t="s">
        <v>632</v>
      </c>
      <c r="F947" s="11">
        <f t="shared" si="2306"/>
        <v>52215.8</v>
      </c>
      <c r="G947" s="11">
        <f t="shared" si="2307"/>
        <v>52215.8</v>
      </c>
      <c r="H947" s="11">
        <f t="shared" si="2308"/>
        <v>52215.8</v>
      </c>
      <c r="I947" s="11">
        <f t="shared" si="2309"/>
        <v>1052.3</v>
      </c>
      <c r="J947" s="11">
        <f t="shared" si="2310"/>
        <v>0</v>
      </c>
      <c r="K947" s="11">
        <f t="shared" si="2311"/>
        <v>0</v>
      </c>
      <c r="L947" s="11">
        <f t="shared" si="2276"/>
        <v>53268.100000000006</v>
      </c>
      <c r="M947" s="11">
        <f t="shared" si="2277"/>
        <v>52215.8</v>
      </c>
      <c r="N947" s="11">
        <f t="shared" si="2278"/>
        <v>52215.8</v>
      </c>
      <c r="O947" s="11">
        <f t="shared" si="2312"/>
        <v>48933.510689999996</v>
      </c>
      <c r="P947" s="11">
        <f t="shared" si="2313"/>
        <v>3084.473</v>
      </c>
      <c r="Q947" s="11">
        <f t="shared" si="2314"/>
        <v>0</v>
      </c>
      <c r="R947" s="11">
        <f t="shared" si="2195"/>
        <v>102201.61069</v>
      </c>
      <c r="S947" s="11">
        <f t="shared" si="2196"/>
        <v>55300.273000000001</v>
      </c>
      <c r="T947" s="11">
        <f t="shared" si="2197"/>
        <v>52215.8</v>
      </c>
      <c r="U947" s="11">
        <f t="shared" si="2315"/>
        <v>0</v>
      </c>
      <c r="V947" s="11">
        <f t="shared" si="2316"/>
        <v>0</v>
      </c>
      <c r="W947" s="11">
        <f t="shared" si="2317"/>
        <v>0</v>
      </c>
      <c r="X947" s="11">
        <f t="shared" si="2198"/>
        <v>102201.61069</v>
      </c>
      <c r="Y947" s="11">
        <f t="shared" si="2199"/>
        <v>55300.273000000001</v>
      </c>
      <c r="Z947" s="11">
        <f t="shared" si="2200"/>
        <v>52215.8</v>
      </c>
      <c r="AA947" s="11">
        <f t="shared" si="2318"/>
        <v>0</v>
      </c>
      <c r="AB947" s="11">
        <f t="shared" si="2319"/>
        <v>0</v>
      </c>
      <c r="AC947" s="11">
        <f t="shared" si="2320"/>
        <v>0</v>
      </c>
      <c r="AD947" s="11">
        <f t="shared" si="2201"/>
        <v>102201.61069</v>
      </c>
      <c r="AE947" s="11">
        <f t="shared" si="2202"/>
        <v>55300.273000000001</v>
      </c>
      <c r="AF947" s="11">
        <f t="shared" si="2203"/>
        <v>52215.8</v>
      </c>
      <c r="AG947" s="11">
        <f t="shared" si="2321"/>
        <v>0</v>
      </c>
      <c r="AH947" s="11">
        <f t="shared" si="2204"/>
        <v>102201.61069</v>
      </c>
      <c r="AI947" s="11">
        <f t="shared" si="2205"/>
        <v>55300.273000000001</v>
      </c>
      <c r="AJ947" s="11">
        <f t="shared" si="2206"/>
        <v>52215.8</v>
      </c>
      <c r="AK947" s="11">
        <f t="shared" si="2322"/>
        <v>9310.0220000000008</v>
      </c>
      <c r="AL947" s="11">
        <f t="shared" si="2323"/>
        <v>0</v>
      </c>
      <c r="AM947" s="11">
        <f t="shared" si="2324"/>
        <v>0</v>
      </c>
      <c r="AN947" s="11">
        <f t="shared" si="2207"/>
        <v>111511.63269</v>
      </c>
      <c r="AO947" s="11">
        <f t="shared" si="2208"/>
        <v>55300.273000000001</v>
      </c>
      <c r="AP947" s="11">
        <f t="shared" si="2209"/>
        <v>52215.8</v>
      </c>
      <c r="AQ947" s="11">
        <f t="shared" si="2325"/>
        <v>0</v>
      </c>
      <c r="AR947" s="11">
        <f t="shared" si="2326"/>
        <v>0</v>
      </c>
      <c r="AS947" s="11">
        <f t="shared" si="2327"/>
        <v>0</v>
      </c>
      <c r="AT947" s="11">
        <f t="shared" si="2210"/>
        <v>111511.63269</v>
      </c>
      <c r="AU947" s="11">
        <f t="shared" si="2211"/>
        <v>55300.273000000001</v>
      </c>
      <c r="AV947" s="11">
        <f t="shared" si="2212"/>
        <v>52215.8</v>
      </c>
      <c r="AW947" s="11">
        <f t="shared" si="2328"/>
        <v>0</v>
      </c>
      <c r="AX947" s="11">
        <f t="shared" si="2329"/>
        <v>0</v>
      </c>
      <c r="AY947" s="11">
        <f t="shared" si="2330"/>
        <v>0</v>
      </c>
      <c r="AZ947" s="11">
        <f t="shared" si="2213"/>
        <v>111511.63269</v>
      </c>
      <c r="BA947" s="11">
        <f t="shared" si="2214"/>
        <v>55300.273000000001</v>
      </c>
      <c r="BB947" s="11">
        <f t="shared" si="2215"/>
        <v>52215.8</v>
      </c>
      <c r="BC947" s="11">
        <f t="shared" si="2331"/>
        <v>0</v>
      </c>
      <c r="BD947" s="11">
        <f t="shared" si="2332"/>
        <v>0</v>
      </c>
      <c r="BE947" s="11">
        <f t="shared" si="2333"/>
        <v>0</v>
      </c>
      <c r="BF947" s="11">
        <f t="shared" si="2216"/>
        <v>111511.63269</v>
      </c>
      <c r="BG947" s="11">
        <f t="shared" si="2217"/>
        <v>55300.273000000001</v>
      </c>
      <c r="BH947" s="11">
        <f t="shared" si="2218"/>
        <v>52215.8</v>
      </c>
      <c r="BI947" s="11">
        <f t="shared" si="2334"/>
        <v>-8297.6450000000004</v>
      </c>
      <c r="BJ947" s="11">
        <f t="shared" si="2335"/>
        <v>8297.6450000000004</v>
      </c>
      <c r="BK947" s="11">
        <f t="shared" si="2336"/>
        <v>0</v>
      </c>
      <c r="BL947" s="11">
        <f t="shared" si="2304"/>
        <v>103213.98768999999</v>
      </c>
      <c r="BM947" s="11">
        <f t="shared" si="2337"/>
        <v>0</v>
      </c>
      <c r="BN947" s="43">
        <f t="shared" si="2247"/>
        <v>103213.98768999999</v>
      </c>
      <c r="BO947" s="11">
        <f t="shared" si="2250"/>
        <v>63597.918000000005</v>
      </c>
      <c r="BP947" s="11">
        <f t="shared" si="2338"/>
        <v>0</v>
      </c>
      <c r="BQ947" s="43">
        <f t="shared" si="2248"/>
        <v>63597.918000000005</v>
      </c>
      <c r="BR947" s="11">
        <f t="shared" si="2251"/>
        <v>52215.8</v>
      </c>
      <c r="BS947" s="11">
        <f t="shared" si="2338"/>
        <v>0</v>
      </c>
      <c r="BT947" s="43">
        <f t="shared" si="2249"/>
        <v>52215.8</v>
      </c>
      <c r="BU947" s="11">
        <f t="shared" si="2338"/>
        <v>0</v>
      </c>
      <c r="BV947" s="21"/>
      <c r="BW947" s="21"/>
      <c r="BX947" s="1" t="str">
        <f t="shared" si="2339"/>
        <v/>
      </c>
    </row>
    <row r="948" spans="1:76" ht="31.2" customHeight="1" x14ac:dyDescent="0.3">
      <c r="A948" s="62" t="s">
        <v>631</v>
      </c>
      <c r="B948" s="63" t="s">
        <v>64</v>
      </c>
      <c r="C948" s="62"/>
      <c r="D948" s="62"/>
      <c r="E948" s="64" t="s">
        <v>65</v>
      </c>
      <c r="F948" s="11">
        <f t="shared" si="2306"/>
        <v>52215.8</v>
      </c>
      <c r="G948" s="11">
        <f t="shared" si="2307"/>
        <v>52215.8</v>
      </c>
      <c r="H948" s="11">
        <f t="shared" si="2308"/>
        <v>52215.8</v>
      </c>
      <c r="I948" s="11">
        <f t="shared" si="2309"/>
        <v>1052.3</v>
      </c>
      <c r="J948" s="11">
        <f t="shared" si="2310"/>
        <v>0</v>
      </c>
      <c r="K948" s="11">
        <f t="shared" si="2311"/>
        <v>0</v>
      </c>
      <c r="L948" s="11">
        <f t="shared" si="2276"/>
        <v>53268.100000000006</v>
      </c>
      <c r="M948" s="11">
        <f t="shared" si="2277"/>
        <v>52215.8</v>
      </c>
      <c r="N948" s="11">
        <f t="shared" si="2278"/>
        <v>52215.8</v>
      </c>
      <c r="O948" s="11">
        <f t="shared" si="2312"/>
        <v>48933.510689999996</v>
      </c>
      <c r="P948" s="11">
        <f t="shared" si="2313"/>
        <v>3084.473</v>
      </c>
      <c r="Q948" s="11">
        <f t="shared" si="2314"/>
        <v>0</v>
      </c>
      <c r="R948" s="11">
        <f t="shared" si="2195"/>
        <v>102201.61069</v>
      </c>
      <c r="S948" s="11">
        <f t="shared" si="2196"/>
        <v>55300.273000000001</v>
      </c>
      <c r="T948" s="11">
        <f t="shared" si="2197"/>
        <v>52215.8</v>
      </c>
      <c r="U948" s="11">
        <f t="shared" si="2315"/>
        <v>0</v>
      </c>
      <c r="V948" s="11">
        <f t="shared" si="2316"/>
        <v>0</v>
      </c>
      <c r="W948" s="11">
        <f t="shared" si="2317"/>
        <v>0</v>
      </c>
      <c r="X948" s="11">
        <f t="shared" si="2198"/>
        <v>102201.61069</v>
      </c>
      <c r="Y948" s="11">
        <f t="shared" si="2199"/>
        <v>55300.273000000001</v>
      </c>
      <c r="Z948" s="11">
        <f t="shared" si="2200"/>
        <v>52215.8</v>
      </c>
      <c r="AA948" s="11">
        <f t="shared" si="2318"/>
        <v>0</v>
      </c>
      <c r="AB948" s="11">
        <f t="shared" si="2319"/>
        <v>0</v>
      </c>
      <c r="AC948" s="11">
        <f t="shared" si="2320"/>
        <v>0</v>
      </c>
      <c r="AD948" s="11">
        <f t="shared" si="2201"/>
        <v>102201.61069</v>
      </c>
      <c r="AE948" s="11">
        <f t="shared" si="2202"/>
        <v>55300.273000000001</v>
      </c>
      <c r="AF948" s="11">
        <f t="shared" si="2203"/>
        <v>52215.8</v>
      </c>
      <c r="AG948" s="11">
        <f t="shared" si="2321"/>
        <v>0</v>
      </c>
      <c r="AH948" s="11">
        <f t="shared" si="2204"/>
        <v>102201.61069</v>
      </c>
      <c r="AI948" s="11">
        <f t="shared" si="2205"/>
        <v>55300.273000000001</v>
      </c>
      <c r="AJ948" s="11">
        <f t="shared" si="2206"/>
        <v>52215.8</v>
      </c>
      <c r="AK948" s="11">
        <f t="shared" si="2322"/>
        <v>9310.0220000000008</v>
      </c>
      <c r="AL948" s="11">
        <f t="shared" si="2323"/>
        <v>0</v>
      </c>
      <c r="AM948" s="11">
        <f t="shared" si="2324"/>
        <v>0</v>
      </c>
      <c r="AN948" s="11">
        <f t="shared" si="2207"/>
        <v>111511.63269</v>
      </c>
      <c r="AO948" s="11">
        <f t="shared" si="2208"/>
        <v>55300.273000000001</v>
      </c>
      <c r="AP948" s="11">
        <f t="shared" si="2209"/>
        <v>52215.8</v>
      </c>
      <c r="AQ948" s="11">
        <f t="shared" si="2325"/>
        <v>0</v>
      </c>
      <c r="AR948" s="11">
        <f t="shared" si="2326"/>
        <v>0</v>
      </c>
      <c r="AS948" s="11">
        <f t="shared" si="2327"/>
        <v>0</v>
      </c>
      <c r="AT948" s="11">
        <f t="shared" si="2210"/>
        <v>111511.63269</v>
      </c>
      <c r="AU948" s="11">
        <f t="shared" si="2211"/>
        <v>55300.273000000001</v>
      </c>
      <c r="AV948" s="11">
        <f t="shared" si="2212"/>
        <v>52215.8</v>
      </c>
      <c r="AW948" s="11">
        <f t="shared" si="2328"/>
        <v>0</v>
      </c>
      <c r="AX948" s="11">
        <f t="shared" si="2329"/>
        <v>0</v>
      </c>
      <c r="AY948" s="11">
        <f t="shared" si="2330"/>
        <v>0</v>
      </c>
      <c r="AZ948" s="11">
        <f t="shared" si="2213"/>
        <v>111511.63269</v>
      </c>
      <c r="BA948" s="11">
        <f t="shared" si="2214"/>
        <v>55300.273000000001</v>
      </c>
      <c r="BB948" s="11">
        <f t="shared" si="2215"/>
        <v>52215.8</v>
      </c>
      <c r="BC948" s="11">
        <f t="shared" si="2331"/>
        <v>0</v>
      </c>
      <c r="BD948" s="11">
        <f t="shared" si="2332"/>
        <v>0</v>
      </c>
      <c r="BE948" s="11">
        <f t="shared" si="2333"/>
        <v>0</v>
      </c>
      <c r="BF948" s="11">
        <f t="shared" si="2216"/>
        <v>111511.63269</v>
      </c>
      <c r="BG948" s="11">
        <f t="shared" si="2217"/>
        <v>55300.273000000001</v>
      </c>
      <c r="BH948" s="11">
        <f t="shared" si="2218"/>
        <v>52215.8</v>
      </c>
      <c r="BI948" s="11">
        <f t="shared" si="2334"/>
        <v>-8297.6450000000004</v>
      </c>
      <c r="BJ948" s="11">
        <f t="shared" si="2335"/>
        <v>8297.6450000000004</v>
      </c>
      <c r="BK948" s="11">
        <f t="shared" si="2336"/>
        <v>0</v>
      </c>
      <c r="BL948" s="11">
        <f t="shared" si="2304"/>
        <v>103213.98768999999</v>
      </c>
      <c r="BM948" s="11">
        <f t="shared" si="2337"/>
        <v>0</v>
      </c>
      <c r="BN948" s="43">
        <f t="shared" si="2247"/>
        <v>103213.98768999999</v>
      </c>
      <c r="BO948" s="11">
        <f t="shared" si="2250"/>
        <v>63597.918000000005</v>
      </c>
      <c r="BP948" s="11">
        <f t="shared" si="2338"/>
        <v>0</v>
      </c>
      <c r="BQ948" s="43">
        <f t="shared" si="2248"/>
        <v>63597.918000000005</v>
      </c>
      <c r="BR948" s="11">
        <f t="shared" si="2251"/>
        <v>52215.8</v>
      </c>
      <c r="BS948" s="11">
        <f t="shared" si="2338"/>
        <v>0</v>
      </c>
      <c r="BT948" s="43">
        <f t="shared" si="2249"/>
        <v>52215.8</v>
      </c>
      <c r="BU948" s="11">
        <f t="shared" si="2338"/>
        <v>0</v>
      </c>
      <c r="BV948" s="21"/>
      <c r="BW948" s="21"/>
      <c r="BX948" s="1" t="str">
        <f t="shared" si="2339"/>
        <v/>
      </c>
    </row>
    <row r="949" spans="1:76" ht="15.6" customHeight="1" x14ac:dyDescent="0.3">
      <c r="A949" s="62" t="s">
        <v>631</v>
      </c>
      <c r="B949" s="63">
        <v>200</v>
      </c>
      <c r="C949" s="62" t="s">
        <v>71</v>
      </c>
      <c r="D949" s="62" t="s">
        <v>72</v>
      </c>
      <c r="E949" s="64" t="s">
        <v>73</v>
      </c>
      <c r="F949" s="11">
        <v>52215.8</v>
      </c>
      <c r="G949" s="11">
        <v>52215.8</v>
      </c>
      <c r="H949" s="11">
        <v>52215.8</v>
      </c>
      <c r="I949" s="11">
        <v>1052.3</v>
      </c>
      <c r="J949" s="11"/>
      <c r="K949" s="11"/>
      <c r="L949" s="11">
        <f t="shared" si="2276"/>
        <v>53268.100000000006</v>
      </c>
      <c r="M949" s="11">
        <f t="shared" si="2277"/>
        <v>52215.8</v>
      </c>
      <c r="N949" s="11">
        <f t="shared" si="2278"/>
        <v>52215.8</v>
      </c>
      <c r="O949" s="11">
        <f>8565.25169+40368.259</f>
        <v>48933.510689999996</v>
      </c>
      <c r="P949" s="11">
        <v>3084.473</v>
      </c>
      <c r="Q949" s="11"/>
      <c r="R949" s="11">
        <f t="shared" si="2195"/>
        <v>102201.61069</v>
      </c>
      <c r="S949" s="11">
        <f t="shared" si="2196"/>
        <v>55300.273000000001</v>
      </c>
      <c r="T949" s="11">
        <f t="shared" si="2197"/>
        <v>52215.8</v>
      </c>
      <c r="U949" s="11"/>
      <c r="V949" s="11"/>
      <c r="W949" s="11"/>
      <c r="X949" s="11">
        <f t="shared" si="2198"/>
        <v>102201.61069</v>
      </c>
      <c r="Y949" s="11">
        <f t="shared" si="2199"/>
        <v>55300.273000000001</v>
      </c>
      <c r="Z949" s="11">
        <f t="shared" si="2200"/>
        <v>52215.8</v>
      </c>
      <c r="AA949" s="11"/>
      <c r="AB949" s="11"/>
      <c r="AC949" s="11"/>
      <c r="AD949" s="11">
        <f t="shared" si="2201"/>
        <v>102201.61069</v>
      </c>
      <c r="AE949" s="11">
        <f t="shared" si="2202"/>
        <v>55300.273000000001</v>
      </c>
      <c r="AF949" s="11">
        <f t="shared" si="2203"/>
        <v>52215.8</v>
      </c>
      <c r="AG949" s="11"/>
      <c r="AH949" s="11">
        <f t="shared" si="2204"/>
        <v>102201.61069</v>
      </c>
      <c r="AI949" s="11">
        <f t="shared" si="2205"/>
        <v>55300.273000000001</v>
      </c>
      <c r="AJ949" s="11">
        <f t="shared" si="2206"/>
        <v>52215.8</v>
      </c>
      <c r="AK949" s="11">
        <v>9310.0220000000008</v>
      </c>
      <c r="AL949" s="11"/>
      <c r="AM949" s="11"/>
      <c r="AN949" s="11">
        <f t="shared" si="2207"/>
        <v>111511.63269</v>
      </c>
      <c r="AO949" s="11">
        <f t="shared" si="2208"/>
        <v>55300.273000000001</v>
      </c>
      <c r="AP949" s="11">
        <f t="shared" si="2209"/>
        <v>52215.8</v>
      </c>
      <c r="AQ949" s="11"/>
      <c r="AR949" s="11"/>
      <c r="AS949" s="11"/>
      <c r="AT949" s="11">
        <f t="shared" si="2210"/>
        <v>111511.63269</v>
      </c>
      <c r="AU949" s="11">
        <f t="shared" si="2211"/>
        <v>55300.273000000001</v>
      </c>
      <c r="AV949" s="11">
        <f t="shared" si="2212"/>
        <v>52215.8</v>
      </c>
      <c r="AW949" s="11"/>
      <c r="AX949" s="11"/>
      <c r="AY949" s="11"/>
      <c r="AZ949" s="11">
        <f t="shared" si="2213"/>
        <v>111511.63269</v>
      </c>
      <c r="BA949" s="11">
        <f t="shared" si="2214"/>
        <v>55300.273000000001</v>
      </c>
      <c r="BB949" s="11">
        <f t="shared" si="2215"/>
        <v>52215.8</v>
      </c>
      <c r="BC949" s="11"/>
      <c r="BD949" s="11"/>
      <c r="BE949" s="11"/>
      <c r="BF949" s="11">
        <f t="shared" si="2216"/>
        <v>111511.63269</v>
      </c>
      <c r="BG949" s="11">
        <f t="shared" si="2217"/>
        <v>55300.273000000001</v>
      </c>
      <c r="BH949" s="11">
        <f t="shared" si="2218"/>
        <v>52215.8</v>
      </c>
      <c r="BI949" s="11">
        <v>-8297.6450000000004</v>
      </c>
      <c r="BJ949" s="11">
        <v>8297.6450000000004</v>
      </c>
      <c r="BK949" s="11"/>
      <c r="BL949" s="11">
        <f t="shared" si="2304"/>
        <v>103213.98768999999</v>
      </c>
      <c r="BM949" s="11"/>
      <c r="BN949" s="43">
        <f t="shared" si="2247"/>
        <v>103213.98768999999</v>
      </c>
      <c r="BO949" s="11">
        <f t="shared" si="2250"/>
        <v>63597.918000000005</v>
      </c>
      <c r="BP949" s="11"/>
      <c r="BQ949" s="43">
        <f t="shared" si="2248"/>
        <v>63597.918000000005</v>
      </c>
      <c r="BR949" s="11">
        <f t="shared" si="2251"/>
        <v>52215.8</v>
      </c>
      <c r="BS949" s="11"/>
      <c r="BT949" s="43">
        <f t="shared" si="2249"/>
        <v>52215.8</v>
      </c>
      <c r="BU949" s="11"/>
      <c r="BV949" s="21"/>
      <c r="BW949" s="21">
        <v>78</v>
      </c>
      <c r="BX949" s="1" t="str">
        <f t="shared" si="2339"/>
        <v>0409</v>
      </c>
    </row>
    <row r="950" spans="1:76" ht="46.8" customHeight="1" x14ac:dyDescent="0.3">
      <c r="A950" s="62" t="s">
        <v>633</v>
      </c>
      <c r="B950" s="63"/>
      <c r="C950" s="62"/>
      <c r="D950" s="62"/>
      <c r="E950" s="64" t="s">
        <v>634</v>
      </c>
      <c r="F950" s="11">
        <f t="shared" ref="F950:K950" si="2340">F951+F953</f>
        <v>96921.5</v>
      </c>
      <c r="G950" s="11">
        <f t="shared" si="2340"/>
        <v>74791.5</v>
      </c>
      <c r="H950" s="11">
        <f t="shared" si="2340"/>
        <v>70779.8</v>
      </c>
      <c r="I950" s="11">
        <f t="shared" si="2340"/>
        <v>0</v>
      </c>
      <c r="J950" s="11">
        <f t="shared" si="2340"/>
        <v>0</v>
      </c>
      <c r="K950" s="11">
        <f t="shared" si="2340"/>
        <v>0</v>
      </c>
      <c r="L950" s="11">
        <f t="shared" si="2276"/>
        <v>96921.5</v>
      </c>
      <c r="M950" s="11">
        <f t="shared" si="2277"/>
        <v>74791.5</v>
      </c>
      <c r="N950" s="11">
        <f t="shared" si="2278"/>
        <v>70779.8</v>
      </c>
      <c r="O950" s="11">
        <f>O951+O953</f>
        <v>77678.673360000001</v>
      </c>
      <c r="P950" s="11">
        <f>P951+P953</f>
        <v>2986.1010000000001</v>
      </c>
      <c r="Q950" s="11">
        <f>Q951+Q953</f>
        <v>2943.7660000000001</v>
      </c>
      <c r="R950" s="11">
        <f t="shared" si="2195"/>
        <v>174600.17336000002</v>
      </c>
      <c r="S950" s="11">
        <f t="shared" si="2196"/>
        <v>77777.600999999995</v>
      </c>
      <c r="T950" s="11">
        <f t="shared" si="2197"/>
        <v>73723.566000000006</v>
      </c>
      <c r="U950" s="11">
        <f>U951+U953</f>
        <v>0</v>
      </c>
      <c r="V950" s="11">
        <f>V951+V953</f>
        <v>0</v>
      </c>
      <c r="W950" s="11">
        <f>W951+W953</f>
        <v>0</v>
      </c>
      <c r="X950" s="11">
        <f t="shared" si="2198"/>
        <v>174600.17336000002</v>
      </c>
      <c r="Y950" s="11">
        <f t="shared" si="2199"/>
        <v>77777.600999999995</v>
      </c>
      <c r="Z950" s="11">
        <f t="shared" si="2200"/>
        <v>73723.566000000006</v>
      </c>
      <c r="AA950" s="11">
        <f>AA951+AA953</f>
        <v>10000.916999999999</v>
      </c>
      <c r="AB950" s="11">
        <f>AB951+AB953</f>
        <v>0</v>
      </c>
      <c r="AC950" s="11">
        <f>AC951+AC953</f>
        <v>0</v>
      </c>
      <c r="AD950" s="11">
        <f t="shared" si="2201"/>
        <v>184601.09036</v>
      </c>
      <c r="AE950" s="11">
        <f t="shared" si="2202"/>
        <v>77777.600999999995</v>
      </c>
      <c r="AF950" s="11">
        <f t="shared" si="2203"/>
        <v>73723.566000000006</v>
      </c>
      <c r="AG950" s="11">
        <f>AG951+AG953</f>
        <v>0</v>
      </c>
      <c r="AH950" s="11">
        <f t="shared" si="2204"/>
        <v>184601.09036</v>
      </c>
      <c r="AI950" s="11">
        <f t="shared" si="2205"/>
        <v>77777.600999999995</v>
      </c>
      <c r="AJ950" s="11">
        <f t="shared" si="2206"/>
        <v>73723.566000000006</v>
      </c>
      <c r="AK950" s="11">
        <f>AK951+AK953</f>
        <v>105462.27499999999</v>
      </c>
      <c r="AL950" s="11">
        <f>AL951+AL953</f>
        <v>79631.125</v>
      </c>
      <c r="AM950" s="11">
        <f>AM951+AM953</f>
        <v>15415</v>
      </c>
      <c r="AN950" s="11">
        <f t="shared" si="2207"/>
        <v>290063.36536</v>
      </c>
      <c r="AO950" s="11">
        <f t="shared" si="2208"/>
        <v>157408.726</v>
      </c>
      <c r="AP950" s="11">
        <f t="shared" si="2209"/>
        <v>89138.566000000006</v>
      </c>
      <c r="AQ950" s="11">
        <f>AQ951+AQ953</f>
        <v>0</v>
      </c>
      <c r="AR950" s="11">
        <f>AR951+AR953</f>
        <v>-90</v>
      </c>
      <c r="AS950" s="11">
        <f>AS951+AS953</f>
        <v>-90</v>
      </c>
      <c r="AT950" s="11">
        <f t="shared" si="2210"/>
        <v>290063.36536</v>
      </c>
      <c r="AU950" s="11">
        <f t="shared" si="2211"/>
        <v>157318.726</v>
      </c>
      <c r="AV950" s="11">
        <f t="shared" si="2212"/>
        <v>89048.566000000006</v>
      </c>
      <c r="AW950" s="11">
        <f>AW951+AW953</f>
        <v>0</v>
      </c>
      <c r="AX950" s="11">
        <f>AX951+AX953</f>
        <v>0</v>
      </c>
      <c r="AY950" s="11">
        <f>AY951+AY953</f>
        <v>0</v>
      </c>
      <c r="AZ950" s="11">
        <f t="shared" si="2213"/>
        <v>290063.36536</v>
      </c>
      <c r="BA950" s="11">
        <f t="shared" si="2214"/>
        <v>157318.726</v>
      </c>
      <c r="BB950" s="11">
        <f t="shared" si="2215"/>
        <v>89048.566000000006</v>
      </c>
      <c r="BC950" s="11">
        <f>BC951+BC953</f>
        <v>0</v>
      </c>
      <c r="BD950" s="11">
        <f>BD951+BD953</f>
        <v>0</v>
      </c>
      <c r="BE950" s="11">
        <f>BE951+BE953</f>
        <v>0</v>
      </c>
      <c r="BF950" s="11">
        <f t="shared" si="2216"/>
        <v>290063.36536</v>
      </c>
      <c r="BG950" s="11">
        <f t="shared" si="2217"/>
        <v>157318.726</v>
      </c>
      <c r="BH950" s="11">
        <f t="shared" si="2218"/>
        <v>89048.566000000006</v>
      </c>
      <c r="BI950" s="11">
        <f>BI951+BI953</f>
        <v>-41648.199999999997</v>
      </c>
      <c r="BJ950" s="11">
        <f>BJ951+BJ953</f>
        <v>0</v>
      </c>
      <c r="BK950" s="11">
        <f>BK951+BK953</f>
        <v>0</v>
      </c>
      <c r="BL950" s="11">
        <f t="shared" si="2304"/>
        <v>248415.16535999998</v>
      </c>
      <c r="BM950" s="11">
        <f>BM951+BM953</f>
        <v>0</v>
      </c>
      <c r="BN950" s="43">
        <f t="shared" si="2247"/>
        <v>248415.16535999998</v>
      </c>
      <c r="BO950" s="11">
        <f t="shared" si="2250"/>
        <v>157318.726</v>
      </c>
      <c r="BP950" s="11">
        <f>BP951+BP953</f>
        <v>0</v>
      </c>
      <c r="BQ950" s="43">
        <f t="shared" si="2248"/>
        <v>157318.726</v>
      </c>
      <c r="BR950" s="11">
        <f t="shared" si="2251"/>
        <v>89048.566000000006</v>
      </c>
      <c r="BS950" s="11">
        <f>BS951+BS953</f>
        <v>0</v>
      </c>
      <c r="BT950" s="43">
        <f t="shared" si="2249"/>
        <v>89048.566000000006</v>
      </c>
      <c r="BU950" s="11">
        <f>BU951+BU953</f>
        <v>0</v>
      </c>
      <c r="BV950" s="21"/>
      <c r="BW950" s="21"/>
      <c r="BX950" s="1" t="str">
        <f t="shared" si="2339"/>
        <v/>
      </c>
    </row>
    <row r="951" spans="1:76" ht="31.2" customHeight="1" x14ac:dyDescent="0.3">
      <c r="A951" s="62" t="s">
        <v>633</v>
      </c>
      <c r="B951" s="63" t="s">
        <v>64</v>
      </c>
      <c r="C951" s="62"/>
      <c r="D951" s="62"/>
      <c r="E951" s="64" t="s">
        <v>65</v>
      </c>
      <c r="F951" s="11">
        <f t="shared" ref="F951:K951" si="2341">F952</f>
        <v>96874.5</v>
      </c>
      <c r="G951" s="11">
        <f t="shared" si="2341"/>
        <v>74744.800000000003</v>
      </c>
      <c r="H951" s="11">
        <f t="shared" si="2341"/>
        <v>70733.5</v>
      </c>
      <c r="I951" s="11">
        <f t="shared" si="2341"/>
        <v>0</v>
      </c>
      <c r="J951" s="11">
        <f t="shared" si="2341"/>
        <v>0</v>
      </c>
      <c r="K951" s="11">
        <f t="shared" si="2341"/>
        <v>0</v>
      </c>
      <c r="L951" s="11">
        <f t="shared" si="2276"/>
        <v>96874.5</v>
      </c>
      <c r="M951" s="11">
        <f t="shared" si="2277"/>
        <v>74744.800000000003</v>
      </c>
      <c r="N951" s="11">
        <f t="shared" si="2278"/>
        <v>70733.5</v>
      </c>
      <c r="O951" s="11">
        <f>O952</f>
        <v>77678.673360000001</v>
      </c>
      <c r="P951" s="11">
        <f>P952</f>
        <v>2986.1010000000001</v>
      </c>
      <c r="Q951" s="11">
        <f>Q952</f>
        <v>2943.7660000000001</v>
      </c>
      <c r="R951" s="11">
        <f t="shared" ref="R951:R1014" si="2342">L951+O951</f>
        <v>174553.17336000002</v>
      </c>
      <c r="S951" s="11">
        <f t="shared" ref="S951:S1014" si="2343">M951+P951</f>
        <v>77730.900999999998</v>
      </c>
      <c r="T951" s="11">
        <f t="shared" ref="T951:T1014" si="2344">N951+Q951</f>
        <v>73677.266000000003</v>
      </c>
      <c r="U951" s="11">
        <f>U952</f>
        <v>0</v>
      </c>
      <c r="V951" s="11">
        <f>V952</f>
        <v>0</v>
      </c>
      <c r="W951" s="11">
        <f>W952</f>
        <v>0</v>
      </c>
      <c r="X951" s="11">
        <f t="shared" ref="X951:X1014" si="2345">R951+U951</f>
        <v>174553.17336000002</v>
      </c>
      <c r="Y951" s="11">
        <f t="shared" ref="Y951:Y1014" si="2346">S951+V951</f>
        <v>77730.900999999998</v>
      </c>
      <c r="Z951" s="11">
        <f t="shared" ref="Z951:Z1014" si="2347">T951+W951</f>
        <v>73677.266000000003</v>
      </c>
      <c r="AA951" s="11">
        <f>AA952</f>
        <v>10000.916999999999</v>
      </c>
      <c r="AB951" s="11">
        <f>AB952</f>
        <v>0</v>
      </c>
      <c r="AC951" s="11">
        <f>AC952</f>
        <v>0</v>
      </c>
      <c r="AD951" s="11">
        <f t="shared" ref="AD951:AD1014" si="2348">X951+AA951</f>
        <v>184554.09036</v>
      </c>
      <c r="AE951" s="11">
        <f t="shared" ref="AE951:AE1014" si="2349">Y951+AB951</f>
        <v>77730.900999999998</v>
      </c>
      <c r="AF951" s="11">
        <f t="shared" ref="AF951:AF1014" si="2350">Z951+AC951</f>
        <v>73677.266000000003</v>
      </c>
      <c r="AG951" s="11">
        <f>AG952</f>
        <v>0</v>
      </c>
      <c r="AH951" s="11">
        <f t="shared" ref="AH951:AH1014" si="2351">AD951+AG951</f>
        <v>184554.09036</v>
      </c>
      <c r="AI951" s="11">
        <f t="shared" ref="AI951:AI1014" si="2352">AE951</f>
        <v>77730.900999999998</v>
      </c>
      <c r="AJ951" s="11">
        <f t="shared" ref="AJ951:AJ1014" si="2353">AF951</f>
        <v>73677.266000000003</v>
      </c>
      <c r="AK951" s="11">
        <f>AK952</f>
        <v>105462.27499999999</v>
      </c>
      <c r="AL951" s="11">
        <f>AL952</f>
        <v>79631.125</v>
      </c>
      <c r="AM951" s="11">
        <f>AM952</f>
        <v>15415</v>
      </c>
      <c r="AN951" s="11">
        <f t="shared" ref="AN951:AN1014" si="2354">AH951+AK951</f>
        <v>290016.36536</v>
      </c>
      <c r="AO951" s="11">
        <f t="shared" ref="AO951:AO1014" si="2355">AI951+AL951</f>
        <v>157362.02600000001</v>
      </c>
      <c r="AP951" s="11">
        <f t="shared" ref="AP951:AP1014" si="2356">AJ951+AM951</f>
        <v>89092.266000000003</v>
      </c>
      <c r="AQ951" s="11">
        <f>AQ952</f>
        <v>0</v>
      </c>
      <c r="AR951" s="11">
        <f>AR952</f>
        <v>-90</v>
      </c>
      <c r="AS951" s="11">
        <f>AS952</f>
        <v>-90</v>
      </c>
      <c r="AT951" s="11">
        <f t="shared" ref="AT951:AT1014" si="2357">AN951+AQ951</f>
        <v>290016.36536</v>
      </c>
      <c r="AU951" s="11">
        <f t="shared" ref="AU951:AU1014" si="2358">AO951+AR951</f>
        <v>157272.02600000001</v>
      </c>
      <c r="AV951" s="11">
        <f t="shared" ref="AV951:AV1014" si="2359">AP951+AS951</f>
        <v>89002.266000000003</v>
      </c>
      <c r="AW951" s="11">
        <f>AW952</f>
        <v>0</v>
      </c>
      <c r="AX951" s="11">
        <f>AX952</f>
        <v>0</v>
      </c>
      <c r="AY951" s="11">
        <f>AY952</f>
        <v>0</v>
      </c>
      <c r="AZ951" s="11">
        <f t="shared" ref="AZ951:AZ1014" si="2360">AT951+AW951</f>
        <v>290016.36536</v>
      </c>
      <c r="BA951" s="11">
        <f t="shared" ref="BA951:BA1014" si="2361">AU951+AX951</f>
        <v>157272.02600000001</v>
      </c>
      <c r="BB951" s="11">
        <f t="shared" ref="BB951:BB1014" si="2362">AV951+AY951</f>
        <v>89002.266000000003</v>
      </c>
      <c r="BC951" s="11">
        <f>BC952</f>
        <v>0</v>
      </c>
      <c r="BD951" s="11">
        <f>BD952</f>
        <v>0</v>
      </c>
      <c r="BE951" s="11">
        <f>BE952</f>
        <v>0</v>
      </c>
      <c r="BF951" s="11">
        <f t="shared" ref="BF951:BF1014" si="2363">AZ951+BC951</f>
        <v>290016.36536</v>
      </c>
      <c r="BG951" s="11">
        <f t="shared" ref="BG951:BG1014" si="2364">BA951+BD951</f>
        <v>157272.02600000001</v>
      </c>
      <c r="BH951" s="11">
        <f t="shared" ref="BH951:BH1014" si="2365">BB951+BE951</f>
        <v>89002.266000000003</v>
      </c>
      <c r="BI951" s="11">
        <f>BI952</f>
        <v>-41648.199999999997</v>
      </c>
      <c r="BJ951" s="11">
        <f>BJ952</f>
        <v>0</v>
      </c>
      <c r="BK951" s="11">
        <f>BK952</f>
        <v>0</v>
      </c>
      <c r="BL951" s="11">
        <f t="shared" si="2304"/>
        <v>248368.16535999998</v>
      </c>
      <c r="BM951" s="11">
        <f>BM952</f>
        <v>0</v>
      </c>
      <c r="BN951" s="43">
        <f t="shared" si="2247"/>
        <v>248368.16535999998</v>
      </c>
      <c r="BO951" s="11">
        <f t="shared" si="2250"/>
        <v>157272.02600000001</v>
      </c>
      <c r="BP951" s="11">
        <f>BP952</f>
        <v>0</v>
      </c>
      <c r="BQ951" s="43">
        <f t="shared" si="2248"/>
        <v>157272.02600000001</v>
      </c>
      <c r="BR951" s="11">
        <f t="shared" si="2251"/>
        <v>89002.266000000003</v>
      </c>
      <c r="BS951" s="11">
        <f>BS952</f>
        <v>0</v>
      </c>
      <c r="BT951" s="43">
        <f t="shared" si="2249"/>
        <v>89002.266000000003</v>
      </c>
      <c r="BU951" s="11">
        <f>BU952</f>
        <v>0</v>
      </c>
      <c r="BV951" s="21"/>
      <c r="BW951" s="21"/>
      <c r="BX951" s="1" t="str">
        <f t="shared" si="2339"/>
        <v/>
      </c>
    </row>
    <row r="952" spans="1:76" ht="15.6" customHeight="1" x14ac:dyDescent="0.3">
      <c r="A952" s="62" t="s">
        <v>633</v>
      </c>
      <c r="B952" s="63">
        <v>200</v>
      </c>
      <c r="C952" s="62" t="s">
        <v>71</v>
      </c>
      <c r="D952" s="62" t="s">
        <v>72</v>
      </c>
      <c r="E952" s="64" t="s">
        <v>73</v>
      </c>
      <c r="F952" s="11">
        <v>96874.5</v>
      </c>
      <c r="G952" s="11">
        <v>74744.800000000003</v>
      </c>
      <c r="H952" s="11">
        <v>70733.5</v>
      </c>
      <c r="I952" s="11"/>
      <c r="J952" s="11"/>
      <c r="K952" s="11"/>
      <c r="L952" s="11">
        <f t="shared" si="2276"/>
        <v>96874.5</v>
      </c>
      <c r="M952" s="11">
        <f t="shared" si="2277"/>
        <v>74744.800000000003</v>
      </c>
      <c r="N952" s="11">
        <f t="shared" si="2278"/>
        <v>70733.5</v>
      </c>
      <c r="O952" s="11">
        <f>1808.57336+75870.1</f>
        <v>77678.673360000001</v>
      </c>
      <c r="P952" s="11">
        <v>2986.1010000000001</v>
      </c>
      <c r="Q952" s="11">
        <v>2943.7660000000001</v>
      </c>
      <c r="R952" s="11">
        <f t="shared" si="2342"/>
        <v>174553.17336000002</v>
      </c>
      <c r="S952" s="11">
        <f t="shared" si="2343"/>
        <v>77730.900999999998</v>
      </c>
      <c r="T952" s="11">
        <f t="shared" si="2344"/>
        <v>73677.266000000003</v>
      </c>
      <c r="U952" s="11"/>
      <c r="V952" s="11"/>
      <c r="W952" s="11"/>
      <c r="X952" s="11">
        <f t="shared" si="2345"/>
        <v>174553.17336000002</v>
      </c>
      <c r="Y952" s="11">
        <f t="shared" si="2346"/>
        <v>77730.900999999998</v>
      </c>
      <c r="Z952" s="11">
        <f t="shared" si="2347"/>
        <v>73677.266000000003</v>
      </c>
      <c r="AA952" s="11">
        <v>10000.916999999999</v>
      </c>
      <c r="AB952" s="11"/>
      <c r="AC952" s="11"/>
      <c r="AD952" s="11">
        <f t="shared" si="2348"/>
        <v>184554.09036</v>
      </c>
      <c r="AE952" s="11">
        <f t="shared" si="2349"/>
        <v>77730.900999999998</v>
      </c>
      <c r="AF952" s="11">
        <f t="shared" si="2350"/>
        <v>73677.266000000003</v>
      </c>
      <c r="AG952" s="11"/>
      <c r="AH952" s="11">
        <f t="shared" si="2351"/>
        <v>184554.09036</v>
      </c>
      <c r="AI952" s="11">
        <f t="shared" si="2352"/>
        <v>77730.900999999998</v>
      </c>
      <c r="AJ952" s="11">
        <f t="shared" si="2353"/>
        <v>73677.266000000003</v>
      </c>
      <c r="AK952" s="11">
        <v>105462.27499999999</v>
      </c>
      <c r="AL952" s="11">
        <v>79631.125</v>
      </c>
      <c r="AM952" s="11">
        <v>15415</v>
      </c>
      <c r="AN952" s="11">
        <f t="shared" si="2354"/>
        <v>290016.36536</v>
      </c>
      <c r="AO952" s="11">
        <f t="shared" si="2355"/>
        <v>157362.02600000001</v>
      </c>
      <c r="AP952" s="11">
        <f t="shared" si="2356"/>
        <v>89092.266000000003</v>
      </c>
      <c r="AQ952" s="11"/>
      <c r="AR952" s="11">
        <v>-90</v>
      </c>
      <c r="AS952" s="11">
        <v>-90</v>
      </c>
      <c r="AT952" s="11">
        <f t="shared" si="2357"/>
        <v>290016.36536</v>
      </c>
      <c r="AU952" s="11">
        <f t="shared" si="2358"/>
        <v>157272.02600000001</v>
      </c>
      <c r="AV952" s="11">
        <f t="shared" si="2359"/>
        <v>89002.266000000003</v>
      </c>
      <c r="AW952" s="11"/>
      <c r="AX952" s="11"/>
      <c r="AY952" s="11"/>
      <c r="AZ952" s="11">
        <f t="shared" si="2360"/>
        <v>290016.36536</v>
      </c>
      <c r="BA952" s="11">
        <f t="shared" si="2361"/>
        <v>157272.02600000001</v>
      </c>
      <c r="BB952" s="11">
        <f t="shared" si="2362"/>
        <v>89002.266000000003</v>
      </c>
      <c r="BC952" s="11"/>
      <c r="BD952" s="11"/>
      <c r="BE952" s="11"/>
      <c r="BF952" s="11">
        <f t="shared" si="2363"/>
        <v>290016.36536</v>
      </c>
      <c r="BG952" s="11">
        <f t="shared" si="2364"/>
        <v>157272.02600000001</v>
      </c>
      <c r="BH952" s="11">
        <f t="shared" si="2365"/>
        <v>89002.266000000003</v>
      </c>
      <c r="BI952" s="11">
        <v>-41648.199999999997</v>
      </c>
      <c r="BJ952" s="11"/>
      <c r="BK952" s="11"/>
      <c r="BL952" s="11">
        <f t="shared" si="2304"/>
        <v>248368.16535999998</v>
      </c>
      <c r="BM952" s="11"/>
      <c r="BN952" s="43">
        <f t="shared" si="2247"/>
        <v>248368.16535999998</v>
      </c>
      <c r="BO952" s="11">
        <f t="shared" si="2250"/>
        <v>157272.02600000001</v>
      </c>
      <c r="BP952" s="11"/>
      <c r="BQ952" s="43">
        <f t="shared" si="2248"/>
        <v>157272.02600000001</v>
      </c>
      <c r="BR952" s="11">
        <f t="shared" si="2251"/>
        <v>89002.266000000003</v>
      </c>
      <c r="BS952" s="11"/>
      <c r="BT952" s="43">
        <f t="shared" si="2249"/>
        <v>89002.266000000003</v>
      </c>
      <c r="BU952" s="11"/>
      <c r="BV952" s="21"/>
      <c r="BW952" s="21"/>
      <c r="BX952" s="1" t="str">
        <f t="shared" si="2339"/>
        <v>0409</v>
      </c>
    </row>
    <row r="953" spans="1:76" ht="15.6" customHeight="1" x14ac:dyDescent="0.3">
      <c r="A953" s="62" t="s">
        <v>633</v>
      </c>
      <c r="B953" s="63" t="s">
        <v>58</v>
      </c>
      <c r="C953" s="62"/>
      <c r="D953" s="62"/>
      <c r="E953" s="64" t="s">
        <v>59</v>
      </c>
      <c r="F953" s="11">
        <f t="shared" ref="F953:K953" si="2366">F954</f>
        <v>47</v>
      </c>
      <c r="G953" s="11">
        <f t="shared" si="2366"/>
        <v>46.7</v>
      </c>
      <c r="H953" s="11">
        <f t="shared" si="2366"/>
        <v>46.3</v>
      </c>
      <c r="I953" s="11">
        <f t="shared" si="2366"/>
        <v>0</v>
      </c>
      <c r="J953" s="11">
        <f t="shared" si="2366"/>
        <v>0</v>
      </c>
      <c r="K953" s="11">
        <f t="shared" si="2366"/>
        <v>0</v>
      </c>
      <c r="L953" s="11">
        <f t="shared" si="2276"/>
        <v>47</v>
      </c>
      <c r="M953" s="11">
        <f t="shared" si="2277"/>
        <v>46.7</v>
      </c>
      <c r="N953" s="11">
        <f t="shared" si="2278"/>
        <v>46.3</v>
      </c>
      <c r="O953" s="11">
        <f>O954</f>
        <v>0</v>
      </c>
      <c r="P953" s="11">
        <f>P954</f>
        <v>0</v>
      </c>
      <c r="Q953" s="11">
        <f>Q954</f>
        <v>0</v>
      </c>
      <c r="R953" s="11">
        <f t="shared" si="2342"/>
        <v>47</v>
      </c>
      <c r="S953" s="11">
        <f t="shared" si="2343"/>
        <v>46.7</v>
      </c>
      <c r="T953" s="11">
        <f t="shared" si="2344"/>
        <v>46.3</v>
      </c>
      <c r="U953" s="11">
        <f>U954</f>
        <v>0</v>
      </c>
      <c r="V953" s="11">
        <f>V954</f>
        <v>0</v>
      </c>
      <c r="W953" s="11">
        <f>W954</f>
        <v>0</v>
      </c>
      <c r="X953" s="11">
        <f t="shared" si="2345"/>
        <v>47</v>
      </c>
      <c r="Y953" s="11">
        <f t="shared" si="2346"/>
        <v>46.7</v>
      </c>
      <c r="Z953" s="11">
        <f t="shared" si="2347"/>
        <v>46.3</v>
      </c>
      <c r="AA953" s="11">
        <f>AA954</f>
        <v>0</v>
      </c>
      <c r="AB953" s="11">
        <f>AB954</f>
        <v>0</v>
      </c>
      <c r="AC953" s="11">
        <f>AC954</f>
        <v>0</v>
      </c>
      <c r="AD953" s="11">
        <f t="shared" si="2348"/>
        <v>47</v>
      </c>
      <c r="AE953" s="11">
        <f t="shared" si="2349"/>
        <v>46.7</v>
      </c>
      <c r="AF953" s="11">
        <f t="shared" si="2350"/>
        <v>46.3</v>
      </c>
      <c r="AG953" s="11">
        <f>AG954</f>
        <v>0</v>
      </c>
      <c r="AH953" s="11">
        <f t="shared" si="2351"/>
        <v>47</v>
      </c>
      <c r="AI953" s="11">
        <f t="shared" si="2352"/>
        <v>46.7</v>
      </c>
      <c r="AJ953" s="11">
        <f t="shared" si="2353"/>
        <v>46.3</v>
      </c>
      <c r="AK953" s="11">
        <f>AK954</f>
        <v>0</v>
      </c>
      <c r="AL953" s="11">
        <f>AL954</f>
        <v>0</v>
      </c>
      <c r="AM953" s="11">
        <f>AM954</f>
        <v>0</v>
      </c>
      <c r="AN953" s="11">
        <f t="shared" si="2354"/>
        <v>47</v>
      </c>
      <c r="AO953" s="11">
        <f t="shared" si="2355"/>
        <v>46.7</v>
      </c>
      <c r="AP953" s="11">
        <f t="shared" si="2356"/>
        <v>46.3</v>
      </c>
      <c r="AQ953" s="11">
        <f>AQ954</f>
        <v>0</v>
      </c>
      <c r="AR953" s="11">
        <f>AR954</f>
        <v>0</v>
      </c>
      <c r="AS953" s="11">
        <f>AS954</f>
        <v>0</v>
      </c>
      <c r="AT953" s="11">
        <f t="shared" si="2357"/>
        <v>47</v>
      </c>
      <c r="AU953" s="11">
        <f t="shared" si="2358"/>
        <v>46.7</v>
      </c>
      <c r="AV953" s="11">
        <f t="shared" si="2359"/>
        <v>46.3</v>
      </c>
      <c r="AW953" s="11">
        <f>AW954</f>
        <v>0</v>
      </c>
      <c r="AX953" s="11">
        <f>AX954</f>
        <v>0</v>
      </c>
      <c r="AY953" s="11">
        <f>AY954</f>
        <v>0</v>
      </c>
      <c r="AZ953" s="11">
        <f t="shared" si="2360"/>
        <v>47</v>
      </c>
      <c r="BA953" s="11">
        <f t="shared" si="2361"/>
        <v>46.7</v>
      </c>
      <c r="BB953" s="11">
        <f t="shared" si="2362"/>
        <v>46.3</v>
      </c>
      <c r="BC953" s="11">
        <f>BC954</f>
        <v>0</v>
      </c>
      <c r="BD953" s="11">
        <f>BD954</f>
        <v>0</v>
      </c>
      <c r="BE953" s="11">
        <f>BE954</f>
        <v>0</v>
      </c>
      <c r="BF953" s="11">
        <f t="shared" si="2363"/>
        <v>47</v>
      </c>
      <c r="BG953" s="11">
        <f t="shared" si="2364"/>
        <v>46.7</v>
      </c>
      <c r="BH953" s="11">
        <f t="shared" si="2365"/>
        <v>46.3</v>
      </c>
      <c r="BI953" s="11">
        <f>BI954</f>
        <v>0</v>
      </c>
      <c r="BJ953" s="11">
        <f>BJ954</f>
        <v>0</v>
      </c>
      <c r="BK953" s="11">
        <f>BK954</f>
        <v>0</v>
      </c>
      <c r="BL953" s="11">
        <f t="shared" si="2304"/>
        <v>47</v>
      </c>
      <c r="BM953" s="11">
        <f>BM954</f>
        <v>0</v>
      </c>
      <c r="BN953" s="43">
        <f t="shared" si="2247"/>
        <v>47</v>
      </c>
      <c r="BO953" s="11">
        <f t="shared" si="2250"/>
        <v>46.7</v>
      </c>
      <c r="BP953" s="11">
        <f>BP954</f>
        <v>0</v>
      </c>
      <c r="BQ953" s="43">
        <f t="shared" si="2248"/>
        <v>46.7</v>
      </c>
      <c r="BR953" s="11">
        <f t="shared" si="2251"/>
        <v>46.3</v>
      </c>
      <c r="BS953" s="11">
        <f>BS954</f>
        <v>0</v>
      </c>
      <c r="BT953" s="43">
        <f t="shared" si="2249"/>
        <v>46.3</v>
      </c>
      <c r="BU953" s="11">
        <f>BU954</f>
        <v>0</v>
      </c>
      <c r="BV953" s="21"/>
      <c r="BW953" s="21"/>
      <c r="BX953" s="1" t="str">
        <f t="shared" si="2339"/>
        <v/>
      </c>
    </row>
    <row r="954" spans="1:76" ht="15.6" customHeight="1" x14ac:dyDescent="0.3">
      <c r="A954" s="62" t="s">
        <v>633</v>
      </c>
      <c r="B954" s="63">
        <v>800</v>
      </c>
      <c r="C954" s="62" t="s">
        <v>71</v>
      </c>
      <c r="D954" s="62" t="s">
        <v>72</v>
      </c>
      <c r="E954" s="64" t="s">
        <v>73</v>
      </c>
      <c r="F954" s="11">
        <v>47</v>
      </c>
      <c r="G954" s="11">
        <v>46.7</v>
      </c>
      <c r="H954" s="11">
        <v>46.3</v>
      </c>
      <c r="I954" s="11"/>
      <c r="J954" s="11"/>
      <c r="K954" s="11"/>
      <c r="L954" s="11">
        <f t="shared" si="2276"/>
        <v>47</v>
      </c>
      <c r="M954" s="11">
        <f t="shared" si="2277"/>
        <v>46.7</v>
      </c>
      <c r="N954" s="11">
        <f t="shared" si="2278"/>
        <v>46.3</v>
      </c>
      <c r="O954" s="11"/>
      <c r="P954" s="11"/>
      <c r="Q954" s="11"/>
      <c r="R954" s="11">
        <f t="shared" si="2342"/>
        <v>47</v>
      </c>
      <c r="S954" s="11">
        <f t="shared" si="2343"/>
        <v>46.7</v>
      </c>
      <c r="T954" s="11">
        <f t="shared" si="2344"/>
        <v>46.3</v>
      </c>
      <c r="U954" s="11"/>
      <c r="V954" s="11"/>
      <c r="W954" s="11"/>
      <c r="X954" s="11">
        <f t="shared" si="2345"/>
        <v>47</v>
      </c>
      <c r="Y954" s="11">
        <f t="shared" si="2346"/>
        <v>46.7</v>
      </c>
      <c r="Z954" s="11">
        <f t="shared" si="2347"/>
        <v>46.3</v>
      </c>
      <c r="AA954" s="11"/>
      <c r="AB954" s="11"/>
      <c r="AC954" s="11"/>
      <c r="AD954" s="11">
        <f t="shared" si="2348"/>
        <v>47</v>
      </c>
      <c r="AE954" s="11">
        <f t="shared" si="2349"/>
        <v>46.7</v>
      </c>
      <c r="AF954" s="11">
        <f t="shared" si="2350"/>
        <v>46.3</v>
      </c>
      <c r="AG954" s="11"/>
      <c r="AH954" s="11">
        <f t="shared" si="2351"/>
        <v>47</v>
      </c>
      <c r="AI954" s="11">
        <f t="shared" si="2352"/>
        <v>46.7</v>
      </c>
      <c r="AJ954" s="11">
        <f t="shared" si="2353"/>
        <v>46.3</v>
      </c>
      <c r="AK954" s="11"/>
      <c r="AL954" s="11"/>
      <c r="AM954" s="11"/>
      <c r="AN954" s="11">
        <f t="shared" si="2354"/>
        <v>47</v>
      </c>
      <c r="AO954" s="11">
        <f t="shared" si="2355"/>
        <v>46.7</v>
      </c>
      <c r="AP954" s="11">
        <f t="shared" si="2356"/>
        <v>46.3</v>
      </c>
      <c r="AQ954" s="11"/>
      <c r="AR954" s="11"/>
      <c r="AS954" s="11"/>
      <c r="AT954" s="11">
        <f t="shared" si="2357"/>
        <v>47</v>
      </c>
      <c r="AU954" s="11">
        <f t="shared" si="2358"/>
        <v>46.7</v>
      </c>
      <c r="AV954" s="11">
        <f t="shared" si="2359"/>
        <v>46.3</v>
      </c>
      <c r="AW954" s="11"/>
      <c r="AX954" s="11"/>
      <c r="AY954" s="11"/>
      <c r="AZ954" s="11">
        <f t="shared" si="2360"/>
        <v>47</v>
      </c>
      <c r="BA954" s="11">
        <f t="shared" si="2361"/>
        <v>46.7</v>
      </c>
      <c r="BB954" s="11">
        <f t="shared" si="2362"/>
        <v>46.3</v>
      </c>
      <c r="BC954" s="11"/>
      <c r="BD954" s="11"/>
      <c r="BE954" s="11"/>
      <c r="BF954" s="11">
        <f t="shared" si="2363"/>
        <v>47</v>
      </c>
      <c r="BG954" s="11">
        <f t="shared" si="2364"/>
        <v>46.7</v>
      </c>
      <c r="BH954" s="11">
        <f t="shared" si="2365"/>
        <v>46.3</v>
      </c>
      <c r="BI954" s="11"/>
      <c r="BJ954" s="11"/>
      <c r="BK954" s="11"/>
      <c r="BL954" s="11">
        <f t="shared" si="2304"/>
        <v>47</v>
      </c>
      <c r="BM954" s="11"/>
      <c r="BN954" s="43">
        <f t="shared" si="2247"/>
        <v>47</v>
      </c>
      <c r="BO954" s="11">
        <f t="shared" si="2250"/>
        <v>46.7</v>
      </c>
      <c r="BP954" s="11"/>
      <c r="BQ954" s="43">
        <f t="shared" si="2248"/>
        <v>46.7</v>
      </c>
      <c r="BR954" s="11">
        <f t="shared" si="2251"/>
        <v>46.3</v>
      </c>
      <c r="BS954" s="11"/>
      <c r="BT954" s="43">
        <f t="shared" si="2249"/>
        <v>46.3</v>
      </c>
      <c r="BU954" s="11"/>
      <c r="BV954" s="21"/>
      <c r="BW954" s="21"/>
      <c r="BX954" s="1" t="str">
        <f t="shared" si="2339"/>
        <v>0409</v>
      </c>
    </row>
    <row r="955" spans="1:76" ht="62.4" customHeight="1" x14ac:dyDescent="0.3">
      <c r="A955" s="62" t="s">
        <v>635</v>
      </c>
      <c r="B955" s="63"/>
      <c r="C955" s="62"/>
      <c r="D955" s="62"/>
      <c r="E955" s="64" t="s">
        <v>636</v>
      </c>
      <c r="F955" s="11">
        <f t="shared" ref="F955:F959" si="2367">F956</f>
        <v>182137.2</v>
      </c>
      <c r="G955" s="11">
        <f t="shared" ref="G955:G959" si="2368">G956</f>
        <v>182137.2</v>
      </c>
      <c r="H955" s="11">
        <f t="shared" ref="H955:H959" si="2369">H956</f>
        <v>182137.2</v>
      </c>
      <c r="I955" s="11">
        <f t="shared" ref="I955:I959" si="2370">I956</f>
        <v>0</v>
      </c>
      <c r="J955" s="11">
        <f t="shared" ref="J955:J959" si="2371">J956</f>
        <v>0</v>
      </c>
      <c r="K955" s="11">
        <f t="shared" ref="K955:K959" si="2372">K956</f>
        <v>0</v>
      </c>
      <c r="L955" s="11">
        <f t="shared" si="2276"/>
        <v>182137.2</v>
      </c>
      <c r="M955" s="11">
        <f t="shared" si="2277"/>
        <v>182137.2</v>
      </c>
      <c r="N955" s="11">
        <f t="shared" si="2278"/>
        <v>182137.2</v>
      </c>
      <c r="O955" s="11">
        <f t="shared" ref="O955:O959" si="2373">O956</f>
        <v>0</v>
      </c>
      <c r="P955" s="11">
        <f t="shared" ref="P955:P959" si="2374">P956</f>
        <v>0</v>
      </c>
      <c r="Q955" s="11">
        <f t="shared" ref="Q955:Q959" si="2375">Q956</f>
        <v>0</v>
      </c>
      <c r="R955" s="11">
        <f t="shared" si="2342"/>
        <v>182137.2</v>
      </c>
      <c r="S955" s="11">
        <f t="shared" si="2343"/>
        <v>182137.2</v>
      </c>
      <c r="T955" s="11">
        <f t="shared" si="2344"/>
        <v>182137.2</v>
      </c>
      <c r="U955" s="11">
        <f t="shared" ref="U955:U959" si="2376">U956</f>
        <v>0</v>
      </c>
      <c r="V955" s="11">
        <f t="shared" ref="V955:V959" si="2377">V956</f>
        <v>0</v>
      </c>
      <c r="W955" s="11">
        <f t="shared" ref="W955:W959" si="2378">W956</f>
        <v>0</v>
      </c>
      <c r="X955" s="11">
        <f t="shared" si="2345"/>
        <v>182137.2</v>
      </c>
      <c r="Y955" s="11">
        <f t="shared" si="2346"/>
        <v>182137.2</v>
      </c>
      <c r="Z955" s="11">
        <f t="shared" si="2347"/>
        <v>182137.2</v>
      </c>
      <c r="AA955" s="11">
        <f t="shared" ref="AA955:AA959" si="2379">AA956</f>
        <v>0</v>
      </c>
      <c r="AB955" s="11">
        <f t="shared" ref="AB955:AB959" si="2380">AB956</f>
        <v>0</v>
      </c>
      <c r="AC955" s="11">
        <f t="shared" ref="AC955:AC959" si="2381">AC956</f>
        <v>0</v>
      </c>
      <c r="AD955" s="11">
        <f t="shared" si="2348"/>
        <v>182137.2</v>
      </c>
      <c r="AE955" s="11">
        <f t="shared" si="2349"/>
        <v>182137.2</v>
      </c>
      <c r="AF955" s="11">
        <f t="shared" si="2350"/>
        <v>182137.2</v>
      </c>
      <c r="AG955" s="11">
        <f t="shared" ref="AG955:AG959" si="2382">AG956</f>
        <v>0</v>
      </c>
      <c r="AH955" s="11">
        <f t="shared" si="2351"/>
        <v>182137.2</v>
      </c>
      <c r="AI955" s="11">
        <f t="shared" si="2352"/>
        <v>182137.2</v>
      </c>
      <c r="AJ955" s="11">
        <f t="shared" si="2353"/>
        <v>182137.2</v>
      </c>
      <c r="AK955" s="11">
        <f t="shared" ref="AK955:AK959" si="2383">AK956</f>
        <v>0</v>
      </c>
      <c r="AL955" s="11">
        <f t="shared" ref="AL955:AL959" si="2384">AL956</f>
        <v>0</v>
      </c>
      <c r="AM955" s="11">
        <f t="shared" ref="AM955:AM959" si="2385">AM956</f>
        <v>0</v>
      </c>
      <c r="AN955" s="11">
        <f t="shared" si="2354"/>
        <v>182137.2</v>
      </c>
      <c r="AO955" s="11">
        <f t="shared" si="2355"/>
        <v>182137.2</v>
      </c>
      <c r="AP955" s="11">
        <f t="shared" si="2356"/>
        <v>182137.2</v>
      </c>
      <c r="AQ955" s="11">
        <f t="shared" ref="AQ955:AQ959" si="2386">AQ956</f>
        <v>0</v>
      </c>
      <c r="AR955" s="11">
        <f t="shared" ref="AR955:AR959" si="2387">AR956</f>
        <v>0</v>
      </c>
      <c r="AS955" s="11">
        <f t="shared" ref="AS955:AS959" si="2388">AS956</f>
        <v>0</v>
      </c>
      <c r="AT955" s="11">
        <f t="shared" si="2357"/>
        <v>182137.2</v>
      </c>
      <c r="AU955" s="11">
        <f t="shared" si="2358"/>
        <v>182137.2</v>
      </c>
      <c r="AV955" s="11">
        <f t="shared" si="2359"/>
        <v>182137.2</v>
      </c>
      <c r="AW955" s="11">
        <f t="shared" ref="AW955:AW959" si="2389">AW956</f>
        <v>0</v>
      </c>
      <c r="AX955" s="11">
        <f t="shared" ref="AX955:AX959" si="2390">AX956</f>
        <v>0</v>
      </c>
      <c r="AY955" s="11">
        <f t="shared" ref="AY955:AY959" si="2391">AY956</f>
        <v>0</v>
      </c>
      <c r="AZ955" s="11">
        <f t="shared" si="2360"/>
        <v>182137.2</v>
      </c>
      <c r="BA955" s="11">
        <f t="shared" si="2361"/>
        <v>182137.2</v>
      </c>
      <c r="BB955" s="11">
        <f t="shared" si="2362"/>
        <v>182137.2</v>
      </c>
      <c r="BC955" s="11">
        <f t="shared" ref="BC955:BC959" si="2392">BC956</f>
        <v>0</v>
      </c>
      <c r="BD955" s="11">
        <f t="shared" ref="BD955:BD959" si="2393">BD956</f>
        <v>0</v>
      </c>
      <c r="BE955" s="11">
        <f t="shared" ref="BE955:BE959" si="2394">BE956</f>
        <v>0</v>
      </c>
      <c r="BF955" s="11">
        <f t="shared" si="2363"/>
        <v>182137.2</v>
      </c>
      <c r="BG955" s="11">
        <f t="shared" si="2364"/>
        <v>182137.2</v>
      </c>
      <c r="BH955" s="11">
        <f t="shared" si="2365"/>
        <v>182137.2</v>
      </c>
      <c r="BI955" s="11">
        <f t="shared" ref="BI955:BI959" si="2395">BI956</f>
        <v>0</v>
      </c>
      <c r="BJ955" s="11">
        <f t="shared" ref="BJ955:BJ959" si="2396">BJ956</f>
        <v>0</v>
      </c>
      <c r="BK955" s="11">
        <f t="shared" ref="BK955:BK959" si="2397">BK956</f>
        <v>0</v>
      </c>
      <c r="BL955" s="11">
        <f t="shared" si="2304"/>
        <v>182137.2</v>
      </c>
      <c r="BM955" s="11">
        <f t="shared" ref="BM955:BM959" si="2398">BM956</f>
        <v>0</v>
      </c>
      <c r="BN955" s="43">
        <f t="shared" si="2247"/>
        <v>182137.2</v>
      </c>
      <c r="BO955" s="11">
        <f t="shared" si="2250"/>
        <v>182137.2</v>
      </c>
      <c r="BP955" s="11">
        <f t="shared" ref="BP955:BU959" si="2399">BP956</f>
        <v>0</v>
      </c>
      <c r="BQ955" s="43">
        <f t="shared" si="2248"/>
        <v>182137.2</v>
      </c>
      <c r="BR955" s="11">
        <f t="shared" si="2251"/>
        <v>182137.2</v>
      </c>
      <c r="BS955" s="11">
        <f t="shared" si="2399"/>
        <v>0</v>
      </c>
      <c r="BT955" s="43">
        <f t="shared" si="2249"/>
        <v>182137.2</v>
      </c>
      <c r="BU955" s="11">
        <f t="shared" si="2399"/>
        <v>0</v>
      </c>
      <c r="BV955" s="21"/>
      <c r="BW955" s="21"/>
      <c r="BX955" s="1" t="str">
        <f t="shared" si="2339"/>
        <v/>
      </c>
    </row>
    <row r="956" spans="1:76" ht="31.2" customHeight="1" x14ac:dyDescent="0.3">
      <c r="A956" s="62" t="s">
        <v>635</v>
      </c>
      <c r="B956" s="63" t="s">
        <v>64</v>
      </c>
      <c r="C956" s="62"/>
      <c r="D956" s="62"/>
      <c r="E956" s="64" t="s">
        <v>65</v>
      </c>
      <c r="F956" s="11">
        <f t="shared" si="2367"/>
        <v>182137.2</v>
      </c>
      <c r="G956" s="11">
        <f t="shared" si="2368"/>
        <v>182137.2</v>
      </c>
      <c r="H956" s="11">
        <f t="shared" si="2369"/>
        <v>182137.2</v>
      </c>
      <c r="I956" s="11">
        <f t="shared" si="2370"/>
        <v>0</v>
      </c>
      <c r="J956" s="11">
        <f t="shared" si="2371"/>
        <v>0</v>
      </c>
      <c r="K956" s="11">
        <f t="shared" si="2372"/>
        <v>0</v>
      </c>
      <c r="L956" s="11">
        <f t="shared" si="2276"/>
        <v>182137.2</v>
      </c>
      <c r="M956" s="11">
        <f t="shared" si="2277"/>
        <v>182137.2</v>
      </c>
      <c r="N956" s="11">
        <f t="shared" si="2278"/>
        <v>182137.2</v>
      </c>
      <c r="O956" s="11">
        <f t="shared" si="2373"/>
        <v>0</v>
      </c>
      <c r="P956" s="11">
        <f t="shared" si="2374"/>
        <v>0</v>
      </c>
      <c r="Q956" s="11">
        <f t="shared" si="2375"/>
        <v>0</v>
      </c>
      <c r="R956" s="11">
        <f t="shared" si="2342"/>
        <v>182137.2</v>
      </c>
      <c r="S956" s="11">
        <f t="shared" si="2343"/>
        <v>182137.2</v>
      </c>
      <c r="T956" s="11">
        <f t="shared" si="2344"/>
        <v>182137.2</v>
      </c>
      <c r="U956" s="11">
        <f t="shared" si="2376"/>
        <v>0</v>
      </c>
      <c r="V956" s="11">
        <f t="shared" si="2377"/>
        <v>0</v>
      </c>
      <c r="W956" s="11">
        <f t="shared" si="2378"/>
        <v>0</v>
      </c>
      <c r="X956" s="11">
        <f t="shared" si="2345"/>
        <v>182137.2</v>
      </c>
      <c r="Y956" s="11">
        <f t="shared" si="2346"/>
        <v>182137.2</v>
      </c>
      <c r="Z956" s="11">
        <f t="shared" si="2347"/>
        <v>182137.2</v>
      </c>
      <c r="AA956" s="11">
        <f t="shared" si="2379"/>
        <v>0</v>
      </c>
      <c r="AB956" s="11">
        <f t="shared" si="2380"/>
        <v>0</v>
      </c>
      <c r="AC956" s="11">
        <f t="shared" si="2381"/>
        <v>0</v>
      </c>
      <c r="AD956" s="11">
        <f t="shared" si="2348"/>
        <v>182137.2</v>
      </c>
      <c r="AE956" s="11">
        <f t="shared" si="2349"/>
        <v>182137.2</v>
      </c>
      <c r="AF956" s="11">
        <f t="shared" si="2350"/>
        <v>182137.2</v>
      </c>
      <c r="AG956" s="11">
        <f t="shared" si="2382"/>
        <v>0</v>
      </c>
      <c r="AH956" s="11">
        <f t="shared" si="2351"/>
        <v>182137.2</v>
      </c>
      <c r="AI956" s="11">
        <f t="shared" si="2352"/>
        <v>182137.2</v>
      </c>
      <c r="AJ956" s="11">
        <f t="shared" si="2353"/>
        <v>182137.2</v>
      </c>
      <c r="AK956" s="11">
        <f t="shared" si="2383"/>
        <v>0</v>
      </c>
      <c r="AL956" s="11">
        <f t="shared" si="2384"/>
        <v>0</v>
      </c>
      <c r="AM956" s="11">
        <f t="shared" si="2385"/>
        <v>0</v>
      </c>
      <c r="AN956" s="11">
        <f t="shared" si="2354"/>
        <v>182137.2</v>
      </c>
      <c r="AO956" s="11">
        <f t="shared" si="2355"/>
        <v>182137.2</v>
      </c>
      <c r="AP956" s="11">
        <f t="shared" si="2356"/>
        <v>182137.2</v>
      </c>
      <c r="AQ956" s="11">
        <f t="shared" si="2386"/>
        <v>0</v>
      </c>
      <c r="AR956" s="11">
        <f t="shared" si="2387"/>
        <v>0</v>
      </c>
      <c r="AS956" s="11">
        <f t="shared" si="2388"/>
        <v>0</v>
      </c>
      <c r="AT956" s="11">
        <f t="shared" si="2357"/>
        <v>182137.2</v>
      </c>
      <c r="AU956" s="11">
        <f t="shared" si="2358"/>
        <v>182137.2</v>
      </c>
      <c r="AV956" s="11">
        <f t="shared" si="2359"/>
        <v>182137.2</v>
      </c>
      <c r="AW956" s="11">
        <f t="shared" si="2389"/>
        <v>0</v>
      </c>
      <c r="AX956" s="11">
        <f t="shared" si="2390"/>
        <v>0</v>
      </c>
      <c r="AY956" s="11">
        <f t="shared" si="2391"/>
        <v>0</v>
      </c>
      <c r="AZ956" s="11">
        <f t="shared" si="2360"/>
        <v>182137.2</v>
      </c>
      <c r="BA956" s="11">
        <f t="shared" si="2361"/>
        <v>182137.2</v>
      </c>
      <c r="BB956" s="11">
        <f t="shared" si="2362"/>
        <v>182137.2</v>
      </c>
      <c r="BC956" s="11">
        <f t="shared" si="2392"/>
        <v>0</v>
      </c>
      <c r="BD956" s="11">
        <f t="shared" si="2393"/>
        <v>0</v>
      </c>
      <c r="BE956" s="11">
        <f t="shared" si="2394"/>
        <v>0</v>
      </c>
      <c r="BF956" s="11">
        <f t="shared" si="2363"/>
        <v>182137.2</v>
      </c>
      <c r="BG956" s="11">
        <f t="shared" si="2364"/>
        <v>182137.2</v>
      </c>
      <c r="BH956" s="11">
        <f t="shared" si="2365"/>
        <v>182137.2</v>
      </c>
      <c r="BI956" s="11">
        <f t="shared" si="2395"/>
        <v>0</v>
      </c>
      <c r="BJ956" s="11">
        <f t="shared" si="2396"/>
        <v>0</v>
      </c>
      <c r="BK956" s="11">
        <f t="shared" si="2397"/>
        <v>0</v>
      </c>
      <c r="BL956" s="11">
        <f t="shared" si="2304"/>
        <v>182137.2</v>
      </c>
      <c r="BM956" s="11">
        <f t="shared" si="2398"/>
        <v>0</v>
      </c>
      <c r="BN956" s="43">
        <f t="shared" si="2247"/>
        <v>182137.2</v>
      </c>
      <c r="BO956" s="11">
        <f t="shared" si="2250"/>
        <v>182137.2</v>
      </c>
      <c r="BP956" s="11">
        <f t="shared" si="2399"/>
        <v>0</v>
      </c>
      <c r="BQ956" s="43">
        <f t="shared" si="2248"/>
        <v>182137.2</v>
      </c>
      <c r="BR956" s="11">
        <f t="shared" si="2251"/>
        <v>182137.2</v>
      </c>
      <c r="BS956" s="11">
        <f t="shared" si="2399"/>
        <v>0</v>
      </c>
      <c r="BT956" s="43">
        <f t="shared" si="2249"/>
        <v>182137.2</v>
      </c>
      <c r="BU956" s="11">
        <f t="shared" si="2399"/>
        <v>0</v>
      </c>
      <c r="BV956" s="21"/>
      <c r="BW956" s="21"/>
      <c r="BX956" s="1" t="str">
        <f t="shared" si="2339"/>
        <v/>
      </c>
    </row>
    <row r="957" spans="1:76" ht="15.6" customHeight="1" x14ac:dyDescent="0.3">
      <c r="A957" s="62" t="s">
        <v>635</v>
      </c>
      <c r="B957" s="63">
        <v>200</v>
      </c>
      <c r="C957" s="62" t="s">
        <v>71</v>
      </c>
      <c r="D957" s="62" t="s">
        <v>72</v>
      </c>
      <c r="E957" s="64" t="s">
        <v>73</v>
      </c>
      <c r="F957" s="11">
        <v>182137.2</v>
      </c>
      <c r="G957" s="11">
        <v>182137.2</v>
      </c>
      <c r="H957" s="11">
        <v>182137.2</v>
      </c>
      <c r="I957" s="11"/>
      <c r="J957" s="11"/>
      <c r="K957" s="11"/>
      <c r="L957" s="11">
        <f t="shared" si="2276"/>
        <v>182137.2</v>
      </c>
      <c r="M957" s="11">
        <f t="shared" si="2277"/>
        <v>182137.2</v>
      </c>
      <c r="N957" s="11">
        <f t="shared" si="2278"/>
        <v>182137.2</v>
      </c>
      <c r="O957" s="11"/>
      <c r="P957" s="11"/>
      <c r="Q957" s="11"/>
      <c r="R957" s="11">
        <f t="shared" si="2342"/>
        <v>182137.2</v>
      </c>
      <c r="S957" s="11">
        <f t="shared" si="2343"/>
        <v>182137.2</v>
      </c>
      <c r="T957" s="11">
        <f t="shared" si="2344"/>
        <v>182137.2</v>
      </c>
      <c r="U957" s="11"/>
      <c r="V957" s="11"/>
      <c r="W957" s="11"/>
      <c r="X957" s="11">
        <f t="shared" si="2345"/>
        <v>182137.2</v>
      </c>
      <c r="Y957" s="11">
        <f t="shared" si="2346"/>
        <v>182137.2</v>
      </c>
      <c r="Z957" s="11">
        <f t="shared" si="2347"/>
        <v>182137.2</v>
      </c>
      <c r="AA957" s="11"/>
      <c r="AB957" s="11"/>
      <c r="AC957" s="11"/>
      <c r="AD957" s="11">
        <f t="shared" si="2348"/>
        <v>182137.2</v>
      </c>
      <c r="AE957" s="11">
        <f t="shared" si="2349"/>
        <v>182137.2</v>
      </c>
      <c r="AF957" s="11">
        <f t="shared" si="2350"/>
        <v>182137.2</v>
      </c>
      <c r="AG957" s="11"/>
      <c r="AH957" s="11">
        <f t="shared" si="2351"/>
        <v>182137.2</v>
      </c>
      <c r="AI957" s="11">
        <f t="shared" si="2352"/>
        <v>182137.2</v>
      </c>
      <c r="AJ957" s="11">
        <f t="shared" si="2353"/>
        <v>182137.2</v>
      </c>
      <c r="AK957" s="11"/>
      <c r="AL957" s="11"/>
      <c r="AM957" s="11"/>
      <c r="AN957" s="11">
        <f t="shared" si="2354"/>
        <v>182137.2</v>
      </c>
      <c r="AO957" s="11">
        <f t="shared" si="2355"/>
        <v>182137.2</v>
      </c>
      <c r="AP957" s="11">
        <f t="shared" si="2356"/>
        <v>182137.2</v>
      </c>
      <c r="AQ957" s="11"/>
      <c r="AR957" s="11"/>
      <c r="AS957" s="11"/>
      <c r="AT957" s="11">
        <f t="shared" si="2357"/>
        <v>182137.2</v>
      </c>
      <c r="AU957" s="11">
        <f t="shared" si="2358"/>
        <v>182137.2</v>
      </c>
      <c r="AV957" s="11">
        <f t="shared" si="2359"/>
        <v>182137.2</v>
      </c>
      <c r="AW957" s="11"/>
      <c r="AX957" s="11"/>
      <c r="AY957" s="11"/>
      <c r="AZ957" s="11">
        <f t="shared" si="2360"/>
        <v>182137.2</v>
      </c>
      <c r="BA957" s="11">
        <f t="shared" si="2361"/>
        <v>182137.2</v>
      </c>
      <c r="BB957" s="11">
        <f t="shared" si="2362"/>
        <v>182137.2</v>
      </c>
      <c r="BC957" s="11"/>
      <c r="BD957" s="11"/>
      <c r="BE957" s="11"/>
      <c r="BF957" s="11">
        <f t="shared" si="2363"/>
        <v>182137.2</v>
      </c>
      <c r="BG957" s="11">
        <f t="shared" si="2364"/>
        <v>182137.2</v>
      </c>
      <c r="BH957" s="11">
        <f t="shared" si="2365"/>
        <v>182137.2</v>
      </c>
      <c r="BI957" s="11"/>
      <c r="BJ957" s="11"/>
      <c r="BK957" s="11"/>
      <c r="BL957" s="11">
        <f t="shared" si="2304"/>
        <v>182137.2</v>
      </c>
      <c r="BM957" s="11"/>
      <c r="BN957" s="43">
        <f t="shared" si="2247"/>
        <v>182137.2</v>
      </c>
      <c r="BO957" s="11">
        <f t="shared" si="2250"/>
        <v>182137.2</v>
      </c>
      <c r="BP957" s="11"/>
      <c r="BQ957" s="43">
        <f t="shared" si="2248"/>
        <v>182137.2</v>
      </c>
      <c r="BR957" s="11">
        <f t="shared" si="2251"/>
        <v>182137.2</v>
      </c>
      <c r="BS957" s="11"/>
      <c r="BT957" s="43">
        <f t="shared" si="2249"/>
        <v>182137.2</v>
      </c>
      <c r="BU957" s="11"/>
      <c r="BV957" s="21"/>
      <c r="BW957" s="21"/>
      <c r="BX957" s="1" t="str">
        <f t="shared" si="2339"/>
        <v>0409</v>
      </c>
    </row>
    <row r="958" spans="1:76" ht="46.8" customHeight="1" x14ac:dyDescent="0.3">
      <c r="A958" s="62" t="s">
        <v>637</v>
      </c>
      <c r="B958" s="63"/>
      <c r="C958" s="62"/>
      <c r="D958" s="62"/>
      <c r="E958" s="64" t="s">
        <v>638</v>
      </c>
      <c r="F958" s="11">
        <f t="shared" si="2367"/>
        <v>123891.8</v>
      </c>
      <c r="G958" s="11">
        <f t="shared" si="2368"/>
        <v>86919.1</v>
      </c>
      <c r="H958" s="11">
        <f t="shared" si="2369"/>
        <v>126375</v>
      </c>
      <c r="I958" s="11">
        <f t="shared" si="2370"/>
        <v>0</v>
      </c>
      <c r="J958" s="11">
        <f t="shared" si="2371"/>
        <v>0</v>
      </c>
      <c r="K958" s="11">
        <f t="shared" si="2372"/>
        <v>0</v>
      </c>
      <c r="L958" s="11">
        <f t="shared" si="2276"/>
        <v>123891.8</v>
      </c>
      <c r="M958" s="11">
        <f t="shared" si="2277"/>
        <v>86919.1</v>
      </c>
      <c r="N958" s="11">
        <f t="shared" si="2278"/>
        <v>126375</v>
      </c>
      <c r="O958" s="11">
        <f t="shared" si="2373"/>
        <v>49360.750480000002</v>
      </c>
      <c r="P958" s="11">
        <f t="shared" si="2374"/>
        <v>0</v>
      </c>
      <c r="Q958" s="11">
        <f t="shared" si="2375"/>
        <v>0</v>
      </c>
      <c r="R958" s="11">
        <f t="shared" si="2342"/>
        <v>173252.55048000001</v>
      </c>
      <c r="S958" s="11">
        <f t="shared" si="2343"/>
        <v>86919.1</v>
      </c>
      <c r="T958" s="11">
        <f t="shared" si="2344"/>
        <v>126375</v>
      </c>
      <c r="U958" s="11">
        <f t="shared" si="2376"/>
        <v>0</v>
      </c>
      <c r="V958" s="11">
        <f t="shared" si="2377"/>
        <v>0</v>
      </c>
      <c r="W958" s="11">
        <f t="shared" si="2378"/>
        <v>0</v>
      </c>
      <c r="X958" s="11">
        <f t="shared" si="2345"/>
        <v>173252.55048000001</v>
      </c>
      <c r="Y958" s="11">
        <f t="shared" si="2346"/>
        <v>86919.1</v>
      </c>
      <c r="Z958" s="11">
        <f t="shared" si="2347"/>
        <v>126375</v>
      </c>
      <c r="AA958" s="11">
        <f t="shared" si="2379"/>
        <v>0</v>
      </c>
      <c r="AB958" s="11">
        <f t="shared" si="2380"/>
        <v>0</v>
      </c>
      <c r="AC958" s="11">
        <f t="shared" si="2381"/>
        <v>0</v>
      </c>
      <c r="AD958" s="11">
        <f t="shared" si="2348"/>
        <v>173252.55048000001</v>
      </c>
      <c r="AE958" s="11">
        <f t="shared" si="2349"/>
        <v>86919.1</v>
      </c>
      <c r="AF958" s="11">
        <f t="shared" si="2350"/>
        <v>126375</v>
      </c>
      <c r="AG958" s="11">
        <f t="shared" si="2382"/>
        <v>0</v>
      </c>
      <c r="AH958" s="11">
        <f t="shared" si="2351"/>
        <v>173252.55048000001</v>
      </c>
      <c r="AI958" s="11">
        <f t="shared" si="2352"/>
        <v>86919.1</v>
      </c>
      <c r="AJ958" s="11">
        <f t="shared" si="2353"/>
        <v>126375</v>
      </c>
      <c r="AK958" s="11">
        <f t="shared" si="2383"/>
        <v>-302.40699999999998</v>
      </c>
      <c r="AL958" s="11">
        <f t="shared" si="2384"/>
        <v>-425.59199999999998</v>
      </c>
      <c r="AM958" s="11">
        <f t="shared" si="2385"/>
        <v>0</v>
      </c>
      <c r="AN958" s="11">
        <f t="shared" si="2354"/>
        <v>172950.14348</v>
      </c>
      <c r="AO958" s="11">
        <f t="shared" si="2355"/>
        <v>86493.508000000002</v>
      </c>
      <c r="AP958" s="11">
        <f t="shared" si="2356"/>
        <v>126375</v>
      </c>
      <c r="AQ958" s="11">
        <f t="shared" si="2386"/>
        <v>0</v>
      </c>
      <c r="AR958" s="11">
        <f t="shared" si="2387"/>
        <v>0</v>
      </c>
      <c r="AS958" s="11">
        <f t="shared" si="2388"/>
        <v>0</v>
      </c>
      <c r="AT958" s="11">
        <f t="shared" si="2357"/>
        <v>172950.14348</v>
      </c>
      <c r="AU958" s="11">
        <f t="shared" si="2358"/>
        <v>86493.508000000002</v>
      </c>
      <c r="AV958" s="11">
        <f t="shared" si="2359"/>
        <v>126375</v>
      </c>
      <c r="AW958" s="11">
        <f t="shared" si="2389"/>
        <v>-834.779</v>
      </c>
      <c r="AX958" s="11">
        <f t="shared" si="2390"/>
        <v>-815.32399999999996</v>
      </c>
      <c r="AY958" s="11">
        <f t="shared" si="2391"/>
        <v>0</v>
      </c>
      <c r="AZ958" s="11">
        <f t="shared" si="2360"/>
        <v>172115.36447999999</v>
      </c>
      <c r="BA958" s="11">
        <f t="shared" si="2361"/>
        <v>85678.184000000008</v>
      </c>
      <c r="BB958" s="11">
        <f t="shared" si="2362"/>
        <v>126375</v>
      </c>
      <c r="BC958" s="11">
        <f t="shared" si="2392"/>
        <v>0</v>
      </c>
      <c r="BD958" s="11">
        <f t="shared" si="2393"/>
        <v>0</v>
      </c>
      <c r="BE958" s="11">
        <f t="shared" si="2394"/>
        <v>0</v>
      </c>
      <c r="BF958" s="11">
        <f t="shared" si="2363"/>
        <v>172115.36447999999</v>
      </c>
      <c r="BG958" s="11">
        <f t="shared" si="2364"/>
        <v>85678.184000000008</v>
      </c>
      <c r="BH958" s="11">
        <f t="shared" si="2365"/>
        <v>126375</v>
      </c>
      <c r="BI958" s="11">
        <f t="shared" si="2395"/>
        <v>-62881.777000000002</v>
      </c>
      <c r="BJ958" s="11">
        <f t="shared" si="2396"/>
        <v>40200.137999999999</v>
      </c>
      <c r="BK958" s="11">
        <f t="shared" si="2397"/>
        <v>0</v>
      </c>
      <c r="BL958" s="11">
        <f t="shared" si="2304"/>
        <v>109233.58747999999</v>
      </c>
      <c r="BM958" s="11">
        <f t="shared" si="2398"/>
        <v>0</v>
      </c>
      <c r="BN958" s="43">
        <f t="shared" si="2247"/>
        <v>109233.58747999999</v>
      </c>
      <c r="BO958" s="11">
        <f t="shared" si="2250"/>
        <v>125878.32200000001</v>
      </c>
      <c r="BP958" s="11">
        <f t="shared" si="2399"/>
        <v>0</v>
      </c>
      <c r="BQ958" s="43">
        <f t="shared" si="2248"/>
        <v>125878.32200000001</v>
      </c>
      <c r="BR958" s="11">
        <f t="shared" si="2251"/>
        <v>126375</v>
      </c>
      <c r="BS958" s="11">
        <f t="shared" si="2399"/>
        <v>0</v>
      </c>
      <c r="BT958" s="43">
        <f t="shared" si="2249"/>
        <v>126375</v>
      </c>
      <c r="BU958" s="11">
        <f t="shared" si="2399"/>
        <v>0</v>
      </c>
      <c r="BV958" s="21"/>
      <c r="BW958" s="21"/>
      <c r="BX958" s="1" t="str">
        <f t="shared" si="2339"/>
        <v/>
      </c>
    </row>
    <row r="959" spans="1:76" ht="31.2" customHeight="1" x14ac:dyDescent="0.3">
      <c r="A959" s="62" t="s">
        <v>637</v>
      </c>
      <c r="B959" s="63" t="s">
        <v>64</v>
      </c>
      <c r="C959" s="62"/>
      <c r="D959" s="62"/>
      <c r="E959" s="64" t="s">
        <v>65</v>
      </c>
      <c r="F959" s="11">
        <f t="shared" si="2367"/>
        <v>123891.8</v>
      </c>
      <c r="G959" s="11">
        <f t="shared" si="2368"/>
        <v>86919.1</v>
      </c>
      <c r="H959" s="11">
        <f t="shared" si="2369"/>
        <v>126375</v>
      </c>
      <c r="I959" s="11">
        <f t="shared" si="2370"/>
        <v>0</v>
      </c>
      <c r="J959" s="11">
        <f t="shared" si="2371"/>
        <v>0</v>
      </c>
      <c r="K959" s="11">
        <f t="shared" si="2372"/>
        <v>0</v>
      </c>
      <c r="L959" s="11">
        <f t="shared" si="2276"/>
        <v>123891.8</v>
      </c>
      <c r="M959" s="11">
        <f t="shared" si="2277"/>
        <v>86919.1</v>
      </c>
      <c r="N959" s="11">
        <f t="shared" si="2278"/>
        <v>126375</v>
      </c>
      <c r="O959" s="11">
        <f t="shared" si="2373"/>
        <v>49360.750480000002</v>
      </c>
      <c r="P959" s="11">
        <f t="shared" si="2374"/>
        <v>0</v>
      </c>
      <c r="Q959" s="11">
        <f t="shared" si="2375"/>
        <v>0</v>
      </c>
      <c r="R959" s="11">
        <f t="shared" si="2342"/>
        <v>173252.55048000001</v>
      </c>
      <c r="S959" s="11">
        <f t="shared" si="2343"/>
        <v>86919.1</v>
      </c>
      <c r="T959" s="11">
        <f t="shared" si="2344"/>
        <v>126375</v>
      </c>
      <c r="U959" s="11">
        <f t="shared" si="2376"/>
        <v>0</v>
      </c>
      <c r="V959" s="11">
        <f t="shared" si="2377"/>
        <v>0</v>
      </c>
      <c r="W959" s="11">
        <f t="shared" si="2378"/>
        <v>0</v>
      </c>
      <c r="X959" s="11">
        <f t="shared" si="2345"/>
        <v>173252.55048000001</v>
      </c>
      <c r="Y959" s="11">
        <f t="shared" si="2346"/>
        <v>86919.1</v>
      </c>
      <c r="Z959" s="11">
        <f t="shared" si="2347"/>
        <v>126375</v>
      </c>
      <c r="AA959" s="11">
        <f t="shared" si="2379"/>
        <v>0</v>
      </c>
      <c r="AB959" s="11">
        <f t="shared" si="2380"/>
        <v>0</v>
      </c>
      <c r="AC959" s="11">
        <f t="shared" si="2381"/>
        <v>0</v>
      </c>
      <c r="AD959" s="11">
        <f t="shared" si="2348"/>
        <v>173252.55048000001</v>
      </c>
      <c r="AE959" s="11">
        <f t="shared" si="2349"/>
        <v>86919.1</v>
      </c>
      <c r="AF959" s="11">
        <f t="shared" si="2350"/>
        <v>126375</v>
      </c>
      <c r="AG959" s="11">
        <f t="shared" si="2382"/>
        <v>0</v>
      </c>
      <c r="AH959" s="11">
        <f t="shared" si="2351"/>
        <v>173252.55048000001</v>
      </c>
      <c r="AI959" s="11">
        <f t="shared" si="2352"/>
        <v>86919.1</v>
      </c>
      <c r="AJ959" s="11">
        <f t="shared" si="2353"/>
        <v>126375</v>
      </c>
      <c r="AK959" s="11">
        <f t="shared" si="2383"/>
        <v>-302.40699999999998</v>
      </c>
      <c r="AL959" s="11">
        <f t="shared" si="2384"/>
        <v>-425.59199999999998</v>
      </c>
      <c r="AM959" s="11">
        <f t="shared" si="2385"/>
        <v>0</v>
      </c>
      <c r="AN959" s="11">
        <f t="shared" si="2354"/>
        <v>172950.14348</v>
      </c>
      <c r="AO959" s="11">
        <f t="shared" si="2355"/>
        <v>86493.508000000002</v>
      </c>
      <c r="AP959" s="11">
        <f t="shared" si="2356"/>
        <v>126375</v>
      </c>
      <c r="AQ959" s="11">
        <f t="shared" si="2386"/>
        <v>0</v>
      </c>
      <c r="AR959" s="11">
        <f t="shared" si="2387"/>
        <v>0</v>
      </c>
      <c r="AS959" s="11">
        <f t="shared" si="2388"/>
        <v>0</v>
      </c>
      <c r="AT959" s="11">
        <f t="shared" si="2357"/>
        <v>172950.14348</v>
      </c>
      <c r="AU959" s="11">
        <f t="shared" si="2358"/>
        <v>86493.508000000002</v>
      </c>
      <c r="AV959" s="11">
        <f t="shared" si="2359"/>
        <v>126375</v>
      </c>
      <c r="AW959" s="11">
        <f t="shared" si="2389"/>
        <v>-834.779</v>
      </c>
      <c r="AX959" s="11">
        <f t="shared" si="2390"/>
        <v>-815.32399999999996</v>
      </c>
      <c r="AY959" s="11">
        <f t="shared" si="2391"/>
        <v>0</v>
      </c>
      <c r="AZ959" s="11">
        <f t="shared" si="2360"/>
        <v>172115.36447999999</v>
      </c>
      <c r="BA959" s="11">
        <f t="shared" si="2361"/>
        <v>85678.184000000008</v>
      </c>
      <c r="BB959" s="11">
        <f t="shared" si="2362"/>
        <v>126375</v>
      </c>
      <c r="BC959" s="11">
        <f t="shared" si="2392"/>
        <v>0</v>
      </c>
      <c r="BD959" s="11">
        <f t="shared" si="2393"/>
        <v>0</v>
      </c>
      <c r="BE959" s="11">
        <f t="shared" si="2394"/>
        <v>0</v>
      </c>
      <c r="BF959" s="11">
        <f t="shared" si="2363"/>
        <v>172115.36447999999</v>
      </c>
      <c r="BG959" s="11">
        <f t="shared" si="2364"/>
        <v>85678.184000000008</v>
      </c>
      <c r="BH959" s="11">
        <f t="shared" si="2365"/>
        <v>126375</v>
      </c>
      <c r="BI959" s="11">
        <f t="shared" si="2395"/>
        <v>-62881.777000000002</v>
      </c>
      <c r="BJ959" s="11">
        <f t="shared" si="2396"/>
        <v>40200.137999999999</v>
      </c>
      <c r="BK959" s="11">
        <f t="shared" si="2397"/>
        <v>0</v>
      </c>
      <c r="BL959" s="11">
        <f t="shared" si="2304"/>
        <v>109233.58747999999</v>
      </c>
      <c r="BM959" s="11">
        <f t="shared" si="2398"/>
        <v>0</v>
      </c>
      <c r="BN959" s="43">
        <f t="shared" si="2247"/>
        <v>109233.58747999999</v>
      </c>
      <c r="BO959" s="11">
        <f t="shared" si="2250"/>
        <v>125878.32200000001</v>
      </c>
      <c r="BP959" s="11">
        <f t="shared" si="2399"/>
        <v>0</v>
      </c>
      <c r="BQ959" s="43">
        <f t="shared" si="2248"/>
        <v>125878.32200000001</v>
      </c>
      <c r="BR959" s="11">
        <f t="shared" si="2251"/>
        <v>126375</v>
      </c>
      <c r="BS959" s="11">
        <f t="shared" si="2399"/>
        <v>0</v>
      </c>
      <c r="BT959" s="43">
        <f t="shared" si="2249"/>
        <v>126375</v>
      </c>
      <c r="BU959" s="11">
        <f t="shared" si="2399"/>
        <v>0</v>
      </c>
      <c r="BV959" s="21"/>
      <c r="BW959" s="21"/>
      <c r="BX959" s="1" t="str">
        <f t="shared" si="2339"/>
        <v/>
      </c>
    </row>
    <row r="960" spans="1:76" ht="15.6" customHeight="1" x14ac:dyDescent="0.3">
      <c r="A960" s="62" t="s">
        <v>637</v>
      </c>
      <c r="B960" s="63">
        <v>200</v>
      </c>
      <c r="C960" s="62" t="s">
        <v>71</v>
      </c>
      <c r="D960" s="62" t="s">
        <v>72</v>
      </c>
      <c r="E960" s="64" t="s">
        <v>73</v>
      </c>
      <c r="F960" s="11">
        <v>123891.8</v>
      </c>
      <c r="G960" s="11">
        <v>86919.1</v>
      </c>
      <c r="H960" s="11">
        <v>126375</v>
      </c>
      <c r="I960" s="11"/>
      <c r="J960" s="11"/>
      <c r="K960" s="11"/>
      <c r="L960" s="11">
        <f t="shared" si="2276"/>
        <v>123891.8</v>
      </c>
      <c r="M960" s="11">
        <f t="shared" si="2277"/>
        <v>86919.1</v>
      </c>
      <c r="N960" s="11">
        <f t="shared" si="2278"/>
        <v>126375</v>
      </c>
      <c r="O960" s="11">
        <v>49360.750480000002</v>
      </c>
      <c r="P960" s="11"/>
      <c r="Q960" s="11"/>
      <c r="R960" s="11">
        <f t="shared" si="2342"/>
        <v>173252.55048000001</v>
      </c>
      <c r="S960" s="11">
        <f t="shared" si="2343"/>
        <v>86919.1</v>
      </c>
      <c r="T960" s="11">
        <f t="shared" si="2344"/>
        <v>126375</v>
      </c>
      <c r="U960" s="11"/>
      <c r="V960" s="11"/>
      <c r="W960" s="11"/>
      <c r="X960" s="11">
        <f t="shared" si="2345"/>
        <v>173252.55048000001</v>
      </c>
      <c r="Y960" s="11">
        <f t="shared" si="2346"/>
        <v>86919.1</v>
      </c>
      <c r="Z960" s="11">
        <f t="shared" si="2347"/>
        <v>126375</v>
      </c>
      <c r="AA960" s="11"/>
      <c r="AB960" s="11"/>
      <c r="AC960" s="11"/>
      <c r="AD960" s="11">
        <f t="shared" si="2348"/>
        <v>173252.55048000001</v>
      </c>
      <c r="AE960" s="11">
        <f t="shared" si="2349"/>
        <v>86919.1</v>
      </c>
      <c r="AF960" s="11">
        <f t="shared" si="2350"/>
        <v>126375</v>
      </c>
      <c r="AG960" s="11"/>
      <c r="AH960" s="11">
        <f t="shared" si="2351"/>
        <v>173252.55048000001</v>
      </c>
      <c r="AI960" s="11">
        <f t="shared" si="2352"/>
        <v>86919.1</v>
      </c>
      <c r="AJ960" s="11">
        <f t="shared" si="2353"/>
        <v>126375</v>
      </c>
      <c r="AK960" s="11">
        <v>-302.40699999999998</v>
      </c>
      <c r="AL960" s="11">
        <v>-425.59199999999998</v>
      </c>
      <c r="AM960" s="11"/>
      <c r="AN960" s="11">
        <f t="shared" si="2354"/>
        <v>172950.14348</v>
      </c>
      <c r="AO960" s="11">
        <f t="shared" si="2355"/>
        <v>86493.508000000002</v>
      </c>
      <c r="AP960" s="11">
        <f t="shared" si="2356"/>
        <v>126375</v>
      </c>
      <c r="AQ960" s="11"/>
      <c r="AR960" s="11"/>
      <c r="AS960" s="11"/>
      <c r="AT960" s="11">
        <f t="shared" si="2357"/>
        <v>172950.14348</v>
      </c>
      <c r="AU960" s="11">
        <f t="shared" si="2358"/>
        <v>86493.508000000002</v>
      </c>
      <c r="AV960" s="11">
        <f t="shared" si="2359"/>
        <v>126375</v>
      </c>
      <c r="AW960" s="11">
        <f>-504.734-330.045</f>
        <v>-834.779</v>
      </c>
      <c r="AX960" s="11">
        <v>-815.32399999999996</v>
      </c>
      <c r="AY960" s="11"/>
      <c r="AZ960" s="11">
        <f t="shared" si="2360"/>
        <v>172115.36447999999</v>
      </c>
      <c r="BA960" s="11">
        <f t="shared" si="2361"/>
        <v>85678.184000000008</v>
      </c>
      <c r="BB960" s="11">
        <f t="shared" si="2362"/>
        <v>126375</v>
      </c>
      <c r="BC960" s="11"/>
      <c r="BD960" s="11"/>
      <c r="BE960" s="11"/>
      <c r="BF960" s="11">
        <f t="shared" si="2363"/>
        <v>172115.36447999999</v>
      </c>
      <c r="BG960" s="11">
        <f t="shared" si="2364"/>
        <v>85678.184000000008</v>
      </c>
      <c r="BH960" s="11">
        <f t="shared" si="2365"/>
        <v>126375</v>
      </c>
      <c r="BI960" s="11">
        <f>-40200.138-22681.639</f>
        <v>-62881.777000000002</v>
      </c>
      <c r="BJ960" s="11">
        <v>40200.137999999999</v>
      </c>
      <c r="BK960" s="11"/>
      <c r="BL960" s="11">
        <f t="shared" si="2304"/>
        <v>109233.58747999999</v>
      </c>
      <c r="BM960" s="11"/>
      <c r="BN960" s="43">
        <f t="shared" si="2247"/>
        <v>109233.58747999999</v>
      </c>
      <c r="BO960" s="11">
        <f t="shared" si="2250"/>
        <v>125878.32200000001</v>
      </c>
      <c r="BP960" s="11"/>
      <c r="BQ960" s="43">
        <f t="shared" si="2248"/>
        <v>125878.32200000001</v>
      </c>
      <c r="BR960" s="11">
        <f t="shared" si="2251"/>
        <v>126375</v>
      </c>
      <c r="BS960" s="11"/>
      <c r="BT960" s="43">
        <f t="shared" si="2249"/>
        <v>126375</v>
      </c>
      <c r="BU960" s="11"/>
      <c r="BV960" s="21"/>
      <c r="BW960" s="21"/>
      <c r="BX960" s="1" t="str">
        <f t="shared" si="2339"/>
        <v>0409</v>
      </c>
    </row>
    <row r="961" spans="1:76" ht="46.8" customHeight="1" x14ac:dyDescent="0.3">
      <c r="A961" s="62" t="s">
        <v>639</v>
      </c>
      <c r="B961" s="63"/>
      <c r="C961" s="62"/>
      <c r="D961" s="62"/>
      <c r="E961" s="64" t="s">
        <v>166</v>
      </c>
      <c r="F961" s="11">
        <f t="shared" ref="F961:K961" si="2400">F962+F964+F966</f>
        <v>65157.8</v>
      </c>
      <c r="G961" s="11">
        <f t="shared" si="2400"/>
        <v>66925.3</v>
      </c>
      <c r="H961" s="11">
        <f t="shared" si="2400"/>
        <v>66925.3</v>
      </c>
      <c r="I961" s="11">
        <f t="shared" si="2400"/>
        <v>0</v>
      </c>
      <c r="J961" s="11">
        <f t="shared" si="2400"/>
        <v>0</v>
      </c>
      <c r="K961" s="11">
        <f t="shared" si="2400"/>
        <v>0</v>
      </c>
      <c r="L961" s="11">
        <f t="shared" si="2276"/>
        <v>65157.8</v>
      </c>
      <c r="M961" s="11">
        <f t="shared" si="2277"/>
        <v>66925.3</v>
      </c>
      <c r="N961" s="11">
        <f t="shared" si="2278"/>
        <v>66925.3</v>
      </c>
      <c r="O961" s="11">
        <f>O962+O964+O966</f>
        <v>14730.2</v>
      </c>
      <c r="P961" s="11">
        <f>P962+P964+P966</f>
        <v>18661.099999999999</v>
      </c>
      <c r="Q961" s="11">
        <f>Q962+Q964+Q966</f>
        <v>18661.099999999999</v>
      </c>
      <c r="R961" s="11">
        <f t="shared" si="2342"/>
        <v>79888</v>
      </c>
      <c r="S961" s="11">
        <f t="shared" si="2343"/>
        <v>85586.4</v>
      </c>
      <c r="T961" s="11">
        <f t="shared" si="2344"/>
        <v>85586.4</v>
      </c>
      <c r="U961" s="11">
        <f>U962+U964+U966</f>
        <v>0</v>
      </c>
      <c r="V961" s="11">
        <f>V962+V964+V966</f>
        <v>0</v>
      </c>
      <c r="W961" s="11">
        <f>W962+W964+W966</f>
        <v>0</v>
      </c>
      <c r="X961" s="11">
        <f t="shared" si="2345"/>
        <v>79888</v>
      </c>
      <c r="Y961" s="11">
        <f t="shared" si="2346"/>
        <v>85586.4</v>
      </c>
      <c r="Z961" s="11">
        <f t="shared" si="2347"/>
        <v>85586.4</v>
      </c>
      <c r="AA961" s="11">
        <f>AA962+AA964+AA966</f>
        <v>4029</v>
      </c>
      <c r="AB961" s="11">
        <f>AB962+AB964+AB966</f>
        <v>4960</v>
      </c>
      <c r="AC961" s="11">
        <f>AC962+AC964+AC966</f>
        <v>4960</v>
      </c>
      <c r="AD961" s="11">
        <f t="shared" si="2348"/>
        <v>83917</v>
      </c>
      <c r="AE961" s="11">
        <f t="shared" si="2349"/>
        <v>90546.4</v>
      </c>
      <c r="AF961" s="11">
        <f t="shared" si="2350"/>
        <v>90546.4</v>
      </c>
      <c r="AG961" s="11">
        <f>AG962+AG964+AG966</f>
        <v>0</v>
      </c>
      <c r="AH961" s="11">
        <f t="shared" si="2351"/>
        <v>83917</v>
      </c>
      <c r="AI961" s="11">
        <f t="shared" si="2352"/>
        <v>90546.4</v>
      </c>
      <c r="AJ961" s="11">
        <f t="shared" si="2353"/>
        <v>90546.4</v>
      </c>
      <c r="AK961" s="11">
        <f>AK962+AK964+AK966</f>
        <v>0</v>
      </c>
      <c r="AL961" s="11">
        <f>AL962+AL964+AL966</f>
        <v>0</v>
      </c>
      <c r="AM961" s="11">
        <f>AM962+AM964+AM966</f>
        <v>0</v>
      </c>
      <c r="AN961" s="11">
        <f t="shared" si="2354"/>
        <v>83917</v>
      </c>
      <c r="AO961" s="11">
        <f t="shared" si="2355"/>
        <v>90546.4</v>
      </c>
      <c r="AP961" s="11">
        <f t="shared" si="2356"/>
        <v>90546.4</v>
      </c>
      <c r="AQ961" s="11">
        <f>AQ962+AQ964+AQ966</f>
        <v>0</v>
      </c>
      <c r="AR961" s="11">
        <f>AR962+AR964+AR966</f>
        <v>0</v>
      </c>
      <c r="AS961" s="11">
        <f>AS962+AS964+AS966</f>
        <v>0</v>
      </c>
      <c r="AT961" s="11">
        <f t="shared" si="2357"/>
        <v>83917</v>
      </c>
      <c r="AU961" s="11">
        <f t="shared" si="2358"/>
        <v>90546.4</v>
      </c>
      <c r="AV961" s="11">
        <f t="shared" si="2359"/>
        <v>90546.4</v>
      </c>
      <c r="AW961" s="11">
        <f>AW962+AW964+AW966</f>
        <v>0</v>
      </c>
      <c r="AX961" s="11">
        <f>AX962+AX964+AX966</f>
        <v>0</v>
      </c>
      <c r="AY961" s="11">
        <f>AY962+AY964+AY966</f>
        <v>0</v>
      </c>
      <c r="AZ961" s="11">
        <f t="shared" si="2360"/>
        <v>83917</v>
      </c>
      <c r="BA961" s="11">
        <f t="shared" si="2361"/>
        <v>90546.4</v>
      </c>
      <c r="BB961" s="11">
        <f t="shared" si="2362"/>
        <v>90546.4</v>
      </c>
      <c r="BC961" s="11">
        <f>BC962+BC964+BC966</f>
        <v>0</v>
      </c>
      <c r="BD961" s="11">
        <f>BD962+BD964+BD966</f>
        <v>0</v>
      </c>
      <c r="BE961" s="11">
        <f>BE962+BE964+BE966</f>
        <v>0</v>
      </c>
      <c r="BF961" s="11">
        <f t="shared" si="2363"/>
        <v>83917</v>
      </c>
      <c r="BG961" s="11">
        <f t="shared" si="2364"/>
        <v>90546.4</v>
      </c>
      <c r="BH961" s="11">
        <f t="shared" si="2365"/>
        <v>90546.4</v>
      </c>
      <c r="BI961" s="11">
        <f>BI962+BI964+BI966</f>
        <v>0</v>
      </c>
      <c r="BJ961" s="11">
        <f>BJ962+BJ964+BJ966</f>
        <v>0</v>
      </c>
      <c r="BK961" s="11">
        <f>BK962+BK964+BK966</f>
        <v>0</v>
      </c>
      <c r="BL961" s="11">
        <f t="shared" si="2304"/>
        <v>83917</v>
      </c>
      <c r="BM961" s="11">
        <f>BM962+BM964+BM966</f>
        <v>0</v>
      </c>
      <c r="BN961" s="43">
        <f t="shared" si="2247"/>
        <v>83917</v>
      </c>
      <c r="BO961" s="11">
        <f t="shared" si="2250"/>
        <v>90546.4</v>
      </c>
      <c r="BP961" s="11">
        <f>BP962+BP964+BP966</f>
        <v>0</v>
      </c>
      <c r="BQ961" s="43">
        <f t="shared" si="2248"/>
        <v>90546.4</v>
      </c>
      <c r="BR961" s="11">
        <f t="shared" si="2251"/>
        <v>90546.4</v>
      </c>
      <c r="BS961" s="11">
        <f>BS962+BS964+BS966</f>
        <v>0</v>
      </c>
      <c r="BT961" s="43">
        <f t="shared" si="2249"/>
        <v>90546.4</v>
      </c>
      <c r="BU961" s="11">
        <f>BU962+BU964+BU966</f>
        <v>0</v>
      </c>
      <c r="BV961" s="21"/>
      <c r="BW961" s="21"/>
      <c r="BX961" s="1" t="str">
        <f t="shared" si="2339"/>
        <v/>
      </c>
    </row>
    <row r="962" spans="1:76" ht="78" customHeight="1" x14ac:dyDescent="0.3">
      <c r="A962" s="62" t="s">
        <v>639</v>
      </c>
      <c r="B962" s="63" t="s">
        <v>167</v>
      </c>
      <c r="C962" s="62"/>
      <c r="D962" s="62"/>
      <c r="E962" s="64" t="s">
        <v>168</v>
      </c>
      <c r="F962" s="11">
        <f t="shared" ref="F962:K962" si="2401">F963</f>
        <v>57484.4</v>
      </c>
      <c r="G962" s="11">
        <f t="shared" si="2401"/>
        <v>59251.9</v>
      </c>
      <c r="H962" s="11">
        <f t="shared" si="2401"/>
        <v>59251.9</v>
      </c>
      <c r="I962" s="11">
        <f t="shared" si="2401"/>
        <v>0</v>
      </c>
      <c r="J962" s="11">
        <f t="shared" si="2401"/>
        <v>0</v>
      </c>
      <c r="K962" s="11">
        <f t="shared" si="2401"/>
        <v>0</v>
      </c>
      <c r="L962" s="11">
        <f t="shared" si="2276"/>
        <v>57484.4</v>
      </c>
      <c r="M962" s="11">
        <f t="shared" si="2277"/>
        <v>59251.9</v>
      </c>
      <c r="N962" s="11">
        <f t="shared" si="2278"/>
        <v>59251.9</v>
      </c>
      <c r="O962" s="11">
        <f>O963</f>
        <v>14730.2</v>
      </c>
      <c r="P962" s="11">
        <f>P963</f>
        <v>18661.099999999999</v>
      </c>
      <c r="Q962" s="11">
        <f>Q963</f>
        <v>18661.099999999999</v>
      </c>
      <c r="R962" s="11">
        <f t="shared" si="2342"/>
        <v>72214.600000000006</v>
      </c>
      <c r="S962" s="11">
        <f t="shared" si="2343"/>
        <v>77913</v>
      </c>
      <c r="T962" s="11">
        <f t="shared" si="2344"/>
        <v>77913</v>
      </c>
      <c r="U962" s="11">
        <f>U963</f>
        <v>0</v>
      </c>
      <c r="V962" s="11">
        <f>V963</f>
        <v>0</v>
      </c>
      <c r="W962" s="11">
        <f>W963</f>
        <v>0</v>
      </c>
      <c r="X962" s="11">
        <f t="shared" si="2345"/>
        <v>72214.600000000006</v>
      </c>
      <c r="Y962" s="11">
        <f t="shared" si="2346"/>
        <v>77913</v>
      </c>
      <c r="Z962" s="11">
        <f t="shared" si="2347"/>
        <v>77913</v>
      </c>
      <c r="AA962" s="11">
        <f>AA963</f>
        <v>2712.6</v>
      </c>
      <c r="AB962" s="11">
        <f>AB963</f>
        <v>4649.5</v>
      </c>
      <c r="AC962" s="11">
        <f>AC963</f>
        <v>4649.5</v>
      </c>
      <c r="AD962" s="11">
        <f t="shared" si="2348"/>
        <v>74927.200000000012</v>
      </c>
      <c r="AE962" s="11">
        <f t="shared" si="2349"/>
        <v>82562.5</v>
      </c>
      <c r="AF962" s="11">
        <f t="shared" si="2350"/>
        <v>82562.5</v>
      </c>
      <c r="AG962" s="11">
        <f>AG963</f>
        <v>0</v>
      </c>
      <c r="AH962" s="11">
        <f t="shared" si="2351"/>
        <v>74927.200000000012</v>
      </c>
      <c r="AI962" s="11">
        <f t="shared" si="2352"/>
        <v>82562.5</v>
      </c>
      <c r="AJ962" s="11">
        <f t="shared" si="2353"/>
        <v>82562.5</v>
      </c>
      <c r="AK962" s="11">
        <f>AK963</f>
        <v>0</v>
      </c>
      <c r="AL962" s="11">
        <f>AL963</f>
        <v>0</v>
      </c>
      <c r="AM962" s="11">
        <f>AM963</f>
        <v>0</v>
      </c>
      <c r="AN962" s="11">
        <f t="shared" si="2354"/>
        <v>74927.200000000012</v>
      </c>
      <c r="AO962" s="11">
        <f t="shared" si="2355"/>
        <v>82562.5</v>
      </c>
      <c r="AP962" s="11">
        <f t="shared" si="2356"/>
        <v>82562.5</v>
      </c>
      <c r="AQ962" s="11">
        <f>AQ963</f>
        <v>0</v>
      </c>
      <c r="AR962" s="11">
        <f>AR963</f>
        <v>0</v>
      </c>
      <c r="AS962" s="11">
        <f>AS963</f>
        <v>0</v>
      </c>
      <c r="AT962" s="11">
        <f t="shared" si="2357"/>
        <v>74927.200000000012</v>
      </c>
      <c r="AU962" s="11">
        <f t="shared" si="2358"/>
        <v>82562.5</v>
      </c>
      <c r="AV962" s="11">
        <f t="shared" si="2359"/>
        <v>82562.5</v>
      </c>
      <c r="AW962" s="11">
        <f>AW963</f>
        <v>0</v>
      </c>
      <c r="AX962" s="11">
        <f>AX963</f>
        <v>0</v>
      </c>
      <c r="AY962" s="11">
        <f>AY963</f>
        <v>0</v>
      </c>
      <c r="AZ962" s="11">
        <f t="shared" si="2360"/>
        <v>74927.200000000012</v>
      </c>
      <c r="BA962" s="11">
        <f t="shared" si="2361"/>
        <v>82562.5</v>
      </c>
      <c r="BB962" s="11">
        <f t="shared" si="2362"/>
        <v>82562.5</v>
      </c>
      <c r="BC962" s="11">
        <f>BC963</f>
        <v>0</v>
      </c>
      <c r="BD962" s="11">
        <f>BD963</f>
        <v>0</v>
      </c>
      <c r="BE962" s="11">
        <f>BE963</f>
        <v>0</v>
      </c>
      <c r="BF962" s="11">
        <f t="shared" si="2363"/>
        <v>74927.200000000012</v>
      </c>
      <c r="BG962" s="11">
        <f t="shared" si="2364"/>
        <v>82562.5</v>
      </c>
      <c r="BH962" s="11">
        <f t="shared" si="2365"/>
        <v>82562.5</v>
      </c>
      <c r="BI962" s="11">
        <f>BI963</f>
        <v>0</v>
      </c>
      <c r="BJ962" s="11">
        <f>BJ963</f>
        <v>0</v>
      </c>
      <c r="BK962" s="11">
        <f>BK963</f>
        <v>0</v>
      </c>
      <c r="BL962" s="11">
        <f t="shared" si="2304"/>
        <v>74927.200000000012</v>
      </c>
      <c r="BM962" s="11">
        <f>BM963</f>
        <v>0</v>
      </c>
      <c r="BN962" s="43">
        <f t="shared" si="2247"/>
        <v>74927.200000000012</v>
      </c>
      <c r="BO962" s="11">
        <f t="shared" si="2250"/>
        <v>82562.5</v>
      </c>
      <c r="BP962" s="11">
        <f>BP963</f>
        <v>0</v>
      </c>
      <c r="BQ962" s="43">
        <f t="shared" si="2248"/>
        <v>82562.5</v>
      </c>
      <c r="BR962" s="11">
        <f t="shared" si="2251"/>
        <v>82562.5</v>
      </c>
      <c r="BS962" s="11">
        <f>BS963</f>
        <v>0</v>
      </c>
      <c r="BT962" s="43">
        <f t="shared" si="2249"/>
        <v>82562.5</v>
      </c>
      <c r="BU962" s="11">
        <f>BU963</f>
        <v>0</v>
      </c>
      <c r="BV962" s="21"/>
      <c r="BW962" s="21"/>
      <c r="BX962" s="1" t="str">
        <f t="shared" si="2339"/>
        <v/>
      </c>
    </row>
    <row r="963" spans="1:76" ht="15.6" customHeight="1" x14ac:dyDescent="0.3">
      <c r="A963" s="62" t="s">
        <v>639</v>
      </c>
      <c r="B963" s="63">
        <v>100</v>
      </c>
      <c r="C963" s="62" t="s">
        <v>71</v>
      </c>
      <c r="D963" s="62" t="s">
        <v>72</v>
      </c>
      <c r="E963" s="64" t="s">
        <v>73</v>
      </c>
      <c r="F963" s="11">
        <v>57484.4</v>
      </c>
      <c r="G963" s="11">
        <v>59251.9</v>
      </c>
      <c r="H963" s="11">
        <v>59251.9</v>
      </c>
      <c r="I963" s="11"/>
      <c r="J963" s="11"/>
      <c r="K963" s="11"/>
      <c r="L963" s="11">
        <f t="shared" si="2276"/>
        <v>57484.4</v>
      </c>
      <c r="M963" s="11">
        <f t="shared" si="2277"/>
        <v>59251.9</v>
      </c>
      <c r="N963" s="11">
        <f t="shared" si="2278"/>
        <v>59251.9</v>
      </c>
      <c r="O963" s="11">
        <v>14730.2</v>
      </c>
      <c r="P963" s="11">
        <v>18661.099999999999</v>
      </c>
      <c r="Q963" s="11">
        <v>18661.099999999999</v>
      </c>
      <c r="R963" s="11">
        <f t="shared" si="2342"/>
        <v>72214.600000000006</v>
      </c>
      <c r="S963" s="11">
        <f t="shared" si="2343"/>
        <v>77913</v>
      </c>
      <c r="T963" s="11">
        <f t="shared" si="2344"/>
        <v>77913</v>
      </c>
      <c r="U963" s="11"/>
      <c r="V963" s="11"/>
      <c r="W963" s="11"/>
      <c r="X963" s="11">
        <f t="shared" si="2345"/>
        <v>72214.600000000006</v>
      </c>
      <c r="Y963" s="11">
        <f t="shared" si="2346"/>
        <v>77913</v>
      </c>
      <c r="Z963" s="11">
        <f t="shared" si="2347"/>
        <v>77913</v>
      </c>
      <c r="AA963" s="11">
        <v>2712.6</v>
      </c>
      <c r="AB963" s="11">
        <v>4649.5</v>
      </c>
      <c r="AC963" s="11">
        <v>4649.5</v>
      </c>
      <c r="AD963" s="11">
        <f t="shared" si="2348"/>
        <v>74927.200000000012</v>
      </c>
      <c r="AE963" s="11">
        <f t="shared" si="2349"/>
        <v>82562.5</v>
      </c>
      <c r="AF963" s="11">
        <f t="shared" si="2350"/>
        <v>82562.5</v>
      </c>
      <c r="AG963" s="11"/>
      <c r="AH963" s="11">
        <f t="shared" si="2351"/>
        <v>74927.200000000012</v>
      </c>
      <c r="AI963" s="11">
        <f t="shared" si="2352"/>
        <v>82562.5</v>
      </c>
      <c r="AJ963" s="11">
        <f t="shared" si="2353"/>
        <v>82562.5</v>
      </c>
      <c r="AK963" s="11"/>
      <c r="AL963" s="11"/>
      <c r="AM963" s="11"/>
      <c r="AN963" s="11">
        <f t="shared" si="2354"/>
        <v>74927.200000000012</v>
      </c>
      <c r="AO963" s="11">
        <f t="shared" si="2355"/>
        <v>82562.5</v>
      </c>
      <c r="AP963" s="11">
        <f t="shared" si="2356"/>
        <v>82562.5</v>
      </c>
      <c r="AQ963" s="11"/>
      <c r="AR963" s="11"/>
      <c r="AS963" s="11"/>
      <c r="AT963" s="11">
        <f t="shared" si="2357"/>
        <v>74927.200000000012</v>
      </c>
      <c r="AU963" s="11">
        <f t="shared" si="2358"/>
        <v>82562.5</v>
      </c>
      <c r="AV963" s="11">
        <f t="shared" si="2359"/>
        <v>82562.5</v>
      </c>
      <c r="AW963" s="11"/>
      <c r="AX963" s="11"/>
      <c r="AY963" s="11"/>
      <c r="AZ963" s="11">
        <f t="shared" si="2360"/>
        <v>74927.200000000012</v>
      </c>
      <c r="BA963" s="11">
        <f t="shared" si="2361"/>
        <v>82562.5</v>
      </c>
      <c r="BB963" s="11">
        <f t="shared" si="2362"/>
        <v>82562.5</v>
      </c>
      <c r="BC963" s="11"/>
      <c r="BD963" s="11"/>
      <c r="BE963" s="11"/>
      <c r="BF963" s="11">
        <f t="shared" si="2363"/>
        <v>74927.200000000012</v>
      </c>
      <c r="BG963" s="11">
        <f t="shared" si="2364"/>
        <v>82562.5</v>
      </c>
      <c r="BH963" s="11">
        <f t="shared" si="2365"/>
        <v>82562.5</v>
      </c>
      <c r="BI963" s="11"/>
      <c r="BJ963" s="11"/>
      <c r="BK963" s="11"/>
      <c r="BL963" s="11">
        <f t="shared" si="2304"/>
        <v>74927.200000000012</v>
      </c>
      <c r="BM963" s="11"/>
      <c r="BN963" s="43">
        <f t="shared" si="2247"/>
        <v>74927.200000000012</v>
      </c>
      <c r="BO963" s="11">
        <f t="shared" si="2250"/>
        <v>82562.5</v>
      </c>
      <c r="BP963" s="11"/>
      <c r="BQ963" s="43">
        <f t="shared" si="2248"/>
        <v>82562.5</v>
      </c>
      <c r="BR963" s="11">
        <f t="shared" si="2251"/>
        <v>82562.5</v>
      </c>
      <c r="BS963" s="11"/>
      <c r="BT963" s="43">
        <f t="shared" si="2249"/>
        <v>82562.5</v>
      </c>
      <c r="BU963" s="11"/>
      <c r="BV963" s="21"/>
      <c r="BW963" s="21"/>
      <c r="BX963" s="1" t="str">
        <f t="shared" si="2339"/>
        <v>0409</v>
      </c>
    </row>
    <row r="964" spans="1:76" ht="31.2" customHeight="1" x14ac:dyDescent="0.3">
      <c r="A964" s="62" t="s">
        <v>639</v>
      </c>
      <c r="B964" s="63" t="s">
        <v>64</v>
      </c>
      <c r="C964" s="62"/>
      <c r="D964" s="62"/>
      <c r="E964" s="64" t="s">
        <v>65</v>
      </c>
      <c r="F964" s="11">
        <f t="shared" ref="F964:K964" si="2402">F965</f>
        <v>7570.1</v>
      </c>
      <c r="G964" s="11">
        <f t="shared" si="2402"/>
        <v>7570.1</v>
      </c>
      <c r="H964" s="11">
        <f t="shared" si="2402"/>
        <v>7570.1</v>
      </c>
      <c r="I964" s="11">
        <f t="shared" si="2402"/>
        <v>0</v>
      </c>
      <c r="J964" s="11">
        <f t="shared" si="2402"/>
        <v>0</v>
      </c>
      <c r="K964" s="11">
        <f t="shared" si="2402"/>
        <v>0</v>
      </c>
      <c r="L964" s="11">
        <f t="shared" si="2276"/>
        <v>7570.1</v>
      </c>
      <c r="M964" s="11">
        <f t="shared" si="2277"/>
        <v>7570.1</v>
      </c>
      <c r="N964" s="11">
        <f t="shared" si="2278"/>
        <v>7570.1</v>
      </c>
      <c r="O964" s="11">
        <f>O965</f>
        <v>0</v>
      </c>
      <c r="P964" s="11">
        <f>P965</f>
        <v>0</v>
      </c>
      <c r="Q964" s="11">
        <f>Q965</f>
        <v>0</v>
      </c>
      <c r="R964" s="11">
        <f t="shared" si="2342"/>
        <v>7570.1</v>
      </c>
      <c r="S964" s="11">
        <f t="shared" si="2343"/>
        <v>7570.1</v>
      </c>
      <c r="T964" s="11">
        <f t="shared" si="2344"/>
        <v>7570.1</v>
      </c>
      <c r="U964" s="11">
        <f>U965</f>
        <v>0</v>
      </c>
      <c r="V964" s="11">
        <f>V965</f>
        <v>0</v>
      </c>
      <c r="W964" s="11">
        <f>W965</f>
        <v>0</v>
      </c>
      <c r="X964" s="11">
        <f t="shared" si="2345"/>
        <v>7570.1</v>
      </c>
      <c r="Y964" s="11">
        <f t="shared" si="2346"/>
        <v>7570.1</v>
      </c>
      <c r="Z964" s="11">
        <f t="shared" si="2347"/>
        <v>7570.1</v>
      </c>
      <c r="AA964" s="11">
        <f>AA965</f>
        <v>1276.4000000000001</v>
      </c>
      <c r="AB964" s="11">
        <f>AB965</f>
        <v>270.5</v>
      </c>
      <c r="AC964" s="11">
        <f>AC965</f>
        <v>270.5</v>
      </c>
      <c r="AD964" s="11">
        <f t="shared" si="2348"/>
        <v>8846.5</v>
      </c>
      <c r="AE964" s="11">
        <f t="shared" si="2349"/>
        <v>7840.6</v>
      </c>
      <c r="AF964" s="11">
        <f t="shared" si="2350"/>
        <v>7840.6</v>
      </c>
      <c r="AG964" s="11">
        <f>AG965</f>
        <v>0</v>
      </c>
      <c r="AH964" s="11">
        <f t="shared" si="2351"/>
        <v>8846.5</v>
      </c>
      <c r="AI964" s="11">
        <f t="shared" si="2352"/>
        <v>7840.6</v>
      </c>
      <c r="AJ964" s="11">
        <f t="shared" si="2353"/>
        <v>7840.6</v>
      </c>
      <c r="AK964" s="11">
        <f>AK965</f>
        <v>0</v>
      </c>
      <c r="AL964" s="11">
        <f>AL965</f>
        <v>0</v>
      </c>
      <c r="AM964" s="11">
        <f>AM965</f>
        <v>0</v>
      </c>
      <c r="AN964" s="11">
        <f t="shared" si="2354"/>
        <v>8846.5</v>
      </c>
      <c r="AO964" s="11">
        <f t="shared" si="2355"/>
        <v>7840.6</v>
      </c>
      <c r="AP964" s="11">
        <f t="shared" si="2356"/>
        <v>7840.6</v>
      </c>
      <c r="AQ964" s="11">
        <f>AQ965</f>
        <v>0</v>
      </c>
      <c r="AR964" s="11">
        <f>AR965</f>
        <v>0</v>
      </c>
      <c r="AS964" s="11">
        <f>AS965</f>
        <v>0</v>
      </c>
      <c r="AT964" s="11">
        <f t="shared" si="2357"/>
        <v>8846.5</v>
      </c>
      <c r="AU964" s="11">
        <f t="shared" si="2358"/>
        <v>7840.6</v>
      </c>
      <c r="AV964" s="11">
        <f t="shared" si="2359"/>
        <v>7840.6</v>
      </c>
      <c r="AW964" s="11">
        <f>AW965</f>
        <v>0</v>
      </c>
      <c r="AX964" s="11">
        <f>AX965</f>
        <v>0</v>
      </c>
      <c r="AY964" s="11">
        <f>AY965</f>
        <v>0</v>
      </c>
      <c r="AZ964" s="11">
        <f t="shared" si="2360"/>
        <v>8846.5</v>
      </c>
      <c r="BA964" s="11">
        <f t="shared" si="2361"/>
        <v>7840.6</v>
      </c>
      <c r="BB964" s="11">
        <f t="shared" si="2362"/>
        <v>7840.6</v>
      </c>
      <c r="BC964" s="11">
        <f>BC965</f>
        <v>0</v>
      </c>
      <c r="BD964" s="11">
        <f>BD965</f>
        <v>0</v>
      </c>
      <c r="BE964" s="11">
        <f>BE965</f>
        <v>0</v>
      </c>
      <c r="BF964" s="11">
        <f t="shared" si="2363"/>
        <v>8846.5</v>
      </c>
      <c r="BG964" s="11">
        <f t="shared" si="2364"/>
        <v>7840.6</v>
      </c>
      <c r="BH964" s="11">
        <f t="shared" si="2365"/>
        <v>7840.6</v>
      </c>
      <c r="BI964" s="11">
        <f>BI965</f>
        <v>0</v>
      </c>
      <c r="BJ964" s="11">
        <f>BJ965</f>
        <v>0</v>
      </c>
      <c r="BK964" s="11">
        <f>BK965</f>
        <v>0</v>
      </c>
      <c r="BL964" s="11">
        <f t="shared" si="2304"/>
        <v>8846.5</v>
      </c>
      <c r="BM964" s="11">
        <f>BM965</f>
        <v>0</v>
      </c>
      <c r="BN964" s="43">
        <f t="shared" si="2247"/>
        <v>8846.5</v>
      </c>
      <c r="BO964" s="11">
        <f t="shared" si="2250"/>
        <v>7840.6</v>
      </c>
      <c r="BP964" s="11">
        <f>BP965</f>
        <v>0</v>
      </c>
      <c r="BQ964" s="43">
        <f t="shared" si="2248"/>
        <v>7840.6</v>
      </c>
      <c r="BR964" s="11">
        <f t="shared" si="2251"/>
        <v>7840.6</v>
      </c>
      <c r="BS964" s="11">
        <f>BS965</f>
        <v>0</v>
      </c>
      <c r="BT964" s="43">
        <f t="shared" si="2249"/>
        <v>7840.6</v>
      </c>
      <c r="BU964" s="11">
        <f>BU965</f>
        <v>0</v>
      </c>
      <c r="BV964" s="21"/>
      <c r="BW964" s="21"/>
      <c r="BX964" s="1" t="str">
        <f t="shared" si="2339"/>
        <v/>
      </c>
    </row>
    <row r="965" spans="1:76" ht="15.6" customHeight="1" x14ac:dyDescent="0.3">
      <c r="A965" s="62" t="s">
        <v>639</v>
      </c>
      <c r="B965" s="63">
        <v>200</v>
      </c>
      <c r="C965" s="62" t="s">
        <v>71</v>
      </c>
      <c r="D965" s="62" t="s">
        <v>72</v>
      </c>
      <c r="E965" s="64" t="s">
        <v>73</v>
      </c>
      <c r="F965" s="11">
        <v>7570.1</v>
      </c>
      <c r="G965" s="11">
        <v>7570.1</v>
      </c>
      <c r="H965" s="11">
        <v>7570.1</v>
      </c>
      <c r="I965" s="11"/>
      <c r="J965" s="11"/>
      <c r="K965" s="11"/>
      <c r="L965" s="11">
        <f t="shared" si="2276"/>
        <v>7570.1</v>
      </c>
      <c r="M965" s="11">
        <f t="shared" si="2277"/>
        <v>7570.1</v>
      </c>
      <c r="N965" s="11">
        <f t="shared" si="2278"/>
        <v>7570.1</v>
      </c>
      <c r="O965" s="11"/>
      <c r="P965" s="11"/>
      <c r="Q965" s="11"/>
      <c r="R965" s="11">
        <f t="shared" si="2342"/>
        <v>7570.1</v>
      </c>
      <c r="S965" s="11">
        <f t="shared" si="2343"/>
        <v>7570.1</v>
      </c>
      <c r="T965" s="11">
        <f t="shared" si="2344"/>
        <v>7570.1</v>
      </c>
      <c r="U965" s="11"/>
      <c r="V965" s="11"/>
      <c r="W965" s="11"/>
      <c r="X965" s="11">
        <f t="shared" si="2345"/>
        <v>7570.1</v>
      </c>
      <c r="Y965" s="11">
        <f t="shared" si="2346"/>
        <v>7570.1</v>
      </c>
      <c r="Z965" s="11">
        <f t="shared" si="2347"/>
        <v>7570.1</v>
      </c>
      <c r="AA965" s="11">
        <v>1276.4000000000001</v>
      </c>
      <c r="AB965" s="11">
        <v>270.5</v>
      </c>
      <c r="AC965" s="11">
        <v>270.5</v>
      </c>
      <c r="AD965" s="11">
        <f t="shared" si="2348"/>
        <v>8846.5</v>
      </c>
      <c r="AE965" s="11">
        <f t="shared" si="2349"/>
        <v>7840.6</v>
      </c>
      <c r="AF965" s="11">
        <f t="shared" si="2350"/>
        <v>7840.6</v>
      </c>
      <c r="AG965" s="11"/>
      <c r="AH965" s="11">
        <f t="shared" si="2351"/>
        <v>8846.5</v>
      </c>
      <c r="AI965" s="11">
        <f t="shared" si="2352"/>
        <v>7840.6</v>
      </c>
      <c r="AJ965" s="11">
        <f t="shared" si="2353"/>
        <v>7840.6</v>
      </c>
      <c r="AK965" s="11"/>
      <c r="AL965" s="11"/>
      <c r="AM965" s="11"/>
      <c r="AN965" s="11">
        <f t="shared" si="2354"/>
        <v>8846.5</v>
      </c>
      <c r="AO965" s="11">
        <f t="shared" si="2355"/>
        <v>7840.6</v>
      </c>
      <c r="AP965" s="11">
        <f t="shared" si="2356"/>
        <v>7840.6</v>
      </c>
      <c r="AQ965" s="11"/>
      <c r="AR965" s="11"/>
      <c r="AS965" s="11"/>
      <c r="AT965" s="11">
        <f t="shared" si="2357"/>
        <v>8846.5</v>
      </c>
      <c r="AU965" s="11">
        <f t="shared" si="2358"/>
        <v>7840.6</v>
      </c>
      <c r="AV965" s="11">
        <f t="shared" si="2359"/>
        <v>7840.6</v>
      </c>
      <c r="AW965" s="11"/>
      <c r="AX965" s="11"/>
      <c r="AY965" s="11"/>
      <c r="AZ965" s="11">
        <f t="shared" si="2360"/>
        <v>8846.5</v>
      </c>
      <c r="BA965" s="11">
        <f t="shared" si="2361"/>
        <v>7840.6</v>
      </c>
      <c r="BB965" s="11">
        <f t="shared" si="2362"/>
        <v>7840.6</v>
      </c>
      <c r="BC965" s="11"/>
      <c r="BD965" s="11"/>
      <c r="BE965" s="11"/>
      <c r="BF965" s="11">
        <f t="shared" si="2363"/>
        <v>8846.5</v>
      </c>
      <c r="BG965" s="11">
        <f t="shared" si="2364"/>
        <v>7840.6</v>
      </c>
      <c r="BH965" s="11">
        <f t="shared" si="2365"/>
        <v>7840.6</v>
      </c>
      <c r="BI965" s="11"/>
      <c r="BJ965" s="11"/>
      <c r="BK965" s="11"/>
      <c r="BL965" s="11">
        <f t="shared" si="2304"/>
        <v>8846.5</v>
      </c>
      <c r="BM965" s="11"/>
      <c r="BN965" s="43">
        <f t="shared" si="2247"/>
        <v>8846.5</v>
      </c>
      <c r="BO965" s="11">
        <f t="shared" si="2250"/>
        <v>7840.6</v>
      </c>
      <c r="BP965" s="11"/>
      <c r="BQ965" s="43">
        <f t="shared" si="2248"/>
        <v>7840.6</v>
      </c>
      <c r="BR965" s="11">
        <f t="shared" si="2251"/>
        <v>7840.6</v>
      </c>
      <c r="BS965" s="11"/>
      <c r="BT965" s="43">
        <f t="shared" si="2249"/>
        <v>7840.6</v>
      </c>
      <c r="BU965" s="11"/>
      <c r="BV965" s="21"/>
      <c r="BW965" s="21"/>
      <c r="BX965" s="1" t="str">
        <f t="shared" si="2339"/>
        <v>0409</v>
      </c>
    </row>
    <row r="966" spans="1:76" ht="15.6" customHeight="1" x14ac:dyDescent="0.3">
      <c r="A966" s="62" t="s">
        <v>639</v>
      </c>
      <c r="B966" s="63" t="s">
        <v>58</v>
      </c>
      <c r="C966" s="62"/>
      <c r="D966" s="62"/>
      <c r="E966" s="64" t="s">
        <v>59</v>
      </c>
      <c r="F966" s="11">
        <f t="shared" ref="F966:K966" si="2403">F967</f>
        <v>103.3</v>
      </c>
      <c r="G966" s="11">
        <f t="shared" si="2403"/>
        <v>103.3</v>
      </c>
      <c r="H966" s="11">
        <f t="shared" si="2403"/>
        <v>103.3</v>
      </c>
      <c r="I966" s="11">
        <f t="shared" si="2403"/>
        <v>0</v>
      </c>
      <c r="J966" s="11">
        <f t="shared" si="2403"/>
        <v>0</v>
      </c>
      <c r="K966" s="11">
        <f t="shared" si="2403"/>
        <v>0</v>
      </c>
      <c r="L966" s="11">
        <f t="shared" si="2276"/>
        <v>103.3</v>
      </c>
      <c r="M966" s="11">
        <f t="shared" si="2277"/>
        <v>103.3</v>
      </c>
      <c r="N966" s="11">
        <f t="shared" si="2278"/>
        <v>103.3</v>
      </c>
      <c r="O966" s="11">
        <f>O967</f>
        <v>0</v>
      </c>
      <c r="P966" s="11">
        <f>P967</f>
        <v>0</v>
      </c>
      <c r="Q966" s="11">
        <f>Q967</f>
        <v>0</v>
      </c>
      <c r="R966" s="11">
        <f t="shared" si="2342"/>
        <v>103.3</v>
      </c>
      <c r="S966" s="11">
        <f t="shared" si="2343"/>
        <v>103.3</v>
      </c>
      <c r="T966" s="11">
        <f t="shared" si="2344"/>
        <v>103.3</v>
      </c>
      <c r="U966" s="11">
        <f>U967</f>
        <v>0</v>
      </c>
      <c r="V966" s="11">
        <f>V967</f>
        <v>0</v>
      </c>
      <c r="W966" s="11">
        <f>W967</f>
        <v>0</v>
      </c>
      <c r="X966" s="11">
        <f t="shared" si="2345"/>
        <v>103.3</v>
      </c>
      <c r="Y966" s="11">
        <f t="shared" si="2346"/>
        <v>103.3</v>
      </c>
      <c r="Z966" s="11">
        <f t="shared" si="2347"/>
        <v>103.3</v>
      </c>
      <c r="AA966" s="11">
        <f>AA967</f>
        <v>40</v>
      </c>
      <c r="AB966" s="11">
        <f>AB967</f>
        <v>40</v>
      </c>
      <c r="AC966" s="11">
        <f>AC967</f>
        <v>40</v>
      </c>
      <c r="AD966" s="11">
        <f t="shared" si="2348"/>
        <v>143.30000000000001</v>
      </c>
      <c r="AE966" s="11">
        <f t="shared" si="2349"/>
        <v>143.30000000000001</v>
      </c>
      <c r="AF966" s="11">
        <f t="shared" si="2350"/>
        <v>143.30000000000001</v>
      </c>
      <c r="AG966" s="11">
        <f>AG967</f>
        <v>0</v>
      </c>
      <c r="AH966" s="11">
        <f t="shared" si="2351"/>
        <v>143.30000000000001</v>
      </c>
      <c r="AI966" s="11">
        <f t="shared" si="2352"/>
        <v>143.30000000000001</v>
      </c>
      <c r="AJ966" s="11">
        <f t="shared" si="2353"/>
        <v>143.30000000000001</v>
      </c>
      <c r="AK966" s="11">
        <f>AK967</f>
        <v>0</v>
      </c>
      <c r="AL966" s="11">
        <f>AL967</f>
        <v>0</v>
      </c>
      <c r="AM966" s="11">
        <f>AM967</f>
        <v>0</v>
      </c>
      <c r="AN966" s="11">
        <f t="shared" si="2354"/>
        <v>143.30000000000001</v>
      </c>
      <c r="AO966" s="11">
        <f t="shared" si="2355"/>
        <v>143.30000000000001</v>
      </c>
      <c r="AP966" s="11">
        <f t="shared" si="2356"/>
        <v>143.30000000000001</v>
      </c>
      <c r="AQ966" s="11">
        <f>AQ967</f>
        <v>0</v>
      </c>
      <c r="AR966" s="11">
        <f>AR967</f>
        <v>0</v>
      </c>
      <c r="AS966" s="11">
        <f>AS967</f>
        <v>0</v>
      </c>
      <c r="AT966" s="11">
        <f t="shared" si="2357"/>
        <v>143.30000000000001</v>
      </c>
      <c r="AU966" s="11">
        <f t="shared" si="2358"/>
        <v>143.30000000000001</v>
      </c>
      <c r="AV966" s="11">
        <f t="shared" si="2359"/>
        <v>143.30000000000001</v>
      </c>
      <c r="AW966" s="11">
        <f>AW967</f>
        <v>0</v>
      </c>
      <c r="AX966" s="11">
        <f>AX967</f>
        <v>0</v>
      </c>
      <c r="AY966" s="11">
        <f>AY967</f>
        <v>0</v>
      </c>
      <c r="AZ966" s="11">
        <f t="shared" si="2360"/>
        <v>143.30000000000001</v>
      </c>
      <c r="BA966" s="11">
        <f t="shared" si="2361"/>
        <v>143.30000000000001</v>
      </c>
      <c r="BB966" s="11">
        <f t="shared" si="2362"/>
        <v>143.30000000000001</v>
      </c>
      <c r="BC966" s="11">
        <f>BC967</f>
        <v>0</v>
      </c>
      <c r="BD966" s="11">
        <f>BD967</f>
        <v>0</v>
      </c>
      <c r="BE966" s="11">
        <f>BE967</f>
        <v>0</v>
      </c>
      <c r="BF966" s="11">
        <f t="shared" si="2363"/>
        <v>143.30000000000001</v>
      </c>
      <c r="BG966" s="11">
        <f t="shared" si="2364"/>
        <v>143.30000000000001</v>
      </c>
      <c r="BH966" s="11">
        <f t="shared" si="2365"/>
        <v>143.30000000000001</v>
      </c>
      <c r="BI966" s="11">
        <f>BI967</f>
        <v>0</v>
      </c>
      <c r="BJ966" s="11">
        <f>BJ967</f>
        <v>0</v>
      </c>
      <c r="BK966" s="11">
        <f>BK967</f>
        <v>0</v>
      </c>
      <c r="BL966" s="11">
        <f t="shared" si="2304"/>
        <v>143.30000000000001</v>
      </c>
      <c r="BM966" s="11">
        <f>BM967</f>
        <v>0</v>
      </c>
      <c r="BN966" s="43">
        <f t="shared" si="2247"/>
        <v>143.30000000000001</v>
      </c>
      <c r="BO966" s="11">
        <f t="shared" si="2250"/>
        <v>143.30000000000001</v>
      </c>
      <c r="BP966" s="11">
        <f>BP967</f>
        <v>0</v>
      </c>
      <c r="BQ966" s="43">
        <f t="shared" si="2248"/>
        <v>143.30000000000001</v>
      </c>
      <c r="BR966" s="11">
        <f t="shared" si="2251"/>
        <v>143.30000000000001</v>
      </c>
      <c r="BS966" s="11">
        <f>BS967</f>
        <v>0</v>
      </c>
      <c r="BT966" s="43">
        <f t="shared" si="2249"/>
        <v>143.30000000000001</v>
      </c>
      <c r="BU966" s="11">
        <f>BU967</f>
        <v>0</v>
      </c>
      <c r="BV966" s="21"/>
      <c r="BW966" s="21"/>
      <c r="BX966" s="1" t="str">
        <f t="shared" si="2339"/>
        <v/>
      </c>
    </row>
    <row r="967" spans="1:76" ht="15.6" customHeight="1" x14ac:dyDescent="0.3">
      <c r="A967" s="62" t="s">
        <v>639</v>
      </c>
      <c r="B967" s="63">
        <v>800</v>
      </c>
      <c r="C967" s="62" t="s">
        <v>71</v>
      </c>
      <c r="D967" s="62" t="s">
        <v>72</v>
      </c>
      <c r="E967" s="64" t="s">
        <v>73</v>
      </c>
      <c r="F967" s="11">
        <v>103.3</v>
      </c>
      <c r="G967" s="11">
        <v>103.3</v>
      </c>
      <c r="H967" s="11">
        <v>103.3</v>
      </c>
      <c r="I967" s="11"/>
      <c r="J967" s="11"/>
      <c r="K967" s="11"/>
      <c r="L967" s="11">
        <f t="shared" si="2276"/>
        <v>103.3</v>
      </c>
      <c r="M967" s="11">
        <f t="shared" si="2277"/>
        <v>103.3</v>
      </c>
      <c r="N967" s="11">
        <f t="shared" si="2278"/>
        <v>103.3</v>
      </c>
      <c r="O967" s="11"/>
      <c r="P967" s="11"/>
      <c r="Q967" s="11"/>
      <c r="R967" s="11">
        <f t="shared" si="2342"/>
        <v>103.3</v>
      </c>
      <c r="S967" s="11">
        <f t="shared" si="2343"/>
        <v>103.3</v>
      </c>
      <c r="T967" s="11">
        <f t="shared" si="2344"/>
        <v>103.3</v>
      </c>
      <c r="U967" s="11"/>
      <c r="V967" s="11"/>
      <c r="W967" s="11"/>
      <c r="X967" s="11">
        <f t="shared" si="2345"/>
        <v>103.3</v>
      </c>
      <c r="Y967" s="11">
        <f t="shared" si="2346"/>
        <v>103.3</v>
      </c>
      <c r="Z967" s="11">
        <f t="shared" si="2347"/>
        <v>103.3</v>
      </c>
      <c r="AA967" s="11">
        <v>40</v>
      </c>
      <c r="AB967" s="11">
        <v>40</v>
      </c>
      <c r="AC967" s="11">
        <v>40</v>
      </c>
      <c r="AD967" s="11">
        <f t="shared" si="2348"/>
        <v>143.30000000000001</v>
      </c>
      <c r="AE967" s="11">
        <f t="shared" si="2349"/>
        <v>143.30000000000001</v>
      </c>
      <c r="AF967" s="11">
        <f t="shared" si="2350"/>
        <v>143.30000000000001</v>
      </c>
      <c r="AG967" s="11"/>
      <c r="AH967" s="11">
        <f t="shared" si="2351"/>
        <v>143.30000000000001</v>
      </c>
      <c r="AI967" s="11">
        <f t="shared" si="2352"/>
        <v>143.30000000000001</v>
      </c>
      <c r="AJ967" s="11">
        <f t="shared" si="2353"/>
        <v>143.30000000000001</v>
      </c>
      <c r="AK967" s="11"/>
      <c r="AL967" s="11"/>
      <c r="AM967" s="11"/>
      <c r="AN967" s="11">
        <f t="shared" si="2354"/>
        <v>143.30000000000001</v>
      </c>
      <c r="AO967" s="11">
        <f t="shared" si="2355"/>
        <v>143.30000000000001</v>
      </c>
      <c r="AP967" s="11">
        <f t="shared" si="2356"/>
        <v>143.30000000000001</v>
      </c>
      <c r="AQ967" s="11"/>
      <c r="AR967" s="11"/>
      <c r="AS967" s="11"/>
      <c r="AT967" s="11">
        <f t="shared" si="2357"/>
        <v>143.30000000000001</v>
      </c>
      <c r="AU967" s="11">
        <f t="shared" si="2358"/>
        <v>143.30000000000001</v>
      </c>
      <c r="AV967" s="11">
        <f t="shared" si="2359"/>
        <v>143.30000000000001</v>
      </c>
      <c r="AW967" s="11"/>
      <c r="AX967" s="11"/>
      <c r="AY967" s="11"/>
      <c r="AZ967" s="11">
        <f t="shared" si="2360"/>
        <v>143.30000000000001</v>
      </c>
      <c r="BA967" s="11">
        <f t="shared" si="2361"/>
        <v>143.30000000000001</v>
      </c>
      <c r="BB967" s="11">
        <f t="shared" si="2362"/>
        <v>143.30000000000001</v>
      </c>
      <c r="BC967" s="11"/>
      <c r="BD967" s="11"/>
      <c r="BE967" s="11"/>
      <c r="BF967" s="11">
        <f t="shared" si="2363"/>
        <v>143.30000000000001</v>
      </c>
      <c r="BG967" s="11">
        <f t="shared" si="2364"/>
        <v>143.30000000000001</v>
      </c>
      <c r="BH967" s="11">
        <f t="shared" si="2365"/>
        <v>143.30000000000001</v>
      </c>
      <c r="BI967" s="11"/>
      <c r="BJ967" s="11"/>
      <c r="BK967" s="11"/>
      <c r="BL967" s="11">
        <f t="shared" si="2304"/>
        <v>143.30000000000001</v>
      </c>
      <c r="BM967" s="11"/>
      <c r="BN967" s="43">
        <f t="shared" si="2247"/>
        <v>143.30000000000001</v>
      </c>
      <c r="BO967" s="11">
        <f t="shared" si="2250"/>
        <v>143.30000000000001</v>
      </c>
      <c r="BP967" s="11"/>
      <c r="BQ967" s="43">
        <f t="shared" si="2248"/>
        <v>143.30000000000001</v>
      </c>
      <c r="BR967" s="11">
        <f t="shared" si="2251"/>
        <v>143.30000000000001</v>
      </c>
      <c r="BS967" s="11"/>
      <c r="BT967" s="43">
        <f t="shared" si="2249"/>
        <v>143.30000000000001</v>
      </c>
      <c r="BU967" s="11"/>
      <c r="BV967" s="21"/>
      <c r="BW967" s="21"/>
      <c r="BX967" s="1" t="str">
        <f t="shared" si="2339"/>
        <v>0409</v>
      </c>
    </row>
    <row r="968" spans="1:76" ht="62.4" customHeight="1" x14ac:dyDescent="0.3">
      <c r="A968" s="62" t="s">
        <v>640</v>
      </c>
      <c r="B968" s="63"/>
      <c r="C968" s="62"/>
      <c r="D968" s="62"/>
      <c r="E968" s="64" t="s">
        <v>641</v>
      </c>
      <c r="F968" s="11">
        <f t="shared" ref="F968:K968" si="2404">F969+F972+F975+F983</f>
        <v>450148.8</v>
      </c>
      <c r="G968" s="11">
        <f t="shared" si="2404"/>
        <v>450699.1</v>
      </c>
      <c r="H968" s="11">
        <f t="shared" si="2404"/>
        <v>435879</v>
      </c>
      <c r="I968" s="11">
        <f t="shared" si="2404"/>
        <v>0</v>
      </c>
      <c r="J968" s="11">
        <f t="shared" si="2404"/>
        <v>0</v>
      </c>
      <c r="K968" s="11">
        <f t="shared" si="2404"/>
        <v>0</v>
      </c>
      <c r="L968" s="11">
        <f t="shared" si="2276"/>
        <v>450148.8</v>
      </c>
      <c r="M968" s="11">
        <f t="shared" si="2277"/>
        <v>450699.1</v>
      </c>
      <c r="N968" s="11">
        <f t="shared" si="2278"/>
        <v>435879</v>
      </c>
      <c r="O968" s="11">
        <f>O969+O972+O975+O983</f>
        <v>13943.382940000001</v>
      </c>
      <c r="P968" s="11">
        <f>P969+P972+P975+P983</f>
        <v>0</v>
      </c>
      <c r="Q968" s="11">
        <f>Q969+Q972+Q975+Q983</f>
        <v>0</v>
      </c>
      <c r="R968" s="11">
        <f t="shared" si="2342"/>
        <v>464092.18293999997</v>
      </c>
      <c r="S968" s="11">
        <f t="shared" si="2343"/>
        <v>450699.1</v>
      </c>
      <c r="T968" s="11">
        <f t="shared" si="2344"/>
        <v>435879</v>
      </c>
      <c r="U968" s="11">
        <f>U969+U972+U975+U983</f>
        <v>0</v>
      </c>
      <c r="V968" s="11">
        <f>V969+V972+V975+V983</f>
        <v>0</v>
      </c>
      <c r="W968" s="11">
        <f>W969+W972+W975+W983</f>
        <v>0</v>
      </c>
      <c r="X968" s="11">
        <f t="shared" si="2345"/>
        <v>464092.18293999997</v>
      </c>
      <c r="Y968" s="11">
        <f t="shared" si="2346"/>
        <v>450699.1</v>
      </c>
      <c r="Z968" s="11">
        <f t="shared" si="2347"/>
        <v>435879</v>
      </c>
      <c r="AA968" s="11">
        <f>AA969+AA972+AA975+AA983</f>
        <v>0</v>
      </c>
      <c r="AB968" s="11">
        <f>AB969+AB972+AB975+AB983</f>
        <v>0</v>
      </c>
      <c r="AC968" s="11">
        <f>AC969+AC972+AC975+AC983</f>
        <v>0</v>
      </c>
      <c r="AD968" s="11">
        <f t="shared" si="2348"/>
        <v>464092.18293999997</v>
      </c>
      <c r="AE968" s="11">
        <f t="shared" si="2349"/>
        <v>450699.1</v>
      </c>
      <c r="AF968" s="11">
        <f t="shared" si="2350"/>
        <v>435879</v>
      </c>
      <c r="AG968" s="11">
        <f>AG969+AG972+AG975+AG983</f>
        <v>0</v>
      </c>
      <c r="AH968" s="11">
        <f t="shared" si="2351"/>
        <v>464092.18293999997</v>
      </c>
      <c r="AI968" s="11">
        <f t="shared" si="2352"/>
        <v>450699.1</v>
      </c>
      <c r="AJ968" s="11">
        <f t="shared" si="2353"/>
        <v>435879</v>
      </c>
      <c r="AK968" s="11">
        <f>AK969+AK972+AK975+AK983+AK980</f>
        <v>93392</v>
      </c>
      <c r="AL968" s="11">
        <f>AL969+AL972+AL975+AL983+AL980</f>
        <v>0</v>
      </c>
      <c r="AM968" s="11">
        <f>AM969+AM972+AM975+AM983+AM980</f>
        <v>0</v>
      </c>
      <c r="AN968" s="11">
        <f t="shared" si="2354"/>
        <v>557484.18293999997</v>
      </c>
      <c r="AO968" s="11">
        <f t="shared" si="2355"/>
        <v>450699.1</v>
      </c>
      <c r="AP968" s="11">
        <f t="shared" si="2356"/>
        <v>435879</v>
      </c>
      <c r="AQ968" s="11">
        <f>AQ969+AQ972+AQ975+AQ983+AQ980</f>
        <v>0</v>
      </c>
      <c r="AR968" s="11">
        <f>AR969+AR972+AR975+AR983+AR980</f>
        <v>0</v>
      </c>
      <c r="AS968" s="11">
        <f>AS969+AS972+AS975+AS983+AS980</f>
        <v>0</v>
      </c>
      <c r="AT968" s="11">
        <f t="shared" si="2357"/>
        <v>557484.18293999997</v>
      </c>
      <c r="AU968" s="11">
        <f t="shared" si="2358"/>
        <v>450699.1</v>
      </c>
      <c r="AV968" s="11">
        <f t="shared" si="2359"/>
        <v>435879</v>
      </c>
      <c r="AW968" s="11">
        <f>AW969+AW972+AW975+AW983+AW980</f>
        <v>12332.937</v>
      </c>
      <c r="AX968" s="11">
        <f>AX969+AX972+AX975+AX983+AX980</f>
        <v>40941.413</v>
      </c>
      <c r="AY968" s="11">
        <f>AY969+AY972+AY975+AY983+AY980</f>
        <v>20000</v>
      </c>
      <c r="AZ968" s="11">
        <f t="shared" si="2360"/>
        <v>569817.11994</v>
      </c>
      <c r="BA968" s="11">
        <f t="shared" si="2361"/>
        <v>491640.51299999998</v>
      </c>
      <c r="BB968" s="11">
        <f t="shared" si="2362"/>
        <v>455879</v>
      </c>
      <c r="BC968" s="11">
        <f>BC969+BC972+BC975+BC983+BC980</f>
        <v>0</v>
      </c>
      <c r="BD968" s="11">
        <f>BD969+BD972+BD975+BD983+BD980</f>
        <v>0</v>
      </c>
      <c r="BE968" s="11">
        <f>BE969+BE972+BE975+BE983+BE980</f>
        <v>0</v>
      </c>
      <c r="BF968" s="11">
        <f t="shared" si="2363"/>
        <v>569817.11994</v>
      </c>
      <c r="BG968" s="11">
        <f t="shared" si="2364"/>
        <v>491640.51299999998</v>
      </c>
      <c r="BH968" s="11">
        <f t="shared" si="2365"/>
        <v>455879</v>
      </c>
      <c r="BI968" s="11">
        <f>BI969+BI972+BI975+BI983+BI980</f>
        <v>0</v>
      </c>
      <c r="BJ968" s="11">
        <f>BJ969+BJ972+BJ975+BJ983+BJ980</f>
        <v>0</v>
      </c>
      <c r="BK968" s="11">
        <f>BK969+BK972+BK975+BK983+BK980</f>
        <v>0</v>
      </c>
      <c r="BL968" s="11">
        <f t="shared" si="2304"/>
        <v>569817.11994</v>
      </c>
      <c r="BM968" s="11">
        <f>BM969+BM972+BM975+BM983+BM980</f>
        <v>0</v>
      </c>
      <c r="BN968" s="43">
        <f t="shared" si="2247"/>
        <v>569817.11994</v>
      </c>
      <c r="BO968" s="11">
        <f t="shared" si="2250"/>
        <v>491640.51299999998</v>
      </c>
      <c r="BP968" s="11">
        <f>BP969+BP972+BP975+BP983+BP980</f>
        <v>0</v>
      </c>
      <c r="BQ968" s="43">
        <f t="shared" si="2248"/>
        <v>491640.51299999998</v>
      </c>
      <c r="BR968" s="11">
        <f t="shared" si="2251"/>
        <v>455879</v>
      </c>
      <c r="BS968" s="11">
        <f>BS969+BS972+BS975+BS983+BS980</f>
        <v>0</v>
      </c>
      <c r="BT968" s="43">
        <f t="shared" si="2249"/>
        <v>455879</v>
      </c>
      <c r="BU968" s="11">
        <f>BU969+BU972+BU975+BU983+BU980</f>
        <v>0</v>
      </c>
      <c r="BV968" s="21"/>
      <c r="BW968" s="21"/>
      <c r="BX968" s="1" t="str">
        <f t="shared" si="2339"/>
        <v/>
      </c>
    </row>
    <row r="969" spans="1:76" ht="15.6" customHeight="1" x14ac:dyDescent="0.3">
      <c r="A969" s="62" t="s">
        <v>642</v>
      </c>
      <c r="B969" s="63"/>
      <c r="C969" s="62"/>
      <c r="D969" s="62"/>
      <c r="E969" s="64" t="s">
        <v>643</v>
      </c>
      <c r="F969" s="11">
        <f t="shared" ref="F969:F984" si="2405">F970</f>
        <v>122658.9</v>
      </c>
      <c r="G969" s="11">
        <f t="shared" ref="G969:G984" si="2406">G970</f>
        <v>119840.4</v>
      </c>
      <c r="H969" s="11">
        <f t="shared" ref="H969:H984" si="2407">H970</f>
        <v>118139.6</v>
      </c>
      <c r="I969" s="11">
        <f t="shared" ref="I969:I984" si="2408">I970</f>
        <v>0</v>
      </c>
      <c r="J969" s="11">
        <f t="shared" ref="J969:J984" si="2409">J970</f>
        <v>0</v>
      </c>
      <c r="K969" s="11">
        <f t="shared" ref="K969:K984" si="2410">K970</f>
        <v>0</v>
      </c>
      <c r="L969" s="11">
        <f t="shared" si="2276"/>
        <v>122658.9</v>
      </c>
      <c r="M969" s="11">
        <f t="shared" si="2277"/>
        <v>119840.4</v>
      </c>
      <c r="N969" s="11">
        <f t="shared" si="2278"/>
        <v>118139.6</v>
      </c>
      <c r="O969" s="11">
        <f t="shared" ref="O969:O984" si="2411">O970</f>
        <v>0</v>
      </c>
      <c r="P969" s="11">
        <f t="shared" ref="P969:P984" si="2412">P970</f>
        <v>0</v>
      </c>
      <c r="Q969" s="11">
        <f t="shared" ref="Q969:Q984" si="2413">Q970</f>
        <v>0</v>
      </c>
      <c r="R969" s="11">
        <f t="shared" si="2342"/>
        <v>122658.9</v>
      </c>
      <c r="S969" s="11">
        <f t="shared" si="2343"/>
        <v>119840.4</v>
      </c>
      <c r="T969" s="11">
        <f t="shared" si="2344"/>
        <v>118139.6</v>
      </c>
      <c r="U969" s="11">
        <f t="shared" ref="U969:U984" si="2414">U970</f>
        <v>0</v>
      </c>
      <c r="V969" s="11">
        <f t="shared" ref="V969:V984" si="2415">V970</f>
        <v>0</v>
      </c>
      <c r="W969" s="11">
        <f t="shared" ref="W969:W984" si="2416">W970</f>
        <v>0</v>
      </c>
      <c r="X969" s="11">
        <f t="shared" si="2345"/>
        <v>122658.9</v>
      </c>
      <c r="Y969" s="11">
        <f t="shared" si="2346"/>
        <v>119840.4</v>
      </c>
      <c r="Z969" s="11">
        <f t="shared" si="2347"/>
        <v>118139.6</v>
      </c>
      <c r="AA969" s="11">
        <f t="shared" ref="AA969:AA984" si="2417">AA970</f>
        <v>0</v>
      </c>
      <c r="AB969" s="11">
        <f t="shared" ref="AB969:AB984" si="2418">AB970</f>
        <v>0</v>
      </c>
      <c r="AC969" s="11">
        <f t="shared" ref="AC969:AC984" si="2419">AC970</f>
        <v>0</v>
      </c>
      <c r="AD969" s="11">
        <f t="shared" si="2348"/>
        <v>122658.9</v>
      </c>
      <c r="AE969" s="11">
        <f t="shared" si="2349"/>
        <v>119840.4</v>
      </c>
      <c r="AF969" s="11">
        <f t="shared" si="2350"/>
        <v>118139.6</v>
      </c>
      <c r="AG969" s="11">
        <f t="shared" ref="AG969:AG984" si="2420">AG970</f>
        <v>0</v>
      </c>
      <c r="AH969" s="11">
        <f t="shared" si="2351"/>
        <v>122658.9</v>
      </c>
      <c r="AI969" s="11">
        <f t="shared" si="2352"/>
        <v>119840.4</v>
      </c>
      <c r="AJ969" s="11">
        <f t="shared" si="2353"/>
        <v>118139.6</v>
      </c>
      <c r="AK969" s="11">
        <f t="shared" ref="AK969:AK984" si="2421">AK970</f>
        <v>0</v>
      </c>
      <c r="AL969" s="11">
        <f t="shared" ref="AL969:AL984" si="2422">AL970</f>
        <v>0</v>
      </c>
      <c r="AM969" s="11">
        <f t="shared" ref="AM969:AM984" si="2423">AM970</f>
        <v>0</v>
      </c>
      <c r="AN969" s="11">
        <f t="shared" si="2354"/>
        <v>122658.9</v>
      </c>
      <c r="AO969" s="11">
        <f t="shared" si="2355"/>
        <v>119840.4</v>
      </c>
      <c r="AP969" s="11">
        <f t="shared" si="2356"/>
        <v>118139.6</v>
      </c>
      <c r="AQ969" s="11">
        <f t="shared" ref="AQ969:AQ984" si="2424">AQ970</f>
        <v>0</v>
      </c>
      <c r="AR969" s="11">
        <f t="shared" ref="AR969:AR984" si="2425">AR970</f>
        <v>0</v>
      </c>
      <c r="AS969" s="11">
        <f t="shared" ref="AS969:AS984" si="2426">AS970</f>
        <v>0</v>
      </c>
      <c r="AT969" s="11">
        <f t="shared" si="2357"/>
        <v>122658.9</v>
      </c>
      <c r="AU969" s="11">
        <f t="shared" si="2358"/>
        <v>119840.4</v>
      </c>
      <c r="AV969" s="11">
        <f t="shared" si="2359"/>
        <v>118139.6</v>
      </c>
      <c r="AW969" s="11">
        <f t="shared" ref="AW969:AW984" si="2427">AW970</f>
        <v>0</v>
      </c>
      <c r="AX969" s="11">
        <f t="shared" ref="AX969:AX984" si="2428">AX970</f>
        <v>0</v>
      </c>
      <c r="AY969" s="11">
        <f t="shared" ref="AY969:AY984" si="2429">AY970</f>
        <v>0</v>
      </c>
      <c r="AZ969" s="11">
        <f t="shared" si="2360"/>
        <v>122658.9</v>
      </c>
      <c r="BA969" s="11">
        <f t="shared" si="2361"/>
        <v>119840.4</v>
      </c>
      <c r="BB969" s="11">
        <f t="shared" si="2362"/>
        <v>118139.6</v>
      </c>
      <c r="BC969" s="11">
        <f t="shared" ref="BC969:BC973" si="2430">BC970</f>
        <v>0</v>
      </c>
      <c r="BD969" s="11">
        <f t="shared" ref="BD969:BD973" si="2431">BD970</f>
        <v>0</v>
      </c>
      <c r="BE969" s="11">
        <f t="shared" ref="BE969:BE973" si="2432">BE970</f>
        <v>0</v>
      </c>
      <c r="BF969" s="11">
        <f t="shared" si="2363"/>
        <v>122658.9</v>
      </c>
      <c r="BG969" s="11">
        <f t="shared" si="2364"/>
        <v>119840.4</v>
      </c>
      <c r="BH969" s="11">
        <f t="shared" si="2365"/>
        <v>118139.6</v>
      </c>
      <c r="BI969" s="11">
        <f t="shared" ref="BI969:BI973" si="2433">BI970</f>
        <v>0</v>
      </c>
      <c r="BJ969" s="11">
        <f t="shared" ref="BJ969:BJ973" si="2434">BJ970</f>
        <v>0</v>
      </c>
      <c r="BK969" s="11">
        <f t="shared" ref="BK969:BK973" si="2435">BK970</f>
        <v>0</v>
      </c>
      <c r="BL969" s="11">
        <f t="shared" si="2304"/>
        <v>122658.9</v>
      </c>
      <c r="BM969" s="11">
        <f t="shared" ref="BM969:BM973" si="2436">BM970</f>
        <v>0</v>
      </c>
      <c r="BN969" s="43">
        <f t="shared" si="2247"/>
        <v>122658.9</v>
      </c>
      <c r="BO969" s="11">
        <f t="shared" si="2250"/>
        <v>119840.4</v>
      </c>
      <c r="BP969" s="11">
        <f t="shared" ref="BP969:BU973" si="2437">BP970</f>
        <v>0</v>
      </c>
      <c r="BQ969" s="43">
        <f t="shared" si="2248"/>
        <v>119840.4</v>
      </c>
      <c r="BR969" s="11">
        <f t="shared" si="2251"/>
        <v>118139.6</v>
      </c>
      <c r="BS969" s="11">
        <f t="shared" si="2437"/>
        <v>0</v>
      </c>
      <c r="BT969" s="43">
        <f t="shared" si="2249"/>
        <v>118139.6</v>
      </c>
      <c r="BU969" s="11">
        <f t="shared" si="2437"/>
        <v>0</v>
      </c>
      <c r="BV969" s="21"/>
      <c r="BW969" s="21"/>
      <c r="BX969" s="1" t="str">
        <f t="shared" si="2339"/>
        <v/>
      </c>
    </row>
    <row r="970" spans="1:76" ht="46.8" customHeight="1" x14ac:dyDescent="0.3">
      <c r="A970" s="62" t="s">
        <v>642</v>
      </c>
      <c r="B970" s="63" t="s">
        <v>82</v>
      </c>
      <c r="C970" s="62"/>
      <c r="D970" s="62"/>
      <c r="E970" s="64" t="s">
        <v>83</v>
      </c>
      <c r="F970" s="11">
        <f t="shared" si="2405"/>
        <v>122658.9</v>
      </c>
      <c r="G970" s="11">
        <f t="shared" si="2406"/>
        <v>119840.4</v>
      </c>
      <c r="H970" s="11">
        <f t="shared" si="2407"/>
        <v>118139.6</v>
      </c>
      <c r="I970" s="11">
        <f t="shared" si="2408"/>
        <v>0</v>
      </c>
      <c r="J970" s="11">
        <f t="shared" si="2409"/>
        <v>0</v>
      </c>
      <c r="K970" s="11">
        <f t="shared" si="2410"/>
        <v>0</v>
      </c>
      <c r="L970" s="11">
        <f t="shared" si="2276"/>
        <v>122658.9</v>
      </c>
      <c r="M970" s="11">
        <f t="shared" si="2277"/>
        <v>119840.4</v>
      </c>
      <c r="N970" s="11">
        <f t="shared" si="2278"/>
        <v>118139.6</v>
      </c>
      <c r="O970" s="11">
        <f t="shared" si="2411"/>
        <v>0</v>
      </c>
      <c r="P970" s="11">
        <f t="shared" si="2412"/>
        <v>0</v>
      </c>
      <c r="Q970" s="11">
        <f t="shared" si="2413"/>
        <v>0</v>
      </c>
      <c r="R970" s="11">
        <f t="shared" si="2342"/>
        <v>122658.9</v>
      </c>
      <c r="S970" s="11">
        <f t="shared" si="2343"/>
        <v>119840.4</v>
      </c>
      <c r="T970" s="11">
        <f t="shared" si="2344"/>
        <v>118139.6</v>
      </c>
      <c r="U970" s="11">
        <f t="shared" si="2414"/>
        <v>0</v>
      </c>
      <c r="V970" s="11">
        <f t="shared" si="2415"/>
        <v>0</v>
      </c>
      <c r="W970" s="11">
        <f t="shared" si="2416"/>
        <v>0</v>
      </c>
      <c r="X970" s="11">
        <f t="shared" si="2345"/>
        <v>122658.9</v>
      </c>
      <c r="Y970" s="11">
        <f t="shared" si="2346"/>
        <v>119840.4</v>
      </c>
      <c r="Z970" s="11">
        <f t="shared" si="2347"/>
        <v>118139.6</v>
      </c>
      <c r="AA970" s="11">
        <f t="shared" si="2417"/>
        <v>0</v>
      </c>
      <c r="AB970" s="11">
        <f t="shared" si="2418"/>
        <v>0</v>
      </c>
      <c r="AC970" s="11">
        <f t="shared" si="2419"/>
        <v>0</v>
      </c>
      <c r="AD970" s="11">
        <f t="shared" si="2348"/>
        <v>122658.9</v>
      </c>
      <c r="AE970" s="11">
        <f t="shared" si="2349"/>
        <v>119840.4</v>
      </c>
      <c r="AF970" s="11">
        <f t="shared" si="2350"/>
        <v>118139.6</v>
      </c>
      <c r="AG970" s="11">
        <f t="shared" si="2420"/>
        <v>0</v>
      </c>
      <c r="AH970" s="11">
        <f t="shared" si="2351"/>
        <v>122658.9</v>
      </c>
      <c r="AI970" s="11">
        <f t="shared" si="2352"/>
        <v>119840.4</v>
      </c>
      <c r="AJ970" s="11">
        <f t="shared" si="2353"/>
        <v>118139.6</v>
      </c>
      <c r="AK970" s="11">
        <f t="shared" si="2421"/>
        <v>0</v>
      </c>
      <c r="AL970" s="11">
        <f t="shared" si="2422"/>
        <v>0</v>
      </c>
      <c r="AM970" s="11">
        <f t="shared" si="2423"/>
        <v>0</v>
      </c>
      <c r="AN970" s="11">
        <f t="shared" si="2354"/>
        <v>122658.9</v>
      </c>
      <c r="AO970" s="11">
        <f t="shared" si="2355"/>
        <v>119840.4</v>
      </c>
      <c r="AP970" s="11">
        <f t="shared" si="2356"/>
        <v>118139.6</v>
      </c>
      <c r="AQ970" s="11">
        <f t="shared" si="2424"/>
        <v>0</v>
      </c>
      <c r="AR970" s="11">
        <f t="shared" si="2425"/>
        <v>0</v>
      </c>
      <c r="AS970" s="11">
        <f t="shared" si="2426"/>
        <v>0</v>
      </c>
      <c r="AT970" s="11">
        <f t="shared" si="2357"/>
        <v>122658.9</v>
      </c>
      <c r="AU970" s="11">
        <f t="shared" si="2358"/>
        <v>119840.4</v>
      </c>
      <c r="AV970" s="11">
        <f t="shared" si="2359"/>
        <v>118139.6</v>
      </c>
      <c r="AW970" s="11">
        <f t="shared" si="2427"/>
        <v>0</v>
      </c>
      <c r="AX970" s="11">
        <f t="shared" si="2428"/>
        <v>0</v>
      </c>
      <c r="AY970" s="11">
        <f t="shared" si="2429"/>
        <v>0</v>
      </c>
      <c r="AZ970" s="11">
        <f t="shared" si="2360"/>
        <v>122658.9</v>
      </c>
      <c r="BA970" s="11">
        <f t="shared" si="2361"/>
        <v>119840.4</v>
      </c>
      <c r="BB970" s="11">
        <f t="shared" si="2362"/>
        <v>118139.6</v>
      </c>
      <c r="BC970" s="11">
        <f t="shared" si="2430"/>
        <v>0</v>
      </c>
      <c r="BD970" s="11">
        <f t="shared" si="2431"/>
        <v>0</v>
      </c>
      <c r="BE970" s="11">
        <f t="shared" si="2432"/>
        <v>0</v>
      </c>
      <c r="BF970" s="11">
        <f t="shared" si="2363"/>
        <v>122658.9</v>
      </c>
      <c r="BG970" s="11">
        <f t="shared" si="2364"/>
        <v>119840.4</v>
      </c>
      <c r="BH970" s="11">
        <f t="shared" si="2365"/>
        <v>118139.6</v>
      </c>
      <c r="BI970" s="11">
        <f t="shared" si="2433"/>
        <v>0</v>
      </c>
      <c r="BJ970" s="11">
        <f t="shared" si="2434"/>
        <v>0</v>
      </c>
      <c r="BK970" s="11">
        <f t="shared" si="2435"/>
        <v>0</v>
      </c>
      <c r="BL970" s="11">
        <f t="shared" si="2304"/>
        <v>122658.9</v>
      </c>
      <c r="BM970" s="11">
        <f t="shared" si="2436"/>
        <v>0</v>
      </c>
      <c r="BN970" s="43">
        <f t="shared" si="2247"/>
        <v>122658.9</v>
      </c>
      <c r="BO970" s="11">
        <f t="shared" si="2250"/>
        <v>119840.4</v>
      </c>
      <c r="BP970" s="11">
        <f t="shared" si="2437"/>
        <v>0</v>
      </c>
      <c r="BQ970" s="43">
        <f t="shared" si="2248"/>
        <v>119840.4</v>
      </c>
      <c r="BR970" s="11">
        <f t="shared" si="2251"/>
        <v>118139.6</v>
      </c>
      <c r="BS970" s="11">
        <f t="shared" si="2437"/>
        <v>0</v>
      </c>
      <c r="BT970" s="43">
        <f t="shared" si="2249"/>
        <v>118139.6</v>
      </c>
      <c r="BU970" s="11">
        <f t="shared" si="2437"/>
        <v>0</v>
      </c>
      <c r="BV970" s="21"/>
      <c r="BW970" s="21"/>
      <c r="BX970" s="1" t="str">
        <f t="shared" si="2339"/>
        <v/>
      </c>
    </row>
    <row r="971" spans="1:76" ht="15.6" customHeight="1" x14ac:dyDescent="0.3">
      <c r="A971" s="62" t="s">
        <v>642</v>
      </c>
      <c r="B971" s="63">
        <v>600</v>
      </c>
      <c r="C971" s="62" t="s">
        <v>71</v>
      </c>
      <c r="D971" s="62" t="s">
        <v>72</v>
      </c>
      <c r="E971" s="64" t="s">
        <v>73</v>
      </c>
      <c r="F971" s="11">
        <v>122658.9</v>
      </c>
      <c r="G971" s="11">
        <v>119840.4</v>
      </c>
      <c r="H971" s="11">
        <v>118139.6</v>
      </c>
      <c r="I971" s="11"/>
      <c r="J971" s="11"/>
      <c r="K971" s="11"/>
      <c r="L971" s="11">
        <f t="shared" si="2276"/>
        <v>122658.9</v>
      </c>
      <c r="M971" s="11">
        <f t="shared" si="2277"/>
        <v>119840.4</v>
      </c>
      <c r="N971" s="11">
        <f t="shared" si="2278"/>
        <v>118139.6</v>
      </c>
      <c r="O971" s="11"/>
      <c r="P971" s="11"/>
      <c r="Q971" s="11"/>
      <c r="R971" s="11">
        <f t="shared" si="2342"/>
        <v>122658.9</v>
      </c>
      <c r="S971" s="11">
        <f t="shared" si="2343"/>
        <v>119840.4</v>
      </c>
      <c r="T971" s="11">
        <f t="shared" si="2344"/>
        <v>118139.6</v>
      </c>
      <c r="U971" s="11"/>
      <c r="V971" s="11"/>
      <c r="W971" s="11"/>
      <c r="X971" s="11">
        <f t="shared" si="2345"/>
        <v>122658.9</v>
      </c>
      <c r="Y971" s="11">
        <f t="shared" si="2346"/>
        <v>119840.4</v>
      </c>
      <c r="Z971" s="11">
        <f t="shared" si="2347"/>
        <v>118139.6</v>
      </c>
      <c r="AA971" s="11"/>
      <c r="AB971" s="11"/>
      <c r="AC971" s="11"/>
      <c r="AD971" s="11">
        <f t="shared" si="2348"/>
        <v>122658.9</v>
      </c>
      <c r="AE971" s="11">
        <f t="shared" si="2349"/>
        <v>119840.4</v>
      </c>
      <c r="AF971" s="11">
        <f t="shared" si="2350"/>
        <v>118139.6</v>
      </c>
      <c r="AG971" s="11"/>
      <c r="AH971" s="11">
        <f t="shared" si="2351"/>
        <v>122658.9</v>
      </c>
      <c r="AI971" s="11">
        <f t="shared" si="2352"/>
        <v>119840.4</v>
      </c>
      <c r="AJ971" s="11">
        <f t="shared" si="2353"/>
        <v>118139.6</v>
      </c>
      <c r="AK971" s="11"/>
      <c r="AL971" s="11"/>
      <c r="AM971" s="11"/>
      <c r="AN971" s="11">
        <f t="shared" si="2354"/>
        <v>122658.9</v>
      </c>
      <c r="AO971" s="11">
        <f t="shared" si="2355"/>
        <v>119840.4</v>
      </c>
      <c r="AP971" s="11">
        <f t="shared" si="2356"/>
        <v>118139.6</v>
      </c>
      <c r="AQ971" s="11"/>
      <c r="AR971" s="11"/>
      <c r="AS971" s="11"/>
      <c r="AT971" s="11">
        <f t="shared" si="2357"/>
        <v>122658.9</v>
      </c>
      <c r="AU971" s="11">
        <f t="shared" si="2358"/>
        <v>119840.4</v>
      </c>
      <c r="AV971" s="11">
        <f t="shared" si="2359"/>
        <v>118139.6</v>
      </c>
      <c r="AW971" s="11"/>
      <c r="AX971" s="11"/>
      <c r="AY971" s="11"/>
      <c r="AZ971" s="11">
        <f t="shared" si="2360"/>
        <v>122658.9</v>
      </c>
      <c r="BA971" s="11">
        <f t="shared" si="2361"/>
        <v>119840.4</v>
      </c>
      <c r="BB971" s="11">
        <f t="shared" si="2362"/>
        <v>118139.6</v>
      </c>
      <c r="BC971" s="11"/>
      <c r="BD971" s="11"/>
      <c r="BE971" s="11"/>
      <c r="BF971" s="11">
        <f t="shared" si="2363"/>
        <v>122658.9</v>
      </c>
      <c r="BG971" s="11">
        <f t="shared" si="2364"/>
        <v>119840.4</v>
      </c>
      <c r="BH971" s="11">
        <f t="shared" si="2365"/>
        <v>118139.6</v>
      </c>
      <c r="BI971" s="11"/>
      <c r="BJ971" s="11"/>
      <c r="BK971" s="11"/>
      <c r="BL971" s="11">
        <f t="shared" si="2304"/>
        <v>122658.9</v>
      </c>
      <c r="BM971" s="11"/>
      <c r="BN971" s="43">
        <f t="shared" si="2247"/>
        <v>122658.9</v>
      </c>
      <c r="BO971" s="11">
        <f t="shared" si="2250"/>
        <v>119840.4</v>
      </c>
      <c r="BP971" s="11"/>
      <c r="BQ971" s="43">
        <f t="shared" si="2248"/>
        <v>119840.4</v>
      </c>
      <c r="BR971" s="11">
        <f t="shared" si="2251"/>
        <v>118139.6</v>
      </c>
      <c r="BS971" s="11"/>
      <c r="BT971" s="43">
        <f t="shared" si="2249"/>
        <v>118139.6</v>
      </c>
      <c r="BU971" s="11"/>
      <c r="BV971" s="21"/>
      <c r="BW971" s="21"/>
      <c r="BX971" s="1" t="str">
        <f t="shared" si="2339"/>
        <v>0409</v>
      </c>
    </row>
    <row r="972" spans="1:76" ht="31.2" customHeight="1" x14ac:dyDescent="0.3">
      <c r="A972" s="62" t="s">
        <v>644</v>
      </c>
      <c r="B972" s="63"/>
      <c r="C972" s="62"/>
      <c r="D972" s="62"/>
      <c r="E972" s="64" t="s">
        <v>645</v>
      </c>
      <c r="F972" s="11">
        <f t="shared" si="2405"/>
        <v>14097.6</v>
      </c>
      <c r="G972" s="11">
        <f t="shared" si="2406"/>
        <v>13119.3</v>
      </c>
      <c r="H972" s="11">
        <f t="shared" si="2407"/>
        <v>0</v>
      </c>
      <c r="I972" s="11">
        <f t="shared" si="2408"/>
        <v>0</v>
      </c>
      <c r="J972" s="11">
        <f t="shared" si="2409"/>
        <v>0</v>
      </c>
      <c r="K972" s="11">
        <f t="shared" si="2410"/>
        <v>0</v>
      </c>
      <c r="L972" s="11">
        <f t="shared" si="2276"/>
        <v>14097.6</v>
      </c>
      <c r="M972" s="11">
        <f t="shared" si="2277"/>
        <v>13119.3</v>
      </c>
      <c r="N972" s="11">
        <f t="shared" si="2278"/>
        <v>0</v>
      </c>
      <c r="O972" s="11">
        <f t="shared" si="2411"/>
        <v>12000.682940000001</v>
      </c>
      <c r="P972" s="11">
        <f t="shared" si="2412"/>
        <v>0</v>
      </c>
      <c r="Q972" s="11">
        <f t="shared" si="2413"/>
        <v>0</v>
      </c>
      <c r="R972" s="11">
        <f t="shared" si="2342"/>
        <v>26098.282940000001</v>
      </c>
      <c r="S972" s="11">
        <f t="shared" si="2343"/>
        <v>13119.3</v>
      </c>
      <c r="T972" s="11">
        <f t="shared" si="2344"/>
        <v>0</v>
      </c>
      <c r="U972" s="11">
        <f t="shared" si="2414"/>
        <v>0</v>
      </c>
      <c r="V972" s="11">
        <f t="shared" si="2415"/>
        <v>0</v>
      </c>
      <c r="W972" s="11">
        <f t="shared" si="2416"/>
        <v>0</v>
      </c>
      <c r="X972" s="11">
        <f t="shared" si="2345"/>
        <v>26098.282940000001</v>
      </c>
      <c r="Y972" s="11">
        <f t="shared" si="2346"/>
        <v>13119.3</v>
      </c>
      <c r="Z972" s="11">
        <f t="shared" si="2347"/>
        <v>0</v>
      </c>
      <c r="AA972" s="11">
        <f t="shared" si="2417"/>
        <v>0</v>
      </c>
      <c r="AB972" s="11">
        <f t="shared" si="2418"/>
        <v>0</v>
      </c>
      <c r="AC972" s="11">
        <f t="shared" si="2419"/>
        <v>0</v>
      </c>
      <c r="AD972" s="11">
        <f t="shared" si="2348"/>
        <v>26098.282940000001</v>
      </c>
      <c r="AE972" s="11">
        <f t="shared" si="2349"/>
        <v>13119.3</v>
      </c>
      <c r="AF972" s="11">
        <f t="shared" si="2350"/>
        <v>0</v>
      </c>
      <c r="AG972" s="11">
        <f t="shared" si="2420"/>
        <v>0</v>
      </c>
      <c r="AH972" s="11">
        <f t="shared" si="2351"/>
        <v>26098.282940000001</v>
      </c>
      <c r="AI972" s="11">
        <f t="shared" si="2352"/>
        <v>13119.3</v>
      </c>
      <c r="AJ972" s="11">
        <f t="shared" si="2353"/>
        <v>0</v>
      </c>
      <c r="AK972" s="11">
        <f t="shared" si="2421"/>
        <v>0</v>
      </c>
      <c r="AL972" s="11">
        <f t="shared" si="2422"/>
        <v>0</v>
      </c>
      <c r="AM972" s="11">
        <f t="shared" si="2423"/>
        <v>0</v>
      </c>
      <c r="AN972" s="11">
        <f t="shared" si="2354"/>
        <v>26098.282940000001</v>
      </c>
      <c r="AO972" s="11">
        <f t="shared" si="2355"/>
        <v>13119.3</v>
      </c>
      <c r="AP972" s="11">
        <f t="shared" si="2356"/>
        <v>0</v>
      </c>
      <c r="AQ972" s="11">
        <f t="shared" si="2424"/>
        <v>0</v>
      </c>
      <c r="AR972" s="11">
        <f t="shared" si="2425"/>
        <v>0</v>
      </c>
      <c r="AS972" s="11">
        <f t="shared" si="2426"/>
        <v>0</v>
      </c>
      <c r="AT972" s="11">
        <f t="shared" si="2357"/>
        <v>26098.282940000001</v>
      </c>
      <c r="AU972" s="11">
        <f t="shared" si="2358"/>
        <v>13119.3</v>
      </c>
      <c r="AV972" s="11">
        <f t="shared" si="2359"/>
        <v>0</v>
      </c>
      <c r="AW972" s="11">
        <f t="shared" si="2427"/>
        <v>0</v>
      </c>
      <c r="AX972" s="11">
        <f t="shared" si="2428"/>
        <v>0</v>
      </c>
      <c r="AY972" s="11">
        <f t="shared" si="2429"/>
        <v>0</v>
      </c>
      <c r="AZ972" s="11">
        <f t="shared" si="2360"/>
        <v>26098.282940000001</v>
      </c>
      <c r="BA972" s="11">
        <f t="shared" si="2361"/>
        <v>13119.3</v>
      </c>
      <c r="BB972" s="11">
        <f t="shared" si="2362"/>
        <v>0</v>
      </c>
      <c r="BC972" s="11">
        <f t="shared" si="2430"/>
        <v>0</v>
      </c>
      <c r="BD972" s="11">
        <f t="shared" si="2431"/>
        <v>0</v>
      </c>
      <c r="BE972" s="11">
        <f t="shared" si="2432"/>
        <v>0</v>
      </c>
      <c r="BF972" s="11">
        <f t="shared" si="2363"/>
        <v>26098.282940000001</v>
      </c>
      <c r="BG972" s="11">
        <f t="shared" si="2364"/>
        <v>13119.3</v>
      </c>
      <c r="BH972" s="11">
        <f t="shared" si="2365"/>
        <v>0</v>
      </c>
      <c r="BI972" s="11">
        <f t="shared" si="2433"/>
        <v>0</v>
      </c>
      <c r="BJ972" s="11">
        <f t="shared" si="2434"/>
        <v>0</v>
      </c>
      <c r="BK972" s="11">
        <f t="shared" si="2435"/>
        <v>0</v>
      </c>
      <c r="BL972" s="11">
        <f t="shared" si="2304"/>
        <v>26098.282940000001</v>
      </c>
      <c r="BM972" s="11">
        <f t="shared" si="2436"/>
        <v>0</v>
      </c>
      <c r="BN972" s="43">
        <f t="shared" ref="BN972:BN1035" si="2438">BL972+BM972</f>
        <v>26098.282940000001</v>
      </c>
      <c r="BO972" s="11">
        <f t="shared" si="2250"/>
        <v>13119.3</v>
      </c>
      <c r="BP972" s="11">
        <f t="shared" si="2437"/>
        <v>0</v>
      </c>
      <c r="BQ972" s="43">
        <f t="shared" ref="BQ972:BQ1035" si="2439">BO972+BP972</f>
        <v>13119.3</v>
      </c>
      <c r="BR972" s="11">
        <f t="shared" si="2251"/>
        <v>0</v>
      </c>
      <c r="BS972" s="11">
        <f t="shared" si="2437"/>
        <v>0</v>
      </c>
      <c r="BT972" s="43">
        <f t="shared" ref="BT972:BT1035" si="2440">BR972+BS972</f>
        <v>0</v>
      </c>
      <c r="BU972" s="11">
        <f t="shared" si="2437"/>
        <v>0</v>
      </c>
      <c r="BV972" s="21"/>
      <c r="BW972" s="21"/>
      <c r="BX972" s="1" t="str">
        <f t="shared" si="2339"/>
        <v/>
      </c>
    </row>
    <row r="973" spans="1:76" ht="31.2" customHeight="1" x14ac:dyDescent="0.3">
      <c r="A973" s="62" t="s">
        <v>644</v>
      </c>
      <c r="B973" s="63" t="s">
        <v>64</v>
      </c>
      <c r="C973" s="62"/>
      <c r="D973" s="62"/>
      <c r="E973" s="64" t="s">
        <v>65</v>
      </c>
      <c r="F973" s="11">
        <f t="shared" si="2405"/>
        <v>14097.6</v>
      </c>
      <c r="G973" s="11">
        <f t="shared" si="2406"/>
        <v>13119.3</v>
      </c>
      <c r="H973" s="11">
        <f t="shared" si="2407"/>
        <v>0</v>
      </c>
      <c r="I973" s="11">
        <f t="shared" si="2408"/>
        <v>0</v>
      </c>
      <c r="J973" s="11">
        <f t="shared" si="2409"/>
        <v>0</v>
      </c>
      <c r="K973" s="11">
        <f t="shared" si="2410"/>
        <v>0</v>
      </c>
      <c r="L973" s="11">
        <f t="shared" si="2276"/>
        <v>14097.6</v>
      </c>
      <c r="M973" s="11">
        <f t="shared" si="2277"/>
        <v>13119.3</v>
      </c>
      <c r="N973" s="11">
        <f t="shared" si="2278"/>
        <v>0</v>
      </c>
      <c r="O973" s="11">
        <f t="shared" si="2411"/>
        <v>12000.682940000001</v>
      </c>
      <c r="P973" s="11">
        <f t="shared" si="2412"/>
        <v>0</v>
      </c>
      <c r="Q973" s="11">
        <f t="shared" si="2413"/>
        <v>0</v>
      </c>
      <c r="R973" s="11">
        <f t="shared" si="2342"/>
        <v>26098.282940000001</v>
      </c>
      <c r="S973" s="11">
        <f t="shared" si="2343"/>
        <v>13119.3</v>
      </c>
      <c r="T973" s="11">
        <f t="shared" si="2344"/>
        <v>0</v>
      </c>
      <c r="U973" s="11">
        <f t="shared" si="2414"/>
        <v>0</v>
      </c>
      <c r="V973" s="11">
        <f t="shared" si="2415"/>
        <v>0</v>
      </c>
      <c r="W973" s="11">
        <f t="shared" si="2416"/>
        <v>0</v>
      </c>
      <c r="X973" s="11">
        <f t="shared" si="2345"/>
        <v>26098.282940000001</v>
      </c>
      <c r="Y973" s="11">
        <f t="shared" si="2346"/>
        <v>13119.3</v>
      </c>
      <c r="Z973" s="11">
        <f t="shared" si="2347"/>
        <v>0</v>
      </c>
      <c r="AA973" s="11">
        <f t="shared" si="2417"/>
        <v>0</v>
      </c>
      <c r="AB973" s="11">
        <f t="shared" si="2418"/>
        <v>0</v>
      </c>
      <c r="AC973" s="11">
        <f t="shared" si="2419"/>
        <v>0</v>
      </c>
      <c r="AD973" s="11">
        <f t="shared" si="2348"/>
        <v>26098.282940000001</v>
      </c>
      <c r="AE973" s="11">
        <f t="shared" si="2349"/>
        <v>13119.3</v>
      </c>
      <c r="AF973" s="11">
        <f t="shared" si="2350"/>
        <v>0</v>
      </c>
      <c r="AG973" s="11">
        <f t="shared" si="2420"/>
        <v>0</v>
      </c>
      <c r="AH973" s="11">
        <f t="shared" si="2351"/>
        <v>26098.282940000001</v>
      </c>
      <c r="AI973" s="11">
        <f t="shared" si="2352"/>
        <v>13119.3</v>
      </c>
      <c r="AJ973" s="11">
        <f t="shared" si="2353"/>
        <v>0</v>
      </c>
      <c r="AK973" s="11">
        <f t="shared" si="2421"/>
        <v>0</v>
      </c>
      <c r="AL973" s="11">
        <f t="shared" si="2422"/>
        <v>0</v>
      </c>
      <c r="AM973" s="11">
        <f t="shared" si="2423"/>
        <v>0</v>
      </c>
      <c r="AN973" s="11">
        <f t="shared" si="2354"/>
        <v>26098.282940000001</v>
      </c>
      <c r="AO973" s="11">
        <f t="shared" si="2355"/>
        <v>13119.3</v>
      </c>
      <c r="AP973" s="11">
        <f t="shared" si="2356"/>
        <v>0</v>
      </c>
      <c r="AQ973" s="11">
        <f t="shared" si="2424"/>
        <v>0</v>
      </c>
      <c r="AR973" s="11">
        <f t="shared" si="2425"/>
        <v>0</v>
      </c>
      <c r="AS973" s="11">
        <f t="shared" si="2426"/>
        <v>0</v>
      </c>
      <c r="AT973" s="11">
        <f t="shared" si="2357"/>
        <v>26098.282940000001</v>
      </c>
      <c r="AU973" s="11">
        <f t="shared" si="2358"/>
        <v>13119.3</v>
      </c>
      <c r="AV973" s="11">
        <f t="shared" si="2359"/>
        <v>0</v>
      </c>
      <c r="AW973" s="11">
        <f t="shared" si="2427"/>
        <v>0</v>
      </c>
      <c r="AX973" s="11">
        <f t="shared" si="2428"/>
        <v>0</v>
      </c>
      <c r="AY973" s="11">
        <f t="shared" si="2429"/>
        <v>0</v>
      </c>
      <c r="AZ973" s="11">
        <f t="shared" si="2360"/>
        <v>26098.282940000001</v>
      </c>
      <c r="BA973" s="11">
        <f t="shared" si="2361"/>
        <v>13119.3</v>
      </c>
      <c r="BB973" s="11">
        <f t="shared" si="2362"/>
        <v>0</v>
      </c>
      <c r="BC973" s="11">
        <f t="shared" si="2430"/>
        <v>0</v>
      </c>
      <c r="BD973" s="11">
        <f t="shared" si="2431"/>
        <v>0</v>
      </c>
      <c r="BE973" s="11">
        <f t="shared" si="2432"/>
        <v>0</v>
      </c>
      <c r="BF973" s="11">
        <f t="shared" si="2363"/>
        <v>26098.282940000001</v>
      </c>
      <c r="BG973" s="11">
        <f t="shared" si="2364"/>
        <v>13119.3</v>
      </c>
      <c r="BH973" s="11">
        <f t="shared" si="2365"/>
        <v>0</v>
      </c>
      <c r="BI973" s="11">
        <f t="shared" si="2433"/>
        <v>0</v>
      </c>
      <c r="BJ973" s="11">
        <f t="shared" si="2434"/>
        <v>0</v>
      </c>
      <c r="BK973" s="11">
        <f t="shared" si="2435"/>
        <v>0</v>
      </c>
      <c r="BL973" s="11">
        <f t="shared" si="2304"/>
        <v>26098.282940000001</v>
      </c>
      <c r="BM973" s="11">
        <f t="shared" si="2436"/>
        <v>0</v>
      </c>
      <c r="BN973" s="43">
        <f t="shared" si="2438"/>
        <v>26098.282940000001</v>
      </c>
      <c r="BO973" s="11">
        <f t="shared" si="2250"/>
        <v>13119.3</v>
      </c>
      <c r="BP973" s="11">
        <f t="shared" si="2437"/>
        <v>0</v>
      </c>
      <c r="BQ973" s="43">
        <f t="shared" si="2439"/>
        <v>13119.3</v>
      </c>
      <c r="BR973" s="11">
        <f t="shared" si="2251"/>
        <v>0</v>
      </c>
      <c r="BS973" s="11">
        <f t="shared" si="2437"/>
        <v>0</v>
      </c>
      <c r="BT973" s="43">
        <f t="shared" si="2440"/>
        <v>0</v>
      </c>
      <c r="BU973" s="11">
        <f t="shared" si="2437"/>
        <v>0</v>
      </c>
      <c r="BV973" s="21"/>
      <c r="BW973" s="21"/>
      <c r="BX973" s="1" t="str">
        <f t="shared" si="2339"/>
        <v/>
      </c>
    </row>
    <row r="974" spans="1:76" ht="15.6" customHeight="1" x14ac:dyDescent="0.3">
      <c r="A974" s="62" t="s">
        <v>644</v>
      </c>
      <c r="B974" s="63">
        <v>200</v>
      </c>
      <c r="C974" s="62" t="s">
        <v>71</v>
      </c>
      <c r="D974" s="62" t="s">
        <v>72</v>
      </c>
      <c r="E974" s="64" t="s">
        <v>73</v>
      </c>
      <c r="F974" s="11">
        <v>14097.6</v>
      </c>
      <c r="G974" s="11">
        <v>13119.3</v>
      </c>
      <c r="H974" s="11">
        <v>0</v>
      </c>
      <c r="I974" s="11"/>
      <c r="J974" s="11"/>
      <c r="K974" s="11"/>
      <c r="L974" s="11">
        <f t="shared" si="2276"/>
        <v>14097.6</v>
      </c>
      <c r="M974" s="11">
        <f t="shared" si="2277"/>
        <v>13119.3</v>
      </c>
      <c r="N974" s="11">
        <f t="shared" si="2278"/>
        <v>0</v>
      </c>
      <c r="O974" s="11">
        <v>12000.682940000001</v>
      </c>
      <c r="P974" s="11"/>
      <c r="Q974" s="11"/>
      <c r="R974" s="11">
        <f t="shared" si="2342"/>
        <v>26098.282940000001</v>
      </c>
      <c r="S974" s="11">
        <f t="shared" si="2343"/>
        <v>13119.3</v>
      </c>
      <c r="T974" s="11">
        <f t="shared" si="2344"/>
        <v>0</v>
      </c>
      <c r="U974" s="11"/>
      <c r="V974" s="11"/>
      <c r="W974" s="11"/>
      <c r="X974" s="11">
        <f t="shared" si="2345"/>
        <v>26098.282940000001</v>
      </c>
      <c r="Y974" s="11">
        <f t="shared" si="2346"/>
        <v>13119.3</v>
      </c>
      <c r="Z974" s="11">
        <f t="shared" si="2347"/>
        <v>0</v>
      </c>
      <c r="AA974" s="11"/>
      <c r="AB974" s="11"/>
      <c r="AC974" s="11"/>
      <c r="AD974" s="11">
        <f t="shared" si="2348"/>
        <v>26098.282940000001</v>
      </c>
      <c r="AE974" s="11">
        <f t="shared" si="2349"/>
        <v>13119.3</v>
      </c>
      <c r="AF974" s="11">
        <f t="shared" si="2350"/>
        <v>0</v>
      </c>
      <c r="AG974" s="11"/>
      <c r="AH974" s="11">
        <f t="shared" si="2351"/>
        <v>26098.282940000001</v>
      </c>
      <c r="AI974" s="11">
        <f t="shared" si="2352"/>
        <v>13119.3</v>
      </c>
      <c r="AJ974" s="11">
        <f t="shared" si="2353"/>
        <v>0</v>
      </c>
      <c r="AK974" s="11"/>
      <c r="AL974" s="11"/>
      <c r="AM974" s="11"/>
      <c r="AN974" s="11">
        <f t="shared" si="2354"/>
        <v>26098.282940000001</v>
      </c>
      <c r="AO974" s="11">
        <f t="shared" si="2355"/>
        <v>13119.3</v>
      </c>
      <c r="AP974" s="11">
        <f t="shared" si="2356"/>
        <v>0</v>
      </c>
      <c r="AQ974" s="11"/>
      <c r="AR974" s="11"/>
      <c r="AS974" s="11"/>
      <c r="AT974" s="11">
        <f t="shared" si="2357"/>
        <v>26098.282940000001</v>
      </c>
      <c r="AU974" s="11">
        <f t="shared" si="2358"/>
        <v>13119.3</v>
      </c>
      <c r="AV974" s="11">
        <f t="shared" si="2359"/>
        <v>0</v>
      </c>
      <c r="AW974" s="11"/>
      <c r="AX974" s="11"/>
      <c r="AY974" s="11"/>
      <c r="AZ974" s="11">
        <f t="shared" si="2360"/>
        <v>26098.282940000001</v>
      </c>
      <c r="BA974" s="11">
        <f t="shared" si="2361"/>
        <v>13119.3</v>
      </c>
      <c r="BB974" s="11">
        <f t="shared" si="2362"/>
        <v>0</v>
      </c>
      <c r="BC974" s="11"/>
      <c r="BD974" s="11"/>
      <c r="BE974" s="11"/>
      <c r="BF974" s="11">
        <f t="shared" si="2363"/>
        <v>26098.282940000001</v>
      </c>
      <c r="BG974" s="11">
        <f t="shared" si="2364"/>
        <v>13119.3</v>
      </c>
      <c r="BH974" s="11">
        <f t="shared" si="2365"/>
        <v>0</v>
      </c>
      <c r="BI974" s="11"/>
      <c r="BJ974" s="11"/>
      <c r="BK974" s="11"/>
      <c r="BL974" s="11">
        <f t="shared" si="2304"/>
        <v>26098.282940000001</v>
      </c>
      <c r="BM974" s="11"/>
      <c r="BN974" s="43">
        <f t="shared" si="2438"/>
        <v>26098.282940000001</v>
      </c>
      <c r="BO974" s="11">
        <f t="shared" si="2250"/>
        <v>13119.3</v>
      </c>
      <c r="BP974" s="11"/>
      <c r="BQ974" s="43">
        <f t="shared" si="2439"/>
        <v>13119.3</v>
      </c>
      <c r="BR974" s="11">
        <f t="shared" si="2251"/>
        <v>0</v>
      </c>
      <c r="BS974" s="11"/>
      <c r="BT974" s="43">
        <f t="shared" si="2440"/>
        <v>0</v>
      </c>
      <c r="BU974" s="11"/>
      <c r="BV974" s="21"/>
      <c r="BW974" s="21"/>
      <c r="BX974" s="1" t="str">
        <f t="shared" si="2339"/>
        <v>0409</v>
      </c>
    </row>
    <row r="975" spans="1:76" ht="31.2" customHeight="1" x14ac:dyDescent="0.3">
      <c r="A975" s="62" t="s">
        <v>646</v>
      </c>
      <c r="B975" s="63"/>
      <c r="C975" s="62"/>
      <c r="D975" s="62"/>
      <c r="E975" s="65" t="s">
        <v>647</v>
      </c>
      <c r="F975" s="11">
        <f t="shared" ref="F975:K975" si="2441">F978</f>
        <v>310423</v>
      </c>
      <c r="G975" s="11">
        <f t="shared" si="2441"/>
        <v>317739.40000000002</v>
      </c>
      <c r="H975" s="11">
        <f t="shared" si="2441"/>
        <v>317739.40000000002</v>
      </c>
      <c r="I975" s="11">
        <f t="shared" si="2441"/>
        <v>0</v>
      </c>
      <c r="J975" s="11">
        <f t="shared" si="2441"/>
        <v>0</v>
      </c>
      <c r="K975" s="11">
        <f t="shared" si="2441"/>
        <v>0</v>
      </c>
      <c r="L975" s="11">
        <f t="shared" si="2276"/>
        <v>310423</v>
      </c>
      <c r="M975" s="11">
        <f t="shared" si="2277"/>
        <v>317739.40000000002</v>
      </c>
      <c r="N975" s="11">
        <f t="shared" si="2278"/>
        <v>317739.40000000002</v>
      </c>
      <c r="O975" s="11">
        <f>O978</f>
        <v>0</v>
      </c>
      <c r="P975" s="11">
        <f>P978</f>
        <v>0</v>
      </c>
      <c r="Q975" s="11">
        <f>Q978</f>
        <v>0</v>
      </c>
      <c r="R975" s="11">
        <f t="shared" si="2342"/>
        <v>310423</v>
      </c>
      <c r="S975" s="11">
        <f t="shared" si="2343"/>
        <v>317739.40000000002</v>
      </c>
      <c r="T975" s="11">
        <f t="shared" si="2344"/>
        <v>317739.40000000002</v>
      </c>
      <c r="U975" s="11">
        <f>U978</f>
        <v>0</v>
      </c>
      <c r="V975" s="11">
        <f>V978</f>
        <v>0</v>
      </c>
      <c r="W975" s="11">
        <f>W978</f>
        <v>0</v>
      </c>
      <c r="X975" s="11">
        <f t="shared" si="2345"/>
        <v>310423</v>
      </c>
      <c r="Y975" s="11">
        <f t="shared" si="2346"/>
        <v>317739.40000000002</v>
      </c>
      <c r="Z975" s="11">
        <f t="shared" si="2347"/>
        <v>317739.40000000002</v>
      </c>
      <c r="AA975" s="11">
        <f>AA978</f>
        <v>0</v>
      </c>
      <c r="AB975" s="11">
        <f>AB978</f>
        <v>0</v>
      </c>
      <c r="AC975" s="11">
        <f>AC978</f>
        <v>0</v>
      </c>
      <c r="AD975" s="11">
        <f t="shared" si="2348"/>
        <v>310423</v>
      </c>
      <c r="AE975" s="11">
        <f t="shared" si="2349"/>
        <v>317739.40000000002</v>
      </c>
      <c r="AF975" s="11">
        <f t="shared" si="2350"/>
        <v>317739.40000000002</v>
      </c>
      <c r="AG975" s="11">
        <f>AG978</f>
        <v>0</v>
      </c>
      <c r="AH975" s="11">
        <f t="shared" si="2351"/>
        <v>310423</v>
      </c>
      <c r="AI975" s="11">
        <f t="shared" si="2352"/>
        <v>317739.40000000002</v>
      </c>
      <c r="AJ975" s="11">
        <f t="shared" si="2353"/>
        <v>317739.40000000002</v>
      </c>
      <c r="AK975" s="11">
        <f>AK978</f>
        <v>0</v>
      </c>
      <c r="AL975" s="11">
        <f>AL978</f>
        <v>0</v>
      </c>
      <c r="AM975" s="11">
        <f>AM978</f>
        <v>0</v>
      </c>
      <c r="AN975" s="11">
        <f t="shared" si="2354"/>
        <v>310423</v>
      </c>
      <c r="AO975" s="11">
        <f t="shared" si="2355"/>
        <v>317739.40000000002</v>
      </c>
      <c r="AP975" s="11">
        <f t="shared" si="2356"/>
        <v>317739.40000000002</v>
      </c>
      <c r="AQ975" s="11">
        <f>AQ978</f>
        <v>0</v>
      </c>
      <c r="AR975" s="11">
        <f>AR978</f>
        <v>0</v>
      </c>
      <c r="AS975" s="11">
        <f>AS978</f>
        <v>0</v>
      </c>
      <c r="AT975" s="11">
        <f t="shared" si="2357"/>
        <v>310423</v>
      </c>
      <c r="AU975" s="11">
        <f t="shared" si="2358"/>
        <v>317739.40000000002</v>
      </c>
      <c r="AV975" s="11">
        <f t="shared" si="2359"/>
        <v>317739.40000000002</v>
      </c>
      <c r="AW975" s="11">
        <f>AW978+AW976</f>
        <v>12332.937</v>
      </c>
      <c r="AX975" s="11">
        <f>AX978+AX976</f>
        <v>40941.413</v>
      </c>
      <c r="AY975" s="11">
        <f>AY978+AY976</f>
        <v>20000</v>
      </c>
      <c r="AZ975" s="11">
        <f t="shared" si="2360"/>
        <v>322755.93699999998</v>
      </c>
      <c r="BA975" s="11">
        <f t="shared" si="2361"/>
        <v>358680.81300000002</v>
      </c>
      <c r="BB975" s="11">
        <f t="shared" si="2362"/>
        <v>337739.4</v>
      </c>
      <c r="BC975" s="11">
        <f>BC978+BC976</f>
        <v>0</v>
      </c>
      <c r="BD975" s="11">
        <f>BD978+BD976</f>
        <v>0</v>
      </c>
      <c r="BE975" s="11">
        <f>BE978+BE976</f>
        <v>0</v>
      </c>
      <c r="BF975" s="11">
        <f t="shared" si="2363"/>
        <v>322755.93699999998</v>
      </c>
      <c r="BG975" s="11">
        <f t="shared" si="2364"/>
        <v>358680.81300000002</v>
      </c>
      <c r="BH975" s="11">
        <f t="shared" si="2365"/>
        <v>337739.4</v>
      </c>
      <c r="BI975" s="11">
        <f>BI978+BI976</f>
        <v>0</v>
      </c>
      <c r="BJ975" s="11">
        <f>BJ978+BJ976</f>
        <v>0</v>
      </c>
      <c r="BK975" s="11">
        <f>BK978+BK976</f>
        <v>0</v>
      </c>
      <c r="BL975" s="11">
        <f t="shared" si="2304"/>
        <v>322755.93699999998</v>
      </c>
      <c r="BM975" s="11">
        <f>BM978+BM976</f>
        <v>0</v>
      </c>
      <c r="BN975" s="43">
        <f t="shared" si="2438"/>
        <v>322755.93699999998</v>
      </c>
      <c r="BO975" s="11">
        <f t="shared" si="2250"/>
        <v>358680.81300000002</v>
      </c>
      <c r="BP975" s="11">
        <f>BP978+BP976</f>
        <v>0</v>
      </c>
      <c r="BQ975" s="43">
        <f t="shared" si="2439"/>
        <v>358680.81300000002</v>
      </c>
      <c r="BR975" s="11">
        <f t="shared" si="2251"/>
        <v>337739.4</v>
      </c>
      <c r="BS975" s="11">
        <f>BS978+BS976</f>
        <v>0</v>
      </c>
      <c r="BT975" s="43">
        <f t="shared" si="2440"/>
        <v>337739.4</v>
      </c>
      <c r="BU975" s="11">
        <f>BU978+BU976</f>
        <v>0</v>
      </c>
      <c r="BV975" s="21"/>
      <c r="BW975" s="21"/>
      <c r="BX975" s="1" t="str">
        <f t="shared" si="2339"/>
        <v/>
      </c>
    </row>
    <row r="976" spans="1:76" ht="31.2" customHeight="1" x14ac:dyDescent="0.3">
      <c r="A976" s="62" t="s">
        <v>646</v>
      </c>
      <c r="B976" s="63" t="s">
        <v>64</v>
      </c>
      <c r="C976" s="62"/>
      <c r="D976" s="62"/>
      <c r="E976" s="64" t="s">
        <v>65</v>
      </c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>
        <f>AW977</f>
        <v>188.35</v>
      </c>
      <c r="AX976" s="11">
        <f>AX977</f>
        <v>0</v>
      </c>
      <c r="AY976" s="11">
        <f>AY977</f>
        <v>0</v>
      </c>
      <c r="AZ976" s="11">
        <f t="shared" si="2360"/>
        <v>188.35</v>
      </c>
      <c r="BA976" s="11">
        <f t="shared" si="2361"/>
        <v>0</v>
      </c>
      <c r="BB976" s="11">
        <f t="shared" si="2362"/>
        <v>0</v>
      </c>
      <c r="BC976" s="11">
        <f>BC977</f>
        <v>0</v>
      </c>
      <c r="BD976" s="11">
        <f>BD977</f>
        <v>0</v>
      </c>
      <c r="BE976" s="11">
        <f>BE977</f>
        <v>0</v>
      </c>
      <c r="BF976" s="11">
        <f t="shared" si="2363"/>
        <v>188.35</v>
      </c>
      <c r="BG976" s="11">
        <f t="shared" si="2364"/>
        <v>0</v>
      </c>
      <c r="BH976" s="11">
        <f t="shared" si="2365"/>
        <v>0</v>
      </c>
      <c r="BI976" s="11">
        <f>BI977</f>
        <v>0</v>
      </c>
      <c r="BJ976" s="11">
        <f>BJ977</f>
        <v>0</v>
      </c>
      <c r="BK976" s="11">
        <f>BK977</f>
        <v>0</v>
      </c>
      <c r="BL976" s="11">
        <f t="shared" si="2304"/>
        <v>188.35</v>
      </c>
      <c r="BM976" s="11">
        <f>BM977</f>
        <v>0</v>
      </c>
      <c r="BN976" s="43">
        <f t="shared" si="2438"/>
        <v>188.35</v>
      </c>
      <c r="BO976" s="11">
        <f t="shared" ref="BO976:BO1039" si="2442">BG976+BJ976</f>
        <v>0</v>
      </c>
      <c r="BP976" s="11">
        <f>BP977</f>
        <v>0</v>
      </c>
      <c r="BQ976" s="43">
        <f t="shared" si="2439"/>
        <v>0</v>
      </c>
      <c r="BR976" s="11">
        <f t="shared" ref="BR976:BR1039" si="2443">BH976+BK976</f>
        <v>0</v>
      </c>
      <c r="BS976" s="11">
        <f>BS977</f>
        <v>0</v>
      </c>
      <c r="BT976" s="43">
        <f t="shared" si="2440"/>
        <v>0</v>
      </c>
      <c r="BU976" s="11">
        <f>BU977</f>
        <v>0</v>
      </c>
      <c r="BV976" s="21"/>
      <c r="BW976" s="21"/>
      <c r="BX976" s="1" t="str">
        <f t="shared" si="2339"/>
        <v/>
      </c>
    </row>
    <row r="977" spans="1:76" ht="15.6" customHeight="1" x14ac:dyDescent="0.3">
      <c r="A977" s="62" t="s">
        <v>646</v>
      </c>
      <c r="B977" s="63">
        <v>200</v>
      </c>
      <c r="C977" s="62" t="s">
        <v>71</v>
      </c>
      <c r="D977" s="62" t="s">
        <v>72</v>
      </c>
      <c r="E977" s="64" t="s">
        <v>73</v>
      </c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  <c r="AU977" s="11"/>
      <c r="AV977" s="11"/>
      <c r="AW977" s="11">
        <f>157+31.35</f>
        <v>188.35</v>
      </c>
      <c r="AX977" s="11"/>
      <c r="AY977" s="11"/>
      <c r="AZ977" s="11">
        <f t="shared" si="2360"/>
        <v>188.35</v>
      </c>
      <c r="BA977" s="11">
        <f t="shared" si="2361"/>
        <v>0</v>
      </c>
      <c r="BB977" s="11">
        <f t="shared" si="2362"/>
        <v>0</v>
      </c>
      <c r="BC977" s="11"/>
      <c r="BD977" s="11"/>
      <c r="BE977" s="11"/>
      <c r="BF977" s="11">
        <f t="shared" si="2363"/>
        <v>188.35</v>
      </c>
      <c r="BG977" s="11">
        <f t="shared" si="2364"/>
        <v>0</v>
      </c>
      <c r="BH977" s="11">
        <f t="shared" si="2365"/>
        <v>0</v>
      </c>
      <c r="BI977" s="11"/>
      <c r="BJ977" s="11"/>
      <c r="BK977" s="11"/>
      <c r="BL977" s="11">
        <f t="shared" si="2304"/>
        <v>188.35</v>
      </c>
      <c r="BM977" s="11"/>
      <c r="BN977" s="43">
        <f t="shared" si="2438"/>
        <v>188.35</v>
      </c>
      <c r="BO977" s="11">
        <f t="shared" si="2442"/>
        <v>0</v>
      </c>
      <c r="BP977" s="11"/>
      <c r="BQ977" s="43">
        <f t="shared" si="2439"/>
        <v>0</v>
      </c>
      <c r="BR977" s="11">
        <f t="shared" si="2443"/>
        <v>0</v>
      </c>
      <c r="BS977" s="11"/>
      <c r="BT977" s="43">
        <f t="shared" si="2440"/>
        <v>0</v>
      </c>
      <c r="BU977" s="11"/>
      <c r="BV977" s="21"/>
      <c r="BW977" s="21"/>
      <c r="BX977" s="1" t="str">
        <f t="shared" si="2339"/>
        <v>0409</v>
      </c>
    </row>
    <row r="978" spans="1:76" ht="46.8" customHeight="1" x14ac:dyDescent="0.3">
      <c r="A978" s="62" t="s">
        <v>646</v>
      </c>
      <c r="B978" s="63" t="s">
        <v>82</v>
      </c>
      <c r="C978" s="62"/>
      <c r="D978" s="62"/>
      <c r="E978" s="64" t="s">
        <v>83</v>
      </c>
      <c r="F978" s="11">
        <f t="shared" si="2405"/>
        <v>310423</v>
      </c>
      <c r="G978" s="11">
        <f t="shared" si="2406"/>
        <v>317739.40000000002</v>
      </c>
      <c r="H978" s="11">
        <f t="shared" si="2407"/>
        <v>317739.40000000002</v>
      </c>
      <c r="I978" s="11">
        <f t="shared" si="2408"/>
        <v>0</v>
      </c>
      <c r="J978" s="11">
        <f t="shared" si="2409"/>
        <v>0</v>
      </c>
      <c r="K978" s="11">
        <f t="shared" si="2410"/>
        <v>0</v>
      </c>
      <c r="L978" s="11">
        <f t="shared" si="2276"/>
        <v>310423</v>
      </c>
      <c r="M978" s="11">
        <f t="shared" si="2277"/>
        <v>317739.40000000002</v>
      </c>
      <c r="N978" s="11">
        <f t="shared" si="2278"/>
        <v>317739.40000000002</v>
      </c>
      <c r="O978" s="11">
        <f t="shared" si="2411"/>
        <v>0</v>
      </c>
      <c r="P978" s="11">
        <f t="shared" si="2412"/>
        <v>0</v>
      </c>
      <c r="Q978" s="11">
        <f t="shared" si="2413"/>
        <v>0</v>
      </c>
      <c r="R978" s="11">
        <f t="shared" si="2342"/>
        <v>310423</v>
      </c>
      <c r="S978" s="11">
        <f t="shared" si="2343"/>
        <v>317739.40000000002</v>
      </c>
      <c r="T978" s="11">
        <f t="shared" si="2344"/>
        <v>317739.40000000002</v>
      </c>
      <c r="U978" s="11">
        <f t="shared" si="2414"/>
        <v>0</v>
      </c>
      <c r="V978" s="11">
        <f t="shared" si="2415"/>
        <v>0</v>
      </c>
      <c r="W978" s="11">
        <f t="shared" si="2416"/>
        <v>0</v>
      </c>
      <c r="X978" s="11">
        <f t="shared" si="2345"/>
        <v>310423</v>
      </c>
      <c r="Y978" s="11">
        <f t="shared" si="2346"/>
        <v>317739.40000000002</v>
      </c>
      <c r="Z978" s="11">
        <f t="shared" si="2347"/>
        <v>317739.40000000002</v>
      </c>
      <c r="AA978" s="11">
        <f t="shared" si="2417"/>
        <v>0</v>
      </c>
      <c r="AB978" s="11">
        <f t="shared" si="2418"/>
        <v>0</v>
      </c>
      <c r="AC978" s="11">
        <f t="shared" si="2419"/>
        <v>0</v>
      </c>
      <c r="AD978" s="11">
        <f t="shared" si="2348"/>
        <v>310423</v>
      </c>
      <c r="AE978" s="11">
        <f t="shared" si="2349"/>
        <v>317739.40000000002</v>
      </c>
      <c r="AF978" s="11">
        <f t="shared" si="2350"/>
        <v>317739.40000000002</v>
      </c>
      <c r="AG978" s="11">
        <f t="shared" si="2420"/>
        <v>0</v>
      </c>
      <c r="AH978" s="11">
        <f t="shared" si="2351"/>
        <v>310423</v>
      </c>
      <c r="AI978" s="11">
        <f t="shared" si="2352"/>
        <v>317739.40000000002</v>
      </c>
      <c r="AJ978" s="11">
        <f t="shared" si="2353"/>
        <v>317739.40000000002</v>
      </c>
      <c r="AK978" s="11">
        <f t="shared" si="2421"/>
        <v>0</v>
      </c>
      <c r="AL978" s="11">
        <f t="shared" si="2422"/>
        <v>0</v>
      </c>
      <c r="AM978" s="11">
        <f t="shared" si="2423"/>
        <v>0</v>
      </c>
      <c r="AN978" s="11">
        <f t="shared" si="2354"/>
        <v>310423</v>
      </c>
      <c r="AO978" s="11">
        <f t="shared" si="2355"/>
        <v>317739.40000000002</v>
      </c>
      <c r="AP978" s="11">
        <f t="shared" si="2356"/>
        <v>317739.40000000002</v>
      </c>
      <c r="AQ978" s="11">
        <f t="shared" si="2424"/>
        <v>0</v>
      </c>
      <c r="AR978" s="11">
        <f t="shared" si="2425"/>
        <v>0</v>
      </c>
      <c r="AS978" s="11">
        <f t="shared" si="2426"/>
        <v>0</v>
      </c>
      <c r="AT978" s="11">
        <f t="shared" si="2357"/>
        <v>310423</v>
      </c>
      <c r="AU978" s="11">
        <f t="shared" si="2358"/>
        <v>317739.40000000002</v>
      </c>
      <c r="AV978" s="11">
        <f t="shared" si="2359"/>
        <v>317739.40000000002</v>
      </c>
      <c r="AW978" s="11">
        <f t="shared" si="2427"/>
        <v>12144.587</v>
      </c>
      <c r="AX978" s="11">
        <f t="shared" si="2428"/>
        <v>40941.413</v>
      </c>
      <c r="AY978" s="11">
        <f t="shared" si="2429"/>
        <v>20000</v>
      </c>
      <c r="AZ978" s="11">
        <f t="shared" si="2360"/>
        <v>322567.587</v>
      </c>
      <c r="BA978" s="11">
        <f t="shared" si="2361"/>
        <v>358680.81300000002</v>
      </c>
      <c r="BB978" s="11">
        <f t="shared" si="2362"/>
        <v>337739.4</v>
      </c>
      <c r="BC978" s="11">
        <f>BC979</f>
        <v>0</v>
      </c>
      <c r="BD978" s="11">
        <f>BD979</f>
        <v>0</v>
      </c>
      <c r="BE978" s="11">
        <f>BE979</f>
        <v>0</v>
      </c>
      <c r="BF978" s="11">
        <f t="shared" si="2363"/>
        <v>322567.587</v>
      </c>
      <c r="BG978" s="11">
        <f t="shared" si="2364"/>
        <v>358680.81300000002</v>
      </c>
      <c r="BH978" s="11">
        <f t="shared" si="2365"/>
        <v>337739.4</v>
      </c>
      <c r="BI978" s="11">
        <f>BI979</f>
        <v>0</v>
      </c>
      <c r="BJ978" s="11">
        <f>BJ979</f>
        <v>0</v>
      </c>
      <c r="BK978" s="11">
        <f>BK979</f>
        <v>0</v>
      </c>
      <c r="BL978" s="11">
        <f t="shared" si="2304"/>
        <v>322567.587</v>
      </c>
      <c r="BM978" s="11">
        <f>BM979</f>
        <v>0</v>
      </c>
      <c r="BN978" s="43">
        <f t="shared" si="2438"/>
        <v>322567.587</v>
      </c>
      <c r="BO978" s="11">
        <f t="shared" si="2442"/>
        <v>358680.81300000002</v>
      </c>
      <c r="BP978" s="11">
        <f>BP979</f>
        <v>0</v>
      </c>
      <c r="BQ978" s="43">
        <f t="shared" si="2439"/>
        <v>358680.81300000002</v>
      </c>
      <c r="BR978" s="11">
        <f t="shared" si="2443"/>
        <v>337739.4</v>
      </c>
      <c r="BS978" s="11">
        <f>BS979</f>
        <v>0</v>
      </c>
      <c r="BT978" s="43">
        <f t="shared" si="2440"/>
        <v>337739.4</v>
      </c>
      <c r="BU978" s="11">
        <f>BU979</f>
        <v>0</v>
      </c>
      <c r="BV978" s="21"/>
      <c r="BW978" s="21"/>
      <c r="BX978" s="1" t="str">
        <f t="shared" si="2339"/>
        <v/>
      </c>
    </row>
    <row r="979" spans="1:76" ht="15.6" customHeight="1" x14ac:dyDescent="0.3">
      <c r="A979" s="62" t="s">
        <v>646</v>
      </c>
      <c r="B979" s="63">
        <v>600</v>
      </c>
      <c r="C979" s="62" t="s">
        <v>71</v>
      </c>
      <c r="D979" s="62" t="s">
        <v>72</v>
      </c>
      <c r="E979" s="64" t="s">
        <v>73</v>
      </c>
      <c r="F979" s="11">
        <f>309972.6+450.4</f>
        <v>310423</v>
      </c>
      <c r="G979" s="11">
        <v>317739.40000000002</v>
      </c>
      <c r="H979" s="11">
        <v>317739.40000000002</v>
      </c>
      <c r="I979" s="11"/>
      <c r="J979" s="11"/>
      <c r="K979" s="11"/>
      <c r="L979" s="11">
        <f t="shared" si="2276"/>
        <v>310423</v>
      </c>
      <c r="M979" s="11">
        <f t="shared" si="2277"/>
        <v>317739.40000000002</v>
      </c>
      <c r="N979" s="11">
        <f t="shared" si="2278"/>
        <v>317739.40000000002</v>
      </c>
      <c r="O979" s="11"/>
      <c r="P979" s="11"/>
      <c r="Q979" s="11"/>
      <c r="R979" s="11">
        <f t="shared" si="2342"/>
        <v>310423</v>
      </c>
      <c r="S979" s="11">
        <f t="shared" si="2343"/>
        <v>317739.40000000002</v>
      </c>
      <c r="T979" s="11">
        <f t="shared" si="2344"/>
        <v>317739.40000000002</v>
      </c>
      <c r="U979" s="11"/>
      <c r="V979" s="11"/>
      <c r="W979" s="11"/>
      <c r="X979" s="11">
        <f t="shared" si="2345"/>
        <v>310423</v>
      </c>
      <c r="Y979" s="11">
        <f t="shared" si="2346"/>
        <v>317739.40000000002</v>
      </c>
      <c r="Z979" s="11">
        <f t="shared" si="2347"/>
        <v>317739.40000000002</v>
      </c>
      <c r="AA979" s="11"/>
      <c r="AB979" s="11"/>
      <c r="AC979" s="11"/>
      <c r="AD979" s="11">
        <f t="shared" si="2348"/>
        <v>310423</v>
      </c>
      <c r="AE979" s="11">
        <f t="shared" si="2349"/>
        <v>317739.40000000002</v>
      </c>
      <c r="AF979" s="11">
        <f t="shared" si="2350"/>
        <v>317739.40000000002</v>
      </c>
      <c r="AG979" s="11"/>
      <c r="AH979" s="11">
        <f t="shared" si="2351"/>
        <v>310423</v>
      </c>
      <c r="AI979" s="11">
        <f t="shared" si="2352"/>
        <v>317739.40000000002</v>
      </c>
      <c r="AJ979" s="11">
        <f t="shared" si="2353"/>
        <v>317739.40000000002</v>
      </c>
      <c r="AK979" s="11"/>
      <c r="AL979" s="11"/>
      <c r="AM979" s="11"/>
      <c r="AN979" s="11">
        <f t="shared" si="2354"/>
        <v>310423</v>
      </c>
      <c r="AO979" s="11">
        <f t="shared" si="2355"/>
        <v>317739.40000000002</v>
      </c>
      <c r="AP979" s="11">
        <f t="shared" si="2356"/>
        <v>317739.40000000002</v>
      </c>
      <c r="AQ979" s="11"/>
      <c r="AR979" s="11"/>
      <c r="AS979" s="11"/>
      <c r="AT979" s="11">
        <f t="shared" si="2357"/>
        <v>310423</v>
      </c>
      <c r="AU979" s="11">
        <f t="shared" si="2358"/>
        <v>317739.40000000002</v>
      </c>
      <c r="AV979" s="11">
        <f t="shared" si="2359"/>
        <v>317739.40000000002</v>
      </c>
      <c r="AW979" s="11">
        <v>12144.587</v>
      </c>
      <c r="AX979" s="11">
        <f>20941.413+20000</f>
        <v>40941.413</v>
      </c>
      <c r="AY979" s="11">
        <v>20000</v>
      </c>
      <c r="AZ979" s="11">
        <f t="shared" si="2360"/>
        <v>322567.587</v>
      </c>
      <c r="BA979" s="11">
        <f t="shared" si="2361"/>
        <v>358680.81300000002</v>
      </c>
      <c r="BB979" s="11">
        <f t="shared" si="2362"/>
        <v>337739.4</v>
      </c>
      <c r="BC979" s="11"/>
      <c r="BD979" s="11"/>
      <c r="BE979" s="11"/>
      <c r="BF979" s="11">
        <f t="shared" si="2363"/>
        <v>322567.587</v>
      </c>
      <c r="BG979" s="11">
        <f t="shared" si="2364"/>
        <v>358680.81300000002</v>
      </c>
      <c r="BH979" s="11">
        <f t="shared" si="2365"/>
        <v>337739.4</v>
      </c>
      <c r="BI979" s="11"/>
      <c r="BJ979" s="11"/>
      <c r="BK979" s="11"/>
      <c r="BL979" s="11">
        <f t="shared" si="2304"/>
        <v>322567.587</v>
      </c>
      <c r="BM979" s="11"/>
      <c r="BN979" s="43">
        <f t="shared" si="2438"/>
        <v>322567.587</v>
      </c>
      <c r="BO979" s="11">
        <f t="shared" si="2442"/>
        <v>358680.81300000002</v>
      </c>
      <c r="BP979" s="11"/>
      <c r="BQ979" s="43">
        <f t="shared" si="2439"/>
        <v>358680.81300000002</v>
      </c>
      <c r="BR979" s="11">
        <f t="shared" si="2443"/>
        <v>337739.4</v>
      </c>
      <c r="BS979" s="11"/>
      <c r="BT979" s="43">
        <f t="shared" si="2440"/>
        <v>337739.4</v>
      </c>
      <c r="BU979" s="11"/>
      <c r="BV979" s="21"/>
      <c r="BW979" s="21"/>
      <c r="BX979" s="1" t="str">
        <f t="shared" si="2339"/>
        <v>0409</v>
      </c>
    </row>
    <row r="980" spans="1:76" ht="15.6" customHeight="1" x14ac:dyDescent="0.3">
      <c r="A980" s="62" t="s">
        <v>648</v>
      </c>
      <c r="B980" s="63"/>
      <c r="C980" s="62"/>
      <c r="D980" s="62"/>
      <c r="E980" s="65" t="s">
        <v>649</v>
      </c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>
        <f t="shared" si="2421"/>
        <v>93392</v>
      </c>
      <c r="AL980" s="11">
        <f t="shared" si="2422"/>
        <v>0</v>
      </c>
      <c r="AM980" s="11">
        <f t="shared" si="2423"/>
        <v>0</v>
      </c>
      <c r="AN980" s="11">
        <f t="shared" si="2354"/>
        <v>93392</v>
      </c>
      <c r="AO980" s="11">
        <f t="shared" si="2355"/>
        <v>0</v>
      </c>
      <c r="AP980" s="11">
        <f t="shared" si="2356"/>
        <v>0</v>
      </c>
      <c r="AQ980" s="11">
        <f t="shared" si="2424"/>
        <v>0</v>
      </c>
      <c r="AR980" s="11">
        <f t="shared" si="2425"/>
        <v>0</v>
      </c>
      <c r="AS980" s="11">
        <f t="shared" si="2426"/>
        <v>0</v>
      </c>
      <c r="AT980" s="11">
        <f t="shared" si="2357"/>
        <v>93392</v>
      </c>
      <c r="AU980" s="11">
        <f t="shared" si="2358"/>
        <v>0</v>
      </c>
      <c r="AV980" s="11">
        <f t="shared" si="2359"/>
        <v>0</v>
      </c>
      <c r="AW980" s="11">
        <f t="shared" si="2427"/>
        <v>0</v>
      </c>
      <c r="AX980" s="11">
        <f t="shared" si="2428"/>
        <v>0</v>
      </c>
      <c r="AY980" s="11">
        <f t="shared" si="2429"/>
        <v>0</v>
      </c>
      <c r="AZ980" s="11">
        <f t="shared" si="2360"/>
        <v>93392</v>
      </c>
      <c r="BA980" s="11">
        <f t="shared" si="2361"/>
        <v>0</v>
      </c>
      <c r="BB980" s="11">
        <f t="shared" si="2362"/>
        <v>0</v>
      </c>
      <c r="BC980" s="11">
        <f t="shared" ref="BC980:BC984" si="2444">BC981</f>
        <v>0</v>
      </c>
      <c r="BD980" s="11">
        <f t="shared" ref="BD980:BD984" si="2445">BD981</f>
        <v>0</v>
      </c>
      <c r="BE980" s="11">
        <f t="shared" ref="BE980:BE984" si="2446">BE981</f>
        <v>0</v>
      </c>
      <c r="BF980" s="11">
        <f t="shared" si="2363"/>
        <v>93392</v>
      </c>
      <c r="BG980" s="11">
        <f t="shared" si="2364"/>
        <v>0</v>
      </c>
      <c r="BH980" s="11">
        <f t="shared" si="2365"/>
        <v>0</v>
      </c>
      <c r="BI980" s="11">
        <f t="shared" ref="BI980:BI984" si="2447">BI981</f>
        <v>0</v>
      </c>
      <c r="BJ980" s="11">
        <f t="shared" ref="BJ980:BJ984" si="2448">BJ981</f>
        <v>0</v>
      </c>
      <c r="BK980" s="11">
        <f t="shared" ref="BK980:BK984" si="2449">BK981</f>
        <v>0</v>
      </c>
      <c r="BL980" s="11">
        <f t="shared" si="2304"/>
        <v>93392</v>
      </c>
      <c r="BM980" s="11">
        <f t="shared" ref="BM980:BM984" si="2450">BM981</f>
        <v>0</v>
      </c>
      <c r="BN980" s="43">
        <f t="shared" si="2438"/>
        <v>93392</v>
      </c>
      <c r="BO980" s="11">
        <f t="shared" si="2442"/>
        <v>0</v>
      </c>
      <c r="BP980" s="11">
        <f t="shared" ref="BP980:BU984" si="2451">BP981</f>
        <v>0</v>
      </c>
      <c r="BQ980" s="43">
        <f t="shared" si="2439"/>
        <v>0</v>
      </c>
      <c r="BR980" s="11">
        <f t="shared" si="2443"/>
        <v>0</v>
      </c>
      <c r="BS980" s="11">
        <f t="shared" si="2451"/>
        <v>0</v>
      </c>
      <c r="BT980" s="43">
        <f t="shared" si="2440"/>
        <v>0</v>
      </c>
      <c r="BU980" s="11">
        <f t="shared" si="2451"/>
        <v>0</v>
      </c>
      <c r="BV980" s="21"/>
      <c r="BW980" s="21"/>
      <c r="BX980" s="1" t="str">
        <f t="shared" si="2339"/>
        <v/>
      </c>
    </row>
    <row r="981" spans="1:76" ht="46.8" customHeight="1" x14ac:dyDescent="0.3">
      <c r="A981" s="62" t="s">
        <v>648</v>
      </c>
      <c r="B981" s="63" t="s">
        <v>82</v>
      </c>
      <c r="C981" s="62"/>
      <c r="D981" s="62"/>
      <c r="E981" s="64" t="s">
        <v>83</v>
      </c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>
        <f t="shared" si="2421"/>
        <v>93392</v>
      </c>
      <c r="AL981" s="11">
        <f t="shared" si="2422"/>
        <v>0</v>
      </c>
      <c r="AM981" s="11">
        <f t="shared" si="2423"/>
        <v>0</v>
      </c>
      <c r="AN981" s="11">
        <f t="shared" si="2354"/>
        <v>93392</v>
      </c>
      <c r="AO981" s="11">
        <f t="shared" si="2355"/>
        <v>0</v>
      </c>
      <c r="AP981" s="11">
        <f t="shared" si="2356"/>
        <v>0</v>
      </c>
      <c r="AQ981" s="11">
        <f t="shared" si="2424"/>
        <v>0</v>
      </c>
      <c r="AR981" s="11">
        <f t="shared" si="2425"/>
        <v>0</v>
      </c>
      <c r="AS981" s="11">
        <f t="shared" si="2426"/>
        <v>0</v>
      </c>
      <c r="AT981" s="11">
        <f t="shared" si="2357"/>
        <v>93392</v>
      </c>
      <c r="AU981" s="11">
        <f t="shared" si="2358"/>
        <v>0</v>
      </c>
      <c r="AV981" s="11">
        <f t="shared" si="2359"/>
        <v>0</v>
      </c>
      <c r="AW981" s="11">
        <f t="shared" si="2427"/>
        <v>0</v>
      </c>
      <c r="AX981" s="11">
        <f t="shared" si="2428"/>
        <v>0</v>
      </c>
      <c r="AY981" s="11">
        <f t="shared" si="2429"/>
        <v>0</v>
      </c>
      <c r="AZ981" s="11">
        <f t="shared" si="2360"/>
        <v>93392</v>
      </c>
      <c r="BA981" s="11">
        <f t="shared" si="2361"/>
        <v>0</v>
      </c>
      <c r="BB981" s="11">
        <f t="shared" si="2362"/>
        <v>0</v>
      </c>
      <c r="BC981" s="11">
        <f t="shared" si="2444"/>
        <v>0</v>
      </c>
      <c r="BD981" s="11">
        <f t="shared" si="2445"/>
        <v>0</v>
      </c>
      <c r="BE981" s="11">
        <f t="shared" si="2446"/>
        <v>0</v>
      </c>
      <c r="BF981" s="11">
        <f t="shared" si="2363"/>
        <v>93392</v>
      </c>
      <c r="BG981" s="11">
        <f t="shared" si="2364"/>
        <v>0</v>
      </c>
      <c r="BH981" s="11">
        <f t="shared" si="2365"/>
        <v>0</v>
      </c>
      <c r="BI981" s="11">
        <f t="shared" si="2447"/>
        <v>0</v>
      </c>
      <c r="BJ981" s="11">
        <f t="shared" si="2448"/>
        <v>0</v>
      </c>
      <c r="BK981" s="11">
        <f t="shared" si="2449"/>
        <v>0</v>
      </c>
      <c r="BL981" s="11">
        <f t="shared" si="2304"/>
        <v>93392</v>
      </c>
      <c r="BM981" s="11">
        <f t="shared" si="2450"/>
        <v>0</v>
      </c>
      <c r="BN981" s="43">
        <f t="shared" si="2438"/>
        <v>93392</v>
      </c>
      <c r="BO981" s="11">
        <f t="shared" si="2442"/>
        <v>0</v>
      </c>
      <c r="BP981" s="11">
        <f t="shared" si="2451"/>
        <v>0</v>
      </c>
      <c r="BQ981" s="43">
        <f t="shared" si="2439"/>
        <v>0</v>
      </c>
      <c r="BR981" s="11">
        <f t="shared" si="2443"/>
        <v>0</v>
      </c>
      <c r="BS981" s="11">
        <f t="shared" si="2451"/>
        <v>0</v>
      </c>
      <c r="BT981" s="43">
        <f t="shared" si="2440"/>
        <v>0</v>
      </c>
      <c r="BU981" s="11">
        <f t="shared" si="2451"/>
        <v>0</v>
      </c>
      <c r="BV981" s="21"/>
      <c r="BW981" s="21"/>
      <c r="BX981" s="1" t="str">
        <f t="shared" si="2339"/>
        <v/>
      </c>
    </row>
    <row r="982" spans="1:76" ht="15.6" customHeight="1" x14ac:dyDescent="0.3">
      <c r="A982" s="62" t="s">
        <v>648</v>
      </c>
      <c r="B982" s="63">
        <v>600</v>
      </c>
      <c r="C982" s="62" t="s">
        <v>71</v>
      </c>
      <c r="D982" s="62" t="s">
        <v>72</v>
      </c>
      <c r="E982" s="64" t="s">
        <v>73</v>
      </c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>
        <v>93392</v>
      </c>
      <c r="AL982" s="11"/>
      <c r="AM982" s="11"/>
      <c r="AN982" s="11">
        <f t="shared" si="2354"/>
        <v>93392</v>
      </c>
      <c r="AO982" s="11">
        <f t="shared" si="2355"/>
        <v>0</v>
      </c>
      <c r="AP982" s="11">
        <f t="shared" si="2356"/>
        <v>0</v>
      </c>
      <c r="AQ982" s="11"/>
      <c r="AR982" s="11"/>
      <c r="AS982" s="11"/>
      <c r="AT982" s="11">
        <f t="shared" si="2357"/>
        <v>93392</v>
      </c>
      <c r="AU982" s="11">
        <f t="shared" si="2358"/>
        <v>0</v>
      </c>
      <c r="AV982" s="11">
        <f t="shared" si="2359"/>
        <v>0</v>
      </c>
      <c r="AW982" s="11"/>
      <c r="AX982" s="11"/>
      <c r="AY982" s="11"/>
      <c r="AZ982" s="11">
        <f t="shared" si="2360"/>
        <v>93392</v>
      </c>
      <c r="BA982" s="11">
        <f t="shared" si="2361"/>
        <v>0</v>
      </c>
      <c r="BB982" s="11">
        <f t="shared" si="2362"/>
        <v>0</v>
      </c>
      <c r="BC982" s="11"/>
      <c r="BD982" s="11"/>
      <c r="BE982" s="11"/>
      <c r="BF982" s="11">
        <f t="shared" si="2363"/>
        <v>93392</v>
      </c>
      <c r="BG982" s="11">
        <f t="shared" si="2364"/>
        <v>0</v>
      </c>
      <c r="BH982" s="11">
        <f t="shared" si="2365"/>
        <v>0</v>
      </c>
      <c r="BI982" s="11"/>
      <c r="BJ982" s="11"/>
      <c r="BK982" s="11"/>
      <c r="BL982" s="11">
        <f t="shared" si="2304"/>
        <v>93392</v>
      </c>
      <c r="BM982" s="11"/>
      <c r="BN982" s="43">
        <f t="shared" si="2438"/>
        <v>93392</v>
      </c>
      <c r="BO982" s="11">
        <f t="shared" si="2442"/>
        <v>0</v>
      </c>
      <c r="BP982" s="11"/>
      <c r="BQ982" s="43">
        <f t="shared" si="2439"/>
        <v>0</v>
      </c>
      <c r="BR982" s="11">
        <f t="shared" si="2443"/>
        <v>0</v>
      </c>
      <c r="BS982" s="11"/>
      <c r="BT982" s="43">
        <f t="shared" si="2440"/>
        <v>0</v>
      </c>
      <c r="BU982" s="11"/>
      <c r="BV982" s="21"/>
      <c r="BW982" s="21"/>
      <c r="BX982" s="1" t="str">
        <f t="shared" si="2339"/>
        <v>0409</v>
      </c>
    </row>
    <row r="983" spans="1:76" ht="15.6" customHeight="1" x14ac:dyDescent="0.3">
      <c r="A983" s="62" t="s">
        <v>650</v>
      </c>
      <c r="B983" s="63"/>
      <c r="C983" s="62"/>
      <c r="D983" s="62"/>
      <c r="E983" s="64" t="s">
        <v>221</v>
      </c>
      <c r="F983" s="11">
        <f t="shared" si="2405"/>
        <v>2969.2999999999997</v>
      </c>
      <c r="G983" s="11">
        <f t="shared" si="2406"/>
        <v>0</v>
      </c>
      <c r="H983" s="11">
        <f t="shared" si="2407"/>
        <v>0</v>
      </c>
      <c r="I983" s="11">
        <f t="shared" si="2408"/>
        <v>0</v>
      </c>
      <c r="J983" s="11">
        <f t="shared" si="2409"/>
        <v>0</v>
      </c>
      <c r="K983" s="11">
        <f t="shared" si="2410"/>
        <v>0</v>
      </c>
      <c r="L983" s="11">
        <f t="shared" si="2276"/>
        <v>2969.2999999999997</v>
      </c>
      <c r="M983" s="11">
        <f t="shared" si="2277"/>
        <v>0</v>
      </c>
      <c r="N983" s="11">
        <f t="shared" si="2278"/>
        <v>0</v>
      </c>
      <c r="O983" s="11">
        <f t="shared" si="2411"/>
        <v>1942.7</v>
      </c>
      <c r="P983" s="11">
        <f t="shared" si="2412"/>
        <v>0</v>
      </c>
      <c r="Q983" s="11">
        <f t="shared" si="2413"/>
        <v>0</v>
      </c>
      <c r="R983" s="11">
        <f t="shared" si="2342"/>
        <v>4912</v>
      </c>
      <c r="S983" s="11">
        <f t="shared" si="2343"/>
        <v>0</v>
      </c>
      <c r="T983" s="11">
        <f t="shared" si="2344"/>
        <v>0</v>
      </c>
      <c r="U983" s="11">
        <f t="shared" si="2414"/>
        <v>0</v>
      </c>
      <c r="V983" s="11">
        <f t="shared" si="2415"/>
        <v>0</v>
      </c>
      <c r="W983" s="11">
        <f t="shared" si="2416"/>
        <v>0</v>
      </c>
      <c r="X983" s="11">
        <f t="shared" si="2345"/>
        <v>4912</v>
      </c>
      <c r="Y983" s="11">
        <f t="shared" si="2346"/>
        <v>0</v>
      </c>
      <c r="Z983" s="11">
        <f t="shared" si="2347"/>
        <v>0</v>
      </c>
      <c r="AA983" s="11">
        <f t="shared" si="2417"/>
        <v>0</v>
      </c>
      <c r="AB983" s="11">
        <f t="shared" si="2418"/>
        <v>0</v>
      </c>
      <c r="AC983" s="11">
        <f t="shared" si="2419"/>
        <v>0</v>
      </c>
      <c r="AD983" s="11">
        <f t="shared" si="2348"/>
        <v>4912</v>
      </c>
      <c r="AE983" s="11">
        <f t="shared" si="2349"/>
        <v>0</v>
      </c>
      <c r="AF983" s="11">
        <f t="shared" si="2350"/>
        <v>0</v>
      </c>
      <c r="AG983" s="11">
        <f t="shared" si="2420"/>
        <v>0</v>
      </c>
      <c r="AH983" s="11">
        <f t="shared" si="2351"/>
        <v>4912</v>
      </c>
      <c r="AI983" s="11">
        <f t="shared" si="2352"/>
        <v>0</v>
      </c>
      <c r="AJ983" s="11">
        <f t="shared" si="2353"/>
        <v>0</v>
      </c>
      <c r="AK983" s="11">
        <f t="shared" si="2421"/>
        <v>0</v>
      </c>
      <c r="AL983" s="11">
        <f t="shared" si="2422"/>
        <v>0</v>
      </c>
      <c r="AM983" s="11">
        <f t="shared" si="2423"/>
        <v>0</v>
      </c>
      <c r="AN983" s="11">
        <f t="shared" si="2354"/>
        <v>4912</v>
      </c>
      <c r="AO983" s="11">
        <f t="shared" si="2355"/>
        <v>0</v>
      </c>
      <c r="AP983" s="11">
        <f t="shared" si="2356"/>
        <v>0</v>
      </c>
      <c r="AQ983" s="11">
        <f t="shared" si="2424"/>
        <v>0</v>
      </c>
      <c r="AR983" s="11">
        <f t="shared" si="2425"/>
        <v>0</v>
      </c>
      <c r="AS983" s="11">
        <f t="shared" si="2426"/>
        <v>0</v>
      </c>
      <c r="AT983" s="11">
        <f t="shared" si="2357"/>
        <v>4912</v>
      </c>
      <c r="AU983" s="11">
        <f t="shared" si="2358"/>
        <v>0</v>
      </c>
      <c r="AV983" s="11">
        <f t="shared" si="2359"/>
        <v>0</v>
      </c>
      <c r="AW983" s="11">
        <f t="shared" si="2427"/>
        <v>0</v>
      </c>
      <c r="AX983" s="11">
        <f t="shared" si="2428"/>
        <v>0</v>
      </c>
      <c r="AY983" s="11">
        <f t="shared" si="2429"/>
        <v>0</v>
      </c>
      <c r="AZ983" s="11">
        <f t="shared" si="2360"/>
        <v>4912</v>
      </c>
      <c r="BA983" s="11">
        <f t="shared" si="2361"/>
        <v>0</v>
      </c>
      <c r="BB983" s="11">
        <f t="shared" si="2362"/>
        <v>0</v>
      </c>
      <c r="BC983" s="11">
        <f t="shared" si="2444"/>
        <v>0</v>
      </c>
      <c r="BD983" s="11">
        <f t="shared" si="2445"/>
        <v>0</v>
      </c>
      <c r="BE983" s="11">
        <f t="shared" si="2446"/>
        <v>0</v>
      </c>
      <c r="BF983" s="11">
        <f t="shared" si="2363"/>
        <v>4912</v>
      </c>
      <c r="BG983" s="11">
        <f t="shared" si="2364"/>
        <v>0</v>
      </c>
      <c r="BH983" s="11">
        <f t="shared" si="2365"/>
        <v>0</v>
      </c>
      <c r="BI983" s="11">
        <f t="shared" si="2447"/>
        <v>0</v>
      </c>
      <c r="BJ983" s="11">
        <f t="shared" si="2448"/>
        <v>0</v>
      </c>
      <c r="BK983" s="11">
        <f t="shared" si="2449"/>
        <v>0</v>
      </c>
      <c r="BL983" s="11">
        <f t="shared" si="2304"/>
        <v>4912</v>
      </c>
      <c r="BM983" s="11">
        <f t="shared" si="2450"/>
        <v>0</v>
      </c>
      <c r="BN983" s="43">
        <f t="shared" si="2438"/>
        <v>4912</v>
      </c>
      <c r="BO983" s="11">
        <f t="shared" si="2442"/>
        <v>0</v>
      </c>
      <c r="BP983" s="11">
        <f t="shared" si="2451"/>
        <v>0</v>
      </c>
      <c r="BQ983" s="43">
        <f t="shared" si="2439"/>
        <v>0</v>
      </c>
      <c r="BR983" s="11">
        <f t="shared" si="2443"/>
        <v>0</v>
      </c>
      <c r="BS983" s="11">
        <f t="shared" si="2451"/>
        <v>0</v>
      </c>
      <c r="BT983" s="43">
        <f t="shared" si="2440"/>
        <v>0</v>
      </c>
      <c r="BU983" s="11">
        <f t="shared" si="2451"/>
        <v>0</v>
      </c>
      <c r="BV983" s="21"/>
      <c r="BW983" s="21"/>
      <c r="BX983" s="1" t="str">
        <f t="shared" si="2339"/>
        <v/>
      </c>
    </row>
    <row r="984" spans="1:76" ht="46.8" customHeight="1" x14ac:dyDescent="0.3">
      <c r="A984" s="62" t="s">
        <v>650</v>
      </c>
      <c r="B984" s="63" t="s">
        <v>82</v>
      </c>
      <c r="C984" s="62"/>
      <c r="D984" s="62"/>
      <c r="E984" s="64" t="s">
        <v>83</v>
      </c>
      <c r="F984" s="11">
        <f t="shared" si="2405"/>
        <v>2969.2999999999997</v>
      </c>
      <c r="G984" s="11">
        <f t="shared" si="2406"/>
        <v>0</v>
      </c>
      <c r="H984" s="11">
        <f t="shared" si="2407"/>
        <v>0</v>
      </c>
      <c r="I984" s="11">
        <f t="shared" si="2408"/>
        <v>0</v>
      </c>
      <c r="J984" s="11">
        <f t="shared" si="2409"/>
        <v>0</v>
      </c>
      <c r="K984" s="11">
        <f t="shared" si="2410"/>
        <v>0</v>
      </c>
      <c r="L984" s="11">
        <f t="shared" si="2276"/>
        <v>2969.2999999999997</v>
      </c>
      <c r="M984" s="11">
        <f t="shared" si="2277"/>
        <v>0</v>
      </c>
      <c r="N984" s="11">
        <f t="shared" si="2278"/>
        <v>0</v>
      </c>
      <c r="O984" s="11">
        <f t="shared" si="2411"/>
        <v>1942.7</v>
      </c>
      <c r="P984" s="11">
        <f t="shared" si="2412"/>
        <v>0</v>
      </c>
      <c r="Q984" s="11">
        <f t="shared" si="2413"/>
        <v>0</v>
      </c>
      <c r="R984" s="11">
        <f t="shared" si="2342"/>
        <v>4912</v>
      </c>
      <c r="S984" s="11">
        <f t="shared" si="2343"/>
        <v>0</v>
      </c>
      <c r="T984" s="11">
        <f t="shared" si="2344"/>
        <v>0</v>
      </c>
      <c r="U984" s="11">
        <f t="shared" si="2414"/>
        <v>0</v>
      </c>
      <c r="V984" s="11">
        <f t="shared" si="2415"/>
        <v>0</v>
      </c>
      <c r="W984" s="11">
        <f t="shared" si="2416"/>
        <v>0</v>
      </c>
      <c r="X984" s="11">
        <f t="shared" si="2345"/>
        <v>4912</v>
      </c>
      <c r="Y984" s="11">
        <f t="shared" si="2346"/>
        <v>0</v>
      </c>
      <c r="Z984" s="11">
        <f t="shared" si="2347"/>
        <v>0</v>
      </c>
      <c r="AA984" s="11">
        <f t="shared" si="2417"/>
        <v>0</v>
      </c>
      <c r="AB984" s="11">
        <f t="shared" si="2418"/>
        <v>0</v>
      </c>
      <c r="AC984" s="11">
        <f t="shared" si="2419"/>
        <v>0</v>
      </c>
      <c r="AD984" s="11">
        <f t="shared" si="2348"/>
        <v>4912</v>
      </c>
      <c r="AE984" s="11">
        <f t="shared" si="2349"/>
        <v>0</v>
      </c>
      <c r="AF984" s="11">
        <f t="shared" si="2350"/>
        <v>0</v>
      </c>
      <c r="AG984" s="11">
        <f t="shared" si="2420"/>
        <v>0</v>
      </c>
      <c r="AH984" s="11">
        <f t="shared" si="2351"/>
        <v>4912</v>
      </c>
      <c r="AI984" s="11">
        <f t="shared" si="2352"/>
        <v>0</v>
      </c>
      <c r="AJ984" s="11">
        <f t="shared" si="2353"/>
        <v>0</v>
      </c>
      <c r="AK984" s="11">
        <f t="shared" si="2421"/>
        <v>0</v>
      </c>
      <c r="AL984" s="11">
        <f t="shared" si="2422"/>
        <v>0</v>
      </c>
      <c r="AM984" s="11">
        <f t="shared" si="2423"/>
        <v>0</v>
      </c>
      <c r="AN984" s="11">
        <f t="shared" si="2354"/>
        <v>4912</v>
      </c>
      <c r="AO984" s="11">
        <f t="shared" si="2355"/>
        <v>0</v>
      </c>
      <c r="AP984" s="11">
        <f t="shared" si="2356"/>
        <v>0</v>
      </c>
      <c r="AQ984" s="11">
        <f t="shared" si="2424"/>
        <v>0</v>
      </c>
      <c r="AR984" s="11">
        <f t="shared" si="2425"/>
        <v>0</v>
      </c>
      <c r="AS984" s="11">
        <f t="shared" si="2426"/>
        <v>0</v>
      </c>
      <c r="AT984" s="11">
        <f t="shared" si="2357"/>
        <v>4912</v>
      </c>
      <c r="AU984" s="11">
        <f t="shared" si="2358"/>
        <v>0</v>
      </c>
      <c r="AV984" s="11">
        <f t="shared" si="2359"/>
        <v>0</v>
      </c>
      <c r="AW984" s="11">
        <f t="shared" si="2427"/>
        <v>0</v>
      </c>
      <c r="AX984" s="11">
        <f t="shared" si="2428"/>
        <v>0</v>
      </c>
      <c r="AY984" s="11">
        <f t="shared" si="2429"/>
        <v>0</v>
      </c>
      <c r="AZ984" s="11">
        <f t="shared" si="2360"/>
        <v>4912</v>
      </c>
      <c r="BA984" s="11">
        <f t="shared" si="2361"/>
        <v>0</v>
      </c>
      <c r="BB984" s="11">
        <f t="shared" si="2362"/>
        <v>0</v>
      </c>
      <c r="BC984" s="11">
        <f t="shared" si="2444"/>
        <v>0</v>
      </c>
      <c r="BD984" s="11">
        <f t="shared" si="2445"/>
        <v>0</v>
      </c>
      <c r="BE984" s="11">
        <f t="shared" si="2446"/>
        <v>0</v>
      </c>
      <c r="BF984" s="11">
        <f t="shared" si="2363"/>
        <v>4912</v>
      </c>
      <c r="BG984" s="11">
        <f t="shared" si="2364"/>
        <v>0</v>
      </c>
      <c r="BH984" s="11">
        <f t="shared" si="2365"/>
        <v>0</v>
      </c>
      <c r="BI984" s="11">
        <f t="shared" si="2447"/>
        <v>0</v>
      </c>
      <c r="BJ984" s="11">
        <f t="shared" si="2448"/>
        <v>0</v>
      </c>
      <c r="BK984" s="11">
        <f t="shared" si="2449"/>
        <v>0</v>
      </c>
      <c r="BL984" s="11">
        <f t="shared" si="2304"/>
        <v>4912</v>
      </c>
      <c r="BM984" s="11">
        <f t="shared" si="2450"/>
        <v>0</v>
      </c>
      <c r="BN984" s="43">
        <f t="shared" si="2438"/>
        <v>4912</v>
      </c>
      <c r="BO984" s="11">
        <f t="shared" si="2442"/>
        <v>0</v>
      </c>
      <c r="BP984" s="11">
        <f t="shared" si="2451"/>
        <v>0</v>
      </c>
      <c r="BQ984" s="43">
        <f t="shared" si="2439"/>
        <v>0</v>
      </c>
      <c r="BR984" s="11">
        <f t="shared" si="2443"/>
        <v>0</v>
      </c>
      <c r="BS984" s="11">
        <f t="shared" si="2451"/>
        <v>0</v>
      </c>
      <c r="BT984" s="43">
        <f t="shared" si="2440"/>
        <v>0</v>
      </c>
      <c r="BU984" s="11">
        <f t="shared" si="2451"/>
        <v>0</v>
      </c>
      <c r="BV984" s="21"/>
      <c r="BW984" s="21"/>
      <c r="BX984" s="1" t="str">
        <f t="shared" si="2339"/>
        <v/>
      </c>
    </row>
    <row r="985" spans="1:76" ht="15.6" customHeight="1" x14ac:dyDescent="0.3">
      <c r="A985" s="62" t="s">
        <v>650</v>
      </c>
      <c r="B985" s="63">
        <v>600</v>
      </c>
      <c r="C985" s="62" t="s">
        <v>71</v>
      </c>
      <c r="D985" s="62" t="s">
        <v>72</v>
      </c>
      <c r="E985" s="64" t="s">
        <v>73</v>
      </c>
      <c r="F985" s="11">
        <f>3419.7-450.4</f>
        <v>2969.2999999999997</v>
      </c>
      <c r="G985" s="11">
        <v>0</v>
      </c>
      <c r="H985" s="11">
        <v>0</v>
      </c>
      <c r="I985" s="11"/>
      <c r="J985" s="11"/>
      <c r="K985" s="11"/>
      <c r="L985" s="11">
        <f t="shared" si="2276"/>
        <v>2969.2999999999997</v>
      </c>
      <c r="M985" s="11">
        <f t="shared" si="2277"/>
        <v>0</v>
      </c>
      <c r="N985" s="11">
        <f t="shared" si="2278"/>
        <v>0</v>
      </c>
      <c r="O985" s="11">
        <v>1942.7</v>
      </c>
      <c r="P985" s="11"/>
      <c r="Q985" s="11"/>
      <c r="R985" s="11">
        <f t="shared" si="2342"/>
        <v>4912</v>
      </c>
      <c r="S985" s="11">
        <f t="shared" si="2343"/>
        <v>0</v>
      </c>
      <c r="T985" s="11">
        <f t="shared" si="2344"/>
        <v>0</v>
      </c>
      <c r="U985" s="11"/>
      <c r="V985" s="11"/>
      <c r="W985" s="11"/>
      <c r="X985" s="11">
        <f t="shared" si="2345"/>
        <v>4912</v>
      </c>
      <c r="Y985" s="11">
        <f t="shared" si="2346"/>
        <v>0</v>
      </c>
      <c r="Z985" s="11">
        <f t="shared" si="2347"/>
        <v>0</v>
      </c>
      <c r="AA985" s="11"/>
      <c r="AB985" s="11"/>
      <c r="AC985" s="11"/>
      <c r="AD985" s="11">
        <f t="shared" si="2348"/>
        <v>4912</v>
      </c>
      <c r="AE985" s="11">
        <f t="shared" si="2349"/>
        <v>0</v>
      </c>
      <c r="AF985" s="11">
        <f t="shared" si="2350"/>
        <v>0</v>
      </c>
      <c r="AG985" s="11"/>
      <c r="AH985" s="11">
        <f t="shared" si="2351"/>
        <v>4912</v>
      </c>
      <c r="AI985" s="11">
        <f t="shared" si="2352"/>
        <v>0</v>
      </c>
      <c r="AJ985" s="11">
        <f t="shared" si="2353"/>
        <v>0</v>
      </c>
      <c r="AK985" s="11"/>
      <c r="AL985" s="11"/>
      <c r="AM985" s="11"/>
      <c r="AN985" s="11">
        <f t="shared" si="2354"/>
        <v>4912</v>
      </c>
      <c r="AO985" s="11">
        <f t="shared" si="2355"/>
        <v>0</v>
      </c>
      <c r="AP985" s="11">
        <f t="shared" si="2356"/>
        <v>0</v>
      </c>
      <c r="AQ985" s="11"/>
      <c r="AR985" s="11"/>
      <c r="AS985" s="11"/>
      <c r="AT985" s="11">
        <f t="shared" si="2357"/>
        <v>4912</v>
      </c>
      <c r="AU985" s="11">
        <f t="shared" si="2358"/>
        <v>0</v>
      </c>
      <c r="AV985" s="11">
        <f t="shared" si="2359"/>
        <v>0</v>
      </c>
      <c r="AW985" s="11"/>
      <c r="AX985" s="11"/>
      <c r="AY985" s="11"/>
      <c r="AZ985" s="11">
        <f t="shared" si="2360"/>
        <v>4912</v>
      </c>
      <c r="BA985" s="11">
        <f t="shared" si="2361"/>
        <v>0</v>
      </c>
      <c r="BB985" s="11">
        <f t="shared" si="2362"/>
        <v>0</v>
      </c>
      <c r="BC985" s="11"/>
      <c r="BD985" s="11"/>
      <c r="BE985" s="11"/>
      <c r="BF985" s="11">
        <f t="shared" si="2363"/>
        <v>4912</v>
      </c>
      <c r="BG985" s="11">
        <f t="shared" si="2364"/>
        <v>0</v>
      </c>
      <c r="BH985" s="11">
        <f t="shared" si="2365"/>
        <v>0</v>
      </c>
      <c r="BI985" s="11"/>
      <c r="BJ985" s="11"/>
      <c r="BK985" s="11"/>
      <c r="BL985" s="11">
        <f t="shared" si="2304"/>
        <v>4912</v>
      </c>
      <c r="BM985" s="11"/>
      <c r="BN985" s="43">
        <f t="shared" si="2438"/>
        <v>4912</v>
      </c>
      <c r="BO985" s="11">
        <f t="shared" si="2442"/>
        <v>0</v>
      </c>
      <c r="BP985" s="11"/>
      <c r="BQ985" s="43">
        <f t="shared" si="2439"/>
        <v>0</v>
      </c>
      <c r="BR985" s="11">
        <f t="shared" si="2443"/>
        <v>0</v>
      </c>
      <c r="BS985" s="11"/>
      <c r="BT985" s="43">
        <f t="shared" si="2440"/>
        <v>0</v>
      </c>
      <c r="BU985" s="11"/>
      <c r="BV985" s="21"/>
      <c r="BW985" s="21"/>
      <c r="BX985" s="1" t="str">
        <f t="shared" si="2339"/>
        <v>0409</v>
      </c>
    </row>
    <row r="986" spans="1:76" ht="46.8" customHeight="1" x14ac:dyDescent="0.3">
      <c r="A986" s="62" t="s">
        <v>651</v>
      </c>
      <c r="B986" s="63"/>
      <c r="C986" s="62"/>
      <c r="D986" s="62"/>
      <c r="E986" s="64" t="s">
        <v>652</v>
      </c>
      <c r="F986" s="11">
        <f>F987+F992+F995+F998+F1001+F1004+F1007+F1013+F1019</f>
        <v>793979.39999999991</v>
      </c>
      <c r="G986" s="11">
        <f>G987+G992+G995+G998+G1001+G1004+G1007+G1013+G1019</f>
        <v>1020905.6</v>
      </c>
      <c r="H986" s="11">
        <f>H987+H992+H995+H998+H1001+H1004+H1007+H1013+H1019</f>
        <v>908995.1</v>
      </c>
      <c r="I986" s="11">
        <f>I987+I992+I995+I998+I1001+I1004+I1007+I1013+I1019+I1016</f>
        <v>-33644.199999999997</v>
      </c>
      <c r="J986" s="11">
        <f>J987+J992+J995+J998+J1001+J1004+J1007+J1013+J1019+J1016</f>
        <v>47231.199999999997</v>
      </c>
      <c r="K986" s="11">
        <f>K987+K992+K995+K998+K1001+K1004+K1007+K1013+K1019+K1016</f>
        <v>-53910.400000000001</v>
      </c>
      <c r="L986" s="11">
        <f t="shared" si="2276"/>
        <v>760335.2</v>
      </c>
      <c r="M986" s="11">
        <f t="shared" si="2277"/>
        <v>1068136.8</v>
      </c>
      <c r="N986" s="11">
        <f t="shared" si="2278"/>
        <v>855084.7</v>
      </c>
      <c r="O986" s="11">
        <f>O987+O992+O995+O998+O1001+O1004+O1007+O1013+O1019+O1016+O1010</f>
        <v>376461.16235</v>
      </c>
      <c r="P986" s="11">
        <f>P987+P992+P995+P998+P1001+P1004+P1007+P1013+P1019+P1016+P1010</f>
        <v>28895.330999999998</v>
      </c>
      <c r="Q986" s="11">
        <f>Q987+Q992+Q995+Q998+Q1001+Q1004+Q1007+Q1013+Q1019+Q1016+Q1010</f>
        <v>-6147.1</v>
      </c>
      <c r="R986" s="11">
        <f t="shared" si="2342"/>
        <v>1136796.3623500001</v>
      </c>
      <c r="S986" s="11">
        <f t="shared" si="2343"/>
        <v>1097032.1310000001</v>
      </c>
      <c r="T986" s="11">
        <f t="shared" si="2344"/>
        <v>848937.6</v>
      </c>
      <c r="U986" s="11">
        <f>U987+U992+U995+U998+U1001+U1004+U1007+U1013+U1019+U1016+U1010</f>
        <v>-1700.729</v>
      </c>
      <c r="V986" s="11">
        <f>V987+V992+V995+V998+V1001+V1004+V1007+V1013+V1019+V1016+V1010</f>
        <v>0</v>
      </c>
      <c r="W986" s="11">
        <f>W987+W992+W995+W998+W1001+W1004+W1007+W1013+W1019+W1016+W1010</f>
        <v>0</v>
      </c>
      <c r="X986" s="11">
        <f t="shared" si="2345"/>
        <v>1135095.63335</v>
      </c>
      <c r="Y986" s="11">
        <f t="shared" si="2346"/>
        <v>1097032.1310000001</v>
      </c>
      <c r="Z986" s="11">
        <f t="shared" si="2347"/>
        <v>848937.6</v>
      </c>
      <c r="AA986" s="11">
        <f>AA987+AA992+AA995+AA998+AA1001+AA1004+AA1007+AA1013+AA1019+AA1016+AA1010</f>
        <v>1079.7</v>
      </c>
      <c r="AB986" s="11">
        <f>AB987+AB992+AB995+AB998+AB1001+AB1004+AB1007+AB1013+AB1019+AB1016+AB1010</f>
        <v>0</v>
      </c>
      <c r="AC986" s="11">
        <f>AC987+AC992+AC995+AC998+AC1001+AC1004+AC1007+AC1013+AC1019+AC1016+AC1010</f>
        <v>0</v>
      </c>
      <c r="AD986" s="11">
        <f t="shared" si="2348"/>
        <v>1136175.33335</v>
      </c>
      <c r="AE986" s="11">
        <f t="shared" si="2349"/>
        <v>1097032.1310000001</v>
      </c>
      <c r="AF986" s="11">
        <f t="shared" si="2350"/>
        <v>848937.6</v>
      </c>
      <c r="AG986" s="11">
        <f>AG987+AG992+AG995+AG998+AG1001+AG1004+AG1007+AG1013+AG1019+AG1016+AG1010</f>
        <v>0</v>
      </c>
      <c r="AH986" s="11">
        <f t="shared" si="2351"/>
        <v>1136175.33335</v>
      </c>
      <c r="AI986" s="11">
        <f t="shared" si="2352"/>
        <v>1097032.1310000001</v>
      </c>
      <c r="AJ986" s="11">
        <f t="shared" si="2353"/>
        <v>848937.6</v>
      </c>
      <c r="AK986" s="11">
        <f>AK987+AK992+AK995+AK998+AK1001+AK1004+AK1007+AK1013+AK1019+AK1016+AK1010</f>
        <v>42257.132000000005</v>
      </c>
      <c r="AL986" s="11">
        <f>AL987+AL992+AL995+AL998+AL1001+AL1004+AL1007+AL1013+AL1019+AL1016+AL1010</f>
        <v>-302348.717</v>
      </c>
      <c r="AM986" s="11">
        <f>AM987+AM992+AM995+AM998+AM1001+AM1004+AM1007+AM1013+AM1019+AM1016+AM1010</f>
        <v>-83441.516999999993</v>
      </c>
      <c r="AN986" s="11">
        <f t="shared" si="2354"/>
        <v>1178432.46535</v>
      </c>
      <c r="AO986" s="11">
        <f t="shared" si="2355"/>
        <v>794683.41400000011</v>
      </c>
      <c r="AP986" s="11">
        <f t="shared" si="2356"/>
        <v>765496.08299999998</v>
      </c>
      <c r="AQ986" s="11">
        <f>AQ987+AQ992+AQ995+AQ998+AQ1001+AQ1004+AQ1007+AQ1013+AQ1019+AQ1016+AQ1010</f>
        <v>-5943.5219999999999</v>
      </c>
      <c r="AR986" s="11">
        <f>AR987+AR992+AR995+AR998+AR1001+AR1004+AR1007+AR1013+AR1019+AR1016+AR1010</f>
        <v>-10411.383</v>
      </c>
      <c r="AS986" s="11">
        <f>AS987+AS992+AS995+AS998+AS1001+AS1004+AS1007+AS1013+AS1019+AS1016+AS1010</f>
        <v>-10411.383</v>
      </c>
      <c r="AT986" s="11">
        <f t="shared" si="2357"/>
        <v>1172488.9433499998</v>
      </c>
      <c r="AU986" s="11">
        <f t="shared" si="2358"/>
        <v>784272.03100000008</v>
      </c>
      <c r="AV986" s="11">
        <f t="shared" si="2359"/>
        <v>755084.7</v>
      </c>
      <c r="AW986" s="11">
        <f>AW987+AW992+AW995+AW998+AW1001+AW1004+AW1007+AW1013+AW1019+AW1016+AW1010</f>
        <v>-90.232999999999947</v>
      </c>
      <c r="AX986" s="11">
        <f>AX987+AX992+AX995+AX998+AX1001+AX1004+AX1007+AX1013+AX1019+AX1016+AX1010</f>
        <v>0</v>
      </c>
      <c r="AY986" s="11">
        <f>AY987+AY992+AY995+AY998+AY1001+AY1004+AY1007+AY1013+AY1019+AY1016+AY1010</f>
        <v>0</v>
      </c>
      <c r="AZ986" s="11">
        <f t="shared" si="2360"/>
        <v>1172398.7103499998</v>
      </c>
      <c r="BA986" s="11">
        <f t="shared" si="2361"/>
        <v>784272.03100000008</v>
      </c>
      <c r="BB986" s="11">
        <f t="shared" si="2362"/>
        <v>755084.7</v>
      </c>
      <c r="BC986" s="11">
        <f>BC987+BC992+BC995+BC998+BC1001+BC1004+BC1007+BC1013+BC1019+BC1016+BC1010</f>
        <v>0</v>
      </c>
      <c r="BD986" s="11">
        <f>BD987+BD992+BD995+BD998+BD1001+BD1004+BD1007+BD1013+BD1019+BD1016+BD1010</f>
        <v>0</v>
      </c>
      <c r="BE986" s="11">
        <f>BE987+BE992+BE995+BE998+BE1001+BE1004+BE1007+BE1013+BE1019+BE1016+BE1010</f>
        <v>0</v>
      </c>
      <c r="BF986" s="11">
        <f t="shared" si="2363"/>
        <v>1172398.7103499998</v>
      </c>
      <c r="BG986" s="11">
        <f t="shared" si="2364"/>
        <v>784272.03100000008</v>
      </c>
      <c r="BH986" s="11">
        <f t="shared" si="2365"/>
        <v>755084.7</v>
      </c>
      <c r="BI986" s="11">
        <f>BI987+BI992+BI995+BI998+BI1001+BI1004+BI1007+BI1013+BI1019+BI1016+BI1010</f>
        <v>-39558.546000000002</v>
      </c>
      <c r="BJ986" s="11">
        <f>BJ987+BJ992+BJ995+BJ998+BJ1001+BJ1004+BJ1007+BJ1013+BJ1019+BJ1016+BJ1010</f>
        <v>39419.066999999995</v>
      </c>
      <c r="BK986" s="11">
        <f>BK987+BK992+BK995+BK998+BK1001+BK1004+BK1007+BK1013+BK1019+BK1016+BK1010</f>
        <v>0</v>
      </c>
      <c r="BL986" s="11">
        <f t="shared" si="2304"/>
        <v>1132840.1643499997</v>
      </c>
      <c r="BM986" s="11">
        <f>BM987+BM992+BM995+BM998+BM1001+BM1004+BM1007+BM1013+BM1019+BM1016+BM1010</f>
        <v>0</v>
      </c>
      <c r="BN986" s="43">
        <f t="shared" si="2438"/>
        <v>1132840.1643499997</v>
      </c>
      <c r="BO986" s="11">
        <f t="shared" si="2442"/>
        <v>823691.09800000011</v>
      </c>
      <c r="BP986" s="11">
        <f>BP987+BP992+BP995+BP998+BP1001+BP1004+BP1007+BP1013+BP1019+BP1016+BP1010</f>
        <v>0</v>
      </c>
      <c r="BQ986" s="43">
        <f t="shared" si="2439"/>
        <v>823691.09800000011</v>
      </c>
      <c r="BR986" s="11">
        <f t="shared" si="2443"/>
        <v>755084.7</v>
      </c>
      <c r="BS986" s="11">
        <f>BS987+BS992+BS995+BS998+BS1001+BS1004+BS1007+BS1013+BS1019+BS1016+BS1010</f>
        <v>0</v>
      </c>
      <c r="BT986" s="43">
        <f t="shared" si="2440"/>
        <v>755084.7</v>
      </c>
      <c r="BU986" s="11">
        <f>BU987+BU992+BU995+BU998+BU1001+BU1004+BU1007+BU1013+BU1019+BU1016+BU1010</f>
        <v>0</v>
      </c>
      <c r="BV986" s="21"/>
      <c r="BW986" s="21"/>
      <c r="BX986" s="1" t="str">
        <f t="shared" si="2339"/>
        <v/>
      </c>
    </row>
    <row r="987" spans="1:76" ht="31.2" customHeight="1" x14ac:dyDescent="0.3">
      <c r="A987" s="62" t="s">
        <v>653</v>
      </c>
      <c r="B987" s="63"/>
      <c r="C987" s="62"/>
      <c r="D987" s="62"/>
      <c r="E987" s="64" t="s">
        <v>654</v>
      </c>
      <c r="F987" s="11">
        <f t="shared" ref="F987:K987" si="2452">F988+F990</f>
        <v>520684.3</v>
      </c>
      <c r="G987" s="11">
        <f t="shared" si="2452"/>
        <v>490684.3</v>
      </c>
      <c r="H987" s="11">
        <f t="shared" si="2452"/>
        <v>491056.8</v>
      </c>
      <c r="I987" s="11">
        <f t="shared" si="2452"/>
        <v>-48910.6</v>
      </c>
      <c r="J987" s="11">
        <f t="shared" si="2452"/>
        <v>-52768.800000000003</v>
      </c>
      <c r="K987" s="11">
        <f t="shared" si="2452"/>
        <v>-53910.400000000001</v>
      </c>
      <c r="L987" s="11">
        <f t="shared" si="2276"/>
        <v>471773.7</v>
      </c>
      <c r="M987" s="11">
        <f t="shared" si="2277"/>
        <v>437915.5</v>
      </c>
      <c r="N987" s="11">
        <f t="shared" si="2278"/>
        <v>437146.39999999997</v>
      </c>
      <c r="O987" s="11">
        <f>O988+O990</f>
        <v>29105.670999999998</v>
      </c>
      <c r="P987" s="11">
        <f>P988+P990</f>
        <v>28895.330999999998</v>
      </c>
      <c r="Q987" s="11">
        <f>Q988+Q990</f>
        <v>0</v>
      </c>
      <c r="R987" s="11">
        <f t="shared" si="2342"/>
        <v>500879.37099999998</v>
      </c>
      <c r="S987" s="11">
        <f t="shared" si="2343"/>
        <v>466810.83100000001</v>
      </c>
      <c r="T987" s="11">
        <f t="shared" si="2344"/>
        <v>437146.39999999997</v>
      </c>
      <c r="U987" s="11">
        <f>U988+U990</f>
        <v>-352.22899999999998</v>
      </c>
      <c r="V987" s="11">
        <f>V988+V990</f>
        <v>0</v>
      </c>
      <c r="W987" s="11">
        <f>W988+W990</f>
        <v>0</v>
      </c>
      <c r="X987" s="11">
        <f t="shared" si="2345"/>
        <v>500527.14199999999</v>
      </c>
      <c r="Y987" s="11">
        <f t="shared" si="2346"/>
        <v>466810.83100000001</v>
      </c>
      <c r="Z987" s="11">
        <f t="shared" si="2347"/>
        <v>437146.39999999997</v>
      </c>
      <c r="AA987" s="11">
        <f>AA988+AA990</f>
        <v>0</v>
      </c>
      <c r="AB987" s="11">
        <f>AB988+AB990</f>
        <v>0</v>
      </c>
      <c r="AC987" s="11">
        <f>AC988+AC990</f>
        <v>0</v>
      </c>
      <c r="AD987" s="11">
        <f t="shared" si="2348"/>
        <v>500527.14199999999</v>
      </c>
      <c r="AE987" s="11">
        <f t="shared" si="2349"/>
        <v>466810.83100000001</v>
      </c>
      <c r="AF987" s="11">
        <f t="shared" si="2350"/>
        <v>437146.39999999997</v>
      </c>
      <c r="AG987" s="11">
        <f>AG988+AG990</f>
        <v>0</v>
      </c>
      <c r="AH987" s="11">
        <f t="shared" si="2351"/>
        <v>500527.14199999999</v>
      </c>
      <c r="AI987" s="11">
        <f t="shared" si="2352"/>
        <v>466810.83100000001</v>
      </c>
      <c r="AJ987" s="11">
        <f t="shared" si="2353"/>
        <v>437146.39999999997</v>
      </c>
      <c r="AK987" s="11">
        <f>AK988+AK990</f>
        <v>43651.665000000001</v>
      </c>
      <c r="AL987" s="11">
        <f>AL988+AL990</f>
        <v>10411.383</v>
      </c>
      <c r="AM987" s="11">
        <f>AM988+AM990</f>
        <v>10411.383</v>
      </c>
      <c r="AN987" s="11">
        <f t="shared" si="2354"/>
        <v>544178.80700000003</v>
      </c>
      <c r="AO987" s="11">
        <f t="shared" si="2355"/>
        <v>477222.21399999998</v>
      </c>
      <c r="AP987" s="11">
        <f t="shared" si="2356"/>
        <v>447557.78299999994</v>
      </c>
      <c r="AQ987" s="11">
        <f>AQ988+AQ990</f>
        <v>-5943.5219999999999</v>
      </c>
      <c r="AR987" s="11">
        <f>AR988+AR990</f>
        <v>-10411.383</v>
      </c>
      <c r="AS987" s="11">
        <f>AS988+AS990</f>
        <v>-10411.383</v>
      </c>
      <c r="AT987" s="11">
        <f t="shared" si="2357"/>
        <v>538235.28500000003</v>
      </c>
      <c r="AU987" s="11">
        <f t="shared" si="2358"/>
        <v>466810.83100000001</v>
      </c>
      <c r="AV987" s="11">
        <f t="shared" si="2359"/>
        <v>437146.39999999997</v>
      </c>
      <c r="AW987" s="11">
        <f>AW988+AW990</f>
        <v>0</v>
      </c>
      <c r="AX987" s="11">
        <f>AX988+AX990</f>
        <v>0</v>
      </c>
      <c r="AY987" s="11">
        <f>AY988+AY990</f>
        <v>0</v>
      </c>
      <c r="AZ987" s="11">
        <f t="shared" si="2360"/>
        <v>538235.28500000003</v>
      </c>
      <c r="BA987" s="11">
        <f t="shared" si="2361"/>
        <v>466810.83100000001</v>
      </c>
      <c r="BB987" s="11">
        <f t="shared" si="2362"/>
        <v>437146.39999999997</v>
      </c>
      <c r="BC987" s="11">
        <f>BC988+BC990</f>
        <v>0</v>
      </c>
      <c r="BD987" s="11">
        <f>BD988+BD990</f>
        <v>0</v>
      </c>
      <c r="BE987" s="11">
        <f>BE988+BE990</f>
        <v>0</v>
      </c>
      <c r="BF987" s="11">
        <f t="shared" si="2363"/>
        <v>538235.28500000003</v>
      </c>
      <c r="BG987" s="11">
        <f t="shared" si="2364"/>
        <v>466810.83100000001</v>
      </c>
      <c r="BH987" s="11">
        <f t="shared" si="2365"/>
        <v>437146.39999999997</v>
      </c>
      <c r="BI987" s="11">
        <f>BI988+BI990</f>
        <v>-29120.442999999999</v>
      </c>
      <c r="BJ987" s="11">
        <f>BJ988+BJ990</f>
        <v>29986.081999999999</v>
      </c>
      <c r="BK987" s="11">
        <f>BK988+BK990</f>
        <v>0</v>
      </c>
      <c r="BL987" s="11">
        <f t="shared" si="2304"/>
        <v>509114.84200000006</v>
      </c>
      <c r="BM987" s="11">
        <f>BM988+BM990</f>
        <v>0</v>
      </c>
      <c r="BN987" s="43">
        <f t="shared" si="2438"/>
        <v>509114.84200000006</v>
      </c>
      <c r="BO987" s="11">
        <f t="shared" si="2442"/>
        <v>496796.913</v>
      </c>
      <c r="BP987" s="11">
        <f>BP988+BP990</f>
        <v>0</v>
      </c>
      <c r="BQ987" s="43">
        <f t="shared" si="2439"/>
        <v>496796.913</v>
      </c>
      <c r="BR987" s="11">
        <f t="shared" si="2443"/>
        <v>437146.39999999997</v>
      </c>
      <c r="BS987" s="11">
        <f>BS988+BS990</f>
        <v>0</v>
      </c>
      <c r="BT987" s="43">
        <f t="shared" si="2440"/>
        <v>437146.39999999997</v>
      </c>
      <c r="BU987" s="11">
        <f>BU988+BU990</f>
        <v>0</v>
      </c>
      <c r="BV987" s="21"/>
      <c r="BW987" s="21"/>
      <c r="BX987" s="1" t="str">
        <f t="shared" si="2339"/>
        <v/>
      </c>
    </row>
    <row r="988" spans="1:76" ht="31.2" customHeight="1" x14ac:dyDescent="0.3">
      <c r="A988" s="62" t="s">
        <v>653</v>
      </c>
      <c r="B988" s="63" t="s">
        <v>64</v>
      </c>
      <c r="C988" s="62"/>
      <c r="D988" s="62"/>
      <c r="E988" s="64" t="s">
        <v>65</v>
      </c>
      <c r="F988" s="11">
        <f t="shared" ref="F988:K988" si="2453">F989</f>
        <v>519632</v>
      </c>
      <c r="G988" s="11">
        <f t="shared" si="2453"/>
        <v>490490.5</v>
      </c>
      <c r="H988" s="11">
        <f t="shared" si="2453"/>
        <v>490850</v>
      </c>
      <c r="I988" s="11">
        <f t="shared" si="2453"/>
        <v>-48910.6</v>
      </c>
      <c r="J988" s="11">
        <f t="shared" si="2453"/>
        <v>-52768.800000000003</v>
      </c>
      <c r="K988" s="11">
        <f t="shared" si="2453"/>
        <v>-53910.400000000001</v>
      </c>
      <c r="L988" s="11">
        <f t="shared" ref="L988:L1051" si="2454">F988+I988</f>
        <v>470721.4</v>
      </c>
      <c r="M988" s="11">
        <f t="shared" ref="M988:M1051" si="2455">G988+J988</f>
        <v>437721.7</v>
      </c>
      <c r="N988" s="11">
        <f t="shared" ref="N988:N1051" si="2456">H988+K988</f>
        <v>436939.6</v>
      </c>
      <c r="O988" s="11">
        <f>O989</f>
        <v>29105.670999999998</v>
      </c>
      <c r="P988" s="11">
        <f>P989</f>
        <v>28895.330999999998</v>
      </c>
      <c r="Q988" s="11">
        <f>Q989</f>
        <v>0</v>
      </c>
      <c r="R988" s="11">
        <f t="shared" si="2342"/>
        <v>499827.071</v>
      </c>
      <c r="S988" s="11">
        <f t="shared" si="2343"/>
        <v>466617.03100000002</v>
      </c>
      <c r="T988" s="11">
        <f t="shared" si="2344"/>
        <v>436939.6</v>
      </c>
      <c r="U988" s="11">
        <f>U989</f>
        <v>-352.22899999999998</v>
      </c>
      <c r="V988" s="11">
        <f>V989</f>
        <v>0</v>
      </c>
      <c r="W988" s="11">
        <f>W989</f>
        <v>0</v>
      </c>
      <c r="X988" s="11">
        <f t="shared" si="2345"/>
        <v>499474.842</v>
      </c>
      <c r="Y988" s="11">
        <f t="shared" si="2346"/>
        <v>466617.03100000002</v>
      </c>
      <c r="Z988" s="11">
        <f t="shared" si="2347"/>
        <v>436939.6</v>
      </c>
      <c r="AA988" s="11">
        <f>AA989</f>
        <v>0</v>
      </c>
      <c r="AB988" s="11">
        <f>AB989</f>
        <v>0</v>
      </c>
      <c r="AC988" s="11">
        <f>AC989</f>
        <v>0</v>
      </c>
      <c r="AD988" s="11">
        <f t="shared" si="2348"/>
        <v>499474.842</v>
      </c>
      <c r="AE988" s="11">
        <f t="shared" si="2349"/>
        <v>466617.03100000002</v>
      </c>
      <c r="AF988" s="11">
        <f t="shared" si="2350"/>
        <v>436939.6</v>
      </c>
      <c r="AG988" s="11">
        <f>AG989</f>
        <v>0</v>
      </c>
      <c r="AH988" s="11">
        <f t="shared" si="2351"/>
        <v>499474.842</v>
      </c>
      <c r="AI988" s="11">
        <f t="shared" si="2352"/>
        <v>466617.03100000002</v>
      </c>
      <c r="AJ988" s="11">
        <f t="shared" si="2353"/>
        <v>436939.6</v>
      </c>
      <c r="AK988" s="11">
        <f>AK989</f>
        <v>43651.665000000001</v>
      </c>
      <c r="AL988" s="11">
        <f>AL989</f>
        <v>10411.383</v>
      </c>
      <c r="AM988" s="11">
        <f>AM989</f>
        <v>10411.383</v>
      </c>
      <c r="AN988" s="11">
        <f t="shared" si="2354"/>
        <v>543126.50699999998</v>
      </c>
      <c r="AO988" s="11">
        <f t="shared" si="2355"/>
        <v>477028.41399999999</v>
      </c>
      <c r="AP988" s="11">
        <f t="shared" si="2356"/>
        <v>447350.98299999995</v>
      </c>
      <c r="AQ988" s="11">
        <f>AQ989</f>
        <v>-5943.5219999999999</v>
      </c>
      <c r="AR988" s="11">
        <f>AR989</f>
        <v>-10411.383</v>
      </c>
      <c r="AS988" s="11">
        <f>AS989</f>
        <v>-10411.383</v>
      </c>
      <c r="AT988" s="11">
        <f t="shared" si="2357"/>
        <v>537182.98499999999</v>
      </c>
      <c r="AU988" s="11">
        <f t="shared" si="2358"/>
        <v>466617.03100000002</v>
      </c>
      <c r="AV988" s="11">
        <f t="shared" si="2359"/>
        <v>436939.6</v>
      </c>
      <c r="AW988" s="11">
        <f>AW989</f>
        <v>0</v>
      </c>
      <c r="AX988" s="11">
        <f>AX989</f>
        <v>0</v>
      </c>
      <c r="AY988" s="11">
        <f>AY989</f>
        <v>0</v>
      </c>
      <c r="AZ988" s="11">
        <f t="shared" si="2360"/>
        <v>537182.98499999999</v>
      </c>
      <c r="BA988" s="11">
        <f t="shared" si="2361"/>
        <v>466617.03100000002</v>
      </c>
      <c r="BB988" s="11">
        <f t="shared" si="2362"/>
        <v>436939.6</v>
      </c>
      <c r="BC988" s="11">
        <f>BC989</f>
        <v>0</v>
      </c>
      <c r="BD988" s="11">
        <f>BD989</f>
        <v>0</v>
      </c>
      <c r="BE988" s="11">
        <f>BE989</f>
        <v>0</v>
      </c>
      <c r="BF988" s="11">
        <f t="shared" si="2363"/>
        <v>537182.98499999999</v>
      </c>
      <c r="BG988" s="11">
        <f t="shared" si="2364"/>
        <v>466617.03100000002</v>
      </c>
      <c r="BH988" s="11">
        <f t="shared" si="2365"/>
        <v>436939.6</v>
      </c>
      <c r="BI988" s="11">
        <f>BI989</f>
        <v>-29986.081999999999</v>
      </c>
      <c r="BJ988" s="11">
        <f>BJ989</f>
        <v>29986.081999999999</v>
      </c>
      <c r="BK988" s="11">
        <f>BK989</f>
        <v>0</v>
      </c>
      <c r="BL988" s="11">
        <f t="shared" si="2304"/>
        <v>507196.90299999999</v>
      </c>
      <c r="BM988" s="11">
        <f>BM989</f>
        <v>0</v>
      </c>
      <c r="BN988" s="43">
        <f t="shared" si="2438"/>
        <v>507196.90299999999</v>
      </c>
      <c r="BO988" s="11">
        <f t="shared" si="2442"/>
        <v>496603.11300000001</v>
      </c>
      <c r="BP988" s="11">
        <f>BP989</f>
        <v>0</v>
      </c>
      <c r="BQ988" s="43">
        <f t="shared" si="2439"/>
        <v>496603.11300000001</v>
      </c>
      <c r="BR988" s="11">
        <f t="shared" si="2443"/>
        <v>436939.6</v>
      </c>
      <c r="BS988" s="11">
        <f>BS989</f>
        <v>0</v>
      </c>
      <c r="BT988" s="43">
        <f t="shared" si="2440"/>
        <v>436939.6</v>
      </c>
      <c r="BU988" s="11">
        <f>BU989</f>
        <v>0</v>
      </c>
      <c r="BV988" s="21"/>
      <c r="BW988" s="21"/>
      <c r="BX988" s="1" t="str">
        <f t="shared" si="2339"/>
        <v/>
      </c>
    </row>
    <row r="989" spans="1:76" ht="15.6" customHeight="1" x14ac:dyDescent="0.3">
      <c r="A989" s="62" t="s">
        <v>653</v>
      </c>
      <c r="B989" s="63">
        <v>200</v>
      </c>
      <c r="C989" s="62" t="s">
        <v>66</v>
      </c>
      <c r="D989" s="62" t="s">
        <v>67</v>
      </c>
      <c r="E989" s="64" t="s">
        <v>68</v>
      </c>
      <c r="F989" s="11">
        <v>519632</v>
      </c>
      <c r="G989" s="11">
        <v>490490.5</v>
      </c>
      <c r="H989" s="11">
        <v>490850</v>
      </c>
      <c r="I989" s="11">
        <v>-48910.6</v>
      </c>
      <c r="J989" s="11">
        <v>-52768.800000000003</v>
      </c>
      <c r="K989" s="11">
        <v>-53910.400000000001</v>
      </c>
      <c r="L989" s="11">
        <f t="shared" si="2454"/>
        <v>470721.4</v>
      </c>
      <c r="M989" s="11">
        <f t="shared" si="2455"/>
        <v>437721.7</v>
      </c>
      <c r="N989" s="11">
        <f t="shared" si="2456"/>
        <v>436939.6</v>
      </c>
      <c r="O989" s="11">
        <v>29105.670999999998</v>
      </c>
      <c r="P989" s="11">
        <v>28895.330999999998</v>
      </c>
      <c r="Q989" s="11"/>
      <c r="R989" s="11">
        <f t="shared" si="2342"/>
        <v>499827.071</v>
      </c>
      <c r="S989" s="11">
        <f t="shared" si="2343"/>
        <v>466617.03100000002</v>
      </c>
      <c r="T989" s="11">
        <f t="shared" si="2344"/>
        <v>436939.6</v>
      </c>
      <c r="U989" s="11">
        <v>-352.22899999999998</v>
      </c>
      <c r="V989" s="11"/>
      <c r="W989" s="11"/>
      <c r="X989" s="11">
        <f t="shared" si="2345"/>
        <v>499474.842</v>
      </c>
      <c r="Y989" s="11">
        <f t="shared" si="2346"/>
        <v>466617.03100000002</v>
      </c>
      <c r="Z989" s="11">
        <f t="shared" si="2347"/>
        <v>436939.6</v>
      </c>
      <c r="AA989" s="11"/>
      <c r="AB989" s="11"/>
      <c r="AC989" s="11"/>
      <c r="AD989" s="11">
        <f t="shared" si="2348"/>
        <v>499474.842</v>
      </c>
      <c r="AE989" s="11">
        <f t="shared" si="2349"/>
        <v>466617.03100000002</v>
      </c>
      <c r="AF989" s="11">
        <f t="shared" si="2350"/>
        <v>436939.6</v>
      </c>
      <c r="AG989" s="11"/>
      <c r="AH989" s="11">
        <f t="shared" si="2351"/>
        <v>499474.842</v>
      </c>
      <c r="AI989" s="11">
        <f t="shared" si="2352"/>
        <v>466617.03100000002</v>
      </c>
      <c r="AJ989" s="11">
        <f t="shared" si="2353"/>
        <v>436939.6</v>
      </c>
      <c r="AK989" s="11">
        <f>10411.383+33240.282</f>
        <v>43651.665000000001</v>
      </c>
      <c r="AL989" s="11">
        <v>10411.383</v>
      </c>
      <c r="AM989" s="11">
        <v>10411.383</v>
      </c>
      <c r="AN989" s="11">
        <f t="shared" si="2354"/>
        <v>543126.50699999998</v>
      </c>
      <c r="AO989" s="11">
        <f t="shared" si="2355"/>
        <v>477028.41399999999</v>
      </c>
      <c r="AP989" s="11">
        <f t="shared" si="2356"/>
        <v>447350.98299999995</v>
      </c>
      <c r="AQ989" s="11">
        <v>-5943.5219999999999</v>
      </c>
      <c r="AR989" s="11">
        <v>-10411.383</v>
      </c>
      <c r="AS989" s="11">
        <v>-10411.383</v>
      </c>
      <c r="AT989" s="11">
        <f t="shared" si="2357"/>
        <v>537182.98499999999</v>
      </c>
      <c r="AU989" s="11">
        <f t="shared" si="2358"/>
        <v>466617.03100000002</v>
      </c>
      <c r="AV989" s="11">
        <f t="shared" si="2359"/>
        <v>436939.6</v>
      </c>
      <c r="AW989" s="11"/>
      <c r="AX989" s="11"/>
      <c r="AY989" s="11"/>
      <c r="AZ989" s="11">
        <f t="shared" si="2360"/>
        <v>537182.98499999999</v>
      </c>
      <c r="BA989" s="11">
        <f t="shared" si="2361"/>
        <v>466617.03100000002</v>
      </c>
      <c r="BB989" s="11">
        <f t="shared" si="2362"/>
        <v>436939.6</v>
      </c>
      <c r="BC989" s="11"/>
      <c r="BD989" s="11"/>
      <c r="BE989" s="11"/>
      <c r="BF989" s="11">
        <f t="shared" si="2363"/>
        <v>537182.98499999999</v>
      </c>
      <c r="BG989" s="11">
        <f t="shared" si="2364"/>
        <v>466617.03100000002</v>
      </c>
      <c r="BH989" s="11">
        <f t="shared" si="2365"/>
        <v>436939.6</v>
      </c>
      <c r="BI989" s="11">
        <v>-29986.081999999999</v>
      </c>
      <c r="BJ989" s="11">
        <v>29986.081999999999</v>
      </c>
      <c r="BK989" s="11"/>
      <c r="BL989" s="11">
        <f t="shared" si="2304"/>
        <v>507196.90299999999</v>
      </c>
      <c r="BM989" s="11"/>
      <c r="BN989" s="43">
        <f t="shared" si="2438"/>
        <v>507196.90299999999</v>
      </c>
      <c r="BO989" s="11">
        <f t="shared" si="2442"/>
        <v>496603.11300000001</v>
      </c>
      <c r="BP989" s="11"/>
      <c r="BQ989" s="43">
        <f t="shared" si="2439"/>
        <v>496603.11300000001</v>
      </c>
      <c r="BR989" s="11">
        <f t="shared" si="2443"/>
        <v>436939.6</v>
      </c>
      <c r="BS989" s="11"/>
      <c r="BT989" s="43">
        <f t="shared" si="2440"/>
        <v>436939.6</v>
      </c>
      <c r="BU989" s="11"/>
      <c r="BV989" s="21"/>
      <c r="BW989" s="21">
        <v>92</v>
      </c>
      <c r="BX989" s="1" t="str">
        <f t="shared" si="2339"/>
        <v>0503</v>
      </c>
    </row>
    <row r="990" spans="1:76" ht="15.6" customHeight="1" x14ac:dyDescent="0.3">
      <c r="A990" s="62" t="s">
        <v>653</v>
      </c>
      <c r="B990" s="63" t="s">
        <v>58</v>
      </c>
      <c r="C990" s="62"/>
      <c r="D990" s="62"/>
      <c r="E990" s="64" t="s">
        <v>59</v>
      </c>
      <c r="F990" s="11">
        <f t="shared" ref="F990:K990" si="2457">F991</f>
        <v>1052.3</v>
      </c>
      <c r="G990" s="11">
        <f t="shared" si="2457"/>
        <v>193.8</v>
      </c>
      <c r="H990" s="11">
        <f t="shared" si="2457"/>
        <v>206.8</v>
      </c>
      <c r="I990" s="11">
        <f t="shared" si="2457"/>
        <v>0</v>
      </c>
      <c r="J990" s="11">
        <f t="shared" si="2457"/>
        <v>0</v>
      </c>
      <c r="K990" s="11">
        <f t="shared" si="2457"/>
        <v>0</v>
      </c>
      <c r="L990" s="11">
        <f t="shared" si="2454"/>
        <v>1052.3</v>
      </c>
      <c r="M990" s="11">
        <f t="shared" si="2455"/>
        <v>193.8</v>
      </c>
      <c r="N990" s="11">
        <f t="shared" si="2456"/>
        <v>206.8</v>
      </c>
      <c r="O990" s="11">
        <f>O991</f>
        <v>0</v>
      </c>
      <c r="P990" s="11">
        <f>P991</f>
        <v>0</v>
      </c>
      <c r="Q990" s="11">
        <f>Q991</f>
        <v>0</v>
      </c>
      <c r="R990" s="11">
        <f t="shared" si="2342"/>
        <v>1052.3</v>
      </c>
      <c r="S990" s="11">
        <f t="shared" si="2343"/>
        <v>193.8</v>
      </c>
      <c r="T990" s="11">
        <f t="shared" si="2344"/>
        <v>206.8</v>
      </c>
      <c r="U990" s="11">
        <f>U991</f>
        <v>0</v>
      </c>
      <c r="V990" s="11">
        <f>V991</f>
        <v>0</v>
      </c>
      <c r="W990" s="11">
        <f>W991</f>
        <v>0</v>
      </c>
      <c r="X990" s="11">
        <f t="shared" si="2345"/>
        <v>1052.3</v>
      </c>
      <c r="Y990" s="11">
        <f t="shared" si="2346"/>
        <v>193.8</v>
      </c>
      <c r="Z990" s="11">
        <f t="shared" si="2347"/>
        <v>206.8</v>
      </c>
      <c r="AA990" s="11">
        <f>AA991</f>
        <v>0</v>
      </c>
      <c r="AB990" s="11">
        <f>AB991</f>
        <v>0</v>
      </c>
      <c r="AC990" s="11">
        <f>AC991</f>
        <v>0</v>
      </c>
      <c r="AD990" s="11">
        <f t="shared" si="2348"/>
        <v>1052.3</v>
      </c>
      <c r="AE990" s="11">
        <f t="shared" si="2349"/>
        <v>193.8</v>
      </c>
      <c r="AF990" s="11">
        <f t="shared" si="2350"/>
        <v>206.8</v>
      </c>
      <c r="AG990" s="11">
        <f>AG991</f>
        <v>0</v>
      </c>
      <c r="AH990" s="11">
        <f t="shared" si="2351"/>
        <v>1052.3</v>
      </c>
      <c r="AI990" s="11">
        <f t="shared" si="2352"/>
        <v>193.8</v>
      </c>
      <c r="AJ990" s="11">
        <f t="shared" si="2353"/>
        <v>206.8</v>
      </c>
      <c r="AK990" s="11">
        <f>AK991</f>
        <v>0</v>
      </c>
      <c r="AL990" s="11">
        <f>AL991</f>
        <v>0</v>
      </c>
      <c r="AM990" s="11">
        <f>AM991</f>
        <v>0</v>
      </c>
      <c r="AN990" s="11">
        <f t="shared" si="2354"/>
        <v>1052.3</v>
      </c>
      <c r="AO990" s="11">
        <f t="shared" si="2355"/>
        <v>193.8</v>
      </c>
      <c r="AP990" s="11">
        <f t="shared" si="2356"/>
        <v>206.8</v>
      </c>
      <c r="AQ990" s="11">
        <f>AQ991</f>
        <v>0</v>
      </c>
      <c r="AR990" s="11">
        <f>AR991</f>
        <v>0</v>
      </c>
      <c r="AS990" s="11">
        <f>AS991</f>
        <v>0</v>
      </c>
      <c r="AT990" s="11">
        <f t="shared" si="2357"/>
        <v>1052.3</v>
      </c>
      <c r="AU990" s="11">
        <f t="shared" si="2358"/>
        <v>193.8</v>
      </c>
      <c r="AV990" s="11">
        <f t="shared" si="2359"/>
        <v>206.8</v>
      </c>
      <c r="AW990" s="11">
        <f>AW991</f>
        <v>0</v>
      </c>
      <c r="AX990" s="11">
        <f>AX991</f>
        <v>0</v>
      </c>
      <c r="AY990" s="11">
        <f>AY991</f>
        <v>0</v>
      </c>
      <c r="AZ990" s="11">
        <f t="shared" si="2360"/>
        <v>1052.3</v>
      </c>
      <c r="BA990" s="11">
        <f t="shared" si="2361"/>
        <v>193.8</v>
      </c>
      <c r="BB990" s="11">
        <f t="shared" si="2362"/>
        <v>206.8</v>
      </c>
      <c r="BC990" s="11">
        <f>BC991</f>
        <v>0</v>
      </c>
      <c r="BD990" s="11">
        <f>BD991</f>
        <v>0</v>
      </c>
      <c r="BE990" s="11">
        <f>BE991</f>
        <v>0</v>
      </c>
      <c r="BF990" s="11">
        <f t="shared" si="2363"/>
        <v>1052.3</v>
      </c>
      <c r="BG990" s="11">
        <f t="shared" si="2364"/>
        <v>193.8</v>
      </c>
      <c r="BH990" s="11">
        <f t="shared" si="2365"/>
        <v>206.8</v>
      </c>
      <c r="BI990" s="11">
        <f>BI991</f>
        <v>865.63900000000001</v>
      </c>
      <c r="BJ990" s="11">
        <f>BJ991</f>
        <v>0</v>
      </c>
      <c r="BK990" s="11">
        <f>BK991</f>
        <v>0</v>
      </c>
      <c r="BL990" s="11">
        <f t="shared" si="2304"/>
        <v>1917.9389999999999</v>
      </c>
      <c r="BM990" s="11">
        <f>BM991</f>
        <v>0</v>
      </c>
      <c r="BN990" s="43">
        <f t="shared" si="2438"/>
        <v>1917.9389999999999</v>
      </c>
      <c r="BO990" s="11">
        <f t="shared" si="2442"/>
        <v>193.8</v>
      </c>
      <c r="BP990" s="11">
        <f>BP991</f>
        <v>0</v>
      </c>
      <c r="BQ990" s="43">
        <f t="shared" si="2439"/>
        <v>193.8</v>
      </c>
      <c r="BR990" s="11">
        <f t="shared" si="2443"/>
        <v>206.8</v>
      </c>
      <c r="BS990" s="11">
        <f>BS991</f>
        <v>0</v>
      </c>
      <c r="BT990" s="43">
        <f t="shared" si="2440"/>
        <v>206.8</v>
      </c>
      <c r="BU990" s="11">
        <f>BU991</f>
        <v>0</v>
      </c>
      <c r="BV990" s="21"/>
      <c r="BW990" s="21"/>
      <c r="BX990" s="1" t="str">
        <f t="shared" si="2339"/>
        <v/>
      </c>
    </row>
    <row r="991" spans="1:76" ht="15.6" customHeight="1" x14ac:dyDescent="0.3">
      <c r="A991" s="62" t="s">
        <v>653</v>
      </c>
      <c r="B991" s="63">
        <v>800</v>
      </c>
      <c r="C991" s="62" t="s">
        <v>66</v>
      </c>
      <c r="D991" s="62" t="s">
        <v>67</v>
      </c>
      <c r="E991" s="64" t="s">
        <v>68</v>
      </c>
      <c r="F991" s="11">
        <v>1052.3</v>
      </c>
      <c r="G991" s="11">
        <v>193.8</v>
      </c>
      <c r="H991" s="11">
        <v>206.8</v>
      </c>
      <c r="I991" s="11"/>
      <c r="J991" s="11"/>
      <c r="K991" s="11"/>
      <c r="L991" s="11">
        <f t="shared" si="2454"/>
        <v>1052.3</v>
      </c>
      <c r="M991" s="11">
        <f t="shared" si="2455"/>
        <v>193.8</v>
      </c>
      <c r="N991" s="11">
        <f t="shared" si="2456"/>
        <v>206.8</v>
      </c>
      <c r="O991" s="11"/>
      <c r="P991" s="11"/>
      <c r="Q991" s="11"/>
      <c r="R991" s="11">
        <f t="shared" si="2342"/>
        <v>1052.3</v>
      </c>
      <c r="S991" s="11">
        <f t="shared" si="2343"/>
        <v>193.8</v>
      </c>
      <c r="T991" s="11">
        <f t="shared" si="2344"/>
        <v>206.8</v>
      </c>
      <c r="U991" s="11"/>
      <c r="V991" s="11"/>
      <c r="W991" s="11"/>
      <c r="X991" s="11">
        <f t="shared" si="2345"/>
        <v>1052.3</v>
      </c>
      <c r="Y991" s="11">
        <f t="shared" si="2346"/>
        <v>193.8</v>
      </c>
      <c r="Z991" s="11">
        <f t="shared" si="2347"/>
        <v>206.8</v>
      </c>
      <c r="AA991" s="11"/>
      <c r="AB991" s="11"/>
      <c r="AC991" s="11"/>
      <c r="AD991" s="11">
        <f t="shared" si="2348"/>
        <v>1052.3</v>
      </c>
      <c r="AE991" s="11">
        <f t="shared" si="2349"/>
        <v>193.8</v>
      </c>
      <c r="AF991" s="11">
        <f t="shared" si="2350"/>
        <v>206.8</v>
      </c>
      <c r="AG991" s="11"/>
      <c r="AH991" s="11">
        <f t="shared" si="2351"/>
        <v>1052.3</v>
      </c>
      <c r="AI991" s="11">
        <f t="shared" si="2352"/>
        <v>193.8</v>
      </c>
      <c r="AJ991" s="11">
        <f t="shared" si="2353"/>
        <v>206.8</v>
      </c>
      <c r="AK991" s="11"/>
      <c r="AL991" s="11"/>
      <c r="AM991" s="11"/>
      <c r="AN991" s="11">
        <f t="shared" si="2354"/>
        <v>1052.3</v>
      </c>
      <c r="AO991" s="11">
        <f t="shared" si="2355"/>
        <v>193.8</v>
      </c>
      <c r="AP991" s="11">
        <f t="shared" si="2356"/>
        <v>206.8</v>
      </c>
      <c r="AQ991" s="11"/>
      <c r="AR991" s="11"/>
      <c r="AS991" s="11"/>
      <c r="AT991" s="11">
        <f t="shared" si="2357"/>
        <v>1052.3</v>
      </c>
      <c r="AU991" s="11">
        <f t="shared" si="2358"/>
        <v>193.8</v>
      </c>
      <c r="AV991" s="11">
        <f t="shared" si="2359"/>
        <v>206.8</v>
      </c>
      <c r="AW991" s="11"/>
      <c r="AX991" s="11"/>
      <c r="AY991" s="11"/>
      <c r="AZ991" s="11">
        <f t="shared" si="2360"/>
        <v>1052.3</v>
      </c>
      <c r="BA991" s="11">
        <f t="shared" si="2361"/>
        <v>193.8</v>
      </c>
      <c r="BB991" s="11">
        <f t="shared" si="2362"/>
        <v>206.8</v>
      </c>
      <c r="BC991" s="11"/>
      <c r="BD991" s="11"/>
      <c r="BE991" s="11"/>
      <c r="BF991" s="11">
        <f t="shared" si="2363"/>
        <v>1052.3</v>
      </c>
      <c r="BG991" s="11">
        <f t="shared" si="2364"/>
        <v>193.8</v>
      </c>
      <c r="BH991" s="11">
        <f t="shared" si="2365"/>
        <v>206.8</v>
      </c>
      <c r="BI991" s="11">
        <v>865.63900000000001</v>
      </c>
      <c r="BJ991" s="11"/>
      <c r="BK991" s="11"/>
      <c r="BL991" s="11">
        <f t="shared" si="2304"/>
        <v>1917.9389999999999</v>
      </c>
      <c r="BM991" s="11"/>
      <c r="BN991" s="43">
        <f t="shared" si="2438"/>
        <v>1917.9389999999999</v>
      </c>
      <c r="BO991" s="11">
        <f t="shared" si="2442"/>
        <v>193.8</v>
      </c>
      <c r="BP991" s="11"/>
      <c r="BQ991" s="43">
        <f t="shared" si="2439"/>
        <v>193.8</v>
      </c>
      <c r="BR991" s="11">
        <f t="shared" si="2443"/>
        <v>206.8</v>
      </c>
      <c r="BS991" s="11"/>
      <c r="BT991" s="43">
        <f t="shared" si="2440"/>
        <v>206.8</v>
      </c>
      <c r="BU991" s="11"/>
      <c r="BV991" s="21"/>
      <c r="BW991" s="21"/>
      <c r="BX991" s="1" t="str">
        <f t="shared" si="2339"/>
        <v>0503</v>
      </c>
    </row>
    <row r="992" spans="1:76" ht="46.8" customHeight="1" x14ac:dyDescent="0.3">
      <c r="A992" s="62" t="s">
        <v>655</v>
      </c>
      <c r="B992" s="63"/>
      <c r="C992" s="62"/>
      <c r="D992" s="62"/>
      <c r="E992" s="64" t="s">
        <v>656</v>
      </c>
      <c r="F992" s="11">
        <f t="shared" ref="F992:F1020" si="2458">F993</f>
        <v>54102.399999999994</v>
      </c>
      <c r="G992" s="11">
        <f t="shared" ref="G992:G1020" si="2459">G993</f>
        <v>54362.1</v>
      </c>
      <c r="H992" s="11">
        <f t="shared" ref="H992:H1020" si="2460">H993</f>
        <v>54362.1</v>
      </c>
      <c r="I992" s="11">
        <f t="shared" ref="I992:I1020" si="2461">I993</f>
        <v>0</v>
      </c>
      <c r="J992" s="11">
        <f t="shared" ref="J992:J1020" si="2462">J993</f>
        <v>0</v>
      </c>
      <c r="K992" s="11">
        <f t="shared" ref="K992:K1020" si="2463">K993</f>
        <v>0</v>
      </c>
      <c r="L992" s="11">
        <f t="shared" si="2454"/>
        <v>54102.399999999994</v>
      </c>
      <c r="M992" s="11">
        <f t="shared" si="2455"/>
        <v>54362.1</v>
      </c>
      <c r="N992" s="11">
        <f t="shared" si="2456"/>
        <v>54362.1</v>
      </c>
      <c r="O992" s="11">
        <f t="shared" ref="O992:O1020" si="2464">O993</f>
        <v>0</v>
      </c>
      <c r="P992" s="11">
        <f t="shared" ref="P992:P1020" si="2465">P993</f>
        <v>0</v>
      </c>
      <c r="Q992" s="11">
        <f t="shared" ref="Q992:Q1020" si="2466">Q993</f>
        <v>0</v>
      </c>
      <c r="R992" s="11">
        <f t="shared" si="2342"/>
        <v>54102.399999999994</v>
      </c>
      <c r="S992" s="11">
        <f t="shared" si="2343"/>
        <v>54362.1</v>
      </c>
      <c r="T992" s="11">
        <f t="shared" si="2344"/>
        <v>54362.1</v>
      </c>
      <c r="U992" s="11">
        <f t="shared" ref="U992:U1020" si="2467">U993</f>
        <v>0</v>
      </c>
      <c r="V992" s="11">
        <f t="shared" ref="V992:V1020" si="2468">V993</f>
        <v>0</v>
      </c>
      <c r="W992" s="11">
        <f t="shared" ref="W992:W1020" si="2469">W993</f>
        <v>0</v>
      </c>
      <c r="X992" s="11">
        <f t="shared" si="2345"/>
        <v>54102.399999999994</v>
      </c>
      <c r="Y992" s="11">
        <f t="shared" si="2346"/>
        <v>54362.1</v>
      </c>
      <c r="Z992" s="11">
        <f t="shared" si="2347"/>
        <v>54362.1</v>
      </c>
      <c r="AA992" s="11">
        <f t="shared" ref="AA992:AA1020" si="2470">AA993</f>
        <v>0</v>
      </c>
      <c r="AB992" s="11">
        <f t="shared" ref="AB992:AB1020" si="2471">AB993</f>
        <v>0</v>
      </c>
      <c r="AC992" s="11">
        <f t="shared" ref="AC992:AC1020" si="2472">AC993</f>
        <v>0</v>
      </c>
      <c r="AD992" s="11">
        <f t="shared" si="2348"/>
        <v>54102.399999999994</v>
      </c>
      <c r="AE992" s="11">
        <f t="shared" si="2349"/>
        <v>54362.1</v>
      </c>
      <c r="AF992" s="11">
        <f t="shared" si="2350"/>
        <v>54362.1</v>
      </c>
      <c r="AG992" s="11">
        <f t="shared" ref="AG992:AG1020" si="2473">AG993</f>
        <v>0</v>
      </c>
      <c r="AH992" s="11">
        <f t="shared" si="2351"/>
        <v>54102.399999999994</v>
      </c>
      <c r="AI992" s="11">
        <f t="shared" si="2352"/>
        <v>54362.1</v>
      </c>
      <c r="AJ992" s="11">
        <f t="shared" si="2353"/>
        <v>54362.1</v>
      </c>
      <c r="AK992" s="11">
        <f t="shared" ref="AK992:AK1020" si="2474">AK993</f>
        <v>0</v>
      </c>
      <c r="AL992" s="11">
        <f t="shared" ref="AL992:AL1020" si="2475">AL993</f>
        <v>0</v>
      </c>
      <c r="AM992" s="11">
        <f t="shared" ref="AM992:AM1020" si="2476">AM993</f>
        <v>0</v>
      </c>
      <c r="AN992" s="11">
        <f t="shared" si="2354"/>
        <v>54102.399999999994</v>
      </c>
      <c r="AO992" s="11">
        <f t="shared" si="2355"/>
        <v>54362.1</v>
      </c>
      <c r="AP992" s="11">
        <f t="shared" si="2356"/>
        <v>54362.1</v>
      </c>
      <c r="AQ992" s="11">
        <f t="shared" ref="AQ992:AQ1020" si="2477">AQ993</f>
        <v>0</v>
      </c>
      <c r="AR992" s="11">
        <f t="shared" ref="AR992:AR1020" si="2478">AR993</f>
        <v>0</v>
      </c>
      <c r="AS992" s="11">
        <f t="shared" ref="AS992:AS1020" si="2479">AS993</f>
        <v>0</v>
      </c>
      <c r="AT992" s="11">
        <f t="shared" si="2357"/>
        <v>54102.399999999994</v>
      </c>
      <c r="AU992" s="11">
        <f t="shared" si="2358"/>
        <v>54362.1</v>
      </c>
      <c r="AV992" s="11">
        <f t="shared" si="2359"/>
        <v>54362.1</v>
      </c>
      <c r="AW992" s="11">
        <f t="shared" ref="AW992:AW1020" si="2480">AW993</f>
        <v>1109.7670000000001</v>
      </c>
      <c r="AX992" s="11">
        <f t="shared" ref="AX992:AX1020" si="2481">AX993</f>
        <v>0</v>
      </c>
      <c r="AY992" s="11">
        <f t="shared" ref="AY992:AY1020" si="2482">AY993</f>
        <v>0</v>
      </c>
      <c r="AZ992" s="11">
        <f t="shared" si="2360"/>
        <v>55212.166999999994</v>
      </c>
      <c r="BA992" s="11">
        <f t="shared" si="2361"/>
        <v>54362.1</v>
      </c>
      <c r="BB992" s="11">
        <f t="shared" si="2362"/>
        <v>54362.1</v>
      </c>
      <c r="BC992" s="11">
        <f t="shared" ref="BC992:BC1020" si="2483">BC993</f>
        <v>0</v>
      </c>
      <c r="BD992" s="11">
        <f t="shared" ref="BD992:BD1020" si="2484">BD993</f>
        <v>0</v>
      </c>
      <c r="BE992" s="11">
        <f t="shared" ref="BE992:BE1020" si="2485">BE993</f>
        <v>0</v>
      </c>
      <c r="BF992" s="11">
        <f t="shared" si="2363"/>
        <v>55212.166999999994</v>
      </c>
      <c r="BG992" s="11">
        <f t="shared" si="2364"/>
        <v>54362.1</v>
      </c>
      <c r="BH992" s="11">
        <f t="shared" si="2365"/>
        <v>54362.1</v>
      </c>
      <c r="BI992" s="11">
        <f t="shared" ref="BI992:BI1020" si="2486">BI993</f>
        <v>0</v>
      </c>
      <c r="BJ992" s="11">
        <f t="shared" ref="BJ992:BJ1020" si="2487">BJ993</f>
        <v>0</v>
      </c>
      <c r="BK992" s="11">
        <f t="shared" ref="BK992:BK1020" si="2488">BK993</f>
        <v>0</v>
      </c>
      <c r="BL992" s="11">
        <f t="shared" si="2304"/>
        <v>55212.166999999994</v>
      </c>
      <c r="BM992" s="11">
        <f t="shared" ref="BM992:BM1020" si="2489">BM993</f>
        <v>0</v>
      </c>
      <c r="BN992" s="43">
        <f t="shared" si="2438"/>
        <v>55212.166999999994</v>
      </c>
      <c r="BO992" s="11">
        <f t="shared" si="2442"/>
        <v>54362.1</v>
      </c>
      <c r="BP992" s="11">
        <f t="shared" ref="BP992:BU1020" si="2490">BP993</f>
        <v>0</v>
      </c>
      <c r="BQ992" s="43">
        <f t="shared" si="2439"/>
        <v>54362.1</v>
      </c>
      <c r="BR992" s="11">
        <f t="shared" si="2443"/>
        <v>54362.1</v>
      </c>
      <c r="BS992" s="11">
        <f t="shared" si="2490"/>
        <v>0</v>
      </c>
      <c r="BT992" s="43">
        <f t="shared" si="2440"/>
        <v>54362.1</v>
      </c>
      <c r="BU992" s="11">
        <f t="shared" si="2490"/>
        <v>0</v>
      </c>
      <c r="BV992" s="21"/>
      <c r="BW992" s="21"/>
      <c r="BX992" s="1" t="str">
        <f t="shared" si="2339"/>
        <v/>
      </c>
    </row>
    <row r="993" spans="1:76" ht="31.2" customHeight="1" x14ac:dyDescent="0.3">
      <c r="A993" s="62" t="s">
        <v>655</v>
      </c>
      <c r="B993" s="63" t="s">
        <v>64</v>
      </c>
      <c r="C993" s="62"/>
      <c r="D993" s="62"/>
      <c r="E993" s="64" t="s">
        <v>65</v>
      </c>
      <c r="F993" s="11">
        <f t="shared" si="2458"/>
        <v>54102.399999999994</v>
      </c>
      <c r="G993" s="11">
        <f t="shared" si="2459"/>
        <v>54362.1</v>
      </c>
      <c r="H993" s="11">
        <f t="shared" si="2460"/>
        <v>54362.1</v>
      </c>
      <c r="I993" s="11">
        <f t="shared" si="2461"/>
        <v>0</v>
      </c>
      <c r="J993" s="11">
        <f t="shared" si="2462"/>
        <v>0</v>
      </c>
      <c r="K993" s="11">
        <f t="shared" si="2463"/>
        <v>0</v>
      </c>
      <c r="L993" s="11">
        <f t="shared" si="2454"/>
        <v>54102.399999999994</v>
      </c>
      <c r="M993" s="11">
        <f t="shared" si="2455"/>
        <v>54362.1</v>
      </c>
      <c r="N993" s="11">
        <f t="shared" si="2456"/>
        <v>54362.1</v>
      </c>
      <c r="O993" s="11">
        <f t="shared" si="2464"/>
        <v>0</v>
      </c>
      <c r="P993" s="11">
        <f t="shared" si="2465"/>
        <v>0</v>
      </c>
      <c r="Q993" s="11">
        <f t="shared" si="2466"/>
        <v>0</v>
      </c>
      <c r="R993" s="11">
        <f t="shared" si="2342"/>
        <v>54102.399999999994</v>
      </c>
      <c r="S993" s="11">
        <f t="shared" si="2343"/>
        <v>54362.1</v>
      </c>
      <c r="T993" s="11">
        <f t="shared" si="2344"/>
        <v>54362.1</v>
      </c>
      <c r="U993" s="11">
        <f t="shared" si="2467"/>
        <v>0</v>
      </c>
      <c r="V993" s="11">
        <f t="shared" si="2468"/>
        <v>0</v>
      </c>
      <c r="W993" s="11">
        <f t="shared" si="2469"/>
        <v>0</v>
      </c>
      <c r="X993" s="11">
        <f t="shared" si="2345"/>
        <v>54102.399999999994</v>
      </c>
      <c r="Y993" s="11">
        <f t="shared" si="2346"/>
        <v>54362.1</v>
      </c>
      <c r="Z993" s="11">
        <f t="shared" si="2347"/>
        <v>54362.1</v>
      </c>
      <c r="AA993" s="11">
        <f t="shared" si="2470"/>
        <v>0</v>
      </c>
      <c r="AB993" s="11">
        <f t="shared" si="2471"/>
        <v>0</v>
      </c>
      <c r="AC993" s="11">
        <f t="shared" si="2472"/>
        <v>0</v>
      </c>
      <c r="AD993" s="11">
        <f t="shared" si="2348"/>
        <v>54102.399999999994</v>
      </c>
      <c r="AE993" s="11">
        <f t="shared" si="2349"/>
        <v>54362.1</v>
      </c>
      <c r="AF993" s="11">
        <f t="shared" si="2350"/>
        <v>54362.1</v>
      </c>
      <c r="AG993" s="11">
        <f t="shared" si="2473"/>
        <v>0</v>
      </c>
      <c r="AH993" s="11">
        <f t="shared" si="2351"/>
        <v>54102.399999999994</v>
      </c>
      <c r="AI993" s="11">
        <f t="shared" si="2352"/>
        <v>54362.1</v>
      </c>
      <c r="AJ993" s="11">
        <f t="shared" si="2353"/>
        <v>54362.1</v>
      </c>
      <c r="AK993" s="11">
        <f t="shared" si="2474"/>
        <v>0</v>
      </c>
      <c r="AL993" s="11">
        <f t="shared" si="2475"/>
        <v>0</v>
      </c>
      <c r="AM993" s="11">
        <f t="shared" si="2476"/>
        <v>0</v>
      </c>
      <c r="AN993" s="11">
        <f t="shared" si="2354"/>
        <v>54102.399999999994</v>
      </c>
      <c r="AO993" s="11">
        <f t="shared" si="2355"/>
        <v>54362.1</v>
      </c>
      <c r="AP993" s="11">
        <f t="shared" si="2356"/>
        <v>54362.1</v>
      </c>
      <c r="AQ993" s="11">
        <f t="shared" si="2477"/>
        <v>0</v>
      </c>
      <c r="AR993" s="11">
        <f t="shared" si="2478"/>
        <v>0</v>
      </c>
      <c r="AS993" s="11">
        <f t="shared" si="2479"/>
        <v>0</v>
      </c>
      <c r="AT993" s="11">
        <f t="shared" si="2357"/>
        <v>54102.399999999994</v>
      </c>
      <c r="AU993" s="11">
        <f t="shared" si="2358"/>
        <v>54362.1</v>
      </c>
      <c r="AV993" s="11">
        <f t="shared" si="2359"/>
        <v>54362.1</v>
      </c>
      <c r="AW993" s="11">
        <f t="shared" si="2480"/>
        <v>1109.7670000000001</v>
      </c>
      <c r="AX993" s="11">
        <f t="shared" si="2481"/>
        <v>0</v>
      </c>
      <c r="AY993" s="11">
        <f t="shared" si="2482"/>
        <v>0</v>
      </c>
      <c r="AZ993" s="11">
        <f t="shared" si="2360"/>
        <v>55212.166999999994</v>
      </c>
      <c r="BA993" s="11">
        <f t="shared" si="2361"/>
        <v>54362.1</v>
      </c>
      <c r="BB993" s="11">
        <f t="shared" si="2362"/>
        <v>54362.1</v>
      </c>
      <c r="BC993" s="11">
        <f t="shared" si="2483"/>
        <v>0</v>
      </c>
      <c r="BD993" s="11">
        <f t="shared" si="2484"/>
        <v>0</v>
      </c>
      <c r="BE993" s="11">
        <f t="shared" si="2485"/>
        <v>0</v>
      </c>
      <c r="BF993" s="11">
        <f t="shared" si="2363"/>
        <v>55212.166999999994</v>
      </c>
      <c r="BG993" s="11">
        <f t="shared" si="2364"/>
        <v>54362.1</v>
      </c>
      <c r="BH993" s="11">
        <f t="shared" si="2365"/>
        <v>54362.1</v>
      </c>
      <c r="BI993" s="11">
        <f t="shared" si="2486"/>
        <v>0</v>
      </c>
      <c r="BJ993" s="11">
        <f t="shared" si="2487"/>
        <v>0</v>
      </c>
      <c r="BK993" s="11">
        <f t="shared" si="2488"/>
        <v>0</v>
      </c>
      <c r="BL993" s="11">
        <f t="shared" si="2304"/>
        <v>55212.166999999994</v>
      </c>
      <c r="BM993" s="11">
        <f t="shared" si="2489"/>
        <v>0</v>
      </c>
      <c r="BN993" s="43">
        <f t="shared" si="2438"/>
        <v>55212.166999999994</v>
      </c>
      <c r="BO993" s="11">
        <f t="shared" si="2442"/>
        <v>54362.1</v>
      </c>
      <c r="BP993" s="11">
        <f t="shared" si="2490"/>
        <v>0</v>
      </c>
      <c r="BQ993" s="43">
        <f t="shared" si="2439"/>
        <v>54362.1</v>
      </c>
      <c r="BR993" s="11">
        <f t="shared" si="2443"/>
        <v>54362.1</v>
      </c>
      <c r="BS993" s="11">
        <f t="shared" si="2490"/>
        <v>0</v>
      </c>
      <c r="BT993" s="43">
        <f t="shared" si="2440"/>
        <v>54362.1</v>
      </c>
      <c r="BU993" s="11">
        <f t="shared" si="2490"/>
        <v>0</v>
      </c>
      <c r="BV993" s="21"/>
      <c r="BW993" s="21"/>
      <c r="BX993" s="1" t="str">
        <f t="shared" si="2339"/>
        <v/>
      </c>
    </row>
    <row r="994" spans="1:76" ht="15.6" customHeight="1" x14ac:dyDescent="0.3">
      <c r="A994" s="62" t="s">
        <v>655</v>
      </c>
      <c r="B994" s="63">
        <v>200</v>
      </c>
      <c r="C994" s="62" t="s">
        <v>66</v>
      </c>
      <c r="D994" s="62" t="s">
        <v>67</v>
      </c>
      <c r="E994" s="64" t="s">
        <v>68</v>
      </c>
      <c r="F994" s="11">
        <v>54102.399999999994</v>
      </c>
      <c r="G994" s="11">
        <v>54362.1</v>
      </c>
      <c r="H994" s="11">
        <v>54362.1</v>
      </c>
      <c r="I994" s="11"/>
      <c r="J994" s="11"/>
      <c r="K994" s="11"/>
      <c r="L994" s="11">
        <f t="shared" si="2454"/>
        <v>54102.399999999994</v>
      </c>
      <c r="M994" s="11">
        <f t="shared" si="2455"/>
        <v>54362.1</v>
      </c>
      <c r="N994" s="11">
        <f t="shared" si="2456"/>
        <v>54362.1</v>
      </c>
      <c r="O994" s="11"/>
      <c r="P994" s="11"/>
      <c r="Q994" s="11"/>
      <c r="R994" s="11">
        <f t="shared" si="2342"/>
        <v>54102.399999999994</v>
      </c>
      <c r="S994" s="11">
        <f t="shared" si="2343"/>
        <v>54362.1</v>
      </c>
      <c r="T994" s="11">
        <f t="shared" si="2344"/>
        <v>54362.1</v>
      </c>
      <c r="U994" s="11"/>
      <c r="V994" s="11"/>
      <c r="W994" s="11"/>
      <c r="X994" s="11">
        <f t="shared" si="2345"/>
        <v>54102.399999999994</v>
      </c>
      <c r="Y994" s="11">
        <f t="shared" si="2346"/>
        <v>54362.1</v>
      </c>
      <c r="Z994" s="11">
        <f t="shared" si="2347"/>
        <v>54362.1</v>
      </c>
      <c r="AA994" s="11"/>
      <c r="AB994" s="11"/>
      <c r="AC994" s="11"/>
      <c r="AD994" s="11">
        <f t="shared" si="2348"/>
        <v>54102.399999999994</v>
      </c>
      <c r="AE994" s="11">
        <f t="shared" si="2349"/>
        <v>54362.1</v>
      </c>
      <c r="AF994" s="11">
        <f t="shared" si="2350"/>
        <v>54362.1</v>
      </c>
      <c r="AG994" s="11"/>
      <c r="AH994" s="11">
        <f t="shared" si="2351"/>
        <v>54102.399999999994</v>
      </c>
      <c r="AI994" s="11">
        <f t="shared" si="2352"/>
        <v>54362.1</v>
      </c>
      <c r="AJ994" s="11">
        <f t="shared" si="2353"/>
        <v>54362.1</v>
      </c>
      <c r="AK994" s="11"/>
      <c r="AL994" s="11"/>
      <c r="AM994" s="11"/>
      <c r="AN994" s="11">
        <f t="shared" si="2354"/>
        <v>54102.399999999994</v>
      </c>
      <c r="AO994" s="11">
        <f t="shared" si="2355"/>
        <v>54362.1</v>
      </c>
      <c r="AP994" s="11">
        <f t="shared" si="2356"/>
        <v>54362.1</v>
      </c>
      <c r="AQ994" s="11"/>
      <c r="AR994" s="11"/>
      <c r="AS994" s="11"/>
      <c r="AT994" s="11">
        <f t="shared" si="2357"/>
        <v>54102.399999999994</v>
      </c>
      <c r="AU994" s="11">
        <f t="shared" si="2358"/>
        <v>54362.1</v>
      </c>
      <c r="AV994" s="11">
        <f t="shared" si="2359"/>
        <v>54362.1</v>
      </c>
      <c r="AW994" s="11">
        <v>1109.7670000000001</v>
      </c>
      <c r="AX994" s="11"/>
      <c r="AY994" s="11"/>
      <c r="AZ994" s="11">
        <f t="shared" si="2360"/>
        <v>55212.166999999994</v>
      </c>
      <c r="BA994" s="11">
        <f t="shared" si="2361"/>
        <v>54362.1</v>
      </c>
      <c r="BB994" s="11">
        <f t="shared" si="2362"/>
        <v>54362.1</v>
      </c>
      <c r="BC994" s="11"/>
      <c r="BD994" s="11"/>
      <c r="BE994" s="11"/>
      <c r="BF994" s="11">
        <f t="shared" si="2363"/>
        <v>55212.166999999994</v>
      </c>
      <c r="BG994" s="11">
        <f t="shared" si="2364"/>
        <v>54362.1</v>
      </c>
      <c r="BH994" s="11">
        <f t="shared" si="2365"/>
        <v>54362.1</v>
      </c>
      <c r="BI994" s="11"/>
      <c r="BJ994" s="11"/>
      <c r="BK994" s="11"/>
      <c r="BL994" s="11">
        <f t="shared" si="2304"/>
        <v>55212.166999999994</v>
      </c>
      <c r="BM994" s="11"/>
      <c r="BN994" s="43">
        <f t="shared" si="2438"/>
        <v>55212.166999999994</v>
      </c>
      <c r="BO994" s="11">
        <f t="shared" si="2442"/>
        <v>54362.1</v>
      </c>
      <c r="BP994" s="11"/>
      <c r="BQ994" s="43">
        <f t="shared" si="2439"/>
        <v>54362.1</v>
      </c>
      <c r="BR994" s="11">
        <f t="shared" si="2443"/>
        <v>54362.1</v>
      </c>
      <c r="BS994" s="11"/>
      <c r="BT994" s="43">
        <f t="shared" si="2440"/>
        <v>54362.1</v>
      </c>
      <c r="BU994" s="11"/>
      <c r="BV994" s="21"/>
      <c r="BW994" s="21"/>
      <c r="BX994" s="1" t="str">
        <f t="shared" si="2339"/>
        <v>0503</v>
      </c>
    </row>
    <row r="995" spans="1:76" ht="46.8" customHeight="1" x14ac:dyDescent="0.3">
      <c r="A995" s="62" t="s">
        <v>657</v>
      </c>
      <c r="B995" s="63"/>
      <c r="C995" s="62"/>
      <c r="D995" s="62"/>
      <c r="E995" s="64" t="s">
        <v>658</v>
      </c>
      <c r="F995" s="11">
        <f t="shared" si="2458"/>
        <v>43099.7</v>
      </c>
      <c r="G995" s="11">
        <f t="shared" si="2459"/>
        <v>43099.7</v>
      </c>
      <c r="H995" s="11">
        <f t="shared" si="2460"/>
        <v>43099.7</v>
      </c>
      <c r="I995" s="11">
        <f t="shared" si="2461"/>
        <v>0</v>
      </c>
      <c r="J995" s="11">
        <f t="shared" si="2462"/>
        <v>0</v>
      </c>
      <c r="K995" s="11">
        <f t="shared" si="2463"/>
        <v>0</v>
      </c>
      <c r="L995" s="11">
        <f t="shared" si="2454"/>
        <v>43099.7</v>
      </c>
      <c r="M995" s="11">
        <f t="shared" si="2455"/>
        <v>43099.7</v>
      </c>
      <c r="N995" s="11">
        <f t="shared" si="2456"/>
        <v>43099.7</v>
      </c>
      <c r="O995" s="11">
        <f t="shared" si="2464"/>
        <v>0</v>
      </c>
      <c r="P995" s="11">
        <f t="shared" si="2465"/>
        <v>0</v>
      </c>
      <c r="Q995" s="11">
        <f t="shared" si="2466"/>
        <v>0</v>
      </c>
      <c r="R995" s="11">
        <f t="shared" si="2342"/>
        <v>43099.7</v>
      </c>
      <c r="S995" s="11">
        <f t="shared" si="2343"/>
        <v>43099.7</v>
      </c>
      <c r="T995" s="11">
        <f t="shared" si="2344"/>
        <v>43099.7</v>
      </c>
      <c r="U995" s="11">
        <f t="shared" si="2467"/>
        <v>0</v>
      </c>
      <c r="V995" s="11">
        <f t="shared" si="2468"/>
        <v>0</v>
      </c>
      <c r="W995" s="11">
        <f t="shared" si="2469"/>
        <v>0</v>
      </c>
      <c r="X995" s="11">
        <f t="shared" si="2345"/>
        <v>43099.7</v>
      </c>
      <c r="Y995" s="11">
        <f t="shared" si="2346"/>
        <v>43099.7</v>
      </c>
      <c r="Z995" s="11">
        <f t="shared" si="2347"/>
        <v>43099.7</v>
      </c>
      <c r="AA995" s="11">
        <f t="shared" si="2470"/>
        <v>0</v>
      </c>
      <c r="AB995" s="11">
        <f t="shared" si="2471"/>
        <v>0</v>
      </c>
      <c r="AC995" s="11">
        <f t="shared" si="2472"/>
        <v>0</v>
      </c>
      <c r="AD995" s="11">
        <f t="shared" si="2348"/>
        <v>43099.7</v>
      </c>
      <c r="AE995" s="11">
        <f t="shared" si="2349"/>
        <v>43099.7</v>
      </c>
      <c r="AF995" s="11">
        <f t="shared" si="2350"/>
        <v>43099.7</v>
      </c>
      <c r="AG995" s="11">
        <f t="shared" si="2473"/>
        <v>0</v>
      </c>
      <c r="AH995" s="11">
        <f t="shared" si="2351"/>
        <v>43099.7</v>
      </c>
      <c r="AI995" s="11">
        <f t="shared" si="2352"/>
        <v>43099.7</v>
      </c>
      <c r="AJ995" s="11">
        <f t="shared" si="2353"/>
        <v>43099.7</v>
      </c>
      <c r="AK995" s="11">
        <f t="shared" si="2474"/>
        <v>0</v>
      </c>
      <c r="AL995" s="11">
        <f t="shared" si="2475"/>
        <v>0</v>
      </c>
      <c r="AM995" s="11">
        <f t="shared" si="2476"/>
        <v>0</v>
      </c>
      <c r="AN995" s="11">
        <f t="shared" si="2354"/>
        <v>43099.7</v>
      </c>
      <c r="AO995" s="11">
        <f t="shared" si="2355"/>
        <v>43099.7</v>
      </c>
      <c r="AP995" s="11">
        <f t="shared" si="2356"/>
        <v>43099.7</v>
      </c>
      <c r="AQ995" s="11">
        <f t="shared" si="2477"/>
        <v>0</v>
      </c>
      <c r="AR995" s="11">
        <f t="shared" si="2478"/>
        <v>0</v>
      </c>
      <c r="AS995" s="11">
        <f t="shared" si="2479"/>
        <v>0</v>
      </c>
      <c r="AT995" s="11">
        <f t="shared" si="2357"/>
        <v>43099.7</v>
      </c>
      <c r="AU995" s="11">
        <f t="shared" si="2358"/>
        <v>43099.7</v>
      </c>
      <c r="AV995" s="11">
        <f t="shared" si="2359"/>
        <v>43099.7</v>
      </c>
      <c r="AW995" s="11">
        <f t="shared" si="2480"/>
        <v>0</v>
      </c>
      <c r="AX995" s="11">
        <f t="shared" si="2481"/>
        <v>0</v>
      </c>
      <c r="AY995" s="11">
        <f t="shared" si="2482"/>
        <v>0</v>
      </c>
      <c r="AZ995" s="11">
        <f t="shared" si="2360"/>
        <v>43099.7</v>
      </c>
      <c r="BA995" s="11">
        <f t="shared" si="2361"/>
        <v>43099.7</v>
      </c>
      <c r="BB995" s="11">
        <f t="shared" si="2362"/>
        <v>43099.7</v>
      </c>
      <c r="BC995" s="11">
        <f t="shared" si="2483"/>
        <v>0</v>
      </c>
      <c r="BD995" s="11">
        <f t="shared" si="2484"/>
        <v>0</v>
      </c>
      <c r="BE995" s="11">
        <f t="shared" si="2485"/>
        <v>0</v>
      </c>
      <c r="BF995" s="11">
        <f t="shared" si="2363"/>
        <v>43099.7</v>
      </c>
      <c r="BG995" s="11">
        <f t="shared" si="2364"/>
        <v>43099.7</v>
      </c>
      <c r="BH995" s="11">
        <f t="shared" si="2365"/>
        <v>43099.7</v>
      </c>
      <c r="BI995" s="11">
        <f t="shared" si="2486"/>
        <v>0</v>
      </c>
      <c r="BJ995" s="11">
        <f t="shared" si="2487"/>
        <v>0</v>
      </c>
      <c r="BK995" s="11">
        <f t="shared" si="2488"/>
        <v>0</v>
      </c>
      <c r="BL995" s="11">
        <f t="shared" si="2304"/>
        <v>43099.7</v>
      </c>
      <c r="BM995" s="11">
        <f t="shared" si="2489"/>
        <v>0</v>
      </c>
      <c r="BN995" s="43">
        <f t="shared" si="2438"/>
        <v>43099.7</v>
      </c>
      <c r="BO995" s="11">
        <f t="shared" si="2442"/>
        <v>43099.7</v>
      </c>
      <c r="BP995" s="11">
        <f t="shared" si="2490"/>
        <v>0</v>
      </c>
      <c r="BQ995" s="43">
        <f t="shared" si="2439"/>
        <v>43099.7</v>
      </c>
      <c r="BR995" s="11">
        <f t="shared" si="2443"/>
        <v>43099.7</v>
      </c>
      <c r="BS995" s="11">
        <f t="shared" si="2490"/>
        <v>0</v>
      </c>
      <c r="BT995" s="43">
        <f t="shared" si="2440"/>
        <v>43099.7</v>
      </c>
      <c r="BU995" s="11">
        <f t="shared" si="2490"/>
        <v>0</v>
      </c>
      <c r="BV995" s="21"/>
      <c r="BW995" s="21"/>
      <c r="BX995" s="1" t="str">
        <f t="shared" si="2339"/>
        <v/>
      </c>
    </row>
    <row r="996" spans="1:76" ht="31.2" customHeight="1" x14ac:dyDescent="0.3">
      <c r="A996" s="62" t="s">
        <v>657</v>
      </c>
      <c r="B996" s="63" t="s">
        <v>64</v>
      </c>
      <c r="C996" s="62"/>
      <c r="D996" s="62"/>
      <c r="E996" s="64" t="s">
        <v>65</v>
      </c>
      <c r="F996" s="11">
        <f t="shared" si="2458"/>
        <v>43099.7</v>
      </c>
      <c r="G996" s="11">
        <f t="shared" si="2459"/>
        <v>43099.7</v>
      </c>
      <c r="H996" s="11">
        <f t="shared" si="2460"/>
        <v>43099.7</v>
      </c>
      <c r="I996" s="11">
        <f t="shared" si="2461"/>
        <v>0</v>
      </c>
      <c r="J996" s="11">
        <f t="shared" si="2462"/>
        <v>0</v>
      </c>
      <c r="K996" s="11">
        <f t="shared" si="2463"/>
        <v>0</v>
      </c>
      <c r="L996" s="11">
        <f t="shared" si="2454"/>
        <v>43099.7</v>
      </c>
      <c r="M996" s="11">
        <f t="shared" si="2455"/>
        <v>43099.7</v>
      </c>
      <c r="N996" s="11">
        <f t="shared" si="2456"/>
        <v>43099.7</v>
      </c>
      <c r="O996" s="11">
        <f t="shared" si="2464"/>
        <v>0</v>
      </c>
      <c r="P996" s="11">
        <f t="shared" si="2465"/>
        <v>0</v>
      </c>
      <c r="Q996" s="11">
        <f t="shared" si="2466"/>
        <v>0</v>
      </c>
      <c r="R996" s="11">
        <f t="shared" si="2342"/>
        <v>43099.7</v>
      </c>
      <c r="S996" s="11">
        <f t="shared" si="2343"/>
        <v>43099.7</v>
      </c>
      <c r="T996" s="11">
        <f t="shared" si="2344"/>
        <v>43099.7</v>
      </c>
      <c r="U996" s="11">
        <f t="shared" si="2467"/>
        <v>0</v>
      </c>
      <c r="V996" s="11">
        <f t="shared" si="2468"/>
        <v>0</v>
      </c>
      <c r="W996" s="11">
        <f t="shared" si="2469"/>
        <v>0</v>
      </c>
      <c r="X996" s="11">
        <f t="shared" si="2345"/>
        <v>43099.7</v>
      </c>
      <c r="Y996" s="11">
        <f t="shared" si="2346"/>
        <v>43099.7</v>
      </c>
      <c r="Z996" s="11">
        <f t="shared" si="2347"/>
        <v>43099.7</v>
      </c>
      <c r="AA996" s="11">
        <f t="shared" si="2470"/>
        <v>0</v>
      </c>
      <c r="AB996" s="11">
        <f t="shared" si="2471"/>
        <v>0</v>
      </c>
      <c r="AC996" s="11">
        <f t="shared" si="2472"/>
        <v>0</v>
      </c>
      <c r="AD996" s="11">
        <f t="shared" si="2348"/>
        <v>43099.7</v>
      </c>
      <c r="AE996" s="11">
        <f t="shared" si="2349"/>
        <v>43099.7</v>
      </c>
      <c r="AF996" s="11">
        <f t="shared" si="2350"/>
        <v>43099.7</v>
      </c>
      <c r="AG996" s="11">
        <f t="shared" si="2473"/>
        <v>0</v>
      </c>
      <c r="AH996" s="11">
        <f t="shared" si="2351"/>
        <v>43099.7</v>
      </c>
      <c r="AI996" s="11">
        <f t="shared" si="2352"/>
        <v>43099.7</v>
      </c>
      <c r="AJ996" s="11">
        <f t="shared" si="2353"/>
        <v>43099.7</v>
      </c>
      <c r="AK996" s="11">
        <f t="shared" si="2474"/>
        <v>0</v>
      </c>
      <c r="AL996" s="11">
        <f t="shared" si="2475"/>
        <v>0</v>
      </c>
      <c r="AM996" s="11">
        <f t="shared" si="2476"/>
        <v>0</v>
      </c>
      <c r="AN996" s="11">
        <f t="shared" si="2354"/>
        <v>43099.7</v>
      </c>
      <c r="AO996" s="11">
        <f t="shared" si="2355"/>
        <v>43099.7</v>
      </c>
      <c r="AP996" s="11">
        <f t="shared" si="2356"/>
        <v>43099.7</v>
      </c>
      <c r="AQ996" s="11">
        <f t="shared" si="2477"/>
        <v>0</v>
      </c>
      <c r="AR996" s="11">
        <f t="shared" si="2478"/>
        <v>0</v>
      </c>
      <c r="AS996" s="11">
        <f t="shared" si="2479"/>
        <v>0</v>
      </c>
      <c r="AT996" s="11">
        <f t="shared" si="2357"/>
        <v>43099.7</v>
      </c>
      <c r="AU996" s="11">
        <f t="shared" si="2358"/>
        <v>43099.7</v>
      </c>
      <c r="AV996" s="11">
        <f t="shared" si="2359"/>
        <v>43099.7</v>
      </c>
      <c r="AW996" s="11">
        <f t="shared" si="2480"/>
        <v>0</v>
      </c>
      <c r="AX996" s="11">
        <f t="shared" si="2481"/>
        <v>0</v>
      </c>
      <c r="AY996" s="11">
        <f t="shared" si="2482"/>
        <v>0</v>
      </c>
      <c r="AZ996" s="11">
        <f t="shared" si="2360"/>
        <v>43099.7</v>
      </c>
      <c r="BA996" s="11">
        <f t="shared" si="2361"/>
        <v>43099.7</v>
      </c>
      <c r="BB996" s="11">
        <f t="shared" si="2362"/>
        <v>43099.7</v>
      </c>
      <c r="BC996" s="11">
        <f t="shared" si="2483"/>
        <v>0</v>
      </c>
      <c r="BD996" s="11">
        <f t="shared" si="2484"/>
        <v>0</v>
      </c>
      <c r="BE996" s="11">
        <f t="shared" si="2485"/>
        <v>0</v>
      </c>
      <c r="BF996" s="11">
        <f t="shared" si="2363"/>
        <v>43099.7</v>
      </c>
      <c r="BG996" s="11">
        <f t="shared" si="2364"/>
        <v>43099.7</v>
      </c>
      <c r="BH996" s="11">
        <f t="shared" si="2365"/>
        <v>43099.7</v>
      </c>
      <c r="BI996" s="11">
        <f t="shared" si="2486"/>
        <v>0</v>
      </c>
      <c r="BJ996" s="11">
        <f t="shared" si="2487"/>
        <v>0</v>
      </c>
      <c r="BK996" s="11">
        <f t="shared" si="2488"/>
        <v>0</v>
      </c>
      <c r="BL996" s="11">
        <f t="shared" si="2304"/>
        <v>43099.7</v>
      </c>
      <c r="BM996" s="11">
        <f t="shared" si="2489"/>
        <v>0</v>
      </c>
      <c r="BN996" s="43">
        <f t="shared" si="2438"/>
        <v>43099.7</v>
      </c>
      <c r="BO996" s="11">
        <f t="shared" si="2442"/>
        <v>43099.7</v>
      </c>
      <c r="BP996" s="11">
        <f t="shared" si="2490"/>
        <v>0</v>
      </c>
      <c r="BQ996" s="43">
        <f t="shared" si="2439"/>
        <v>43099.7</v>
      </c>
      <c r="BR996" s="11">
        <f t="shared" si="2443"/>
        <v>43099.7</v>
      </c>
      <c r="BS996" s="11">
        <f t="shared" si="2490"/>
        <v>0</v>
      </c>
      <c r="BT996" s="43">
        <f t="shared" si="2440"/>
        <v>43099.7</v>
      </c>
      <c r="BU996" s="11">
        <f t="shared" si="2490"/>
        <v>0</v>
      </c>
      <c r="BV996" s="21"/>
      <c r="BW996" s="21"/>
      <c r="BX996" s="1" t="str">
        <f t="shared" si="2339"/>
        <v/>
      </c>
    </row>
    <row r="997" spans="1:76" ht="15.6" customHeight="1" x14ac:dyDescent="0.3">
      <c r="A997" s="62" t="s">
        <v>657</v>
      </c>
      <c r="B997" s="63">
        <v>200</v>
      </c>
      <c r="C997" s="62" t="s">
        <v>66</v>
      </c>
      <c r="D997" s="62" t="s">
        <v>67</v>
      </c>
      <c r="E997" s="64" t="s">
        <v>68</v>
      </c>
      <c r="F997" s="11">
        <v>43099.7</v>
      </c>
      <c r="G997" s="11">
        <v>43099.7</v>
      </c>
      <c r="H997" s="11">
        <v>43099.7</v>
      </c>
      <c r="I997" s="11"/>
      <c r="J997" s="11"/>
      <c r="K997" s="11"/>
      <c r="L997" s="11">
        <f t="shared" si="2454"/>
        <v>43099.7</v>
      </c>
      <c r="M997" s="11">
        <f t="shared" si="2455"/>
        <v>43099.7</v>
      </c>
      <c r="N997" s="11">
        <f t="shared" si="2456"/>
        <v>43099.7</v>
      </c>
      <c r="O997" s="11"/>
      <c r="P997" s="11"/>
      <c r="Q997" s="11"/>
      <c r="R997" s="11">
        <f t="shared" si="2342"/>
        <v>43099.7</v>
      </c>
      <c r="S997" s="11">
        <f t="shared" si="2343"/>
        <v>43099.7</v>
      </c>
      <c r="T997" s="11">
        <f t="shared" si="2344"/>
        <v>43099.7</v>
      </c>
      <c r="U997" s="11"/>
      <c r="V997" s="11"/>
      <c r="W997" s="11"/>
      <c r="X997" s="11">
        <f t="shared" si="2345"/>
        <v>43099.7</v>
      </c>
      <c r="Y997" s="11">
        <f t="shared" si="2346"/>
        <v>43099.7</v>
      </c>
      <c r="Z997" s="11">
        <f t="shared" si="2347"/>
        <v>43099.7</v>
      </c>
      <c r="AA997" s="11"/>
      <c r="AB997" s="11"/>
      <c r="AC997" s="11"/>
      <c r="AD997" s="11">
        <f t="shared" si="2348"/>
        <v>43099.7</v>
      </c>
      <c r="AE997" s="11">
        <f t="shared" si="2349"/>
        <v>43099.7</v>
      </c>
      <c r="AF997" s="11">
        <f t="shared" si="2350"/>
        <v>43099.7</v>
      </c>
      <c r="AG997" s="11"/>
      <c r="AH997" s="11">
        <f t="shared" si="2351"/>
        <v>43099.7</v>
      </c>
      <c r="AI997" s="11">
        <f t="shared" si="2352"/>
        <v>43099.7</v>
      </c>
      <c r="AJ997" s="11">
        <f t="shared" si="2353"/>
        <v>43099.7</v>
      </c>
      <c r="AK997" s="11"/>
      <c r="AL997" s="11"/>
      <c r="AM997" s="11"/>
      <c r="AN997" s="11">
        <f t="shared" si="2354"/>
        <v>43099.7</v>
      </c>
      <c r="AO997" s="11">
        <f t="shared" si="2355"/>
        <v>43099.7</v>
      </c>
      <c r="AP997" s="11">
        <f t="shared" si="2356"/>
        <v>43099.7</v>
      </c>
      <c r="AQ997" s="11"/>
      <c r="AR997" s="11"/>
      <c r="AS997" s="11"/>
      <c r="AT997" s="11">
        <f t="shared" si="2357"/>
        <v>43099.7</v>
      </c>
      <c r="AU997" s="11">
        <f t="shared" si="2358"/>
        <v>43099.7</v>
      </c>
      <c r="AV997" s="11">
        <f t="shared" si="2359"/>
        <v>43099.7</v>
      </c>
      <c r="AW997" s="11"/>
      <c r="AX997" s="11"/>
      <c r="AY997" s="11"/>
      <c r="AZ997" s="11">
        <f t="shared" si="2360"/>
        <v>43099.7</v>
      </c>
      <c r="BA997" s="11">
        <f t="shared" si="2361"/>
        <v>43099.7</v>
      </c>
      <c r="BB997" s="11">
        <f t="shared" si="2362"/>
        <v>43099.7</v>
      </c>
      <c r="BC997" s="11"/>
      <c r="BD997" s="11"/>
      <c r="BE997" s="11"/>
      <c r="BF997" s="11">
        <f t="shared" si="2363"/>
        <v>43099.7</v>
      </c>
      <c r="BG997" s="11">
        <f t="shared" si="2364"/>
        <v>43099.7</v>
      </c>
      <c r="BH997" s="11">
        <f t="shared" si="2365"/>
        <v>43099.7</v>
      </c>
      <c r="BI997" s="11"/>
      <c r="BJ997" s="11"/>
      <c r="BK997" s="11"/>
      <c r="BL997" s="11">
        <f t="shared" si="2304"/>
        <v>43099.7</v>
      </c>
      <c r="BM997" s="11"/>
      <c r="BN997" s="43">
        <f t="shared" si="2438"/>
        <v>43099.7</v>
      </c>
      <c r="BO997" s="11">
        <f t="shared" si="2442"/>
        <v>43099.7</v>
      </c>
      <c r="BP997" s="11"/>
      <c r="BQ997" s="43">
        <f t="shared" si="2439"/>
        <v>43099.7</v>
      </c>
      <c r="BR997" s="11">
        <f t="shared" si="2443"/>
        <v>43099.7</v>
      </c>
      <c r="BS997" s="11"/>
      <c r="BT997" s="43">
        <f t="shared" si="2440"/>
        <v>43099.7</v>
      </c>
      <c r="BU997" s="11"/>
      <c r="BV997" s="21"/>
      <c r="BW997" s="21"/>
      <c r="BX997" s="1" t="str">
        <f t="shared" si="2339"/>
        <v>0503</v>
      </c>
    </row>
    <row r="998" spans="1:76" ht="46.8" customHeight="1" x14ac:dyDescent="0.3">
      <c r="A998" s="62" t="s">
        <v>659</v>
      </c>
      <c r="B998" s="63"/>
      <c r="C998" s="62"/>
      <c r="D998" s="62"/>
      <c r="E998" s="64" t="s">
        <v>660</v>
      </c>
      <c r="F998" s="11">
        <f t="shared" si="2458"/>
        <v>1782.8</v>
      </c>
      <c r="G998" s="11">
        <f t="shared" si="2459"/>
        <v>1782.8</v>
      </c>
      <c r="H998" s="11">
        <f t="shared" si="2460"/>
        <v>1782.8000000000002</v>
      </c>
      <c r="I998" s="11">
        <f t="shared" si="2461"/>
        <v>0</v>
      </c>
      <c r="J998" s="11">
        <f t="shared" si="2462"/>
        <v>0</v>
      </c>
      <c r="K998" s="11">
        <f t="shared" si="2463"/>
        <v>0</v>
      </c>
      <c r="L998" s="11">
        <f t="shared" si="2454"/>
        <v>1782.8</v>
      </c>
      <c r="M998" s="11">
        <f t="shared" si="2455"/>
        <v>1782.8</v>
      </c>
      <c r="N998" s="11">
        <f t="shared" si="2456"/>
        <v>1782.8000000000002</v>
      </c>
      <c r="O998" s="11">
        <f t="shared" si="2464"/>
        <v>0</v>
      </c>
      <c r="P998" s="11">
        <f t="shared" si="2465"/>
        <v>0</v>
      </c>
      <c r="Q998" s="11">
        <f t="shared" si="2466"/>
        <v>0</v>
      </c>
      <c r="R998" s="11">
        <f t="shared" si="2342"/>
        <v>1782.8</v>
      </c>
      <c r="S998" s="11">
        <f t="shared" si="2343"/>
        <v>1782.8</v>
      </c>
      <c r="T998" s="11">
        <f t="shared" si="2344"/>
        <v>1782.8000000000002</v>
      </c>
      <c r="U998" s="11">
        <f t="shared" si="2467"/>
        <v>0</v>
      </c>
      <c r="V998" s="11">
        <f t="shared" si="2468"/>
        <v>0</v>
      </c>
      <c r="W998" s="11">
        <f t="shared" si="2469"/>
        <v>0</v>
      </c>
      <c r="X998" s="11">
        <f t="shared" si="2345"/>
        <v>1782.8</v>
      </c>
      <c r="Y998" s="11">
        <f t="shared" si="2346"/>
        <v>1782.8</v>
      </c>
      <c r="Z998" s="11">
        <f t="shared" si="2347"/>
        <v>1782.8000000000002</v>
      </c>
      <c r="AA998" s="11">
        <f t="shared" si="2470"/>
        <v>-268.8</v>
      </c>
      <c r="AB998" s="11">
        <f t="shared" si="2471"/>
        <v>0</v>
      </c>
      <c r="AC998" s="11">
        <f t="shared" si="2472"/>
        <v>0</v>
      </c>
      <c r="AD998" s="11">
        <f t="shared" si="2348"/>
        <v>1514</v>
      </c>
      <c r="AE998" s="11">
        <f t="shared" si="2349"/>
        <v>1782.8</v>
      </c>
      <c r="AF998" s="11">
        <f t="shared" si="2350"/>
        <v>1782.8000000000002</v>
      </c>
      <c r="AG998" s="11">
        <f t="shared" si="2473"/>
        <v>0</v>
      </c>
      <c r="AH998" s="11">
        <f t="shared" si="2351"/>
        <v>1514</v>
      </c>
      <c r="AI998" s="11">
        <f t="shared" si="2352"/>
        <v>1782.8</v>
      </c>
      <c r="AJ998" s="11">
        <f t="shared" si="2353"/>
        <v>1782.8000000000002</v>
      </c>
      <c r="AK998" s="11">
        <f t="shared" si="2474"/>
        <v>3531.8109999999997</v>
      </c>
      <c r="AL998" s="11">
        <f t="shared" si="2475"/>
        <v>0</v>
      </c>
      <c r="AM998" s="11">
        <f t="shared" si="2476"/>
        <v>0</v>
      </c>
      <c r="AN998" s="11">
        <f t="shared" si="2354"/>
        <v>5045.8109999999997</v>
      </c>
      <c r="AO998" s="11">
        <f t="shared" si="2355"/>
        <v>1782.8</v>
      </c>
      <c r="AP998" s="11">
        <f t="shared" si="2356"/>
        <v>1782.8000000000002</v>
      </c>
      <c r="AQ998" s="11">
        <f t="shared" si="2477"/>
        <v>0</v>
      </c>
      <c r="AR998" s="11">
        <f t="shared" si="2478"/>
        <v>0</v>
      </c>
      <c r="AS998" s="11">
        <f t="shared" si="2479"/>
        <v>0</v>
      </c>
      <c r="AT998" s="11">
        <f t="shared" si="2357"/>
        <v>5045.8109999999997</v>
      </c>
      <c r="AU998" s="11">
        <f t="shared" si="2358"/>
        <v>1782.8</v>
      </c>
      <c r="AV998" s="11">
        <f t="shared" si="2359"/>
        <v>1782.8000000000002</v>
      </c>
      <c r="AW998" s="11">
        <f t="shared" si="2480"/>
        <v>0</v>
      </c>
      <c r="AX998" s="11">
        <f t="shared" si="2481"/>
        <v>0</v>
      </c>
      <c r="AY998" s="11">
        <f t="shared" si="2482"/>
        <v>0</v>
      </c>
      <c r="AZ998" s="11">
        <f t="shared" si="2360"/>
        <v>5045.8109999999997</v>
      </c>
      <c r="BA998" s="11">
        <f t="shared" si="2361"/>
        <v>1782.8</v>
      </c>
      <c r="BB998" s="11">
        <f t="shared" si="2362"/>
        <v>1782.8000000000002</v>
      </c>
      <c r="BC998" s="11">
        <f t="shared" si="2483"/>
        <v>0</v>
      </c>
      <c r="BD998" s="11">
        <f t="shared" si="2484"/>
        <v>0</v>
      </c>
      <c r="BE998" s="11">
        <f t="shared" si="2485"/>
        <v>0</v>
      </c>
      <c r="BF998" s="11">
        <f t="shared" si="2363"/>
        <v>5045.8109999999997</v>
      </c>
      <c r="BG998" s="11">
        <f t="shared" si="2364"/>
        <v>1782.8</v>
      </c>
      <c r="BH998" s="11">
        <f t="shared" si="2365"/>
        <v>1782.8000000000002</v>
      </c>
      <c r="BI998" s="11">
        <f t="shared" si="2486"/>
        <v>-1005.1180000000001</v>
      </c>
      <c r="BJ998" s="11">
        <f t="shared" si="2487"/>
        <v>0</v>
      </c>
      <c r="BK998" s="11">
        <f t="shared" si="2488"/>
        <v>0</v>
      </c>
      <c r="BL998" s="11">
        <f t="shared" si="2304"/>
        <v>4040.6929999999998</v>
      </c>
      <c r="BM998" s="11">
        <f t="shared" si="2489"/>
        <v>0</v>
      </c>
      <c r="BN998" s="43">
        <f t="shared" si="2438"/>
        <v>4040.6929999999998</v>
      </c>
      <c r="BO998" s="11">
        <f t="shared" si="2442"/>
        <v>1782.8</v>
      </c>
      <c r="BP998" s="11">
        <f t="shared" si="2490"/>
        <v>0</v>
      </c>
      <c r="BQ998" s="43">
        <f t="shared" si="2439"/>
        <v>1782.8</v>
      </c>
      <c r="BR998" s="11">
        <f t="shared" si="2443"/>
        <v>1782.8000000000002</v>
      </c>
      <c r="BS998" s="11">
        <f t="shared" si="2490"/>
        <v>0</v>
      </c>
      <c r="BT998" s="43">
        <f t="shared" si="2440"/>
        <v>1782.8000000000002</v>
      </c>
      <c r="BU998" s="11">
        <f t="shared" si="2490"/>
        <v>0</v>
      </c>
      <c r="BV998" s="21"/>
      <c r="BW998" s="21"/>
      <c r="BX998" s="1" t="str">
        <f t="shared" si="2339"/>
        <v/>
      </c>
    </row>
    <row r="999" spans="1:76" ht="31.2" customHeight="1" x14ac:dyDescent="0.3">
      <c r="A999" s="62" t="s">
        <v>659</v>
      </c>
      <c r="B999" s="63" t="s">
        <v>64</v>
      </c>
      <c r="C999" s="62"/>
      <c r="D999" s="62"/>
      <c r="E999" s="64" t="s">
        <v>65</v>
      </c>
      <c r="F999" s="11">
        <f t="shared" si="2458"/>
        <v>1782.8</v>
      </c>
      <c r="G999" s="11">
        <f t="shared" si="2459"/>
        <v>1782.8</v>
      </c>
      <c r="H999" s="11">
        <f t="shared" si="2460"/>
        <v>1782.8000000000002</v>
      </c>
      <c r="I999" s="11">
        <f t="shared" si="2461"/>
        <v>0</v>
      </c>
      <c r="J999" s="11">
        <f t="shared" si="2462"/>
        <v>0</v>
      </c>
      <c r="K999" s="11">
        <f t="shared" si="2463"/>
        <v>0</v>
      </c>
      <c r="L999" s="11">
        <f t="shared" si="2454"/>
        <v>1782.8</v>
      </c>
      <c r="M999" s="11">
        <f t="shared" si="2455"/>
        <v>1782.8</v>
      </c>
      <c r="N999" s="11">
        <f t="shared" si="2456"/>
        <v>1782.8000000000002</v>
      </c>
      <c r="O999" s="11">
        <f t="shared" si="2464"/>
        <v>0</v>
      </c>
      <c r="P999" s="11">
        <f t="shared" si="2465"/>
        <v>0</v>
      </c>
      <c r="Q999" s="11">
        <f t="shared" si="2466"/>
        <v>0</v>
      </c>
      <c r="R999" s="11">
        <f t="shared" si="2342"/>
        <v>1782.8</v>
      </c>
      <c r="S999" s="11">
        <f t="shared" si="2343"/>
        <v>1782.8</v>
      </c>
      <c r="T999" s="11">
        <f t="shared" si="2344"/>
        <v>1782.8000000000002</v>
      </c>
      <c r="U999" s="11">
        <f t="shared" si="2467"/>
        <v>0</v>
      </c>
      <c r="V999" s="11">
        <f t="shared" si="2468"/>
        <v>0</v>
      </c>
      <c r="W999" s="11">
        <f t="shared" si="2469"/>
        <v>0</v>
      </c>
      <c r="X999" s="11">
        <f t="shared" si="2345"/>
        <v>1782.8</v>
      </c>
      <c r="Y999" s="11">
        <f t="shared" si="2346"/>
        <v>1782.8</v>
      </c>
      <c r="Z999" s="11">
        <f t="shared" si="2347"/>
        <v>1782.8000000000002</v>
      </c>
      <c r="AA999" s="11">
        <f t="shared" si="2470"/>
        <v>-268.8</v>
      </c>
      <c r="AB999" s="11">
        <f t="shared" si="2471"/>
        <v>0</v>
      </c>
      <c r="AC999" s="11">
        <f t="shared" si="2472"/>
        <v>0</v>
      </c>
      <c r="AD999" s="11">
        <f t="shared" si="2348"/>
        <v>1514</v>
      </c>
      <c r="AE999" s="11">
        <f t="shared" si="2349"/>
        <v>1782.8</v>
      </c>
      <c r="AF999" s="11">
        <f t="shared" si="2350"/>
        <v>1782.8000000000002</v>
      </c>
      <c r="AG999" s="11">
        <f t="shared" si="2473"/>
        <v>0</v>
      </c>
      <c r="AH999" s="11">
        <f t="shared" si="2351"/>
        <v>1514</v>
      </c>
      <c r="AI999" s="11">
        <f t="shared" si="2352"/>
        <v>1782.8</v>
      </c>
      <c r="AJ999" s="11">
        <f t="shared" si="2353"/>
        <v>1782.8000000000002</v>
      </c>
      <c r="AK999" s="11">
        <f t="shared" si="2474"/>
        <v>3531.8109999999997</v>
      </c>
      <c r="AL999" s="11">
        <f t="shared" si="2475"/>
        <v>0</v>
      </c>
      <c r="AM999" s="11">
        <f t="shared" si="2476"/>
        <v>0</v>
      </c>
      <c r="AN999" s="11">
        <f t="shared" si="2354"/>
        <v>5045.8109999999997</v>
      </c>
      <c r="AO999" s="11">
        <f t="shared" si="2355"/>
        <v>1782.8</v>
      </c>
      <c r="AP999" s="11">
        <f t="shared" si="2356"/>
        <v>1782.8000000000002</v>
      </c>
      <c r="AQ999" s="11">
        <f t="shared" si="2477"/>
        <v>0</v>
      </c>
      <c r="AR999" s="11">
        <f t="shared" si="2478"/>
        <v>0</v>
      </c>
      <c r="AS999" s="11">
        <f t="shared" si="2479"/>
        <v>0</v>
      </c>
      <c r="AT999" s="11">
        <f t="shared" si="2357"/>
        <v>5045.8109999999997</v>
      </c>
      <c r="AU999" s="11">
        <f t="shared" si="2358"/>
        <v>1782.8</v>
      </c>
      <c r="AV999" s="11">
        <f t="shared" si="2359"/>
        <v>1782.8000000000002</v>
      </c>
      <c r="AW999" s="11">
        <f t="shared" si="2480"/>
        <v>0</v>
      </c>
      <c r="AX999" s="11">
        <f t="shared" si="2481"/>
        <v>0</v>
      </c>
      <c r="AY999" s="11">
        <f t="shared" si="2482"/>
        <v>0</v>
      </c>
      <c r="AZ999" s="11">
        <f t="shared" si="2360"/>
        <v>5045.8109999999997</v>
      </c>
      <c r="BA999" s="11">
        <f t="shared" si="2361"/>
        <v>1782.8</v>
      </c>
      <c r="BB999" s="11">
        <f t="shared" si="2362"/>
        <v>1782.8000000000002</v>
      </c>
      <c r="BC999" s="11">
        <f t="shared" si="2483"/>
        <v>0</v>
      </c>
      <c r="BD999" s="11">
        <f t="shared" si="2484"/>
        <v>0</v>
      </c>
      <c r="BE999" s="11">
        <f t="shared" si="2485"/>
        <v>0</v>
      </c>
      <c r="BF999" s="11">
        <f t="shared" si="2363"/>
        <v>5045.8109999999997</v>
      </c>
      <c r="BG999" s="11">
        <f t="shared" si="2364"/>
        <v>1782.8</v>
      </c>
      <c r="BH999" s="11">
        <f t="shared" si="2365"/>
        <v>1782.8000000000002</v>
      </c>
      <c r="BI999" s="11">
        <f t="shared" si="2486"/>
        <v>-1005.1180000000001</v>
      </c>
      <c r="BJ999" s="11">
        <f t="shared" si="2487"/>
        <v>0</v>
      </c>
      <c r="BK999" s="11">
        <f t="shared" si="2488"/>
        <v>0</v>
      </c>
      <c r="BL999" s="11">
        <f t="shared" si="2304"/>
        <v>4040.6929999999998</v>
      </c>
      <c r="BM999" s="11">
        <f t="shared" si="2489"/>
        <v>0</v>
      </c>
      <c r="BN999" s="43">
        <f t="shared" si="2438"/>
        <v>4040.6929999999998</v>
      </c>
      <c r="BO999" s="11">
        <f t="shared" si="2442"/>
        <v>1782.8</v>
      </c>
      <c r="BP999" s="11">
        <f t="shared" si="2490"/>
        <v>0</v>
      </c>
      <c r="BQ999" s="43">
        <f t="shared" si="2439"/>
        <v>1782.8</v>
      </c>
      <c r="BR999" s="11">
        <f t="shared" si="2443"/>
        <v>1782.8000000000002</v>
      </c>
      <c r="BS999" s="11">
        <f t="shared" si="2490"/>
        <v>0</v>
      </c>
      <c r="BT999" s="43">
        <f t="shared" si="2440"/>
        <v>1782.8000000000002</v>
      </c>
      <c r="BU999" s="11">
        <f t="shared" si="2490"/>
        <v>0</v>
      </c>
      <c r="BV999" s="21"/>
      <c r="BW999" s="21"/>
      <c r="BX999" s="1" t="str">
        <f t="shared" si="2339"/>
        <v/>
      </c>
    </row>
    <row r="1000" spans="1:76" ht="15.6" customHeight="1" x14ac:dyDescent="0.3">
      <c r="A1000" s="62" t="s">
        <v>659</v>
      </c>
      <c r="B1000" s="63">
        <v>200</v>
      </c>
      <c r="C1000" s="62" t="s">
        <v>66</v>
      </c>
      <c r="D1000" s="62" t="s">
        <v>67</v>
      </c>
      <c r="E1000" s="64" t="s">
        <v>68</v>
      </c>
      <c r="F1000" s="11">
        <v>1782.8</v>
      </c>
      <c r="G1000" s="11">
        <v>1782.8</v>
      </c>
      <c r="H1000" s="11">
        <v>1782.8000000000002</v>
      </c>
      <c r="I1000" s="11"/>
      <c r="J1000" s="11"/>
      <c r="K1000" s="11"/>
      <c r="L1000" s="11">
        <f t="shared" si="2454"/>
        <v>1782.8</v>
      </c>
      <c r="M1000" s="11">
        <f t="shared" si="2455"/>
        <v>1782.8</v>
      </c>
      <c r="N1000" s="11">
        <f t="shared" si="2456"/>
        <v>1782.8000000000002</v>
      </c>
      <c r="O1000" s="11"/>
      <c r="P1000" s="11"/>
      <c r="Q1000" s="11"/>
      <c r="R1000" s="11">
        <f t="shared" si="2342"/>
        <v>1782.8</v>
      </c>
      <c r="S1000" s="11">
        <f t="shared" si="2343"/>
        <v>1782.8</v>
      </c>
      <c r="T1000" s="11">
        <f t="shared" si="2344"/>
        <v>1782.8000000000002</v>
      </c>
      <c r="U1000" s="11"/>
      <c r="V1000" s="11"/>
      <c r="W1000" s="11"/>
      <c r="X1000" s="11">
        <f t="shared" si="2345"/>
        <v>1782.8</v>
      </c>
      <c r="Y1000" s="11">
        <f t="shared" si="2346"/>
        <v>1782.8</v>
      </c>
      <c r="Z1000" s="11">
        <f t="shared" si="2347"/>
        <v>1782.8000000000002</v>
      </c>
      <c r="AA1000" s="11">
        <v>-268.8</v>
      </c>
      <c r="AB1000" s="11"/>
      <c r="AC1000" s="11"/>
      <c r="AD1000" s="11">
        <f t="shared" si="2348"/>
        <v>1514</v>
      </c>
      <c r="AE1000" s="11">
        <f t="shared" si="2349"/>
        <v>1782.8</v>
      </c>
      <c r="AF1000" s="11">
        <f t="shared" si="2350"/>
        <v>1782.8000000000002</v>
      </c>
      <c r="AG1000" s="11"/>
      <c r="AH1000" s="11">
        <f t="shared" si="2351"/>
        <v>1514</v>
      </c>
      <c r="AI1000" s="11">
        <f t="shared" si="2352"/>
        <v>1782.8</v>
      </c>
      <c r="AJ1000" s="11">
        <f t="shared" si="2353"/>
        <v>1782.8000000000002</v>
      </c>
      <c r="AK1000" s="11">
        <f>323.165+1362.676+981.061+494.912+369.997</f>
        <v>3531.8109999999997</v>
      </c>
      <c r="AL1000" s="11"/>
      <c r="AM1000" s="11"/>
      <c r="AN1000" s="11">
        <f t="shared" si="2354"/>
        <v>5045.8109999999997</v>
      </c>
      <c r="AO1000" s="11">
        <f t="shared" si="2355"/>
        <v>1782.8</v>
      </c>
      <c r="AP1000" s="11">
        <f t="shared" si="2356"/>
        <v>1782.8000000000002</v>
      </c>
      <c r="AQ1000" s="11"/>
      <c r="AR1000" s="11"/>
      <c r="AS1000" s="11"/>
      <c r="AT1000" s="11">
        <f t="shared" si="2357"/>
        <v>5045.8109999999997</v>
      </c>
      <c r="AU1000" s="11">
        <f t="shared" si="2358"/>
        <v>1782.8</v>
      </c>
      <c r="AV1000" s="11">
        <f t="shared" si="2359"/>
        <v>1782.8000000000002</v>
      </c>
      <c r="AW1000" s="11"/>
      <c r="AX1000" s="11"/>
      <c r="AY1000" s="11"/>
      <c r="AZ1000" s="11">
        <f t="shared" si="2360"/>
        <v>5045.8109999999997</v>
      </c>
      <c r="BA1000" s="11">
        <f t="shared" si="2361"/>
        <v>1782.8</v>
      </c>
      <c r="BB1000" s="11">
        <f t="shared" si="2362"/>
        <v>1782.8000000000002</v>
      </c>
      <c r="BC1000" s="11"/>
      <c r="BD1000" s="11"/>
      <c r="BE1000" s="11"/>
      <c r="BF1000" s="11">
        <f t="shared" si="2363"/>
        <v>5045.8109999999997</v>
      </c>
      <c r="BG1000" s="11">
        <f t="shared" si="2364"/>
        <v>1782.8</v>
      </c>
      <c r="BH1000" s="11">
        <f t="shared" si="2365"/>
        <v>1782.8000000000002</v>
      </c>
      <c r="BI1000" s="11">
        <f>-932.898-72.22</f>
        <v>-1005.1180000000001</v>
      </c>
      <c r="BJ1000" s="11"/>
      <c r="BK1000" s="11"/>
      <c r="BL1000" s="11">
        <f t="shared" si="2304"/>
        <v>4040.6929999999998</v>
      </c>
      <c r="BM1000" s="11"/>
      <c r="BN1000" s="43">
        <f t="shared" si="2438"/>
        <v>4040.6929999999998</v>
      </c>
      <c r="BO1000" s="11">
        <f t="shared" si="2442"/>
        <v>1782.8</v>
      </c>
      <c r="BP1000" s="11"/>
      <c r="BQ1000" s="43">
        <f t="shared" si="2439"/>
        <v>1782.8</v>
      </c>
      <c r="BR1000" s="11">
        <f t="shared" si="2443"/>
        <v>1782.8000000000002</v>
      </c>
      <c r="BS1000" s="11"/>
      <c r="BT1000" s="43">
        <f t="shared" si="2440"/>
        <v>1782.8000000000002</v>
      </c>
      <c r="BU1000" s="11"/>
      <c r="BV1000" s="21"/>
      <c r="BW1000" s="21"/>
      <c r="BX1000" s="1" t="str">
        <f t="shared" si="2339"/>
        <v>0503</v>
      </c>
    </row>
    <row r="1001" spans="1:76" ht="31.2" customHeight="1" x14ac:dyDescent="0.3">
      <c r="A1001" s="62" t="s">
        <v>661</v>
      </c>
      <c r="B1001" s="63"/>
      <c r="C1001" s="62"/>
      <c r="D1001" s="62"/>
      <c r="E1001" s="64" t="s">
        <v>662</v>
      </c>
      <c r="F1001" s="11">
        <f t="shared" si="2458"/>
        <v>13303</v>
      </c>
      <c r="G1001" s="11">
        <f t="shared" si="2459"/>
        <v>6288.6</v>
      </c>
      <c r="H1001" s="11">
        <f t="shared" si="2460"/>
        <v>6288.6</v>
      </c>
      <c r="I1001" s="11">
        <f t="shared" si="2461"/>
        <v>0</v>
      </c>
      <c r="J1001" s="11">
        <f t="shared" si="2462"/>
        <v>0</v>
      </c>
      <c r="K1001" s="11">
        <f t="shared" si="2463"/>
        <v>0</v>
      </c>
      <c r="L1001" s="11">
        <f t="shared" si="2454"/>
        <v>13303</v>
      </c>
      <c r="M1001" s="11">
        <f t="shared" si="2455"/>
        <v>6288.6</v>
      </c>
      <c r="N1001" s="11">
        <f t="shared" si="2456"/>
        <v>6288.6</v>
      </c>
      <c r="O1001" s="11">
        <f t="shared" si="2464"/>
        <v>26728.70117</v>
      </c>
      <c r="P1001" s="11">
        <f t="shared" si="2465"/>
        <v>0</v>
      </c>
      <c r="Q1001" s="11">
        <f t="shared" si="2466"/>
        <v>0</v>
      </c>
      <c r="R1001" s="11">
        <f t="shared" si="2342"/>
        <v>40031.70117</v>
      </c>
      <c r="S1001" s="11">
        <f t="shared" si="2343"/>
        <v>6288.6</v>
      </c>
      <c r="T1001" s="11">
        <f t="shared" si="2344"/>
        <v>6288.6</v>
      </c>
      <c r="U1001" s="11">
        <f t="shared" si="2467"/>
        <v>0</v>
      </c>
      <c r="V1001" s="11">
        <f t="shared" si="2468"/>
        <v>0</v>
      </c>
      <c r="W1001" s="11">
        <f t="shared" si="2469"/>
        <v>0</v>
      </c>
      <c r="X1001" s="11">
        <f t="shared" si="2345"/>
        <v>40031.70117</v>
      </c>
      <c r="Y1001" s="11">
        <f t="shared" si="2346"/>
        <v>6288.6</v>
      </c>
      <c r="Z1001" s="11">
        <f t="shared" si="2347"/>
        <v>6288.6</v>
      </c>
      <c r="AA1001" s="11">
        <f t="shared" si="2470"/>
        <v>0</v>
      </c>
      <c r="AB1001" s="11">
        <f t="shared" si="2471"/>
        <v>0</v>
      </c>
      <c r="AC1001" s="11">
        <f t="shared" si="2472"/>
        <v>0</v>
      </c>
      <c r="AD1001" s="11">
        <f t="shared" si="2348"/>
        <v>40031.70117</v>
      </c>
      <c r="AE1001" s="11">
        <f t="shared" si="2349"/>
        <v>6288.6</v>
      </c>
      <c r="AF1001" s="11">
        <f t="shared" si="2350"/>
        <v>6288.6</v>
      </c>
      <c r="AG1001" s="11">
        <f t="shared" si="2473"/>
        <v>0</v>
      </c>
      <c r="AH1001" s="11">
        <f t="shared" si="2351"/>
        <v>40031.70117</v>
      </c>
      <c r="AI1001" s="11">
        <f t="shared" si="2352"/>
        <v>6288.6</v>
      </c>
      <c r="AJ1001" s="11">
        <f t="shared" si="2353"/>
        <v>6288.6</v>
      </c>
      <c r="AK1001" s="11">
        <f t="shared" si="2474"/>
        <v>0</v>
      </c>
      <c r="AL1001" s="11">
        <f t="shared" si="2475"/>
        <v>0</v>
      </c>
      <c r="AM1001" s="11">
        <f t="shared" si="2476"/>
        <v>0</v>
      </c>
      <c r="AN1001" s="11">
        <f t="shared" si="2354"/>
        <v>40031.70117</v>
      </c>
      <c r="AO1001" s="11">
        <f t="shared" si="2355"/>
        <v>6288.6</v>
      </c>
      <c r="AP1001" s="11">
        <f t="shared" si="2356"/>
        <v>6288.6</v>
      </c>
      <c r="AQ1001" s="11">
        <f t="shared" si="2477"/>
        <v>0</v>
      </c>
      <c r="AR1001" s="11">
        <f t="shared" si="2478"/>
        <v>0</v>
      </c>
      <c r="AS1001" s="11">
        <f t="shared" si="2479"/>
        <v>0</v>
      </c>
      <c r="AT1001" s="11">
        <f t="shared" si="2357"/>
        <v>40031.70117</v>
      </c>
      <c r="AU1001" s="11">
        <f t="shared" si="2358"/>
        <v>6288.6</v>
      </c>
      <c r="AV1001" s="11">
        <f t="shared" si="2359"/>
        <v>6288.6</v>
      </c>
      <c r="AW1001" s="11">
        <f t="shared" si="2480"/>
        <v>0</v>
      </c>
      <c r="AX1001" s="11">
        <f t="shared" si="2481"/>
        <v>0</v>
      </c>
      <c r="AY1001" s="11">
        <f t="shared" si="2482"/>
        <v>0</v>
      </c>
      <c r="AZ1001" s="11">
        <f t="shared" si="2360"/>
        <v>40031.70117</v>
      </c>
      <c r="BA1001" s="11">
        <f t="shared" si="2361"/>
        <v>6288.6</v>
      </c>
      <c r="BB1001" s="11">
        <f t="shared" si="2362"/>
        <v>6288.6</v>
      </c>
      <c r="BC1001" s="11">
        <f t="shared" si="2483"/>
        <v>0</v>
      </c>
      <c r="BD1001" s="11">
        <f t="shared" si="2484"/>
        <v>0</v>
      </c>
      <c r="BE1001" s="11">
        <f t="shared" si="2485"/>
        <v>0</v>
      </c>
      <c r="BF1001" s="11">
        <f t="shared" si="2363"/>
        <v>40031.70117</v>
      </c>
      <c r="BG1001" s="11">
        <f t="shared" si="2364"/>
        <v>6288.6</v>
      </c>
      <c r="BH1001" s="11">
        <f t="shared" si="2365"/>
        <v>6288.6</v>
      </c>
      <c r="BI1001" s="11">
        <f t="shared" si="2486"/>
        <v>-9432.9850000000006</v>
      </c>
      <c r="BJ1001" s="11">
        <f t="shared" si="2487"/>
        <v>9432.9850000000006</v>
      </c>
      <c r="BK1001" s="11">
        <f t="shared" si="2488"/>
        <v>0</v>
      </c>
      <c r="BL1001" s="11">
        <f t="shared" si="2304"/>
        <v>30598.71617</v>
      </c>
      <c r="BM1001" s="11">
        <f t="shared" si="2489"/>
        <v>0</v>
      </c>
      <c r="BN1001" s="43">
        <f t="shared" si="2438"/>
        <v>30598.71617</v>
      </c>
      <c r="BO1001" s="11">
        <f t="shared" si="2442"/>
        <v>15721.585000000001</v>
      </c>
      <c r="BP1001" s="11">
        <f t="shared" si="2490"/>
        <v>0</v>
      </c>
      <c r="BQ1001" s="43">
        <f t="shared" si="2439"/>
        <v>15721.585000000001</v>
      </c>
      <c r="BR1001" s="11">
        <f t="shared" si="2443"/>
        <v>6288.6</v>
      </c>
      <c r="BS1001" s="11">
        <f t="shared" si="2490"/>
        <v>0</v>
      </c>
      <c r="BT1001" s="43">
        <f t="shared" si="2440"/>
        <v>6288.6</v>
      </c>
      <c r="BU1001" s="11">
        <f t="shared" si="2490"/>
        <v>0</v>
      </c>
      <c r="BV1001" s="21"/>
      <c r="BW1001" s="21"/>
      <c r="BX1001" s="1" t="str">
        <f t="shared" si="2339"/>
        <v/>
      </c>
    </row>
    <row r="1002" spans="1:76" ht="31.2" customHeight="1" x14ac:dyDescent="0.3">
      <c r="A1002" s="62" t="s">
        <v>661</v>
      </c>
      <c r="B1002" s="63" t="s">
        <v>64</v>
      </c>
      <c r="C1002" s="62"/>
      <c r="D1002" s="62"/>
      <c r="E1002" s="64" t="s">
        <v>65</v>
      </c>
      <c r="F1002" s="11">
        <f t="shared" si="2458"/>
        <v>13303</v>
      </c>
      <c r="G1002" s="11">
        <f t="shared" si="2459"/>
        <v>6288.6</v>
      </c>
      <c r="H1002" s="11">
        <f t="shared" si="2460"/>
        <v>6288.6</v>
      </c>
      <c r="I1002" s="11">
        <f t="shared" si="2461"/>
        <v>0</v>
      </c>
      <c r="J1002" s="11">
        <f t="shared" si="2462"/>
        <v>0</v>
      </c>
      <c r="K1002" s="11">
        <f t="shared" si="2463"/>
        <v>0</v>
      </c>
      <c r="L1002" s="11">
        <f t="shared" si="2454"/>
        <v>13303</v>
      </c>
      <c r="M1002" s="11">
        <f t="shared" si="2455"/>
        <v>6288.6</v>
      </c>
      <c r="N1002" s="11">
        <f t="shared" si="2456"/>
        <v>6288.6</v>
      </c>
      <c r="O1002" s="11">
        <f t="shared" si="2464"/>
        <v>26728.70117</v>
      </c>
      <c r="P1002" s="11">
        <f t="shared" si="2465"/>
        <v>0</v>
      </c>
      <c r="Q1002" s="11">
        <f t="shared" si="2466"/>
        <v>0</v>
      </c>
      <c r="R1002" s="11">
        <f t="shared" si="2342"/>
        <v>40031.70117</v>
      </c>
      <c r="S1002" s="11">
        <f t="shared" si="2343"/>
        <v>6288.6</v>
      </c>
      <c r="T1002" s="11">
        <f t="shared" si="2344"/>
        <v>6288.6</v>
      </c>
      <c r="U1002" s="11">
        <f t="shared" si="2467"/>
        <v>0</v>
      </c>
      <c r="V1002" s="11">
        <f t="shared" si="2468"/>
        <v>0</v>
      </c>
      <c r="W1002" s="11">
        <f t="shared" si="2469"/>
        <v>0</v>
      </c>
      <c r="X1002" s="11">
        <f t="shared" si="2345"/>
        <v>40031.70117</v>
      </c>
      <c r="Y1002" s="11">
        <f t="shared" si="2346"/>
        <v>6288.6</v>
      </c>
      <c r="Z1002" s="11">
        <f t="shared" si="2347"/>
        <v>6288.6</v>
      </c>
      <c r="AA1002" s="11">
        <f t="shared" si="2470"/>
        <v>0</v>
      </c>
      <c r="AB1002" s="11">
        <f t="shared" si="2471"/>
        <v>0</v>
      </c>
      <c r="AC1002" s="11">
        <f t="shared" si="2472"/>
        <v>0</v>
      </c>
      <c r="AD1002" s="11">
        <f t="shared" si="2348"/>
        <v>40031.70117</v>
      </c>
      <c r="AE1002" s="11">
        <f t="shared" si="2349"/>
        <v>6288.6</v>
      </c>
      <c r="AF1002" s="11">
        <f t="shared" si="2350"/>
        <v>6288.6</v>
      </c>
      <c r="AG1002" s="11">
        <f t="shared" si="2473"/>
        <v>0</v>
      </c>
      <c r="AH1002" s="11">
        <f t="shared" si="2351"/>
        <v>40031.70117</v>
      </c>
      <c r="AI1002" s="11">
        <f t="shared" si="2352"/>
        <v>6288.6</v>
      </c>
      <c r="AJ1002" s="11">
        <f t="shared" si="2353"/>
        <v>6288.6</v>
      </c>
      <c r="AK1002" s="11">
        <f t="shared" si="2474"/>
        <v>0</v>
      </c>
      <c r="AL1002" s="11">
        <f t="shared" si="2475"/>
        <v>0</v>
      </c>
      <c r="AM1002" s="11">
        <f t="shared" si="2476"/>
        <v>0</v>
      </c>
      <c r="AN1002" s="11">
        <f t="shared" si="2354"/>
        <v>40031.70117</v>
      </c>
      <c r="AO1002" s="11">
        <f t="shared" si="2355"/>
        <v>6288.6</v>
      </c>
      <c r="AP1002" s="11">
        <f t="shared" si="2356"/>
        <v>6288.6</v>
      </c>
      <c r="AQ1002" s="11">
        <f t="shared" si="2477"/>
        <v>0</v>
      </c>
      <c r="AR1002" s="11">
        <f t="shared" si="2478"/>
        <v>0</v>
      </c>
      <c r="AS1002" s="11">
        <f t="shared" si="2479"/>
        <v>0</v>
      </c>
      <c r="AT1002" s="11">
        <f t="shared" si="2357"/>
        <v>40031.70117</v>
      </c>
      <c r="AU1002" s="11">
        <f t="shared" si="2358"/>
        <v>6288.6</v>
      </c>
      <c r="AV1002" s="11">
        <f t="shared" si="2359"/>
        <v>6288.6</v>
      </c>
      <c r="AW1002" s="11">
        <f t="shared" si="2480"/>
        <v>0</v>
      </c>
      <c r="AX1002" s="11">
        <f t="shared" si="2481"/>
        <v>0</v>
      </c>
      <c r="AY1002" s="11">
        <f t="shared" si="2482"/>
        <v>0</v>
      </c>
      <c r="AZ1002" s="11">
        <f t="shared" si="2360"/>
        <v>40031.70117</v>
      </c>
      <c r="BA1002" s="11">
        <f t="shared" si="2361"/>
        <v>6288.6</v>
      </c>
      <c r="BB1002" s="11">
        <f t="shared" si="2362"/>
        <v>6288.6</v>
      </c>
      <c r="BC1002" s="11">
        <f t="shared" si="2483"/>
        <v>0</v>
      </c>
      <c r="BD1002" s="11">
        <f t="shared" si="2484"/>
        <v>0</v>
      </c>
      <c r="BE1002" s="11">
        <f t="shared" si="2485"/>
        <v>0</v>
      </c>
      <c r="BF1002" s="11">
        <f t="shared" si="2363"/>
        <v>40031.70117</v>
      </c>
      <c r="BG1002" s="11">
        <f t="shared" si="2364"/>
        <v>6288.6</v>
      </c>
      <c r="BH1002" s="11">
        <f t="shared" si="2365"/>
        <v>6288.6</v>
      </c>
      <c r="BI1002" s="11">
        <f t="shared" si="2486"/>
        <v>-9432.9850000000006</v>
      </c>
      <c r="BJ1002" s="11">
        <f t="shared" si="2487"/>
        <v>9432.9850000000006</v>
      </c>
      <c r="BK1002" s="11">
        <f t="shared" si="2488"/>
        <v>0</v>
      </c>
      <c r="BL1002" s="11">
        <f t="shared" si="2304"/>
        <v>30598.71617</v>
      </c>
      <c r="BM1002" s="11">
        <f t="shared" si="2489"/>
        <v>0</v>
      </c>
      <c r="BN1002" s="43">
        <f t="shared" si="2438"/>
        <v>30598.71617</v>
      </c>
      <c r="BO1002" s="11">
        <f t="shared" si="2442"/>
        <v>15721.585000000001</v>
      </c>
      <c r="BP1002" s="11">
        <f t="shared" si="2490"/>
        <v>0</v>
      </c>
      <c r="BQ1002" s="43">
        <f t="shared" si="2439"/>
        <v>15721.585000000001</v>
      </c>
      <c r="BR1002" s="11">
        <f t="shared" si="2443"/>
        <v>6288.6</v>
      </c>
      <c r="BS1002" s="11">
        <f t="shared" si="2490"/>
        <v>0</v>
      </c>
      <c r="BT1002" s="43">
        <f t="shared" si="2440"/>
        <v>6288.6</v>
      </c>
      <c r="BU1002" s="11">
        <f t="shared" si="2490"/>
        <v>0</v>
      </c>
      <c r="BV1002" s="21"/>
      <c r="BW1002" s="21"/>
      <c r="BX1002" s="1" t="str">
        <f t="shared" si="2339"/>
        <v/>
      </c>
    </row>
    <row r="1003" spans="1:76" ht="15.6" customHeight="1" x14ac:dyDescent="0.3">
      <c r="A1003" s="62" t="s">
        <v>661</v>
      </c>
      <c r="B1003" s="63">
        <v>200</v>
      </c>
      <c r="C1003" s="62" t="s">
        <v>66</v>
      </c>
      <c r="D1003" s="62" t="s">
        <v>67</v>
      </c>
      <c r="E1003" s="64" t="s">
        <v>68</v>
      </c>
      <c r="F1003" s="11">
        <v>13303</v>
      </c>
      <c r="G1003" s="11">
        <v>6288.6</v>
      </c>
      <c r="H1003" s="11">
        <v>6288.6</v>
      </c>
      <c r="I1003" s="11"/>
      <c r="J1003" s="11"/>
      <c r="K1003" s="11"/>
      <c r="L1003" s="11">
        <f t="shared" si="2454"/>
        <v>13303</v>
      </c>
      <c r="M1003" s="11">
        <f t="shared" si="2455"/>
        <v>6288.6</v>
      </c>
      <c r="N1003" s="11">
        <f t="shared" si="2456"/>
        <v>6288.6</v>
      </c>
      <c r="O1003" s="11">
        <v>26728.70117</v>
      </c>
      <c r="P1003" s="11"/>
      <c r="Q1003" s="11"/>
      <c r="R1003" s="11">
        <f t="shared" si="2342"/>
        <v>40031.70117</v>
      </c>
      <c r="S1003" s="11">
        <f t="shared" si="2343"/>
        <v>6288.6</v>
      </c>
      <c r="T1003" s="11">
        <f t="shared" si="2344"/>
        <v>6288.6</v>
      </c>
      <c r="U1003" s="11"/>
      <c r="V1003" s="11"/>
      <c r="W1003" s="11"/>
      <c r="X1003" s="11">
        <f t="shared" si="2345"/>
        <v>40031.70117</v>
      </c>
      <c r="Y1003" s="11">
        <f t="shared" si="2346"/>
        <v>6288.6</v>
      </c>
      <c r="Z1003" s="11">
        <f t="shared" si="2347"/>
        <v>6288.6</v>
      </c>
      <c r="AA1003" s="11"/>
      <c r="AB1003" s="11"/>
      <c r="AC1003" s="11"/>
      <c r="AD1003" s="11">
        <f t="shared" si="2348"/>
        <v>40031.70117</v>
      </c>
      <c r="AE1003" s="11">
        <f t="shared" si="2349"/>
        <v>6288.6</v>
      </c>
      <c r="AF1003" s="11">
        <f t="shared" si="2350"/>
        <v>6288.6</v>
      </c>
      <c r="AG1003" s="11"/>
      <c r="AH1003" s="11">
        <f t="shared" si="2351"/>
        <v>40031.70117</v>
      </c>
      <c r="AI1003" s="11">
        <f t="shared" si="2352"/>
        <v>6288.6</v>
      </c>
      <c r="AJ1003" s="11">
        <f t="shared" si="2353"/>
        <v>6288.6</v>
      </c>
      <c r="AK1003" s="11"/>
      <c r="AL1003" s="11"/>
      <c r="AM1003" s="11"/>
      <c r="AN1003" s="11">
        <f t="shared" si="2354"/>
        <v>40031.70117</v>
      </c>
      <c r="AO1003" s="11">
        <f t="shared" si="2355"/>
        <v>6288.6</v>
      </c>
      <c r="AP1003" s="11">
        <f t="shared" si="2356"/>
        <v>6288.6</v>
      </c>
      <c r="AQ1003" s="11"/>
      <c r="AR1003" s="11"/>
      <c r="AS1003" s="11"/>
      <c r="AT1003" s="11">
        <f t="shared" si="2357"/>
        <v>40031.70117</v>
      </c>
      <c r="AU1003" s="11">
        <f t="shared" si="2358"/>
        <v>6288.6</v>
      </c>
      <c r="AV1003" s="11">
        <f t="shared" si="2359"/>
        <v>6288.6</v>
      </c>
      <c r="AW1003" s="11"/>
      <c r="AX1003" s="11"/>
      <c r="AY1003" s="11"/>
      <c r="AZ1003" s="11">
        <f t="shared" si="2360"/>
        <v>40031.70117</v>
      </c>
      <c r="BA1003" s="11">
        <f t="shared" si="2361"/>
        <v>6288.6</v>
      </c>
      <c r="BB1003" s="11">
        <f t="shared" si="2362"/>
        <v>6288.6</v>
      </c>
      <c r="BC1003" s="11"/>
      <c r="BD1003" s="11"/>
      <c r="BE1003" s="11"/>
      <c r="BF1003" s="11">
        <f t="shared" si="2363"/>
        <v>40031.70117</v>
      </c>
      <c r="BG1003" s="11">
        <f t="shared" si="2364"/>
        <v>6288.6</v>
      </c>
      <c r="BH1003" s="11">
        <f t="shared" si="2365"/>
        <v>6288.6</v>
      </c>
      <c r="BI1003" s="11">
        <v>-9432.9850000000006</v>
      </c>
      <c r="BJ1003" s="11">
        <v>9432.9850000000006</v>
      </c>
      <c r="BK1003" s="11"/>
      <c r="BL1003" s="11">
        <f t="shared" ref="BL1003:BL1066" si="2491">BF1003+BI1003</f>
        <v>30598.71617</v>
      </c>
      <c r="BM1003" s="11"/>
      <c r="BN1003" s="43">
        <f t="shared" si="2438"/>
        <v>30598.71617</v>
      </c>
      <c r="BO1003" s="11">
        <f t="shared" si="2442"/>
        <v>15721.585000000001</v>
      </c>
      <c r="BP1003" s="11"/>
      <c r="BQ1003" s="43">
        <f t="shared" si="2439"/>
        <v>15721.585000000001</v>
      </c>
      <c r="BR1003" s="11">
        <f t="shared" si="2443"/>
        <v>6288.6</v>
      </c>
      <c r="BS1003" s="11"/>
      <c r="BT1003" s="43">
        <f t="shared" si="2440"/>
        <v>6288.6</v>
      </c>
      <c r="BU1003" s="11"/>
      <c r="BV1003" s="21"/>
      <c r="BW1003" s="21"/>
      <c r="BX1003" s="1" t="str">
        <f t="shared" si="2339"/>
        <v>0503</v>
      </c>
    </row>
    <row r="1004" spans="1:76" ht="31.2" customHeight="1" x14ac:dyDescent="0.3">
      <c r="A1004" s="62" t="s">
        <v>663</v>
      </c>
      <c r="B1004" s="63"/>
      <c r="C1004" s="62"/>
      <c r="D1004" s="62"/>
      <c r="E1004" s="64" t="s">
        <v>664</v>
      </c>
      <c r="F1004" s="11">
        <f t="shared" si="2458"/>
        <v>11943.899999999994</v>
      </c>
      <c r="G1004" s="11">
        <f t="shared" si="2459"/>
        <v>312760.09999999998</v>
      </c>
      <c r="H1004" s="11">
        <f t="shared" si="2460"/>
        <v>100000</v>
      </c>
      <c r="I1004" s="11">
        <f t="shared" si="2461"/>
        <v>0</v>
      </c>
      <c r="J1004" s="11">
        <f t="shared" si="2462"/>
        <v>0</v>
      </c>
      <c r="K1004" s="11">
        <f t="shared" si="2463"/>
        <v>0</v>
      </c>
      <c r="L1004" s="11">
        <f t="shared" si="2454"/>
        <v>11943.899999999994</v>
      </c>
      <c r="M1004" s="11">
        <f t="shared" si="2455"/>
        <v>312760.09999999998</v>
      </c>
      <c r="N1004" s="11">
        <f t="shared" si="2456"/>
        <v>100000</v>
      </c>
      <c r="O1004" s="11">
        <f t="shared" si="2464"/>
        <v>-1410.16382</v>
      </c>
      <c r="P1004" s="11">
        <f t="shared" si="2465"/>
        <v>0</v>
      </c>
      <c r="Q1004" s="11">
        <f t="shared" si="2466"/>
        <v>-6147.1</v>
      </c>
      <c r="R1004" s="11">
        <f t="shared" si="2342"/>
        <v>10533.736179999994</v>
      </c>
      <c r="S1004" s="11">
        <f t="shared" si="2343"/>
        <v>312760.09999999998</v>
      </c>
      <c r="T1004" s="11">
        <f t="shared" si="2344"/>
        <v>93852.9</v>
      </c>
      <c r="U1004" s="11">
        <f t="shared" si="2467"/>
        <v>0</v>
      </c>
      <c r="V1004" s="11">
        <f t="shared" si="2468"/>
        <v>0</v>
      </c>
      <c r="W1004" s="11">
        <f t="shared" si="2469"/>
        <v>0</v>
      </c>
      <c r="X1004" s="11">
        <f t="shared" si="2345"/>
        <v>10533.736179999994</v>
      </c>
      <c r="Y1004" s="11">
        <f t="shared" si="2346"/>
        <v>312760.09999999998</v>
      </c>
      <c r="Z1004" s="11">
        <f t="shared" si="2347"/>
        <v>93852.9</v>
      </c>
      <c r="AA1004" s="11">
        <f t="shared" si="2470"/>
        <v>0</v>
      </c>
      <c r="AB1004" s="11">
        <f t="shared" si="2471"/>
        <v>0</v>
      </c>
      <c r="AC1004" s="11">
        <f t="shared" si="2472"/>
        <v>0</v>
      </c>
      <c r="AD1004" s="11">
        <f t="shared" si="2348"/>
        <v>10533.736179999994</v>
      </c>
      <c r="AE1004" s="11">
        <f t="shared" si="2349"/>
        <v>312760.09999999998</v>
      </c>
      <c r="AF1004" s="11">
        <f t="shared" si="2350"/>
        <v>93852.9</v>
      </c>
      <c r="AG1004" s="11">
        <f t="shared" si="2473"/>
        <v>0</v>
      </c>
      <c r="AH1004" s="11">
        <f t="shared" si="2351"/>
        <v>10533.736179999994</v>
      </c>
      <c r="AI1004" s="11">
        <f t="shared" si="2352"/>
        <v>312760.09999999998</v>
      </c>
      <c r="AJ1004" s="11">
        <f t="shared" si="2353"/>
        <v>93852.9</v>
      </c>
      <c r="AK1004" s="11">
        <f t="shared" si="2474"/>
        <v>-4926.3440000000001</v>
      </c>
      <c r="AL1004" s="11">
        <f t="shared" si="2475"/>
        <v>-312760.09999999998</v>
      </c>
      <c r="AM1004" s="11">
        <f t="shared" si="2476"/>
        <v>-93852.9</v>
      </c>
      <c r="AN1004" s="11">
        <f t="shared" si="2354"/>
        <v>5607.3921799999944</v>
      </c>
      <c r="AO1004" s="11">
        <f t="shared" si="2355"/>
        <v>0</v>
      </c>
      <c r="AP1004" s="11">
        <f t="shared" si="2356"/>
        <v>0</v>
      </c>
      <c r="AQ1004" s="11">
        <f t="shared" si="2477"/>
        <v>0</v>
      </c>
      <c r="AR1004" s="11">
        <f t="shared" si="2478"/>
        <v>0</v>
      </c>
      <c r="AS1004" s="11">
        <f t="shared" si="2479"/>
        <v>0</v>
      </c>
      <c r="AT1004" s="11">
        <f t="shared" si="2357"/>
        <v>5607.3921799999944</v>
      </c>
      <c r="AU1004" s="11">
        <f t="shared" si="2358"/>
        <v>0</v>
      </c>
      <c r="AV1004" s="11">
        <f t="shared" si="2359"/>
        <v>0</v>
      </c>
      <c r="AW1004" s="11">
        <f t="shared" si="2480"/>
        <v>0</v>
      </c>
      <c r="AX1004" s="11">
        <f t="shared" si="2481"/>
        <v>0</v>
      </c>
      <c r="AY1004" s="11">
        <f t="shared" si="2482"/>
        <v>0</v>
      </c>
      <c r="AZ1004" s="11">
        <f t="shared" si="2360"/>
        <v>5607.3921799999944</v>
      </c>
      <c r="BA1004" s="11">
        <f t="shared" si="2361"/>
        <v>0</v>
      </c>
      <c r="BB1004" s="11">
        <f t="shared" si="2362"/>
        <v>0</v>
      </c>
      <c r="BC1004" s="11">
        <f t="shared" si="2483"/>
        <v>0</v>
      </c>
      <c r="BD1004" s="11">
        <f t="shared" si="2484"/>
        <v>0</v>
      </c>
      <c r="BE1004" s="11">
        <f t="shared" si="2485"/>
        <v>0</v>
      </c>
      <c r="BF1004" s="11">
        <f t="shared" si="2363"/>
        <v>5607.3921799999944</v>
      </c>
      <c r="BG1004" s="11">
        <f t="shared" si="2364"/>
        <v>0</v>
      </c>
      <c r="BH1004" s="11">
        <f t="shared" si="2365"/>
        <v>0</v>
      </c>
      <c r="BI1004" s="11">
        <f t="shared" si="2486"/>
        <v>0</v>
      </c>
      <c r="BJ1004" s="11">
        <f t="shared" si="2487"/>
        <v>0</v>
      </c>
      <c r="BK1004" s="11">
        <f t="shared" si="2488"/>
        <v>0</v>
      </c>
      <c r="BL1004" s="11">
        <f t="shared" si="2491"/>
        <v>5607.3921799999944</v>
      </c>
      <c r="BM1004" s="11">
        <f t="shared" si="2489"/>
        <v>0</v>
      </c>
      <c r="BN1004" s="43">
        <f t="shared" si="2438"/>
        <v>5607.3921799999944</v>
      </c>
      <c r="BO1004" s="11">
        <f t="shared" si="2442"/>
        <v>0</v>
      </c>
      <c r="BP1004" s="11">
        <f t="shared" si="2490"/>
        <v>0</v>
      </c>
      <c r="BQ1004" s="43">
        <f t="shared" si="2439"/>
        <v>0</v>
      </c>
      <c r="BR1004" s="11">
        <f t="shared" si="2443"/>
        <v>0</v>
      </c>
      <c r="BS1004" s="11">
        <f t="shared" si="2490"/>
        <v>0</v>
      </c>
      <c r="BT1004" s="43">
        <f t="shared" si="2440"/>
        <v>0</v>
      </c>
      <c r="BU1004" s="11">
        <f t="shared" si="2490"/>
        <v>0</v>
      </c>
      <c r="BV1004" s="21"/>
      <c r="BW1004" s="21"/>
      <c r="BX1004" s="1" t="str">
        <f t="shared" si="2339"/>
        <v/>
      </c>
    </row>
    <row r="1005" spans="1:76" ht="31.2" customHeight="1" x14ac:dyDescent="0.3">
      <c r="A1005" s="62" t="s">
        <v>663</v>
      </c>
      <c r="B1005" s="63" t="s">
        <v>64</v>
      </c>
      <c r="C1005" s="62"/>
      <c r="D1005" s="62"/>
      <c r="E1005" s="64" t="s">
        <v>65</v>
      </c>
      <c r="F1005" s="11">
        <f t="shared" si="2458"/>
        <v>11943.899999999994</v>
      </c>
      <c r="G1005" s="11">
        <f t="shared" si="2459"/>
        <v>312760.09999999998</v>
      </c>
      <c r="H1005" s="11">
        <f t="shared" si="2460"/>
        <v>100000</v>
      </c>
      <c r="I1005" s="11">
        <f t="shared" si="2461"/>
        <v>0</v>
      </c>
      <c r="J1005" s="11">
        <f t="shared" si="2462"/>
        <v>0</v>
      </c>
      <c r="K1005" s="11">
        <f t="shared" si="2463"/>
        <v>0</v>
      </c>
      <c r="L1005" s="11">
        <f t="shared" si="2454"/>
        <v>11943.899999999994</v>
      </c>
      <c r="M1005" s="11">
        <f t="shared" si="2455"/>
        <v>312760.09999999998</v>
      </c>
      <c r="N1005" s="11">
        <f t="shared" si="2456"/>
        <v>100000</v>
      </c>
      <c r="O1005" s="11">
        <f t="shared" si="2464"/>
        <v>-1410.16382</v>
      </c>
      <c r="P1005" s="11">
        <f t="shared" si="2465"/>
        <v>0</v>
      </c>
      <c r="Q1005" s="11">
        <f t="shared" si="2466"/>
        <v>-6147.1</v>
      </c>
      <c r="R1005" s="11">
        <f t="shared" si="2342"/>
        <v>10533.736179999994</v>
      </c>
      <c r="S1005" s="11">
        <f t="shared" si="2343"/>
        <v>312760.09999999998</v>
      </c>
      <c r="T1005" s="11">
        <f t="shared" si="2344"/>
        <v>93852.9</v>
      </c>
      <c r="U1005" s="11">
        <f t="shared" si="2467"/>
        <v>0</v>
      </c>
      <c r="V1005" s="11">
        <f t="shared" si="2468"/>
        <v>0</v>
      </c>
      <c r="W1005" s="11">
        <f t="shared" si="2469"/>
        <v>0</v>
      </c>
      <c r="X1005" s="11">
        <f t="shared" si="2345"/>
        <v>10533.736179999994</v>
      </c>
      <c r="Y1005" s="11">
        <f t="shared" si="2346"/>
        <v>312760.09999999998</v>
      </c>
      <c r="Z1005" s="11">
        <f t="shared" si="2347"/>
        <v>93852.9</v>
      </c>
      <c r="AA1005" s="11">
        <f t="shared" si="2470"/>
        <v>0</v>
      </c>
      <c r="AB1005" s="11">
        <f t="shared" si="2471"/>
        <v>0</v>
      </c>
      <c r="AC1005" s="11">
        <f t="shared" si="2472"/>
        <v>0</v>
      </c>
      <c r="AD1005" s="11">
        <f t="shared" si="2348"/>
        <v>10533.736179999994</v>
      </c>
      <c r="AE1005" s="11">
        <f t="shared" si="2349"/>
        <v>312760.09999999998</v>
      </c>
      <c r="AF1005" s="11">
        <f t="shared" si="2350"/>
        <v>93852.9</v>
      </c>
      <c r="AG1005" s="11">
        <f t="shared" si="2473"/>
        <v>0</v>
      </c>
      <c r="AH1005" s="11">
        <f t="shared" si="2351"/>
        <v>10533.736179999994</v>
      </c>
      <c r="AI1005" s="11">
        <f t="shared" si="2352"/>
        <v>312760.09999999998</v>
      </c>
      <c r="AJ1005" s="11">
        <f t="shared" si="2353"/>
        <v>93852.9</v>
      </c>
      <c r="AK1005" s="11">
        <f t="shared" si="2474"/>
        <v>-4926.3440000000001</v>
      </c>
      <c r="AL1005" s="11">
        <f t="shared" si="2475"/>
        <v>-312760.09999999998</v>
      </c>
      <c r="AM1005" s="11">
        <f t="shared" si="2476"/>
        <v>-93852.9</v>
      </c>
      <c r="AN1005" s="11">
        <f t="shared" si="2354"/>
        <v>5607.3921799999944</v>
      </c>
      <c r="AO1005" s="11">
        <f t="shared" si="2355"/>
        <v>0</v>
      </c>
      <c r="AP1005" s="11">
        <f t="shared" si="2356"/>
        <v>0</v>
      </c>
      <c r="AQ1005" s="11">
        <f t="shared" si="2477"/>
        <v>0</v>
      </c>
      <c r="AR1005" s="11">
        <f t="shared" si="2478"/>
        <v>0</v>
      </c>
      <c r="AS1005" s="11">
        <f t="shared" si="2479"/>
        <v>0</v>
      </c>
      <c r="AT1005" s="11">
        <f t="shared" si="2357"/>
        <v>5607.3921799999944</v>
      </c>
      <c r="AU1005" s="11">
        <f t="shared" si="2358"/>
        <v>0</v>
      </c>
      <c r="AV1005" s="11">
        <f t="shared" si="2359"/>
        <v>0</v>
      </c>
      <c r="AW1005" s="11">
        <f t="shared" si="2480"/>
        <v>0</v>
      </c>
      <c r="AX1005" s="11">
        <f t="shared" si="2481"/>
        <v>0</v>
      </c>
      <c r="AY1005" s="11">
        <f t="shared" si="2482"/>
        <v>0</v>
      </c>
      <c r="AZ1005" s="11">
        <f t="shared" si="2360"/>
        <v>5607.3921799999944</v>
      </c>
      <c r="BA1005" s="11">
        <f t="shared" si="2361"/>
        <v>0</v>
      </c>
      <c r="BB1005" s="11">
        <f t="shared" si="2362"/>
        <v>0</v>
      </c>
      <c r="BC1005" s="11">
        <f t="shared" si="2483"/>
        <v>0</v>
      </c>
      <c r="BD1005" s="11">
        <f t="shared" si="2484"/>
        <v>0</v>
      </c>
      <c r="BE1005" s="11">
        <f t="shared" si="2485"/>
        <v>0</v>
      </c>
      <c r="BF1005" s="11">
        <f t="shared" si="2363"/>
        <v>5607.3921799999944</v>
      </c>
      <c r="BG1005" s="11">
        <f t="shared" si="2364"/>
        <v>0</v>
      </c>
      <c r="BH1005" s="11">
        <f t="shared" si="2365"/>
        <v>0</v>
      </c>
      <c r="BI1005" s="11">
        <f t="shared" si="2486"/>
        <v>0</v>
      </c>
      <c r="BJ1005" s="11">
        <f t="shared" si="2487"/>
        <v>0</v>
      </c>
      <c r="BK1005" s="11">
        <f t="shared" si="2488"/>
        <v>0</v>
      </c>
      <c r="BL1005" s="11">
        <f t="shared" si="2491"/>
        <v>5607.3921799999944</v>
      </c>
      <c r="BM1005" s="11">
        <f t="shared" si="2489"/>
        <v>0</v>
      </c>
      <c r="BN1005" s="43">
        <f t="shared" si="2438"/>
        <v>5607.3921799999944</v>
      </c>
      <c r="BO1005" s="11">
        <f t="shared" si="2442"/>
        <v>0</v>
      </c>
      <c r="BP1005" s="11">
        <f t="shared" si="2490"/>
        <v>0</v>
      </c>
      <c r="BQ1005" s="43">
        <f t="shared" si="2439"/>
        <v>0</v>
      </c>
      <c r="BR1005" s="11">
        <f t="shared" si="2443"/>
        <v>0</v>
      </c>
      <c r="BS1005" s="11">
        <f t="shared" si="2490"/>
        <v>0</v>
      </c>
      <c r="BT1005" s="43">
        <f t="shared" si="2440"/>
        <v>0</v>
      </c>
      <c r="BU1005" s="11">
        <f t="shared" si="2490"/>
        <v>0</v>
      </c>
      <c r="BV1005" s="21"/>
      <c r="BW1005" s="21"/>
      <c r="BX1005" s="1" t="str">
        <f t="shared" si="2339"/>
        <v/>
      </c>
    </row>
    <row r="1006" spans="1:76" ht="15.6" customHeight="1" x14ac:dyDescent="0.3">
      <c r="A1006" s="62" t="s">
        <v>663</v>
      </c>
      <c r="B1006" s="63">
        <v>200</v>
      </c>
      <c r="C1006" s="62" t="s">
        <v>66</v>
      </c>
      <c r="D1006" s="62" t="s">
        <v>67</v>
      </c>
      <c r="E1006" s="64" t="s">
        <v>68</v>
      </c>
      <c r="F1006" s="11">
        <v>11943.899999999994</v>
      </c>
      <c r="G1006" s="11">
        <v>312760.09999999998</v>
      </c>
      <c r="H1006" s="11">
        <v>100000</v>
      </c>
      <c r="I1006" s="11"/>
      <c r="J1006" s="11"/>
      <c r="K1006" s="11"/>
      <c r="L1006" s="11">
        <f t="shared" si="2454"/>
        <v>11943.899999999994</v>
      </c>
      <c r="M1006" s="11">
        <f t="shared" si="2455"/>
        <v>312760.09999999998</v>
      </c>
      <c r="N1006" s="11">
        <f t="shared" si="2456"/>
        <v>100000</v>
      </c>
      <c r="O1006" s="11">
        <f>70.23618-1480.4</f>
        <v>-1410.16382</v>
      </c>
      <c r="P1006" s="11"/>
      <c r="Q1006" s="11">
        <v>-6147.1</v>
      </c>
      <c r="R1006" s="11">
        <f t="shared" si="2342"/>
        <v>10533.736179999994</v>
      </c>
      <c r="S1006" s="11">
        <f t="shared" si="2343"/>
        <v>312760.09999999998</v>
      </c>
      <c r="T1006" s="11">
        <f t="shared" si="2344"/>
        <v>93852.9</v>
      </c>
      <c r="U1006" s="11"/>
      <c r="V1006" s="11"/>
      <c r="W1006" s="11"/>
      <c r="X1006" s="11">
        <f t="shared" si="2345"/>
        <v>10533.736179999994</v>
      </c>
      <c r="Y1006" s="11">
        <f t="shared" si="2346"/>
        <v>312760.09999999998</v>
      </c>
      <c r="Z1006" s="11">
        <f t="shared" si="2347"/>
        <v>93852.9</v>
      </c>
      <c r="AA1006" s="11"/>
      <c r="AB1006" s="11"/>
      <c r="AC1006" s="11"/>
      <c r="AD1006" s="11">
        <f t="shared" si="2348"/>
        <v>10533.736179999994</v>
      </c>
      <c r="AE1006" s="11">
        <f t="shared" si="2349"/>
        <v>312760.09999999998</v>
      </c>
      <c r="AF1006" s="11">
        <f t="shared" si="2350"/>
        <v>93852.9</v>
      </c>
      <c r="AG1006" s="11"/>
      <c r="AH1006" s="11">
        <f t="shared" si="2351"/>
        <v>10533.736179999994</v>
      </c>
      <c r="AI1006" s="11">
        <f t="shared" si="2352"/>
        <v>312760.09999999998</v>
      </c>
      <c r="AJ1006" s="11">
        <f t="shared" si="2353"/>
        <v>93852.9</v>
      </c>
      <c r="AK1006" s="11">
        <v>-4926.3440000000001</v>
      </c>
      <c r="AL1006" s="11">
        <v>-312760.09999999998</v>
      </c>
      <c r="AM1006" s="11">
        <v>-93852.9</v>
      </c>
      <c r="AN1006" s="11">
        <f t="shared" si="2354"/>
        <v>5607.3921799999944</v>
      </c>
      <c r="AO1006" s="11">
        <f t="shared" si="2355"/>
        <v>0</v>
      </c>
      <c r="AP1006" s="11">
        <f t="shared" si="2356"/>
        <v>0</v>
      </c>
      <c r="AQ1006" s="11"/>
      <c r="AR1006" s="11"/>
      <c r="AS1006" s="11"/>
      <c r="AT1006" s="11">
        <f t="shared" si="2357"/>
        <v>5607.3921799999944</v>
      </c>
      <c r="AU1006" s="11">
        <f t="shared" si="2358"/>
        <v>0</v>
      </c>
      <c r="AV1006" s="11">
        <f t="shared" si="2359"/>
        <v>0</v>
      </c>
      <c r="AW1006" s="11"/>
      <c r="AX1006" s="11"/>
      <c r="AY1006" s="11"/>
      <c r="AZ1006" s="11">
        <f t="shared" si="2360"/>
        <v>5607.3921799999944</v>
      </c>
      <c r="BA1006" s="11">
        <f t="shared" si="2361"/>
        <v>0</v>
      </c>
      <c r="BB1006" s="11">
        <f t="shared" si="2362"/>
        <v>0</v>
      </c>
      <c r="BC1006" s="11"/>
      <c r="BD1006" s="11"/>
      <c r="BE1006" s="11"/>
      <c r="BF1006" s="11">
        <f t="shared" si="2363"/>
        <v>5607.3921799999944</v>
      </c>
      <c r="BG1006" s="11">
        <f t="shared" si="2364"/>
        <v>0</v>
      </c>
      <c r="BH1006" s="11">
        <f t="shared" si="2365"/>
        <v>0</v>
      </c>
      <c r="BI1006" s="11"/>
      <c r="BJ1006" s="11"/>
      <c r="BK1006" s="11"/>
      <c r="BL1006" s="11">
        <f t="shared" si="2491"/>
        <v>5607.3921799999944</v>
      </c>
      <c r="BM1006" s="11"/>
      <c r="BN1006" s="43">
        <f t="shared" si="2438"/>
        <v>5607.3921799999944</v>
      </c>
      <c r="BO1006" s="11">
        <f t="shared" si="2442"/>
        <v>0</v>
      </c>
      <c r="BP1006" s="11"/>
      <c r="BQ1006" s="43">
        <f t="shared" si="2439"/>
        <v>0</v>
      </c>
      <c r="BR1006" s="11">
        <f t="shared" si="2443"/>
        <v>0</v>
      </c>
      <c r="BS1006" s="11"/>
      <c r="BT1006" s="43">
        <f t="shared" si="2440"/>
        <v>0</v>
      </c>
      <c r="BU1006" s="11"/>
      <c r="BV1006" s="21"/>
      <c r="BW1006" s="21"/>
      <c r="BX1006" s="1" t="str">
        <f t="shared" ref="BX1006:BX1069" si="2492">CONCATENATE(C1006,D1006)</f>
        <v>0503</v>
      </c>
    </row>
    <row r="1007" spans="1:76" ht="31.2" customHeight="1" x14ac:dyDescent="0.3">
      <c r="A1007" s="62" t="s">
        <v>665</v>
      </c>
      <c r="B1007" s="63"/>
      <c r="C1007" s="62"/>
      <c r="D1007" s="62"/>
      <c r="E1007" s="64" t="s">
        <v>666</v>
      </c>
      <c r="F1007" s="11">
        <f t="shared" si="2458"/>
        <v>11784.6</v>
      </c>
      <c r="G1007" s="11">
        <f t="shared" si="2459"/>
        <v>11928</v>
      </c>
      <c r="H1007" s="11">
        <f t="shared" si="2460"/>
        <v>12405.1</v>
      </c>
      <c r="I1007" s="11">
        <f t="shared" si="2461"/>
        <v>0</v>
      </c>
      <c r="J1007" s="11">
        <f t="shared" si="2462"/>
        <v>0</v>
      </c>
      <c r="K1007" s="11">
        <f t="shared" si="2463"/>
        <v>0</v>
      </c>
      <c r="L1007" s="11">
        <f t="shared" si="2454"/>
        <v>11784.6</v>
      </c>
      <c r="M1007" s="11">
        <f t="shared" si="2455"/>
        <v>11928</v>
      </c>
      <c r="N1007" s="11">
        <f t="shared" si="2456"/>
        <v>12405.1</v>
      </c>
      <c r="O1007" s="11">
        <f t="shared" si="2464"/>
        <v>0</v>
      </c>
      <c r="P1007" s="11">
        <f t="shared" si="2465"/>
        <v>0</v>
      </c>
      <c r="Q1007" s="11">
        <f t="shared" si="2466"/>
        <v>0</v>
      </c>
      <c r="R1007" s="11">
        <f t="shared" si="2342"/>
        <v>11784.6</v>
      </c>
      <c r="S1007" s="11">
        <f t="shared" si="2343"/>
        <v>11928</v>
      </c>
      <c r="T1007" s="11">
        <f t="shared" si="2344"/>
        <v>12405.1</v>
      </c>
      <c r="U1007" s="11">
        <f t="shared" si="2467"/>
        <v>0</v>
      </c>
      <c r="V1007" s="11">
        <f t="shared" si="2468"/>
        <v>0</v>
      </c>
      <c r="W1007" s="11">
        <f t="shared" si="2469"/>
        <v>0</v>
      </c>
      <c r="X1007" s="11">
        <f t="shared" si="2345"/>
        <v>11784.6</v>
      </c>
      <c r="Y1007" s="11">
        <f t="shared" si="2346"/>
        <v>11928</v>
      </c>
      <c r="Z1007" s="11">
        <f t="shared" si="2347"/>
        <v>12405.1</v>
      </c>
      <c r="AA1007" s="11">
        <f t="shared" si="2470"/>
        <v>0</v>
      </c>
      <c r="AB1007" s="11">
        <f t="shared" si="2471"/>
        <v>0</v>
      </c>
      <c r="AC1007" s="11">
        <f t="shared" si="2472"/>
        <v>0</v>
      </c>
      <c r="AD1007" s="11">
        <f t="shared" si="2348"/>
        <v>11784.6</v>
      </c>
      <c r="AE1007" s="11">
        <f t="shared" si="2349"/>
        <v>11928</v>
      </c>
      <c r="AF1007" s="11">
        <f t="shared" si="2350"/>
        <v>12405.1</v>
      </c>
      <c r="AG1007" s="11">
        <f t="shared" si="2473"/>
        <v>0</v>
      </c>
      <c r="AH1007" s="11">
        <f t="shared" si="2351"/>
        <v>11784.6</v>
      </c>
      <c r="AI1007" s="11">
        <f t="shared" si="2352"/>
        <v>11928</v>
      </c>
      <c r="AJ1007" s="11">
        <f t="shared" si="2353"/>
        <v>12405.1</v>
      </c>
      <c r="AK1007" s="11">
        <f t="shared" si="2474"/>
        <v>0</v>
      </c>
      <c r="AL1007" s="11">
        <f t="shared" si="2475"/>
        <v>0</v>
      </c>
      <c r="AM1007" s="11">
        <f t="shared" si="2476"/>
        <v>0</v>
      </c>
      <c r="AN1007" s="11">
        <f t="shared" si="2354"/>
        <v>11784.6</v>
      </c>
      <c r="AO1007" s="11">
        <f t="shared" si="2355"/>
        <v>11928</v>
      </c>
      <c r="AP1007" s="11">
        <f t="shared" si="2356"/>
        <v>12405.1</v>
      </c>
      <c r="AQ1007" s="11">
        <f t="shared" si="2477"/>
        <v>0</v>
      </c>
      <c r="AR1007" s="11">
        <f t="shared" si="2478"/>
        <v>0</v>
      </c>
      <c r="AS1007" s="11">
        <f t="shared" si="2479"/>
        <v>0</v>
      </c>
      <c r="AT1007" s="11">
        <f t="shared" si="2357"/>
        <v>11784.6</v>
      </c>
      <c r="AU1007" s="11">
        <f t="shared" si="2358"/>
        <v>11928</v>
      </c>
      <c r="AV1007" s="11">
        <f t="shared" si="2359"/>
        <v>12405.1</v>
      </c>
      <c r="AW1007" s="11">
        <f t="shared" si="2480"/>
        <v>0</v>
      </c>
      <c r="AX1007" s="11">
        <f t="shared" si="2481"/>
        <v>0</v>
      </c>
      <c r="AY1007" s="11">
        <f t="shared" si="2482"/>
        <v>0</v>
      </c>
      <c r="AZ1007" s="11">
        <f t="shared" si="2360"/>
        <v>11784.6</v>
      </c>
      <c r="BA1007" s="11">
        <f t="shared" si="2361"/>
        <v>11928</v>
      </c>
      <c r="BB1007" s="11">
        <f t="shared" si="2362"/>
        <v>12405.1</v>
      </c>
      <c r="BC1007" s="11">
        <f t="shared" si="2483"/>
        <v>0</v>
      </c>
      <c r="BD1007" s="11">
        <f t="shared" si="2484"/>
        <v>0</v>
      </c>
      <c r="BE1007" s="11">
        <f t="shared" si="2485"/>
        <v>0</v>
      </c>
      <c r="BF1007" s="11">
        <f t="shared" si="2363"/>
        <v>11784.6</v>
      </c>
      <c r="BG1007" s="11">
        <f t="shared" si="2364"/>
        <v>11928</v>
      </c>
      <c r="BH1007" s="11">
        <f t="shared" si="2365"/>
        <v>12405.1</v>
      </c>
      <c r="BI1007" s="11">
        <f t="shared" si="2486"/>
        <v>0</v>
      </c>
      <c r="BJ1007" s="11">
        <f t="shared" si="2487"/>
        <v>0</v>
      </c>
      <c r="BK1007" s="11">
        <f t="shared" si="2488"/>
        <v>0</v>
      </c>
      <c r="BL1007" s="11">
        <f t="shared" si="2491"/>
        <v>11784.6</v>
      </c>
      <c r="BM1007" s="11">
        <f t="shared" si="2489"/>
        <v>0</v>
      </c>
      <c r="BN1007" s="43">
        <f t="shared" si="2438"/>
        <v>11784.6</v>
      </c>
      <c r="BO1007" s="11">
        <f t="shared" si="2442"/>
        <v>11928</v>
      </c>
      <c r="BP1007" s="11">
        <f t="shared" si="2490"/>
        <v>0</v>
      </c>
      <c r="BQ1007" s="43">
        <f t="shared" si="2439"/>
        <v>11928</v>
      </c>
      <c r="BR1007" s="11">
        <f t="shared" si="2443"/>
        <v>12405.1</v>
      </c>
      <c r="BS1007" s="11">
        <f t="shared" si="2490"/>
        <v>0</v>
      </c>
      <c r="BT1007" s="43">
        <f t="shared" si="2440"/>
        <v>12405.1</v>
      </c>
      <c r="BU1007" s="11">
        <f t="shared" si="2490"/>
        <v>0</v>
      </c>
      <c r="BV1007" s="21"/>
      <c r="BW1007" s="21"/>
      <c r="BX1007" s="1" t="str">
        <f t="shared" si="2492"/>
        <v/>
      </c>
    </row>
    <row r="1008" spans="1:76" ht="31.2" customHeight="1" x14ac:dyDescent="0.3">
      <c r="A1008" s="62" t="s">
        <v>665</v>
      </c>
      <c r="B1008" s="63" t="s">
        <v>64</v>
      </c>
      <c r="C1008" s="62"/>
      <c r="D1008" s="62"/>
      <c r="E1008" s="64" t="s">
        <v>65</v>
      </c>
      <c r="F1008" s="11">
        <f t="shared" si="2458"/>
        <v>11784.6</v>
      </c>
      <c r="G1008" s="11">
        <f t="shared" si="2459"/>
        <v>11928</v>
      </c>
      <c r="H1008" s="11">
        <f t="shared" si="2460"/>
        <v>12405.1</v>
      </c>
      <c r="I1008" s="11">
        <f t="shared" si="2461"/>
        <v>0</v>
      </c>
      <c r="J1008" s="11">
        <f t="shared" si="2462"/>
        <v>0</v>
      </c>
      <c r="K1008" s="11">
        <f t="shared" si="2463"/>
        <v>0</v>
      </c>
      <c r="L1008" s="11">
        <f t="shared" si="2454"/>
        <v>11784.6</v>
      </c>
      <c r="M1008" s="11">
        <f t="shared" si="2455"/>
        <v>11928</v>
      </c>
      <c r="N1008" s="11">
        <f t="shared" si="2456"/>
        <v>12405.1</v>
      </c>
      <c r="O1008" s="11">
        <f t="shared" si="2464"/>
        <v>0</v>
      </c>
      <c r="P1008" s="11">
        <f t="shared" si="2465"/>
        <v>0</v>
      </c>
      <c r="Q1008" s="11">
        <f t="shared" si="2466"/>
        <v>0</v>
      </c>
      <c r="R1008" s="11">
        <f t="shared" si="2342"/>
        <v>11784.6</v>
      </c>
      <c r="S1008" s="11">
        <f t="shared" si="2343"/>
        <v>11928</v>
      </c>
      <c r="T1008" s="11">
        <f t="shared" si="2344"/>
        <v>12405.1</v>
      </c>
      <c r="U1008" s="11">
        <f t="shared" si="2467"/>
        <v>0</v>
      </c>
      <c r="V1008" s="11">
        <f t="shared" si="2468"/>
        <v>0</v>
      </c>
      <c r="W1008" s="11">
        <f t="shared" si="2469"/>
        <v>0</v>
      </c>
      <c r="X1008" s="11">
        <f t="shared" si="2345"/>
        <v>11784.6</v>
      </c>
      <c r="Y1008" s="11">
        <f t="shared" si="2346"/>
        <v>11928</v>
      </c>
      <c r="Z1008" s="11">
        <f t="shared" si="2347"/>
        <v>12405.1</v>
      </c>
      <c r="AA1008" s="11">
        <f t="shared" si="2470"/>
        <v>0</v>
      </c>
      <c r="AB1008" s="11">
        <f t="shared" si="2471"/>
        <v>0</v>
      </c>
      <c r="AC1008" s="11">
        <f t="shared" si="2472"/>
        <v>0</v>
      </c>
      <c r="AD1008" s="11">
        <f t="shared" si="2348"/>
        <v>11784.6</v>
      </c>
      <c r="AE1008" s="11">
        <f t="shared" si="2349"/>
        <v>11928</v>
      </c>
      <c r="AF1008" s="11">
        <f t="shared" si="2350"/>
        <v>12405.1</v>
      </c>
      <c r="AG1008" s="11">
        <f t="shared" si="2473"/>
        <v>0</v>
      </c>
      <c r="AH1008" s="11">
        <f t="shared" si="2351"/>
        <v>11784.6</v>
      </c>
      <c r="AI1008" s="11">
        <f t="shared" si="2352"/>
        <v>11928</v>
      </c>
      <c r="AJ1008" s="11">
        <f t="shared" si="2353"/>
        <v>12405.1</v>
      </c>
      <c r="AK1008" s="11">
        <f t="shared" si="2474"/>
        <v>0</v>
      </c>
      <c r="AL1008" s="11">
        <f t="shared" si="2475"/>
        <v>0</v>
      </c>
      <c r="AM1008" s="11">
        <f t="shared" si="2476"/>
        <v>0</v>
      </c>
      <c r="AN1008" s="11">
        <f t="shared" si="2354"/>
        <v>11784.6</v>
      </c>
      <c r="AO1008" s="11">
        <f t="shared" si="2355"/>
        <v>11928</v>
      </c>
      <c r="AP1008" s="11">
        <f t="shared" si="2356"/>
        <v>12405.1</v>
      </c>
      <c r="AQ1008" s="11">
        <f t="shared" si="2477"/>
        <v>0</v>
      </c>
      <c r="AR1008" s="11">
        <f t="shared" si="2478"/>
        <v>0</v>
      </c>
      <c r="AS1008" s="11">
        <f t="shared" si="2479"/>
        <v>0</v>
      </c>
      <c r="AT1008" s="11">
        <f t="shared" si="2357"/>
        <v>11784.6</v>
      </c>
      <c r="AU1008" s="11">
        <f t="shared" si="2358"/>
        <v>11928</v>
      </c>
      <c r="AV1008" s="11">
        <f t="shared" si="2359"/>
        <v>12405.1</v>
      </c>
      <c r="AW1008" s="11">
        <f t="shared" si="2480"/>
        <v>0</v>
      </c>
      <c r="AX1008" s="11">
        <f t="shared" si="2481"/>
        <v>0</v>
      </c>
      <c r="AY1008" s="11">
        <f t="shared" si="2482"/>
        <v>0</v>
      </c>
      <c r="AZ1008" s="11">
        <f t="shared" si="2360"/>
        <v>11784.6</v>
      </c>
      <c r="BA1008" s="11">
        <f t="shared" si="2361"/>
        <v>11928</v>
      </c>
      <c r="BB1008" s="11">
        <f t="shared" si="2362"/>
        <v>12405.1</v>
      </c>
      <c r="BC1008" s="11">
        <f t="shared" si="2483"/>
        <v>0</v>
      </c>
      <c r="BD1008" s="11">
        <f t="shared" si="2484"/>
        <v>0</v>
      </c>
      <c r="BE1008" s="11">
        <f t="shared" si="2485"/>
        <v>0</v>
      </c>
      <c r="BF1008" s="11">
        <f t="shared" si="2363"/>
        <v>11784.6</v>
      </c>
      <c r="BG1008" s="11">
        <f t="shared" si="2364"/>
        <v>11928</v>
      </c>
      <c r="BH1008" s="11">
        <f t="shared" si="2365"/>
        <v>12405.1</v>
      </c>
      <c r="BI1008" s="11">
        <f t="shared" si="2486"/>
        <v>0</v>
      </c>
      <c r="BJ1008" s="11">
        <f t="shared" si="2487"/>
        <v>0</v>
      </c>
      <c r="BK1008" s="11">
        <f t="shared" si="2488"/>
        <v>0</v>
      </c>
      <c r="BL1008" s="11">
        <f t="shared" si="2491"/>
        <v>11784.6</v>
      </c>
      <c r="BM1008" s="11">
        <f t="shared" si="2489"/>
        <v>0</v>
      </c>
      <c r="BN1008" s="43">
        <f t="shared" si="2438"/>
        <v>11784.6</v>
      </c>
      <c r="BO1008" s="11">
        <f t="shared" si="2442"/>
        <v>11928</v>
      </c>
      <c r="BP1008" s="11">
        <f t="shared" si="2490"/>
        <v>0</v>
      </c>
      <c r="BQ1008" s="43">
        <f t="shared" si="2439"/>
        <v>11928</v>
      </c>
      <c r="BR1008" s="11">
        <f t="shared" si="2443"/>
        <v>12405.1</v>
      </c>
      <c r="BS1008" s="11">
        <f t="shared" si="2490"/>
        <v>0</v>
      </c>
      <c r="BT1008" s="43">
        <f t="shared" si="2440"/>
        <v>12405.1</v>
      </c>
      <c r="BU1008" s="11">
        <f t="shared" si="2490"/>
        <v>0</v>
      </c>
      <c r="BV1008" s="21"/>
      <c r="BW1008" s="21"/>
      <c r="BX1008" s="1" t="str">
        <f t="shared" si="2492"/>
        <v/>
      </c>
    </row>
    <row r="1009" spans="1:76" ht="15.6" customHeight="1" x14ac:dyDescent="0.3">
      <c r="A1009" s="62" t="s">
        <v>665</v>
      </c>
      <c r="B1009" s="63">
        <v>200</v>
      </c>
      <c r="C1009" s="62" t="s">
        <v>71</v>
      </c>
      <c r="D1009" s="62" t="s">
        <v>358</v>
      </c>
      <c r="E1009" s="64" t="s">
        <v>667</v>
      </c>
      <c r="F1009" s="11">
        <v>11784.6</v>
      </c>
      <c r="G1009" s="11">
        <v>11928</v>
      </c>
      <c r="H1009" s="11">
        <v>12405.1</v>
      </c>
      <c r="I1009" s="11"/>
      <c r="J1009" s="11"/>
      <c r="K1009" s="11"/>
      <c r="L1009" s="11">
        <f t="shared" si="2454"/>
        <v>11784.6</v>
      </c>
      <c r="M1009" s="11">
        <f t="shared" si="2455"/>
        <v>11928</v>
      </c>
      <c r="N1009" s="11">
        <f t="shared" si="2456"/>
        <v>12405.1</v>
      </c>
      <c r="O1009" s="11"/>
      <c r="P1009" s="11"/>
      <c r="Q1009" s="11"/>
      <c r="R1009" s="11">
        <f t="shared" si="2342"/>
        <v>11784.6</v>
      </c>
      <c r="S1009" s="11">
        <f t="shared" si="2343"/>
        <v>11928</v>
      </c>
      <c r="T1009" s="11">
        <f t="shared" si="2344"/>
        <v>12405.1</v>
      </c>
      <c r="U1009" s="11"/>
      <c r="V1009" s="11"/>
      <c r="W1009" s="11"/>
      <c r="X1009" s="11">
        <f t="shared" si="2345"/>
        <v>11784.6</v>
      </c>
      <c r="Y1009" s="11">
        <f t="shared" si="2346"/>
        <v>11928</v>
      </c>
      <c r="Z1009" s="11">
        <f t="shared" si="2347"/>
        <v>12405.1</v>
      </c>
      <c r="AA1009" s="11"/>
      <c r="AB1009" s="11"/>
      <c r="AC1009" s="11"/>
      <c r="AD1009" s="11">
        <f t="shared" si="2348"/>
        <v>11784.6</v>
      </c>
      <c r="AE1009" s="11">
        <f t="shared" si="2349"/>
        <v>11928</v>
      </c>
      <c r="AF1009" s="11">
        <f t="shared" si="2350"/>
        <v>12405.1</v>
      </c>
      <c r="AG1009" s="11"/>
      <c r="AH1009" s="11">
        <f t="shared" si="2351"/>
        <v>11784.6</v>
      </c>
      <c r="AI1009" s="11">
        <f t="shared" si="2352"/>
        <v>11928</v>
      </c>
      <c r="AJ1009" s="11">
        <f t="shared" si="2353"/>
        <v>12405.1</v>
      </c>
      <c r="AK1009" s="11"/>
      <c r="AL1009" s="11"/>
      <c r="AM1009" s="11"/>
      <c r="AN1009" s="11">
        <f t="shared" si="2354"/>
        <v>11784.6</v>
      </c>
      <c r="AO1009" s="11">
        <f t="shared" si="2355"/>
        <v>11928</v>
      </c>
      <c r="AP1009" s="11">
        <f t="shared" si="2356"/>
        <v>12405.1</v>
      </c>
      <c r="AQ1009" s="11"/>
      <c r="AR1009" s="11"/>
      <c r="AS1009" s="11"/>
      <c r="AT1009" s="11">
        <f t="shared" si="2357"/>
        <v>11784.6</v>
      </c>
      <c r="AU1009" s="11">
        <f t="shared" si="2358"/>
        <v>11928</v>
      </c>
      <c r="AV1009" s="11">
        <f t="shared" si="2359"/>
        <v>12405.1</v>
      </c>
      <c r="AW1009" s="11"/>
      <c r="AX1009" s="11"/>
      <c r="AY1009" s="11"/>
      <c r="AZ1009" s="11">
        <f t="shared" si="2360"/>
        <v>11784.6</v>
      </c>
      <c r="BA1009" s="11">
        <f t="shared" si="2361"/>
        <v>11928</v>
      </c>
      <c r="BB1009" s="11">
        <f t="shared" si="2362"/>
        <v>12405.1</v>
      </c>
      <c r="BC1009" s="11"/>
      <c r="BD1009" s="11"/>
      <c r="BE1009" s="11"/>
      <c r="BF1009" s="11">
        <f t="shared" si="2363"/>
        <v>11784.6</v>
      </c>
      <c r="BG1009" s="11">
        <f t="shared" si="2364"/>
        <v>11928</v>
      </c>
      <c r="BH1009" s="11">
        <f t="shared" si="2365"/>
        <v>12405.1</v>
      </c>
      <c r="BI1009" s="11"/>
      <c r="BJ1009" s="11"/>
      <c r="BK1009" s="11"/>
      <c r="BL1009" s="11">
        <f t="shared" si="2491"/>
        <v>11784.6</v>
      </c>
      <c r="BM1009" s="11"/>
      <c r="BN1009" s="43">
        <f t="shared" si="2438"/>
        <v>11784.6</v>
      </c>
      <c r="BO1009" s="11">
        <f t="shared" si="2442"/>
        <v>11928</v>
      </c>
      <c r="BP1009" s="11"/>
      <c r="BQ1009" s="43">
        <f t="shared" si="2439"/>
        <v>11928</v>
      </c>
      <c r="BR1009" s="11">
        <f t="shared" si="2443"/>
        <v>12405.1</v>
      </c>
      <c r="BS1009" s="11"/>
      <c r="BT1009" s="43">
        <f t="shared" si="2440"/>
        <v>12405.1</v>
      </c>
      <c r="BU1009" s="11"/>
      <c r="BV1009" s="21"/>
      <c r="BW1009" s="21"/>
      <c r="BX1009" s="1" t="str">
        <f t="shared" si="2492"/>
        <v>0406</v>
      </c>
    </row>
    <row r="1010" spans="1:76" ht="62.4" customHeight="1" x14ac:dyDescent="0.3">
      <c r="A1010" s="62" t="s">
        <v>668</v>
      </c>
      <c r="B1010" s="63"/>
      <c r="C1010" s="62"/>
      <c r="D1010" s="62"/>
      <c r="E1010" s="65" t="s">
        <v>669</v>
      </c>
      <c r="F1010" s="11"/>
      <c r="G1010" s="11"/>
      <c r="H1010" s="11"/>
      <c r="I1010" s="11"/>
      <c r="J1010" s="11"/>
      <c r="K1010" s="11"/>
      <c r="L1010" s="11"/>
      <c r="M1010" s="11"/>
      <c r="N1010" s="11"/>
      <c r="O1010" s="11">
        <f t="shared" si="2464"/>
        <v>1348.5</v>
      </c>
      <c r="P1010" s="11">
        <f t="shared" si="2465"/>
        <v>0</v>
      </c>
      <c r="Q1010" s="11">
        <f t="shared" si="2466"/>
        <v>0</v>
      </c>
      <c r="R1010" s="11">
        <f t="shared" si="2342"/>
        <v>1348.5</v>
      </c>
      <c r="S1010" s="11">
        <f t="shared" si="2343"/>
        <v>0</v>
      </c>
      <c r="T1010" s="11">
        <f t="shared" si="2344"/>
        <v>0</v>
      </c>
      <c r="U1010" s="11">
        <f t="shared" si="2467"/>
        <v>-1348.5</v>
      </c>
      <c r="V1010" s="11">
        <f t="shared" si="2468"/>
        <v>0</v>
      </c>
      <c r="W1010" s="11">
        <f t="shared" si="2469"/>
        <v>0</v>
      </c>
      <c r="X1010" s="11">
        <f t="shared" si="2345"/>
        <v>0</v>
      </c>
      <c r="Y1010" s="11">
        <f t="shared" si="2346"/>
        <v>0</v>
      </c>
      <c r="Z1010" s="11">
        <f t="shared" si="2347"/>
        <v>0</v>
      </c>
      <c r="AA1010" s="11">
        <f t="shared" si="2470"/>
        <v>1348.5</v>
      </c>
      <c r="AB1010" s="11">
        <f t="shared" si="2471"/>
        <v>0</v>
      </c>
      <c r="AC1010" s="11">
        <f t="shared" si="2472"/>
        <v>0</v>
      </c>
      <c r="AD1010" s="11">
        <f t="shared" si="2348"/>
        <v>1348.5</v>
      </c>
      <c r="AE1010" s="11">
        <f t="shared" si="2349"/>
        <v>0</v>
      </c>
      <c r="AF1010" s="11">
        <f t="shared" si="2350"/>
        <v>0</v>
      </c>
      <c r="AG1010" s="11">
        <f t="shared" si="2473"/>
        <v>0</v>
      </c>
      <c r="AH1010" s="11">
        <f t="shared" si="2351"/>
        <v>1348.5</v>
      </c>
      <c r="AI1010" s="11">
        <f t="shared" si="2352"/>
        <v>0</v>
      </c>
      <c r="AJ1010" s="11">
        <f t="shared" si="2353"/>
        <v>0</v>
      </c>
      <c r="AK1010" s="11">
        <f t="shared" si="2474"/>
        <v>0</v>
      </c>
      <c r="AL1010" s="11">
        <f t="shared" si="2475"/>
        <v>0</v>
      </c>
      <c r="AM1010" s="11">
        <f t="shared" si="2476"/>
        <v>0</v>
      </c>
      <c r="AN1010" s="11">
        <f t="shared" si="2354"/>
        <v>1348.5</v>
      </c>
      <c r="AO1010" s="11">
        <f t="shared" si="2355"/>
        <v>0</v>
      </c>
      <c r="AP1010" s="11">
        <f t="shared" si="2356"/>
        <v>0</v>
      </c>
      <c r="AQ1010" s="11">
        <f t="shared" si="2477"/>
        <v>0</v>
      </c>
      <c r="AR1010" s="11">
        <f t="shared" si="2478"/>
        <v>0</v>
      </c>
      <c r="AS1010" s="11">
        <f t="shared" si="2479"/>
        <v>0</v>
      </c>
      <c r="AT1010" s="11">
        <f t="shared" si="2357"/>
        <v>1348.5</v>
      </c>
      <c r="AU1010" s="11">
        <f t="shared" si="2358"/>
        <v>0</v>
      </c>
      <c r="AV1010" s="11">
        <f t="shared" si="2359"/>
        <v>0</v>
      </c>
      <c r="AW1010" s="11">
        <f t="shared" si="2480"/>
        <v>0</v>
      </c>
      <c r="AX1010" s="11">
        <f t="shared" si="2481"/>
        <v>0</v>
      </c>
      <c r="AY1010" s="11">
        <f t="shared" si="2482"/>
        <v>0</v>
      </c>
      <c r="AZ1010" s="11">
        <f t="shared" si="2360"/>
        <v>1348.5</v>
      </c>
      <c r="BA1010" s="11">
        <f t="shared" si="2361"/>
        <v>0</v>
      </c>
      <c r="BB1010" s="11">
        <f t="shared" si="2362"/>
        <v>0</v>
      </c>
      <c r="BC1010" s="11">
        <f t="shared" si="2483"/>
        <v>0</v>
      </c>
      <c r="BD1010" s="11">
        <f t="shared" si="2484"/>
        <v>0</v>
      </c>
      <c r="BE1010" s="11">
        <f t="shared" si="2485"/>
        <v>0</v>
      </c>
      <c r="BF1010" s="11">
        <f t="shared" si="2363"/>
        <v>1348.5</v>
      </c>
      <c r="BG1010" s="11">
        <f t="shared" si="2364"/>
        <v>0</v>
      </c>
      <c r="BH1010" s="11">
        <f t="shared" si="2365"/>
        <v>0</v>
      </c>
      <c r="BI1010" s="11">
        <f t="shared" si="2486"/>
        <v>0</v>
      </c>
      <c r="BJ1010" s="11">
        <f t="shared" si="2487"/>
        <v>0</v>
      </c>
      <c r="BK1010" s="11">
        <f t="shared" si="2488"/>
        <v>0</v>
      </c>
      <c r="BL1010" s="11">
        <f t="shared" si="2491"/>
        <v>1348.5</v>
      </c>
      <c r="BM1010" s="11">
        <f t="shared" si="2489"/>
        <v>0</v>
      </c>
      <c r="BN1010" s="43">
        <f t="shared" si="2438"/>
        <v>1348.5</v>
      </c>
      <c r="BO1010" s="11">
        <f t="shared" si="2442"/>
        <v>0</v>
      </c>
      <c r="BP1010" s="11">
        <f t="shared" si="2490"/>
        <v>0</v>
      </c>
      <c r="BQ1010" s="43">
        <f t="shared" si="2439"/>
        <v>0</v>
      </c>
      <c r="BR1010" s="11">
        <f t="shared" si="2443"/>
        <v>0</v>
      </c>
      <c r="BS1010" s="11">
        <f t="shared" si="2490"/>
        <v>0</v>
      </c>
      <c r="BT1010" s="43">
        <f t="shared" si="2440"/>
        <v>0</v>
      </c>
      <c r="BU1010" s="11">
        <f t="shared" si="2490"/>
        <v>0</v>
      </c>
      <c r="BV1010" s="21"/>
      <c r="BW1010" s="21"/>
      <c r="BX1010" s="1" t="str">
        <f t="shared" si="2492"/>
        <v/>
      </c>
    </row>
    <row r="1011" spans="1:76" ht="31.2" customHeight="1" x14ac:dyDescent="0.3">
      <c r="A1011" s="62" t="s">
        <v>668</v>
      </c>
      <c r="B1011" s="63" t="s">
        <v>64</v>
      </c>
      <c r="C1011" s="62"/>
      <c r="D1011" s="62"/>
      <c r="E1011" s="64" t="s">
        <v>65</v>
      </c>
      <c r="F1011" s="11"/>
      <c r="G1011" s="11"/>
      <c r="H1011" s="11"/>
      <c r="I1011" s="11"/>
      <c r="J1011" s="11"/>
      <c r="K1011" s="11"/>
      <c r="L1011" s="11"/>
      <c r="M1011" s="11"/>
      <c r="N1011" s="11"/>
      <c r="O1011" s="11">
        <f t="shared" si="2464"/>
        <v>1348.5</v>
      </c>
      <c r="P1011" s="11">
        <f t="shared" si="2465"/>
        <v>0</v>
      </c>
      <c r="Q1011" s="11">
        <f t="shared" si="2466"/>
        <v>0</v>
      </c>
      <c r="R1011" s="11">
        <f t="shared" si="2342"/>
        <v>1348.5</v>
      </c>
      <c r="S1011" s="11">
        <f t="shared" si="2343"/>
        <v>0</v>
      </c>
      <c r="T1011" s="11">
        <f t="shared" si="2344"/>
        <v>0</v>
      </c>
      <c r="U1011" s="11">
        <f t="shared" si="2467"/>
        <v>-1348.5</v>
      </c>
      <c r="V1011" s="11">
        <f t="shared" si="2468"/>
        <v>0</v>
      </c>
      <c r="W1011" s="11">
        <f t="shared" si="2469"/>
        <v>0</v>
      </c>
      <c r="X1011" s="11">
        <f t="shared" si="2345"/>
        <v>0</v>
      </c>
      <c r="Y1011" s="11">
        <f t="shared" si="2346"/>
        <v>0</v>
      </c>
      <c r="Z1011" s="11">
        <f t="shared" si="2347"/>
        <v>0</v>
      </c>
      <c r="AA1011" s="11">
        <f t="shared" si="2470"/>
        <v>1348.5</v>
      </c>
      <c r="AB1011" s="11">
        <f t="shared" si="2471"/>
        <v>0</v>
      </c>
      <c r="AC1011" s="11">
        <f t="shared" si="2472"/>
        <v>0</v>
      </c>
      <c r="AD1011" s="11">
        <f t="shared" si="2348"/>
        <v>1348.5</v>
      </c>
      <c r="AE1011" s="11">
        <f t="shared" si="2349"/>
        <v>0</v>
      </c>
      <c r="AF1011" s="11">
        <f t="shared" si="2350"/>
        <v>0</v>
      </c>
      <c r="AG1011" s="11">
        <f t="shared" si="2473"/>
        <v>0</v>
      </c>
      <c r="AH1011" s="11">
        <f t="shared" si="2351"/>
        <v>1348.5</v>
      </c>
      <c r="AI1011" s="11">
        <f t="shared" si="2352"/>
        <v>0</v>
      </c>
      <c r="AJ1011" s="11">
        <f t="shared" si="2353"/>
        <v>0</v>
      </c>
      <c r="AK1011" s="11">
        <f t="shared" si="2474"/>
        <v>0</v>
      </c>
      <c r="AL1011" s="11">
        <f t="shared" si="2475"/>
        <v>0</v>
      </c>
      <c r="AM1011" s="11">
        <f t="shared" si="2476"/>
        <v>0</v>
      </c>
      <c r="AN1011" s="11">
        <f t="shared" si="2354"/>
        <v>1348.5</v>
      </c>
      <c r="AO1011" s="11">
        <f t="shared" si="2355"/>
        <v>0</v>
      </c>
      <c r="AP1011" s="11">
        <f t="shared" si="2356"/>
        <v>0</v>
      </c>
      <c r="AQ1011" s="11">
        <f t="shared" si="2477"/>
        <v>0</v>
      </c>
      <c r="AR1011" s="11">
        <f t="shared" si="2478"/>
        <v>0</v>
      </c>
      <c r="AS1011" s="11">
        <f t="shared" si="2479"/>
        <v>0</v>
      </c>
      <c r="AT1011" s="11">
        <f t="shared" si="2357"/>
        <v>1348.5</v>
      </c>
      <c r="AU1011" s="11">
        <f t="shared" si="2358"/>
        <v>0</v>
      </c>
      <c r="AV1011" s="11">
        <f t="shared" si="2359"/>
        <v>0</v>
      </c>
      <c r="AW1011" s="11">
        <f t="shared" si="2480"/>
        <v>0</v>
      </c>
      <c r="AX1011" s="11">
        <f t="shared" si="2481"/>
        <v>0</v>
      </c>
      <c r="AY1011" s="11">
        <f t="shared" si="2482"/>
        <v>0</v>
      </c>
      <c r="AZ1011" s="11">
        <f t="shared" si="2360"/>
        <v>1348.5</v>
      </c>
      <c r="BA1011" s="11">
        <f t="shared" si="2361"/>
        <v>0</v>
      </c>
      <c r="BB1011" s="11">
        <f t="shared" si="2362"/>
        <v>0</v>
      </c>
      <c r="BC1011" s="11">
        <f t="shared" si="2483"/>
        <v>0</v>
      </c>
      <c r="BD1011" s="11">
        <f t="shared" si="2484"/>
        <v>0</v>
      </c>
      <c r="BE1011" s="11">
        <f t="shared" si="2485"/>
        <v>0</v>
      </c>
      <c r="BF1011" s="11">
        <f t="shared" si="2363"/>
        <v>1348.5</v>
      </c>
      <c r="BG1011" s="11">
        <f t="shared" si="2364"/>
        <v>0</v>
      </c>
      <c r="BH1011" s="11">
        <f t="shared" si="2365"/>
        <v>0</v>
      </c>
      <c r="BI1011" s="11">
        <f t="shared" si="2486"/>
        <v>0</v>
      </c>
      <c r="BJ1011" s="11">
        <f t="shared" si="2487"/>
        <v>0</v>
      </c>
      <c r="BK1011" s="11">
        <f t="shared" si="2488"/>
        <v>0</v>
      </c>
      <c r="BL1011" s="11">
        <f t="shared" si="2491"/>
        <v>1348.5</v>
      </c>
      <c r="BM1011" s="11">
        <f t="shared" si="2489"/>
        <v>0</v>
      </c>
      <c r="BN1011" s="43">
        <f t="shared" si="2438"/>
        <v>1348.5</v>
      </c>
      <c r="BO1011" s="11">
        <f t="shared" si="2442"/>
        <v>0</v>
      </c>
      <c r="BP1011" s="11">
        <f t="shared" si="2490"/>
        <v>0</v>
      </c>
      <c r="BQ1011" s="43">
        <f t="shared" si="2439"/>
        <v>0</v>
      </c>
      <c r="BR1011" s="11">
        <f t="shared" si="2443"/>
        <v>0</v>
      </c>
      <c r="BS1011" s="11">
        <f t="shared" si="2490"/>
        <v>0</v>
      </c>
      <c r="BT1011" s="43">
        <f t="shared" si="2440"/>
        <v>0</v>
      </c>
      <c r="BU1011" s="11">
        <f t="shared" si="2490"/>
        <v>0</v>
      </c>
      <c r="BV1011" s="21"/>
      <c r="BW1011" s="21"/>
      <c r="BX1011" s="1" t="str">
        <f t="shared" si="2492"/>
        <v/>
      </c>
    </row>
    <row r="1012" spans="1:76" ht="15.6" customHeight="1" x14ac:dyDescent="0.3">
      <c r="A1012" s="62" t="s">
        <v>668</v>
      </c>
      <c r="B1012" s="63">
        <v>200</v>
      </c>
      <c r="C1012" s="62" t="s">
        <v>66</v>
      </c>
      <c r="D1012" s="62" t="s">
        <v>67</v>
      </c>
      <c r="E1012" s="64" t="s">
        <v>68</v>
      </c>
      <c r="F1012" s="11"/>
      <c r="G1012" s="11"/>
      <c r="H1012" s="11"/>
      <c r="I1012" s="11"/>
      <c r="J1012" s="11"/>
      <c r="K1012" s="11"/>
      <c r="L1012" s="11"/>
      <c r="M1012" s="11"/>
      <c r="N1012" s="11"/>
      <c r="O1012" s="11">
        <v>1348.5</v>
      </c>
      <c r="P1012" s="11"/>
      <c r="Q1012" s="11"/>
      <c r="R1012" s="11">
        <f t="shared" si="2342"/>
        <v>1348.5</v>
      </c>
      <c r="S1012" s="11">
        <f t="shared" si="2343"/>
        <v>0</v>
      </c>
      <c r="T1012" s="11">
        <f t="shared" si="2344"/>
        <v>0</v>
      </c>
      <c r="U1012" s="11">
        <v>-1348.5</v>
      </c>
      <c r="V1012" s="11"/>
      <c r="W1012" s="11"/>
      <c r="X1012" s="11">
        <f t="shared" si="2345"/>
        <v>0</v>
      </c>
      <c r="Y1012" s="11">
        <f t="shared" si="2346"/>
        <v>0</v>
      </c>
      <c r="Z1012" s="11">
        <f t="shared" si="2347"/>
        <v>0</v>
      </c>
      <c r="AA1012" s="11">
        <v>1348.5</v>
      </c>
      <c r="AB1012" s="11"/>
      <c r="AC1012" s="11"/>
      <c r="AD1012" s="11">
        <f t="shared" si="2348"/>
        <v>1348.5</v>
      </c>
      <c r="AE1012" s="11">
        <f t="shared" si="2349"/>
        <v>0</v>
      </c>
      <c r="AF1012" s="11">
        <f t="shared" si="2350"/>
        <v>0</v>
      </c>
      <c r="AG1012" s="11"/>
      <c r="AH1012" s="11">
        <f t="shared" si="2351"/>
        <v>1348.5</v>
      </c>
      <c r="AI1012" s="11">
        <f t="shared" si="2352"/>
        <v>0</v>
      </c>
      <c r="AJ1012" s="11">
        <f t="shared" si="2353"/>
        <v>0</v>
      </c>
      <c r="AK1012" s="11"/>
      <c r="AL1012" s="11"/>
      <c r="AM1012" s="11"/>
      <c r="AN1012" s="11">
        <f t="shared" si="2354"/>
        <v>1348.5</v>
      </c>
      <c r="AO1012" s="11">
        <f t="shared" si="2355"/>
        <v>0</v>
      </c>
      <c r="AP1012" s="11">
        <f t="shared" si="2356"/>
        <v>0</v>
      </c>
      <c r="AQ1012" s="11"/>
      <c r="AR1012" s="11"/>
      <c r="AS1012" s="11"/>
      <c r="AT1012" s="11">
        <f t="shared" si="2357"/>
        <v>1348.5</v>
      </c>
      <c r="AU1012" s="11">
        <f t="shared" si="2358"/>
        <v>0</v>
      </c>
      <c r="AV1012" s="11">
        <f t="shared" si="2359"/>
        <v>0</v>
      </c>
      <c r="AW1012" s="11"/>
      <c r="AX1012" s="11"/>
      <c r="AY1012" s="11"/>
      <c r="AZ1012" s="11">
        <f t="shared" si="2360"/>
        <v>1348.5</v>
      </c>
      <c r="BA1012" s="11">
        <f t="shared" si="2361"/>
        <v>0</v>
      </c>
      <c r="BB1012" s="11">
        <f t="shared" si="2362"/>
        <v>0</v>
      </c>
      <c r="BC1012" s="11"/>
      <c r="BD1012" s="11"/>
      <c r="BE1012" s="11"/>
      <c r="BF1012" s="11">
        <f t="shared" si="2363"/>
        <v>1348.5</v>
      </c>
      <c r="BG1012" s="11">
        <f t="shared" si="2364"/>
        <v>0</v>
      </c>
      <c r="BH1012" s="11">
        <f t="shared" si="2365"/>
        <v>0</v>
      </c>
      <c r="BI1012" s="11"/>
      <c r="BJ1012" s="11"/>
      <c r="BK1012" s="11"/>
      <c r="BL1012" s="11">
        <f t="shared" si="2491"/>
        <v>1348.5</v>
      </c>
      <c r="BM1012" s="11"/>
      <c r="BN1012" s="43">
        <f t="shared" si="2438"/>
        <v>1348.5</v>
      </c>
      <c r="BO1012" s="11">
        <f t="shared" si="2442"/>
        <v>0</v>
      </c>
      <c r="BP1012" s="11"/>
      <c r="BQ1012" s="43">
        <f t="shared" si="2439"/>
        <v>0</v>
      </c>
      <c r="BR1012" s="11">
        <f t="shared" si="2443"/>
        <v>0</v>
      </c>
      <c r="BS1012" s="11"/>
      <c r="BT1012" s="43">
        <f t="shared" si="2440"/>
        <v>0</v>
      </c>
      <c r="BU1012" s="11"/>
      <c r="BV1012" s="21"/>
      <c r="BW1012" s="21"/>
      <c r="BX1012" s="1" t="str">
        <f t="shared" si="2492"/>
        <v>0503</v>
      </c>
    </row>
    <row r="1013" spans="1:76" ht="62.4" customHeight="1" x14ac:dyDescent="0.3">
      <c r="A1013" s="62" t="s">
        <v>670</v>
      </c>
      <c r="B1013" s="63"/>
      <c r="C1013" s="62"/>
      <c r="D1013" s="62"/>
      <c r="E1013" s="64" t="s">
        <v>671</v>
      </c>
      <c r="F1013" s="11">
        <f t="shared" si="2458"/>
        <v>37278.699999999997</v>
      </c>
      <c r="G1013" s="11">
        <f t="shared" si="2459"/>
        <v>0</v>
      </c>
      <c r="H1013" s="11">
        <f t="shared" si="2460"/>
        <v>0</v>
      </c>
      <c r="I1013" s="11">
        <f t="shared" si="2461"/>
        <v>0</v>
      </c>
      <c r="J1013" s="11">
        <f t="shared" si="2462"/>
        <v>0</v>
      </c>
      <c r="K1013" s="11">
        <f t="shared" si="2463"/>
        <v>0</v>
      </c>
      <c r="L1013" s="11">
        <f t="shared" si="2454"/>
        <v>37278.699999999997</v>
      </c>
      <c r="M1013" s="11">
        <f t="shared" si="2455"/>
        <v>0</v>
      </c>
      <c r="N1013" s="11">
        <f t="shared" si="2456"/>
        <v>0</v>
      </c>
      <c r="O1013" s="11">
        <f t="shared" si="2464"/>
        <v>320688.45400000003</v>
      </c>
      <c r="P1013" s="11">
        <f t="shared" si="2465"/>
        <v>0</v>
      </c>
      <c r="Q1013" s="11">
        <f t="shared" si="2466"/>
        <v>0</v>
      </c>
      <c r="R1013" s="11">
        <f t="shared" si="2342"/>
        <v>357967.15400000004</v>
      </c>
      <c r="S1013" s="11">
        <f t="shared" si="2343"/>
        <v>0</v>
      </c>
      <c r="T1013" s="11">
        <f t="shared" si="2344"/>
        <v>0</v>
      </c>
      <c r="U1013" s="11">
        <f t="shared" si="2467"/>
        <v>0</v>
      </c>
      <c r="V1013" s="11">
        <f t="shared" si="2468"/>
        <v>0</v>
      </c>
      <c r="W1013" s="11">
        <f t="shared" si="2469"/>
        <v>0</v>
      </c>
      <c r="X1013" s="11">
        <f t="shared" si="2345"/>
        <v>357967.15400000004</v>
      </c>
      <c r="Y1013" s="11">
        <f t="shared" si="2346"/>
        <v>0</v>
      </c>
      <c r="Z1013" s="11">
        <f t="shared" si="2347"/>
        <v>0</v>
      </c>
      <c r="AA1013" s="11">
        <f t="shared" si="2470"/>
        <v>0</v>
      </c>
      <c r="AB1013" s="11">
        <f t="shared" si="2471"/>
        <v>0</v>
      </c>
      <c r="AC1013" s="11">
        <f t="shared" si="2472"/>
        <v>0</v>
      </c>
      <c r="AD1013" s="11">
        <f t="shared" si="2348"/>
        <v>357967.15400000004</v>
      </c>
      <c r="AE1013" s="11">
        <f t="shared" si="2349"/>
        <v>0</v>
      </c>
      <c r="AF1013" s="11">
        <f t="shared" si="2350"/>
        <v>0</v>
      </c>
      <c r="AG1013" s="11">
        <f t="shared" si="2473"/>
        <v>0</v>
      </c>
      <c r="AH1013" s="11">
        <f t="shared" si="2351"/>
        <v>357967.15400000004</v>
      </c>
      <c r="AI1013" s="11">
        <f t="shared" si="2352"/>
        <v>0</v>
      </c>
      <c r="AJ1013" s="11">
        <f t="shared" si="2353"/>
        <v>0</v>
      </c>
      <c r="AK1013" s="11">
        <f t="shared" si="2474"/>
        <v>0</v>
      </c>
      <c r="AL1013" s="11">
        <f t="shared" si="2475"/>
        <v>0</v>
      </c>
      <c r="AM1013" s="11">
        <f t="shared" si="2476"/>
        <v>0</v>
      </c>
      <c r="AN1013" s="11">
        <f t="shared" si="2354"/>
        <v>357967.15400000004</v>
      </c>
      <c r="AO1013" s="11">
        <f t="shared" si="2355"/>
        <v>0</v>
      </c>
      <c r="AP1013" s="11">
        <f t="shared" si="2356"/>
        <v>0</v>
      </c>
      <c r="AQ1013" s="11">
        <f t="shared" si="2477"/>
        <v>0</v>
      </c>
      <c r="AR1013" s="11">
        <f t="shared" si="2478"/>
        <v>0</v>
      </c>
      <c r="AS1013" s="11">
        <f t="shared" si="2479"/>
        <v>0</v>
      </c>
      <c r="AT1013" s="11">
        <f t="shared" si="2357"/>
        <v>357967.15400000004</v>
      </c>
      <c r="AU1013" s="11">
        <f t="shared" si="2358"/>
        <v>0</v>
      </c>
      <c r="AV1013" s="11">
        <f t="shared" si="2359"/>
        <v>0</v>
      </c>
      <c r="AW1013" s="11">
        <f t="shared" si="2480"/>
        <v>-1200</v>
      </c>
      <c r="AX1013" s="11">
        <f t="shared" si="2481"/>
        <v>0</v>
      </c>
      <c r="AY1013" s="11">
        <f t="shared" si="2482"/>
        <v>0</v>
      </c>
      <c r="AZ1013" s="11">
        <f t="shared" si="2360"/>
        <v>356767.15400000004</v>
      </c>
      <c r="BA1013" s="11">
        <f t="shared" si="2361"/>
        <v>0</v>
      </c>
      <c r="BB1013" s="11">
        <f t="shared" si="2362"/>
        <v>0</v>
      </c>
      <c r="BC1013" s="11">
        <f t="shared" si="2483"/>
        <v>0</v>
      </c>
      <c r="BD1013" s="11">
        <f t="shared" si="2484"/>
        <v>0</v>
      </c>
      <c r="BE1013" s="11">
        <f t="shared" si="2485"/>
        <v>0</v>
      </c>
      <c r="BF1013" s="11">
        <f t="shared" si="2363"/>
        <v>356767.15400000004</v>
      </c>
      <c r="BG1013" s="11">
        <f t="shared" si="2364"/>
        <v>0</v>
      </c>
      <c r="BH1013" s="11">
        <f t="shared" si="2365"/>
        <v>0</v>
      </c>
      <c r="BI1013" s="11">
        <f t="shared" si="2486"/>
        <v>0</v>
      </c>
      <c r="BJ1013" s="11">
        <f t="shared" si="2487"/>
        <v>0</v>
      </c>
      <c r="BK1013" s="11">
        <f t="shared" si="2488"/>
        <v>0</v>
      </c>
      <c r="BL1013" s="11">
        <f t="shared" si="2491"/>
        <v>356767.15400000004</v>
      </c>
      <c r="BM1013" s="11">
        <f t="shared" si="2489"/>
        <v>0</v>
      </c>
      <c r="BN1013" s="43">
        <f t="shared" si="2438"/>
        <v>356767.15400000004</v>
      </c>
      <c r="BO1013" s="11">
        <f t="shared" si="2442"/>
        <v>0</v>
      </c>
      <c r="BP1013" s="11">
        <f t="shared" si="2490"/>
        <v>0</v>
      </c>
      <c r="BQ1013" s="43">
        <f t="shared" si="2439"/>
        <v>0</v>
      </c>
      <c r="BR1013" s="11">
        <f t="shared" si="2443"/>
        <v>0</v>
      </c>
      <c r="BS1013" s="11">
        <f t="shared" si="2490"/>
        <v>0</v>
      </c>
      <c r="BT1013" s="43">
        <f t="shared" si="2440"/>
        <v>0</v>
      </c>
      <c r="BU1013" s="11">
        <f t="shared" si="2490"/>
        <v>0</v>
      </c>
      <c r="BV1013" s="21"/>
      <c r="BW1013" s="21"/>
      <c r="BX1013" s="1" t="str">
        <f t="shared" si="2492"/>
        <v/>
      </c>
    </row>
    <row r="1014" spans="1:76" ht="31.2" customHeight="1" x14ac:dyDescent="0.3">
      <c r="A1014" s="62" t="s">
        <v>670</v>
      </c>
      <c r="B1014" s="63" t="s">
        <v>64</v>
      </c>
      <c r="C1014" s="62"/>
      <c r="D1014" s="62"/>
      <c r="E1014" s="64" t="s">
        <v>65</v>
      </c>
      <c r="F1014" s="11">
        <f t="shared" si="2458"/>
        <v>37278.699999999997</v>
      </c>
      <c r="G1014" s="11">
        <f t="shared" si="2459"/>
        <v>0</v>
      </c>
      <c r="H1014" s="11">
        <f t="shared" si="2460"/>
        <v>0</v>
      </c>
      <c r="I1014" s="11">
        <f t="shared" si="2461"/>
        <v>0</v>
      </c>
      <c r="J1014" s="11">
        <f t="shared" si="2462"/>
        <v>0</v>
      </c>
      <c r="K1014" s="11">
        <f t="shared" si="2463"/>
        <v>0</v>
      </c>
      <c r="L1014" s="11">
        <f t="shared" si="2454"/>
        <v>37278.699999999997</v>
      </c>
      <c r="M1014" s="11">
        <f t="shared" si="2455"/>
        <v>0</v>
      </c>
      <c r="N1014" s="11">
        <f t="shared" si="2456"/>
        <v>0</v>
      </c>
      <c r="O1014" s="11">
        <f t="shared" si="2464"/>
        <v>320688.45400000003</v>
      </c>
      <c r="P1014" s="11">
        <f t="shared" si="2465"/>
        <v>0</v>
      </c>
      <c r="Q1014" s="11">
        <f t="shared" si="2466"/>
        <v>0</v>
      </c>
      <c r="R1014" s="11">
        <f t="shared" si="2342"/>
        <v>357967.15400000004</v>
      </c>
      <c r="S1014" s="11">
        <f t="shared" si="2343"/>
        <v>0</v>
      </c>
      <c r="T1014" s="11">
        <f t="shared" si="2344"/>
        <v>0</v>
      </c>
      <c r="U1014" s="11">
        <f t="shared" si="2467"/>
        <v>0</v>
      </c>
      <c r="V1014" s="11">
        <f t="shared" si="2468"/>
        <v>0</v>
      </c>
      <c r="W1014" s="11">
        <f t="shared" si="2469"/>
        <v>0</v>
      </c>
      <c r="X1014" s="11">
        <f t="shared" si="2345"/>
        <v>357967.15400000004</v>
      </c>
      <c r="Y1014" s="11">
        <f t="shared" si="2346"/>
        <v>0</v>
      </c>
      <c r="Z1014" s="11">
        <f t="shared" si="2347"/>
        <v>0</v>
      </c>
      <c r="AA1014" s="11">
        <f t="shared" si="2470"/>
        <v>0</v>
      </c>
      <c r="AB1014" s="11">
        <f t="shared" si="2471"/>
        <v>0</v>
      </c>
      <c r="AC1014" s="11">
        <f t="shared" si="2472"/>
        <v>0</v>
      </c>
      <c r="AD1014" s="11">
        <f t="shared" si="2348"/>
        <v>357967.15400000004</v>
      </c>
      <c r="AE1014" s="11">
        <f t="shared" si="2349"/>
        <v>0</v>
      </c>
      <c r="AF1014" s="11">
        <f t="shared" si="2350"/>
        <v>0</v>
      </c>
      <c r="AG1014" s="11">
        <f t="shared" si="2473"/>
        <v>0</v>
      </c>
      <c r="AH1014" s="11">
        <f t="shared" si="2351"/>
        <v>357967.15400000004</v>
      </c>
      <c r="AI1014" s="11">
        <f t="shared" si="2352"/>
        <v>0</v>
      </c>
      <c r="AJ1014" s="11">
        <f t="shared" si="2353"/>
        <v>0</v>
      </c>
      <c r="AK1014" s="11">
        <f t="shared" si="2474"/>
        <v>0</v>
      </c>
      <c r="AL1014" s="11">
        <f t="shared" si="2475"/>
        <v>0</v>
      </c>
      <c r="AM1014" s="11">
        <f t="shared" si="2476"/>
        <v>0</v>
      </c>
      <c r="AN1014" s="11">
        <f t="shared" si="2354"/>
        <v>357967.15400000004</v>
      </c>
      <c r="AO1014" s="11">
        <f t="shared" si="2355"/>
        <v>0</v>
      </c>
      <c r="AP1014" s="11">
        <f t="shared" si="2356"/>
        <v>0</v>
      </c>
      <c r="AQ1014" s="11">
        <f t="shared" si="2477"/>
        <v>0</v>
      </c>
      <c r="AR1014" s="11">
        <f t="shared" si="2478"/>
        <v>0</v>
      </c>
      <c r="AS1014" s="11">
        <f t="shared" si="2479"/>
        <v>0</v>
      </c>
      <c r="AT1014" s="11">
        <f t="shared" si="2357"/>
        <v>357967.15400000004</v>
      </c>
      <c r="AU1014" s="11">
        <f t="shared" si="2358"/>
        <v>0</v>
      </c>
      <c r="AV1014" s="11">
        <f t="shared" si="2359"/>
        <v>0</v>
      </c>
      <c r="AW1014" s="11">
        <f t="shared" si="2480"/>
        <v>-1200</v>
      </c>
      <c r="AX1014" s="11">
        <f t="shared" si="2481"/>
        <v>0</v>
      </c>
      <c r="AY1014" s="11">
        <f t="shared" si="2482"/>
        <v>0</v>
      </c>
      <c r="AZ1014" s="11">
        <f t="shared" si="2360"/>
        <v>356767.15400000004</v>
      </c>
      <c r="BA1014" s="11">
        <f t="shared" si="2361"/>
        <v>0</v>
      </c>
      <c r="BB1014" s="11">
        <f t="shared" si="2362"/>
        <v>0</v>
      </c>
      <c r="BC1014" s="11">
        <f t="shared" si="2483"/>
        <v>0</v>
      </c>
      <c r="BD1014" s="11">
        <f t="shared" si="2484"/>
        <v>0</v>
      </c>
      <c r="BE1014" s="11">
        <f t="shared" si="2485"/>
        <v>0</v>
      </c>
      <c r="BF1014" s="11">
        <f t="shared" si="2363"/>
        <v>356767.15400000004</v>
      </c>
      <c r="BG1014" s="11">
        <f t="shared" si="2364"/>
        <v>0</v>
      </c>
      <c r="BH1014" s="11">
        <f t="shared" si="2365"/>
        <v>0</v>
      </c>
      <c r="BI1014" s="11">
        <f t="shared" si="2486"/>
        <v>0</v>
      </c>
      <c r="BJ1014" s="11">
        <f t="shared" si="2487"/>
        <v>0</v>
      </c>
      <c r="BK1014" s="11">
        <f t="shared" si="2488"/>
        <v>0</v>
      </c>
      <c r="BL1014" s="11">
        <f t="shared" si="2491"/>
        <v>356767.15400000004</v>
      </c>
      <c r="BM1014" s="11">
        <f t="shared" si="2489"/>
        <v>0</v>
      </c>
      <c r="BN1014" s="43">
        <f t="shared" si="2438"/>
        <v>356767.15400000004</v>
      </c>
      <c r="BO1014" s="11">
        <f t="shared" si="2442"/>
        <v>0</v>
      </c>
      <c r="BP1014" s="11">
        <f t="shared" si="2490"/>
        <v>0</v>
      </c>
      <c r="BQ1014" s="43">
        <f t="shared" si="2439"/>
        <v>0</v>
      </c>
      <c r="BR1014" s="11">
        <f t="shared" si="2443"/>
        <v>0</v>
      </c>
      <c r="BS1014" s="11">
        <f t="shared" si="2490"/>
        <v>0</v>
      </c>
      <c r="BT1014" s="43">
        <f t="shared" si="2440"/>
        <v>0</v>
      </c>
      <c r="BU1014" s="11">
        <f t="shared" si="2490"/>
        <v>0</v>
      </c>
      <c r="BV1014" s="21"/>
      <c r="BW1014" s="21"/>
      <c r="BX1014" s="1" t="str">
        <f t="shared" si="2492"/>
        <v/>
      </c>
    </row>
    <row r="1015" spans="1:76" ht="15.6" customHeight="1" x14ac:dyDescent="0.3">
      <c r="A1015" s="62" t="s">
        <v>670</v>
      </c>
      <c r="B1015" s="63">
        <v>200</v>
      </c>
      <c r="C1015" s="62" t="s">
        <v>66</v>
      </c>
      <c r="D1015" s="62" t="s">
        <v>67</v>
      </c>
      <c r="E1015" s="64" t="s">
        <v>68</v>
      </c>
      <c r="F1015" s="11">
        <v>37278.699999999997</v>
      </c>
      <c r="G1015" s="11">
        <v>0</v>
      </c>
      <c r="H1015" s="11">
        <v>0</v>
      </c>
      <c r="I1015" s="11"/>
      <c r="J1015" s="11"/>
      <c r="K1015" s="11"/>
      <c r="L1015" s="11">
        <f t="shared" si="2454"/>
        <v>37278.699999999997</v>
      </c>
      <c r="M1015" s="11">
        <f t="shared" si="2455"/>
        <v>0</v>
      </c>
      <c r="N1015" s="11">
        <f t="shared" si="2456"/>
        <v>0</v>
      </c>
      <c r="O1015" s="11">
        <v>320688.45400000003</v>
      </c>
      <c r="P1015" s="11"/>
      <c r="Q1015" s="11"/>
      <c r="R1015" s="11">
        <f t="shared" ref="R1015:R1078" si="2493">L1015+O1015</f>
        <v>357967.15400000004</v>
      </c>
      <c r="S1015" s="11">
        <f t="shared" ref="S1015:S1078" si="2494">M1015+P1015</f>
        <v>0</v>
      </c>
      <c r="T1015" s="11">
        <f t="shared" ref="T1015:T1078" si="2495">N1015+Q1015</f>
        <v>0</v>
      </c>
      <c r="U1015" s="11"/>
      <c r="V1015" s="11"/>
      <c r="W1015" s="11"/>
      <c r="X1015" s="11">
        <f t="shared" ref="X1015:X1078" si="2496">R1015+U1015</f>
        <v>357967.15400000004</v>
      </c>
      <c r="Y1015" s="11">
        <f t="shared" ref="Y1015:Y1078" si="2497">S1015+V1015</f>
        <v>0</v>
      </c>
      <c r="Z1015" s="11">
        <f t="shared" ref="Z1015:Z1078" si="2498">T1015+W1015</f>
        <v>0</v>
      </c>
      <c r="AA1015" s="11"/>
      <c r="AB1015" s="11"/>
      <c r="AC1015" s="11"/>
      <c r="AD1015" s="11">
        <f t="shared" ref="AD1015:AD1078" si="2499">X1015+AA1015</f>
        <v>357967.15400000004</v>
      </c>
      <c r="AE1015" s="11">
        <f t="shared" ref="AE1015:AE1078" si="2500">Y1015+AB1015</f>
        <v>0</v>
      </c>
      <c r="AF1015" s="11">
        <f t="shared" ref="AF1015:AF1078" si="2501">Z1015+AC1015</f>
        <v>0</v>
      </c>
      <c r="AG1015" s="11"/>
      <c r="AH1015" s="11">
        <f t="shared" ref="AH1015:AH1078" si="2502">AD1015+AG1015</f>
        <v>357967.15400000004</v>
      </c>
      <c r="AI1015" s="11">
        <f t="shared" ref="AI1015:AI1078" si="2503">AE1015</f>
        <v>0</v>
      </c>
      <c r="AJ1015" s="11">
        <f t="shared" ref="AJ1015:AJ1078" si="2504">AF1015</f>
        <v>0</v>
      </c>
      <c r="AK1015" s="11"/>
      <c r="AL1015" s="11"/>
      <c r="AM1015" s="11"/>
      <c r="AN1015" s="11">
        <f t="shared" ref="AN1015:AN1078" si="2505">AH1015+AK1015</f>
        <v>357967.15400000004</v>
      </c>
      <c r="AO1015" s="11">
        <f t="shared" ref="AO1015:AO1078" si="2506">AI1015+AL1015</f>
        <v>0</v>
      </c>
      <c r="AP1015" s="11">
        <f t="shared" ref="AP1015:AP1078" si="2507">AJ1015+AM1015</f>
        <v>0</v>
      </c>
      <c r="AQ1015" s="11"/>
      <c r="AR1015" s="11"/>
      <c r="AS1015" s="11"/>
      <c r="AT1015" s="11">
        <f t="shared" ref="AT1015:AT1078" si="2508">AN1015+AQ1015</f>
        <v>357967.15400000004</v>
      </c>
      <c r="AU1015" s="11">
        <f t="shared" ref="AU1015:AU1078" si="2509">AO1015+AR1015</f>
        <v>0</v>
      </c>
      <c r="AV1015" s="11">
        <f t="shared" ref="AV1015:AV1078" si="2510">AP1015+AS1015</f>
        <v>0</v>
      </c>
      <c r="AW1015" s="11">
        <v>-1200</v>
      </c>
      <c r="AX1015" s="11"/>
      <c r="AY1015" s="11"/>
      <c r="AZ1015" s="11">
        <f t="shared" ref="AZ1015:AZ1078" si="2511">AT1015+AW1015</f>
        <v>356767.15400000004</v>
      </c>
      <c r="BA1015" s="11">
        <f t="shared" ref="BA1015:BA1078" si="2512">AU1015+AX1015</f>
        <v>0</v>
      </c>
      <c r="BB1015" s="11">
        <f t="shared" ref="BB1015:BB1078" si="2513">AV1015+AY1015</f>
        <v>0</v>
      </c>
      <c r="BC1015" s="11"/>
      <c r="BD1015" s="11"/>
      <c r="BE1015" s="11"/>
      <c r="BF1015" s="11">
        <f t="shared" ref="BF1015:BF1078" si="2514">AZ1015+BC1015</f>
        <v>356767.15400000004</v>
      </c>
      <c r="BG1015" s="11">
        <f t="shared" ref="BG1015:BG1078" si="2515">BA1015+BD1015</f>
        <v>0</v>
      </c>
      <c r="BH1015" s="11">
        <f t="shared" ref="BH1015:BH1078" si="2516">BB1015+BE1015</f>
        <v>0</v>
      </c>
      <c r="BI1015" s="11"/>
      <c r="BJ1015" s="11"/>
      <c r="BK1015" s="11"/>
      <c r="BL1015" s="11">
        <f t="shared" si="2491"/>
        <v>356767.15400000004</v>
      </c>
      <c r="BM1015" s="11"/>
      <c r="BN1015" s="43">
        <f t="shared" si="2438"/>
        <v>356767.15400000004</v>
      </c>
      <c r="BO1015" s="11">
        <f t="shared" si="2442"/>
        <v>0</v>
      </c>
      <c r="BP1015" s="11"/>
      <c r="BQ1015" s="43">
        <f t="shared" si="2439"/>
        <v>0</v>
      </c>
      <c r="BR1015" s="11">
        <f t="shared" si="2443"/>
        <v>0</v>
      </c>
      <c r="BS1015" s="11"/>
      <c r="BT1015" s="43">
        <f t="shared" si="2440"/>
        <v>0</v>
      </c>
      <c r="BU1015" s="11"/>
      <c r="BV1015" s="21"/>
      <c r="BW1015" s="21"/>
      <c r="BX1015" s="1" t="str">
        <f t="shared" si="2492"/>
        <v>0503</v>
      </c>
    </row>
    <row r="1016" spans="1:76" ht="31.2" customHeight="1" x14ac:dyDescent="0.3">
      <c r="A1016" s="62" t="s">
        <v>672</v>
      </c>
      <c r="B1016" s="63"/>
      <c r="C1016" s="62"/>
      <c r="D1016" s="62"/>
      <c r="E1016" s="65" t="s">
        <v>673</v>
      </c>
      <c r="F1016" s="11"/>
      <c r="G1016" s="11"/>
      <c r="H1016" s="11"/>
      <c r="I1016" s="11">
        <f t="shared" si="2461"/>
        <v>15266.4</v>
      </c>
      <c r="J1016" s="11">
        <f t="shared" si="2462"/>
        <v>0</v>
      </c>
      <c r="K1016" s="11">
        <f t="shared" si="2463"/>
        <v>0</v>
      </c>
      <c r="L1016" s="11">
        <f t="shared" si="2454"/>
        <v>15266.4</v>
      </c>
      <c r="M1016" s="11">
        <f t="shared" si="2455"/>
        <v>0</v>
      </c>
      <c r="N1016" s="11">
        <f t="shared" si="2456"/>
        <v>0</v>
      </c>
      <c r="O1016" s="11">
        <f t="shared" si="2464"/>
        <v>0</v>
      </c>
      <c r="P1016" s="11">
        <f t="shared" si="2465"/>
        <v>0</v>
      </c>
      <c r="Q1016" s="11">
        <f t="shared" si="2466"/>
        <v>0</v>
      </c>
      <c r="R1016" s="11">
        <f t="shared" si="2493"/>
        <v>15266.4</v>
      </c>
      <c r="S1016" s="11">
        <f t="shared" si="2494"/>
        <v>0</v>
      </c>
      <c r="T1016" s="11">
        <f t="shared" si="2495"/>
        <v>0</v>
      </c>
      <c r="U1016" s="11">
        <f t="shared" si="2467"/>
        <v>0</v>
      </c>
      <c r="V1016" s="11">
        <f t="shared" si="2468"/>
        <v>0</v>
      </c>
      <c r="W1016" s="11">
        <f t="shared" si="2469"/>
        <v>0</v>
      </c>
      <c r="X1016" s="11">
        <f t="shared" si="2496"/>
        <v>15266.4</v>
      </c>
      <c r="Y1016" s="11">
        <f t="shared" si="2497"/>
        <v>0</v>
      </c>
      <c r="Z1016" s="11">
        <f t="shared" si="2498"/>
        <v>0</v>
      </c>
      <c r="AA1016" s="11">
        <f t="shared" si="2470"/>
        <v>0</v>
      </c>
      <c r="AB1016" s="11">
        <f t="shared" si="2471"/>
        <v>0</v>
      </c>
      <c r="AC1016" s="11">
        <f t="shared" si="2472"/>
        <v>0</v>
      </c>
      <c r="AD1016" s="11">
        <f t="shared" si="2499"/>
        <v>15266.4</v>
      </c>
      <c r="AE1016" s="11">
        <f t="shared" si="2500"/>
        <v>0</v>
      </c>
      <c r="AF1016" s="11">
        <f t="shared" si="2501"/>
        <v>0</v>
      </c>
      <c r="AG1016" s="11">
        <f t="shared" si="2473"/>
        <v>0</v>
      </c>
      <c r="AH1016" s="11">
        <f t="shared" si="2502"/>
        <v>15266.4</v>
      </c>
      <c r="AI1016" s="11">
        <f t="shared" si="2503"/>
        <v>0</v>
      </c>
      <c r="AJ1016" s="11">
        <f t="shared" si="2504"/>
        <v>0</v>
      </c>
      <c r="AK1016" s="11">
        <f t="shared" si="2474"/>
        <v>0</v>
      </c>
      <c r="AL1016" s="11">
        <f t="shared" si="2475"/>
        <v>0</v>
      </c>
      <c r="AM1016" s="11">
        <f t="shared" si="2476"/>
        <v>0</v>
      </c>
      <c r="AN1016" s="11">
        <f t="shared" si="2505"/>
        <v>15266.4</v>
      </c>
      <c r="AO1016" s="11">
        <f t="shared" si="2506"/>
        <v>0</v>
      </c>
      <c r="AP1016" s="11">
        <f t="shared" si="2507"/>
        <v>0</v>
      </c>
      <c r="AQ1016" s="11">
        <f t="shared" si="2477"/>
        <v>0</v>
      </c>
      <c r="AR1016" s="11">
        <f t="shared" si="2478"/>
        <v>0</v>
      </c>
      <c r="AS1016" s="11">
        <f t="shared" si="2479"/>
        <v>0</v>
      </c>
      <c r="AT1016" s="11">
        <f t="shared" si="2508"/>
        <v>15266.4</v>
      </c>
      <c r="AU1016" s="11">
        <f t="shared" si="2509"/>
        <v>0</v>
      </c>
      <c r="AV1016" s="11">
        <f t="shared" si="2510"/>
        <v>0</v>
      </c>
      <c r="AW1016" s="11">
        <f t="shared" si="2480"/>
        <v>0</v>
      </c>
      <c r="AX1016" s="11">
        <f t="shared" si="2481"/>
        <v>0</v>
      </c>
      <c r="AY1016" s="11">
        <f t="shared" si="2482"/>
        <v>0</v>
      </c>
      <c r="AZ1016" s="11">
        <f t="shared" si="2511"/>
        <v>15266.4</v>
      </c>
      <c r="BA1016" s="11">
        <f t="shared" si="2512"/>
        <v>0</v>
      </c>
      <c r="BB1016" s="11">
        <f t="shared" si="2513"/>
        <v>0</v>
      </c>
      <c r="BC1016" s="11">
        <f t="shared" si="2483"/>
        <v>0</v>
      </c>
      <c r="BD1016" s="11">
        <f t="shared" si="2484"/>
        <v>0</v>
      </c>
      <c r="BE1016" s="11">
        <f t="shared" si="2485"/>
        <v>0</v>
      </c>
      <c r="BF1016" s="11">
        <f t="shared" si="2514"/>
        <v>15266.4</v>
      </c>
      <c r="BG1016" s="11">
        <f t="shared" si="2515"/>
        <v>0</v>
      </c>
      <c r="BH1016" s="11">
        <f t="shared" si="2516"/>
        <v>0</v>
      </c>
      <c r="BI1016" s="11">
        <f t="shared" si="2486"/>
        <v>0</v>
      </c>
      <c r="BJ1016" s="11">
        <f t="shared" si="2487"/>
        <v>0</v>
      </c>
      <c r="BK1016" s="11">
        <f t="shared" si="2488"/>
        <v>0</v>
      </c>
      <c r="BL1016" s="11">
        <f t="shared" si="2491"/>
        <v>15266.4</v>
      </c>
      <c r="BM1016" s="11">
        <f t="shared" si="2489"/>
        <v>0</v>
      </c>
      <c r="BN1016" s="43">
        <f t="shared" si="2438"/>
        <v>15266.4</v>
      </c>
      <c r="BO1016" s="11">
        <f t="shared" si="2442"/>
        <v>0</v>
      </c>
      <c r="BP1016" s="11">
        <f t="shared" si="2490"/>
        <v>0</v>
      </c>
      <c r="BQ1016" s="43">
        <f t="shared" si="2439"/>
        <v>0</v>
      </c>
      <c r="BR1016" s="11">
        <f t="shared" si="2443"/>
        <v>0</v>
      </c>
      <c r="BS1016" s="11">
        <f t="shared" si="2490"/>
        <v>0</v>
      </c>
      <c r="BT1016" s="43">
        <f t="shared" si="2440"/>
        <v>0</v>
      </c>
      <c r="BU1016" s="11">
        <f t="shared" si="2490"/>
        <v>0</v>
      </c>
      <c r="BV1016" s="21"/>
      <c r="BW1016" s="21"/>
      <c r="BX1016" s="1" t="str">
        <f t="shared" si="2492"/>
        <v/>
      </c>
    </row>
    <row r="1017" spans="1:76" ht="31.2" customHeight="1" x14ac:dyDescent="0.3">
      <c r="A1017" s="62" t="s">
        <v>672</v>
      </c>
      <c r="B1017" s="63" t="s">
        <v>64</v>
      </c>
      <c r="C1017" s="62"/>
      <c r="D1017" s="62"/>
      <c r="E1017" s="64" t="s">
        <v>65</v>
      </c>
      <c r="F1017" s="11"/>
      <c r="G1017" s="11"/>
      <c r="H1017" s="11"/>
      <c r="I1017" s="11">
        <f t="shared" si="2461"/>
        <v>15266.4</v>
      </c>
      <c r="J1017" s="11">
        <f t="shared" si="2462"/>
        <v>0</v>
      </c>
      <c r="K1017" s="11">
        <f t="shared" si="2463"/>
        <v>0</v>
      </c>
      <c r="L1017" s="11">
        <f t="shared" si="2454"/>
        <v>15266.4</v>
      </c>
      <c r="M1017" s="11">
        <f t="shared" si="2455"/>
        <v>0</v>
      </c>
      <c r="N1017" s="11">
        <f t="shared" si="2456"/>
        <v>0</v>
      </c>
      <c r="O1017" s="11">
        <f t="shared" si="2464"/>
        <v>0</v>
      </c>
      <c r="P1017" s="11">
        <f t="shared" si="2465"/>
        <v>0</v>
      </c>
      <c r="Q1017" s="11">
        <f t="shared" si="2466"/>
        <v>0</v>
      </c>
      <c r="R1017" s="11">
        <f t="shared" si="2493"/>
        <v>15266.4</v>
      </c>
      <c r="S1017" s="11">
        <f t="shared" si="2494"/>
        <v>0</v>
      </c>
      <c r="T1017" s="11">
        <f t="shared" si="2495"/>
        <v>0</v>
      </c>
      <c r="U1017" s="11">
        <f t="shared" si="2467"/>
        <v>0</v>
      </c>
      <c r="V1017" s="11">
        <f t="shared" si="2468"/>
        <v>0</v>
      </c>
      <c r="W1017" s="11">
        <f t="shared" si="2469"/>
        <v>0</v>
      </c>
      <c r="X1017" s="11">
        <f t="shared" si="2496"/>
        <v>15266.4</v>
      </c>
      <c r="Y1017" s="11">
        <f t="shared" si="2497"/>
        <v>0</v>
      </c>
      <c r="Z1017" s="11">
        <f t="shared" si="2498"/>
        <v>0</v>
      </c>
      <c r="AA1017" s="11">
        <f t="shared" si="2470"/>
        <v>0</v>
      </c>
      <c r="AB1017" s="11">
        <f t="shared" si="2471"/>
        <v>0</v>
      </c>
      <c r="AC1017" s="11">
        <f t="shared" si="2472"/>
        <v>0</v>
      </c>
      <c r="AD1017" s="11">
        <f t="shared" si="2499"/>
        <v>15266.4</v>
      </c>
      <c r="AE1017" s="11">
        <f t="shared" si="2500"/>
        <v>0</v>
      </c>
      <c r="AF1017" s="11">
        <f t="shared" si="2501"/>
        <v>0</v>
      </c>
      <c r="AG1017" s="11">
        <f t="shared" si="2473"/>
        <v>0</v>
      </c>
      <c r="AH1017" s="11">
        <f t="shared" si="2502"/>
        <v>15266.4</v>
      </c>
      <c r="AI1017" s="11">
        <f t="shared" si="2503"/>
        <v>0</v>
      </c>
      <c r="AJ1017" s="11">
        <f t="shared" si="2504"/>
        <v>0</v>
      </c>
      <c r="AK1017" s="11">
        <f t="shared" si="2474"/>
        <v>0</v>
      </c>
      <c r="AL1017" s="11">
        <f t="shared" si="2475"/>
        <v>0</v>
      </c>
      <c r="AM1017" s="11">
        <f t="shared" si="2476"/>
        <v>0</v>
      </c>
      <c r="AN1017" s="11">
        <f t="shared" si="2505"/>
        <v>15266.4</v>
      </c>
      <c r="AO1017" s="11">
        <f t="shared" si="2506"/>
        <v>0</v>
      </c>
      <c r="AP1017" s="11">
        <f t="shared" si="2507"/>
        <v>0</v>
      </c>
      <c r="AQ1017" s="11">
        <f t="shared" si="2477"/>
        <v>0</v>
      </c>
      <c r="AR1017" s="11">
        <f t="shared" si="2478"/>
        <v>0</v>
      </c>
      <c r="AS1017" s="11">
        <f t="shared" si="2479"/>
        <v>0</v>
      </c>
      <c r="AT1017" s="11">
        <f t="shared" si="2508"/>
        <v>15266.4</v>
      </c>
      <c r="AU1017" s="11">
        <f t="shared" si="2509"/>
        <v>0</v>
      </c>
      <c r="AV1017" s="11">
        <f t="shared" si="2510"/>
        <v>0</v>
      </c>
      <c r="AW1017" s="11">
        <f t="shared" si="2480"/>
        <v>0</v>
      </c>
      <c r="AX1017" s="11">
        <f t="shared" si="2481"/>
        <v>0</v>
      </c>
      <c r="AY1017" s="11">
        <f t="shared" si="2482"/>
        <v>0</v>
      </c>
      <c r="AZ1017" s="11">
        <f t="shared" si="2511"/>
        <v>15266.4</v>
      </c>
      <c r="BA1017" s="11">
        <f t="shared" si="2512"/>
        <v>0</v>
      </c>
      <c r="BB1017" s="11">
        <f t="shared" si="2513"/>
        <v>0</v>
      </c>
      <c r="BC1017" s="11">
        <f t="shared" si="2483"/>
        <v>0</v>
      </c>
      <c r="BD1017" s="11">
        <f t="shared" si="2484"/>
        <v>0</v>
      </c>
      <c r="BE1017" s="11">
        <f t="shared" si="2485"/>
        <v>0</v>
      </c>
      <c r="BF1017" s="11">
        <f t="shared" si="2514"/>
        <v>15266.4</v>
      </c>
      <c r="BG1017" s="11">
        <f t="shared" si="2515"/>
        <v>0</v>
      </c>
      <c r="BH1017" s="11">
        <f t="shared" si="2516"/>
        <v>0</v>
      </c>
      <c r="BI1017" s="11">
        <f t="shared" si="2486"/>
        <v>0</v>
      </c>
      <c r="BJ1017" s="11">
        <f t="shared" si="2487"/>
        <v>0</v>
      </c>
      <c r="BK1017" s="11">
        <f t="shared" si="2488"/>
        <v>0</v>
      </c>
      <c r="BL1017" s="11">
        <f t="shared" si="2491"/>
        <v>15266.4</v>
      </c>
      <c r="BM1017" s="11">
        <f t="shared" si="2489"/>
        <v>0</v>
      </c>
      <c r="BN1017" s="43">
        <f t="shared" si="2438"/>
        <v>15266.4</v>
      </c>
      <c r="BO1017" s="11">
        <f t="shared" si="2442"/>
        <v>0</v>
      </c>
      <c r="BP1017" s="11">
        <f t="shared" si="2490"/>
        <v>0</v>
      </c>
      <c r="BQ1017" s="43">
        <f t="shared" si="2439"/>
        <v>0</v>
      </c>
      <c r="BR1017" s="11">
        <f t="shared" si="2443"/>
        <v>0</v>
      </c>
      <c r="BS1017" s="11">
        <f t="shared" si="2490"/>
        <v>0</v>
      </c>
      <c r="BT1017" s="43">
        <f t="shared" si="2440"/>
        <v>0</v>
      </c>
      <c r="BU1017" s="11">
        <f t="shared" si="2490"/>
        <v>0</v>
      </c>
      <c r="BV1017" s="21"/>
      <c r="BW1017" s="21"/>
      <c r="BX1017" s="1" t="str">
        <f t="shared" si="2492"/>
        <v/>
      </c>
    </row>
    <row r="1018" spans="1:76" ht="15.6" customHeight="1" x14ac:dyDescent="0.3">
      <c r="A1018" s="62" t="s">
        <v>672</v>
      </c>
      <c r="B1018" s="63">
        <v>200</v>
      </c>
      <c r="C1018" s="62" t="s">
        <v>71</v>
      </c>
      <c r="D1018" s="62" t="s">
        <v>358</v>
      </c>
      <c r="E1018" s="64" t="s">
        <v>667</v>
      </c>
      <c r="F1018" s="11"/>
      <c r="G1018" s="11"/>
      <c r="H1018" s="11"/>
      <c r="I1018" s="11">
        <v>15266.4</v>
      </c>
      <c r="J1018" s="11"/>
      <c r="K1018" s="11"/>
      <c r="L1018" s="11">
        <f t="shared" si="2454"/>
        <v>15266.4</v>
      </c>
      <c r="M1018" s="11">
        <f t="shared" si="2455"/>
        <v>0</v>
      </c>
      <c r="N1018" s="11">
        <f t="shared" si="2456"/>
        <v>0</v>
      </c>
      <c r="O1018" s="11"/>
      <c r="P1018" s="11"/>
      <c r="Q1018" s="11"/>
      <c r="R1018" s="11">
        <f t="shared" si="2493"/>
        <v>15266.4</v>
      </c>
      <c r="S1018" s="11">
        <f t="shared" si="2494"/>
        <v>0</v>
      </c>
      <c r="T1018" s="11">
        <f t="shared" si="2495"/>
        <v>0</v>
      </c>
      <c r="U1018" s="11"/>
      <c r="V1018" s="11"/>
      <c r="W1018" s="11"/>
      <c r="X1018" s="11">
        <f t="shared" si="2496"/>
        <v>15266.4</v>
      </c>
      <c r="Y1018" s="11">
        <f t="shared" si="2497"/>
        <v>0</v>
      </c>
      <c r="Z1018" s="11">
        <f t="shared" si="2498"/>
        <v>0</v>
      </c>
      <c r="AA1018" s="11"/>
      <c r="AB1018" s="11"/>
      <c r="AC1018" s="11"/>
      <c r="AD1018" s="11">
        <f t="shared" si="2499"/>
        <v>15266.4</v>
      </c>
      <c r="AE1018" s="11">
        <f t="shared" si="2500"/>
        <v>0</v>
      </c>
      <c r="AF1018" s="11">
        <f t="shared" si="2501"/>
        <v>0</v>
      </c>
      <c r="AG1018" s="11"/>
      <c r="AH1018" s="11">
        <f t="shared" si="2502"/>
        <v>15266.4</v>
      </c>
      <c r="AI1018" s="11">
        <f t="shared" si="2503"/>
        <v>0</v>
      </c>
      <c r="AJ1018" s="11">
        <f t="shared" si="2504"/>
        <v>0</v>
      </c>
      <c r="AK1018" s="11"/>
      <c r="AL1018" s="11"/>
      <c r="AM1018" s="11"/>
      <c r="AN1018" s="11">
        <f t="shared" si="2505"/>
        <v>15266.4</v>
      </c>
      <c r="AO1018" s="11">
        <f t="shared" si="2506"/>
        <v>0</v>
      </c>
      <c r="AP1018" s="11">
        <f t="shared" si="2507"/>
        <v>0</v>
      </c>
      <c r="AQ1018" s="11"/>
      <c r="AR1018" s="11"/>
      <c r="AS1018" s="11"/>
      <c r="AT1018" s="11">
        <f t="shared" si="2508"/>
        <v>15266.4</v>
      </c>
      <c r="AU1018" s="11">
        <f t="shared" si="2509"/>
        <v>0</v>
      </c>
      <c r="AV1018" s="11">
        <f t="shared" si="2510"/>
        <v>0</v>
      </c>
      <c r="AW1018" s="11"/>
      <c r="AX1018" s="11"/>
      <c r="AY1018" s="11"/>
      <c r="AZ1018" s="11">
        <f t="shared" si="2511"/>
        <v>15266.4</v>
      </c>
      <c r="BA1018" s="11">
        <f t="shared" si="2512"/>
        <v>0</v>
      </c>
      <c r="BB1018" s="11">
        <f t="shared" si="2513"/>
        <v>0</v>
      </c>
      <c r="BC1018" s="11"/>
      <c r="BD1018" s="11"/>
      <c r="BE1018" s="11"/>
      <c r="BF1018" s="11">
        <f t="shared" si="2514"/>
        <v>15266.4</v>
      </c>
      <c r="BG1018" s="11">
        <f t="shared" si="2515"/>
        <v>0</v>
      </c>
      <c r="BH1018" s="11">
        <f t="shared" si="2516"/>
        <v>0</v>
      </c>
      <c r="BI1018" s="11"/>
      <c r="BJ1018" s="11"/>
      <c r="BK1018" s="11"/>
      <c r="BL1018" s="11">
        <f t="shared" si="2491"/>
        <v>15266.4</v>
      </c>
      <c r="BM1018" s="11"/>
      <c r="BN1018" s="43">
        <f t="shared" si="2438"/>
        <v>15266.4</v>
      </c>
      <c r="BO1018" s="11">
        <f t="shared" si="2442"/>
        <v>0</v>
      </c>
      <c r="BP1018" s="11"/>
      <c r="BQ1018" s="43">
        <f t="shared" si="2439"/>
        <v>0</v>
      </c>
      <c r="BR1018" s="11">
        <f t="shared" si="2443"/>
        <v>0</v>
      </c>
      <c r="BS1018" s="11"/>
      <c r="BT1018" s="43">
        <f t="shared" si="2440"/>
        <v>0</v>
      </c>
      <c r="BU1018" s="11"/>
      <c r="BV1018" s="21"/>
      <c r="BW1018" s="21">
        <v>81</v>
      </c>
      <c r="BX1018" s="1" t="str">
        <f t="shared" si="2492"/>
        <v>0406</v>
      </c>
    </row>
    <row r="1019" spans="1:76" ht="31.2" customHeight="1" x14ac:dyDescent="0.3">
      <c r="A1019" s="62" t="s">
        <v>674</v>
      </c>
      <c r="B1019" s="63"/>
      <c r="C1019" s="62"/>
      <c r="D1019" s="62"/>
      <c r="E1019" s="64" t="s">
        <v>675</v>
      </c>
      <c r="F1019" s="11">
        <f t="shared" si="2458"/>
        <v>100000</v>
      </c>
      <c r="G1019" s="11">
        <f t="shared" si="2459"/>
        <v>100000</v>
      </c>
      <c r="H1019" s="11">
        <f t="shared" si="2460"/>
        <v>200000</v>
      </c>
      <c r="I1019" s="11">
        <f t="shared" si="2461"/>
        <v>0</v>
      </c>
      <c r="J1019" s="11">
        <f t="shared" si="2462"/>
        <v>100000</v>
      </c>
      <c r="K1019" s="11">
        <f t="shared" si="2463"/>
        <v>0</v>
      </c>
      <c r="L1019" s="11">
        <f t="shared" si="2454"/>
        <v>100000</v>
      </c>
      <c r="M1019" s="11">
        <f t="shared" si="2455"/>
        <v>200000</v>
      </c>
      <c r="N1019" s="11">
        <f t="shared" si="2456"/>
        <v>200000</v>
      </c>
      <c r="O1019" s="11">
        <f t="shared" si="2464"/>
        <v>0</v>
      </c>
      <c r="P1019" s="11">
        <f t="shared" si="2465"/>
        <v>0</v>
      </c>
      <c r="Q1019" s="11">
        <f t="shared" si="2466"/>
        <v>0</v>
      </c>
      <c r="R1019" s="11">
        <f t="shared" si="2493"/>
        <v>100000</v>
      </c>
      <c r="S1019" s="11">
        <f t="shared" si="2494"/>
        <v>200000</v>
      </c>
      <c r="T1019" s="11">
        <f t="shared" si="2495"/>
        <v>200000</v>
      </c>
      <c r="U1019" s="11">
        <f t="shared" si="2467"/>
        <v>0</v>
      </c>
      <c r="V1019" s="11">
        <f t="shared" si="2468"/>
        <v>0</v>
      </c>
      <c r="W1019" s="11">
        <f t="shared" si="2469"/>
        <v>0</v>
      </c>
      <c r="X1019" s="11">
        <f t="shared" si="2496"/>
        <v>100000</v>
      </c>
      <c r="Y1019" s="11">
        <f t="shared" si="2497"/>
        <v>200000</v>
      </c>
      <c r="Z1019" s="11">
        <f t="shared" si="2498"/>
        <v>200000</v>
      </c>
      <c r="AA1019" s="11">
        <f t="shared" si="2470"/>
        <v>0</v>
      </c>
      <c r="AB1019" s="11">
        <f t="shared" si="2471"/>
        <v>0</v>
      </c>
      <c r="AC1019" s="11">
        <f t="shared" si="2472"/>
        <v>0</v>
      </c>
      <c r="AD1019" s="11">
        <f t="shared" si="2499"/>
        <v>100000</v>
      </c>
      <c r="AE1019" s="11">
        <f t="shared" si="2500"/>
        <v>200000</v>
      </c>
      <c r="AF1019" s="11">
        <f t="shared" si="2501"/>
        <v>200000</v>
      </c>
      <c r="AG1019" s="11">
        <f t="shared" si="2473"/>
        <v>0</v>
      </c>
      <c r="AH1019" s="11">
        <f t="shared" si="2502"/>
        <v>100000</v>
      </c>
      <c r="AI1019" s="11">
        <f t="shared" si="2503"/>
        <v>200000</v>
      </c>
      <c r="AJ1019" s="11">
        <f t="shared" si="2504"/>
        <v>200000</v>
      </c>
      <c r="AK1019" s="11">
        <f t="shared" si="2474"/>
        <v>0</v>
      </c>
      <c r="AL1019" s="11">
        <f t="shared" si="2475"/>
        <v>0</v>
      </c>
      <c r="AM1019" s="11">
        <f t="shared" si="2476"/>
        <v>0</v>
      </c>
      <c r="AN1019" s="11">
        <f t="shared" si="2505"/>
        <v>100000</v>
      </c>
      <c r="AO1019" s="11">
        <f t="shared" si="2506"/>
        <v>200000</v>
      </c>
      <c r="AP1019" s="11">
        <f t="shared" si="2507"/>
        <v>200000</v>
      </c>
      <c r="AQ1019" s="11">
        <f t="shared" si="2477"/>
        <v>0</v>
      </c>
      <c r="AR1019" s="11">
        <f t="shared" si="2478"/>
        <v>0</v>
      </c>
      <c r="AS1019" s="11">
        <f t="shared" si="2479"/>
        <v>0</v>
      </c>
      <c r="AT1019" s="11">
        <f t="shared" si="2508"/>
        <v>100000</v>
      </c>
      <c r="AU1019" s="11">
        <f t="shared" si="2509"/>
        <v>200000</v>
      </c>
      <c r="AV1019" s="11">
        <f t="shared" si="2510"/>
        <v>200000</v>
      </c>
      <c r="AW1019" s="11">
        <f t="shared" si="2480"/>
        <v>0</v>
      </c>
      <c r="AX1019" s="11">
        <f t="shared" si="2481"/>
        <v>0</v>
      </c>
      <c r="AY1019" s="11">
        <f t="shared" si="2482"/>
        <v>0</v>
      </c>
      <c r="AZ1019" s="11">
        <f t="shared" si="2511"/>
        <v>100000</v>
      </c>
      <c r="BA1019" s="11">
        <f t="shared" si="2512"/>
        <v>200000</v>
      </c>
      <c r="BB1019" s="11">
        <f t="shared" si="2513"/>
        <v>200000</v>
      </c>
      <c r="BC1019" s="11">
        <f t="shared" si="2483"/>
        <v>0</v>
      </c>
      <c r="BD1019" s="11">
        <f t="shared" si="2484"/>
        <v>0</v>
      </c>
      <c r="BE1019" s="11">
        <f t="shared" si="2485"/>
        <v>0</v>
      </c>
      <c r="BF1019" s="11">
        <f t="shared" si="2514"/>
        <v>100000</v>
      </c>
      <c r="BG1019" s="11">
        <f t="shared" si="2515"/>
        <v>200000</v>
      </c>
      <c r="BH1019" s="11">
        <f t="shared" si="2516"/>
        <v>200000</v>
      </c>
      <c r="BI1019" s="11">
        <f t="shared" si="2486"/>
        <v>0</v>
      </c>
      <c r="BJ1019" s="11">
        <f t="shared" si="2487"/>
        <v>0</v>
      </c>
      <c r="BK1019" s="11">
        <f t="shared" si="2488"/>
        <v>0</v>
      </c>
      <c r="BL1019" s="11">
        <f t="shared" si="2491"/>
        <v>100000</v>
      </c>
      <c r="BM1019" s="11">
        <f t="shared" si="2489"/>
        <v>0</v>
      </c>
      <c r="BN1019" s="43">
        <f t="shared" si="2438"/>
        <v>100000</v>
      </c>
      <c r="BO1019" s="11">
        <f t="shared" si="2442"/>
        <v>200000</v>
      </c>
      <c r="BP1019" s="11">
        <f t="shared" si="2490"/>
        <v>0</v>
      </c>
      <c r="BQ1019" s="43">
        <f t="shared" si="2439"/>
        <v>200000</v>
      </c>
      <c r="BR1019" s="11">
        <f t="shared" si="2443"/>
        <v>200000</v>
      </c>
      <c r="BS1019" s="11">
        <f t="shared" si="2490"/>
        <v>0</v>
      </c>
      <c r="BT1019" s="43">
        <f t="shared" si="2440"/>
        <v>200000</v>
      </c>
      <c r="BU1019" s="11">
        <f t="shared" si="2490"/>
        <v>0</v>
      </c>
      <c r="BV1019" s="21"/>
      <c r="BW1019" s="21"/>
      <c r="BX1019" s="1" t="str">
        <f t="shared" si="2492"/>
        <v/>
      </c>
    </row>
    <row r="1020" spans="1:76" ht="31.2" customHeight="1" x14ac:dyDescent="0.3">
      <c r="A1020" s="62" t="s">
        <v>674</v>
      </c>
      <c r="B1020" s="63" t="s">
        <v>64</v>
      </c>
      <c r="C1020" s="62"/>
      <c r="D1020" s="62"/>
      <c r="E1020" s="64" t="s">
        <v>65</v>
      </c>
      <c r="F1020" s="11">
        <f t="shared" si="2458"/>
        <v>100000</v>
      </c>
      <c r="G1020" s="11">
        <f t="shared" si="2459"/>
        <v>100000</v>
      </c>
      <c r="H1020" s="11">
        <f t="shared" si="2460"/>
        <v>200000</v>
      </c>
      <c r="I1020" s="11">
        <f t="shared" si="2461"/>
        <v>0</v>
      </c>
      <c r="J1020" s="11">
        <f t="shared" si="2462"/>
        <v>100000</v>
      </c>
      <c r="K1020" s="11">
        <f t="shared" si="2463"/>
        <v>0</v>
      </c>
      <c r="L1020" s="11">
        <f t="shared" si="2454"/>
        <v>100000</v>
      </c>
      <c r="M1020" s="11">
        <f t="shared" si="2455"/>
        <v>200000</v>
      </c>
      <c r="N1020" s="11">
        <f t="shared" si="2456"/>
        <v>200000</v>
      </c>
      <c r="O1020" s="11">
        <f t="shared" si="2464"/>
        <v>0</v>
      </c>
      <c r="P1020" s="11">
        <f t="shared" si="2465"/>
        <v>0</v>
      </c>
      <c r="Q1020" s="11">
        <f t="shared" si="2466"/>
        <v>0</v>
      </c>
      <c r="R1020" s="11">
        <f t="shared" si="2493"/>
        <v>100000</v>
      </c>
      <c r="S1020" s="11">
        <f t="shared" si="2494"/>
        <v>200000</v>
      </c>
      <c r="T1020" s="11">
        <f t="shared" si="2495"/>
        <v>200000</v>
      </c>
      <c r="U1020" s="11">
        <f t="shared" si="2467"/>
        <v>0</v>
      </c>
      <c r="V1020" s="11">
        <f t="shared" si="2468"/>
        <v>0</v>
      </c>
      <c r="W1020" s="11">
        <f t="shared" si="2469"/>
        <v>0</v>
      </c>
      <c r="X1020" s="11">
        <f t="shared" si="2496"/>
        <v>100000</v>
      </c>
      <c r="Y1020" s="11">
        <f t="shared" si="2497"/>
        <v>200000</v>
      </c>
      <c r="Z1020" s="11">
        <f t="shared" si="2498"/>
        <v>200000</v>
      </c>
      <c r="AA1020" s="11">
        <f t="shared" si="2470"/>
        <v>0</v>
      </c>
      <c r="AB1020" s="11">
        <f t="shared" si="2471"/>
        <v>0</v>
      </c>
      <c r="AC1020" s="11">
        <f t="shared" si="2472"/>
        <v>0</v>
      </c>
      <c r="AD1020" s="11">
        <f t="shared" si="2499"/>
        <v>100000</v>
      </c>
      <c r="AE1020" s="11">
        <f t="shared" si="2500"/>
        <v>200000</v>
      </c>
      <c r="AF1020" s="11">
        <f t="shared" si="2501"/>
        <v>200000</v>
      </c>
      <c r="AG1020" s="11">
        <f t="shared" si="2473"/>
        <v>0</v>
      </c>
      <c r="AH1020" s="11">
        <f t="shared" si="2502"/>
        <v>100000</v>
      </c>
      <c r="AI1020" s="11">
        <f t="shared" si="2503"/>
        <v>200000</v>
      </c>
      <c r="AJ1020" s="11">
        <f t="shared" si="2504"/>
        <v>200000</v>
      </c>
      <c r="AK1020" s="11">
        <f t="shared" si="2474"/>
        <v>0</v>
      </c>
      <c r="AL1020" s="11">
        <f t="shared" si="2475"/>
        <v>0</v>
      </c>
      <c r="AM1020" s="11">
        <f t="shared" si="2476"/>
        <v>0</v>
      </c>
      <c r="AN1020" s="11">
        <f t="shared" si="2505"/>
        <v>100000</v>
      </c>
      <c r="AO1020" s="11">
        <f t="shared" si="2506"/>
        <v>200000</v>
      </c>
      <c r="AP1020" s="11">
        <f t="shared" si="2507"/>
        <v>200000</v>
      </c>
      <c r="AQ1020" s="11">
        <f t="shared" si="2477"/>
        <v>0</v>
      </c>
      <c r="AR1020" s="11">
        <f t="shared" si="2478"/>
        <v>0</v>
      </c>
      <c r="AS1020" s="11">
        <f t="shared" si="2479"/>
        <v>0</v>
      </c>
      <c r="AT1020" s="11">
        <f t="shared" si="2508"/>
        <v>100000</v>
      </c>
      <c r="AU1020" s="11">
        <f t="shared" si="2509"/>
        <v>200000</v>
      </c>
      <c r="AV1020" s="11">
        <f t="shared" si="2510"/>
        <v>200000</v>
      </c>
      <c r="AW1020" s="11">
        <f t="shared" si="2480"/>
        <v>0</v>
      </c>
      <c r="AX1020" s="11">
        <f t="shared" si="2481"/>
        <v>0</v>
      </c>
      <c r="AY1020" s="11">
        <f t="shared" si="2482"/>
        <v>0</v>
      </c>
      <c r="AZ1020" s="11">
        <f t="shared" si="2511"/>
        <v>100000</v>
      </c>
      <c r="BA1020" s="11">
        <f t="shared" si="2512"/>
        <v>200000</v>
      </c>
      <c r="BB1020" s="11">
        <f t="shared" si="2513"/>
        <v>200000</v>
      </c>
      <c r="BC1020" s="11">
        <f t="shared" si="2483"/>
        <v>0</v>
      </c>
      <c r="BD1020" s="11">
        <f t="shared" si="2484"/>
        <v>0</v>
      </c>
      <c r="BE1020" s="11">
        <f t="shared" si="2485"/>
        <v>0</v>
      </c>
      <c r="BF1020" s="11">
        <f t="shared" si="2514"/>
        <v>100000</v>
      </c>
      <c r="BG1020" s="11">
        <f t="shared" si="2515"/>
        <v>200000</v>
      </c>
      <c r="BH1020" s="11">
        <f t="shared" si="2516"/>
        <v>200000</v>
      </c>
      <c r="BI1020" s="11">
        <f t="shared" si="2486"/>
        <v>0</v>
      </c>
      <c r="BJ1020" s="11">
        <f t="shared" si="2487"/>
        <v>0</v>
      </c>
      <c r="BK1020" s="11">
        <f t="shared" si="2488"/>
        <v>0</v>
      </c>
      <c r="BL1020" s="11">
        <f t="shared" si="2491"/>
        <v>100000</v>
      </c>
      <c r="BM1020" s="11">
        <f t="shared" si="2489"/>
        <v>0</v>
      </c>
      <c r="BN1020" s="43">
        <f t="shared" si="2438"/>
        <v>100000</v>
      </c>
      <c r="BO1020" s="11">
        <f t="shared" si="2442"/>
        <v>200000</v>
      </c>
      <c r="BP1020" s="11">
        <f t="shared" si="2490"/>
        <v>0</v>
      </c>
      <c r="BQ1020" s="43">
        <f t="shared" si="2439"/>
        <v>200000</v>
      </c>
      <c r="BR1020" s="11">
        <f t="shared" si="2443"/>
        <v>200000</v>
      </c>
      <c r="BS1020" s="11">
        <f t="shared" si="2490"/>
        <v>0</v>
      </c>
      <c r="BT1020" s="43">
        <f t="shared" si="2440"/>
        <v>200000</v>
      </c>
      <c r="BU1020" s="11">
        <f t="shared" si="2490"/>
        <v>0</v>
      </c>
      <c r="BV1020" s="21"/>
      <c r="BW1020" s="21"/>
      <c r="BX1020" s="1" t="str">
        <f t="shared" si="2492"/>
        <v/>
      </c>
    </row>
    <row r="1021" spans="1:76" ht="15.6" customHeight="1" x14ac:dyDescent="0.3">
      <c r="A1021" s="62" t="s">
        <v>674</v>
      </c>
      <c r="B1021" s="63">
        <v>200</v>
      </c>
      <c r="C1021" s="62" t="s">
        <v>71</v>
      </c>
      <c r="D1021" s="62" t="s">
        <v>72</v>
      </c>
      <c r="E1021" s="64" t="s">
        <v>73</v>
      </c>
      <c r="F1021" s="11">
        <v>100000</v>
      </c>
      <c r="G1021" s="11">
        <v>100000</v>
      </c>
      <c r="H1021" s="11">
        <v>200000</v>
      </c>
      <c r="I1021" s="11"/>
      <c r="J1021" s="11">
        <v>100000</v>
      </c>
      <c r="K1021" s="11"/>
      <c r="L1021" s="11">
        <f t="shared" si="2454"/>
        <v>100000</v>
      </c>
      <c r="M1021" s="11">
        <f t="shared" si="2455"/>
        <v>200000</v>
      </c>
      <c r="N1021" s="11">
        <f t="shared" si="2456"/>
        <v>200000</v>
      </c>
      <c r="O1021" s="11"/>
      <c r="P1021" s="11"/>
      <c r="Q1021" s="11"/>
      <c r="R1021" s="11">
        <f t="shared" si="2493"/>
        <v>100000</v>
      </c>
      <c r="S1021" s="11">
        <f t="shared" si="2494"/>
        <v>200000</v>
      </c>
      <c r="T1021" s="11">
        <f t="shared" si="2495"/>
        <v>200000</v>
      </c>
      <c r="U1021" s="11"/>
      <c r="V1021" s="11"/>
      <c r="W1021" s="11"/>
      <c r="X1021" s="11">
        <f t="shared" si="2496"/>
        <v>100000</v>
      </c>
      <c r="Y1021" s="11">
        <f t="shared" si="2497"/>
        <v>200000</v>
      </c>
      <c r="Z1021" s="11">
        <f t="shared" si="2498"/>
        <v>200000</v>
      </c>
      <c r="AA1021" s="11"/>
      <c r="AB1021" s="11"/>
      <c r="AC1021" s="11"/>
      <c r="AD1021" s="11">
        <f t="shared" si="2499"/>
        <v>100000</v>
      </c>
      <c r="AE1021" s="11">
        <f t="shared" si="2500"/>
        <v>200000</v>
      </c>
      <c r="AF1021" s="11">
        <f t="shared" si="2501"/>
        <v>200000</v>
      </c>
      <c r="AG1021" s="11"/>
      <c r="AH1021" s="11">
        <f t="shared" si="2502"/>
        <v>100000</v>
      </c>
      <c r="AI1021" s="11">
        <f t="shared" si="2503"/>
        <v>200000</v>
      </c>
      <c r="AJ1021" s="11">
        <f t="shared" si="2504"/>
        <v>200000</v>
      </c>
      <c r="AK1021" s="11"/>
      <c r="AL1021" s="11"/>
      <c r="AM1021" s="11"/>
      <c r="AN1021" s="11">
        <f t="shared" si="2505"/>
        <v>100000</v>
      </c>
      <c r="AO1021" s="11">
        <f t="shared" si="2506"/>
        <v>200000</v>
      </c>
      <c r="AP1021" s="11">
        <f t="shared" si="2507"/>
        <v>200000</v>
      </c>
      <c r="AQ1021" s="11"/>
      <c r="AR1021" s="11"/>
      <c r="AS1021" s="11"/>
      <c r="AT1021" s="11">
        <f t="shared" si="2508"/>
        <v>100000</v>
      </c>
      <c r="AU1021" s="11">
        <f t="shared" si="2509"/>
        <v>200000</v>
      </c>
      <c r="AV1021" s="11">
        <f t="shared" si="2510"/>
        <v>200000</v>
      </c>
      <c r="AW1021" s="11"/>
      <c r="AX1021" s="11"/>
      <c r="AY1021" s="11"/>
      <c r="AZ1021" s="11">
        <f t="shared" si="2511"/>
        <v>100000</v>
      </c>
      <c r="BA1021" s="11">
        <f t="shared" si="2512"/>
        <v>200000</v>
      </c>
      <c r="BB1021" s="11">
        <f t="shared" si="2513"/>
        <v>200000</v>
      </c>
      <c r="BC1021" s="11"/>
      <c r="BD1021" s="11"/>
      <c r="BE1021" s="11"/>
      <c r="BF1021" s="11">
        <f t="shared" si="2514"/>
        <v>100000</v>
      </c>
      <c r="BG1021" s="11">
        <f t="shared" si="2515"/>
        <v>200000</v>
      </c>
      <c r="BH1021" s="11">
        <f t="shared" si="2516"/>
        <v>200000</v>
      </c>
      <c r="BI1021" s="11"/>
      <c r="BJ1021" s="11"/>
      <c r="BK1021" s="11"/>
      <c r="BL1021" s="11">
        <f t="shared" si="2491"/>
        <v>100000</v>
      </c>
      <c r="BM1021" s="11"/>
      <c r="BN1021" s="43">
        <f t="shared" si="2438"/>
        <v>100000</v>
      </c>
      <c r="BO1021" s="11">
        <f t="shared" si="2442"/>
        <v>200000</v>
      </c>
      <c r="BP1021" s="11"/>
      <c r="BQ1021" s="43">
        <f t="shared" si="2439"/>
        <v>200000</v>
      </c>
      <c r="BR1021" s="11">
        <f t="shared" si="2443"/>
        <v>200000</v>
      </c>
      <c r="BS1021" s="11"/>
      <c r="BT1021" s="43">
        <f t="shared" si="2440"/>
        <v>200000</v>
      </c>
      <c r="BU1021" s="11"/>
      <c r="BV1021" s="21"/>
      <c r="BW1021" s="21">
        <v>80</v>
      </c>
      <c r="BX1021" s="1" t="str">
        <f t="shared" si="2492"/>
        <v>0409</v>
      </c>
    </row>
    <row r="1022" spans="1:76" ht="46.8" customHeight="1" x14ac:dyDescent="0.3">
      <c r="A1022" s="62" t="s">
        <v>676</v>
      </c>
      <c r="B1022" s="63"/>
      <c r="C1022" s="62"/>
      <c r="D1022" s="62"/>
      <c r="E1022" s="64" t="s">
        <v>677</v>
      </c>
      <c r="F1022" s="11">
        <f t="shared" ref="F1022:K1022" si="2517">F1023+F1026+F1029+F1032+F1035+F1038</f>
        <v>214317.59999999998</v>
      </c>
      <c r="G1022" s="11">
        <f t="shared" si="2517"/>
        <v>264341</v>
      </c>
      <c r="H1022" s="11">
        <f t="shared" si="2517"/>
        <v>159639.6</v>
      </c>
      <c r="I1022" s="11">
        <f t="shared" si="2517"/>
        <v>0</v>
      </c>
      <c r="J1022" s="11">
        <f t="shared" si="2517"/>
        <v>0</v>
      </c>
      <c r="K1022" s="11">
        <f t="shared" si="2517"/>
        <v>0</v>
      </c>
      <c r="L1022" s="11">
        <f t="shared" si="2454"/>
        <v>214317.59999999998</v>
      </c>
      <c r="M1022" s="11">
        <f t="shared" si="2455"/>
        <v>264341</v>
      </c>
      <c r="N1022" s="11">
        <f t="shared" si="2456"/>
        <v>159639.6</v>
      </c>
      <c r="O1022" s="11">
        <f>O1023+O1026+O1029+O1032+O1035+O1038+O1041</f>
        <v>12975.858270000001</v>
      </c>
      <c r="P1022" s="11">
        <f>P1023+P1026+P1029+P1032+P1035+P1038+P1041</f>
        <v>0</v>
      </c>
      <c r="Q1022" s="11">
        <f>Q1023+Q1026+Q1029+Q1032+Q1035+Q1038+Q1041</f>
        <v>0</v>
      </c>
      <c r="R1022" s="11">
        <f t="shared" si="2493"/>
        <v>227293.45826999997</v>
      </c>
      <c r="S1022" s="11">
        <f t="shared" si="2494"/>
        <v>264341</v>
      </c>
      <c r="T1022" s="11">
        <f t="shared" si="2495"/>
        <v>159639.6</v>
      </c>
      <c r="U1022" s="11">
        <f>U1023+U1026+U1029+U1032+U1035+U1038+U1041</f>
        <v>0</v>
      </c>
      <c r="V1022" s="11">
        <f>V1023+V1026+V1029+V1032+V1035+V1038+V1041</f>
        <v>0</v>
      </c>
      <c r="W1022" s="11">
        <f>W1023+W1026+W1029+W1032+W1035+W1038+W1041</f>
        <v>0</v>
      </c>
      <c r="X1022" s="11">
        <f t="shared" si="2496"/>
        <v>227293.45826999997</v>
      </c>
      <c r="Y1022" s="11">
        <f t="shared" si="2497"/>
        <v>264341</v>
      </c>
      <c r="Z1022" s="11">
        <f t="shared" si="2498"/>
        <v>159639.6</v>
      </c>
      <c r="AA1022" s="11">
        <f>AA1023+AA1026+AA1029+AA1032+AA1035+AA1038+AA1041</f>
        <v>-99403</v>
      </c>
      <c r="AB1022" s="11">
        <f>AB1023+AB1026+AB1029+AB1032+AB1035+AB1038+AB1041</f>
        <v>123598.626</v>
      </c>
      <c r="AC1022" s="11">
        <f>AC1023+AC1026+AC1029+AC1032+AC1035+AC1038+AC1041</f>
        <v>0</v>
      </c>
      <c r="AD1022" s="11">
        <f t="shared" si="2499"/>
        <v>127890.45826999997</v>
      </c>
      <c r="AE1022" s="11">
        <f t="shared" si="2500"/>
        <v>387939.62599999999</v>
      </c>
      <c r="AF1022" s="11">
        <f t="shared" si="2501"/>
        <v>159639.6</v>
      </c>
      <c r="AG1022" s="11">
        <f>AG1023+AG1026+AG1029+AG1032+AG1035+AG1038+AG1041</f>
        <v>0</v>
      </c>
      <c r="AH1022" s="11">
        <f t="shared" si="2502"/>
        <v>127890.45826999997</v>
      </c>
      <c r="AI1022" s="11">
        <f t="shared" si="2503"/>
        <v>387939.62599999999</v>
      </c>
      <c r="AJ1022" s="11">
        <f t="shared" si="2504"/>
        <v>159639.6</v>
      </c>
      <c r="AK1022" s="11">
        <f>AK1023+AK1026+AK1029+AK1032+AK1035+AK1038+AK1041</f>
        <v>-3998</v>
      </c>
      <c r="AL1022" s="11">
        <f>AL1023+AL1026+AL1029+AL1032+AL1035+AL1038+AL1041</f>
        <v>0</v>
      </c>
      <c r="AM1022" s="11">
        <f>AM1023+AM1026+AM1029+AM1032+AM1035+AM1038+AM1041</f>
        <v>0</v>
      </c>
      <c r="AN1022" s="11">
        <f t="shared" si="2505"/>
        <v>123892.45826999997</v>
      </c>
      <c r="AO1022" s="11">
        <f t="shared" si="2506"/>
        <v>387939.62599999999</v>
      </c>
      <c r="AP1022" s="11">
        <f t="shared" si="2507"/>
        <v>159639.6</v>
      </c>
      <c r="AQ1022" s="11">
        <f>AQ1023+AQ1026+AQ1029+AQ1032+AQ1035+AQ1038+AQ1041</f>
        <v>0</v>
      </c>
      <c r="AR1022" s="11">
        <f>AR1023+AR1026+AR1029+AR1032+AR1035+AR1038+AR1041</f>
        <v>0</v>
      </c>
      <c r="AS1022" s="11">
        <f>AS1023+AS1026+AS1029+AS1032+AS1035+AS1038+AS1041</f>
        <v>0</v>
      </c>
      <c r="AT1022" s="11">
        <f t="shared" si="2508"/>
        <v>123892.45826999997</v>
      </c>
      <c r="AU1022" s="11">
        <f t="shared" si="2509"/>
        <v>387939.62599999999</v>
      </c>
      <c r="AV1022" s="11">
        <f t="shared" si="2510"/>
        <v>159639.6</v>
      </c>
      <c r="AW1022" s="11">
        <f>AW1023+AW1026+AW1029+AW1032+AW1035+AW1038+AW1041</f>
        <v>0</v>
      </c>
      <c r="AX1022" s="11">
        <f>AX1023+AX1026+AX1029+AX1032+AX1035+AX1038+AX1041</f>
        <v>-204104.4</v>
      </c>
      <c r="AY1022" s="11">
        <f>AY1023+AY1026+AY1029+AY1032+AY1035+AY1038+AY1041</f>
        <v>0</v>
      </c>
      <c r="AZ1022" s="11">
        <f t="shared" si="2511"/>
        <v>123892.45826999997</v>
      </c>
      <c r="BA1022" s="11">
        <f t="shared" si="2512"/>
        <v>183835.226</v>
      </c>
      <c r="BB1022" s="11">
        <f t="shared" si="2513"/>
        <v>159639.6</v>
      </c>
      <c r="BC1022" s="11">
        <f>BC1023+BC1026+BC1029+BC1032+BC1035+BC1038+BC1041</f>
        <v>0</v>
      </c>
      <c r="BD1022" s="11">
        <f>BD1023+BD1026+BD1029+BD1032+BD1035+BD1038+BD1041</f>
        <v>0</v>
      </c>
      <c r="BE1022" s="11">
        <f>BE1023+BE1026+BE1029+BE1032+BE1035+BE1038+BE1041</f>
        <v>0</v>
      </c>
      <c r="BF1022" s="11">
        <f t="shared" si="2514"/>
        <v>123892.45826999997</v>
      </c>
      <c r="BG1022" s="11">
        <f t="shared" si="2515"/>
        <v>183835.226</v>
      </c>
      <c r="BH1022" s="11">
        <f t="shared" si="2516"/>
        <v>159639.6</v>
      </c>
      <c r="BI1022" s="11">
        <f>BI1023+BI1026+BI1029+BI1032+BI1035+BI1038+BI1041</f>
        <v>-900.69600000000003</v>
      </c>
      <c r="BJ1022" s="11">
        <f>BJ1023+BJ1026+BJ1029+BJ1032+BJ1035+BJ1038+BJ1041</f>
        <v>0</v>
      </c>
      <c r="BK1022" s="11">
        <f>BK1023+BK1026+BK1029+BK1032+BK1035+BK1038+BK1041</f>
        <v>0</v>
      </c>
      <c r="BL1022" s="11">
        <f t="shared" si="2491"/>
        <v>122991.76226999998</v>
      </c>
      <c r="BM1022" s="11">
        <f>BM1023+BM1026+BM1029+BM1032+BM1035+BM1038+BM1041</f>
        <v>0</v>
      </c>
      <c r="BN1022" s="43">
        <f t="shared" si="2438"/>
        <v>122991.76226999998</v>
      </c>
      <c r="BO1022" s="11">
        <f t="shared" si="2442"/>
        <v>183835.226</v>
      </c>
      <c r="BP1022" s="11">
        <f>BP1023+BP1026+BP1029+BP1032+BP1035+BP1038+BP1041</f>
        <v>0</v>
      </c>
      <c r="BQ1022" s="43">
        <f t="shared" si="2439"/>
        <v>183835.226</v>
      </c>
      <c r="BR1022" s="11">
        <f t="shared" si="2443"/>
        <v>159639.6</v>
      </c>
      <c r="BS1022" s="11">
        <f>BS1023+BS1026+BS1029+BS1032+BS1035+BS1038+BS1041</f>
        <v>0</v>
      </c>
      <c r="BT1022" s="43">
        <f t="shared" si="2440"/>
        <v>159639.6</v>
      </c>
      <c r="BU1022" s="11">
        <f>BU1023+BU1026+BU1029+BU1032+BU1035+BU1038+BU1041</f>
        <v>0</v>
      </c>
      <c r="BV1022" s="21"/>
      <c r="BW1022" s="21"/>
      <c r="BX1022" s="1" t="str">
        <f t="shared" si="2492"/>
        <v/>
      </c>
    </row>
    <row r="1023" spans="1:76" ht="46.8" customHeight="1" x14ac:dyDescent="0.3">
      <c r="A1023" s="62" t="s">
        <v>678</v>
      </c>
      <c r="B1023" s="63"/>
      <c r="C1023" s="62"/>
      <c r="D1023" s="62"/>
      <c r="E1023" s="64" t="s">
        <v>166</v>
      </c>
      <c r="F1023" s="11">
        <f t="shared" ref="F1023:F1039" si="2518">F1024</f>
        <v>1181.4000000000001</v>
      </c>
      <c r="G1023" s="11">
        <f t="shared" ref="G1023:G1039" si="2519">G1024</f>
        <v>1181.4000000000001</v>
      </c>
      <c r="H1023" s="11">
        <f t="shared" ref="H1023:H1039" si="2520">H1024</f>
        <v>1181.4000000000001</v>
      </c>
      <c r="I1023" s="11">
        <f t="shared" ref="I1023:I1039" si="2521">I1024</f>
        <v>0</v>
      </c>
      <c r="J1023" s="11">
        <f t="shared" ref="J1023:J1039" si="2522">J1024</f>
        <v>0</v>
      </c>
      <c r="K1023" s="11">
        <f t="shared" ref="K1023:K1039" si="2523">K1024</f>
        <v>0</v>
      </c>
      <c r="L1023" s="11">
        <f t="shared" si="2454"/>
        <v>1181.4000000000001</v>
      </c>
      <c r="M1023" s="11">
        <f t="shared" si="2455"/>
        <v>1181.4000000000001</v>
      </c>
      <c r="N1023" s="11">
        <f t="shared" si="2456"/>
        <v>1181.4000000000001</v>
      </c>
      <c r="O1023" s="11">
        <f t="shared" ref="O1023:O1042" si="2524">O1024</f>
        <v>0</v>
      </c>
      <c r="P1023" s="11">
        <f t="shared" ref="P1023:P1042" si="2525">P1024</f>
        <v>0</v>
      </c>
      <c r="Q1023" s="11">
        <f t="shared" ref="Q1023:Q1042" si="2526">Q1024</f>
        <v>0</v>
      </c>
      <c r="R1023" s="11">
        <f t="shared" si="2493"/>
        <v>1181.4000000000001</v>
      </c>
      <c r="S1023" s="11">
        <f t="shared" si="2494"/>
        <v>1181.4000000000001</v>
      </c>
      <c r="T1023" s="11">
        <f t="shared" si="2495"/>
        <v>1181.4000000000001</v>
      </c>
      <c r="U1023" s="11">
        <f t="shared" ref="U1023:U1042" si="2527">U1024</f>
        <v>0</v>
      </c>
      <c r="V1023" s="11">
        <f t="shared" ref="V1023:V1042" si="2528">V1024</f>
        <v>0</v>
      </c>
      <c r="W1023" s="11">
        <f t="shared" ref="W1023:W1042" si="2529">W1024</f>
        <v>0</v>
      </c>
      <c r="X1023" s="11">
        <f t="shared" si="2496"/>
        <v>1181.4000000000001</v>
      </c>
      <c r="Y1023" s="11">
        <f t="shared" si="2497"/>
        <v>1181.4000000000001</v>
      </c>
      <c r="Z1023" s="11">
        <f t="shared" si="2498"/>
        <v>1181.4000000000001</v>
      </c>
      <c r="AA1023" s="11">
        <f t="shared" ref="AA1023:AA1042" si="2530">AA1024</f>
        <v>0</v>
      </c>
      <c r="AB1023" s="11">
        <f t="shared" ref="AB1023:AB1042" si="2531">AB1024</f>
        <v>0</v>
      </c>
      <c r="AC1023" s="11">
        <f t="shared" ref="AC1023:AC1042" si="2532">AC1024</f>
        <v>0</v>
      </c>
      <c r="AD1023" s="11">
        <f t="shared" si="2499"/>
        <v>1181.4000000000001</v>
      </c>
      <c r="AE1023" s="11">
        <f t="shared" si="2500"/>
        <v>1181.4000000000001</v>
      </c>
      <c r="AF1023" s="11">
        <f t="shared" si="2501"/>
        <v>1181.4000000000001</v>
      </c>
      <c r="AG1023" s="11">
        <f t="shared" ref="AG1023:AG1042" si="2533">AG1024</f>
        <v>0</v>
      </c>
      <c r="AH1023" s="11">
        <f t="shared" si="2502"/>
        <v>1181.4000000000001</v>
      </c>
      <c r="AI1023" s="11">
        <f t="shared" si="2503"/>
        <v>1181.4000000000001</v>
      </c>
      <c r="AJ1023" s="11">
        <f t="shared" si="2504"/>
        <v>1181.4000000000001</v>
      </c>
      <c r="AK1023" s="11">
        <f t="shared" ref="AK1023:AK1042" si="2534">AK1024</f>
        <v>0</v>
      </c>
      <c r="AL1023" s="11">
        <f t="shared" ref="AL1023:AL1042" si="2535">AL1024</f>
        <v>0</v>
      </c>
      <c r="AM1023" s="11">
        <f t="shared" ref="AM1023:AM1042" si="2536">AM1024</f>
        <v>0</v>
      </c>
      <c r="AN1023" s="11">
        <f t="shared" si="2505"/>
        <v>1181.4000000000001</v>
      </c>
      <c r="AO1023" s="11">
        <f t="shared" si="2506"/>
        <v>1181.4000000000001</v>
      </c>
      <c r="AP1023" s="11">
        <f t="shared" si="2507"/>
        <v>1181.4000000000001</v>
      </c>
      <c r="AQ1023" s="11">
        <f t="shared" ref="AQ1023:AQ1042" si="2537">AQ1024</f>
        <v>0</v>
      </c>
      <c r="AR1023" s="11">
        <f t="shared" ref="AR1023:AR1042" si="2538">AR1024</f>
        <v>0</v>
      </c>
      <c r="AS1023" s="11">
        <f t="shared" ref="AS1023:AS1042" si="2539">AS1024</f>
        <v>0</v>
      </c>
      <c r="AT1023" s="11">
        <f t="shared" si="2508"/>
        <v>1181.4000000000001</v>
      </c>
      <c r="AU1023" s="11">
        <f t="shared" si="2509"/>
        <v>1181.4000000000001</v>
      </c>
      <c r="AV1023" s="11">
        <f t="shared" si="2510"/>
        <v>1181.4000000000001</v>
      </c>
      <c r="AW1023" s="11">
        <f t="shared" ref="AW1023:AW1042" si="2540">AW1024</f>
        <v>0</v>
      </c>
      <c r="AX1023" s="11">
        <f t="shared" ref="AX1023:AX1042" si="2541">AX1024</f>
        <v>0</v>
      </c>
      <c r="AY1023" s="11">
        <f t="shared" ref="AY1023:AY1042" si="2542">AY1024</f>
        <v>0</v>
      </c>
      <c r="AZ1023" s="11">
        <f t="shared" si="2511"/>
        <v>1181.4000000000001</v>
      </c>
      <c r="BA1023" s="11">
        <f t="shared" si="2512"/>
        <v>1181.4000000000001</v>
      </c>
      <c r="BB1023" s="11">
        <f t="shared" si="2513"/>
        <v>1181.4000000000001</v>
      </c>
      <c r="BC1023" s="11">
        <f t="shared" ref="BC1023:BC1042" si="2543">BC1024</f>
        <v>0</v>
      </c>
      <c r="BD1023" s="11">
        <f t="shared" ref="BD1023:BD1042" si="2544">BD1024</f>
        <v>0</v>
      </c>
      <c r="BE1023" s="11">
        <f t="shared" ref="BE1023:BE1042" si="2545">BE1024</f>
        <v>0</v>
      </c>
      <c r="BF1023" s="11">
        <f t="shared" si="2514"/>
        <v>1181.4000000000001</v>
      </c>
      <c r="BG1023" s="11">
        <f t="shared" si="2515"/>
        <v>1181.4000000000001</v>
      </c>
      <c r="BH1023" s="11">
        <f t="shared" si="2516"/>
        <v>1181.4000000000001</v>
      </c>
      <c r="BI1023" s="11">
        <f t="shared" ref="BI1023:BI1042" si="2546">BI1024</f>
        <v>0</v>
      </c>
      <c r="BJ1023" s="11">
        <f t="shared" ref="BJ1023:BJ1042" si="2547">BJ1024</f>
        <v>0</v>
      </c>
      <c r="BK1023" s="11">
        <f t="shared" ref="BK1023:BK1042" si="2548">BK1024</f>
        <v>0</v>
      </c>
      <c r="BL1023" s="11">
        <f t="shared" si="2491"/>
        <v>1181.4000000000001</v>
      </c>
      <c r="BM1023" s="11">
        <f t="shared" ref="BM1023:BM1042" si="2549">BM1024</f>
        <v>0</v>
      </c>
      <c r="BN1023" s="43">
        <f t="shared" si="2438"/>
        <v>1181.4000000000001</v>
      </c>
      <c r="BO1023" s="11">
        <f t="shared" si="2442"/>
        <v>1181.4000000000001</v>
      </c>
      <c r="BP1023" s="11">
        <f t="shared" ref="BP1023:BU1042" si="2550">BP1024</f>
        <v>0</v>
      </c>
      <c r="BQ1023" s="43">
        <f t="shared" si="2439"/>
        <v>1181.4000000000001</v>
      </c>
      <c r="BR1023" s="11">
        <f t="shared" si="2443"/>
        <v>1181.4000000000001</v>
      </c>
      <c r="BS1023" s="11">
        <f t="shared" si="2550"/>
        <v>0</v>
      </c>
      <c r="BT1023" s="43">
        <f t="shared" si="2440"/>
        <v>1181.4000000000001</v>
      </c>
      <c r="BU1023" s="11">
        <f t="shared" si="2550"/>
        <v>0</v>
      </c>
      <c r="BV1023" s="21"/>
      <c r="BW1023" s="21"/>
      <c r="BX1023" s="1" t="str">
        <f t="shared" si="2492"/>
        <v/>
      </c>
    </row>
    <row r="1024" spans="1:76" ht="46.8" customHeight="1" x14ac:dyDescent="0.3">
      <c r="A1024" s="62" t="s">
        <v>678</v>
      </c>
      <c r="B1024" s="63" t="s">
        <v>82</v>
      </c>
      <c r="C1024" s="62"/>
      <c r="D1024" s="62"/>
      <c r="E1024" s="64" t="s">
        <v>83</v>
      </c>
      <c r="F1024" s="11">
        <f t="shared" si="2518"/>
        <v>1181.4000000000001</v>
      </c>
      <c r="G1024" s="11">
        <f t="shared" si="2519"/>
        <v>1181.4000000000001</v>
      </c>
      <c r="H1024" s="11">
        <f t="shared" si="2520"/>
        <v>1181.4000000000001</v>
      </c>
      <c r="I1024" s="11">
        <f t="shared" si="2521"/>
        <v>0</v>
      </c>
      <c r="J1024" s="11">
        <f t="shared" si="2522"/>
        <v>0</v>
      </c>
      <c r="K1024" s="11">
        <f t="shared" si="2523"/>
        <v>0</v>
      </c>
      <c r="L1024" s="11">
        <f t="shared" si="2454"/>
        <v>1181.4000000000001</v>
      </c>
      <c r="M1024" s="11">
        <f t="shared" si="2455"/>
        <v>1181.4000000000001</v>
      </c>
      <c r="N1024" s="11">
        <f t="shared" si="2456"/>
        <v>1181.4000000000001</v>
      </c>
      <c r="O1024" s="11">
        <f t="shared" si="2524"/>
        <v>0</v>
      </c>
      <c r="P1024" s="11">
        <f t="shared" si="2525"/>
        <v>0</v>
      </c>
      <c r="Q1024" s="11">
        <f t="shared" si="2526"/>
        <v>0</v>
      </c>
      <c r="R1024" s="11">
        <f t="shared" si="2493"/>
        <v>1181.4000000000001</v>
      </c>
      <c r="S1024" s="11">
        <f t="shared" si="2494"/>
        <v>1181.4000000000001</v>
      </c>
      <c r="T1024" s="11">
        <f t="shared" si="2495"/>
        <v>1181.4000000000001</v>
      </c>
      <c r="U1024" s="11">
        <f t="shared" si="2527"/>
        <v>0</v>
      </c>
      <c r="V1024" s="11">
        <f t="shared" si="2528"/>
        <v>0</v>
      </c>
      <c r="W1024" s="11">
        <f t="shared" si="2529"/>
        <v>0</v>
      </c>
      <c r="X1024" s="11">
        <f t="shared" si="2496"/>
        <v>1181.4000000000001</v>
      </c>
      <c r="Y1024" s="11">
        <f t="shared" si="2497"/>
        <v>1181.4000000000001</v>
      </c>
      <c r="Z1024" s="11">
        <f t="shared" si="2498"/>
        <v>1181.4000000000001</v>
      </c>
      <c r="AA1024" s="11">
        <f t="shared" si="2530"/>
        <v>0</v>
      </c>
      <c r="AB1024" s="11">
        <f t="shared" si="2531"/>
        <v>0</v>
      </c>
      <c r="AC1024" s="11">
        <f t="shared" si="2532"/>
        <v>0</v>
      </c>
      <c r="AD1024" s="11">
        <f t="shared" si="2499"/>
        <v>1181.4000000000001</v>
      </c>
      <c r="AE1024" s="11">
        <f t="shared" si="2500"/>
        <v>1181.4000000000001</v>
      </c>
      <c r="AF1024" s="11">
        <f t="shared" si="2501"/>
        <v>1181.4000000000001</v>
      </c>
      <c r="AG1024" s="11">
        <f t="shared" si="2533"/>
        <v>0</v>
      </c>
      <c r="AH1024" s="11">
        <f t="shared" si="2502"/>
        <v>1181.4000000000001</v>
      </c>
      <c r="AI1024" s="11">
        <f t="shared" si="2503"/>
        <v>1181.4000000000001</v>
      </c>
      <c r="AJ1024" s="11">
        <f t="shared" si="2504"/>
        <v>1181.4000000000001</v>
      </c>
      <c r="AK1024" s="11">
        <f t="shared" si="2534"/>
        <v>0</v>
      </c>
      <c r="AL1024" s="11">
        <f t="shared" si="2535"/>
        <v>0</v>
      </c>
      <c r="AM1024" s="11">
        <f t="shared" si="2536"/>
        <v>0</v>
      </c>
      <c r="AN1024" s="11">
        <f t="shared" si="2505"/>
        <v>1181.4000000000001</v>
      </c>
      <c r="AO1024" s="11">
        <f t="shared" si="2506"/>
        <v>1181.4000000000001</v>
      </c>
      <c r="AP1024" s="11">
        <f t="shared" si="2507"/>
        <v>1181.4000000000001</v>
      </c>
      <c r="AQ1024" s="11">
        <f t="shared" si="2537"/>
        <v>0</v>
      </c>
      <c r="AR1024" s="11">
        <f t="shared" si="2538"/>
        <v>0</v>
      </c>
      <c r="AS1024" s="11">
        <f t="shared" si="2539"/>
        <v>0</v>
      </c>
      <c r="AT1024" s="11">
        <f t="shared" si="2508"/>
        <v>1181.4000000000001</v>
      </c>
      <c r="AU1024" s="11">
        <f t="shared" si="2509"/>
        <v>1181.4000000000001</v>
      </c>
      <c r="AV1024" s="11">
        <f t="shared" si="2510"/>
        <v>1181.4000000000001</v>
      </c>
      <c r="AW1024" s="11">
        <f t="shared" si="2540"/>
        <v>0</v>
      </c>
      <c r="AX1024" s="11">
        <f t="shared" si="2541"/>
        <v>0</v>
      </c>
      <c r="AY1024" s="11">
        <f t="shared" si="2542"/>
        <v>0</v>
      </c>
      <c r="AZ1024" s="11">
        <f t="shared" si="2511"/>
        <v>1181.4000000000001</v>
      </c>
      <c r="BA1024" s="11">
        <f t="shared" si="2512"/>
        <v>1181.4000000000001</v>
      </c>
      <c r="BB1024" s="11">
        <f t="shared" si="2513"/>
        <v>1181.4000000000001</v>
      </c>
      <c r="BC1024" s="11">
        <f t="shared" si="2543"/>
        <v>0</v>
      </c>
      <c r="BD1024" s="11">
        <f t="shared" si="2544"/>
        <v>0</v>
      </c>
      <c r="BE1024" s="11">
        <f t="shared" si="2545"/>
        <v>0</v>
      </c>
      <c r="BF1024" s="11">
        <f t="shared" si="2514"/>
        <v>1181.4000000000001</v>
      </c>
      <c r="BG1024" s="11">
        <f t="shared" si="2515"/>
        <v>1181.4000000000001</v>
      </c>
      <c r="BH1024" s="11">
        <f t="shared" si="2516"/>
        <v>1181.4000000000001</v>
      </c>
      <c r="BI1024" s="11">
        <f t="shared" si="2546"/>
        <v>0</v>
      </c>
      <c r="BJ1024" s="11">
        <f t="shared" si="2547"/>
        <v>0</v>
      </c>
      <c r="BK1024" s="11">
        <f t="shared" si="2548"/>
        <v>0</v>
      </c>
      <c r="BL1024" s="11">
        <f t="shared" si="2491"/>
        <v>1181.4000000000001</v>
      </c>
      <c r="BM1024" s="11">
        <f t="shared" si="2549"/>
        <v>0</v>
      </c>
      <c r="BN1024" s="43">
        <f t="shared" si="2438"/>
        <v>1181.4000000000001</v>
      </c>
      <c r="BO1024" s="11">
        <f t="shared" si="2442"/>
        <v>1181.4000000000001</v>
      </c>
      <c r="BP1024" s="11">
        <f t="shared" si="2550"/>
        <v>0</v>
      </c>
      <c r="BQ1024" s="43">
        <f t="shared" si="2439"/>
        <v>1181.4000000000001</v>
      </c>
      <c r="BR1024" s="11">
        <f t="shared" si="2443"/>
        <v>1181.4000000000001</v>
      </c>
      <c r="BS1024" s="11">
        <f t="shared" si="2550"/>
        <v>0</v>
      </c>
      <c r="BT1024" s="43">
        <f t="shared" si="2440"/>
        <v>1181.4000000000001</v>
      </c>
      <c r="BU1024" s="11">
        <f t="shared" si="2550"/>
        <v>0</v>
      </c>
      <c r="BV1024" s="21"/>
      <c r="BW1024" s="21"/>
      <c r="BX1024" s="1" t="str">
        <f t="shared" si="2492"/>
        <v/>
      </c>
    </row>
    <row r="1025" spans="1:76" ht="15.6" customHeight="1" x14ac:dyDescent="0.3">
      <c r="A1025" s="62" t="s">
        <v>678</v>
      </c>
      <c r="B1025" s="63">
        <v>600</v>
      </c>
      <c r="C1025" s="62" t="s">
        <v>66</v>
      </c>
      <c r="D1025" s="62" t="s">
        <v>67</v>
      </c>
      <c r="E1025" s="64" t="s">
        <v>68</v>
      </c>
      <c r="F1025" s="11">
        <v>1181.4000000000001</v>
      </c>
      <c r="G1025" s="11">
        <v>1181.4000000000001</v>
      </c>
      <c r="H1025" s="11">
        <v>1181.4000000000001</v>
      </c>
      <c r="I1025" s="11"/>
      <c r="J1025" s="11"/>
      <c r="K1025" s="11"/>
      <c r="L1025" s="11">
        <f t="shared" si="2454"/>
        <v>1181.4000000000001</v>
      </c>
      <c r="M1025" s="11">
        <f t="shared" si="2455"/>
        <v>1181.4000000000001</v>
      </c>
      <c r="N1025" s="11">
        <f t="shared" si="2456"/>
        <v>1181.4000000000001</v>
      </c>
      <c r="O1025" s="11"/>
      <c r="P1025" s="11"/>
      <c r="Q1025" s="11"/>
      <c r="R1025" s="11">
        <f t="shared" si="2493"/>
        <v>1181.4000000000001</v>
      </c>
      <c r="S1025" s="11">
        <f t="shared" si="2494"/>
        <v>1181.4000000000001</v>
      </c>
      <c r="T1025" s="11">
        <f t="shared" si="2495"/>
        <v>1181.4000000000001</v>
      </c>
      <c r="U1025" s="11"/>
      <c r="V1025" s="11"/>
      <c r="W1025" s="11"/>
      <c r="X1025" s="11">
        <f t="shared" si="2496"/>
        <v>1181.4000000000001</v>
      </c>
      <c r="Y1025" s="11">
        <f t="shared" si="2497"/>
        <v>1181.4000000000001</v>
      </c>
      <c r="Z1025" s="11">
        <f t="shared" si="2498"/>
        <v>1181.4000000000001</v>
      </c>
      <c r="AA1025" s="11"/>
      <c r="AB1025" s="11"/>
      <c r="AC1025" s="11"/>
      <c r="AD1025" s="11">
        <f t="shared" si="2499"/>
        <v>1181.4000000000001</v>
      </c>
      <c r="AE1025" s="11">
        <f t="shared" si="2500"/>
        <v>1181.4000000000001</v>
      </c>
      <c r="AF1025" s="11">
        <f t="shared" si="2501"/>
        <v>1181.4000000000001</v>
      </c>
      <c r="AG1025" s="11"/>
      <c r="AH1025" s="11">
        <f t="shared" si="2502"/>
        <v>1181.4000000000001</v>
      </c>
      <c r="AI1025" s="11">
        <f t="shared" si="2503"/>
        <v>1181.4000000000001</v>
      </c>
      <c r="AJ1025" s="11">
        <f t="shared" si="2504"/>
        <v>1181.4000000000001</v>
      </c>
      <c r="AK1025" s="11"/>
      <c r="AL1025" s="11"/>
      <c r="AM1025" s="11"/>
      <c r="AN1025" s="11">
        <f t="shared" si="2505"/>
        <v>1181.4000000000001</v>
      </c>
      <c r="AO1025" s="11">
        <f t="shared" si="2506"/>
        <v>1181.4000000000001</v>
      </c>
      <c r="AP1025" s="11">
        <f t="shared" si="2507"/>
        <v>1181.4000000000001</v>
      </c>
      <c r="AQ1025" s="11"/>
      <c r="AR1025" s="11"/>
      <c r="AS1025" s="11"/>
      <c r="AT1025" s="11">
        <f t="shared" si="2508"/>
        <v>1181.4000000000001</v>
      </c>
      <c r="AU1025" s="11">
        <f t="shared" si="2509"/>
        <v>1181.4000000000001</v>
      </c>
      <c r="AV1025" s="11">
        <f t="shared" si="2510"/>
        <v>1181.4000000000001</v>
      </c>
      <c r="AW1025" s="11"/>
      <c r="AX1025" s="11"/>
      <c r="AY1025" s="11"/>
      <c r="AZ1025" s="11">
        <f t="shared" si="2511"/>
        <v>1181.4000000000001</v>
      </c>
      <c r="BA1025" s="11">
        <f t="shared" si="2512"/>
        <v>1181.4000000000001</v>
      </c>
      <c r="BB1025" s="11">
        <f t="shared" si="2513"/>
        <v>1181.4000000000001</v>
      </c>
      <c r="BC1025" s="11"/>
      <c r="BD1025" s="11"/>
      <c r="BE1025" s="11"/>
      <c r="BF1025" s="11">
        <f t="shared" si="2514"/>
        <v>1181.4000000000001</v>
      </c>
      <c r="BG1025" s="11">
        <f t="shared" si="2515"/>
        <v>1181.4000000000001</v>
      </c>
      <c r="BH1025" s="11">
        <f t="shared" si="2516"/>
        <v>1181.4000000000001</v>
      </c>
      <c r="BI1025" s="11"/>
      <c r="BJ1025" s="11"/>
      <c r="BK1025" s="11"/>
      <c r="BL1025" s="11">
        <f t="shared" si="2491"/>
        <v>1181.4000000000001</v>
      </c>
      <c r="BM1025" s="11"/>
      <c r="BN1025" s="43">
        <f t="shared" si="2438"/>
        <v>1181.4000000000001</v>
      </c>
      <c r="BO1025" s="11">
        <f t="shared" si="2442"/>
        <v>1181.4000000000001</v>
      </c>
      <c r="BP1025" s="11"/>
      <c r="BQ1025" s="43">
        <f t="shared" si="2439"/>
        <v>1181.4000000000001</v>
      </c>
      <c r="BR1025" s="11">
        <f t="shared" si="2443"/>
        <v>1181.4000000000001</v>
      </c>
      <c r="BS1025" s="11"/>
      <c r="BT1025" s="43">
        <f t="shared" si="2440"/>
        <v>1181.4000000000001</v>
      </c>
      <c r="BU1025" s="11"/>
      <c r="BV1025" s="21"/>
      <c r="BW1025" s="21"/>
      <c r="BX1025" s="1" t="str">
        <f t="shared" si="2492"/>
        <v>0503</v>
      </c>
    </row>
    <row r="1026" spans="1:76" ht="78" customHeight="1" x14ac:dyDescent="0.3">
      <c r="A1026" s="62" t="s">
        <v>679</v>
      </c>
      <c r="B1026" s="63"/>
      <c r="C1026" s="62"/>
      <c r="D1026" s="62"/>
      <c r="E1026" s="64" t="s">
        <v>680</v>
      </c>
      <c r="F1026" s="11">
        <f t="shared" si="2518"/>
        <v>900</v>
      </c>
      <c r="G1026" s="11">
        <f t="shared" si="2519"/>
        <v>900</v>
      </c>
      <c r="H1026" s="11">
        <f t="shared" si="2520"/>
        <v>900</v>
      </c>
      <c r="I1026" s="11">
        <f t="shared" si="2521"/>
        <v>0</v>
      </c>
      <c r="J1026" s="11">
        <f t="shared" si="2522"/>
        <v>0</v>
      </c>
      <c r="K1026" s="11">
        <f t="shared" si="2523"/>
        <v>0</v>
      </c>
      <c r="L1026" s="11">
        <f t="shared" si="2454"/>
        <v>900</v>
      </c>
      <c r="M1026" s="11">
        <f t="shared" si="2455"/>
        <v>900</v>
      </c>
      <c r="N1026" s="11">
        <f t="shared" si="2456"/>
        <v>900</v>
      </c>
      <c r="O1026" s="11">
        <f t="shared" si="2524"/>
        <v>0</v>
      </c>
      <c r="P1026" s="11">
        <f t="shared" si="2525"/>
        <v>0</v>
      </c>
      <c r="Q1026" s="11">
        <f t="shared" si="2526"/>
        <v>0</v>
      </c>
      <c r="R1026" s="11">
        <f t="shared" si="2493"/>
        <v>900</v>
      </c>
      <c r="S1026" s="11">
        <f t="shared" si="2494"/>
        <v>900</v>
      </c>
      <c r="T1026" s="11">
        <f t="shared" si="2495"/>
        <v>900</v>
      </c>
      <c r="U1026" s="11">
        <f t="shared" si="2527"/>
        <v>0</v>
      </c>
      <c r="V1026" s="11">
        <f t="shared" si="2528"/>
        <v>0</v>
      </c>
      <c r="W1026" s="11">
        <f t="shared" si="2529"/>
        <v>0</v>
      </c>
      <c r="X1026" s="11">
        <f t="shared" si="2496"/>
        <v>900</v>
      </c>
      <c r="Y1026" s="11">
        <f t="shared" si="2497"/>
        <v>900</v>
      </c>
      <c r="Z1026" s="11">
        <f t="shared" si="2498"/>
        <v>900</v>
      </c>
      <c r="AA1026" s="11">
        <f t="shared" si="2530"/>
        <v>0</v>
      </c>
      <c r="AB1026" s="11">
        <f t="shared" si="2531"/>
        <v>0</v>
      </c>
      <c r="AC1026" s="11">
        <f t="shared" si="2532"/>
        <v>0</v>
      </c>
      <c r="AD1026" s="11">
        <f t="shared" si="2499"/>
        <v>900</v>
      </c>
      <c r="AE1026" s="11">
        <f t="shared" si="2500"/>
        <v>900</v>
      </c>
      <c r="AF1026" s="11">
        <f t="shared" si="2501"/>
        <v>900</v>
      </c>
      <c r="AG1026" s="11">
        <f t="shared" si="2533"/>
        <v>0</v>
      </c>
      <c r="AH1026" s="11">
        <f t="shared" si="2502"/>
        <v>900</v>
      </c>
      <c r="AI1026" s="11">
        <f t="shared" si="2503"/>
        <v>900</v>
      </c>
      <c r="AJ1026" s="11">
        <f t="shared" si="2504"/>
        <v>900</v>
      </c>
      <c r="AK1026" s="11">
        <f t="shared" si="2534"/>
        <v>0</v>
      </c>
      <c r="AL1026" s="11">
        <f t="shared" si="2535"/>
        <v>0</v>
      </c>
      <c r="AM1026" s="11">
        <f t="shared" si="2536"/>
        <v>0</v>
      </c>
      <c r="AN1026" s="11">
        <f t="shared" si="2505"/>
        <v>900</v>
      </c>
      <c r="AO1026" s="11">
        <f t="shared" si="2506"/>
        <v>900</v>
      </c>
      <c r="AP1026" s="11">
        <f t="shared" si="2507"/>
        <v>900</v>
      </c>
      <c r="AQ1026" s="11">
        <f t="shared" si="2537"/>
        <v>0</v>
      </c>
      <c r="AR1026" s="11">
        <f t="shared" si="2538"/>
        <v>0</v>
      </c>
      <c r="AS1026" s="11">
        <f t="shared" si="2539"/>
        <v>0</v>
      </c>
      <c r="AT1026" s="11">
        <f t="shared" si="2508"/>
        <v>900</v>
      </c>
      <c r="AU1026" s="11">
        <f t="shared" si="2509"/>
        <v>900</v>
      </c>
      <c r="AV1026" s="11">
        <f t="shared" si="2510"/>
        <v>900</v>
      </c>
      <c r="AW1026" s="11">
        <f t="shared" si="2540"/>
        <v>0</v>
      </c>
      <c r="AX1026" s="11">
        <f t="shared" si="2541"/>
        <v>0</v>
      </c>
      <c r="AY1026" s="11">
        <f t="shared" si="2542"/>
        <v>0</v>
      </c>
      <c r="AZ1026" s="11">
        <f t="shared" si="2511"/>
        <v>900</v>
      </c>
      <c r="BA1026" s="11">
        <f t="shared" si="2512"/>
        <v>900</v>
      </c>
      <c r="BB1026" s="11">
        <f t="shared" si="2513"/>
        <v>900</v>
      </c>
      <c r="BC1026" s="11">
        <f t="shared" si="2543"/>
        <v>0</v>
      </c>
      <c r="BD1026" s="11">
        <f t="shared" si="2544"/>
        <v>0</v>
      </c>
      <c r="BE1026" s="11">
        <f t="shared" si="2545"/>
        <v>0</v>
      </c>
      <c r="BF1026" s="11">
        <f t="shared" si="2514"/>
        <v>900</v>
      </c>
      <c r="BG1026" s="11">
        <f t="shared" si="2515"/>
        <v>900</v>
      </c>
      <c r="BH1026" s="11">
        <f t="shared" si="2516"/>
        <v>900</v>
      </c>
      <c r="BI1026" s="11">
        <f t="shared" si="2546"/>
        <v>0</v>
      </c>
      <c r="BJ1026" s="11">
        <f t="shared" si="2547"/>
        <v>0</v>
      </c>
      <c r="BK1026" s="11">
        <f t="shared" si="2548"/>
        <v>0</v>
      </c>
      <c r="BL1026" s="11">
        <f t="shared" si="2491"/>
        <v>900</v>
      </c>
      <c r="BM1026" s="11">
        <f t="shared" si="2549"/>
        <v>0</v>
      </c>
      <c r="BN1026" s="43">
        <f t="shared" si="2438"/>
        <v>900</v>
      </c>
      <c r="BO1026" s="11">
        <f t="shared" si="2442"/>
        <v>900</v>
      </c>
      <c r="BP1026" s="11">
        <f t="shared" si="2550"/>
        <v>0</v>
      </c>
      <c r="BQ1026" s="43">
        <f t="shared" si="2439"/>
        <v>900</v>
      </c>
      <c r="BR1026" s="11">
        <f t="shared" si="2443"/>
        <v>900</v>
      </c>
      <c r="BS1026" s="11">
        <f t="shared" si="2550"/>
        <v>0</v>
      </c>
      <c r="BT1026" s="43">
        <f t="shared" si="2440"/>
        <v>900</v>
      </c>
      <c r="BU1026" s="11">
        <f t="shared" si="2550"/>
        <v>0</v>
      </c>
      <c r="BV1026" s="21"/>
      <c r="BW1026" s="21"/>
      <c r="BX1026" s="1" t="str">
        <f t="shared" si="2492"/>
        <v/>
      </c>
    </row>
    <row r="1027" spans="1:76" ht="31.2" customHeight="1" x14ac:dyDescent="0.3">
      <c r="A1027" s="62" t="s">
        <v>679</v>
      </c>
      <c r="B1027" s="63" t="s">
        <v>64</v>
      </c>
      <c r="C1027" s="62"/>
      <c r="D1027" s="62"/>
      <c r="E1027" s="64" t="s">
        <v>65</v>
      </c>
      <c r="F1027" s="11">
        <f t="shared" si="2518"/>
        <v>900</v>
      </c>
      <c r="G1027" s="11">
        <f t="shared" si="2519"/>
        <v>900</v>
      </c>
      <c r="H1027" s="11">
        <f t="shared" si="2520"/>
        <v>900</v>
      </c>
      <c r="I1027" s="11">
        <f t="shared" si="2521"/>
        <v>0</v>
      </c>
      <c r="J1027" s="11">
        <f t="shared" si="2522"/>
        <v>0</v>
      </c>
      <c r="K1027" s="11">
        <f t="shared" si="2523"/>
        <v>0</v>
      </c>
      <c r="L1027" s="11">
        <f t="shared" si="2454"/>
        <v>900</v>
      </c>
      <c r="M1027" s="11">
        <f t="shared" si="2455"/>
        <v>900</v>
      </c>
      <c r="N1027" s="11">
        <f t="shared" si="2456"/>
        <v>900</v>
      </c>
      <c r="O1027" s="11">
        <f t="shared" si="2524"/>
        <v>0</v>
      </c>
      <c r="P1027" s="11">
        <f t="shared" si="2525"/>
        <v>0</v>
      </c>
      <c r="Q1027" s="11">
        <f t="shared" si="2526"/>
        <v>0</v>
      </c>
      <c r="R1027" s="11">
        <f t="shared" si="2493"/>
        <v>900</v>
      </c>
      <c r="S1027" s="11">
        <f t="shared" si="2494"/>
        <v>900</v>
      </c>
      <c r="T1027" s="11">
        <f t="shared" si="2495"/>
        <v>900</v>
      </c>
      <c r="U1027" s="11">
        <f t="shared" si="2527"/>
        <v>0</v>
      </c>
      <c r="V1027" s="11">
        <f t="shared" si="2528"/>
        <v>0</v>
      </c>
      <c r="W1027" s="11">
        <f t="shared" si="2529"/>
        <v>0</v>
      </c>
      <c r="X1027" s="11">
        <f t="shared" si="2496"/>
        <v>900</v>
      </c>
      <c r="Y1027" s="11">
        <f t="shared" si="2497"/>
        <v>900</v>
      </c>
      <c r="Z1027" s="11">
        <f t="shared" si="2498"/>
        <v>900</v>
      </c>
      <c r="AA1027" s="11">
        <f t="shared" si="2530"/>
        <v>0</v>
      </c>
      <c r="AB1027" s="11">
        <f t="shared" si="2531"/>
        <v>0</v>
      </c>
      <c r="AC1027" s="11">
        <f t="shared" si="2532"/>
        <v>0</v>
      </c>
      <c r="AD1027" s="11">
        <f t="shared" si="2499"/>
        <v>900</v>
      </c>
      <c r="AE1027" s="11">
        <f t="shared" si="2500"/>
        <v>900</v>
      </c>
      <c r="AF1027" s="11">
        <f t="shared" si="2501"/>
        <v>900</v>
      </c>
      <c r="AG1027" s="11">
        <f t="shared" si="2533"/>
        <v>0</v>
      </c>
      <c r="AH1027" s="11">
        <f t="shared" si="2502"/>
        <v>900</v>
      </c>
      <c r="AI1027" s="11">
        <f t="shared" si="2503"/>
        <v>900</v>
      </c>
      <c r="AJ1027" s="11">
        <f t="shared" si="2504"/>
        <v>900</v>
      </c>
      <c r="AK1027" s="11">
        <f t="shared" si="2534"/>
        <v>0</v>
      </c>
      <c r="AL1027" s="11">
        <f t="shared" si="2535"/>
        <v>0</v>
      </c>
      <c r="AM1027" s="11">
        <f t="shared" si="2536"/>
        <v>0</v>
      </c>
      <c r="AN1027" s="11">
        <f t="shared" si="2505"/>
        <v>900</v>
      </c>
      <c r="AO1027" s="11">
        <f t="shared" si="2506"/>
        <v>900</v>
      </c>
      <c r="AP1027" s="11">
        <f t="shared" si="2507"/>
        <v>900</v>
      </c>
      <c r="AQ1027" s="11">
        <f t="shared" si="2537"/>
        <v>0</v>
      </c>
      <c r="AR1027" s="11">
        <f t="shared" si="2538"/>
        <v>0</v>
      </c>
      <c r="AS1027" s="11">
        <f t="shared" si="2539"/>
        <v>0</v>
      </c>
      <c r="AT1027" s="11">
        <f t="shared" si="2508"/>
        <v>900</v>
      </c>
      <c r="AU1027" s="11">
        <f t="shared" si="2509"/>
        <v>900</v>
      </c>
      <c r="AV1027" s="11">
        <f t="shared" si="2510"/>
        <v>900</v>
      </c>
      <c r="AW1027" s="11">
        <f t="shared" si="2540"/>
        <v>0</v>
      </c>
      <c r="AX1027" s="11">
        <f t="shared" si="2541"/>
        <v>0</v>
      </c>
      <c r="AY1027" s="11">
        <f t="shared" si="2542"/>
        <v>0</v>
      </c>
      <c r="AZ1027" s="11">
        <f t="shared" si="2511"/>
        <v>900</v>
      </c>
      <c r="BA1027" s="11">
        <f t="shared" si="2512"/>
        <v>900</v>
      </c>
      <c r="BB1027" s="11">
        <f t="shared" si="2513"/>
        <v>900</v>
      </c>
      <c r="BC1027" s="11">
        <f t="shared" si="2543"/>
        <v>0</v>
      </c>
      <c r="BD1027" s="11">
        <f t="shared" si="2544"/>
        <v>0</v>
      </c>
      <c r="BE1027" s="11">
        <f t="shared" si="2545"/>
        <v>0</v>
      </c>
      <c r="BF1027" s="11">
        <f t="shared" si="2514"/>
        <v>900</v>
      </c>
      <c r="BG1027" s="11">
        <f t="shared" si="2515"/>
        <v>900</v>
      </c>
      <c r="BH1027" s="11">
        <f t="shared" si="2516"/>
        <v>900</v>
      </c>
      <c r="BI1027" s="11">
        <f t="shared" si="2546"/>
        <v>0</v>
      </c>
      <c r="BJ1027" s="11">
        <f t="shared" si="2547"/>
        <v>0</v>
      </c>
      <c r="BK1027" s="11">
        <f t="shared" si="2548"/>
        <v>0</v>
      </c>
      <c r="BL1027" s="11">
        <f t="shared" si="2491"/>
        <v>900</v>
      </c>
      <c r="BM1027" s="11">
        <f t="shared" si="2549"/>
        <v>0</v>
      </c>
      <c r="BN1027" s="43">
        <f t="shared" si="2438"/>
        <v>900</v>
      </c>
      <c r="BO1027" s="11">
        <f t="shared" si="2442"/>
        <v>900</v>
      </c>
      <c r="BP1027" s="11">
        <f t="shared" si="2550"/>
        <v>0</v>
      </c>
      <c r="BQ1027" s="43">
        <f t="shared" si="2439"/>
        <v>900</v>
      </c>
      <c r="BR1027" s="11">
        <f t="shared" si="2443"/>
        <v>900</v>
      </c>
      <c r="BS1027" s="11">
        <f t="shared" si="2550"/>
        <v>0</v>
      </c>
      <c r="BT1027" s="43">
        <f t="shared" si="2440"/>
        <v>900</v>
      </c>
      <c r="BU1027" s="11">
        <f t="shared" si="2550"/>
        <v>0</v>
      </c>
      <c r="BV1027" s="21"/>
      <c r="BW1027" s="21"/>
      <c r="BX1027" s="1" t="str">
        <f t="shared" si="2492"/>
        <v/>
      </c>
    </row>
    <row r="1028" spans="1:76" ht="15.6" customHeight="1" x14ac:dyDescent="0.3">
      <c r="A1028" s="62" t="s">
        <v>679</v>
      </c>
      <c r="B1028" s="63">
        <v>200</v>
      </c>
      <c r="C1028" s="62" t="s">
        <v>66</v>
      </c>
      <c r="D1028" s="62" t="s">
        <v>67</v>
      </c>
      <c r="E1028" s="64" t="s">
        <v>68</v>
      </c>
      <c r="F1028" s="11">
        <v>900</v>
      </c>
      <c r="G1028" s="11">
        <v>900</v>
      </c>
      <c r="H1028" s="11">
        <v>900</v>
      </c>
      <c r="I1028" s="11"/>
      <c r="J1028" s="11"/>
      <c r="K1028" s="11"/>
      <c r="L1028" s="11">
        <f t="shared" si="2454"/>
        <v>900</v>
      </c>
      <c r="M1028" s="11">
        <f t="shared" si="2455"/>
        <v>900</v>
      </c>
      <c r="N1028" s="11">
        <f t="shared" si="2456"/>
        <v>900</v>
      </c>
      <c r="O1028" s="11"/>
      <c r="P1028" s="11"/>
      <c r="Q1028" s="11"/>
      <c r="R1028" s="11">
        <f t="shared" si="2493"/>
        <v>900</v>
      </c>
      <c r="S1028" s="11">
        <f t="shared" si="2494"/>
        <v>900</v>
      </c>
      <c r="T1028" s="11">
        <f t="shared" si="2495"/>
        <v>900</v>
      </c>
      <c r="U1028" s="11"/>
      <c r="V1028" s="11"/>
      <c r="W1028" s="11"/>
      <c r="X1028" s="11">
        <f t="shared" si="2496"/>
        <v>900</v>
      </c>
      <c r="Y1028" s="11">
        <f t="shared" si="2497"/>
        <v>900</v>
      </c>
      <c r="Z1028" s="11">
        <f t="shared" si="2498"/>
        <v>900</v>
      </c>
      <c r="AA1028" s="11"/>
      <c r="AB1028" s="11"/>
      <c r="AC1028" s="11"/>
      <c r="AD1028" s="11">
        <f t="shared" si="2499"/>
        <v>900</v>
      </c>
      <c r="AE1028" s="11">
        <f t="shared" si="2500"/>
        <v>900</v>
      </c>
      <c r="AF1028" s="11">
        <f t="shared" si="2501"/>
        <v>900</v>
      </c>
      <c r="AG1028" s="11"/>
      <c r="AH1028" s="11">
        <f t="shared" si="2502"/>
        <v>900</v>
      </c>
      <c r="AI1028" s="11">
        <f t="shared" si="2503"/>
        <v>900</v>
      </c>
      <c r="AJ1028" s="11">
        <f t="shared" si="2504"/>
        <v>900</v>
      </c>
      <c r="AK1028" s="11"/>
      <c r="AL1028" s="11"/>
      <c r="AM1028" s="11"/>
      <c r="AN1028" s="11">
        <f t="shared" si="2505"/>
        <v>900</v>
      </c>
      <c r="AO1028" s="11">
        <f t="shared" si="2506"/>
        <v>900</v>
      </c>
      <c r="AP1028" s="11">
        <f t="shared" si="2507"/>
        <v>900</v>
      </c>
      <c r="AQ1028" s="11"/>
      <c r="AR1028" s="11"/>
      <c r="AS1028" s="11"/>
      <c r="AT1028" s="11">
        <f t="shared" si="2508"/>
        <v>900</v>
      </c>
      <c r="AU1028" s="11">
        <f t="shared" si="2509"/>
        <v>900</v>
      </c>
      <c r="AV1028" s="11">
        <f t="shared" si="2510"/>
        <v>900</v>
      </c>
      <c r="AW1028" s="11"/>
      <c r="AX1028" s="11"/>
      <c r="AY1028" s="11"/>
      <c r="AZ1028" s="11">
        <f t="shared" si="2511"/>
        <v>900</v>
      </c>
      <c r="BA1028" s="11">
        <f t="shared" si="2512"/>
        <v>900</v>
      </c>
      <c r="BB1028" s="11">
        <f t="shared" si="2513"/>
        <v>900</v>
      </c>
      <c r="BC1028" s="11"/>
      <c r="BD1028" s="11"/>
      <c r="BE1028" s="11"/>
      <c r="BF1028" s="11">
        <f t="shared" si="2514"/>
        <v>900</v>
      </c>
      <c r="BG1028" s="11">
        <f t="shared" si="2515"/>
        <v>900</v>
      </c>
      <c r="BH1028" s="11">
        <f t="shared" si="2516"/>
        <v>900</v>
      </c>
      <c r="BI1028" s="11"/>
      <c r="BJ1028" s="11"/>
      <c r="BK1028" s="11"/>
      <c r="BL1028" s="11">
        <f t="shared" si="2491"/>
        <v>900</v>
      </c>
      <c r="BM1028" s="11"/>
      <c r="BN1028" s="43">
        <f t="shared" si="2438"/>
        <v>900</v>
      </c>
      <c r="BO1028" s="11">
        <f t="shared" si="2442"/>
        <v>900</v>
      </c>
      <c r="BP1028" s="11"/>
      <c r="BQ1028" s="43">
        <f t="shared" si="2439"/>
        <v>900</v>
      </c>
      <c r="BR1028" s="11">
        <f t="shared" si="2443"/>
        <v>900</v>
      </c>
      <c r="BS1028" s="11"/>
      <c r="BT1028" s="43">
        <f t="shared" si="2440"/>
        <v>900</v>
      </c>
      <c r="BU1028" s="11"/>
      <c r="BV1028" s="21"/>
      <c r="BW1028" s="21"/>
      <c r="BX1028" s="1" t="str">
        <f t="shared" si="2492"/>
        <v>0503</v>
      </c>
    </row>
    <row r="1029" spans="1:76" ht="31.2" customHeight="1" x14ac:dyDescent="0.3">
      <c r="A1029" s="62" t="s">
        <v>681</v>
      </c>
      <c r="B1029" s="63"/>
      <c r="C1029" s="62"/>
      <c r="D1029" s="62"/>
      <c r="E1029" s="64" t="s">
        <v>682</v>
      </c>
      <c r="F1029" s="11">
        <f t="shared" si="2518"/>
        <v>99403</v>
      </c>
      <c r="G1029" s="11">
        <f t="shared" si="2519"/>
        <v>104701.4</v>
      </c>
      <c r="H1029" s="11">
        <f t="shared" si="2520"/>
        <v>0</v>
      </c>
      <c r="I1029" s="11">
        <f t="shared" si="2521"/>
        <v>0</v>
      </c>
      <c r="J1029" s="11">
        <f t="shared" si="2522"/>
        <v>0</v>
      </c>
      <c r="K1029" s="11">
        <f t="shared" si="2523"/>
        <v>0</v>
      </c>
      <c r="L1029" s="11">
        <f t="shared" si="2454"/>
        <v>99403</v>
      </c>
      <c r="M1029" s="11">
        <f t="shared" si="2455"/>
        <v>104701.4</v>
      </c>
      <c r="N1029" s="11">
        <f t="shared" si="2456"/>
        <v>0</v>
      </c>
      <c r="O1029" s="11">
        <f t="shared" si="2524"/>
        <v>597</v>
      </c>
      <c r="P1029" s="11">
        <f t="shared" si="2525"/>
        <v>0</v>
      </c>
      <c r="Q1029" s="11">
        <f t="shared" si="2526"/>
        <v>0</v>
      </c>
      <c r="R1029" s="11">
        <f t="shared" si="2493"/>
        <v>100000</v>
      </c>
      <c r="S1029" s="11">
        <f t="shared" si="2494"/>
        <v>104701.4</v>
      </c>
      <c r="T1029" s="11">
        <f t="shared" si="2495"/>
        <v>0</v>
      </c>
      <c r="U1029" s="11">
        <f t="shared" si="2527"/>
        <v>0</v>
      </c>
      <c r="V1029" s="11">
        <f t="shared" si="2528"/>
        <v>0</v>
      </c>
      <c r="W1029" s="11">
        <f t="shared" si="2529"/>
        <v>0</v>
      </c>
      <c r="X1029" s="11">
        <f t="shared" si="2496"/>
        <v>100000</v>
      </c>
      <c r="Y1029" s="11">
        <f t="shared" si="2497"/>
        <v>104701.4</v>
      </c>
      <c r="Z1029" s="11">
        <f t="shared" si="2498"/>
        <v>0</v>
      </c>
      <c r="AA1029" s="11">
        <f t="shared" si="2530"/>
        <v>-99403</v>
      </c>
      <c r="AB1029" s="11">
        <f t="shared" si="2531"/>
        <v>99403</v>
      </c>
      <c r="AC1029" s="11">
        <f t="shared" si="2532"/>
        <v>0</v>
      </c>
      <c r="AD1029" s="11">
        <f t="shared" si="2499"/>
        <v>597</v>
      </c>
      <c r="AE1029" s="11">
        <f t="shared" si="2500"/>
        <v>204104.4</v>
      </c>
      <c r="AF1029" s="11">
        <f t="shared" si="2501"/>
        <v>0</v>
      </c>
      <c r="AG1029" s="11">
        <f t="shared" si="2533"/>
        <v>0</v>
      </c>
      <c r="AH1029" s="11">
        <f t="shared" si="2502"/>
        <v>597</v>
      </c>
      <c r="AI1029" s="11">
        <f t="shared" si="2503"/>
        <v>204104.4</v>
      </c>
      <c r="AJ1029" s="11">
        <f t="shared" si="2504"/>
        <v>0</v>
      </c>
      <c r="AK1029" s="11">
        <f t="shared" si="2534"/>
        <v>0</v>
      </c>
      <c r="AL1029" s="11">
        <f t="shared" si="2535"/>
        <v>0</v>
      </c>
      <c r="AM1029" s="11">
        <f t="shared" si="2536"/>
        <v>0</v>
      </c>
      <c r="AN1029" s="11">
        <f t="shared" si="2505"/>
        <v>597</v>
      </c>
      <c r="AO1029" s="11">
        <f t="shared" si="2506"/>
        <v>204104.4</v>
      </c>
      <c r="AP1029" s="11">
        <f t="shared" si="2507"/>
        <v>0</v>
      </c>
      <c r="AQ1029" s="11">
        <f t="shared" si="2537"/>
        <v>0</v>
      </c>
      <c r="AR1029" s="11">
        <f t="shared" si="2538"/>
        <v>0</v>
      </c>
      <c r="AS1029" s="11">
        <f t="shared" si="2539"/>
        <v>0</v>
      </c>
      <c r="AT1029" s="11">
        <f t="shared" si="2508"/>
        <v>597</v>
      </c>
      <c r="AU1029" s="11">
        <f t="shared" si="2509"/>
        <v>204104.4</v>
      </c>
      <c r="AV1029" s="11">
        <f t="shared" si="2510"/>
        <v>0</v>
      </c>
      <c r="AW1029" s="11">
        <f t="shared" si="2540"/>
        <v>0</v>
      </c>
      <c r="AX1029" s="11">
        <f t="shared" si="2541"/>
        <v>-204104.4</v>
      </c>
      <c r="AY1029" s="11">
        <f t="shared" si="2542"/>
        <v>0</v>
      </c>
      <c r="AZ1029" s="11">
        <f t="shared" si="2511"/>
        <v>597</v>
      </c>
      <c r="BA1029" s="11">
        <f t="shared" si="2512"/>
        <v>0</v>
      </c>
      <c r="BB1029" s="11">
        <f t="shared" si="2513"/>
        <v>0</v>
      </c>
      <c r="BC1029" s="11">
        <f t="shared" si="2543"/>
        <v>0</v>
      </c>
      <c r="BD1029" s="11">
        <f t="shared" si="2544"/>
        <v>0</v>
      </c>
      <c r="BE1029" s="11">
        <f t="shared" si="2545"/>
        <v>0</v>
      </c>
      <c r="BF1029" s="11">
        <f t="shared" si="2514"/>
        <v>597</v>
      </c>
      <c r="BG1029" s="11">
        <f t="shared" si="2515"/>
        <v>0</v>
      </c>
      <c r="BH1029" s="11">
        <f t="shared" si="2516"/>
        <v>0</v>
      </c>
      <c r="BI1029" s="11">
        <f t="shared" si="2546"/>
        <v>0</v>
      </c>
      <c r="BJ1029" s="11">
        <f t="shared" si="2547"/>
        <v>0</v>
      </c>
      <c r="BK1029" s="11">
        <f t="shared" si="2548"/>
        <v>0</v>
      </c>
      <c r="BL1029" s="11">
        <f t="shared" si="2491"/>
        <v>597</v>
      </c>
      <c r="BM1029" s="11">
        <f t="shared" si="2549"/>
        <v>0</v>
      </c>
      <c r="BN1029" s="43">
        <f t="shared" si="2438"/>
        <v>597</v>
      </c>
      <c r="BO1029" s="11">
        <f t="shared" si="2442"/>
        <v>0</v>
      </c>
      <c r="BP1029" s="11">
        <f t="shared" si="2550"/>
        <v>0</v>
      </c>
      <c r="BQ1029" s="43">
        <f t="shared" si="2439"/>
        <v>0</v>
      </c>
      <c r="BR1029" s="11">
        <f t="shared" si="2443"/>
        <v>0</v>
      </c>
      <c r="BS1029" s="11">
        <f t="shared" si="2550"/>
        <v>0</v>
      </c>
      <c r="BT1029" s="43">
        <f t="shared" si="2440"/>
        <v>0</v>
      </c>
      <c r="BU1029" s="11">
        <f t="shared" si="2550"/>
        <v>0</v>
      </c>
      <c r="BV1029" s="21"/>
      <c r="BW1029" s="21"/>
      <c r="BX1029" s="1" t="str">
        <f t="shared" si="2492"/>
        <v/>
      </c>
    </row>
    <row r="1030" spans="1:76" ht="31.2" customHeight="1" x14ac:dyDescent="0.3">
      <c r="A1030" s="62" t="s">
        <v>681</v>
      </c>
      <c r="B1030" s="63" t="s">
        <v>64</v>
      </c>
      <c r="C1030" s="62"/>
      <c r="D1030" s="62"/>
      <c r="E1030" s="64" t="s">
        <v>65</v>
      </c>
      <c r="F1030" s="11">
        <f t="shared" si="2518"/>
        <v>99403</v>
      </c>
      <c r="G1030" s="11">
        <f t="shared" si="2519"/>
        <v>104701.4</v>
      </c>
      <c r="H1030" s="11">
        <f t="shared" si="2520"/>
        <v>0</v>
      </c>
      <c r="I1030" s="11">
        <f t="shared" si="2521"/>
        <v>0</v>
      </c>
      <c r="J1030" s="11">
        <f t="shared" si="2522"/>
        <v>0</v>
      </c>
      <c r="K1030" s="11">
        <f t="shared" si="2523"/>
        <v>0</v>
      </c>
      <c r="L1030" s="11">
        <f t="shared" si="2454"/>
        <v>99403</v>
      </c>
      <c r="M1030" s="11">
        <f t="shared" si="2455"/>
        <v>104701.4</v>
      </c>
      <c r="N1030" s="11">
        <f t="shared" si="2456"/>
        <v>0</v>
      </c>
      <c r="O1030" s="11">
        <f t="shared" si="2524"/>
        <v>597</v>
      </c>
      <c r="P1030" s="11">
        <f t="shared" si="2525"/>
        <v>0</v>
      </c>
      <c r="Q1030" s="11">
        <f t="shared" si="2526"/>
        <v>0</v>
      </c>
      <c r="R1030" s="11">
        <f t="shared" si="2493"/>
        <v>100000</v>
      </c>
      <c r="S1030" s="11">
        <f t="shared" si="2494"/>
        <v>104701.4</v>
      </c>
      <c r="T1030" s="11">
        <f t="shared" si="2495"/>
        <v>0</v>
      </c>
      <c r="U1030" s="11">
        <f t="shared" si="2527"/>
        <v>0</v>
      </c>
      <c r="V1030" s="11">
        <f t="shared" si="2528"/>
        <v>0</v>
      </c>
      <c r="W1030" s="11">
        <f t="shared" si="2529"/>
        <v>0</v>
      </c>
      <c r="X1030" s="11">
        <f t="shared" si="2496"/>
        <v>100000</v>
      </c>
      <c r="Y1030" s="11">
        <f t="shared" si="2497"/>
        <v>104701.4</v>
      </c>
      <c r="Z1030" s="11">
        <f t="shared" si="2498"/>
        <v>0</v>
      </c>
      <c r="AA1030" s="11">
        <f t="shared" si="2530"/>
        <v>-99403</v>
      </c>
      <c r="AB1030" s="11">
        <f t="shared" si="2531"/>
        <v>99403</v>
      </c>
      <c r="AC1030" s="11">
        <f t="shared" si="2532"/>
        <v>0</v>
      </c>
      <c r="AD1030" s="11">
        <f t="shared" si="2499"/>
        <v>597</v>
      </c>
      <c r="AE1030" s="11">
        <f t="shared" si="2500"/>
        <v>204104.4</v>
      </c>
      <c r="AF1030" s="11">
        <f t="shared" si="2501"/>
        <v>0</v>
      </c>
      <c r="AG1030" s="11">
        <f t="shared" si="2533"/>
        <v>0</v>
      </c>
      <c r="AH1030" s="11">
        <f t="shared" si="2502"/>
        <v>597</v>
      </c>
      <c r="AI1030" s="11">
        <f t="shared" si="2503"/>
        <v>204104.4</v>
      </c>
      <c r="AJ1030" s="11">
        <f t="shared" si="2504"/>
        <v>0</v>
      </c>
      <c r="AK1030" s="11">
        <f t="shared" si="2534"/>
        <v>0</v>
      </c>
      <c r="AL1030" s="11">
        <f t="shared" si="2535"/>
        <v>0</v>
      </c>
      <c r="AM1030" s="11">
        <f t="shared" si="2536"/>
        <v>0</v>
      </c>
      <c r="AN1030" s="11">
        <f t="shared" si="2505"/>
        <v>597</v>
      </c>
      <c r="AO1030" s="11">
        <f t="shared" si="2506"/>
        <v>204104.4</v>
      </c>
      <c r="AP1030" s="11">
        <f t="shared" si="2507"/>
        <v>0</v>
      </c>
      <c r="AQ1030" s="11">
        <f t="shared" si="2537"/>
        <v>0</v>
      </c>
      <c r="AR1030" s="11">
        <f t="shared" si="2538"/>
        <v>0</v>
      </c>
      <c r="AS1030" s="11">
        <f t="shared" si="2539"/>
        <v>0</v>
      </c>
      <c r="AT1030" s="11">
        <f t="shared" si="2508"/>
        <v>597</v>
      </c>
      <c r="AU1030" s="11">
        <f t="shared" si="2509"/>
        <v>204104.4</v>
      </c>
      <c r="AV1030" s="11">
        <f t="shared" si="2510"/>
        <v>0</v>
      </c>
      <c r="AW1030" s="11">
        <f t="shared" si="2540"/>
        <v>0</v>
      </c>
      <c r="AX1030" s="11">
        <f t="shared" si="2541"/>
        <v>-204104.4</v>
      </c>
      <c r="AY1030" s="11">
        <f t="shared" si="2542"/>
        <v>0</v>
      </c>
      <c r="AZ1030" s="11">
        <f t="shared" si="2511"/>
        <v>597</v>
      </c>
      <c r="BA1030" s="11">
        <f t="shared" si="2512"/>
        <v>0</v>
      </c>
      <c r="BB1030" s="11">
        <f t="shared" si="2513"/>
        <v>0</v>
      </c>
      <c r="BC1030" s="11">
        <f t="shared" si="2543"/>
        <v>0</v>
      </c>
      <c r="BD1030" s="11">
        <f t="shared" si="2544"/>
        <v>0</v>
      </c>
      <c r="BE1030" s="11">
        <f t="shared" si="2545"/>
        <v>0</v>
      </c>
      <c r="BF1030" s="11">
        <f t="shared" si="2514"/>
        <v>597</v>
      </c>
      <c r="BG1030" s="11">
        <f t="shared" si="2515"/>
        <v>0</v>
      </c>
      <c r="BH1030" s="11">
        <f t="shared" si="2516"/>
        <v>0</v>
      </c>
      <c r="BI1030" s="11">
        <f t="shared" si="2546"/>
        <v>0</v>
      </c>
      <c r="BJ1030" s="11">
        <f t="shared" si="2547"/>
        <v>0</v>
      </c>
      <c r="BK1030" s="11">
        <f t="shared" si="2548"/>
        <v>0</v>
      </c>
      <c r="BL1030" s="11">
        <f t="shared" si="2491"/>
        <v>597</v>
      </c>
      <c r="BM1030" s="11">
        <f t="shared" si="2549"/>
        <v>0</v>
      </c>
      <c r="BN1030" s="43">
        <f t="shared" si="2438"/>
        <v>597</v>
      </c>
      <c r="BO1030" s="11">
        <f t="shared" si="2442"/>
        <v>0</v>
      </c>
      <c r="BP1030" s="11">
        <f t="shared" si="2550"/>
        <v>0</v>
      </c>
      <c r="BQ1030" s="43">
        <f t="shared" si="2439"/>
        <v>0</v>
      </c>
      <c r="BR1030" s="11">
        <f t="shared" si="2443"/>
        <v>0</v>
      </c>
      <c r="BS1030" s="11">
        <f t="shared" si="2550"/>
        <v>0</v>
      </c>
      <c r="BT1030" s="43">
        <f t="shared" si="2440"/>
        <v>0</v>
      </c>
      <c r="BU1030" s="11">
        <f t="shared" si="2550"/>
        <v>0</v>
      </c>
      <c r="BV1030" s="21"/>
      <c r="BW1030" s="21"/>
      <c r="BX1030" s="1" t="str">
        <f t="shared" si="2492"/>
        <v/>
      </c>
    </row>
    <row r="1031" spans="1:76" ht="15.6" customHeight="1" x14ac:dyDescent="0.3">
      <c r="A1031" s="62" t="s">
        <v>681</v>
      </c>
      <c r="B1031" s="63">
        <v>200</v>
      </c>
      <c r="C1031" s="62" t="s">
        <v>66</v>
      </c>
      <c r="D1031" s="62" t="s">
        <v>67</v>
      </c>
      <c r="E1031" s="64" t="s">
        <v>68</v>
      </c>
      <c r="F1031" s="11">
        <v>99403</v>
      </c>
      <c r="G1031" s="11">
        <v>104701.4</v>
      </c>
      <c r="H1031" s="11">
        <v>0</v>
      </c>
      <c r="I1031" s="11"/>
      <c r="J1031" s="11"/>
      <c r="K1031" s="11"/>
      <c r="L1031" s="11">
        <f t="shared" si="2454"/>
        <v>99403</v>
      </c>
      <c r="M1031" s="11">
        <f t="shared" si="2455"/>
        <v>104701.4</v>
      </c>
      <c r="N1031" s="11">
        <f t="shared" si="2456"/>
        <v>0</v>
      </c>
      <c r="O1031" s="11">
        <v>597</v>
      </c>
      <c r="P1031" s="11"/>
      <c r="Q1031" s="11"/>
      <c r="R1031" s="11">
        <f t="shared" si="2493"/>
        <v>100000</v>
      </c>
      <c r="S1031" s="11">
        <f t="shared" si="2494"/>
        <v>104701.4</v>
      </c>
      <c r="T1031" s="11">
        <f t="shared" si="2495"/>
        <v>0</v>
      </c>
      <c r="U1031" s="11"/>
      <c r="V1031" s="11"/>
      <c r="W1031" s="11"/>
      <c r="X1031" s="11">
        <f t="shared" si="2496"/>
        <v>100000</v>
      </c>
      <c r="Y1031" s="11">
        <f t="shared" si="2497"/>
        <v>104701.4</v>
      </c>
      <c r="Z1031" s="11">
        <f t="shared" si="2498"/>
        <v>0</v>
      </c>
      <c r="AA1031" s="11">
        <v>-99403</v>
      </c>
      <c r="AB1031" s="11">
        <v>99403</v>
      </c>
      <c r="AC1031" s="11"/>
      <c r="AD1031" s="11">
        <f t="shared" si="2499"/>
        <v>597</v>
      </c>
      <c r="AE1031" s="11">
        <f t="shared" si="2500"/>
        <v>204104.4</v>
      </c>
      <c r="AF1031" s="11">
        <f t="shared" si="2501"/>
        <v>0</v>
      </c>
      <c r="AG1031" s="11"/>
      <c r="AH1031" s="11">
        <f t="shared" si="2502"/>
        <v>597</v>
      </c>
      <c r="AI1031" s="11">
        <f t="shared" si="2503"/>
        <v>204104.4</v>
      </c>
      <c r="AJ1031" s="11">
        <f t="shared" si="2504"/>
        <v>0</v>
      </c>
      <c r="AK1031" s="11"/>
      <c r="AL1031" s="11"/>
      <c r="AM1031" s="11"/>
      <c r="AN1031" s="11">
        <f t="shared" si="2505"/>
        <v>597</v>
      </c>
      <c r="AO1031" s="11">
        <f t="shared" si="2506"/>
        <v>204104.4</v>
      </c>
      <c r="AP1031" s="11">
        <f t="shared" si="2507"/>
        <v>0</v>
      </c>
      <c r="AQ1031" s="11"/>
      <c r="AR1031" s="11"/>
      <c r="AS1031" s="11"/>
      <c r="AT1031" s="11">
        <f t="shared" si="2508"/>
        <v>597</v>
      </c>
      <c r="AU1031" s="11">
        <f t="shared" si="2509"/>
        <v>204104.4</v>
      </c>
      <c r="AV1031" s="11">
        <f t="shared" si="2510"/>
        <v>0</v>
      </c>
      <c r="AW1031" s="11"/>
      <c r="AX1031" s="11">
        <v>-204104.4</v>
      </c>
      <c r="AY1031" s="11"/>
      <c r="AZ1031" s="11">
        <f t="shared" si="2511"/>
        <v>597</v>
      </c>
      <c r="BA1031" s="11">
        <f t="shared" si="2512"/>
        <v>0</v>
      </c>
      <c r="BB1031" s="11">
        <f t="shared" si="2513"/>
        <v>0</v>
      </c>
      <c r="BC1031" s="11"/>
      <c r="BD1031" s="11"/>
      <c r="BE1031" s="11"/>
      <c r="BF1031" s="11">
        <f t="shared" si="2514"/>
        <v>597</v>
      </c>
      <c r="BG1031" s="11">
        <f t="shared" si="2515"/>
        <v>0</v>
      </c>
      <c r="BH1031" s="11">
        <f t="shared" si="2516"/>
        <v>0</v>
      </c>
      <c r="BI1031" s="11"/>
      <c r="BJ1031" s="11"/>
      <c r="BK1031" s="11"/>
      <c r="BL1031" s="11">
        <f t="shared" si="2491"/>
        <v>597</v>
      </c>
      <c r="BM1031" s="11"/>
      <c r="BN1031" s="43">
        <f t="shared" si="2438"/>
        <v>597</v>
      </c>
      <c r="BO1031" s="11">
        <f t="shared" si="2442"/>
        <v>0</v>
      </c>
      <c r="BP1031" s="11"/>
      <c r="BQ1031" s="43">
        <f t="shared" si="2439"/>
        <v>0</v>
      </c>
      <c r="BR1031" s="11">
        <f t="shared" si="2443"/>
        <v>0</v>
      </c>
      <c r="BS1031" s="11"/>
      <c r="BT1031" s="43">
        <f t="shared" si="2440"/>
        <v>0</v>
      </c>
      <c r="BU1031" s="11"/>
      <c r="BV1031" s="21"/>
      <c r="BW1031" s="21"/>
      <c r="BX1031" s="1" t="str">
        <f t="shared" si="2492"/>
        <v>0503</v>
      </c>
    </row>
    <row r="1032" spans="1:76" ht="31.2" customHeight="1" x14ac:dyDescent="0.3">
      <c r="A1032" s="62" t="s">
        <v>683</v>
      </c>
      <c r="B1032" s="63"/>
      <c r="C1032" s="62"/>
      <c r="D1032" s="62"/>
      <c r="E1032" s="64" t="s">
        <v>684</v>
      </c>
      <c r="F1032" s="11">
        <f t="shared" si="2518"/>
        <v>5275</v>
      </c>
      <c r="G1032" s="11">
        <f t="shared" si="2519"/>
        <v>0</v>
      </c>
      <c r="H1032" s="11">
        <f t="shared" si="2520"/>
        <v>0</v>
      </c>
      <c r="I1032" s="11">
        <f t="shared" si="2521"/>
        <v>0</v>
      </c>
      <c r="J1032" s="11">
        <f t="shared" si="2522"/>
        <v>0</v>
      </c>
      <c r="K1032" s="11">
        <f t="shared" si="2523"/>
        <v>0</v>
      </c>
      <c r="L1032" s="11">
        <f t="shared" si="2454"/>
        <v>5275</v>
      </c>
      <c r="M1032" s="11">
        <f t="shared" si="2455"/>
        <v>0</v>
      </c>
      <c r="N1032" s="11">
        <f t="shared" si="2456"/>
        <v>0</v>
      </c>
      <c r="O1032" s="11">
        <f t="shared" si="2524"/>
        <v>1328</v>
      </c>
      <c r="P1032" s="11">
        <f t="shared" si="2525"/>
        <v>0</v>
      </c>
      <c r="Q1032" s="11">
        <f t="shared" si="2526"/>
        <v>0</v>
      </c>
      <c r="R1032" s="11">
        <f t="shared" si="2493"/>
        <v>6603</v>
      </c>
      <c r="S1032" s="11">
        <f t="shared" si="2494"/>
        <v>0</v>
      </c>
      <c r="T1032" s="11">
        <f t="shared" si="2495"/>
        <v>0</v>
      </c>
      <c r="U1032" s="11">
        <f t="shared" si="2527"/>
        <v>0</v>
      </c>
      <c r="V1032" s="11">
        <f t="shared" si="2528"/>
        <v>0</v>
      </c>
      <c r="W1032" s="11">
        <f t="shared" si="2529"/>
        <v>0</v>
      </c>
      <c r="X1032" s="11">
        <f t="shared" si="2496"/>
        <v>6603</v>
      </c>
      <c r="Y1032" s="11">
        <f t="shared" si="2497"/>
        <v>0</v>
      </c>
      <c r="Z1032" s="11">
        <f t="shared" si="2498"/>
        <v>0</v>
      </c>
      <c r="AA1032" s="11">
        <f t="shared" si="2530"/>
        <v>0</v>
      </c>
      <c r="AB1032" s="11">
        <f t="shared" si="2531"/>
        <v>24195.626</v>
      </c>
      <c r="AC1032" s="11">
        <f t="shared" si="2532"/>
        <v>0</v>
      </c>
      <c r="AD1032" s="11">
        <f t="shared" si="2499"/>
        <v>6603</v>
      </c>
      <c r="AE1032" s="11">
        <f t="shared" si="2500"/>
        <v>24195.626</v>
      </c>
      <c r="AF1032" s="11">
        <f t="shared" si="2501"/>
        <v>0</v>
      </c>
      <c r="AG1032" s="11">
        <f t="shared" si="2533"/>
        <v>0</v>
      </c>
      <c r="AH1032" s="11">
        <f t="shared" si="2502"/>
        <v>6603</v>
      </c>
      <c r="AI1032" s="11">
        <f t="shared" si="2503"/>
        <v>24195.626</v>
      </c>
      <c r="AJ1032" s="11">
        <f t="shared" si="2504"/>
        <v>0</v>
      </c>
      <c r="AK1032" s="11">
        <f t="shared" si="2534"/>
        <v>-3998</v>
      </c>
      <c r="AL1032" s="11">
        <f t="shared" si="2535"/>
        <v>0</v>
      </c>
      <c r="AM1032" s="11">
        <f t="shared" si="2536"/>
        <v>0</v>
      </c>
      <c r="AN1032" s="11">
        <f t="shared" si="2505"/>
        <v>2605</v>
      </c>
      <c r="AO1032" s="11">
        <f t="shared" si="2506"/>
        <v>24195.626</v>
      </c>
      <c r="AP1032" s="11">
        <f t="shared" si="2507"/>
        <v>0</v>
      </c>
      <c r="AQ1032" s="11">
        <f t="shared" si="2537"/>
        <v>0</v>
      </c>
      <c r="AR1032" s="11">
        <f t="shared" si="2538"/>
        <v>0</v>
      </c>
      <c r="AS1032" s="11">
        <f t="shared" si="2539"/>
        <v>0</v>
      </c>
      <c r="AT1032" s="11">
        <f t="shared" si="2508"/>
        <v>2605</v>
      </c>
      <c r="AU1032" s="11">
        <f t="shared" si="2509"/>
        <v>24195.626</v>
      </c>
      <c r="AV1032" s="11">
        <f t="shared" si="2510"/>
        <v>0</v>
      </c>
      <c r="AW1032" s="11">
        <f t="shared" si="2540"/>
        <v>0</v>
      </c>
      <c r="AX1032" s="11">
        <f t="shared" si="2541"/>
        <v>0</v>
      </c>
      <c r="AY1032" s="11">
        <f t="shared" si="2542"/>
        <v>0</v>
      </c>
      <c r="AZ1032" s="11">
        <f t="shared" si="2511"/>
        <v>2605</v>
      </c>
      <c r="BA1032" s="11">
        <f t="shared" si="2512"/>
        <v>24195.626</v>
      </c>
      <c r="BB1032" s="11">
        <f t="shared" si="2513"/>
        <v>0</v>
      </c>
      <c r="BC1032" s="11">
        <f t="shared" si="2543"/>
        <v>0</v>
      </c>
      <c r="BD1032" s="11">
        <f t="shared" si="2544"/>
        <v>0</v>
      </c>
      <c r="BE1032" s="11">
        <f t="shared" si="2545"/>
        <v>0</v>
      </c>
      <c r="BF1032" s="11">
        <f t="shared" si="2514"/>
        <v>2605</v>
      </c>
      <c r="BG1032" s="11">
        <f t="shared" si="2515"/>
        <v>24195.626</v>
      </c>
      <c r="BH1032" s="11">
        <f t="shared" si="2516"/>
        <v>0</v>
      </c>
      <c r="BI1032" s="11">
        <f t="shared" si="2546"/>
        <v>0</v>
      </c>
      <c r="BJ1032" s="11">
        <f t="shared" si="2547"/>
        <v>0</v>
      </c>
      <c r="BK1032" s="11">
        <f t="shared" si="2548"/>
        <v>0</v>
      </c>
      <c r="BL1032" s="11">
        <f t="shared" si="2491"/>
        <v>2605</v>
      </c>
      <c r="BM1032" s="11">
        <f t="shared" si="2549"/>
        <v>0</v>
      </c>
      <c r="BN1032" s="43">
        <f t="shared" si="2438"/>
        <v>2605</v>
      </c>
      <c r="BO1032" s="11">
        <f t="shared" si="2442"/>
        <v>24195.626</v>
      </c>
      <c r="BP1032" s="11">
        <f t="shared" si="2550"/>
        <v>0</v>
      </c>
      <c r="BQ1032" s="43">
        <f t="shared" si="2439"/>
        <v>24195.626</v>
      </c>
      <c r="BR1032" s="11">
        <f t="shared" si="2443"/>
        <v>0</v>
      </c>
      <c r="BS1032" s="11">
        <f t="shared" si="2550"/>
        <v>0</v>
      </c>
      <c r="BT1032" s="43">
        <f t="shared" si="2440"/>
        <v>0</v>
      </c>
      <c r="BU1032" s="11">
        <f t="shared" si="2550"/>
        <v>0</v>
      </c>
      <c r="BV1032" s="21"/>
      <c r="BW1032" s="21"/>
      <c r="BX1032" s="1" t="str">
        <f t="shared" si="2492"/>
        <v/>
      </c>
    </row>
    <row r="1033" spans="1:76" ht="31.2" customHeight="1" x14ac:dyDescent="0.3">
      <c r="A1033" s="62" t="s">
        <v>683</v>
      </c>
      <c r="B1033" s="63" t="s">
        <v>64</v>
      </c>
      <c r="C1033" s="62"/>
      <c r="D1033" s="62"/>
      <c r="E1033" s="64" t="s">
        <v>65</v>
      </c>
      <c r="F1033" s="11">
        <f t="shared" si="2518"/>
        <v>5275</v>
      </c>
      <c r="G1033" s="11">
        <f t="shared" si="2519"/>
        <v>0</v>
      </c>
      <c r="H1033" s="11">
        <f t="shared" si="2520"/>
        <v>0</v>
      </c>
      <c r="I1033" s="11">
        <f t="shared" si="2521"/>
        <v>0</v>
      </c>
      <c r="J1033" s="11">
        <f t="shared" si="2522"/>
        <v>0</v>
      </c>
      <c r="K1033" s="11">
        <f t="shared" si="2523"/>
        <v>0</v>
      </c>
      <c r="L1033" s="11">
        <f t="shared" si="2454"/>
        <v>5275</v>
      </c>
      <c r="M1033" s="11">
        <f t="shared" si="2455"/>
        <v>0</v>
      </c>
      <c r="N1033" s="11">
        <f t="shared" si="2456"/>
        <v>0</v>
      </c>
      <c r="O1033" s="11">
        <f t="shared" si="2524"/>
        <v>1328</v>
      </c>
      <c r="P1033" s="11">
        <f t="shared" si="2525"/>
        <v>0</v>
      </c>
      <c r="Q1033" s="11">
        <f t="shared" si="2526"/>
        <v>0</v>
      </c>
      <c r="R1033" s="11">
        <f t="shared" si="2493"/>
        <v>6603</v>
      </c>
      <c r="S1033" s="11">
        <f t="shared" si="2494"/>
        <v>0</v>
      </c>
      <c r="T1033" s="11">
        <f t="shared" si="2495"/>
        <v>0</v>
      </c>
      <c r="U1033" s="11">
        <f t="shared" si="2527"/>
        <v>0</v>
      </c>
      <c r="V1033" s="11">
        <f t="shared" si="2528"/>
        <v>0</v>
      </c>
      <c r="W1033" s="11">
        <f t="shared" si="2529"/>
        <v>0</v>
      </c>
      <c r="X1033" s="11">
        <f t="shared" si="2496"/>
        <v>6603</v>
      </c>
      <c r="Y1033" s="11">
        <f t="shared" si="2497"/>
        <v>0</v>
      </c>
      <c r="Z1033" s="11">
        <f t="shared" si="2498"/>
        <v>0</v>
      </c>
      <c r="AA1033" s="11">
        <f t="shared" si="2530"/>
        <v>0</v>
      </c>
      <c r="AB1033" s="11">
        <f t="shared" si="2531"/>
        <v>24195.626</v>
      </c>
      <c r="AC1033" s="11">
        <f t="shared" si="2532"/>
        <v>0</v>
      </c>
      <c r="AD1033" s="11">
        <f t="shared" si="2499"/>
        <v>6603</v>
      </c>
      <c r="AE1033" s="11">
        <f t="shared" si="2500"/>
        <v>24195.626</v>
      </c>
      <c r="AF1033" s="11">
        <f t="shared" si="2501"/>
        <v>0</v>
      </c>
      <c r="AG1033" s="11">
        <f t="shared" si="2533"/>
        <v>0</v>
      </c>
      <c r="AH1033" s="11">
        <f t="shared" si="2502"/>
        <v>6603</v>
      </c>
      <c r="AI1033" s="11">
        <f t="shared" si="2503"/>
        <v>24195.626</v>
      </c>
      <c r="AJ1033" s="11">
        <f t="shared" si="2504"/>
        <v>0</v>
      </c>
      <c r="AK1033" s="11">
        <f t="shared" si="2534"/>
        <v>-3998</v>
      </c>
      <c r="AL1033" s="11">
        <f t="shared" si="2535"/>
        <v>0</v>
      </c>
      <c r="AM1033" s="11">
        <f t="shared" si="2536"/>
        <v>0</v>
      </c>
      <c r="AN1033" s="11">
        <f t="shared" si="2505"/>
        <v>2605</v>
      </c>
      <c r="AO1033" s="11">
        <f t="shared" si="2506"/>
        <v>24195.626</v>
      </c>
      <c r="AP1033" s="11">
        <f t="shared" si="2507"/>
        <v>0</v>
      </c>
      <c r="AQ1033" s="11">
        <f t="shared" si="2537"/>
        <v>0</v>
      </c>
      <c r="AR1033" s="11">
        <f t="shared" si="2538"/>
        <v>0</v>
      </c>
      <c r="AS1033" s="11">
        <f t="shared" si="2539"/>
        <v>0</v>
      </c>
      <c r="AT1033" s="11">
        <f t="shared" si="2508"/>
        <v>2605</v>
      </c>
      <c r="AU1033" s="11">
        <f t="shared" si="2509"/>
        <v>24195.626</v>
      </c>
      <c r="AV1033" s="11">
        <f t="shared" si="2510"/>
        <v>0</v>
      </c>
      <c r="AW1033" s="11">
        <f t="shared" si="2540"/>
        <v>0</v>
      </c>
      <c r="AX1033" s="11">
        <f t="shared" si="2541"/>
        <v>0</v>
      </c>
      <c r="AY1033" s="11">
        <f t="shared" si="2542"/>
        <v>0</v>
      </c>
      <c r="AZ1033" s="11">
        <f t="shared" si="2511"/>
        <v>2605</v>
      </c>
      <c r="BA1033" s="11">
        <f t="shared" si="2512"/>
        <v>24195.626</v>
      </c>
      <c r="BB1033" s="11">
        <f t="shared" si="2513"/>
        <v>0</v>
      </c>
      <c r="BC1033" s="11">
        <f t="shared" si="2543"/>
        <v>0</v>
      </c>
      <c r="BD1033" s="11">
        <f t="shared" si="2544"/>
        <v>0</v>
      </c>
      <c r="BE1033" s="11">
        <f t="shared" si="2545"/>
        <v>0</v>
      </c>
      <c r="BF1033" s="11">
        <f t="shared" si="2514"/>
        <v>2605</v>
      </c>
      <c r="BG1033" s="11">
        <f t="shared" si="2515"/>
        <v>24195.626</v>
      </c>
      <c r="BH1033" s="11">
        <f t="shared" si="2516"/>
        <v>0</v>
      </c>
      <c r="BI1033" s="11">
        <f t="shared" si="2546"/>
        <v>0</v>
      </c>
      <c r="BJ1033" s="11">
        <f t="shared" si="2547"/>
        <v>0</v>
      </c>
      <c r="BK1033" s="11">
        <f t="shared" si="2548"/>
        <v>0</v>
      </c>
      <c r="BL1033" s="11">
        <f t="shared" si="2491"/>
        <v>2605</v>
      </c>
      <c r="BM1033" s="11">
        <f t="shared" si="2549"/>
        <v>0</v>
      </c>
      <c r="BN1033" s="43">
        <f t="shared" si="2438"/>
        <v>2605</v>
      </c>
      <c r="BO1033" s="11">
        <f t="shared" si="2442"/>
        <v>24195.626</v>
      </c>
      <c r="BP1033" s="11">
        <f t="shared" si="2550"/>
        <v>0</v>
      </c>
      <c r="BQ1033" s="43">
        <f t="shared" si="2439"/>
        <v>24195.626</v>
      </c>
      <c r="BR1033" s="11">
        <f t="shared" si="2443"/>
        <v>0</v>
      </c>
      <c r="BS1033" s="11">
        <f t="shared" si="2550"/>
        <v>0</v>
      </c>
      <c r="BT1033" s="43">
        <f t="shared" si="2440"/>
        <v>0</v>
      </c>
      <c r="BU1033" s="11">
        <f t="shared" si="2550"/>
        <v>0</v>
      </c>
      <c r="BV1033" s="21"/>
      <c r="BW1033" s="21"/>
      <c r="BX1033" s="1" t="str">
        <f t="shared" si="2492"/>
        <v/>
      </c>
    </row>
    <row r="1034" spans="1:76" ht="15.6" customHeight="1" x14ac:dyDescent="0.3">
      <c r="A1034" s="62" t="s">
        <v>683</v>
      </c>
      <c r="B1034" s="63">
        <v>200</v>
      </c>
      <c r="C1034" s="62" t="s">
        <v>66</v>
      </c>
      <c r="D1034" s="62" t="s">
        <v>67</v>
      </c>
      <c r="E1034" s="64" t="s">
        <v>68</v>
      </c>
      <c r="F1034" s="11">
        <v>5275</v>
      </c>
      <c r="G1034" s="11">
        <v>0</v>
      </c>
      <c r="H1034" s="11">
        <v>0</v>
      </c>
      <c r="I1034" s="11"/>
      <c r="J1034" s="11"/>
      <c r="K1034" s="11"/>
      <c r="L1034" s="11">
        <f t="shared" si="2454"/>
        <v>5275</v>
      </c>
      <c r="M1034" s="11">
        <f t="shared" si="2455"/>
        <v>0</v>
      </c>
      <c r="N1034" s="11">
        <f t="shared" si="2456"/>
        <v>0</v>
      </c>
      <c r="O1034" s="11">
        <v>1328</v>
      </c>
      <c r="P1034" s="11"/>
      <c r="Q1034" s="11"/>
      <c r="R1034" s="11">
        <f t="shared" si="2493"/>
        <v>6603</v>
      </c>
      <c r="S1034" s="11">
        <f t="shared" si="2494"/>
        <v>0</v>
      </c>
      <c r="T1034" s="11">
        <f t="shared" si="2495"/>
        <v>0</v>
      </c>
      <c r="U1034" s="11"/>
      <c r="V1034" s="11"/>
      <c r="W1034" s="11"/>
      <c r="X1034" s="11">
        <f t="shared" si="2496"/>
        <v>6603</v>
      </c>
      <c r="Y1034" s="11">
        <f t="shared" si="2497"/>
        <v>0</v>
      </c>
      <c r="Z1034" s="11">
        <f t="shared" si="2498"/>
        <v>0</v>
      </c>
      <c r="AA1034" s="11"/>
      <c r="AB1034" s="11">
        <v>24195.626</v>
      </c>
      <c r="AC1034" s="11"/>
      <c r="AD1034" s="11">
        <f t="shared" si="2499"/>
        <v>6603</v>
      </c>
      <c r="AE1034" s="11">
        <f t="shared" si="2500"/>
        <v>24195.626</v>
      </c>
      <c r="AF1034" s="11">
        <f t="shared" si="2501"/>
        <v>0</v>
      </c>
      <c r="AG1034" s="11"/>
      <c r="AH1034" s="11">
        <f t="shared" si="2502"/>
        <v>6603</v>
      </c>
      <c r="AI1034" s="11">
        <f t="shared" si="2503"/>
        <v>24195.626</v>
      </c>
      <c r="AJ1034" s="11">
        <f t="shared" si="2504"/>
        <v>0</v>
      </c>
      <c r="AK1034" s="11">
        <v>-3998</v>
      </c>
      <c r="AL1034" s="11"/>
      <c r="AM1034" s="11"/>
      <c r="AN1034" s="11">
        <f t="shared" si="2505"/>
        <v>2605</v>
      </c>
      <c r="AO1034" s="11">
        <f t="shared" si="2506"/>
        <v>24195.626</v>
      </c>
      <c r="AP1034" s="11">
        <f t="shared" si="2507"/>
        <v>0</v>
      </c>
      <c r="AQ1034" s="11"/>
      <c r="AR1034" s="11"/>
      <c r="AS1034" s="11"/>
      <c r="AT1034" s="11">
        <f t="shared" si="2508"/>
        <v>2605</v>
      </c>
      <c r="AU1034" s="11">
        <f t="shared" si="2509"/>
        <v>24195.626</v>
      </c>
      <c r="AV1034" s="11">
        <f t="shared" si="2510"/>
        <v>0</v>
      </c>
      <c r="AW1034" s="11"/>
      <c r="AX1034" s="11"/>
      <c r="AY1034" s="11"/>
      <c r="AZ1034" s="11">
        <f t="shared" si="2511"/>
        <v>2605</v>
      </c>
      <c r="BA1034" s="11">
        <f t="shared" si="2512"/>
        <v>24195.626</v>
      </c>
      <c r="BB1034" s="11">
        <f t="shared" si="2513"/>
        <v>0</v>
      </c>
      <c r="BC1034" s="11"/>
      <c r="BD1034" s="11"/>
      <c r="BE1034" s="11"/>
      <c r="BF1034" s="11">
        <f t="shared" si="2514"/>
        <v>2605</v>
      </c>
      <c r="BG1034" s="11">
        <f t="shared" si="2515"/>
        <v>24195.626</v>
      </c>
      <c r="BH1034" s="11">
        <f t="shared" si="2516"/>
        <v>0</v>
      </c>
      <c r="BI1034" s="11"/>
      <c r="BJ1034" s="11"/>
      <c r="BK1034" s="11"/>
      <c r="BL1034" s="11">
        <f t="shared" si="2491"/>
        <v>2605</v>
      </c>
      <c r="BM1034" s="11"/>
      <c r="BN1034" s="43">
        <f t="shared" si="2438"/>
        <v>2605</v>
      </c>
      <c r="BO1034" s="11">
        <f t="shared" si="2442"/>
        <v>24195.626</v>
      </c>
      <c r="BP1034" s="11"/>
      <c r="BQ1034" s="43">
        <f t="shared" si="2439"/>
        <v>24195.626</v>
      </c>
      <c r="BR1034" s="11">
        <f t="shared" si="2443"/>
        <v>0</v>
      </c>
      <c r="BS1034" s="11"/>
      <c r="BT1034" s="43">
        <f t="shared" si="2440"/>
        <v>0</v>
      </c>
      <c r="BU1034" s="11"/>
      <c r="BV1034" s="21"/>
      <c r="BW1034" s="21"/>
      <c r="BX1034" s="1" t="str">
        <f t="shared" si="2492"/>
        <v>0503</v>
      </c>
    </row>
    <row r="1035" spans="1:76" ht="15.6" customHeight="1" x14ac:dyDescent="0.3">
      <c r="A1035" s="62" t="s">
        <v>685</v>
      </c>
      <c r="B1035" s="63"/>
      <c r="C1035" s="62"/>
      <c r="D1035" s="62"/>
      <c r="E1035" s="64" t="s">
        <v>686</v>
      </c>
      <c r="F1035" s="11">
        <f t="shared" si="2518"/>
        <v>106932.7</v>
      </c>
      <c r="G1035" s="11">
        <f t="shared" si="2519"/>
        <v>156932.70000000001</v>
      </c>
      <c r="H1035" s="11">
        <f t="shared" si="2520"/>
        <v>156932.70000000001</v>
      </c>
      <c r="I1035" s="11">
        <f t="shared" si="2521"/>
        <v>0</v>
      </c>
      <c r="J1035" s="11">
        <f t="shared" si="2522"/>
        <v>0</v>
      </c>
      <c r="K1035" s="11">
        <f t="shared" si="2523"/>
        <v>0</v>
      </c>
      <c r="L1035" s="11">
        <f t="shared" si="2454"/>
        <v>106932.7</v>
      </c>
      <c r="M1035" s="11">
        <f t="shared" si="2455"/>
        <v>156932.70000000001</v>
      </c>
      <c r="N1035" s="11">
        <f t="shared" si="2456"/>
        <v>156932.70000000001</v>
      </c>
      <c r="O1035" s="11">
        <f t="shared" si="2524"/>
        <v>9797.3660500000005</v>
      </c>
      <c r="P1035" s="11">
        <f t="shared" si="2525"/>
        <v>0</v>
      </c>
      <c r="Q1035" s="11">
        <f t="shared" si="2526"/>
        <v>0</v>
      </c>
      <c r="R1035" s="11">
        <f t="shared" si="2493"/>
        <v>116730.06604999999</v>
      </c>
      <c r="S1035" s="11">
        <f t="shared" si="2494"/>
        <v>156932.70000000001</v>
      </c>
      <c r="T1035" s="11">
        <f t="shared" si="2495"/>
        <v>156932.70000000001</v>
      </c>
      <c r="U1035" s="11">
        <f t="shared" si="2527"/>
        <v>0</v>
      </c>
      <c r="V1035" s="11">
        <f t="shared" si="2528"/>
        <v>0</v>
      </c>
      <c r="W1035" s="11">
        <f t="shared" si="2529"/>
        <v>0</v>
      </c>
      <c r="X1035" s="11">
        <f t="shared" si="2496"/>
        <v>116730.06604999999</v>
      </c>
      <c r="Y1035" s="11">
        <f t="shared" si="2497"/>
        <v>156932.70000000001</v>
      </c>
      <c r="Z1035" s="11">
        <f t="shared" si="2498"/>
        <v>156932.70000000001</v>
      </c>
      <c r="AA1035" s="11">
        <f t="shared" si="2530"/>
        <v>0</v>
      </c>
      <c r="AB1035" s="11">
        <f t="shared" si="2531"/>
        <v>0</v>
      </c>
      <c r="AC1035" s="11">
        <f t="shared" si="2532"/>
        <v>0</v>
      </c>
      <c r="AD1035" s="11">
        <f t="shared" si="2499"/>
        <v>116730.06604999999</v>
      </c>
      <c r="AE1035" s="11">
        <f t="shared" si="2500"/>
        <v>156932.70000000001</v>
      </c>
      <c r="AF1035" s="11">
        <f t="shared" si="2501"/>
        <v>156932.70000000001</v>
      </c>
      <c r="AG1035" s="11">
        <f t="shared" si="2533"/>
        <v>0</v>
      </c>
      <c r="AH1035" s="11">
        <f t="shared" si="2502"/>
        <v>116730.06604999999</v>
      </c>
      <c r="AI1035" s="11">
        <f t="shared" si="2503"/>
        <v>156932.70000000001</v>
      </c>
      <c r="AJ1035" s="11">
        <f t="shared" si="2504"/>
        <v>156932.70000000001</v>
      </c>
      <c r="AK1035" s="11">
        <f t="shared" si="2534"/>
        <v>0</v>
      </c>
      <c r="AL1035" s="11">
        <f t="shared" si="2535"/>
        <v>0</v>
      </c>
      <c r="AM1035" s="11">
        <f t="shared" si="2536"/>
        <v>0</v>
      </c>
      <c r="AN1035" s="11">
        <f t="shared" si="2505"/>
        <v>116730.06604999999</v>
      </c>
      <c r="AO1035" s="11">
        <f t="shared" si="2506"/>
        <v>156932.70000000001</v>
      </c>
      <c r="AP1035" s="11">
        <f t="shared" si="2507"/>
        <v>156932.70000000001</v>
      </c>
      <c r="AQ1035" s="11">
        <f t="shared" si="2537"/>
        <v>0</v>
      </c>
      <c r="AR1035" s="11">
        <f t="shared" si="2538"/>
        <v>0</v>
      </c>
      <c r="AS1035" s="11">
        <f t="shared" si="2539"/>
        <v>0</v>
      </c>
      <c r="AT1035" s="11">
        <f t="shared" si="2508"/>
        <v>116730.06604999999</v>
      </c>
      <c r="AU1035" s="11">
        <f t="shared" si="2509"/>
        <v>156932.70000000001</v>
      </c>
      <c r="AV1035" s="11">
        <f t="shared" si="2510"/>
        <v>156932.70000000001</v>
      </c>
      <c r="AW1035" s="11">
        <f t="shared" si="2540"/>
        <v>0</v>
      </c>
      <c r="AX1035" s="11">
        <f t="shared" si="2541"/>
        <v>0</v>
      </c>
      <c r="AY1035" s="11">
        <f t="shared" si="2542"/>
        <v>0</v>
      </c>
      <c r="AZ1035" s="11">
        <f t="shared" si="2511"/>
        <v>116730.06604999999</v>
      </c>
      <c r="BA1035" s="11">
        <f t="shared" si="2512"/>
        <v>156932.70000000001</v>
      </c>
      <c r="BB1035" s="11">
        <f t="shared" si="2513"/>
        <v>156932.70000000001</v>
      </c>
      <c r="BC1035" s="11">
        <f t="shared" si="2543"/>
        <v>0</v>
      </c>
      <c r="BD1035" s="11">
        <f t="shared" si="2544"/>
        <v>0</v>
      </c>
      <c r="BE1035" s="11">
        <f t="shared" si="2545"/>
        <v>0</v>
      </c>
      <c r="BF1035" s="11">
        <f t="shared" si="2514"/>
        <v>116730.06604999999</v>
      </c>
      <c r="BG1035" s="11">
        <f t="shared" si="2515"/>
        <v>156932.70000000001</v>
      </c>
      <c r="BH1035" s="11">
        <f t="shared" si="2516"/>
        <v>156932.70000000001</v>
      </c>
      <c r="BI1035" s="11">
        <f t="shared" si="2546"/>
        <v>-900.69600000000003</v>
      </c>
      <c r="BJ1035" s="11">
        <f t="shared" si="2547"/>
        <v>0</v>
      </c>
      <c r="BK1035" s="11">
        <f t="shared" si="2548"/>
        <v>0</v>
      </c>
      <c r="BL1035" s="11">
        <f t="shared" si="2491"/>
        <v>115829.37005</v>
      </c>
      <c r="BM1035" s="11">
        <f t="shared" si="2549"/>
        <v>0</v>
      </c>
      <c r="BN1035" s="43">
        <f t="shared" si="2438"/>
        <v>115829.37005</v>
      </c>
      <c r="BO1035" s="11">
        <f t="shared" si="2442"/>
        <v>156932.70000000001</v>
      </c>
      <c r="BP1035" s="11">
        <f t="shared" si="2550"/>
        <v>0</v>
      </c>
      <c r="BQ1035" s="43">
        <f t="shared" si="2439"/>
        <v>156932.70000000001</v>
      </c>
      <c r="BR1035" s="11">
        <f t="shared" si="2443"/>
        <v>156932.70000000001</v>
      </c>
      <c r="BS1035" s="11">
        <f t="shared" si="2550"/>
        <v>0</v>
      </c>
      <c r="BT1035" s="43">
        <f t="shared" si="2440"/>
        <v>156932.70000000001</v>
      </c>
      <c r="BU1035" s="11">
        <f t="shared" si="2550"/>
        <v>0</v>
      </c>
      <c r="BV1035" s="21"/>
      <c r="BW1035" s="21"/>
      <c r="BX1035" s="1" t="str">
        <f t="shared" si="2492"/>
        <v/>
      </c>
    </row>
    <row r="1036" spans="1:76" ht="31.2" customHeight="1" x14ac:dyDescent="0.3">
      <c r="A1036" s="62" t="s">
        <v>685</v>
      </c>
      <c r="B1036" s="63" t="s">
        <v>64</v>
      </c>
      <c r="C1036" s="62"/>
      <c r="D1036" s="62"/>
      <c r="E1036" s="64" t="s">
        <v>65</v>
      </c>
      <c r="F1036" s="11">
        <f t="shared" si="2518"/>
        <v>106932.7</v>
      </c>
      <c r="G1036" s="11">
        <f t="shared" si="2519"/>
        <v>156932.70000000001</v>
      </c>
      <c r="H1036" s="11">
        <f t="shared" si="2520"/>
        <v>156932.70000000001</v>
      </c>
      <c r="I1036" s="11">
        <f t="shared" si="2521"/>
        <v>0</v>
      </c>
      <c r="J1036" s="11">
        <f t="shared" si="2522"/>
        <v>0</v>
      </c>
      <c r="K1036" s="11">
        <f t="shared" si="2523"/>
        <v>0</v>
      </c>
      <c r="L1036" s="11">
        <f t="shared" si="2454"/>
        <v>106932.7</v>
      </c>
      <c r="M1036" s="11">
        <f t="shared" si="2455"/>
        <v>156932.70000000001</v>
      </c>
      <c r="N1036" s="11">
        <f t="shared" si="2456"/>
        <v>156932.70000000001</v>
      </c>
      <c r="O1036" s="11">
        <f t="shared" si="2524"/>
        <v>9797.3660500000005</v>
      </c>
      <c r="P1036" s="11">
        <f t="shared" si="2525"/>
        <v>0</v>
      </c>
      <c r="Q1036" s="11">
        <f t="shared" si="2526"/>
        <v>0</v>
      </c>
      <c r="R1036" s="11">
        <f t="shared" si="2493"/>
        <v>116730.06604999999</v>
      </c>
      <c r="S1036" s="11">
        <f t="shared" si="2494"/>
        <v>156932.70000000001</v>
      </c>
      <c r="T1036" s="11">
        <f t="shared" si="2495"/>
        <v>156932.70000000001</v>
      </c>
      <c r="U1036" s="11">
        <f t="shared" si="2527"/>
        <v>0</v>
      </c>
      <c r="V1036" s="11">
        <f t="shared" si="2528"/>
        <v>0</v>
      </c>
      <c r="W1036" s="11">
        <f t="shared" si="2529"/>
        <v>0</v>
      </c>
      <c r="X1036" s="11">
        <f t="shared" si="2496"/>
        <v>116730.06604999999</v>
      </c>
      <c r="Y1036" s="11">
        <f t="shared" si="2497"/>
        <v>156932.70000000001</v>
      </c>
      <c r="Z1036" s="11">
        <f t="shared" si="2498"/>
        <v>156932.70000000001</v>
      </c>
      <c r="AA1036" s="11">
        <f t="shared" si="2530"/>
        <v>0</v>
      </c>
      <c r="AB1036" s="11">
        <f t="shared" si="2531"/>
        <v>0</v>
      </c>
      <c r="AC1036" s="11">
        <f t="shared" si="2532"/>
        <v>0</v>
      </c>
      <c r="AD1036" s="11">
        <f t="shared" si="2499"/>
        <v>116730.06604999999</v>
      </c>
      <c r="AE1036" s="11">
        <f t="shared" si="2500"/>
        <v>156932.70000000001</v>
      </c>
      <c r="AF1036" s="11">
        <f t="shared" si="2501"/>
        <v>156932.70000000001</v>
      </c>
      <c r="AG1036" s="11">
        <f t="shared" si="2533"/>
        <v>0</v>
      </c>
      <c r="AH1036" s="11">
        <f t="shared" si="2502"/>
        <v>116730.06604999999</v>
      </c>
      <c r="AI1036" s="11">
        <f t="shared" si="2503"/>
        <v>156932.70000000001</v>
      </c>
      <c r="AJ1036" s="11">
        <f t="shared" si="2504"/>
        <v>156932.70000000001</v>
      </c>
      <c r="AK1036" s="11">
        <f t="shared" si="2534"/>
        <v>0</v>
      </c>
      <c r="AL1036" s="11">
        <f t="shared" si="2535"/>
        <v>0</v>
      </c>
      <c r="AM1036" s="11">
        <f t="shared" si="2536"/>
        <v>0</v>
      </c>
      <c r="AN1036" s="11">
        <f t="shared" si="2505"/>
        <v>116730.06604999999</v>
      </c>
      <c r="AO1036" s="11">
        <f t="shared" si="2506"/>
        <v>156932.70000000001</v>
      </c>
      <c r="AP1036" s="11">
        <f t="shared" si="2507"/>
        <v>156932.70000000001</v>
      </c>
      <c r="AQ1036" s="11">
        <f t="shared" si="2537"/>
        <v>0</v>
      </c>
      <c r="AR1036" s="11">
        <f t="shared" si="2538"/>
        <v>0</v>
      </c>
      <c r="AS1036" s="11">
        <f t="shared" si="2539"/>
        <v>0</v>
      </c>
      <c r="AT1036" s="11">
        <f t="shared" si="2508"/>
        <v>116730.06604999999</v>
      </c>
      <c r="AU1036" s="11">
        <f t="shared" si="2509"/>
        <v>156932.70000000001</v>
      </c>
      <c r="AV1036" s="11">
        <f t="shared" si="2510"/>
        <v>156932.70000000001</v>
      </c>
      <c r="AW1036" s="11">
        <f t="shared" si="2540"/>
        <v>0</v>
      </c>
      <c r="AX1036" s="11">
        <f t="shared" si="2541"/>
        <v>0</v>
      </c>
      <c r="AY1036" s="11">
        <f t="shared" si="2542"/>
        <v>0</v>
      </c>
      <c r="AZ1036" s="11">
        <f t="shared" si="2511"/>
        <v>116730.06604999999</v>
      </c>
      <c r="BA1036" s="11">
        <f t="shared" si="2512"/>
        <v>156932.70000000001</v>
      </c>
      <c r="BB1036" s="11">
        <f t="shared" si="2513"/>
        <v>156932.70000000001</v>
      </c>
      <c r="BC1036" s="11">
        <f t="shared" si="2543"/>
        <v>0</v>
      </c>
      <c r="BD1036" s="11">
        <f t="shared" si="2544"/>
        <v>0</v>
      </c>
      <c r="BE1036" s="11">
        <f t="shared" si="2545"/>
        <v>0</v>
      </c>
      <c r="BF1036" s="11">
        <f t="shared" si="2514"/>
        <v>116730.06604999999</v>
      </c>
      <c r="BG1036" s="11">
        <f t="shared" si="2515"/>
        <v>156932.70000000001</v>
      </c>
      <c r="BH1036" s="11">
        <f t="shared" si="2516"/>
        <v>156932.70000000001</v>
      </c>
      <c r="BI1036" s="11">
        <f t="shared" si="2546"/>
        <v>-900.69600000000003</v>
      </c>
      <c r="BJ1036" s="11">
        <f t="shared" si="2547"/>
        <v>0</v>
      </c>
      <c r="BK1036" s="11">
        <f t="shared" si="2548"/>
        <v>0</v>
      </c>
      <c r="BL1036" s="11">
        <f t="shared" si="2491"/>
        <v>115829.37005</v>
      </c>
      <c r="BM1036" s="11">
        <f t="shared" si="2549"/>
        <v>0</v>
      </c>
      <c r="BN1036" s="43">
        <f t="shared" ref="BN1036:BN1099" si="2551">BL1036+BM1036</f>
        <v>115829.37005</v>
      </c>
      <c r="BO1036" s="11">
        <f t="shared" si="2442"/>
        <v>156932.70000000001</v>
      </c>
      <c r="BP1036" s="11">
        <f t="shared" si="2550"/>
        <v>0</v>
      </c>
      <c r="BQ1036" s="43">
        <f t="shared" ref="BQ1036:BQ1099" si="2552">BO1036+BP1036</f>
        <v>156932.70000000001</v>
      </c>
      <c r="BR1036" s="11">
        <f t="shared" si="2443"/>
        <v>156932.70000000001</v>
      </c>
      <c r="BS1036" s="11">
        <f t="shared" si="2550"/>
        <v>0</v>
      </c>
      <c r="BT1036" s="43">
        <f t="shared" ref="BT1036:BT1099" si="2553">BR1036+BS1036</f>
        <v>156932.70000000001</v>
      </c>
      <c r="BU1036" s="11">
        <f t="shared" si="2550"/>
        <v>0</v>
      </c>
      <c r="BV1036" s="21"/>
      <c r="BW1036" s="21"/>
      <c r="BX1036" s="1" t="str">
        <f t="shared" si="2492"/>
        <v/>
      </c>
    </row>
    <row r="1037" spans="1:76" ht="15.6" customHeight="1" x14ac:dyDescent="0.3">
      <c r="A1037" s="62" t="s">
        <v>685</v>
      </c>
      <c r="B1037" s="63">
        <v>200</v>
      </c>
      <c r="C1037" s="62" t="s">
        <v>66</v>
      </c>
      <c r="D1037" s="62" t="s">
        <v>67</v>
      </c>
      <c r="E1037" s="64" t="s">
        <v>68</v>
      </c>
      <c r="F1037" s="11">
        <v>106932.7</v>
      </c>
      <c r="G1037" s="11">
        <v>156932.70000000001</v>
      </c>
      <c r="H1037" s="11">
        <v>156932.70000000001</v>
      </c>
      <c r="I1037" s="11"/>
      <c r="J1037" s="11"/>
      <c r="K1037" s="11"/>
      <c r="L1037" s="11">
        <f t="shared" si="2454"/>
        <v>106932.7</v>
      </c>
      <c r="M1037" s="11">
        <f t="shared" si="2455"/>
        <v>156932.70000000001</v>
      </c>
      <c r="N1037" s="11">
        <f t="shared" si="2456"/>
        <v>156932.70000000001</v>
      </c>
      <c r="O1037" s="11">
        <f>2230.00305+4081.416+3485.947</f>
        <v>9797.3660500000005</v>
      </c>
      <c r="P1037" s="11"/>
      <c r="Q1037" s="11"/>
      <c r="R1037" s="11">
        <f t="shared" si="2493"/>
        <v>116730.06604999999</v>
      </c>
      <c r="S1037" s="11">
        <f t="shared" si="2494"/>
        <v>156932.70000000001</v>
      </c>
      <c r="T1037" s="11">
        <f t="shared" si="2495"/>
        <v>156932.70000000001</v>
      </c>
      <c r="U1037" s="11"/>
      <c r="V1037" s="11"/>
      <c r="W1037" s="11"/>
      <c r="X1037" s="11">
        <f t="shared" si="2496"/>
        <v>116730.06604999999</v>
      </c>
      <c r="Y1037" s="11">
        <f t="shared" si="2497"/>
        <v>156932.70000000001</v>
      </c>
      <c r="Z1037" s="11">
        <f t="shared" si="2498"/>
        <v>156932.70000000001</v>
      </c>
      <c r="AA1037" s="11"/>
      <c r="AB1037" s="11"/>
      <c r="AC1037" s="11"/>
      <c r="AD1037" s="11">
        <f t="shared" si="2499"/>
        <v>116730.06604999999</v>
      </c>
      <c r="AE1037" s="11">
        <f t="shared" si="2500"/>
        <v>156932.70000000001</v>
      </c>
      <c r="AF1037" s="11">
        <f t="shared" si="2501"/>
        <v>156932.70000000001</v>
      </c>
      <c r="AG1037" s="11"/>
      <c r="AH1037" s="11">
        <f t="shared" si="2502"/>
        <v>116730.06604999999</v>
      </c>
      <c r="AI1037" s="11">
        <f t="shared" si="2503"/>
        <v>156932.70000000001</v>
      </c>
      <c r="AJ1037" s="11">
        <f t="shared" si="2504"/>
        <v>156932.70000000001</v>
      </c>
      <c r="AK1037" s="11"/>
      <c r="AL1037" s="11"/>
      <c r="AM1037" s="11"/>
      <c r="AN1037" s="11">
        <f t="shared" si="2505"/>
        <v>116730.06604999999</v>
      </c>
      <c r="AO1037" s="11">
        <f t="shared" si="2506"/>
        <v>156932.70000000001</v>
      </c>
      <c r="AP1037" s="11">
        <f t="shared" si="2507"/>
        <v>156932.70000000001</v>
      </c>
      <c r="AQ1037" s="11"/>
      <c r="AR1037" s="11"/>
      <c r="AS1037" s="11"/>
      <c r="AT1037" s="11">
        <f t="shared" si="2508"/>
        <v>116730.06604999999</v>
      </c>
      <c r="AU1037" s="11">
        <f t="shared" si="2509"/>
        <v>156932.70000000001</v>
      </c>
      <c r="AV1037" s="11">
        <f t="shared" si="2510"/>
        <v>156932.70000000001</v>
      </c>
      <c r="AW1037" s="11"/>
      <c r="AX1037" s="11"/>
      <c r="AY1037" s="11"/>
      <c r="AZ1037" s="11">
        <f t="shared" si="2511"/>
        <v>116730.06604999999</v>
      </c>
      <c r="BA1037" s="11">
        <f t="shared" si="2512"/>
        <v>156932.70000000001</v>
      </c>
      <c r="BB1037" s="11">
        <f t="shared" si="2513"/>
        <v>156932.70000000001</v>
      </c>
      <c r="BC1037" s="11"/>
      <c r="BD1037" s="11"/>
      <c r="BE1037" s="11"/>
      <c r="BF1037" s="11">
        <f t="shared" si="2514"/>
        <v>116730.06604999999</v>
      </c>
      <c r="BG1037" s="11">
        <f t="shared" si="2515"/>
        <v>156932.70000000001</v>
      </c>
      <c r="BH1037" s="11">
        <f t="shared" si="2516"/>
        <v>156932.70000000001</v>
      </c>
      <c r="BI1037" s="11">
        <v>-900.69600000000003</v>
      </c>
      <c r="BJ1037" s="11"/>
      <c r="BK1037" s="11"/>
      <c r="BL1037" s="11">
        <f t="shared" si="2491"/>
        <v>115829.37005</v>
      </c>
      <c r="BM1037" s="11"/>
      <c r="BN1037" s="43">
        <f t="shared" si="2551"/>
        <v>115829.37005</v>
      </c>
      <c r="BO1037" s="11">
        <f t="shared" si="2442"/>
        <v>156932.70000000001</v>
      </c>
      <c r="BP1037" s="11"/>
      <c r="BQ1037" s="43">
        <f t="shared" si="2552"/>
        <v>156932.70000000001</v>
      </c>
      <c r="BR1037" s="11">
        <f t="shared" si="2443"/>
        <v>156932.70000000001</v>
      </c>
      <c r="BS1037" s="11"/>
      <c r="BT1037" s="43">
        <f t="shared" si="2553"/>
        <v>156932.70000000001</v>
      </c>
      <c r="BU1037" s="11"/>
      <c r="BV1037" s="21"/>
      <c r="BW1037" s="21"/>
      <c r="BX1037" s="1" t="str">
        <f t="shared" si="2492"/>
        <v>0503</v>
      </c>
    </row>
    <row r="1038" spans="1:76" ht="62.4" customHeight="1" x14ac:dyDescent="0.3">
      <c r="A1038" s="62" t="s">
        <v>687</v>
      </c>
      <c r="B1038" s="63"/>
      <c r="C1038" s="62"/>
      <c r="D1038" s="62"/>
      <c r="E1038" s="64" t="s">
        <v>688</v>
      </c>
      <c r="F1038" s="11">
        <f t="shared" si="2518"/>
        <v>625.5</v>
      </c>
      <c r="G1038" s="11">
        <f t="shared" si="2519"/>
        <v>625.5</v>
      </c>
      <c r="H1038" s="11">
        <f t="shared" si="2520"/>
        <v>625.5</v>
      </c>
      <c r="I1038" s="11">
        <f t="shared" si="2521"/>
        <v>0</v>
      </c>
      <c r="J1038" s="11">
        <f t="shared" si="2522"/>
        <v>0</v>
      </c>
      <c r="K1038" s="11">
        <f t="shared" si="2523"/>
        <v>0</v>
      </c>
      <c r="L1038" s="11">
        <f t="shared" si="2454"/>
        <v>625.5</v>
      </c>
      <c r="M1038" s="11">
        <f t="shared" si="2455"/>
        <v>625.5</v>
      </c>
      <c r="N1038" s="11">
        <f t="shared" si="2456"/>
        <v>625.5</v>
      </c>
      <c r="O1038" s="11">
        <f t="shared" si="2524"/>
        <v>0</v>
      </c>
      <c r="P1038" s="11">
        <f t="shared" si="2525"/>
        <v>0</v>
      </c>
      <c r="Q1038" s="11">
        <f t="shared" si="2526"/>
        <v>0</v>
      </c>
      <c r="R1038" s="11">
        <f t="shared" si="2493"/>
        <v>625.5</v>
      </c>
      <c r="S1038" s="11">
        <f t="shared" si="2494"/>
        <v>625.5</v>
      </c>
      <c r="T1038" s="11">
        <f t="shared" si="2495"/>
        <v>625.5</v>
      </c>
      <c r="U1038" s="11">
        <f t="shared" si="2527"/>
        <v>0</v>
      </c>
      <c r="V1038" s="11">
        <f t="shared" si="2528"/>
        <v>0</v>
      </c>
      <c r="W1038" s="11">
        <f t="shared" si="2529"/>
        <v>0</v>
      </c>
      <c r="X1038" s="11">
        <f t="shared" si="2496"/>
        <v>625.5</v>
      </c>
      <c r="Y1038" s="11">
        <f t="shared" si="2497"/>
        <v>625.5</v>
      </c>
      <c r="Z1038" s="11">
        <f t="shared" si="2498"/>
        <v>625.5</v>
      </c>
      <c r="AA1038" s="11">
        <f t="shared" si="2530"/>
        <v>0</v>
      </c>
      <c r="AB1038" s="11">
        <f t="shared" si="2531"/>
        <v>0</v>
      </c>
      <c r="AC1038" s="11">
        <f t="shared" si="2532"/>
        <v>0</v>
      </c>
      <c r="AD1038" s="11">
        <f t="shared" si="2499"/>
        <v>625.5</v>
      </c>
      <c r="AE1038" s="11">
        <f t="shared" si="2500"/>
        <v>625.5</v>
      </c>
      <c r="AF1038" s="11">
        <f t="shared" si="2501"/>
        <v>625.5</v>
      </c>
      <c r="AG1038" s="11">
        <f t="shared" si="2533"/>
        <v>0</v>
      </c>
      <c r="AH1038" s="11">
        <f t="shared" si="2502"/>
        <v>625.5</v>
      </c>
      <c r="AI1038" s="11">
        <f t="shared" si="2503"/>
        <v>625.5</v>
      </c>
      <c r="AJ1038" s="11">
        <f t="shared" si="2504"/>
        <v>625.5</v>
      </c>
      <c r="AK1038" s="11">
        <f t="shared" si="2534"/>
        <v>0</v>
      </c>
      <c r="AL1038" s="11">
        <f t="shared" si="2535"/>
        <v>0</v>
      </c>
      <c r="AM1038" s="11">
        <f t="shared" si="2536"/>
        <v>0</v>
      </c>
      <c r="AN1038" s="11">
        <f t="shared" si="2505"/>
        <v>625.5</v>
      </c>
      <c r="AO1038" s="11">
        <f t="shared" si="2506"/>
        <v>625.5</v>
      </c>
      <c r="AP1038" s="11">
        <f t="shared" si="2507"/>
        <v>625.5</v>
      </c>
      <c r="AQ1038" s="11">
        <f t="shared" si="2537"/>
        <v>0</v>
      </c>
      <c r="AR1038" s="11">
        <f t="shared" si="2538"/>
        <v>0</v>
      </c>
      <c r="AS1038" s="11">
        <f t="shared" si="2539"/>
        <v>0</v>
      </c>
      <c r="AT1038" s="11">
        <f t="shared" si="2508"/>
        <v>625.5</v>
      </c>
      <c r="AU1038" s="11">
        <f t="shared" si="2509"/>
        <v>625.5</v>
      </c>
      <c r="AV1038" s="11">
        <f t="shared" si="2510"/>
        <v>625.5</v>
      </c>
      <c r="AW1038" s="11">
        <f t="shared" si="2540"/>
        <v>0</v>
      </c>
      <c r="AX1038" s="11">
        <f t="shared" si="2541"/>
        <v>0</v>
      </c>
      <c r="AY1038" s="11">
        <f t="shared" si="2542"/>
        <v>0</v>
      </c>
      <c r="AZ1038" s="11">
        <f t="shared" si="2511"/>
        <v>625.5</v>
      </c>
      <c r="BA1038" s="11">
        <f t="shared" si="2512"/>
        <v>625.5</v>
      </c>
      <c r="BB1038" s="11">
        <f t="shared" si="2513"/>
        <v>625.5</v>
      </c>
      <c r="BC1038" s="11">
        <f t="shared" si="2543"/>
        <v>0</v>
      </c>
      <c r="BD1038" s="11">
        <f t="shared" si="2544"/>
        <v>0</v>
      </c>
      <c r="BE1038" s="11">
        <f t="shared" si="2545"/>
        <v>0</v>
      </c>
      <c r="BF1038" s="11">
        <f t="shared" si="2514"/>
        <v>625.5</v>
      </c>
      <c r="BG1038" s="11">
        <f t="shared" si="2515"/>
        <v>625.5</v>
      </c>
      <c r="BH1038" s="11">
        <f t="shared" si="2516"/>
        <v>625.5</v>
      </c>
      <c r="BI1038" s="11">
        <f t="shared" si="2546"/>
        <v>0</v>
      </c>
      <c r="BJ1038" s="11">
        <f t="shared" si="2547"/>
        <v>0</v>
      </c>
      <c r="BK1038" s="11">
        <f t="shared" si="2548"/>
        <v>0</v>
      </c>
      <c r="BL1038" s="11">
        <f t="shared" si="2491"/>
        <v>625.5</v>
      </c>
      <c r="BM1038" s="11">
        <f t="shared" si="2549"/>
        <v>0</v>
      </c>
      <c r="BN1038" s="43">
        <f t="shared" si="2551"/>
        <v>625.5</v>
      </c>
      <c r="BO1038" s="11">
        <f t="shared" si="2442"/>
        <v>625.5</v>
      </c>
      <c r="BP1038" s="11">
        <f t="shared" si="2550"/>
        <v>0</v>
      </c>
      <c r="BQ1038" s="43">
        <f t="shared" si="2552"/>
        <v>625.5</v>
      </c>
      <c r="BR1038" s="11">
        <f t="shared" si="2443"/>
        <v>625.5</v>
      </c>
      <c r="BS1038" s="11">
        <f t="shared" si="2550"/>
        <v>0</v>
      </c>
      <c r="BT1038" s="43">
        <f t="shared" si="2553"/>
        <v>625.5</v>
      </c>
      <c r="BU1038" s="11">
        <f t="shared" si="2550"/>
        <v>0</v>
      </c>
      <c r="BV1038" s="21"/>
      <c r="BW1038" s="21"/>
      <c r="BX1038" s="1" t="str">
        <f t="shared" si="2492"/>
        <v/>
      </c>
    </row>
    <row r="1039" spans="1:76" ht="31.2" customHeight="1" x14ac:dyDescent="0.3">
      <c r="A1039" s="62" t="s">
        <v>687</v>
      </c>
      <c r="B1039" s="63" t="s">
        <v>64</v>
      </c>
      <c r="C1039" s="62"/>
      <c r="D1039" s="62"/>
      <c r="E1039" s="64" t="s">
        <v>65</v>
      </c>
      <c r="F1039" s="11">
        <f t="shared" si="2518"/>
        <v>625.5</v>
      </c>
      <c r="G1039" s="11">
        <f t="shared" si="2519"/>
        <v>625.5</v>
      </c>
      <c r="H1039" s="11">
        <f t="shared" si="2520"/>
        <v>625.5</v>
      </c>
      <c r="I1039" s="11">
        <f t="shared" si="2521"/>
        <v>0</v>
      </c>
      <c r="J1039" s="11">
        <f t="shared" si="2522"/>
        <v>0</v>
      </c>
      <c r="K1039" s="11">
        <f t="shared" si="2523"/>
        <v>0</v>
      </c>
      <c r="L1039" s="11">
        <f t="shared" si="2454"/>
        <v>625.5</v>
      </c>
      <c r="M1039" s="11">
        <f t="shared" si="2455"/>
        <v>625.5</v>
      </c>
      <c r="N1039" s="11">
        <f t="shared" si="2456"/>
        <v>625.5</v>
      </c>
      <c r="O1039" s="11">
        <f t="shared" si="2524"/>
        <v>0</v>
      </c>
      <c r="P1039" s="11">
        <f t="shared" si="2525"/>
        <v>0</v>
      </c>
      <c r="Q1039" s="11">
        <f t="shared" si="2526"/>
        <v>0</v>
      </c>
      <c r="R1039" s="11">
        <f t="shared" si="2493"/>
        <v>625.5</v>
      </c>
      <c r="S1039" s="11">
        <f t="shared" si="2494"/>
        <v>625.5</v>
      </c>
      <c r="T1039" s="11">
        <f t="shared" si="2495"/>
        <v>625.5</v>
      </c>
      <c r="U1039" s="11">
        <f t="shared" si="2527"/>
        <v>0</v>
      </c>
      <c r="V1039" s="11">
        <f t="shared" si="2528"/>
        <v>0</v>
      </c>
      <c r="W1039" s="11">
        <f t="shared" si="2529"/>
        <v>0</v>
      </c>
      <c r="X1039" s="11">
        <f t="shared" si="2496"/>
        <v>625.5</v>
      </c>
      <c r="Y1039" s="11">
        <f t="shared" si="2497"/>
        <v>625.5</v>
      </c>
      <c r="Z1039" s="11">
        <f t="shared" si="2498"/>
        <v>625.5</v>
      </c>
      <c r="AA1039" s="11">
        <f t="shared" si="2530"/>
        <v>0</v>
      </c>
      <c r="AB1039" s="11">
        <f t="shared" si="2531"/>
        <v>0</v>
      </c>
      <c r="AC1039" s="11">
        <f t="shared" si="2532"/>
        <v>0</v>
      </c>
      <c r="AD1039" s="11">
        <f t="shared" si="2499"/>
        <v>625.5</v>
      </c>
      <c r="AE1039" s="11">
        <f t="shared" si="2500"/>
        <v>625.5</v>
      </c>
      <c r="AF1039" s="11">
        <f t="shared" si="2501"/>
        <v>625.5</v>
      </c>
      <c r="AG1039" s="11">
        <f t="shared" si="2533"/>
        <v>0</v>
      </c>
      <c r="AH1039" s="11">
        <f t="shared" si="2502"/>
        <v>625.5</v>
      </c>
      <c r="AI1039" s="11">
        <f t="shared" si="2503"/>
        <v>625.5</v>
      </c>
      <c r="AJ1039" s="11">
        <f t="shared" si="2504"/>
        <v>625.5</v>
      </c>
      <c r="AK1039" s="11">
        <f t="shared" si="2534"/>
        <v>0</v>
      </c>
      <c r="AL1039" s="11">
        <f t="shared" si="2535"/>
        <v>0</v>
      </c>
      <c r="AM1039" s="11">
        <f t="shared" si="2536"/>
        <v>0</v>
      </c>
      <c r="AN1039" s="11">
        <f t="shared" si="2505"/>
        <v>625.5</v>
      </c>
      <c r="AO1039" s="11">
        <f t="shared" si="2506"/>
        <v>625.5</v>
      </c>
      <c r="AP1039" s="11">
        <f t="shared" si="2507"/>
        <v>625.5</v>
      </c>
      <c r="AQ1039" s="11">
        <f t="shared" si="2537"/>
        <v>0</v>
      </c>
      <c r="AR1039" s="11">
        <f t="shared" si="2538"/>
        <v>0</v>
      </c>
      <c r="AS1039" s="11">
        <f t="shared" si="2539"/>
        <v>0</v>
      </c>
      <c r="AT1039" s="11">
        <f t="shared" si="2508"/>
        <v>625.5</v>
      </c>
      <c r="AU1039" s="11">
        <f t="shared" si="2509"/>
        <v>625.5</v>
      </c>
      <c r="AV1039" s="11">
        <f t="shared" si="2510"/>
        <v>625.5</v>
      </c>
      <c r="AW1039" s="11">
        <f t="shared" si="2540"/>
        <v>0</v>
      </c>
      <c r="AX1039" s="11">
        <f t="shared" si="2541"/>
        <v>0</v>
      </c>
      <c r="AY1039" s="11">
        <f t="shared" si="2542"/>
        <v>0</v>
      </c>
      <c r="AZ1039" s="11">
        <f t="shared" si="2511"/>
        <v>625.5</v>
      </c>
      <c r="BA1039" s="11">
        <f t="shared" si="2512"/>
        <v>625.5</v>
      </c>
      <c r="BB1039" s="11">
        <f t="shared" si="2513"/>
        <v>625.5</v>
      </c>
      <c r="BC1039" s="11">
        <f t="shared" si="2543"/>
        <v>0</v>
      </c>
      <c r="BD1039" s="11">
        <f t="shared" si="2544"/>
        <v>0</v>
      </c>
      <c r="BE1039" s="11">
        <f t="shared" si="2545"/>
        <v>0</v>
      </c>
      <c r="BF1039" s="11">
        <f t="shared" si="2514"/>
        <v>625.5</v>
      </c>
      <c r="BG1039" s="11">
        <f t="shared" si="2515"/>
        <v>625.5</v>
      </c>
      <c r="BH1039" s="11">
        <f t="shared" si="2516"/>
        <v>625.5</v>
      </c>
      <c r="BI1039" s="11">
        <f t="shared" si="2546"/>
        <v>0</v>
      </c>
      <c r="BJ1039" s="11">
        <f t="shared" si="2547"/>
        <v>0</v>
      </c>
      <c r="BK1039" s="11">
        <f t="shared" si="2548"/>
        <v>0</v>
      </c>
      <c r="BL1039" s="11">
        <f t="shared" si="2491"/>
        <v>625.5</v>
      </c>
      <c r="BM1039" s="11">
        <f t="shared" si="2549"/>
        <v>0</v>
      </c>
      <c r="BN1039" s="43">
        <f t="shared" si="2551"/>
        <v>625.5</v>
      </c>
      <c r="BO1039" s="11">
        <f t="shared" si="2442"/>
        <v>625.5</v>
      </c>
      <c r="BP1039" s="11">
        <f t="shared" si="2550"/>
        <v>0</v>
      </c>
      <c r="BQ1039" s="43">
        <f t="shared" si="2552"/>
        <v>625.5</v>
      </c>
      <c r="BR1039" s="11">
        <f t="shared" si="2443"/>
        <v>625.5</v>
      </c>
      <c r="BS1039" s="11">
        <f t="shared" si="2550"/>
        <v>0</v>
      </c>
      <c r="BT1039" s="43">
        <f t="shared" si="2553"/>
        <v>625.5</v>
      </c>
      <c r="BU1039" s="11">
        <f t="shared" si="2550"/>
        <v>0</v>
      </c>
      <c r="BV1039" s="21"/>
      <c r="BW1039" s="21"/>
      <c r="BX1039" s="1" t="str">
        <f t="shared" si="2492"/>
        <v/>
      </c>
    </row>
    <row r="1040" spans="1:76" ht="15.6" customHeight="1" x14ac:dyDescent="0.3">
      <c r="A1040" s="62" t="s">
        <v>687</v>
      </c>
      <c r="B1040" s="63">
        <v>200</v>
      </c>
      <c r="C1040" s="62" t="s">
        <v>66</v>
      </c>
      <c r="D1040" s="62" t="s">
        <v>67</v>
      </c>
      <c r="E1040" s="64" t="s">
        <v>68</v>
      </c>
      <c r="F1040" s="11">
        <v>625.5</v>
      </c>
      <c r="G1040" s="11">
        <v>625.5</v>
      </c>
      <c r="H1040" s="11">
        <v>625.5</v>
      </c>
      <c r="I1040" s="11"/>
      <c r="J1040" s="11"/>
      <c r="K1040" s="11"/>
      <c r="L1040" s="11">
        <f t="shared" si="2454"/>
        <v>625.5</v>
      </c>
      <c r="M1040" s="11">
        <f t="shared" si="2455"/>
        <v>625.5</v>
      </c>
      <c r="N1040" s="11">
        <f t="shared" si="2456"/>
        <v>625.5</v>
      </c>
      <c r="O1040" s="11"/>
      <c r="P1040" s="11"/>
      <c r="Q1040" s="11"/>
      <c r="R1040" s="11">
        <f t="shared" si="2493"/>
        <v>625.5</v>
      </c>
      <c r="S1040" s="11">
        <f t="shared" si="2494"/>
        <v>625.5</v>
      </c>
      <c r="T1040" s="11">
        <f t="shared" si="2495"/>
        <v>625.5</v>
      </c>
      <c r="U1040" s="11"/>
      <c r="V1040" s="11"/>
      <c r="W1040" s="11"/>
      <c r="X1040" s="11">
        <f t="shared" si="2496"/>
        <v>625.5</v>
      </c>
      <c r="Y1040" s="11">
        <f t="shared" si="2497"/>
        <v>625.5</v>
      </c>
      <c r="Z1040" s="11">
        <f t="shared" si="2498"/>
        <v>625.5</v>
      </c>
      <c r="AA1040" s="11"/>
      <c r="AB1040" s="11"/>
      <c r="AC1040" s="11"/>
      <c r="AD1040" s="11">
        <f t="shared" si="2499"/>
        <v>625.5</v>
      </c>
      <c r="AE1040" s="11">
        <f t="shared" si="2500"/>
        <v>625.5</v>
      </c>
      <c r="AF1040" s="11">
        <f t="shared" si="2501"/>
        <v>625.5</v>
      </c>
      <c r="AG1040" s="11"/>
      <c r="AH1040" s="11">
        <f t="shared" si="2502"/>
        <v>625.5</v>
      </c>
      <c r="AI1040" s="11">
        <f t="shared" si="2503"/>
        <v>625.5</v>
      </c>
      <c r="AJ1040" s="11">
        <f t="shared" si="2504"/>
        <v>625.5</v>
      </c>
      <c r="AK1040" s="11"/>
      <c r="AL1040" s="11"/>
      <c r="AM1040" s="11"/>
      <c r="AN1040" s="11">
        <f t="shared" si="2505"/>
        <v>625.5</v>
      </c>
      <c r="AO1040" s="11">
        <f t="shared" si="2506"/>
        <v>625.5</v>
      </c>
      <c r="AP1040" s="11">
        <f t="shared" si="2507"/>
        <v>625.5</v>
      </c>
      <c r="AQ1040" s="11"/>
      <c r="AR1040" s="11"/>
      <c r="AS1040" s="11"/>
      <c r="AT1040" s="11">
        <f t="shared" si="2508"/>
        <v>625.5</v>
      </c>
      <c r="AU1040" s="11">
        <f t="shared" si="2509"/>
        <v>625.5</v>
      </c>
      <c r="AV1040" s="11">
        <f t="shared" si="2510"/>
        <v>625.5</v>
      </c>
      <c r="AW1040" s="11"/>
      <c r="AX1040" s="11"/>
      <c r="AY1040" s="11"/>
      <c r="AZ1040" s="11">
        <f t="shared" si="2511"/>
        <v>625.5</v>
      </c>
      <c r="BA1040" s="11">
        <f t="shared" si="2512"/>
        <v>625.5</v>
      </c>
      <c r="BB1040" s="11">
        <f t="shared" si="2513"/>
        <v>625.5</v>
      </c>
      <c r="BC1040" s="11"/>
      <c r="BD1040" s="11"/>
      <c r="BE1040" s="11"/>
      <c r="BF1040" s="11">
        <f t="shared" si="2514"/>
        <v>625.5</v>
      </c>
      <c r="BG1040" s="11">
        <f t="shared" si="2515"/>
        <v>625.5</v>
      </c>
      <c r="BH1040" s="11">
        <f t="shared" si="2516"/>
        <v>625.5</v>
      </c>
      <c r="BI1040" s="11"/>
      <c r="BJ1040" s="11"/>
      <c r="BK1040" s="11"/>
      <c r="BL1040" s="11">
        <f t="shared" si="2491"/>
        <v>625.5</v>
      </c>
      <c r="BM1040" s="11"/>
      <c r="BN1040" s="43">
        <f t="shared" si="2551"/>
        <v>625.5</v>
      </c>
      <c r="BO1040" s="11">
        <f t="shared" ref="BO1040:BO1103" si="2554">BG1040+BJ1040</f>
        <v>625.5</v>
      </c>
      <c r="BP1040" s="11"/>
      <c r="BQ1040" s="43">
        <f t="shared" si="2552"/>
        <v>625.5</v>
      </c>
      <c r="BR1040" s="11">
        <f t="shared" ref="BR1040:BR1103" si="2555">BH1040+BK1040</f>
        <v>625.5</v>
      </c>
      <c r="BS1040" s="11"/>
      <c r="BT1040" s="43">
        <f t="shared" si="2553"/>
        <v>625.5</v>
      </c>
      <c r="BU1040" s="11"/>
      <c r="BV1040" s="21"/>
      <c r="BW1040" s="21"/>
      <c r="BX1040" s="1" t="str">
        <f t="shared" si="2492"/>
        <v>0503</v>
      </c>
    </row>
    <row r="1041" spans="1:76" ht="31.2" customHeight="1" x14ac:dyDescent="0.3">
      <c r="A1041" s="62" t="s">
        <v>689</v>
      </c>
      <c r="B1041" s="63"/>
      <c r="C1041" s="62"/>
      <c r="D1041" s="62"/>
      <c r="E1041" s="65" t="s">
        <v>690</v>
      </c>
      <c r="F1041" s="11"/>
      <c r="G1041" s="11"/>
      <c r="H1041" s="11"/>
      <c r="I1041" s="11"/>
      <c r="J1041" s="11"/>
      <c r="K1041" s="11"/>
      <c r="L1041" s="11"/>
      <c r="M1041" s="11"/>
      <c r="N1041" s="11"/>
      <c r="O1041" s="11">
        <f t="shared" si="2524"/>
        <v>1253.4922200000001</v>
      </c>
      <c r="P1041" s="11">
        <f t="shared" si="2525"/>
        <v>0</v>
      </c>
      <c r="Q1041" s="11">
        <f t="shared" si="2526"/>
        <v>0</v>
      </c>
      <c r="R1041" s="11">
        <f t="shared" si="2493"/>
        <v>1253.4922200000001</v>
      </c>
      <c r="S1041" s="11">
        <f t="shared" si="2494"/>
        <v>0</v>
      </c>
      <c r="T1041" s="11">
        <f t="shared" si="2495"/>
        <v>0</v>
      </c>
      <c r="U1041" s="11">
        <f t="shared" si="2527"/>
        <v>0</v>
      </c>
      <c r="V1041" s="11">
        <f t="shared" si="2528"/>
        <v>0</v>
      </c>
      <c r="W1041" s="11">
        <f t="shared" si="2529"/>
        <v>0</v>
      </c>
      <c r="X1041" s="11">
        <f t="shared" si="2496"/>
        <v>1253.4922200000001</v>
      </c>
      <c r="Y1041" s="11">
        <f t="shared" si="2497"/>
        <v>0</v>
      </c>
      <c r="Z1041" s="11">
        <f t="shared" si="2498"/>
        <v>0</v>
      </c>
      <c r="AA1041" s="11">
        <f t="shared" si="2530"/>
        <v>0</v>
      </c>
      <c r="AB1041" s="11">
        <f t="shared" si="2531"/>
        <v>0</v>
      </c>
      <c r="AC1041" s="11">
        <f t="shared" si="2532"/>
        <v>0</v>
      </c>
      <c r="AD1041" s="11">
        <f t="shared" si="2499"/>
        <v>1253.4922200000001</v>
      </c>
      <c r="AE1041" s="11">
        <f t="shared" si="2500"/>
        <v>0</v>
      </c>
      <c r="AF1041" s="11">
        <f t="shared" si="2501"/>
        <v>0</v>
      </c>
      <c r="AG1041" s="11">
        <f t="shared" si="2533"/>
        <v>0</v>
      </c>
      <c r="AH1041" s="11">
        <f t="shared" si="2502"/>
        <v>1253.4922200000001</v>
      </c>
      <c r="AI1041" s="11">
        <f t="shared" si="2503"/>
        <v>0</v>
      </c>
      <c r="AJ1041" s="11">
        <f t="shared" si="2504"/>
        <v>0</v>
      </c>
      <c r="AK1041" s="11">
        <f t="shared" si="2534"/>
        <v>0</v>
      </c>
      <c r="AL1041" s="11">
        <f t="shared" si="2535"/>
        <v>0</v>
      </c>
      <c r="AM1041" s="11">
        <f t="shared" si="2536"/>
        <v>0</v>
      </c>
      <c r="AN1041" s="11">
        <f t="shared" si="2505"/>
        <v>1253.4922200000001</v>
      </c>
      <c r="AO1041" s="11">
        <f t="shared" si="2506"/>
        <v>0</v>
      </c>
      <c r="AP1041" s="11">
        <f t="shared" si="2507"/>
        <v>0</v>
      </c>
      <c r="AQ1041" s="11">
        <f t="shared" si="2537"/>
        <v>0</v>
      </c>
      <c r="AR1041" s="11">
        <f t="shared" si="2538"/>
        <v>0</v>
      </c>
      <c r="AS1041" s="11">
        <f t="shared" si="2539"/>
        <v>0</v>
      </c>
      <c r="AT1041" s="11">
        <f t="shared" si="2508"/>
        <v>1253.4922200000001</v>
      </c>
      <c r="AU1041" s="11">
        <f t="shared" si="2509"/>
        <v>0</v>
      </c>
      <c r="AV1041" s="11">
        <f t="shared" si="2510"/>
        <v>0</v>
      </c>
      <c r="AW1041" s="11">
        <f t="shared" si="2540"/>
        <v>0</v>
      </c>
      <c r="AX1041" s="11">
        <f t="shared" si="2541"/>
        <v>0</v>
      </c>
      <c r="AY1041" s="11">
        <f t="shared" si="2542"/>
        <v>0</v>
      </c>
      <c r="AZ1041" s="11">
        <f t="shared" si="2511"/>
        <v>1253.4922200000001</v>
      </c>
      <c r="BA1041" s="11">
        <f t="shared" si="2512"/>
        <v>0</v>
      </c>
      <c r="BB1041" s="11">
        <f t="shared" si="2513"/>
        <v>0</v>
      </c>
      <c r="BC1041" s="11">
        <f t="shared" si="2543"/>
        <v>0</v>
      </c>
      <c r="BD1041" s="11">
        <f t="shared" si="2544"/>
        <v>0</v>
      </c>
      <c r="BE1041" s="11">
        <f t="shared" si="2545"/>
        <v>0</v>
      </c>
      <c r="BF1041" s="11">
        <f t="shared" si="2514"/>
        <v>1253.4922200000001</v>
      </c>
      <c r="BG1041" s="11">
        <f t="shared" si="2515"/>
        <v>0</v>
      </c>
      <c r="BH1041" s="11">
        <f t="shared" si="2516"/>
        <v>0</v>
      </c>
      <c r="BI1041" s="11">
        <f t="shared" si="2546"/>
        <v>0</v>
      </c>
      <c r="BJ1041" s="11">
        <f t="shared" si="2547"/>
        <v>0</v>
      </c>
      <c r="BK1041" s="11">
        <f t="shared" si="2548"/>
        <v>0</v>
      </c>
      <c r="BL1041" s="11">
        <f t="shared" si="2491"/>
        <v>1253.4922200000001</v>
      </c>
      <c r="BM1041" s="11">
        <f t="shared" si="2549"/>
        <v>0</v>
      </c>
      <c r="BN1041" s="43">
        <f t="shared" si="2551"/>
        <v>1253.4922200000001</v>
      </c>
      <c r="BO1041" s="11">
        <f t="shared" si="2554"/>
        <v>0</v>
      </c>
      <c r="BP1041" s="11">
        <f t="shared" si="2550"/>
        <v>0</v>
      </c>
      <c r="BQ1041" s="43">
        <f t="shared" si="2552"/>
        <v>0</v>
      </c>
      <c r="BR1041" s="11">
        <f t="shared" si="2555"/>
        <v>0</v>
      </c>
      <c r="BS1041" s="11">
        <f t="shared" si="2550"/>
        <v>0</v>
      </c>
      <c r="BT1041" s="43">
        <f t="shared" si="2553"/>
        <v>0</v>
      </c>
      <c r="BU1041" s="11">
        <f t="shared" si="2550"/>
        <v>0</v>
      </c>
      <c r="BV1041" s="21"/>
      <c r="BW1041" s="21"/>
      <c r="BX1041" s="1" t="str">
        <f t="shared" si="2492"/>
        <v/>
      </c>
    </row>
    <row r="1042" spans="1:76" ht="31.2" customHeight="1" x14ac:dyDescent="0.3">
      <c r="A1042" s="62" t="s">
        <v>689</v>
      </c>
      <c r="B1042" s="63" t="s">
        <v>64</v>
      </c>
      <c r="C1042" s="62"/>
      <c r="D1042" s="62"/>
      <c r="E1042" s="64" t="s">
        <v>65</v>
      </c>
      <c r="F1042" s="11"/>
      <c r="G1042" s="11"/>
      <c r="H1042" s="11"/>
      <c r="I1042" s="11"/>
      <c r="J1042" s="11"/>
      <c r="K1042" s="11"/>
      <c r="L1042" s="11"/>
      <c r="M1042" s="11"/>
      <c r="N1042" s="11"/>
      <c r="O1042" s="11">
        <f t="shared" si="2524"/>
        <v>1253.4922200000001</v>
      </c>
      <c r="P1042" s="11">
        <f t="shared" si="2525"/>
        <v>0</v>
      </c>
      <c r="Q1042" s="11">
        <f t="shared" si="2526"/>
        <v>0</v>
      </c>
      <c r="R1042" s="11">
        <f t="shared" si="2493"/>
        <v>1253.4922200000001</v>
      </c>
      <c r="S1042" s="11">
        <f t="shared" si="2494"/>
        <v>0</v>
      </c>
      <c r="T1042" s="11">
        <f t="shared" si="2495"/>
        <v>0</v>
      </c>
      <c r="U1042" s="11">
        <f t="shared" si="2527"/>
        <v>0</v>
      </c>
      <c r="V1042" s="11">
        <f t="shared" si="2528"/>
        <v>0</v>
      </c>
      <c r="W1042" s="11">
        <f t="shared" si="2529"/>
        <v>0</v>
      </c>
      <c r="X1042" s="11">
        <f t="shared" si="2496"/>
        <v>1253.4922200000001</v>
      </c>
      <c r="Y1042" s="11">
        <f t="shared" si="2497"/>
        <v>0</v>
      </c>
      <c r="Z1042" s="11">
        <f t="shared" si="2498"/>
        <v>0</v>
      </c>
      <c r="AA1042" s="11">
        <f t="shared" si="2530"/>
        <v>0</v>
      </c>
      <c r="AB1042" s="11">
        <f t="shared" si="2531"/>
        <v>0</v>
      </c>
      <c r="AC1042" s="11">
        <f t="shared" si="2532"/>
        <v>0</v>
      </c>
      <c r="AD1042" s="11">
        <f t="shared" si="2499"/>
        <v>1253.4922200000001</v>
      </c>
      <c r="AE1042" s="11">
        <f t="shared" si="2500"/>
        <v>0</v>
      </c>
      <c r="AF1042" s="11">
        <f t="shared" si="2501"/>
        <v>0</v>
      </c>
      <c r="AG1042" s="11">
        <f t="shared" si="2533"/>
        <v>0</v>
      </c>
      <c r="AH1042" s="11">
        <f t="shared" si="2502"/>
        <v>1253.4922200000001</v>
      </c>
      <c r="AI1042" s="11">
        <f t="shared" si="2503"/>
        <v>0</v>
      </c>
      <c r="AJ1042" s="11">
        <f t="shared" si="2504"/>
        <v>0</v>
      </c>
      <c r="AK1042" s="11">
        <f t="shared" si="2534"/>
        <v>0</v>
      </c>
      <c r="AL1042" s="11">
        <f t="shared" si="2535"/>
        <v>0</v>
      </c>
      <c r="AM1042" s="11">
        <f t="shared" si="2536"/>
        <v>0</v>
      </c>
      <c r="AN1042" s="11">
        <f t="shared" si="2505"/>
        <v>1253.4922200000001</v>
      </c>
      <c r="AO1042" s="11">
        <f t="shared" si="2506"/>
        <v>0</v>
      </c>
      <c r="AP1042" s="11">
        <f t="shared" si="2507"/>
        <v>0</v>
      </c>
      <c r="AQ1042" s="11">
        <f t="shared" si="2537"/>
        <v>0</v>
      </c>
      <c r="AR1042" s="11">
        <f t="shared" si="2538"/>
        <v>0</v>
      </c>
      <c r="AS1042" s="11">
        <f t="shared" si="2539"/>
        <v>0</v>
      </c>
      <c r="AT1042" s="11">
        <f t="shared" si="2508"/>
        <v>1253.4922200000001</v>
      </c>
      <c r="AU1042" s="11">
        <f t="shared" si="2509"/>
        <v>0</v>
      </c>
      <c r="AV1042" s="11">
        <f t="shared" si="2510"/>
        <v>0</v>
      </c>
      <c r="AW1042" s="11">
        <f t="shared" si="2540"/>
        <v>0</v>
      </c>
      <c r="AX1042" s="11">
        <f t="shared" si="2541"/>
        <v>0</v>
      </c>
      <c r="AY1042" s="11">
        <f t="shared" si="2542"/>
        <v>0</v>
      </c>
      <c r="AZ1042" s="11">
        <f t="shared" si="2511"/>
        <v>1253.4922200000001</v>
      </c>
      <c r="BA1042" s="11">
        <f t="shared" si="2512"/>
        <v>0</v>
      </c>
      <c r="BB1042" s="11">
        <f t="shared" si="2513"/>
        <v>0</v>
      </c>
      <c r="BC1042" s="11">
        <f t="shared" si="2543"/>
        <v>0</v>
      </c>
      <c r="BD1042" s="11">
        <f t="shared" si="2544"/>
        <v>0</v>
      </c>
      <c r="BE1042" s="11">
        <f t="shared" si="2545"/>
        <v>0</v>
      </c>
      <c r="BF1042" s="11">
        <f t="shared" si="2514"/>
        <v>1253.4922200000001</v>
      </c>
      <c r="BG1042" s="11">
        <f t="shared" si="2515"/>
        <v>0</v>
      </c>
      <c r="BH1042" s="11">
        <f t="shared" si="2516"/>
        <v>0</v>
      </c>
      <c r="BI1042" s="11">
        <f t="shared" si="2546"/>
        <v>0</v>
      </c>
      <c r="BJ1042" s="11">
        <f t="shared" si="2547"/>
        <v>0</v>
      </c>
      <c r="BK1042" s="11">
        <f t="shared" si="2548"/>
        <v>0</v>
      </c>
      <c r="BL1042" s="11">
        <f t="shared" si="2491"/>
        <v>1253.4922200000001</v>
      </c>
      <c r="BM1042" s="11">
        <f t="shared" si="2549"/>
        <v>0</v>
      </c>
      <c r="BN1042" s="43">
        <f t="shared" si="2551"/>
        <v>1253.4922200000001</v>
      </c>
      <c r="BO1042" s="11">
        <f t="shared" si="2554"/>
        <v>0</v>
      </c>
      <c r="BP1042" s="11">
        <f t="shared" si="2550"/>
        <v>0</v>
      </c>
      <c r="BQ1042" s="43">
        <f t="shared" si="2552"/>
        <v>0</v>
      </c>
      <c r="BR1042" s="11">
        <f t="shared" si="2555"/>
        <v>0</v>
      </c>
      <c r="BS1042" s="11">
        <f t="shared" si="2550"/>
        <v>0</v>
      </c>
      <c r="BT1042" s="43">
        <f t="shared" si="2553"/>
        <v>0</v>
      </c>
      <c r="BU1042" s="11">
        <f t="shared" si="2550"/>
        <v>0</v>
      </c>
      <c r="BV1042" s="21"/>
      <c r="BW1042" s="21"/>
      <c r="BX1042" s="1" t="str">
        <f t="shared" si="2492"/>
        <v/>
      </c>
    </row>
    <row r="1043" spans="1:76" ht="15.6" customHeight="1" x14ac:dyDescent="0.3">
      <c r="A1043" s="62" t="s">
        <v>689</v>
      </c>
      <c r="B1043" s="63">
        <v>200</v>
      </c>
      <c r="C1043" s="62" t="s">
        <v>66</v>
      </c>
      <c r="D1043" s="62" t="s">
        <v>67</v>
      </c>
      <c r="E1043" s="64" t="s">
        <v>68</v>
      </c>
      <c r="F1043" s="11"/>
      <c r="G1043" s="11"/>
      <c r="H1043" s="11"/>
      <c r="I1043" s="11"/>
      <c r="J1043" s="11"/>
      <c r="K1043" s="11"/>
      <c r="L1043" s="11"/>
      <c r="M1043" s="11"/>
      <c r="N1043" s="11"/>
      <c r="O1043" s="11">
        <v>1253.4922200000001</v>
      </c>
      <c r="P1043" s="11"/>
      <c r="Q1043" s="11"/>
      <c r="R1043" s="11">
        <f t="shared" si="2493"/>
        <v>1253.4922200000001</v>
      </c>
      <c r="S1043" s="11">
        <f t="shared" si="2494"/>
        <v>0</v>
      </c>
      <c r="T1043" s="11">
        <f t="shared" si="2495"/>
        <v>0</v>
      </c>
      <c r="U1043" s="11"/>
      <c r="V1043" s="11"/>
      <c r="W1043" s="11"/>
      <c r="X1043" s="11">
        <f t="shared" si="2496"/>
        <v>1253.4922200000001</v>
      </c>
      <c r="Y1043" s="11">
        <f t="shared" si="2497"/>
        <v>0</v>
      </c>
      <c r="Z1043" s="11">
        <f t="shared" si="2498"/>
        <v>0</v>
      </c>
      <c r="AA1043" s="11"/>
      <c r="AB1043" s="11"/>
      <c r="AC1043" s="11"/>
      <c r="AD1043" s="11">
        <f t="shared" si="2499"/>
        <v>1253.4922200000001</v>
      </c>
      <c r="AE1043" s="11">
        <f t="shared" si="2500"/>
        <v>0</v>
      </c>
      <c r="AF1043" s="11">
        <f t="shared" si="2501"/>
        <v>0</v>
      </c>
      <c r="AG1043" s="11"/>
      <c r="AH1043" s="11">
        <f t="shared" si="2502"/>
        <v>1253.4922200000001</v>
      </c>
      <c r="AI1043" s="11">
        <f t="shared" si="2503"/>
        <v>0</v>
      </c>
      <c r="AJ1043" s="11">
        <f t="shared" si="2504"/>
        <v>0</v>
      </c>
      <c r="AK1043" s="11"/>
      <c r="AL1043" s="11"/>
      <c r="AM1043" s="11"/>
      <c r="AN1043" s="11">
        <f t="shared" si="2505"/>
        <v>1253.4922200000001</v>
      </c>
      <c r="AO1043" s="11">
        <f t="shared" si="2506"/>
        <v>0</v>
      </c>
      <c r="AP1043" s="11">
        <f t="shared" si="2507"/>
        <v>0</v>
      </c>
      <c r="AQ1043" s="11"/>
      <c r="AR1043" s="11"/>
      <c r="AS1043" s="11"/>
      <c r="AT1043" s="11">
        <f t="shared" si="2508"/>
        <v>1253.4922200000001</v>
      </c>
      <c r="AU1043" s="11">
        <f t="shared" si="2509"/>
        <v>0</v>
      </c>
      <c r="AV1043" s="11">
        <f t="shared" si="2510"/>
        <v>0</v>
      </c>
      <c r="AW1043" s="11"/>
      <c r="AX1043" s="11"/>
      <c r="AY1043" s="11"/>
      <c r="AZ1043" s="11">
        <f t="shared" si="2511"/>
        <v>1253.4922200000001</v>
      </c>
      <c r="BA1043" s="11">
        <f t="shared" si="2512"/>
        <v>0</v>
      </c>
      <c r="BB1043" s="11">
        <f t="shared" si="2513"/>
        <v>0</v>
      </c>
      <c r="BC1043" s="11"/>
      <c r="BD1043" s="11"/>
      <c r="BE1043" s="11"/>
      <c r="BF1043" s="11">
        <f t="shared" si="2514"/>
        <v>1253.4922200000001</v>
      </c>
      <c r="BG1043" s="11">
        <f t="shared" si="2515"/>
        <v>0</v>
      </c>
      <c r="BH1043" s="11">
        <f t="shared" si="2516"/>
        <v>0</v>
      </c>
      <c r="BI1043" s="11"/>
      <c r="BJ1043" s="11"/>
      <c r="BK1043" s="11"/>
      <c r="BL1043" s="11">
        <f t="shared" si="2491"/>
        <v>1253.4922200000001</v>
      </c>
      <c r="BM1043" s="11"/>
      <c r="BN1043" s="43">
        <f t="shared" si="2551"/>
        <v>1253.4922200000001</v>
      </c>
      <c r="BO1043" s="11">
        <f t="shared" si="2554"/>
        <v>0</v>
      </c>
      <c r="BP1043" s="11"/>
      <c r="BQ1043" s="43">
        <f t="shared" si="2552"/>
        <v>0</v>
      </c>
      <c r="BR1043" s="11">
        <f t="shared" si="2555"/>
        <v>0</v>
      </c>
      <c r="BS1043" s="11"/>
      <c r="BT1043" s="43">
        <f t="shared" si="2553"/>
        <v>0</v>
      </c>
      <c r="BU1043" s="11"/>
      <c r="BV1043" s="21"/>
      <c r="BW1043" s="21"/>
      <c r="BX1043" s="1" t="str">
        <f t="shared" si="2492"/>
        <v>0503</v>
      </c>
    </row>
    <row r="1044" spans="1:76" ht="62.4" customHeight="1" x14ac:dyDescent="0.3">
      <c r="A1044" s="62" t="s">
        <v>691</v>
      </c>
      <c r="B1044" s="63"/>
      <c r="C1044" s="62"/>
      <c r="D1044" s="62"/>
      <c r="E1044" s="64" t="s">
        <v>692</v>
      </c>
      <c r="F1044" s="11">
        <f t="shared" ref="F1044:K1044" si="2556">F1045+F1050</f>
        <v>874579.8</v>
      </c>
      <c r="G1044" s="11">
        <f t="shared" si="2556"/>
        <v>268201.59999999998</v>
      </c>
      <c r="H1044" s="11">
        <f t="shared" si="2556"/>
        <v>268201.59999999998</v>
      </c>
      <c r="I1044" s="11">
        <f t="shared" si="2556"/>
        <v>2123.9</v>
      </c>
      <c r="J1044" s="11">
        <f t="shared" si="2556"/>
        <v>2186.1</v>
      </c>
      <c r="K1044" s="11">
        <f t="shared" si="2556"/>
        <v>2186.1</v>
      </c>
      <c r="L1044" s="11">
        <f t="shared" si="2454"/>
        <v>876703.70000000007</v>
      </c>
      <c r="M1044" s="11">
        <f t="shared" si="2455"/>
        <v>270387.69999999995</v>
      </c>
      <c r="N1044" s="11">
        <f t="shared" si="2456"/>
        <v>270387.69999999995</v>
      </c>
      <c r="O1044" s="11">
        <f>O1045+O1050</f>
        <v>28771.5</v>
      </c>
      <c r="P1044" s="11">
        <f>P1045+P1050</f>
        <v>34420.199999999997</v>
      </c>
      <c r="Q1044" s="11">
        <f>Q1045+Q1050</f>
        <v>34420.199999999997</v>
      </c>
      <c r="R1044" s="11">
        <f t="shared" si="2493"/>
        <v>905475.20000000007</v>
      </c>
      <c r="S1044" s="11">
        <f t="shared" si="2494"/>
        <v>304807.89999999997</v>
      </c>
      <c r="T1044" s="11">
        <f t="shared" si="2495"/>
        <v>304807.89999999997</v>
      </c>
      <c r="U1044" s="11">
        <f>U1045+U1050</f>
        <v>0</v>
      </c>
      <c r="V1044" s="11">
        <f>V1045+V1050</f>
        <v>0</v>
      </c>
      <c r="W1044" s="11">
        <f>W1045+W1050</f>
        <v>0</v>
      </c>
      <c r="X1044" s="11">
        <f t="shared" si="2496"/>
        <v>905475.20000000007</v>
      </c>
      <c r="Y1044" s="11">
        <f t="shared" si="2497"/>
        <v>304807.89999999997</v>
      </c>
      <c r="Z1044" s="11">
        <f t="shared" si="2498"/>
        <v>304807.89999999997</v>
      </c>
      <c r="AA1044" s="11">
        <f>AA1045+AA1050</f>
        <v>0</v>
      </c>
      <c r="AB1044" s="11">
        <f>AB1045+AB1050</f>
        <v>0</v>
      </c>
      <c r="AC1044" s="11">
        <f>AC1045+AC1050</f>
        <v>0</v>
      </c>
      <c r="AD1044" s="11">
        <f t="shared" si="2499"/>
        <v>905475.20000000007</v>
      </c>
      <c r="AE1044" s="11">
        <f t="shared" si="2500"/>
        <v>304807.89999999997</v>
      </c>
      <c r="AF1044" s="11">
        <f t="shared" si="2501"/>
        <v>304807.89999999997</v>
      </c>
      <c r="AG1044" s="11">
        <f>AG1045+AG1050</f>
        <v>0</v>
      </c>
      <c r="AH1044" s="11">
        <f t="shared" si="2502"/>
        <v>905475.20000000007</v>
      </c>
      <c r="AI1044" s="11">
        <f t="shared" si="2503"/>
        <v>304807.89999999997</v>
      </c>
      <c r="AJ1044" s="11">
        <f t="shared" si="2504"/>
        <v>304807.89999999997</v>
      </c>
      <c r="AK1044" s="11">
        <f>AK1045+AK1050</f>
        <v>0</v>
      </c>
      <c r="AL1044" s="11">
        <f>AL1045+AL1050</f>
        <v>0</v>
      </c>
      <c r="AM1044" s="11">
        <f>AM1045+AM1050</f>
        <v>0</v>
      </c>
      <c r="AN1044" s="11">
        <f t="shared" si="2505"/>
        <v>905475.20000000007</v>
      </c>
      <c r="AO1044" s="11">
        <f t="shared" si="2506"/>
        <v>304807.89999999997</v>
      </c>
      <c r="AP1044" s="11">
        <f t="shared" si="2507"/>
        <v>304807.89999999997</v>
      </c>
      <c r="AQ1044" s="11">
        <f>AQ1045+AQ1050</f>
        <v>0</v>
      </c>
      <c r="AR1044" s="11">
        <f>AR1045+AR1050</f>
        <v>0</v>
      </c>
      <c r="AS1044" s="11">
        <f>AS1045+AS1050</f>
        <v>0</v>
      </c>
      <c r="AT1044" s="11">
        <f t="shared" si="2508"/>
        <v>905475.20000000007</v>
      </c>
      <c r="AU1044" s="11">
        <f t="shared" si="2509"/>
        <v>304807.89999999997</v>
      </c>
      <c r="AV1044" s="11">
        <f t="shared" si="2510"/>
        <v>304807.89999999997</v>
      </c>
      <c r="AW1044" s="11">
        <f>AW1045+AW1050</f>
        <v>0</v>
      </c>
      <c r="AX1044" s="11">
        <f>AX1045+AX1050</f>
        <v>0</v>
      </c>
      <c r="AY1044" s="11">
        <f>AY1045+AY1050</f>
        <v>0</v>
      </c>
      <c r="AZ1044" s="11">
        <f t="shared" si="2511"/>
        <v>905475.20000000007</v>
      </c>
      <c r="BA1044" s="11">
        <f t="shared" si="2512"/>
        <v>304807.89999999997</v>
      </c>
      <c r="BB1044" s="11">
        <f t="shared" si="2513"/>
        <v>304807.89999999997</v>
      </c>
      <c r="BC1044" s="11">
        <f>BC1045+BC1050</f>
        <v>0</v>
      </c>
      <c r="BD1044" s="11">
        <f>BD1045+BD1050</f>
        <v>0</v>
      </c>
      <c r="BE1044" s="11">
        <f>BE1045+BE1050</f>
        <v>0</v>
      </c>
      <c r="BF1044" s="11">
        <f t="shared" si="2514"/>
        <v>905475.20000000007</v>
      </c>
      <c r="BG1044" s="11">
        <f t="shared" si="2515"/>
        <v>304807.89999999997</v>
      </c>
      <c r="BH1044" s="11">
        <f t="shared" si="2516"/>
        <v>304807.89999999997</v>
      </c>
      <c r="BI1044" s="11">
        <f>BI1045+BI1050</f>
        <v>20399.951000000001</v>
      </c>
      <c r="BJ1044" s="11">
        <f>BJ1045+BJ1050</f>
        <v>0</v>
      </c>
      <c r="BK1044" s="11">
        <f>BK1045+BK1050</f>
        <v>0</v>
      </c>
      <c r="BL1044" s="11">
        <f t="shared" si="2491"/>
        <v>925875.15100000007</v>
      </c>
      <c r="BM1044" s="11">
        <f>BM1045+BM1050</f>
        <v>0</v>
      </c>
      <c r="BN1044" s="43">
        <f t="shared" si="2551"/>
        <v>925875.15100000007</v>
      </c>
      <c r="BO1044" s="11">
        <f t="shared" si="2554"/>
        <v>304807.89999999997</v>
      </c>
      <c r="BP1044" s="11">
        <f>BP1045+BP1050</f>
        <v>0</v>
      </c>
      <c r="BQ1044" s="43">
        <f t="shared" si="2552"/>
        <v>304807.89999999997</v>
      </c>
      <c r="BR1044" s="11">
        <f t="shared" si="2555"/>
        <v>304807.89999999997</v>
      </c>
      <c r="BS1044" s="11">
        <f>BS1045+BS1050</f>
        <v>0</v>
      </c>
      <c r="BT1044" s="43">
        <f t="shared" si="2553"/>
        <v>304807.89999999997</v>
      </c>
      <c r="BU1044" s="11">
        <f>BU1045+BU1050</f>
        <v>0</v>
      </c>
      <c r="BV1044" s="21"/>
      <c r="BW1044" s="21"/>
      <c r="BX1044" s="1" t="str">
        <f t="shared" si="2492"/>
        <v/>
      </c>
    </row>
    <row r="1045" spans="1:76" ht="31.2" customHeight="1" x14ac:dyDescent="0.3">
      <c r="A1045" s="62" t="s">
        <v>693</v>
      </c>
      <c r="B1045" s="63"/>
      <c r="C1045" s="62"/>
      <c r="D1045" s="62"/>
      <c r="E1045" s="64" t="s">
        <v>195</v>
      </c>
      <c r="F1045" s="11">
        <f t="shared" ref="F1045:K1045" si="2557">F1046+F1048</f>
        <v>60501.299999999996</v>
      </c>
      <c r="G1045" s="11">
        <f t="shared" si="2557"/>
        <v>62277.999999999993</v>
      </c>
      <c r="H1045" s="11">
        <f t="shared" si="2557"/>
        <v>62277.999999999993</v>
      </c>
      <c r="I1045" s="11">
        <f t="shared" si="2557"/>
        <v>2123.9</v>
      </c>
      <c r="J1045" s="11">
        <f t="shared" si="2557"/>
        <v>2186.1</v>
      </c>
      <c r="K1045" s="11">
        <f t="shared" si="2557"/>
        <v>2186.1</v>
      </c>
      <c r="L1045" s="11">
        <f t="shared" si="2454"/>
        <v>62625.2</v>
      </c>
      <c r="M1045" s="11">
        <f t="shared" si="2455"/>
        <v>64464.099999999991</v>
      </c>
      <c r="N1045" s="11">
        <f t="shared" si="2456"/>
        <v>64464.099999999991</v>
      </c>
      <c r="O1045" s="11">
        <f>O1046+O1048</f>
        <v>8838.6</v>
      </c>
      <c r="P1045" s="11">
        <f>P1046+P1048</f>
        <v>10769.1</v>
      </c>
      <c r="Q1045" s="11">
        <f>Q1046+Q1048</f>
        <v>10769.1</v>
      </c>
      <c r="R1045" s="11">
        <f t="shared" si="2493"/>
        <v>71463.8</v>
      </c>
      <c r="S1045" s="11">
        <f t="shared" si="2494"/>
        <v>75233.2</v>
      </c>
      <c r="T1045" s="11">
        <f t="shared" si="2495"/>
        <v>75233.2</v>
      </c>
      <c r="U1045" s="11">
        <f>U1046+U1048</f>
        <v>0</v>
      </c>
      <c r="V1045" s="11">
        <f>V1046+V1048</f>
        <v>0</v>
      </c>
      <c r="W1045" s="11">
        <f>W1046+W1048</f>
        <v>0</v>
      </c>
      <c r="X1045" s="11">
        <f t="shared" si="2496"/>
        <v>71463.8</v>
      </c>
      <c r="Y1045" s="11">
        <f t="shared" si="2497"/>
        <v>75233.2</v>
      </c>
      <c r="Z1045" s="11">
        <f t="shared" si="2498"/>
        <v>75233.2</v>
      </c>
      <c r="AA1045" s="11">
        <f>AA1046+AA1048</f>
        <v>0</v>
      </c>
      <c r="AB1045" s="11">
        <f>AB1046+AB1048</f>
        <v>0</v>
      </c>
      <c r="AC1045" s="11">
        <f>AC1046+AC1048</f>
        <v>0</v>
      </c>
      <c r="AD1045" s="11">
        <f t="shared" si="2499"/>
        <v>71463.8</v>
      </c>
      <c r="AE1045" s="11">
        <f t="shared" si="2500"/>
        <v>75233.2</v>
      </c>
      <c r="AF1045" s="11">
        <f t="shared" si="2501"/>
        <v>75233.2</v>
      </c>
      <c r="AG1045" s="11">
        <f>AG1046+AG1048</f>
        <v>0</v>
      </c>
      <c r="AH1045" s="11">
        <f t="shared" si="2502"/>
        <v>71463.8</v>
      </c>
      <c r="AI1045" s="11">
        <f t="shared" si="2503"/>
        <v>75233.2</v>
      </c>
      <c r="AJ1045" s="11">
        <f t="shared" si="2504"/>
        <v>75233.2</v>
      </c>
      <c r="AK1045" s="11">
        <f>AK1046+AK1048</f>
        <v>0</v>
      </c>
      <c r="AL1045" s="11">
        <f>AL1046+AL1048</f>
        <v>0</v>
      </c>
      <c r="AM1045" s="11">
        <f>AM1046+AM1048</f>
        <v>0</v>
      </c>
      <c r="AN1045" s="11">
        <f t="shared" si="2505"/>
        <v>71463.8</v>
      </c>
      <c r="AO1045" s="11">
        <f t="shared" si="2506"/>
        <v>75233.2</v>
      </c>
      <c r="AP1045" s="11">
        <f t="shared" si="2507"/>
        <v>75233.2</v>
      </c>
      <c r="AQ1045" s="11">
        <f>AQ1046+AQ1048</f>
        <v>0</v>
      </c>
      <c r="AR1045" s="11">
        <f>AR1046+AR1048</f>
        <v>0</v>
      </c>
      <c r="AS1045" s="11">
        <f>AS1046+AS1048</f>
        <v>0</v>
      </c>
      <c r="AT1045" s="11">
        <f t="shared" si="2508"/>
        <v>71463.8</v>
      </c>
      <c r="AU1045" s="11">
        <f t="shared" si="2509"/>
        <v>75233.2</v>
      </c>
      <c r="AV1045" s="11">
        <f t="shared" si="2510"/>
        <v>75233.2</v>
      </c>
      <c r="AW1045" s="11">
        <f>AW1046+AW1048</f>
        <v>0</v>
      </c>
      <c r="AX1045" s="11">
        <f>AX1046+AX1048</f>
        <v>0</v>
      </c>
      <c r="AY1045" s="11">
        <f>AY1046+AY1048</f>
        <v>0</v>
      </c>
      <c r="AZ1045" s="11">
        <f t="shared" si="2511"/>
        <v>71463.8</v>
      </c>
      <c r="BA1045" s="11">
        <f t="shared" si="2512"/>
        <v>75233.2</v>
      </c>
      <c r="BB1045" s="11">
        <f t="shared" si="2513"/>
        <v>75233.2</v>
      </c>
      <c r="BC1045" s="11">
        <f>BC1046+BC1048</f>
        <v>0</v>
      </c>
      <c r="BD1045" s="11">
        <f>BD1046+BD1048</f>
        <v>0</v>
      </c>
      <c r="BE1045" s="11">
        <f>BE1046+BE1048</f>
        <v>0</v>
      </c>
      <c r="BF1045" s="11">
        <f t="shared" si="2514"/>
        <v>71463.8</v>
      </c>
      <c r="BG1045" s="11">
        <f t="shared" si="2515"/>
        <v>75233.2</v>
      </c>
      <c r="BH1045" s="11">
        <f t="shared" si="2516"/>
        <v>75233.2</v>
      </c>
      <c r="BI1045" s="11">
        <f>BI1046+BI1048</f>
        <v>0</v>
      </c>
      <c r="BJ1045" s="11">
        <f>BJ1046+BJ1048</f>
        <v>0</v>
      </c>
      <c r="BK1045" s="11">
        <f>BK1046+BK1048</f>
        <v>0</v>
      </c>
      <c r="BL1045" s="11">
        <f t="shared" si="2491"/>
        <v>71463.8</v>
      </c>
      <c r="BM1045" s="11">
        <f>BM1046+BM1048</f>
        <v>0</v>
      </c>
      <c r="BN1045" s="43">
        <f t="shared" si="2551"/>
        <v>71463.8</v>
      </c>
      <c r="BO1045" s="11">
        <f t="shared" si="2554"/>
        <v>75233.2</v>
      </c>
      <c r="BP1045" s="11">
        <f>BP1046+BP1048</f>
        <v>0</v>
      </c>
      <c r="BQ1045" s="43">
        <f t="shared" si="2552"/>
        <v>75233.2</v>
      </c>
      <c r="BR1045" s="11">
        <f t="shared" si="2555"/>
        <v>75233.2</v>
      </c>
      <c r="BS1045" s="11">
        <f>BS1046+BS1048</f>
        <v>0</v>
      </c>
      <c r="BT1045" s="43">
        <f t="shared" si="2553"/>
        <v>75233.2</v>
      </c>
      <c r="BU1045" s="11">
        <f>BU1046+BU1048</f>
        <v>0</v>
      </c>
      <c r="BV1045" s="21"/>
      <c r="BW1045" s="21"/>
      <c r="BX1045" s="1" t="str">
        <f t="shared" si="2492"/>
        <v/>
      </c>
    </row>
    <row r="1046" spans="1:76" ht="78" customHeight="1" x14ac:dyDescent="0.3">
      <c r="A1046" s="62" t="s">
        <v>693</v>
      </c>
      <c r="B1046" s="63" t="s">
        <v>167</v>
      </c>
      <c r="C1046" s="62"/>
      <c r="D1046" s="62"/>
      <c r="E1046" s="64" t="s">
        <v>168</v>
      </c>
      <c r="F1046" s="11">
        <f t="shared" ref="F1046:K1046" si="2558">F1047</f>
        <v>57771.199999999997</v>
      </c>
      <c r="G1046" s="11">
        <f t="shared" si="2558"/>
        <v>59547.899999999994</v>
      </c>
      <c r="H1046" s="11">
        <f t="shared" si="2558"/>
        <v>59547.899999999994</v>
      </c>
      <c r="I1046" s="11">
        <f t="shared" si="2558"/>
        <v>2021.9</v>
      </c>
      <c r="J1046" s="11">
        <f t="shared" si="2558"/>
        <v>2084.1</v>
      </c>
      <c r="K1046" s="11">
        <f t="shared" si="2558"/>
        <v>2084.1</v>
      </c>
      <c r="L1046" s="11">
        <f t="shared" si="2454"/>
        <v>59793.1</v>
      </c>
      <c r="M1046" s="11">
        <f t="shared" si="2455"/>
        <v>61631.999999999993</v>
      </c>
      <c r="N1046" s="11">
        <f t="shared" si="2456"/>
        <v>61631.999999999993</v>
      </c>
      <c r="O1046" s="11">
        <f>O1047</f>
        <v>8838.6</v>
      </c>
      <c r="P1046" s="11">
        <f>P1047</f>
        <v>10769.1</v>
      </c>
      <c r="Q1046" s="11">
        <f>Q1047</f>
        <v>10769.1</v>
      </c>
      <c r="R1046" s="11">
        <f t="shared" si="2493"/>
        <v>68631.7</v>
      </c>
      <c r="S1046" s="11">
        <f t="shared" si="2494"/>
        <v>72401.099999999991</v>
      </c>
      <c r="T1046" s="11">
        <f t="shared" si="2495"/>
        <v>72401.099999999991</v>
      </c>
      <c r="U1046" s="11">
        <f>U1047</f>
        <v>0</v>
      </c>
      <c r="V1046" s="11">
        <f>V1047</f>
        <v>0</v>
      </c>
      <c r="W1046" s="11">
        <f>W1047</f>
        <v>0</v>
      </c>
      <c r="X1046" s="11">
        <f t="shared" si="2496"/>
        <v>68631.7</v>
      </c>
      <c r="Y1046" s="11">
        <f t="shared" si="2497"/>
        <v>72401.099999999991</v>
      </c>
      <c r="Z1046" s="11">
        <f t="shared" si="2498"/>
        <v>72401.099999999991</v>
      </c>
      <c r="AA1046" s="11">
        <f>AA1047</f>
        <v>0</v>
      </c>
      <c r="AB1046" s="11">
        <f>AB1047</f>
        <v>0</v>
      </c>
      <c r="AC1046" s="11">
        <f>AC1047</f>
        <v>0</v>
      </c>
      <c r="AD1046" s="11">
        <f t="shared" si="2499"/>
        <v>68631.7</v>
      </c>
      <c r="AE1046" s="11">
        <f t="shared" si="2500"/>
        <v>72401.099999999991</v>
      </c>
      <c r="AF1046" s="11">
        <f t="shared" si="2501"/>
        <v>72401.099999999991</v>
      </c>
      <c r="AG1046" s="11">
        <f>AG1047</f>
        <v>0</v>
      </c>
      <c r="AH1046" s="11">
        <f t="shared" si="2502"/>
        <v>68631.7</v>
      </c>
      <c r="AI1046" s="11">
        <f t="shared" si="2503"/>
        <v>72401.099999999991</v>
      </c>
      <c r="AJ1046" s="11">
        <f t="shared" si="2504"/>
        <v>72401.099999999991</v>
      </c>
      <c r="AK1046" s="11">
        <f>AK1047</f>
        <v>0</v>
      </c>
      <c r="AL1046" s="11">
        <f>AL1047</f>
        <v>0</v>
      </c>
      <c r="AM1046" s="11">
        <f>AM1047</f>
        <v>0</v>
      </c>
      <c r="AN1046" s="11">
        <f t="shared" si="2505"/>
        <v>68631.7</v>
      </c>
      <c r="AO1046" s="11">
        <f t="shared" si="2506"/>
        <v>72401.099999999991</v>
      </c>
      <c r="AP1046" s="11">
        <f t="shared" si="2507"/>
        <v>72401.099999999991</v>
      </c>
      <c r="AQ1046" s="11">
        <f>AQ1047</f>
        <v>0</v>
      </c>
      <c r="AR1046" s="11">
        <f>AR1047</f>
        <v>0</v>
      </c>
      <c r="AS1046" s="11">
        <f>AS1047</f>
        <v>0</v>
      </c>
      <c r="AT1046" s="11">
        <f t="shared" si="2508"/>
        <v>68631.7</v>
      </c>
      <c r="AU1046" s="11">
        <f t="shared" si="2509"/>
        <v>72401.099999999991</v>
      </c>
      <c r="AV1046" s="11">
        <f t="shared" si="2510"/>
        <v>72401.099999999991</v>
      </c>
      <c r="AW1046" s="11">
        <f>AW1047</f>
        <v>0</v>
      </c>
      <c r="AX1046" s="11">
        <f>AX1047</f>
        <v>0</v>
      </c>
      <c r="AY1046" s="11">
        <f>AY1047</f>
        <v>0</v>
      </c>
      <c r="AZ1046" s="11">
        <f t="shared" si="2511"/>
        <v>68631.7</v>
      </c>
      <c r="BA1046" s="11">
        <f t="shared" si="2512"/>
        <v>72401.099999999991</v>
      </c>
      <c r="BB1046" s="11">
        <f t="shared" si="2513"/>
        <v>72401.099999999991</v>
      </c>
      <c r="BC1046" s="11">
        <f>BC1047</f>
        <v>0</v>
      </c>
      <c r="BD1046" s="11">
        <f>BD1047</f>
        <v>0</v>
      </c>
      <c r="BE1046" s="11">
        <f>BE1047</f>
        <v>0</v>
      </c>
      <c r="BF1046" s="11">
        <f t="shared" si="2514"/>
        <v>68631.7</v>
      </c>
      <c r="BG1046" s="11">
        <f t="shared" si="2515"/>
        <v>72401.099999999991</v>
      </c>
      <c r="BH1046" s="11">
        <f t="shared" si="2516"/>
        <v>72401.099999999991</v>
      </c>
      <c r="BI1046" s="11">
        <f>BI1047</f>
        <v>0</v>
      </c>
      <c r="BJ1046" s="11">
        <f>BJ1047</f>
        <v>0</v>
      </c>
      <c r="BK1046" s="11">
        <f>BK1047</f>
        <v>0</v>
      </c>
      <c r="BL1046" s="11">
        <f t="shared" si="2491"/>
        <v>68631.7</v>
      </c>
      <c r="BM1046" s="11">
        <f>BM1047</f>
        <v>0</v>
      </c>
      <c r="BN1046" s="43">
        <f t="shared" si="2551"/>
        <v>68631.7</v>
      </c>
      <c r="BO1046" s="11">
        <f t="shared" si="2554"/>
        <v>72401.099999999991</v>
      </c>
      <c r="BP1046" s="11">
        <f>BP1047</f>
        <v>0</v>
      </c>
      <c r="BQ1046" s="43">
        <f t="shared" si="2552"/>
        <v>72401.099999999991</v>
      </c>
      <c r="BR1046" s="11">
        <f t="shared" si="2555"/>
        <v>72401.099999999991</v>
      </c>
      <c r="BS1046" s="11">
        <f>BS1047</f>
        <v>0</v>
      </c>
      <c r="BT1046" s="43">
        <f t="shared" si="2553"/>
        <v>72401.099999999991</v>
      </c>
      <c r="BU1046" s="11">
        <f>BU1047</f>
        <v>0</v>
      </c>
      <c r="BV1046" s="21"/>
      <c r="BW1046" s="21"/>
      <c r="BX1046" s="1" t="str">
        <f t="shared" si="2492"/>
        <v/>
      </c>
    </row>
    <row r="1047" spans="1:76" ht="31.2" customHeight="1" x14ac:dyDescent="0.3">
      <c r="A1047" s="62" t="s">
        <v>693</v>
      </c>
      <c r="B1047" s="63">
        <v>100</v>
      </c>
      <c r="C1047" s="62" t="s">
        <v>66</v>
      </c>
      <c r="D1047" s="62" t="s">
        <v>66</v>
      </c>
      <c r="E1047" s="64" t="s">
        <v>694</v>
      </c>
      <c r="F1047" s="11">
        <v>57771.199999999997</v>
      </c>
      <c r="G1047" s="11">
        <v>59547.899999999994</v>
      </c>
      <c r="H1047" s="11">
        <v>59547.899999999994</v>
      </c>
      <c r="I1047" s="11">
        <v>2021.9</v>
      </c>
      <c r="J1047" s="11">
        <v>2084.1</v>
      </c>
      <c r="K1047" s="11">
        <v>2084.1</v>
      </c>
      <c r="L1047" s="11">
        <f t="shared" si="2454"/>
        <v>59793.1</v>
      </c>
      <c r="M1047" s="11">
        <f t="shared" si="2455"/>
        <v>61631.999999999993</v>
      </c>
      <c r="N1047" s="11">
        <f t="shared" si="2456"/>
        <v>61631.999999999993</v>
      </c>
      <c r="O1047" s="11">
        <v>8838.6</v>
      </c>
      <c r="P1047" s="11">
        <v>10769.1</v>
      </c>
      <c r="Q1047" s="11">
        <v>10769.1</v>
      </c>
      <c r="R1047" s="11">
        <f t="shared" si="2493"/>
        <v>68631.7</v>
      </c>
      <c r="S1047" s="11">
        <f t="shared" si="2494"/>
        <v>72401.099999999991</v>
      </c>
      <c r="T1047" s="11">
        <f t="shared" si="2495"/>
        <v>72401.099999999991</v>
      </c>
      <c r="U1047" s="11"/>
      <c r="V1047" s="11"/>
      <c r="W1047" s="11"/>
      <c r="X1047" s="11">
        <f t="shared" si="2496"/>
        <v>68631.7</v>
      </c>
      <c r="Y1047" s="11">
        <f t="shared" si="2497"/>
        <v>72401.099999999991</v>
      </c>
      <c r="Z1047" s="11">
        <f t="shared" si="2498"/>
        <v>72401.099999999991</v>
      </c>
      <c r="AA1047" s="11"/>
      <c r="AB1047" s="11"/>
      <c r="AC1047" s="11"/>
      <c r="AD1047" s="11">
        <f t="shared" si="2499"/>
        <v>68631.7</v>
      </c>
      <c r="AE1047" s="11">
        <f t="shared" si="2500"/>
        <v>72401.099999999991</v>
      </c>
      <c r="AF1047" s="11">
        <f t="shared" si="2501"/>
        <v>72401.099999999991</v>
      </c>
      <c r="AG1047" s="11"/>
      <c r="AH1047" s="11">
        <f t="shared" si="2502"/>
        <v>68631.7</v>
      </c>
      <c r="AI1047" s="11">
        <f t="shared" si="2503"/>
        <v>72401.099999999991</v>
      </c>
      <c r="AJ1047" s="11">
        <f t="shared" si="2504"/>
        <v>72401.099999999991</v>
      </c>
      <c r="AK1047" s="11"/>
      <c r="AL1047" s="11"/>
      <c r="AM1047" s="11"/>
      <c r="AN1047" s="11">
        <f t="shared" si="2505"/>
        <v>68631.7</v>
      </c>
      <c r="AO1047" s="11">
        <f t="shared" si="2506"/>
        <v>72401.099999999991</v>
      </c>
      <c r="AP1047" s="11">
        <f t="shared" si="2507"/>
        <v>72401.099999999991</v>
      </c>
      <c r="AQ1047" s="11"/>
      <c r="AR1047" s="11"/>
      <c r="AS1047" s="11"/>
      <c r="AT1047" s="11">
        <f t="shared" si="2508"/>
        <v>68631.7</v>
      </c>
      <c r="AU1047" s="11">
        <f t="shared" si="2509"/>
        <v>72401.099999999991</v>
      </c>
      <c r="AV1047" s="11">
        <f t="shared" si="2510"/>
        <v>72401.099999999991</v>
      </c>
      <c r="AW1047" s="11"/>
      <c r="AX1047" s="11"/>
      <c r="AY1047" s="11"/>
      <c r="AZ1047" s="11">
        <f t="shared" si="2511"/>
        <v>68631.7</v>
      </c>
      <c r="BA1047" s="11">
        <f t="shared" si="2512"/>
        <v>72401.099999999991</v>
      </c>
      <c r="BB1047" s="11">
        <f t="shared" si="2513"/>
        <v>72401.099999999991</v>
      </c>
      <c r="BC1047" s="11"/>
      <c r="BD1047" s="11"/>
      <c r="BE1047" s="11"/>
      <c r="BF1047" s="11">
        <f t="shared" si="2514"/>
        <v>68631.7</v>
      </c>
      <c r="BG1047" s="11">
        <f t="shared" si="2515"/>
        <v>72401.099999999991</v>
      </c>
      <c r="BH1047" s="11">
        <f t="shared" si="2516"/>
        <v>72401.099999999991</v>
      </c>
      <c r="BI1047" s="11"/>
      <c r="BJ1047" s="11"/>
      <c r="BK1047" s="11"/>
      <c r="BL1047" s="11">
        <f t="shared" si="2491"/>
        <v>68631.7</v>
      </c>
      <c r="BM1047" s="11"/>
      <c r="BN1047" s="43">
        <f t="shared" si="2551"/>
        <v>68631.7</v>
      </c>
      <c r="BO1047" s="11">
        <f t="shared" si="2554"/>
        <v>72401.099999999991</v>
      </c>
      <c r="BP1047" s="11"/>
      <c r="BQ1047" s="43">
        <f t="shared" si="2552"/>
        <v>72401.099999999991</v>
      </c>
      <c r="BR1047" s="11">
        <f t="shared" si="2555"/>
        <v>72401.099999999991</v>
      </c>
      <c r="BS1047" s="11"/>
      <c r="BT1047" s="43">
        <f t="shared" si="2553"/>
        <v>72401.099999999991</v>
      </c>
      <c r="BU1047" s="11"/>
      <c r="BV1047" s="21"/>
      <c r="BW1047" s="21">
        <v>84</v>
      </c>
      <c r="BX1047" s="1" t="str">
        <f t="shared" si="2492"/>
        <v>0505</v>
      </c>
    </row>
    <row r="1048" spans="1:76" ht="31.2" customHeight="1" x14ac:dyDescent="0.3">
      <c r="A1048" s="62" t="s">
        <v>693</v>
      </c>
      <c r="B1048" s="63" t="s">
        <v>64</v>
      </c>
      <c r="C1048" s="62"/>
      <c r="D1048" s="62"/>
      <c r="E1048" s="64" t="s">
        <v>65</v>
      </c>
      <c r="F1048" s="11">
        <f t="shared" ref="F1048:K1048" si="2559">F1049</f>
        <v>2730.1</v>
      </c>
      <c r="G1048" s="11">
        <f t="shared" si="2559"/>
        <v>2730.1</v>
      </c>
      <c r="H1048" s="11">
        <f t="shared" si="2559"/>
        <v>2730.1</v>
      </c>
      <c r="I1048" s="11">
        <f t="shared" si="2559"/>
        <v>102</v>
      </c>
      <c r="J1048" s="11">
        <f t="shared" si="2559"/>
        <v>102</v>
      </c>
      <c r="K1048" s="11">
        <f t="shared" si="2559"/>
        <v>102</v>
      </c>
      <c r="L1048" s="11">
        <f t="shared" si="2454"/>
        <v>2832.1</v>
      </c>
      <c r="M1048" s="11">
        <f t="shared" si="2455"/>
        <v>2832.1</v>
      </c>
      <c r="N1048" s="11">
        <f t="shared" si="2456"/>
        <v>2832.1</v>
      </c>
      <c r="O1048" s="11">
        <f>O1049</f>
        <v>0</v>
      </c>
      <c r="P1048" s="11">
        <f>P1049</f>
        <v>0</v>
      </c>
      <c r="Q1048" s="11">
        <f>Q1049</f>
        <v>0</v>
      </c>
      <c r="R1048" s="11">
        <f t="shared" si="2493"/>
        <v>2832.1</v>
      </c>
      <c r="S1048" s="11">
        <f t="shared" si="2494"/>
        <v>2832.1</v>
      </c>
      <c r="T1048" s="11">
        <f t="shared" si="2495"/>
        <v>2832.1</v>
      </c>
      <c r="U1048" s="11">
        <f>U1049</f>
        <v>0</v>
      </c>
      <c r="V1048" s="11">
        <f>V1049</f>
        <v>0</v>
      </c>
      <c r="W1048" s="11">
        <f>W1049</f>
        <v>0</v>
      </c>
      <c r="X1048" s="11">
        <f t="shared" si="2496"/>
        <v>2832.1</v>
      </c>
      <c r="Y1048" s="11">
        <f t="shared" si="2497"/>
        <v>2832.1</v>
      </c>
      <c r="Z1048" s="11">
        <f t="shared" si="2498"/>
        <v>2832.1</v>
      </c>
      <c r="AA1048" s="11">
        <f>AA1049</f>
        <v>0</v>
      </c>
      <c r="AB1048" s="11">
        <f>AB1049</f>
        <v>0</v>
      </c>
      <c r="AC1048" s="11">
        <f>AC1049</f>
        <v>0</v>
      </c>
      <c r="AD1048" s="11">
        <f t="shared" si="2499"/>
        <v>2832.1</v>
      </c>
      <c r="AE1048" s="11">
        <f t="shared" si="2500"/>
        <v>2832.1</v>
      </c>
      <c r="AF1048" s="11">
        <f t="shared" si="2501"/>
        <v>2832.1</v>
      </c>
      <c r="AG1048" s="11">
        <f>AG1049</f>
        <v>0</v>
      </c>
      <c r="AH1048" s="11">
        <f t="shared" si="2502"/>
        <v>2832.1</v>
      </c>
      <c r="AI1048" s="11">
        <f t="shared" si="2503"/>
        <v>2832.1</v>
      </c>
      <c r="AJ1048" s="11">
        <f t="shared" si="2504"/>
        <v>2832.1</v>
      </c>
      <c r="AK1048" s="11">
        <f>AK1049</f>
        <v>0</v>
      </c>
      <c r="AL1048" s="11">
        <f>AL1049</f>
        <v>0</v>
      </c>
      <c r="AM1048" s="11">
        <f>AM1049</f>
        <v>0</v>
      </c>
      <c r="AN1048" s="11">
        <f t="shared" si="2505"/>
        <v>2832.1</v>
      </c>
      <c r="AO1048" s="11">
        <f t="shared" si="2506"/>
        <v>2832.1</v>
      </c>
      <c r="AP1048" s="11">
        <f t="shared" si="2507"/>
        <v>2832.1</v>
      </c>
      <c r="AQ1048" s="11">
        <f>AQ1049</f>
        <v>0</v>
      </c>
      <c r="AR1048" s="11">
        <f>AR1049</f>
        <v>0</v>
      </c>
      <c r="AS1048" s="11">
        <f>AS1049</f>
        <v>0</v>
      </c>
      <c r="AT1048" s="11">
        <f t="shared" si="2508"/>
        <v>2832.1</v>
      </c>
      <c r="AU1048" s="11">
        <f t="shared" si="2509"/>
        <v>2832.1</v>
      </c>
      <c r="AV1048" s="11">
        <f t="shared" si="2510"/>
        <v>2832.1</v>
      </c>
      <c r="AW1048" s="11">
        <f>AW1049</f>
        <v>0</v>
      </c>
      <c r="AX1048" s="11">
        <f>AX1049</f>
        <v>0</v>
      </c>
      <c r="AY1048" s="11">
        <f>AY1049</f>
        <v>0</v>
      </c>
      <c r="AZ1048" s="11">
        <f t="shared" si="2511"/>
        <v>2832.1</v>
      </c>
      <c r="BA1048" s="11">
        <f t="shared" si="2512"/>
        <v>2832.1</v>
      </c>
      <c r="BB1048" s="11">
        <f t="shared" si="2513"/>
        <v>2832.1</v>
      </c>
      <c r="BC1048" s="11">
        <f>BC1049</f>
        <v>0</v>
      </c>
      <c r="BD1048" s="11">
        <f>BD1049</f>
        <v>0</v>
      </c>
      <c r="BE1048" s="11">
        <f>BE1049</f>
        <v>0</v>
      </c>
      <c r="BF1048" s="11">
        <f t="shared" si="2514"/>
        <v>2832.1</v>
      </c>
      <c r="BG1048" s="11">
        <f t="shared" si="2515"/>
        <v>2832.1</v>
      </c>
      <c r="BH1048" s="11">
        <f t="shared" si="2516"/>
        <v>2832.1</v>
      </c>
      <c r="BI1048" s="11">
        <f>BI1049</f>
        <v>0</v>
      </c>
      <c r="BJ1048" s="11">
        <f>BJ1049</f>
        <v>0</v>
      </c>
      <c r="BK1048" s="11">
        <f>BK1049</f>
        <v>0</v>
      </c>
      <c r="BL1048" s="11">
        <f t="shared" si="2491"/>
        <v>2832.1</v>
      </c>
      <c r="BM1048" s="11">
        <f>BM1049</f>
        <v>0</v>
      </c>
      <c r="BN1048" s="43">
        <f t="shared" si="2551"/>
        <v>2832.1</v>
      </c>
      <c r="BO1048" s="11">
        <f t="shared" si="2554"/>
        <v>2832.1</v>
      </c>
      <c r="BP1048" s="11">
        <f>BP1049</f>
        <v>0</v>
      </c>
      <c r="BQ1048" s="43">
        <f t="shared" si="2552"/>
        <v>2832.1</v>
      </c>
      <c r="BR1048" s="11">
        <f t="shared" si="2555"/>
        <v>2832.1</v>
      </c>
      <c r="BS1048" s="11">
        <f>BS1049</f>
        <v>0</v>
      </c>
      <c r="BT1048" s="43">
        <f t="shared" si="2553"/>
        <v>2832.1</v>
      </c>
      <c r="BU1048" s="11">
        <f>BU1049</f>
        <v>0</v>
      </c>
      <c r="BV1048" s="21"/>
      <c r="BW1048" s="21"/>
      <c r="BX1048" s="1" t="str">
        <f t="shared" si="2492"/>
        <v/>
      </c>
    </row>
    <row r="1049" spans="1:76" ht="31.2" customHeight="1" x14ac:dyDescent="0.3">
      <c r="A1049" s="62" t="s">
        <v>693</v>
      </c>
      <c r="B1049" s="63">
        <v>200</v>
      </c>
      <c r="C1049" s="62" t="s">
        <v>66</v>
      </c>
      <c r="D1049" s="62" t="s">
        <v>66</v>
      </c>
      <c r="E1049" s="64" t="s">
        <v>694</v>
      </c>
      <c r="F1049" s="11">
        <v>2730.1</v>
      </c>
      <c r="G1049" s="11">
        <v>2730.1</v>
      </c>
      <c r="H1049" s="11">
        <v>2730.1</v>
      </c>
      <c r="I1049" s="11">
        <v>102</v>
      </c>
      <c r="J1049" s="11">
        <v>102</v>
      </c>
      <c r="K1049" s="11">
        <v>102</v>
      </c>
      <c r="L1049" s="11">
        <f t="shared" si="2454"/>
        <v>2832.1</v>
      </c>
      <c r="M1049" s="11">
        <f t="shared" si="2455"/>
        <v>2832.1</v>
      </c>
      <c r="N1049" s="11">
        <f t="shared" si="2456"/>
        <v>2832.1</v>
      </c>
      <c r="O1049" s="11"/>
      <c r="P1049" s="11"/>
      <c r="Q1049" s="11"/>
      <c r="R1049" s="11">
        <f t="shared" si="2493"/>
        <v>2832.1</v>
      </c>
      <c r="S1049" s="11">
        <f t="shared" si="2494"/>
        <v>2832.1</v>
      </c>
      <c r="T1049" s="11">
        <f t="shared" si="2495"/>
        <v>2832.1</v>
      </c>
      <c r="U1049" s="11"/>
      <c r="V1049" s="11"/>
      <c r="W1049" s="11"/>
      <c r="X1049" s="11">
        <f t="shared" si="2496"/>
        <v>2832.1</v>
      </c>
      <c r="Y1049" s="11">
        <f t="shared" si="2497"/>
        <v>2832.1</v>
      </c>
      <c r="Z1049" s="11">
        <f t="shared" si="2498"/>
        <v>2832.1</v>
      </c>
      <c r="AA1049" s="11"/>
      <c r="AB1049" s="11"/>
      <c r="AC1049" s="11"/>
      <c r="AD1049" s="11">
        <f t="shared" si="2499"/>
        <v>2832.1</v>
      </c>
      <c r="AE1049" s="11">
        <f t="shared" si="2500"/>
        <v>2832.1</v>
      </c>
      <c r="AF1049" s="11">
        <f t="shared" si="2501"/>
        <v>2832.1</v>
      </c>
      <c r="AG1049" s="11"/>
      <c r="AH1049" s="11">
        <f t="shared" si="2502"/>
        <v>2832.1</v>
      </c>
      <c r="AI1049" s="11">
        <f t="shared" si="2503"/>
        <v>2832.1</v>
      </c>
      <c r="AJ1049" s="11">
        <f t="shared" si="2504"/>
        <v>2832.1</v>
      </c>
      <c r="AK1049" s="11"/>
      <c r="AL1049" s="11"/>
      <c r="AM1049" s="11"/>
      <c r="AN1049" s="11">
        <f t="shared" si="2505"/>
        <v>2832.1</v>
      </c>
      <c r="AO1049" s="11">
        <f t="shared" si="2506"/>
        <v>2832.1</v>
      </c>
      <c r="AP1049" s="11">
        <f t="shared" si="2507"/>
        <v>2832.1</v>
      </c>
      <c r="AQ1049" s="11"/>
      <c r="AR1049" s="11"/>
      <c r="AS1049" s="11"/>
      <c r="AT1049" s="11">
        <f t="shared" si="2508"/>
        <v>2832.1</v>
      </c>
      <c r="AU1049" s="11">
        <f t="shared" si="2509"/>
        <v>2832.1</v>
      </c>
      <c r="AV1049" s="11">
        <f t="shared" si="2510"/>
        <v>2832.1</v>
      </c>
      <c r="AW1049" s="11"/>
      <c r="AX1049" s="11"/>
      <c r="AY1049" s="11"/>
      <c r="AZ1049" s="11">
        <f t="shared" si="2511"/>
        <v>2832.1</v>
      </c>
      <c r="BA1049" s="11">
        <f t="shared" si="2512"/>
        <v>2832.1</v>
      </c>
      <c r="BB1049" s="11">
        <f t="shared" si="2513"/>
        <v>2832.1</v>
      </c>
      <c r="BC1049" s="11"/>
      <c r="BD1049" s="11"/>
      <c r="BE1049" s="11"/>
      <c r="BF1049" s="11">
        <f t="shared" si="2514"/>
        <v>2832.1</v>
      </c>
      <c r="BG1049" s="11">
        <f t="shared" si="2515"/>
        <v>2832.1</v>
      </c>
      <c r="BH1049" s="11">
        <f t="shared" si="2516"/>
        <v>2832.1</v>
      </c>
      <c r="BI1049" s="11"/>
      <c r="BJ1049" s="11"/>
      <c r="BK1049" s="11"/>
      <c r="BL1049" s="11">
        <f t="shared" si="2491"/>
        <v>2832.1</v>
      </c>
      <c r="BM1049" s="11"/>
      <c r="BN1049" s="43">
        <f t="shared" si="2551"/>
        <v>2832.1</v>
      </c>
      <c r="BO1049" s="11">
        <f t="shared" si="2554"/>
        <v>2832.1</v>
      </c>
      <c r="BP1049" s="11"/>
      <c r="BQ1049" s="43">
        <f t="shared" si="2552"/>
        <v>2832.1</v>
      </c>
      <c r="BR1049" s="11">
        <f t="shared" si="2555"/>
        <v>2832.1</v>
      </c>
      <c r="BS1049" s="11"/>
      <c r="BT1049" s="43">
        <f t="shared" si="2553"/>
        <v>2832.1</v>
      </c>
      <c r="BU1049" s="11"/>
      <c r="BV1049" s="21"/>
      <c r="BW1049" s="21">
        <v>85</v>
      </c>
      <c r="BX1049" s="1" t="str">
        <f t="shared" si="2492"/>
        <v>0505</v>
      </c>
    </row>
    <row r="1050" spans="1:76" ht="46.8" customHeight="1" x14ac:dyDescent="0.3">
      <c r="A1050" s="62" t="s">
        <v>695</v>
      </c>
      <c r="B1050" s="63"/>
      <c r="C1050" s="62"/>
      <c r="D1050" s="62"/>
      <c r="E1050" s="64" t="s">
        <v>166</v>
      </c>
      <c r="F1050" s="11">
        <f t="shared" ref="F1050:K1050" si="2560">F1051+F1053+F1055</f>
        <v>814078.5</v>
      </c>
      <c r="G1050" s="11">
        <f t="shared" si="2560"/>
        <v>205923.6</v>
      </c>
      <c r="H1050" s="11">
        <f t="shared" si="2560"/>
        <v>205923.6</v>
      </c>
      <c r="I1050" s="11">
        <f t="shared" si="2560"/>
        <v>0</v>
      </c>
      <c r="J1050" s="11">
        <f t="shared" si="2560"/>
        <v>0</v>
      </c>
      <c r="K1050" s="11">
        <f t="shared" si="2560"/>
        <v>0</v>
      </c>
      <c r="L1050" s="11">
        <f t="shared" si="2454"/>
        <v>814078.5</v>
      </c>
      <c r="M1050" s="11">
        <f t="shared" si="2455"/>
        <v>205923.6</v>
      </c>
      <c r="N1050" s="11">
        <f t="shared" si="2456"/>
        <v>205923.6</v>
      </c>
      <c r="O1050" s="11">
        <f>O1051+O1053+O1055</f>
        <v>19932.900000000001</v>
      </c>
      <c r="P1050" s="11">
        <f>P1051+P1053+P1055</f>
        <v>23651.1</v>
      </c>
      <c r="Q1050" s="11">
        <f>Q1051+Q1053+Q1055</f>
        <v>23651.1</v>
      </c>
      <c r="R1050" s="11">
        <f t="shared" si="2493"/>
        <v>834011.4</v>
      </c>
      <c r="S1050" s="11">
        <f t="shared" si="2494"/>
        <v>229574.7</v>
      </c>
      <c r="T1050" s="11">
        <f t="shared" si="2495"/>
        <v>229574.7</v>
      </c>
      <c r="U1050" s="11">
        <f>U1051+U1053+U1055</f>
        <v>0</v>
      </c>
      <c r="V1050" s="11">
        <f>V1051+V1053+V1055</f>
        <v>0</v>
      </c>
      <c r="W1050" s="11">
        <f>W1051+W1053+W1055</f>
        <v>0</v>
      </c>
      <c r="X1050" s="11">
        <f t="shared" si="2496"/>
        <v>834011.4</v>
      </c>
      <c r="Y1050" s="11">
        <f t="shared" si="2497"/>
        <v>229574.7</v>
      </c>
      <c r="Z1050" s="11">
        <f t="shared" si="2498"/>
        <v>229574.7</v>
      </c>
      <c r="AA1050" s="11">
        <f>AA1051+AA1053+AA1055</f>
        <v>0</v>
      </c>
      <c r="AB1050" s="11">
        <f>AB1051+AB1053+AB1055</f>
        <v>0</v>
      </c>
      <c r="AC1050" s="11">
        <f>AC1051+AC1053+AC1055</f>
        <v>0</v>
      </c>
      <c r="AD1050" s="11">
        <f t="shared" si="2499"/>
        <v>834011.4</v>
      </c>
      <c r="AE1050" s="11">
        <f t="shared" si="2500"/>
        <v>229574.7</v>
      </c>
      <c r="AF1050" s="11">
        <f t="shared" si="2501"/>
        <v>229574.7</v>
      </c>
      <c r="AG1050" s="11">
        <f>AG1051+AG1053+AG1055</f>
        <v>0</v>
      </c>
      <c r="AH1050" s="11">
        <f t="shared" si="2502"/>
        <v>834011.4</v>
      </c>
      <c r="AI1050" s="11">
        <f t="shared" si="2503"/>
        <v>229574.7</v>
      </c>
      <c r="AJ1050" s="11">
        <f t="shared" si="2504"/>
        <v>229574.7</v>
      </c>
      <c r="AK1050" s="11">
        <f>AK1051+AK1053+AK1055</f>
        <v>0</v>
      </c>
      <c r="AL1050" s="11">
        <f>AL1051+AL1053+AL1055</f>
        <v>0</v>
      </c>
      <c r="AM1050" s="11">
        <f>AM1051+AM1053+AM1055</f>
        <v>0</v>
      </c>
      <c r="AN1050" s="11">
        <f t="shared" si="2505"/>
        <v>834011.4</v>
      </c>
      <c r="AO1050" s="11">
        <f t="shared" si="2506"/>
        <v>229574.7</v>
      </c>
      <c r="AP1050" s="11">
        <f t="shared" si="2507"/>
        <v>229574.7</v>
      </c>
      <c r="AQ1050" s="11">
        <f>AQ1051+AQ1053+AQ1055</f>
        <v>0</v>
      </c>
      <c r="AR1050" s="11">
        <f>AR1051+AR1053+AR1055</f>
        <v>0</v>
      </c>
      <c r="AS1050" s="11">
        <f>AS1051+AS1053+AS1055</f>
        <v>0</v>
      </c>
      <c r="AT1050" s="11">
        <f t="shared" si="2508"/>
        <v>834011.4</v>
      </c>
      <c r="AU1050" s="11">
        <f t="shared" si="2509"/>
        <v>229574.7</v>
      </c>
      <c r="AV1050" s="11">
        <f t="shared" si="2510"/>
        <v>229574.7</v>
      </c>
      <c r="AW1050" s="11">
        <f>AW1051+AW1053+AW1055</f>
        <v>0</v>
      </c>
      <c r="AX1050" s="11">
        <f>AX1051+AX1053+AX1055</f>
        <v>0</v>
      </c>
      <c r="AY1050" s="11">
        <f>AY1051+AY1053+AY1055</f>
        <v>0</v>
      </c>
      <c r="AZ1050" s="11">
        <f t="shared" si="2511"/>
        <v>834011.4</v>
      </c>
      <c r="BA1050" s="11">
        <f t="shared" si="2512"/>
        <v>229574.7</v>
      </c>
      <c r="BB1050" s="11">
        <f t="shared" si="2513"/>
        <v>229574.7</v>
      </c>
      <c r="BC1050" s="11">
        <f>BC1051+BC1053+BC1055</f>
        <v>0</v>
      </c>
      <c r="BD1050" s="11">
        <f>BD1051+BD1053+BD1055</f>
        <v>0</v>
      </c>
      <c r="BE1050" s="11">
        <f>BE1051+BE1053+BE1055</f>
        <v>0</v>
      </c>
      <c r="BF1050" s="11">
        <f t="shared" si="2514"/>
        <v>834011.4</v>
      </c>
      <c r="BG1050" s="11">
        <f t="shared" si="2515"/>
        <v>229574.7</v>
      </c>
      <c r="BH1050" s="11">
        <f t="shared" si="2516"/>
        <v>229574.7</v>
      </c>
      <c r="BI1050" s="11">
        <f>BI1051+BI1053+BI1055</f>
        <v>20399.951000000001</v>
      </c>
      <c r="BJ1050" s="11">
        <f>BJ1051+BJ1053+BJ1055</f>
        <v>0</v>
      </c>
      <c r="BK1050" s="11">
        <f>BK1051+BK1053+BK1055</f>
        <v>0</v>
      </c>
      <c r="BL1050" s="11">
        <f t="shared" si="2491"/>
        <v>854411.35100000002</v>
      </c>
      <c r="BM1050" s="11">
        <f>BM1051+BM1053+BM1055</f>
        <v>0</v>
      </c>
      <c r="BN1050" s="43">
        <f t="shared" si="2551"/>
        <v>854411.35100000002</v>
      </c>
      <c r="BO1050" s="11">
        <f t="shared" si="2554"/>
        <v>229574.7</v>
      </c>
      <c r="BP1050" s="11">
        <f>BP1051+BP1053+BP1055</f>
        <v>0</v>
      </c>
      <c r="BQ1050" s="43">
        <f t="shared" si="2552"/>
        <v>229574.7</v>
      </c>
      <c r="BR1050" s="11">
        <f t="shared" si="2555"/>
        <v>229574.7</v>
      </c>
      <c r="BS1050" s="11">
        <f>BS1051+BS1053+BS1055</f>
        <v>0</v>
      </c>
      <c r="BT1050" s="43">
        <f t="shared" si="2553"/>
        <v>229574.7</v>
      </c>
      <c r="BU1050" s="11">
        <f>BU1051+BU1053+BU1055</f>
        <v>0</v>
      </c>
      <c r="BV1050" s="21"/>
      <c r="BW1050" s="21"/>
      <c r="BX1050" s="1" t="str">
        <f t="shared" si="2492"/>
        <v/>
      </c>
    </row>
    <row r="1051" spans="1:76" ht="78" customHeight="1" x14ac:dyDescent="0.3">
      <c r="A1051" s="62" t="s">
        <v>695</v>
      </c>
      <c r="B1051" s="63" t="s">
        <v>167</v>
      </c>
      <c r="C1051" s="62"/>
      <c r="D1051" s="62"/>
      <c r="E1051" s="64" t="s">
        <v>168</v>
      </c>
      <c r="F1051" s="11">
        <f t="shared" ref="F1051:K1051" si="2561">F1052</f>
        <v>172259</v>
      </c>
      <c r="G1051" s="11">
        <f t="shared" si="2561"/>
        <v>177555.5</v>
      </c>
      <c r="H1051" s="11">
        <f t="shared" si="2561"/>
        <v>177555.5</v>
      </c>
      <c r="I1051" s="11">
        <f t="shared" si="2561"/>
        <v>0</v>
      </c>
      <c r="J1051" s="11">
        <f t="shared" si="2561"/>
        <v>0</v>
      </c>
      <c r="K1051" s="11">
        <f t="shared" si="2561"/>
        <v>0</v>
      </c>
      <c r="L1051" s="11">
        <f t="shared" si="2454"/>
        <v>172259</v>
      </c>
      <c r="M1051" s="11">
        <f t="shared" si="2455"/>
        <v>177555.5</v>
      </c>
      <c r="N1051" s="11">
        <f t="shared" si="2456"/>
        <v>177555.5</v>
      </c>
      <c r="O1051" s="11">
        <f>O1052</f>
        <v>19932.900000000001</v>
      </c>
      <c r="P1051" s="11">
        <f>P1052</f>
        <v>23651.1</v>
      </c>
      <c r="Q1051" s="11">
        <f>Q1052</f>
        <v>23651.1</v>
      </c>
      <c r="R1051" s="11">
        <f t="shared" si="2493"/>
        <v>192191.9</v>
      </c>
      <c r="S1051" s="11">
        <f t="shared" si="2494"/>
        <v>201206.6</v>
      </c>
      <c r="T1051" s="11">
        <f t="shared" si="2495"/>
        <v>201206.6</v>
      </c>
      <c r="U1051" s="11">
        <f>U1052</f>
        <v>0</v>
      </c>
      <c r="V1051" s="11">
        <f>V1052</f>
        <v>0</v>
      </c>
      <c r="W1051" s="11">
        <f>W1052</f>
        <v>0</v>
      </c>
      <c r="X1051" s="11">
        <f t="shared" si="2496"/>
        <v>192191.9</v>
      </c>
      <c r="Y1051" s="11">
        <f t="shared" si="2497"/>
        <v>201206.6</v>
      </c>
      <c r="Z1051" s="11">
        <f t="shared" si="2498"/>
        <v>201206.6</v>
      </c>
      <c r="AA1051" s="11">
        <f>AA1052</f>
        <v>0</v>
      </c>
      <c r="AB1051" s="11">
        <f>AB1052</f>
        <v>0</v>
      </c>
      <c r="AC1051" s="11">
        <f>AC1052</f>
        <v>0</v>
      </c>
      <c r="AD1051" s="11">
        <f t="shared" si="2499"/>
        <v>192191.9</v>
      </c>
      <c r="AE1051" s="11">
        <f t="shared" si="2500"/>
        <v>201206.6</v>
      </c>
      <c r="AF1051" s="11">
        <f t="shared" si="2501"/>
        <v>201206.6</v>
      </c>
      <c r="AG1051" s="11">
        <f>AG1052</f>
        <v>0</v>
      </c>
      <c r="AH1051" s="11">
        <f t="shared" si="2502"/>
        <v>192191.9</v>
      </c>
      <c r="AI1051" s="11">
        <f t="shared" si="2503"/>
        <v>201206.6</v>
      </c>
      <c r="AJ1051" s="11">
        <f t="shared" si="2504"/>
        <v>201206.6</v>
      </c>
      <c r="AK1051" s="11">
        <f>AK1052</f>
        <v>0</v>
      </c>
      <c r="AL1051" s="11">
        <f>AL1052</f>
        <v>0</v>
      </c>
      <c r="AM1051" s="11">
        <f>AM1052</f>
        <v>0</v>
      </c>
      <c r="AN1051" s="11">
        <f t="shared" si="2505"/>
        <v>192191.9</v>
      </c>
      <c r="AO1051" s="11">
        <f t="shared" si="2506"/>
        <v>201206.6</v>
      </c>
      <c r="AP1051" s="11">
        <f t="shared" si="2507"/>
        <v>201206.6</v>
      </c>
      <c r="AQ1051" s="11">
        <f>AQ1052</f>
        <v>0</v>
      </c>
      <c r="AR1051" s="11">
        <f>AR1052</f>
        <v>0</v>
      </c>
      <c r="AS1051" s="11">
        <f>AS1052</f>
        <v>0</v>
      </c>
      <c r="AT1051" s="11">
        <f t="shared" si="2508"/>
        <v>192191.9</v>
      </c>
      <c r="AU1051" s="11">
        <f t="shared" si="2509"/>
        <v>201206.6</v>
      </c>
      <c r="AV1051" s="11">
        <f t="shared" si="2510"/>
        <v>201206.6</v>
      </c>
      <c r="AW1051" s="11">
        <f>AW1052</f>
        <v>0</v>
      </c>
      <c r="AX1051" s="11">
        <f>AX1052</f>
        <v>0</v>
      </c>
      <c r="AY1051" s="11">
        <f>AY1052</f>
        <v>0</v>
      </c>
      <c r="AZ1051" s="11">
        <f t="shared" si="2511"/>
        <v>192191.9</v>
      </c>
      <c r="BA1051" s="11">
        <f t="shared" si="2512"/>
        <v>201206.6</v>
      </c>
      <c r="BB1051" s="11">
        <f t="shared" si="2513"/>
        <v>201206.6</v>
      </c>
      <c r="BC1051" s="11">
        <f>BC1052</f>
        <v>0</v>
      </c>
      <c r="BD1051" s="11">
        <f>BD1052</f>
        <v>0</v>
      </c>
      <c r="BE1051" s="11">
        <f>BE1052</f>
        <v>0</v>
      </c>
      <c r="BF1051" s="11">
        <f t="shared" si="2514"/>
        <v>192191.9</v>
      </c>
      <c r="BG1051" s="11">
        <f t="shared" si="2515"/>
        <v>201206.6</v>
      </c>
      <c r="BH1051" s="11">
        <f t="shared" si="2516"/>
        <v>201206.6</v>
      </c>
      <c r="BI1051" s="11">
        <f>BI1052</f>
        <v>0</v>
      </c>
      <c r="BJ1051" s="11">
        <f>BJ1052</f>
        <v>0</v>
      </c>
      <c r="BK1051" s="11">
        <f>BK1052</f>
        <v>0</v>
      </c>
      <c r="BL1051" s="11">
        <f t="shared" si="2491"/>
        <v>192191.9</v>
      </c>
      <c r="BM1051" s="11">
        <f>BM1052</f>
        <v>0</v>
      </c>
      <c r="BN1051" s="43">
        <f t="shared" si="2551"/>
        <v>192191.9</v>
      </c>
      <c r="BO1051" s="11">
        <f t="shared" si="2554"/>
        <v>201206.6</v>
      </c>
      <c r="BP1051" s="11">
        <f>BP1052</f>
        <v>0</v>
      </c>
      <c r="BQ1051" s="43">
        <f t="shared" si="2552"/>
        <v>201206.6</v>
      </c>
      <c r="BR1051" s="11">
        <f t="shared" si="2555"/>
        <v>201206.6</v>
      </c>
      <c r="BS1051" s="11">
        <f>BS1052</f>
        <v>0</v>
      </c>
      <c r="BT1051" s="43">
        <f t="shared" si="2553"/>
        <v>201206.6</v>
      </c>
      <c r="BU1051" s="11">
        <f>BU1052</f>
        <v>0</v>
      </c>
      <c r="BV1051" s="21"/>
      <c r="BW1051" s="21"/>
      <c r="BX1051" s="1" t="str">
        <f t="shared" si="2492"/>
        <v/>
      </c>
    </row>
    <row r="1052" spans="1:76" ht="31.2" customHeight="1" x14ac:dyDescent="0.3">
      <c r="A1052" s="62" t="s">
        <v>695</v>
      </c>
      <c r="B1052" s="63">
        <v>100</v>
      </c>
      <c r="C1052" s="62" t="s">
        <v>66</v>
      </c>
      <c r="D1052" s="62" t="s">
        <v>66</v>
      </c>
      <c r="E1052" s="64" t="s">
        <v>694</v>
      </c>
      <c r="F1052" s="11">
        <v>172259</v>
      </c>
      <c r="G1052" s="11">
        <v>177555.5</v>
      </c>
      <c r="H1052" s="11">
        <v>177555.5</v>
      </c>
      <c r="I1052" s="11"/>
      <c r="J1052" s="11"/>
      <c r="K1052" s="11"/>
      <c r="L1052" s="11">
        <f t="shared" ref="L1052:L1115" si="2562">F1052+I1052</f>
        <v>172259</v>
      </c>
      <c r="M1052" s="11">
        <f t="shared" ref="M1052:M1115" si="2563">G1052+J1052</f>
        <v>177555.5</v>
      </c>
      <c r="N1052" s="11">
        <f t="shared" ref="N1052:N1115" si="2564">H1052+K1052</f>
        <v>177555.5</v>
      </c>
      <c r="O1052" s="11">
        <v>19932.900000000001</v>
      </c>
      <c r="P1052" s="11">
        <v>23651.1</v>
      </c>
      <c r="Q1052" s="11">
        <v>23651.1</v>
      </c>
      <c r="R1052" s="11">
        <f t="shared" si="2493"/>
        <v>192191.9</v>
      </c>
      <c r="S1052" s="11">
        <f t="shared" si="2494"/>
        <v>201206.6</v>
      </c>
      <c r="T1052" s="11">
        <f t="shared" si="2495"/>
        <v>201206.6</v>
      </c>
      <c r="U1052" s="11"/>
      <c r="V1052" s="11"/>
      <c r="W1052" s="11"/>
      <c r="X1052" s="11">
        <f t="shared" si="2496"/>
        <v>192191.9</v>
      </c>
      <c r="Y1052" s="11">
        <f t="shared" si="2497"/>
        <v>201206.6</v>
      </c>
      <c r="Z1052" s="11">
        <f t="shared" si="2498"/>
        <v>201206.6</v>
      </c>
      <c r="AA1052" s="11"/>
      <c r="AB1052" s="11"/>
      <c r="AC1052" s="11"/>
      <c r="AD1052" s="11">
        <f t="shared" si="2499"/>
        <v>192191.9</v>
      </c>
      <c r="AE1052" s="11">
        <f t="shared" si="2500"/>
        <v>201206.6</v>
      </c>
      <c r="AF1052" s="11">
        <f t="shared" si="2501"/>
        <v>201206.6</v>
      </c>
      <c r="AG1052" s="11"/>
      <c r="AH1052" s="11">
        <f t="shared" si="2502"/>
        <v>192191.9</v>
      </c>
      <c r="AI1052" s="11">
        <f t="shared" si="2503"/>
        <v>201206.6</v>
      </c>
      <c r="AJ1052" s="11">
        <f t="shared" si="2504"/>
        <v>201206.6</v>
      </c>
      <c r="AK1052" s="11"/>
      <c r="AL1052" s="11"/>
      <c r="AM1052" s="11"/>
      <c r="AN1052" s="11">
        <f t="shared" si="2505"/>
        <v>192191.9</v>
      </c>
      <c r="AO1052" s="11">
        <f t="shared" si="2506"/>
        <v>201206.6</v>
      </c>
      <c r="AP1052" s="11">
        <f t="shared" si="2507"/>
        <v>201206.6</v>
      </c>
      <c r="AQ1052" s="11"/>
      <c r="AR1052" s="11"/>
      <c r="AS1052" s="11"/>
      <c r="AT1052" s="11">
        <f t="shared" si="2508"/>
        <v>192191.9</v>
      </c>
      <c r="AU1052" s="11">
        <f t="shared" si="2509"/>
        <v>201206.6</v>
      </c>
      <c r="AV1052" s="11">
        <f t="shared" si="2510"/>
        <v>201206.6</v>
      </c>
      <c r="AW1052" s="11"/>
      <c r="AX1052" s="11"/>
      <c r="AY1052" s="11"/>
      <c r="AZ1052" s="11">
        <f t="shared" si="2511"/>
        <v>192191.9</v>
      </c>
      <c r="BA1052" s="11">
        <f t="shared" si="2512"/>
        <v>201206.6</v>
      </c>
      <c r="BB1052" s="11">
        <f t="shared" si="2513"/>
        <v>201206.6</v>
      </c>
      <c r="BC1052" s="11"/>
      <c r="BD1052" s="11"/>
      <c r="BE1052" s="11"/>
      <c r="BF1052" s="11">
        <f t="shared" si="2514"/>
        <v>192191.9</v>
      </c>
      <c r="BG1052" s="11">
        <f t="shared" si="2515"/>
        <v>201206.6</v>
      </c>
      <c r="BH1052" s="11">
        <f t="shared" si="2516"/>
        <v>201206.6</v>
      </c>
      <c r="BI1052" s="11"/>
      <c r="BJ1052" s="11"/>
      <c r="BK1052" s="11"/>
      <c r="BL1052" s="11">
        <f t="shared" si="2491"/>
        <v>192191.9</v>
      </c>
      <c r="BM1052" s="11"/>
      <c r="BN1052" s="43">
        <f t="shared" si="2551"/>
        <v>192191.9</v>
      </c>
      <c r="BO1052" s="11">
        <f t="shared" si="2554"/>
        <v>201206.6</v>
      </c>
      <c r="BP1052" s="11"/>
      <c r="BQ1052" s="43">
        <f t="shared" si="2552"/>
        <v>201206.6</v>
      </c>
      <c r="BR1052" s="11">
        <f t="shared" si="2555"/>
        <v>201206.6</v>
      </c>
      <c r="BS1052" s="11"/>
      <c r="BT1052" s="43">
        <f t="shared" si="2553"/>
        <v>201206.6</v>
      </c>
      <c r="BU1052" s="11"/>
      <c r="BV1052" s="21"/>
      <c r="BW1052" s="21"/>
      <c r="BX1052" s="1" t="str">
        <f t="shared" si="2492"/>
        <v>0505</v>
      </c>
    </row>
    <row r="1053" spans="1:76" ht="31.2" customHeight="1" x14ac:dyDescent="0.3">
      <c r="A1053" s="62" t="s">
        <v>695</v>
      </c>
      <c r="B1053" s="63" t="s">
        <v>64</v>
      </c>
      <c r="C1053" s="62"/>
      <c r="D1053" s="62"/>
      <c r="E1053" s="64" t="s">
        <v>65</v>
      </c>
      <c r="F1053" s="11">
        <f t="shared" ref="F1053:K1053" si="2565">F1054</f>
        <v>28368.1</v>
      </c>
      <c r="G1053" s="11">
        <f t="shared" si="2565"/>
        <v>28368.1</v>
      </c>
      <c r="H1053" s="11">
        <f t="shared" si="2565"/>
        <v>28368.1</v>
      </c>
      <c r="I1053" s="11">
        <f t="shared" si="2565"/>
        <v>0</v>
      </c>
      <c r="J1053" s="11">
        <f t="shared" si="2565"/>
        <v>0</v>
      </c>
      <c r="K1053" s="11">
        <f t="shared" si="2565"/>
        <v>0</v>
      </c>
      <c r="L1053" s="11">
        <f t="shared" si="2562"/>
        <v>28368.1</v>
      </c>
      <c r="M1053" s="11">
        <f t="shared" si="2563"/>
        <v>28368.1</v>
      </c>
      <c r="N1053" s="11">
        <f t="shared" si="2564"/>
        <v>28368.1</v>
      </c>
      <c r="O1053" s="11">
        <f>O1054</f>
        <v>0</v>
      </c>
      <c r="P1053" s="11">
        <f>P1054</f>
        <v>0</v>
      </c>
      <c r="Q1053" s="11">
        <f>Q1054</f>
        <v>0</v>
      </c>
      <c r="R1053" s="11">
        <f t="shared" si="2493"/>
        <v>28368.1</v>
      </c>
      <c r="S1053" s="11">
        <f t="shared" si="2494"/>
        <v>28368.1</v>
      </c>
      <c r="T1053" s="11">
        <f t="shared" si="2495"/>
        <v>28368.1</v>
      </c>
      <c r="U1053" s="11">
        <f>U1054</f>
        <v>0</v>
      </c>
      <c r="V1053" s="11">
        <f>V1054</f>
        <v>0</v>
      </c>
      <c r="W1053" s="11">
        <f>W1054</f>
        <v>0</v>
      </c>
      <c r="X1053" s="11">
        <f t="shared" si="2496"/>
        <v>28368.1</v>
      </c>
      <c r="Y1053" s="11">
        <f t="shared" si="2497"/>
        <v>28368.1</v>
      </c>
      <c r="Z1053" s="11">
        <f t="shared" si="2498"/>
        <v>28368.1</v>
      </c>
      <c r="AA1053" s="11">
        <f>AA1054</f>
        <v>0</v>
      </c>
      <c r="AB1053" s="11">
        <f>AB1054</f>
        <v>0</v>
      </c>
      <c r="AC1053" s="11">
        <f>AC1054</f>
        <v>0</v>
      </c>
      <c r="AD1053" s="11">
        <f t="shared" si="2499"/>
        <v>28368.1</v>
      </c>
      <c r="AE1053" s="11">
        <f t="shared" si="2500"/>
        <v>28368.1</v>
      </c>
      <c r="AF1053" s="11">
        <f t="shared" si="2501"/>
        <v>28368.1</v>
      </c>
      <c r="AG1053" s="11">
        <f>AG1054</f>
        <v>0</v>
      </c>
      <c r="AH1053" s="11">
        <f t="shared" si="2502"/>
        <v>28368.1</v>
      </c>
      <c r="AI1053" s="11">
        <f t="shared" si="2503"/>
        <v>28368.1</v>
      </c>
      <c r="AJ1053" s="11">
        <f t="shared" si="2504"/>
        <v>28368.1</v>
      </c>
      <c r="AK1053" s="11">
        <f>AK1054</f>
        <v>0</v>
      </c>
      <c r="AL1053" s="11">
        <f>AL1054</f>
        <v>0</v>
      </c>
      <c r="AM1053" s="11">
        <f>AM1054</f>
        <v>0</v>
      </c>
      <c r="AN1053" s="11">
        <f t="shared" si="2505"/>
        <v>28368.1</v>
      </c>
      <c r="AO1053" s="11">
        <f t="shared" si="2506"/>
        <v>28368.1</v>
      </c>
      <c r="AP1053" s="11">
        <f t="shared" si="2507"/>
        <v>28368.1</v>
      </c>
      <c r="AQ1053" s="11">
        <f>AQ1054</f>
        <v>0</v>
      </c>
      <c r="AR1053" s="11">
        <f>AR1054</f>
        <v>0</v>
      </c>
      <c r="AS1053" s="11">
        <f>AS1054</f>
        <v>0</v>
      </c>
      <c r="AT1053" s="11">
        <f t="shared" si="2508"/>
        <v>28368.1</v>
      </c>
      <c r="AU1053" s="11">
        <f t="shared" si="2509"/>
        <v>28368.1</v>
      </c>
      <c r="AV1053" s="11">
        <f t="shared" si="2510"/>
        <v>28368.1</v>
      </c>
      <c r="AW1053" s="11">
        <f>AW1054</f>
        <v>0</v>
      </c>
      <c r="AX1053" s="11">
        <f>AX1054</f>
        <v>0</v>
      </c>
      <c r="AY1053" s="11">
        <f>AY1054</f>
        <v>0</v>
      </c>
      <c r="AZ1053" s="11">
        <f t="shared" si="2511"/>
        <v>28368.1</v>
      </c>
      <c r="BA1053" s="11">
        <f t="shared" si="2512"/>
        <v>28368.1</v>
      </c>
      <c r="BB1053" s="11">
        <f t="shared" si="2513"/>
        <v>28368.1</v>
      </c>
      <c r="BC1053" s="11">
        <f>BC1054</f>
        <v>0</v>
      </c>
      <c r="BD1053" s="11">
        <f>BD1054</f>
        <v>0</v>
      </c>
      <c r="BE1053" s="11">
        <f>BE1054</f>
        <v>0</v>
      </c>
      <c r="BF1053" s="11">
        <f t="shared" si="2514"/>
        <v>28368.1</v>
      </c>
      <c r="BG1053" s="11">
        <f t="shared" si="2515"/>
        <v>28368.1</v>
      </c>
      <c r="BH1053" s="11">
        <f t="shared" si="2516"/>
        <v>28368.1</v>
      </c>
      <c r="BI1053" s="11">
        <f>BI1054</f>
        <v>0</v>
      </c>
      <c r="BJ1053" s="11">
        <f>BJ1054</f>
        <v>0</v>
      </c>
      <c r="BK1053" s="11">
        <f>BK1054</f>
        <v>0</v>
      </c>
      <c r="BL1053" s="11">
        <f t="shared" si="2491"/>
        <v>28368.1</v>
      </c>
      <c r="BM1053" s="11">
        <f>BM1054</f>
        <v>0</v>
      </c>
      <c r="BN1053" s="43">
        <f t="shared" si="2551"/>
        <v>28368.1</v>
      </c>
      <c r="BO1053" s="11">
        <f t="shared" si="2554"/>
        <v>28368.1</v>
      </c>
      <c r="BP1053" s="11">
        <f>BP1054</f>
        <v>0</v>
      </c>
      <c r="BQ1053" s="43">
        <f t="shared" si="2552"/>
        <v>28368.1</v>
      </c>
      <c r="BR1053" s="11">
        <f t="shared" si="2555"/>
        <v>28368.1</v>
      </c>
      <c r="BS1053" s="11">
        <f>BS1054</f>
        <v>0</v>
      </c>
      <c r="BT1053" s="43">
        <f t="shared" si="2553"/>
        <v>28368.1</v>
      </c>
      <c r="BU1053" s="11">
        <f>BU1054</f>
        <v>0</v>
      </c>
      <c r="BV1053" s="21"/>
      <c r="BW1053" s="21"/>
      <c r="BX1053" s="1" t="str">
        <f t="shared" si="2492"/>
        <v/>
      </c>
    </row>
    <row r="1054" spans="1:76" ht="31.2" customHeight="1" x14ac:dyDescent="0.3">
      <c r="A1054" s="62" t="s">
        <v>695</v>
      </c>
      <c r="B1054" s="63">
        <v>200</v>
      </c>
      <c r="C1054" s="62" t="s">
        <v>66</v>
      </c>
      <c r="D1054" s="62" t="s">
        <v>66</v>
      </c>
      <c r="E1054" s="64" t="s">
        <v>694</v>
      </c>
      <c r="F1054" s="11">
        <v>28368.1</v>
      </c>
      <c r="G1054" s="11">
        <v>28368.1</v>
      </c>
      <c r="H1054" s="11">
        <v>28368.1</v>
      </c>
      <c r="I1054" s="11"/>
      <c r="J1054" s="11"/>
      <c r="K1054" s="11"/>
      <c r="L1054" s="11">
        <f t="shared" si="2562"/>
        <v>28368.1</v>
      </c>
      <c r="M1054" s="11">
        <f t="shared" si="2563"/>
        <v>28368.1</v>
      </c>
      <c r="N1054" s="11">
        <f t="shared" si="2564"/>
        <v>28368.1</v>
      </c>
      <c r="O1054" s="11"/>
      <c r="P1054" s="11"/>
      <c r="Q1054" s="11"/>
      <c r="R1054" s="11">
        <f t="shared" si="2493"/>
        <v>28368.1</v>
      </c>
      <c r="S1054" s="11">
        <f t="shared" si="2494"/>
        <v>28368.1</v>
      </c>
      <c r="T1054" s="11">
        <f t="shared" si="2495"/>
        <v>28368.1</v>
      </c>
      <c r="U1054" s="11"/>
      <c r="V1054" s="11"/>
      <c r="W1054" s="11"/>
      <c r="X1054" s="11">
        <f t="shared" si="2496"/>
        <v>28368.1</v>
      </c>
      <c r="Y1054" s="11">
        <f t="shared" si="2497"/>
        <v>28368.1</v>
      </c>
      <c r="Z1054" s="11">
        <f t="shared" si="2498"/>
        <v>28368.1</v>
      </c>
      <c r="AA1054" s="11"/>
      <c r="AB1054" s="11"/>
      <c r="AC1054" s="11"/>
      <c r="AD1054" s="11">
        <f t="shared" si="2499"/>
        <v>28368.1</v>
      </c>
      <c r="AE1054" s="11">
        <f t="shared" si="2500"/>
        <v>28368.1</v>
      </c>
      <c r="AF1054" s="11">
        <f t="shared" si="2501"/>
        <v>28368.1</v>
      </c>
      <c r="AG1054" s="11"/>
      <c r="AH1054" s="11">
        <f t="shared" si="2502"/>
        <v>28368.1</v>
      </c>
      <c r="AI1054" s="11">
        <f t="shared" si="2503"/>
        <v>28368.1</v>
      </c>
      <c r="AJ1054" s="11">
        <f t="shared" si="2504"/>
        <v>28368.1</v>
      </c>
      <c r="AK1054" s="11"/>
      <c r="AL1054" s="11"/>
      <c r="AM1054" s="11"/>
      <c r="AN1054" s="11">
        <f t="shared" si="2505"/>
        <v>28368.1</v>
      </c>
      <c r="AO1054" s="11">
        <f t="shared" si="2506"/>
        <v>28368.1</v>
      </c>
      <c r="AP1054" s="11">
        <f t="shared" si="2507"/>
        <v>28368.1</v>
      </c>
      <c r="AQ1054" s="11"/>
      <c r="AR1054" s="11"/>
      <c r="AS1054" s="11"/>
      <c r="AT1054" s="11">
        <f t="shared" si="2508"/>
        <v>28368.1</v>
      </c>
      <c r="AU1054" s="11">
        <f t="shared" si="2509"/>
        <v>28368.1</v>
      </c>
      <c r="AV1054" s="11">
        <f t="shared" si="2510"/>
        <v>28368.1</v>
      </c>
      <c r="AW1054" s="11"/>
      <c r="AX1054" s="11"/>
      <c r="AY1054" s="11"/>
      <c r="AZ1054" s="11">
        <f t="shared" si="2511"/>
        <v>28368.1</v>
      </c>
      <c r="BA1054" s="11">
        <f t="shared" si="2512"/>
        <v>28368.1</v>
      </c>
      <c r="BB1054" s="11">
        <f t="shared" si="2513"/>
        <v>28368.1</v>
      </c>
      <c r="BC1054" s="11"/>
      <c r="BD1054" s="11"/>
      <c r="BE1054" s="11"/>
      <c r="BF1054" s="11">
        <f t="shared" si="2514"/>
        <v>28368.1</v>
      </c>
      <c r="BG1054" s="11">
        <f t="shared" si="2515"/>
        <v>28368.1</v>
      </c>
      <c r="BH1054" s="11">
        <f t="shared" si="2516"/>
        <v>28368.1</v>
      </c>
      <c r="BI1054" s="11"/>
      <c r="BJ1054" s="11"/>
      <c r="BK1054" s="11"/>
      <c r="BL1054" s="11">
        <f t="shared" si="2491"/>
        <v>28368.1</v>
      </c>
      <c r="BM1054" s="11"/>
      <c r="BN1054" s="43">
        <f t="shared" si="2551"/>
        <v>28368.1</v>
      </c>
      <c r="BO1054" s="11">
        <f t="shared" si="2554"/>
        <v>28368.1</v>
      </c>
      <c r="BP1054" s="11"/>
      <c r="BQ1054" s="43">
        <f t="shared" si="2552"/>
        <v>28368.1</v>
      </c>
      <c r="BR1054" s="11">
        <f t="shared" si="2555"/>
        <v>28368.1</v>
      </c>
      <c r="BS1054" s="11"/>
      <c r="BT1054" s="43">
        <f t="shared" si="2553"/>
        <v>28368.1</v>
      </c>
      <c r="BU1054" s="11"/>
      <c r="BV1054" s="21"/>
      <c r="BW1054" s="21"/>
      <c r="BX1054" s="1" t="str">
        <f t="shared" si="2492"/>
        <v>0505</v>
      </c>
    </row>
    <row r="1055" spans="1:76" ht="15.6" customHeight="1" x14ac:dyDescent="0.3">
      <c r="A1055" s="62" t="s">
        <v>695</v>
      </c>
      <c r="B1055" s="63" t="s">
        <v>58</v>
      </c>
      <c r="C1055" s="62"/>
      <c r="D1055" s="62"/>
      <c r="E1055" s="64" t="s">
        <v>59</v>
      </c>
      <c r="F1055" s="11">
        <f t="shared" ref="F1055:K1055" si="2566">F1056</f>
        <v>613451.4</v>
      </c>
      <c r="G1055" s="11">
        <f t="shared" si="2566"/>
        <v>0</v>
      </c>
      <c r="H1055" s="11">
        <f t="shared" si="2566"/>
        <v>0</v>
      </c>
      <c r="I1055" s="11">
        <f t="shared" si="2566"/>
        <v>0</v>
      </c>
      <c r="J1055" s="11">
        <f t="shared" si="2566"/>
        <v>0</v>
      </c>
      <c r="K1055" s="11">
        <f t="shared" si="2566"/>
        <v>0</v>
      </c>
      <c r="L1055" s="11">
        <f t="shared" si="2562"/>
        <v>613451.4</v>
      </c>
      <c r="M1055" s="11">
        <f t="shared" si="2563"/>
        <v>0</v>
      </c>
      <c r="N1055" s="11">
        <f t="shared" si="2564"/>
        <v>0</v>
      </c>
      <c r="O1055" s="11">
        <f>O1056</f>
        <v>0</v>
      </c>
      <c r="P1055" s="11">
        <f>P1056</f>
        <v>0</v>
      </c>
      <c r="Q1055" s="11">
        <f>Q1056</f>
        <v>0</v>
      </c>
      <c r="R1055" s="11">
        <f t="shared" si="2493"/>
        <v>613451.4</v>
      </c>
      <c r="S1055" s="11">
        <f t="shared" si="2494"/>
        <v>0</v>
      </c>
      <c r="T1055" s="11">
        <f t="shared" si="2495"/>
        <v>0</v>
      </c>
      <c r="U1055" s="11">
        <f>U1056</f>
        <v>0</v>
      </c>
      <c r="V1055" s="11">
        <f>V1056</f>
        <v>0</v>
      </c>
      <c r="W1055" s="11">
        <f>W1056</f>
        <v>0</v>
      </c>
      <c r="X1055" s="11">
        <f t="shared" si="2496"/>
        <v>613451.4</v>
      </c>
      <c r="Y1055" s="11">
        <f t="shared" si="2497"/>
        <v>0</v>
      </c>
      <c r="Z1055" s="11">
        <f t="shared" si="2498"/>
        <v>0</v>
      </c>
      <c r="AA1055" s="11">
        <f>AA1056</f>
        <v>0</v>
      </c>
      <c r="AB1055" s="11">
        <f>AB1056</f>
        <v>0</v>
      </c>
      <c r="AC1055" s="11">
        <f>AC1056</f>
        <v>0</v>
      </c>
      <c r="AD1055" s="11">
        <f t="shared" si="2499"/>
        <v>613451.4</v>
      </c>
      <c r="AE1055" s="11">
        <f t="shared" si="2500"/>
        <v>0</v>
      </c>
      <c r="AF1055" s="11">
        <f t="shared" si="2501"/>
        <v>0</v>
      </c>
      <c r="AG1055" s="11">
        <f>AG1056</f>
        <v>0</v>
      </c>
      <c r="AH1055" s="11">
        <f t="shared" si="2502"/>
        <v>613451.4</v>
      </c>
      <c r="AI1055" s="11">
        <f t="shared" si="2503"/>
        <v>0</v>
      </c>
      <c r="AJ1055" s="11">
        <f t="shared" si="2504"/>
        <v>0</v>
      </c>
      <c r="AK1055" s="11">
        <f>AK1056</f>
        <v>0</v>
      </c>
      <c r="AL1055" s="11">
        <f>AL1056</f>
        <v>0</v>
      </c>
      <c r="AM1055" s="11">
        <f>AM1056</f>
        <v>0</v>
      </c>
      <c r="AN1055" s="11">
        <f t="shared" si="2505"/>
        <v>613451.4</v>
      </c>
      <c r="AO1055" s="11">
        <f t="shared" si="2506"/>
        <v>0</v>
      </c>
      <c r="AP1055" s="11">
        <f t="shared" si="2507"/>
        <v>0</v>
      </c>
      <c r="AQ1055" s="11">
        <f>AQ1056</f>
        <v>0</v>
      </c>
      <c r="AR1055" s="11">
        <f>AR1056</f>
        <v>0</v>
      </c>
      <c r="AS1055" s="11">
        <f>AS1056</f>
        <v>0</v>
      </c>
      <c r="AT1055" s="11">
        <f t="shared" si="2508"/>
        <v>613451.4</v>
      </c>
      <c r="AU1055" s="11">
        <f t="shared" si="2509"/>
        <v>0</v>
      </c>
      <c r="AV1055" s="11">
        <f t="shared" si="2510"/>
        <v>0</v>
      </c>
      <c r="AW1055" s="11">
        <f>AW1056</f>
        <v>0</v>
      </c>
      <c r="AX1055" s="11">
        <f>AX1056</f>
        <v>0</v>
      </c>
      <c r="AY1055" s="11">
        <f>AY1056</f>
        <v>0</v>
      </c>
      <c r="AZ1055" s="11">
        <f t="shared" si="2511"/>
        <v>613451.4</v>
      </c>
      <c r="BA1055" s="11">
        <f t="shared" si="2512"/>
        <v>0</v>
      </c>
      <c r="BB1055" s="11">
        <f t="shared" si="2513"/>
        <v>0</v>
      </c>
      <c r="BC1055" s="11">
        <f>BC1056</f>
        <v>0</v>
      </c>
      <c r="BD1055" s="11">
        <f>BD1056</f>
        <v>0</v>
      </c>
      <c r="BE1055" s="11">
        <f>BE1056</f>
        <v>0</v>
      </c>
      <c r="BF1055" s="11">
        <f t="shared" si="2514"/>
        <v>613451.4</v>
      </c>
      <c r="BG1055" s="11">
        <f t="shared" si="2515"/>
        <v>0</v>
      </c>
      <c r="BH1055" s="11">
        <f t="shared" si="2516"/>
        <v>0</v>
      </c>
      <c r="BI1055" s="11">
        <f>BI1056</f>
        <v>20399.951000000001</v>
      </c>
      <c r="BJ1055" s="11">
        <f>BJ1056</f>
        <v>0</v>
      </c>
      <c r="BK1055" s="11">
        <f>BK1056</f>
        <v>0</v>
      </c>
      <c r="BL1055" s="11">
        <f t="shared" si="2491"/>
        <v>633851.35100000002</v>
      </c>
      <c r="BM1055" s="11">
        <f>BM1056</f>
        <v>0</v>
      </c>
      <c r="BN1055" s="43">
        <f t="shared" si="2551"/>
        <v>633851.35100000002</v>
      </c>
      <c r="BO1055" s="11">
        <f t="shared" si="2554"/>
        <v>0</v>
      </c>
      <c r="BP1055" s="11">
        <f>BP1056</f>
        <v>0</v>
      </c>
      <c r="BQ1055" s="43">
        <f t="shared" si="2552"/>
        <v>0</v>
      </c>
      <c r="BR1055" s="11">
        <f t="shared" si="2555"/>
        <v>0</v>
      </c>
      <c r="BS1055" s="11">
        <f>BS1056</f>
        <v>0</v>
      </c>
      <c r="BT1055" s="43">
        <f t="shared" si="2553"/>
        <v>0</v>
      </c>
      <c r="BU1055" s="11">
        <f>BU1056</f>
        <v>0</v>
      </c>
      <c r="BV1055" s="21"/>
      <c r="BW1055" s="21"/>
      <c r="BX1055" s="1" t="str">
        <f t="shared" si="2492"/>
        <v/>
      </c>
    </row>
    <row r="1056" spans="1:76" ht="31.2" customHeight="1" x14ac:dyDescent="0.3">
      <c r="A1056" s="62" t="s">
        <v>695</v>
      </c>
      <c r="B1056" s="63">
        <v>800</v>
      </c>
      <c r="C1056" s="62" t="s">
        <v>66</v>
      </c>
      <c r="D1056" s="62" t="s">
        <v>66</v>
      </c>
      <c r="E1056" s="64" t="s">
        <v>694</v>
      </c>
      <c r="F1056" s="11">
        <v>613451.4</v>
      </c>
      <c r="G1056" s="11">
        <v>0</v>
      </c>
      <c r="H1056" s="11">
        <v>0</v>
      </c>
      <c r="I1056" s="11"/>
      <c r="J1056" s="11"/>
      <c r="K1056" s="11"/>
      <c r="L1056" s="11">
        <f t="shared" si="2562"/>
        <v>613451.4</v>
      </c>
      <c r="M1056" s="11">
        <f t="shared" si="2563"/>
        <v>0</v>
      </c>
      <c r="N1056" s="11">
        <f t="shared" si="2564"/>
        <v>0</v>
      </c>
      <c r="O1056" s="11"/>
      <c r="P1056" s="11"/>
      <c r="Q1056" s="11"/>
      <c r="R1056" s="11">
        <f t="shared" si="2493"/>
        <v>613451.4</v>
      </c>
      <c r="S1056" s="11">
        <f t="shared" si="2494"/>
        <v>0</v>
      </c>
      <c r="T1056" s="11">
        <f t="shared" si="2495"/>
        <v>0</v>
      </c>
      <c r="U1056" s="11"/>
      <c r="V1056" s="11"/>
      <c r="W1056" s="11"/>
      <c r="X1056" s="11">
        <f t="shared" si="2496"/>
        <v>613451.4</v>
      </c>
      <c r="Y1056" s="11">
        <f t="shared" si="2497"/>
        <v>0</v>
      </c>
      <c r="Z1056" s="11">
        <f t="shared" si="2498"/>
        <v>0</v>
      </c>
      <c r="AA1056" s="11"/>
      <c r="AB1056" s="11"/>
      <c r="AC1056" s="11"/>
      <c r="AD1056" s="11">
        <f t="shared" si="2499"/>
        <v>613451.4</v>
      </c>
      <c r="AE1056" s="11">
        <f t="shared" si="2500"/>
        <v>0</v>
      </c>
      <c r="AF1056" s="11">
        <f t="shared" si="2501"/>
        <v>0</v>
      </c>
      <c r="AG1056" s="11"/>
      <c r="AH1056" s="11">
        <f t="shared" si="2502"/>
        <v>613451.4</v>
      </c>
      <c r="AI1056" s="11">
        <f t="shared" si="2503"/>
        <v>0</v>
      </c>
      <c r="AJ1056" s="11">
        <f t="shared" si="2504"/>
        <v>0</v>
      </c>
      <c r="AK1056" s="11"/>
      <c r="AL1056" s="11"/>
      <c r="AM1056" s="11"/>
      <c r="AN1056" s="11">
        <f t="shared" si="2505"/>
        <v>613451.4</v>
      </c>
      <c r="AO1056" s="11">
        <f t="shared" si="2506"/>
        <v>0</v>
      </c>
      <c r="AP1056" s="11">
        <f t="shared" si="2507"/>
        <v>0</v>
      </c>
      <c r="AQ1056" s="11"/>
      <c r="AR1056" s="11"/>
      <c r="AS1056" s="11"/>
      <c r="AT1056" s="11">
        <f t="shared" si="2508"/>
        <v>613451.4</v>
      </c>
      <c r="AU1056" s="11">
        <f t="shared" si="2509"/>
        <v>0</v>
      </c>
      <c r="AV1056" s="11">
        <f t="shared" si="2510"/>
        <v>0</v>
      </c>
      <c r="AW1056" s="11"/>
      <c r="AX1056" s="11"/>
      <c r="AY1056" s="11"/>
      <c r="AZ1056" s="11">
        <f t="shared" si="2511"/>
        <v>613451.4</v>
      </c>
      <c r="BA1056" s="11">
        <f t="shared" si="2512"/>
        <v>0</v>
      </c>
      <c r="BB1056" s="11">
        <f t="shared" si="2513"/>
        <v>0</v>
      </c>
      <c r="BC1056" s="11"/>
      <c r="BD1056" s="11"/>
      <c r="BE1056" s="11"/>
      <c r="BF1056" s="11">
        <f t="shared" si="2514"/>
        <v>613451.4</v>
      </c>
      <c r="BG1056" s="11">
        <f t="shared" si="2515"/>
        <v>0</v>
      </c>
      <c r="BH1056" s="11">
        <f t="shared" si="2516"/>
        <v>0</v>
      </c>
      <c r="BI1056" s="11">
        <v>20399.951000000001</v>
      </c>
      <c r="BJ1056" s="11"/>
      <c r="BK1056" s="11"/>
      <c r="BL1056" s="11">
        <f t="shared" si="2491"/>
        <v>633851.35100000002</v>
      </c>
      <c r="BM1056" s="11"/>
      <c r="BN1056" s="43">
        <f t="shared" si="2551"/>
        <v>633851.35100000002</v>
      </c>
      <c r="BO1056" s="11">
        <f t="shared" si="2554"/>
        <v>0</v>
      </c>
      <c r="BP1056" s="11"/>
      <c r="BQ1056" s="43">
        <f t="shared" si="2552"/>
        <v>0</v>
      </c>
      <c r="BR1056" s="11">
        <f t="shared" si="2555"/>
        <v>0</v>
      </c>
      <c r="BS1056" s="11"/>
      <c r="BT1056" s="43">
        <f t="shared" si="2553"/>
        <v>0</v>
      </c>
      <c r="BU1056" s="11"/>
      <c r="BV1056" s="21"/>
      <c r="BW1056" s="21"/>
      <c r="BX1056" s="1" t="str">
        <f t="shared" si="2492"/>
        <v>0505</v>
      </c>
    </row>
    <row r="1057" spans="1:77" s="69" customFormat="1" ht="31.2" customHeight="1" x14ac:dyDescent="0.3">
      <c r="A1057" s="56" t="s">
        <v>696</v>
      </c>
      <c r="B1057" s="57"/>
      <c r="C1057" s="56"/>
      <c r="D1057" s="56"/>
      <c r="E1057" s="58" t="s">
        <v>697</v>
      </c>
      <c r="F1057" s="15">
        <f t="shared" ref="F1057:K1057" si="2567">F1058</f>
        <v>181601.3</v>
      </c>
      <c r="G1057" s="15">
        <f t="shared" si="2567"/>
        <v>183702.2</v>
      </c>
      <c r="H1057" s="15">
        <f t="shared" si="2567"/>
        <v>184232.2</v>
      </c>
      <c r="I1057" s="15">
        <f t="shared" si="2567"/>
        <v>0</v>
      </c>
      <c r="J1057" s="15">
        <f t="shared" si="2567"/>
        <v>0</v>
      </c>
      <c r="K1057" s="15">
        <f t="shared" si="2567"/>
        <v>0</v>
      </c>
      <c r="L1057" s="15">
        <f t="shared" si="2562"/>
        <v>181601.3</v>
      </c>
      <c r="M1057" s="15">
        <f t="shared" si="2563"/>
        <v>183702.2</v>
      </c>
      <c r="N1057" s="15">
        <f t="shared" si="2564"/>
        <v>184232.2</v>
      </c>
      <c r="O1057" s="15">
        <f>O1058</f>
        <v>20828.599999999999</v>
      </c>
      <c r="P1057" s="15">
        <f>P1058</f>
        <v>25469.8</v>
      </c>
      <c r="Q1057" s="15">
        <f>Q1058</f>
        <v>25469.8</v>
      </c>
      <c r="R1057" s="15">
        <f t="shared" si="2493"/>
        <v>202429.9</v>
      </c>
      <c r="S1057" s="15">
        <f t="shared" si="2494"/>
        <v>209172</v>
      </c>
      <c r="T1057" s="15">
        <f t="shared" si="2495"/>
        <v>209702</v>
      </c>
      <c r="U1057" s="15">
        <f>U1058</f>
        <v>0</v>
      </c>
      <c r="V1057" s="15">
        <f>V1058</f>
        <v>0</v>
      </c>
      <c r="W1057" s="15">
        <f>W1058</f>
        <v>0</v>
      </c>
      <c r="X1057" s="15">
        <f t="shared" si="2496"/>
        <v>202429.9</v>
      </c>
      <c r="Y1057" s="15">
        <f t="shared" si="2497"/>
        <v>209172</v>
      </c>
      <c r="Z1057" s="15">
        <f t="shared" si="2498"/>
        <v>209702</v>
      </c>
      <c r="AA1057" s="15">
        <f>AA1058</f>
        <v>-1.1368683772161603E-13</v>
      </c>
      <c r="AB1057" s="15">
        <f>AB1058</f>
        <v>0</v>
      </c>
      <c r="AC1057" s="15">
        <f>AC1058</f>
        <v>0</v>
      </c>
      <c r="AD1057" s="15">
        <f t="shared" si="2499"/>
        <v>202429.9</v>
      </c>
      <c r="AE1057" s="15">
        <f t="shared" si="2500"/>
        <v>209172</v>
      </c>
      <c r="AF1057" s="15">
        <f t="shared" si="2501"/>
        <v>209702</v>
      </c>
      <c r="AG1057" s="15">
        <f>AG1058</f>
        <v>0</v>
      </c>
      <c r="AH1057" s="15">
        <f t="shared" si="2502"/>
        <v>202429.9</v>
      </c>
      <c r="AI1057" s="15">
        <f t="shared" si="2503"/>
        <v>209172</v>
      </c>
      <c r="AJ1057" s="15">
        <f t="shared" si="2504"/>
        <v>209702</v>
      </c>
      <c r="AK1057" s="15">
        <f>AK1058</f>
        <v>0</v>
      </c>
      <c r="AL1057" s="15">
        <f>AL1058</f>
        <v>0</v>
      </c>
      <c r="AM1057" s="15">
        <f>AM1058</f>
        <v>0</v>
      </c>
      <c r="AN1057" s="15">
        <f t="shared" si="2505"/>
        <v>202429.9</v>
      </c>
      <c r="AO1057" s="15">
        <f t="shared" si="2506"/>
        <v>209172</v>
      </c>
      <c r="AP1057" s="15">
        <f t="shared" si="2507"/>
        <v>209702</v>
      </c>
      <c r="AQ1057" s="15">
        <f>AQ1058</f>
        <v>0</v>
      </c>
      <c r="AR1057" s="15">
        <f>AR1058</f>
        <v>0</v>
      </c>
      <c r="AS1057" s="15">
        <f>AS1058</f>
        <v>0</v>
      </c>
      <c r="AT1057" s="15">
        <f t="shared" si="2508"/>
        <v>202429.9</v>
      </c>
      <c r="AU1057" s="15">
        <f t="shared" si="2509"/>
        <v>209172</v>
      </c>
      <c r="AV1057" s="15">
        <f t="shared" si="2510"/>
        <v>209702</v>
      </c>
      <c r="AW1057" s="15">
        <f>AW1058</f>
        <v>0</v>
      </c>
      <c r="AX1057" s="15">
        <f>AX1058</f>
        <v>0</v>
      </c>
      <c r="AY1057" s="15">
        <f>AY1058</f>
        <v>0</v>
      </c>
      <c r="AZ1057" s="15">
        <f t="shared" si="2511"/>
        <v>202429.9</v>
      </c>
      <c r="BA1057" s="15">
        <f t="shared" si="2512"/>
        <v>209172</v>
      </c>
      <c r="BB1057" s="15">
        <f t="shared" si="2513"/>
        <v>209702</v>
      </c>
      <c r="BC1057" s="15">
        <f>BC1058</f>
        <v>0</v>
      </c>
      <c r="BD1057" s="15">
        <f>BD1058</f>
        <v>0</v>
      </c>
      <c r="BE1057" s="15">
        <f>BE1058</f>
        <v>0</v>
      </c>
      <c r="BF1057" s="15">
        <f t="shared" si="2514"/>
        <v>202429.9</v>
      </c>
      <c r="BG1057" s="15">
        <f t="shared" si="2515"/>
        <v>209172</v>
      </c>
      <c r="BH1057" s="15">
        <f t="shared" si="2516"/>
        <v>209702</v>
      </c>
      <c r="BI1057" s="15">
        <f>BI1058</f>
        <v>0</v>
      </c>
      <c r="BJ1057" s="15">
        <f>BJ1058</f>
        <v>0</v>
      </c>
      <c r="BK1057" s="15">
        <f>BK1058</f>
        <v>0</v>
      </c>
      <c r="BL1057" s="15">
        <f t="shared" si="2491"/>
        <v>202429.9</v>
      </c>
      <c r="BM1057" s="15">
        <f>BM1058</f>
        <v>0</v>
      </c>
      <c r="BN1057" s="67">
        <f t="shared" si="2551"/>
        <v>202429.9</v>
      </c>
      <c r="BO1057" s="15">
        <f t="shared" si="2554"/>
        <v>209172</v>
      </c>
      <c r="BP1057" s="15">
        <f>BP1058</f>
        <v>0</v>
      </c>
      <c r="BQ1057" s="67">
        <f t="shared" si="2552"/>
        <v>209172</v>
      </c>
      <c r="BR1057" s="15">
        <f t="shared" si="2555"/>
        <v>209702</v>
      </c>
      <c r="BS1057" s="15">
        <f>BS1058</f>
        <v>0</v>
      </c>
      <c r="BT1057" s="67">
        <f t="shared" si="2553"/>
        <v>209702</v>
      </c>
      <c r="BU1057" s="15">
        <f>BU1058</f>
        <v>0</v>
      </c>
      <c r="BV1057" s="16"/>
      <c r="BW1057" s="16"/>
      <c r="BX1057" s="12" t="str">
        <f t="shared" si="2492"/>
        <v/>
      </c>
      <c r="BY1057" s="12"/>
    </row>
    <row r="1058" spans="1:77" s="70" customFormat="1" ht="15.6" customHeight="1" x14ac:dyDescent="0.3">
      <c r="A1058" s="59" t="s">
        <v>698</v>
      </c>
      <c r="B1058" s="60"/>
      <c r="C1058" s="59"/>
      <c r="D1058" s="59"/>
      <c r="E1058" s="61" t="s">
        <v>85</v>
      </c>
      <c r="F1058" s="18">
        <f t="shared" ref="F1058:K1058" si="2568">F1059+F1074</f>
        <v>181601.3</v>
      </c>
      <c r="G1058" s="18">
        <f t="shared" si="2568"/>
        <v>183702.2</v>
      </c>
      <c r="H1058" s="18">
        <f t="shared" si="2568"/>
        <v>184232.2</v>
      </c>
      <c r="I1058" s="18">
        <f t="shared" si="2568"/>
        <v>0</v>
      </c>
      <c r="J1058" s="18">
        <f t="shared" si="2568"/>
        <v>0</v>
      </c>
      <c r="K1058" s="18">
        <f t="shared" si="2568"/>
        <v>0</v>
      </c>
      <c r="L1058" s="18">
        <f t="shared" si="2562"/>
        <v>181601.3</v>
      </c>
      <c r="M1058" s="18">
        <f t="shared" si="2563"/>
        <v>183702.2</v>
      </c>
      <c r="N1058" s="18">
        <f t="shared" si="2564"/>
        <v>184232.2</v>
      </c>
      <c r="O1058" s="18">
        <f>O1059+O1074</f>
        <v>20828.599999999999</v>
      </c>
      <c r="P1058" s="18">
        <f>P1059+P1074</f>
        <v>25469.8</v>
      </c>
      <c r="Q1058" s="18">
        <f>Q1059+Q1074</f>
        <v>25469.8</v>
      </c>
      <c r="R1058" s="18">
        <f t="shared" si="2493"/>
        <v>202429.9</v>
      </c>
      <c r="S1058" s="18">
        <f t="shared" si="2494"/>
        <v>209172</v>
      </c>
      <c r="T1058" s="18">
        <f t="shared" si="2495"/>
        <v>209702</v>
      </c>
      <c r="U1058" s="18">
        <f>U1059+U1074</f>
        <v>0</v>
      </c>
      <c r="V1058" s="18">
        <f>V1059+V1074</f>
        <v>0</v>
      </c>
      <c r="W1058" s="18">
        <f>W1059+W1074</f>
        <v>0</v>
      </c>
      <c r="X1058" s="18">
        <f t="shared" si="2496"/>
        <v>202429.9</v>
      </c>
      <c r="Y1058" s="18">
        <f t="shared" si="2497"/>
        <v>209172</v>
      </c>
      <c r="Z1058" s="18">
        <f t="shared" si="2498"/>
        <v>209702</v>
      </c>
      <c r="AA1058" s="18">
        <f>AA1059+AA1074</f>
        <v>-1.1368683772161603E-13</v>
      </c>
      <c r="AB1058" s="18">
        <f>AB1059+AB1074</f>
        <v>0</v>
      </c>
      <c r="AC1058" s="18">
        <f>AC1059+AC1074</f>
        <v>0</v>
      </c>
      <c r="AD1058" s="18">
        <f t="shared" si="2499"/>
        <v>202429.9</v>
      </c>
      <c r="AE1058" s="18">
        <f t="shared" si="2500"/>
        <v>209172</v>
      </c>
      <c r="AF1058" s="18">
        <f t="shared" si="2501"/>
        <v>209702</v>
      </c>
      <c r="AG1058" s="18">
        <f>AG1059+AG1074</f>
        <v>0</v>
      </c>
      <c r="AH1058" s="18">
        <f t="shared" si="2502"/>
        <v>202429.9</v>
      </c>
      <c r="AI1058" s="18">
        <f t="shared" si="2503"/>
        <v>209172</v>
      </c>
      <c r="AJ1058" s="18">
        <f t="shared" si="2504"/>
        <v>209702</v>
      </c>
      <c r="AK1058" s="18">
        <f>AK1059+AK1074</f>
        <v>0</v>
      </c>
      <c r="AL1058" s="18">
        <f>AL1059+AL1074</f>
        <v>0</v>
      </c>
      <c r="AM1058" s="18">
        <f>AM1059+AM1074</f>
        <v>0</v>
      </c>
      <c r="AN1058" s="18">
        <f t="shared" si="2505"/>
        <v>202429.9</v>
      </c>
      <c r="AO1058" s="18">
        <f t="shared" si="2506"/>
        <v>209172</v>
      </c>
      <c r="AP1058" s="18">
        <f t="shared" si="2507"/>
        <v>209702</v>
      </c>
      <c r="AQ1058" s="18">
        <f>AQ1059+AQ1074</f>
        <v>0</v>
      </c>
      <c r="AR1058" s="18">
        <f>AR1059+AR1074</f>
        <v>0</v>
      </c>
      <c r="AS1058" s="18">
        <f>AS1059+AS1074</f>
        <v>0</v>
      </c>
      <c r="AT1058" s="18">
        <f t="shared" si="2508"/>
        <v>202429.9</v>
      </c>
      <c r="AU1058" s="18">
        <f t="shared" si="2509"/>
        <v>209172</v>
      </c>
      <c r="AV1058" s="18">
        <f t="shared" si="2510"/>
        <v>209702</v>
      </c>
      <c r="AW1058" s="18">
        <f>AW1059+AW1074</f>
        <v>0</v>
      </c>
      <c r="AX1058" s="18">
        <f>AX1059+AX1074</f>
        <v>0</v>
      </c>
      <c r="AY1058" s="18">
        <f>AY1059+AY1074</f>
        <v>0</v>
      </c>
      <c r="AZ1058" s="18">
        <f t="shared" si="2511"/>
        <v>202429.9</v>
      </c>
      <c r="BA1058" s="18">
        <f t="shared" si="2512"/>
        <v>209172</v>
      </c>
      <c r="BB1058" s="18">
        <f t="shared" si="2513"/>
        <v>209702</v>
      </c>
      <c r="BC1058" s="18">
        <f>BC1059+BC1074</f>
        <v>0</v>
      </c>
      <c r="BD1058" s="18">
        <f>BD1059+BD1074</f>
        <v>0</v>
      </c>
      <c r="BE1058" s="18">
        <f>BE1059+BE1074</f>
        <v>0</v>
      </c>
      <c r="BF1058" s="18">
        <f t="shared" si="2514"/>
        <v>202429.9</v>
      </c>
      <c r="BG1058" s="18">
        <f t="shared" si="2515"/>
        <v>209172</v>
      </c>
      <c r="BH1058" s="18">
        <f t="shared" si="2516"/>
        <v>209702</v>
      </c>
      <c r="BI1058" s="18">
        <f>BI1059+BI1074</f>
        <v>0</v>
      </c>
      <c r="BJ1058" s="18">
        <f>BJ1059+BJ1074</f>
        <v>0</v>
      </c>
      <c r="BK1058" s="18">
        <f>BK1059+BK1074</f>
        <v>0</v>
      </c>
      <c r="BL1058" s="18">
        <f t="shared" si="2491"/>
        <v>202429.9</v>
      </c>
      <c r="BM1058" s="18">
        <f>BM1059+BM1074</f>
        <v>0</v>
      </c>
      <c r="BN1058" s="68">
        <f t="shared" si="2551"/>
        <v>202429.9</v>
      </c>
      <c r="BO1058" s="18">
        <f t="shared" si="2554"/>
        <v>209172</v>
      </c>
      <c r="BP1058" s="18">
        <f>BP1059+BP1074</f>
        <v>0</v>
      </c>
      <c r="BQ1058" s="68">
        <f t="shared" si="2552"/>
        <v>209172</v>
      </c>
      <c r="BR1058" s="18">
        <f t="shared" si="2555"/>
        <v>209702</v>
      </c>
      <c r="BS1058" s="18">
        <f>BS1059+BS1074</f>
        <v>0</v>
      </c>
      <c r="BT1058" s="68">
        <f t="shared" si="2553"/>
        <v>209702</v>
      </c>
      <c r="BU1058" s="18">
        <f>BU1059+BU1074</f>
        <v>0</v>
      </c>
      <c r="BV1058" s="19"/>
      <c r="BW1058" s="19"/>
      <c r="BX1058" s="17" t="str">
        <f t="shared" si="2492"/>
        <v/>
      </c>
      <c r="BY1058" s="17"/>
    </row>
    <row r="1059" spans="1:77" ht="62.4" customHeight="1" x14ac:dyDescent="0.3">
      <c r="A1059" s="62" t="s">
        <v>699</v>
      </c>
      <c r="B1059" s="63"/>
      <c r="C1059" s="62"/>
      <c r="D1059" s="62"/>
      <c r="E1059" s="64" t="s">
        <v>700</v>
      </c>
      <c r="F1059" s="11">
        <f t="shared" ref="F1059:K1059" si="2569">F1060+F1065+F1068+F1071</f>
        <v>39507.199999999997</v>
      </c>
      <c r="G1059" s="11">
        <f t="shared" si="2569"/>
        <v>37440.800000000003</v>
      </c>
      <c r="H1059" s="11">
        <f t="shared" si="2569"/>
        <v>37970.800000000003</v>
      </c>
      <c r="I1059" s="11">
        <f t="shared" si="2569"/>
        <v>0</v>
      </c>
      <c r="J1059" s="11">
        <f t="shared" si="2569"/>
        <v>0</v>
      </c>
      <c r="K1059" s="11">
        <f t="shared" si="2569"/>
        <v>0</v>
      </c>
      <c r="L1059" s="11">
        <f t="shared" si="2562"/>
        <v>39507.199999999997</v>
      </c>
      <c r="M1059" s="11">
        <f t="shared" si="2563"/>
        <v>37440.800000000003</v>
      </c>
      <c r="N1059" s="11">
        <f t="shared" si="2564"/>
        <v>37970.800000000003</v>
      </c>
      <c r="O1059" s="11">
        <f>O1060+O1065+O1068+O1071</f>
        <v>0</v>
      </c>
      <c r="P1059" s="11">
        <f>P1060+P1065+P1068+P1071</f>
        <v>0</v>
      </c>
      <c r="Q1059" s="11">
        <f>Q1060+Q1065+Q1068+Q1071</f>
        <v>0</v>
      </c>
      <c r="R1059" s="11">
        <f t="shared" si="2493"/>
        <v>39507.199999999997</v>
      </c>
      <c r="S1059" s="11">
        <f t="shared" si="2494"/>
        <v>37440.800000000003</v>
      </c>
      <c r="T1059" s="11">
        <f t="shared" si="2495"/>
        <v>37970.800000000003</v>
      </c>
      <c r="U1059" s="11">
        <f>U1060+U1065+U1068+U1071</f>
        <v>0</v>
      </c>
      <c r="V1059" s="11">
        <f>V1060+V1065+V1068+V1071</f>
        <v>0</v>
      </c>
      <c r="W1059" s="11">
        <f>W1060+W1065+W1068+W1071</f>
        <v>0</v>
      </c>
      <c r="X1059" s="11">
        <f t="shared" si="2496"/>
        <v>39507.199999999997</v>
      </c>
      <c r="Y1059" s="11">
        <f t="shared" si="2497"/>
        <v>37440.800000000003</v>
      </c>
      <c r="Z1059" s="11">
        <f t="shared" si="2498"/>
        <v>37970.800000000003</v>
      </c>
      <c r="AA1059" s="11">
        <f>AA1060+AA1065+AA1068+AA1071</f>
        <v>-1.1368683772161603E-13</v>
      </c>
      <c r="AB1059" s="11">
        <f>AB1060+AB1065+AB1068+AB1071</f>
        <v>0</v>
      </c>
      <c r="AC1059" s="11">
        <f>AC1060+AC1065+AC1068+AC1071</f>
        <v>0</v>
      </c>
      <c r="AD1059" s="11">
        <f t="shared" si="2499"/>
        <v>39507.199999999997</v>
      </c>
      <c r="AE1059" s="11">
        <f t="shared" si="2500"/>
        <v>37440.800000000003</v>
      </c>
      <c r="AF1059" s="11">
        <f t="shared" si="2501"/>
        <v>37970.800000000003</v>
      </c>
      <c r="AG1059" s="11">
        <f>AG1060+AG1065+AG1068+AG1071</f>
        <v>-738.37</v>
      </c>
      <c r="AH1059" s="11">
        <f t="shared" si="2502"/>
        <v>38768.829999999994</v>
      </c>
      <c r="AI1059" s="11">
        <f t="shared" si="2503"/>
        <v>37440.800000000003</v>
      </c>
      <c r="AJ1059" s="11">
        <f t="shared" si="2504"/>
        <v>37970.800000000003</v>
      </c>
      <c r="AK1059" s="11">
        <f>AK1060+AK1065+AK1068+AK1071</f>
        <v>0</v>
      </c>
      <c r="AL1059" s="11">
        <f>AL1060+AL1065+AL1068+AL1071</f>
        <v>0</v>
      </c>
      <c r="AM1059" s="11">
        <f>AM1060+AM1065+AM1068+AM1071</f>
        <v>0</v>
      </c>
      <c r="AN1059" s="11">
        <f t="shared" si="2505"/>
        <v>38768.829999999994</v>
      </c>
      <c r="AO1059" s="11">
        <f t="shared" si="2506"/>
        <v>37440.800000000003</v>
      </c>
      <c r="AP1059" s="11">
        <f t="shared" si="2507"/>
        <v>37970.800000000003</v>
      </c>
      <c r="AQ1059" s="11">
        <f>AQ1060+AQ1065+AQ1068+AQ1071</f>
        <v>0</v>
      </c>
      <c r="AR1059" s="11">
        <f>AR1060+AR1065+AR1068+AR1071</f>
        <v>0</v>
      </c>
      <c r="AS1059" s="11">
        <f>AS1060+AS1065+AS1068+AS1071</f>
        <v>0</v>
      </c>
      <c r="AT1059" s="11">
        <f t="shared" si="2508"/>
        <v>38768.829999999994</v>
      </c>
      <c r="AU1059" s="11">
        <f t="shared" si="2509"/>
        <v>37440.800000000003</v>
      </c>
      <c r="AV1059" s="11">
        <f t="shared" si="2510"/>
        <v>37970.800000000003</v>
      </c>
      <c r="AW1059" s="11">
        <f>AW1060+AW1065+AW1068+AW1071</f>
        <v>0</v>
      </c>
      <c r="AX1059" s="11">
        <f>AX1060+AX1065+AX1068+AX1071</f>
        <v>0</v>
      </c>
      <c r="AY1059" s="11">
        <f>AY1060+AY1065+AY1068+AY1071</f>
        <v>0</v>
      </c>
      <c r="AZ1059" s="11">
        <f t="shared" si="2511"/>
        <v>38768.829999999994</v>
      </c>
      <c r="BA1059" s="11">
        <f t="shared" si="2512"/>
        <v>37440.800000000003</v>
      </c>
      <c r="BB1059" s="11">
        <f t="shared" si="2513"/>
        <v>37970.800000000003</v>
      </c>
      <c r="BC1059" s="11">
        <f>BC1060+BC1065+BC1068+BC1071</f>
        <v>0</v>
      </c>
      <c r="BD1059" s="11">
        <f>BD1060+BD1065+BD1068+BD1071</f>
        <v>0</v>
      </c>
      <c r="BE1059" s="11">
        <f>BE1060+BE1065+BE1068+BE1071</f>
        <v>0</v>
      </c>
      <c r="BF1059" s="11">
        <f t="shared" si="2514"/>
        <v>38768.829999999994</v>
      </c>
      <c r="BG1059" s="11">
        <f t="shared" si="2515"/>
        <v>37440.800000000003</v>
      </c>
      <c r="BH1059" s="11">
        <f t="shared" si="2516"/>
        <v>37970.800000000003</v>
      </c>
      <c r="BI1059" s="11">
        <f>BI1060+BI1065+BI1068+BI1071</f>
        <v>0</v>
      </c>
      <c r="BJ1059" s="11">
        <f>BJ1060+BJ1065+BJ1068+BJ1071</f>
        <v>0</v>
      </c>
      <c r="BK1059" s="11">
        <f>BK1060+BK1065+BK1068+BK1071</f>
        <v>0</v>
      </c>
      <c r="BL1059" s="11">
        <f t="shared" si="2491"/>
        <v>38768.829999999994</v>
      </c>
      <c r="BM1059" s="11">
        <f>BM1060+BM1065+BM1068+BM1071</f>
        <v>0</v>
      </c>
      <c r="BN1059" s="43">
        <f t="shared" si="2551"/>
        <v>38768.829999999994</v>
      </c>
      <c r="BO1059" s="11">
        <f t="shared" si="2554"/>
        <v>37440.800000000003</v>
      </c>
      <c r="BP1059" s="11">
        <f>BP1060+BP1065+BP1068+BP1071</f>
        <v>0</v>
      </c>
      <c r="BQ1059" s="43">
        <f t="shared" si="2552"/>
        <v>37440.800000000003</v>
      </c>
      <c r="BR1059" s="11">
        <f t="shared" si="2555"/>
        <v>37970.800000000003</v>
      </c>
      <c r="BS1059" s="11">
        <f>BS1060+BS1065+BS1068+BS1071</f>
        <v>0</v>
      </c>
      <c r="BT1059" s="43">
        <f t="shared" si="2553"/>
        <v>37970.800000000003</v>
      </c>
      <c r="BU1059" s="11">
        <f>BU1060+BU1065+BU1068+BU1071</f>
        <v>0</v>
      </c>
      <c r="BV1059" s="21"/>
      <c r="BW1059" s="21"/>
      <c r="BX1059" s="1" t="str">
        <f t="shared" si="2492"/>
        <v/>
      </c>
    </row>
    <row r="1060" spans="1:77" ht="15.6" customHeight="1" x14ac:dyDescent="0.3">
      <c r="A1060" s="62" t="s">
        <v>701</v>
      </c>
      <c r="B1060" s="63"/>
      <c r="C1060" s="62"/>
      <c r="D1060" s="62"/>
      <c r="E1060" s="64" t="s">
        <v>702</v>
      </c>
      <c r="F1060" s="11">
        <f t="shared" ref="F1060:K1060" si="2570">F1061+F1063</f>
        <v>22555</v>
      </c>
      <c r="G1060" s="11">
        <f t="shared" si="2570"/>
        <v>22971.599999999999</v>
      </c>
      <c r="H1060" s="11">
        <f t="shared" si="2570"/>
        <v>23501.599999999999</v>
      </c>
      <c r="I1060" s="11">
        <f t="shared" si="2570"/>
        <v>0</v>
      </c>
      <c r="J1060" s="11">
        <f t="shared" si="2570"/>
        <v>0</v>
      </c>
      <c r="K1060" s="11">
        <f t="shared" si="2570"/>
        <v>0</v>
      </c>
      <c r="L1060" s="11">
        <f t="shared" si="2562"/>
        <v>22555</v>
      </c>
      <c r="M1060" s="11">
        <f t="shared" si="2563"/>
        <v>22971.599999999999</v>
      </c>
      <c r="N1060" s="11">
        <f t="shared" si="2564"/>
        <v>23501.599999999999</v>
      </c>
      <c r="O1060" s="11">
        <f>O1061+O1063</f>
        <v>0</v>
      </c>
      <c r="P1060" s="11">
        <f>P1061+P1063</f>
        <v>0</v>
      </c>
      <c r="Q1060" s="11">
        <f>Q1061+Q1063</f>
        <v>0</v>
      </c>
      <c r="R1060" s="11">
        <f t="shared" si="2493"/>
        <v>22555</v>
      </c>
      <c r="S1060" s="11">
        <f t="shared" si="2494"/>
        <v>22971.599999999999</v>
      </c>
      <c r="T1060" s="11">
        <f t="shared" si="2495"/>
        <v>23501.599999999999</v>
      </c>
      <c r="U1060" s="11">
        <f>U1061+U1063</f>
        <v>0</v>
      </c>
      <c r="V1060" s="11">
        <f>V1061+V1063</f>
        <v>0</v>
      </c>
      <c r="W1060" s="11">
        <f>W1061+W1063</f>
        <v>0</v>
      </c>
      <c r="X1060" s="11">
        <f t="shared" si="2496"/>
        <v>22555</v>
      </c>
      <c r="Y1060" s="11">
        <f t="shared" si="2497"/>
        <v>22971.599999999999</v>
      </c>
      <c r="Z1060" s="11">
        <f t="shared" si="2498"/>
        <v>23501.599999999999</v>
      </c>
      <c r="AA1060" s="11">
        <f>AA1061+AA1063</f>
        <v>1436.87</v>
      </c>
      <c r="AB1060" s="11">
        <f>AB1061+AB1063</f>
        <v>0</v>
      </c>
      <c r="AC1060" s="11">
        <f>AC1061+AC1063</f>
        <v>0</v>
      </c>
      <c r="AD1060" s="11">
        <f t="shared" si="2499"/>
        <v>23991.87</v>
      </c>
      <c r="AE1060" s="11">
        <f t="shared" si="2500"/>
        <v>22971.599999999999</v>
      </c>
      <c r="AF1060" s="11">
        <f t="shared" si="2501"/>
        <v>23501.599999999999</v>
      </c>
      <c r="AG1060" s="11">
        <f>AG1061+AG1063</f>
        <v>-738.37</v>
      </c>
      <c r="AH1060" s="11">
        <f t="shared" si="2502"/>
        <v>23253.5</v>
      </c>
      <c r="AI1060" s="11">
        <f t="shared" si="2503"/>
        <v>22971.599999999999</v>
      </c>
      <c r="AJ1060" s="11">
        <f t="shared" si="2504"/>
        <v>23501.599999999999</v>
      </c>
      <c r="AK1060" s="11">
        <f>AK1061+AK1063</f>
        <v>0</v>
      </c>
      <c r="AL1060" s="11">
        <f>AL1061+AL1063</f>
        <v>0</v>
      </c>
      <c r="AM1060" s="11">
        <f>AM1061+AM1063</f>
        <v>0</v>
      </c>
      <c r="AN1060" s="11">
        <f t="shared" si="2505"/>
        <v>23253.5</v>
      </c>
      <c r="AO1060" s="11">
        <f t="shared" si="2506"/>
        <v>22971.599999999999</v>
      </c>
      <c r="AP1060" s="11">
        <f t="shared" si="2507"/>
        <v>23501.599999999999</v>
      </c>
      <c r="AQ1060" s="11">
        <f>AQ1061+AQ1063</f>
        <v>0</v>
      </c>
      <c r="AR1060" s="11">
        <f>AR1061+AR1063</f>
        <v>0</v>
      </c>
      <c r="AS1060" s="11">
        <f>AS1061+AS1063</f>
        <v>0</v>
      </c>
      <c r="AT1060" s="11">
        <f t="shared" si="2508"/>
        <v>23253.5</v>
      </c>
      <c r="AU1060" s="11">
        <f t="shared" si="2509"/>
        <v>22971.599999999999</v>
      </c>
      <c r="AV1060" s="11">
        <f t="shared" si="2510"/>
        <v>23501.599999999999</v>
      </c>
      <c r="AW1060" s="11">
        <f>AW1061+AW1063</f>
        <v>0</v>
      </c>
      <c r="AX1060" s="11">
        <f>AX1061+AX1063</f>
        <v>0</v>
      </c>
      <c r="AY1060" s="11">
        <f>AY1061+AY1063</f>
        <v>0</v>
      </c>
      <c r="AZ1060" s="11">
        <f t="shared" si="2511"/>
        <v>23253.5</v>
      </c>
      <c r="BA1060" s="11">
        <f t="shared" si="2512"/>
        <v>22971.599999999999</v>
      </c>
      <c r="BB1060" s="11">
        <f t="shared" si="2513"/>
        <v>23501.599999999999</v>
      </c>
      <c r="BC1060" s="11">
        <f>BC1061+BC1063</f>
        <v>0</v>
      </c>
      <c r="BD1060" s="11">
        <f>BD1061+BD1063</f>
        <v>0</v>
      </c>
      <c r="BE1060" s="11">
        <f>BE1061+BE1063</f>
        <v>0</v>
      </c>
      <c r="BF1060" s="11">
        <f t="shared" si="2514"/>
        <v>23253.5</v>
      </c>
      <c r="BG1060" s="11">
        <f t="shared" si="2515"/>
        <v>22971.599999999999</v>
      </c>
      <c r="BH1060" s="11">
        <f t="shared" si="2516"/>
        <v>23501.599999999999</v>
      </c>
      <c r="BI1060" s="11">
        <f>BI1061+BI1063</f>
        <v>0</v>
      </c>
      <c r="BJ1060" s="11">
        <f>BJ1061+BJ1063</f>
        <v>0</v>
      </c>
      <c r="BK1060" s="11">
        <f>BK1061+BK1063</f>
        <v>0</v>
      </c>
      <c r="BL1060" s="11">
        <f t="shared" si="2491"/>
        <v>23253.5</v>
      </c>
      <c r="BM1060" s="11">
        <f>BM1061+BM1063</f>
        <v>0</v>
      </c>
      <c r="BN1060" s="43">
        <f t="shared" si="2551"/>
        <v>23253.5</v>
      </c>
      <c r="BO1060" s="11">
        <f t="shared" si="2554"/>
        <v>22971.599999999999</v>
      </c>
      <c r="BP1060" s="11">
        <f>BP1061+BP1063</f>
        <v>0</v>
      </c>
      <c r="BQ1060" s="43">
        <f t="shared" si="2552"/>
        <v>22971.599999999999</v>
      </c>
      <c r="BR1060" s="11">
        <f t="shared" si="2555"/>
        <v>23501.599999999999</v>
      </c>
      <c r="BS1060" s="11">
        <f>BS1061+BS1063</f>
        <v>0</v>
      </c>
      <c r="BT1060" s="43">
        <f t="shared" si="2553"/>
        <v>23501.599999999999</v>
      </c>
      <c r="BU1060" s="11">
        <f>BU1061+BU1063</f>
        <v>0</v>
      </c>
      <c r="BV1060" s="21"/>
      <c r="BW1060" s="21"/>
      <c r="BX1060" s="1" t="str">
        <f t="shared" si="2492"/>
        <v/>
      </c>
    </row>
    <row r="1061" spans="1:77" ht="31.2" customHeight="1" x14ac:dyDescent="0.3">
      <c r="A1061" s="62" t="s">
        <v>701</v>
      </c>
      <c r="B1061" s="63" t="s">
        <v>64</v>
      </c>
      <c r="C1061" s="62"/>
      <c r="D1061" s="62"/>
      <c r="E1061" s="64" t="s">
        <v>65</v>
      </c>
      <c r="F1061" s="11">
        <f t="shared" ref="F1061:K1061" si="2571">F1062</f>
        <v>21515.1</v>
      </c>
      <c r="G1061" s="11">
        <f t="shared" si="2571"/>
        <v>21933.5</v>
      </c>
      <c r="H1061" s="11">
        <f t="shared" si="2571"/>
        <v>22463.5</v>
      </c>
      <c r="I1061" s="11">
        <f t="shared" si="2571"/>
        <v>0</v>
      </c>
      <c r="J1061" s="11">
        <f t="shared" si="2571"/>
        <v>0</v>
      </c>
      <c r="K1061" s="11">
        <f t="shared" si="2571"/>
        <v>0</v>
      </c>
      <c r="L1061" s="11">
        <f t="shared" si="2562"/>
        <v>21515.1</v>
      </c>
      <c r="M1061" s="11">
        <f t="shared" si="2563"/>
        <v>21933.5</v>
      </c>
      <c r="N1061" s="11">
        <f t="shared" si="2564"/>
        <v>22463.5</v>
      </c>
      <c r="O1061" s="11">
        <f>O1062</f>
        <v>0</v>
      </c>
      <c r="P1061" s="11">
        <f>P1062</f>
        <v>0</v>
      </c>
      <c r="Q1061" s="11">
        <f>Q1062</f>
        <v>0</v>
      </c>
      <c r="R1061" s="11">
        <f t="shared" si="2493"/>
        <v>21515.1</v>
      </c>
      <c r="S1061" s="11">
        <f t="shared" si="2494"/>
        <v>21933.5</v>
      </c>
      <c r="T1061" s="11">
        <f t="shared" si="2495"/>
        <v>22463.5</v>
      </c>
      <c r="U1061" s="11">
        <f>U1062</f>
        <v>0</v>
      </c>
      <c r="V1061" s="11">
        <f>V1062</f>
        <v>0</v>
      </c>
      <c r="W1061" s="11">
        <f>W1062</f>
        <v>0</v>
      </c>
      <c r="X1061" s="11">
        <f t="shared" si="2496"/>
        <v>21515.1</v>
      </c>
      <c r="Y1061" s="11">
        <f t="shared" si="2497"/>
        <v>21933.5</v>
      </c>
      <c r="Z1061" s="11">
        <f t="shared" si="2498"/>
        <v>22463.5</v>
      </c>
      <c r="AA1061" s="11">
        <f>AA1062</f>
        <v>1436.87</v>
      </c>
      <c r="AB1061" s="11">
        <f>AB1062</f>
        <v>0</v>
      </c>
      <c r="AC1061" s="11">
        <f>AC1062</f>
        <v>0</v>
      </c>
      <c r="AD1061" s="11">
        <f t="shared" si="2499"/>
        <v>22951.969999999998</v>
      </c>
      <c r="AE1061" s="11">
        <f t="shared" si="2500"/>
        <v>21933.5</v>
      </c>
      <c r="AF1061" s="11">
        <f t="shared" si="2501"/>
        <v>22463.5</v>
      </c>
      <c r="AG1061" s="11">
        <f>AG1062</f>
        <v>-738.37</v>
      </c>
      <c r="AH1061" s="11">
        <f t="shared" si="2502"/>
        <v>22213.599999999999</v>
      </c>
      <c r="AI1061" s="11">
        <f t="shared" si="2503"/>
        <v>21933.5</v>
      </c>
      <c r="AJ1061" s="11">
        <f t="shared" si="2504"/>
        <v>22463.5</v>
      </c>
      <c r="AK1061" s="11">
        <f>AK1062</f>
        <v>0</v>
      </c>
      <c r="AL1061" s="11">
        <f>AL1062</f>
        <v>0</v>
      </c>
      <c r="AM1061" s="11">
        <f>AM1062</f>
        <v>0</v>
      </c>
      <c r="AN1061" s="11">
        <f t="shared" si="2505"/>
        <v>22213.599999999999</v>
      </c>
      <c r="AO1061" s="11">
        <f t="shared" si="2506"/>
        <v>21933.5</v>
      </c>
      <c r="AP1061" s="11">
        <f t="shared" si="2507"/>
        <v>22463.5</v>
      </c>
      <c r="AQ1061" s="11">
        <f>AQ1062</f>
        <v>0</v>
      </c>
      <c r="AR1061" s="11">
        <f>AR1062</f>
        <v>0</v>
      </c>
      <c r="AS1061" s="11">
        <f>AS1062</f>
        <v>0</v>
      </c>
      <c r="AT1061" s="11">
        <f t="shared" si="2508"/>
        <v>22213.599999999999</v>
      </c>
      <c r="AU1061" s="11">
        <f t="shared" si="2509"/>
        <v>21933.5</v>
      </c>
      <c r="AV1061" s="11">
        <f t="shared" si="2510"/>
        <v>22463.5</v>
      </c>
      <c r="AW1061" s="11">
        <f>AW1062</f>
        <v>0</v>
      </c>
      <c r="AX1061" s="11">
        <f>AX1062</f>
        <v>0</v>
      </c>
      <c r="AY1061" s="11">
        <f>AY1062</f>
        <v>0</v>
      </c>
      <c r="AZ1061" s="11">
        <f t="shared" si="2511"/>
        <v>22213.599999999999</v>
      </c>
      <c r="BA1061" s="11">
        <f t="shared" si="2512"/>
        <v>21933.5</v>
      </c>
      <c r="BB1061" s="11">
        <f t="shared" si="2513"/>
        <v>22463.5</v>
      </c>
      <c r="BC1061" s="11">
        <f>BC1062</f>
        <v>0</v>
      </c>
      <c r="BD1061" s="11">
        <f>BD1062</f>
        <v>0</v>
      </c>
      <c r="BE1061" s="11">
        <f>BE1062</f>
        <v>0</v>
      </c>
      <c r="BF1061" s="11">
        <f t="shared" si="2514"/>
        <v>22213.599999999999</v>
      </c>
      <c r="BG1061" s="11">
        <f t="shared" si="2515"/>
        <v>21933.5</v>
      </c>
      <c r="BH1061" s="11">
        <f t="shared" si="2516"/>
        <v>22463.5</v>
      </c>
      <c r="BI1061" s="11">
        <f>BI1062</f>
        <v>0</v>
      </c>
      <c r="BJ1061" s="11">
        <f>BJ1062</f>
        <v>0</v>
      </c>
      <c r="BK1061" s="11">
        <f>BK1062</f>
        <v>0</v>
      </c>
      <c r="BL1061" s="11">
        <f t="shared" si="2491"/>
        <v>22213.599999999999</v>
      </c>
      <c r="BM1061" s="11">
        <f>BM1062</f>
        <v>0</v>
      </c>
      <c r="BN1061" s="43">
        <f t="shared" si="2551"/>
        <v>22213.599999999999</v>
      </c>
      <c r="BO1061" s="11">
        <f t="shared" si="2554"/>
        <v>21933.5</v>
      </c>
      <c r="BP1061" s="11">
        <f>BP1062</f>
        <v>0</v>
      </c>
      <c r="BQ1061" s="43">
        <f t="shared" si="2552"/>
        <v>21933.5</v>
      </c>
      <c r="BR1061" s="11">
        <f t="shared" si="2555"/>
        <v>22463.5</v>
      </c>
      <c r="BS1061" s="11">
        <f>BS1062</f>
        <v>0</v>
      </c>
      <c r="BT1061" s="43">
        <f t="shared" si="2553"/>
        <v>22463.5</v>
      </c>
      <c r="BU1061" s="11">
        <f>BU1062</f>
        <v>0</v>
      </c>
      <c r="BV1061" s="21"/>
      <c r="BW1061" s="21"/>
      <c r="BX1061" s="1" t="str">
        <f t="shared" si="2492"/>
        <v/>
      </c>
    </row>
    <row r="1062" spans="1:77" ht="31.2" customHeight="1" x14ac:dyDescent="0.3">
      <c r="A1062" s="62" t="s">
        <v>701</v>
      </c>
      <c r="B1062" s="63">
        <v>200</v>
      </c>
      <c r="C1062" s="62" t="s">
        <v>71</v>
      </c>
      <c r="D1062" s="62" t="s">
        <v>521</v>
      </c>
      <c r="E1062" s="64" t="s">
        <v>522</v>
      </c>
      <c r="F1062" s="11">
        <v>21515.1</v>
      </c>
      <c r="G1062" s="11">
        <v>21933.5</v>
      </c>
      <c r="H1062" s="11">
        <v>22463.5</v>
      </c>
      <c r="I1062" s="11"/>
      <c r="J1062" s="11"/>
      <c r="K1062" s="11"/>
      <c r="L1062" s="11">
        <f t="shared" si="2562"/>
        <v>21515.1</v>
      </c>
      <c r="M1062" s="11">
        <f t="shared" si="2563"/>
        <v>21933.5</v>
      </c>
      <c r="N1062" s="11">
        <f t="shared" si="2564"/>
        <v>22463.5</v>
      </c>
      <c r="O1062" s="11"/>
      <c r="P1062" s="11"/>
      <c r="Q1062" s="11"/>
      <c r="R1062" s="11">
        <f t="shared" si="2493"/>
        <v>21515.1</v>
      </c>
      <c r="S1062" s="11">
        <f t="shared" si="2494"/>
        <v>21933.5</v>
      </c>
      <c r="T1062" s="11">
        <f t="shared" si="2495"/>
        <v>22463.5</v>
      </c>
      <c r="U1062" s="11"/>
      <c r="V1062" s="11"/>
      <c r="W1062" s="11"/>
      <c r="X1062" s="11">
        <f t="shared" si="2496"/>
        <v>21515.1</v>
      </c>
      <c r="Y1062" s="11">
        <f t="shared" si="2497"/>
        <v>21933.5</v>
      </c>
      <c r="Z1062" s="11">
        <f t="shared" si="2498"/>
        <v>22463.5</v>
      </c>
      <c r="AA1062" s="11">
        <v>1436.87</v>
      </c>
      <c r="AB1062" s="11"/>
      <c r="AC1062" s="11"/>
      <c r="AD1062" s="11">
        <f t="shared" si="2499"/>
        <v>22951.969999999998</v>
      </c>
      <c r="AE1062" s="11">
        <f t="shared" si="2500"/>
        <v>21933.5</v>
      </c>
      <c r="AF1062" s="11">
        <f t="shared" si="2501"/>
        <v>22463.5</v>
      </c>
      <c r="AG1062" s="11">
        <v>-738.37</v>
      </c>
      <c r="AH1062" s="11">
        <f t="shared" si="2502"/>
        <v>22213.599999999999</v>
      </c>
      <c r="AI1062" s="11">
        <f t="shared" si="2503"/>
        <v>21933.5</v>
      </c>
      <c r="AJ1062" s="11">
        <f t="shared" si="2504"/>
        <v>22463.5</v>
      </c>
      <c r="AK1062" s="11"/>
      <c r="AL1062" s="11"/>
      <c r="AM1062" s="11"/>
      <c r="AN1062" s="11">
        <f t="shared" si="2505"/>
        <v>22213.599999999999</v>
      </c>
      <c r="AO1062" s="11">
        <f t="shared" si="2506"/>
        <v>21933.5</v>
      </c>
      <c r="AP1062" s="11">
        <f t="shared" si="2507"/>
        <v>22463.5</v>
      </c>
      <c r="AQ1062" s="11"/>
      <c r="AR1062" s="11"/>
      <c r="AS1062" s="11"/>
      <c r="AT1062" s="11">
        <f t="shared" si="2508"/>
        <v>22213.599999999999</v>
      </c>
      <c r="AU1062" s="11">
        <f t="shared" si="2509"/>
        <v>21933.5</v>
      </c>
      <c r="AV1062" s="11">
        <f t="shared" si="2510"/>
        <v>22463.5</v>
      </c>
      <c r="AW1062" s="11"/>
      <c r="AX1062" s="11"/>
      <c r="AY1062" s="11"/>
      <c r="AZ1062" s="11">
        <f t="shared" si="2511"/>
        <v>22213.599999999999</v>
      </c>
      <c r="BA1062" s="11">
        <f t="shared" si="2512"/>
        <v>21933.5</v>
      </c>
      <c r="BB1062" s="11">
        <f t="shared" si="2513"/>
        <v>22463.5</v>
      </c>
      <c r="BC1062" s="11"/>
      <c r="BD1062" s="11"/>
      <c r="BE1062" s="11"/>
      <c r="BF1062" s="11">
        <f t="shared" si="2514"/>
        <v>22213.599999999999</v>
      </c>
      <c r="BG1062" s="11">
        <f t="shared" si="2515"/>
        <v>21933.5</v>
      </c>
      <c r="BH1062" s="11">
        <f t="shared" si="2516"/>
        <v>22463.5</v>
      </c>
      <c r="BI1062" s="11"/>
      <c r="BJ1062" s="11"/>
      <c r="BK1062" s="11"/>
      <c r="BL1062" s="11">
        <f t="shared" si="2491"/>
        <v>22213.599999999999</v>
      </c>
      <c r="BM1062" s="11"/>
      <c r="BN1062" s="43">
        <f t="shared" si="2551"/>
        <v>22213.599999999999</v>
      </c>
      <c r="BO1062" s="11">
        <f t="shared" si="2554"/>
        <v>21933.5</v>
      </c>
      <c r="BP1062" s="11"/>
      <c r="BQ1062" s="43">
        <f t="shared" si="2552"/>
        <v>21933.5</v>
      </c>
      <c r="BR1062" s="11">
        <f t="shared" si="2555"/>
        <v>22463.5</v>
      </c>
      <c r="BS1062" s="11"/>
      <c r="BT1062" s="43">
        <f t="shared" si="2553"/>
        <v>22463.5</v>
      </c>
      <c r="BU1062" s="11"/>
      <c r="BV1062" s="21"/>
      <c r="BW1062" s="21"/>
      <c r="BX1062" s="1" t="str">
        <f t="shared" si="2492"/>
        <v>0412</v>
      </c>
    </row>
    <row r="1063" spans="1:77" ht="15.6" customHeight="1" x14ac:dyDescent="0.3">
      <c r="A1063" s="62" t="s">
        <v>701</v>
      </c>
      <c r="B1063" s="63" t="s">
        <v>58</v>
      </c>
      <c r="C1063" s="62"/>
      <c r="D1063" s="62"/>
      <c r="E1063" s="64" t="s">
        <v>59</v>
      </c>
      <c r="F1063" s="11">
        <f t="shared" ref="F1063:K1063" si="2572">F1064</f>
        <v>1039.9000000000001</v>
      </c>
      <c r="G1063" s="11">
        <f t="shared" si="2572"/>
        <v>1038.0999999999999</v>
      </c>
      <c r="H1063" s="11">
        <f t="shared" si="2572"/>
        <v>1038.0999999999999</v>
      </c>
      <c r="I1063" s="11">
        <f t="shared" si="2572"/>
        <v>0</v>
      </c>
      <c r="J1063" s="11">
        <f t="shared" si="2572"/>
        <v>0</v>
      </c>
      <c r="K1063" s="11">
        <f t="shared" si="2572"/>
        <v>0</v>
      </c>
      <c r="L1063" s="11">
        <f t="shared" si="2562"/>
        <v>1039.9000000000001</v>
      </c>
      <c r="M1063" s="11">
        <f t="shared" si="2563"/>
        <v>1038.0999999999999</v>
      </c>
      <c r="N1063" s="11">
        <f t="shared" si="2564"/>
        <v>1038.0999999999999</v>
      </c>
      <c r="O1063" s="11">
        <f>O1064</f>
        <v>0</v>
      </c>
      <c r="P1063" s="11">
        <f>P1064</f>
        <v>0</v>
      </c>
      <c r="Q1063" s="11">
        <f>Q1064</f>
        <v>0</v>
      </c>
      <c r="R1063" s="11">
        <f t="shared" si="2493"/>
        <v>1039.9000000000001</v>
      </c>
      <c r="S1063" s="11">
        <f t="shared" si="2494"/>
        <v>1038.0999999999999</v>
      </c>
      <c r="T1063" s="11">
        <f t="shared" si="2495"/>
        <v>1038.0999999999999</v>
      </c>
      <c r="U1063" s="11">
        <f>U1064</f>
        <v>0</v>
      </c>
      <c r="V1063" s="11">
        <f>V1064</f>
        <v>0</v>
      </c>
      <c r="W1063" s="11">
        <f>W1064</f>
        <v>0</v>
      </c>
      <c r="X1063" s="11">
        <f t="shared" si="2496"/>
        <v>1039.9000000000001</v>
      </c>
      <c r="Y1063" s="11">
        <f t="shared" si="2497"/>
        <v>1038.0999999999999</v>
      </c>
      <c r="Z1063" s="11">
        <f t="shared" si="2498"/>
        <v>1038.0999999999999</v>
      </c>
      <c r="AA1063" s="11">
        <f>AA1064</f>
        <v>0</v>
      </c>
      <c r="AB1063" s="11">
        <f>AB1064</f>
        <v>0</v>
      </c>
      <c r="AC1063" s="11">
        <f>AC1064</f>
        <v>0</v>
      </c>
      <c r="AD1063" s="11">
        <f t="shared" si="2499"/>
        <v>1039.9000000000001</v>
      </c>
      <c r="AE1063" s="11">
        <f t="shared" si="2500"/>
        <v>1038.0999999999999</v>
      </c>
      <c r="AF1063" s="11">
        <f t="shared" si="2501"/>
        <v>1038.0999999999999</v>
      </c>
      <c r="AG1063" s="11">
        <f>AG1064</f>
        <v>0</v>
      </c>
      <c r="AH1063" s="11">
        <f t="shared" si="2502"/>
        <v>1039.9000000000001</v>
      </c>
      <c r="AI1063" s="11">
        <f t="shared" si="2503"/>
        <v>1038.0999999999999</v>
      </c>
      <c r="AJ1063" s="11">
        <f t="shared" si="2504"/>
        <v>1038.0999999999999</v>
      </c>
      <c r="AK1063" s="11">
        <f>AK1064</f>
        <v>0</v>
      </c>
      <c r="AL1063" s="11">
        <f>AL1064</f>
        <v>0</v>
      </c>
      <c r="AM1063" s="11">
        <f>AM1064</f>
        <v>0</v>
      </c>
      <c r="AN1063" s="11">
        <f t="shared" si="2505"/>
        <v>1039.9000000000001</v>
      </c>
      <c r="AO1063" s="11">
        <f t="shared" si="2506"/>
        <v>1038.0999999999999</v>
      </c>
      <c r="AP1063" s="11">
        <f t="shared" si="2507"/>
        <v>1038.0999999999999</v>
      </c>
      <c r="AQ1063" s="11">
        <f>AQ1064</f>
        <v>0</v>
      </c>
      <c r="AR1063" s="11">
        <f>AR1064</f>
        <v>0</v>
      </c>
      <c r="AS1063" s="11">
        <f>AS1064</f>
        <v>0</v>
      </c>
      <c r="AT1063" s="11">
        <f t="shared" si="2508"/>
        <v>1039.9000000000001</v>
      </c>
      <c r="AU1063" s="11">
        <f t="shared" si="2509"/>
        <v>1038.0999999999999</v>
      </c>
      <c r="AV1063" s="11">
        <f t="shared" si="2510"/>
        <v>1038.0999999999999</v>
      </c>
      <c r="AW1063" s="11">
        <f>AW1064</f>
        <v>0</v>
      </c>
      <c r="AX1063" s="11">
        <f>AX1064</f>
        <v>0</v>
      </c>
      <c r="AY1063" s="11">
        <f>AY1064</f>
        <v>0</v>
      </c>
      <c r="AZ1063" s="11">
        <f t="shared" si="2511"/>
        <v>1039.9000000000001</v>
      </c>
      <c r="BA1063" s="11">
        <f t="shared" si="2512"/>
        <v>1038.0999999999999</v>
      </c>
      <c r="BB1063" s="11">
        <f t="shared" si="2513"/>
        <v>1038.0999999999999</v>
      </c>
      <c r="BC1063" s="11">
        <f>BC1064</f>
        <v>0</v>
      </c>
      <c r="BD1063" s="11">
        <f>BD1064</f>
        <v>0</v>
      </c>
      <c r="BE1063" s="11">
        <f>BE1064</f>
        <v>0</v>
      </c>
      <c r="BF1063" s="11">
        <f t="shared" si="2514"/>
        <v>1039.9000000000001</v>
      </c>
      <c r="BG1063" s="11">
        <f t="shared" si="2515"/>
        <v>1038.0999999999999</v>
      </c>
      <c r="BH1063" s="11">
        <f t="shared" si="2516"/>
        <v>1038.0999999999999</v>
      </c>
      <c r="BI1063" s="11">
        <f>BI1064</f>
        <v>0</v>
      </c>
      <c r="BJ1063" s="11">
        <f>BJ1064</f>
        <v>0</v>
      </c>
      <c r="BK1063" s="11">
        <f>BK1064</f>
        <v>0</v>
      </c>
      <c r="BL1063" s="11">
        <f t="shared" si="2491"/>
        <v>1039.9000000000001</v>
      </c>
      <c r="BM1063" s="11">
        <f>BM1064</f>
        <v>0</v>
      </c>
      <c r="BN1063" s="43">
        <f t="shared" si="2551"/>
        <v>1039.9000000000001</v>
      </c>
      <c r="BO1063" s="11">
        <f t="shared" si="2554"/>
        <v>1038.0999999999999</v>
      </c>
      <c r="BP1063" s="11">
        <f>BP1064</f>
        <v>0</v>
      </c>
      <c r="BQ1063" s="43">
        <f t="shared" si="2552"/>
        <v>1038.0999999999999</v>
      </c>
      <c r="BR1063" s="11">
        <f t="shared" si="2555"/>
        <v>1038.0999999999999</v>
      </c>
      <c r="BS1063" s="11">
        <f>BS1064</f>
        <v>0</v>
      </c>
      <c r="BT1063" s="43">
        <f t="shared" si="2553"/>
        <v>1038.0999999999999</v>
      </c>
      <c r="BU1063" s="11">
        <f>BU1064</f>
        <v>0</v>
      </c>
      <c r="BV1063" s="21"/>
      <c r="BW1063" s="21"/>
      <c r="BX1063" s="1" t="str">
        <f t="shared" si="2492"/>
        <v/>
      </c>
    </row>
    <row r="1064" spans="1:77" ht="31.2" customHeight="1" x14ac:dyDescent="0.3">
      <c r="A1064" s="62" t="s">
        <v>701</v>
      </c>
      <c r="B1064" s="63">
        <v>800</v>
      </c>
      <c r="C1064" s="62" t="s">
        <v>71</v>
      </c>
      <c r="D1064" s="62" t="s">
        <v>521</v>
      </c>
      <c r="E1064" s="64" t="s">
        <v>522</v>
      </c>
      <c r="F1064" s="11">
        <v>1039.9000000000001</v>
      </c>
      <c r="G1064" s="11">
        <v>1038.0999999999999</v>
      </c>
      <c r="H1064" s="11">
        <v>1038.0999999999999</v>
      </c>
      <c r="I1064" s="11"/>
      <c r="J1064" s="11"/>
      <c r="K1064" s="11"/>
      <c r="L1064" s="11">
        <f t="shared" si="2562"/>
        <v>1039.9000000000001</v>
      </c>
      <c r="M1064" s="11">
        <f t="shared" si="2563"/>
        <v>1038.0999999999999</v>
      </c>
      <c r="N1064" s="11">
        <f t="shared" si="2564"/>
        <v>1038.0999999999999</v>
      </c>
      <c r="O1064" s="11"/>
      <c r="P1064" s="11"/>
      <c r="Q1064" s="11"/>
      <c r="R1064" s="11">
        <f t="shared" si="2493"/>
        <v>1039.9000000000001</v>
      </c>
      <c r="S1064" s="11">
        <f t="shared" si="2494"/>
        <v>1038.0999999999999</v>
      </c>
      <c r="T1064" s="11">
        <f t="shared" si="2495"/>
        <v>1038.0999999999999</v>
      </c>
      <c r="U1064" s="11"/>
      <c r="V1064" s="11"/>
      <c r="W1064" s="11"/>
      <c r="X1064" s="11">
        <f t="shared" si="2496"/>
        <v>1039.9000000000001</v>
      </c>
      <c r="Y1064" s="11">
        <f t="shared" si="2497"/>
        <v>1038.0999999999999</v>
      </c>
      <c r="Z1064" s="11">
        <f t="shared" si="2498"/>
        <v>1038.0999999999999</v>
      </c>
      <c r="AA1064" s="11"/>
      <c r="AB1064" s="11"/>
      <c r="AC1064" s="11"/>
      <c r="AD1064" s="11">
        <f t="shared" si="2499"/>
        <v>1039.9000000000001</v>
      </c>
      <c r="AE1064" s="11">
        <f t="shared" si="2500"/>
        <v>1038.0999999999999</v>
      </c>
      <c r="AF1064" s="11">
        <f t="shared" si="2501"/>
        <v>1038.0999999999999</v>
      </c>
      <c r="AG1064" s="11"/>
      <c r="AH1064" s="11">
        <f t="shared" si="2502"/>
        <v>1039.9000000000001</v>
      </c>
      <c r="AI1064" s="11">
        <f t="shared" si="2503"/>
        <v>1038.0999999999999</v>
      </c>
      <c r="AJ1064" s="11">
        <f t="shared" si="2504"/>
        <v>1038.0999999999999</v>
      </c>
      <c r="AK1064" s="11"/>
      <c r="AL1064" s="11"/>
      <c r="AM1064" s="11"/>
      <c r="AN1064" s="11">
        <f t="shared" si="2505"/>
        <v>1039.9000000000001</v>
      </c>
      <c r="AO1064" s="11">
        <f t="shared" si="2506"/>
        <v>1038.0999999999999</v>
      </c>
      <c r="AP1064" s="11">
        <f t="shared" si="2507"/>
        <v>1038.0999999999999</v>
      </c>
      <c r="AQ1064" s="11"/>
      <c r="AR1064" s="11"/>
      <c r="AS1064" s="11"/>
      <c r="AT1064" s="11">
        <f t="shared" si="2508"/>
        <v>1039.9000000000001</v>
      </c>
      <c r="AU1064" s="11">
        <f t="shared" si="2509"/>
        <v>1038.0999999999999</v>
      </c>
      <c r="AV1064" s="11">
        <f t="shared" si="2510"/>
        <v>1038.0999999999999</v>
      </c>
      <c r="AW1064" s="11"/>
      <c r="AX1064" s="11"/>
      <c r="AY1064" s="11"/>
      <c r="AZ1064" s="11">
        <f t="shared" si="2511"/>
        <v>1039.9000000000001</v>
      </c>
      <c r="BA1064" s="11">
        <f t="shared" si="2512"/>
        <v>1038.0999999999999</v>
      </c>
      <c r="BB1064" s="11">
        <f t="shared" si="2513"/>
        <v>1038.0999999999999</v>
      </c>
      <c r="BC1064" s="11"/>
      <c r="BD1064" s="11"/>
      <c r="BE1064" s="11"/>
      <c r="BF1064" s="11">
        <f t="shared" si="2514"/>
        <v>1039.9000000000001</v>
      </c>
      <c r="BG1064" s="11">
        <f t="shared" si="2515"/>
        <v>1038.0999999999999</v>
      </c>
      <c r="BH1064" s="11">
        <f t="shared" si="2516"/>
        <v>1038.0999999999999</v>
      </c>
      <c r="BI1064" s="11"/>
      <c r="BJ1064" s="11"/>
      <c r="BK1064" s="11"/>
      <c r="BL1064" s="11">
        <f t="shared" si="2491"/>
        <v>1039.9000000000001</v>
      </c>
      <c r="BM1064" s="11"/>
      <c r="BN1064" s="43">
        <f t="shared" si="2551"/>
        <v>1039.9000000000001</v>
      </c>
      <c r="BO1064" s="11">
        <f t="shared" si="2554"/>
        <v>1038.0999999999999</v>
      </c>
      <c r="BP1064" s="11"/>
      <c r="BQ1064" s="43">
        <f t="shared" si="2552"/>
        <v>1038.0999999999999</v>
      </c>
      <c r="BR1064" s="11">
        <f t="shared" si="2555"/>
        <v>1038.0999999999999</v>
      </c>
      <c r="BS1064" s="11"/>
      <c r="BT1064" s="43">
        <f t="shared" si="2553"/>
        <v>1038.0999999999999</v>
      </c>
      <c r="BU1064" s="11"/>
      <c r="BV1064" s="21"/>
      <c r="BW1064" s="21"/>
      <c r="BX1064" s="1" t="str">
        <f t="shared" si="2492"/>
        <v>0412</v>
      </c>
    </row>
    <row r="1065" spans="1:77" ht="15.6" customHeight="1" x14ac:dyDescent="0.3">
      <c r="A1065" s="62" t="s">
        <v>703</v>
      </c>
      <c r="B1065" s="63"/>
      <c r="C1065" s="62"/>
      <c r="D1065" s="62"/>
      <c r="E1065" s="64" t="s">
        <v>704</v>
      </c>
      <c r="F1065" s="11">
        <f t="shared" ref="F1065:F1074" si="2573">F1066</f>
        <v>14469.2</v>
      </c>
      <c r="G1065" s="11">
        <f t="shared" ref="G1065:G1074" si="2574">G1066</f>
        <v>14469.2</v>
      </c>
      <c r="H1065" s="11">
        <f t="shared" ref="H1065:H1074" si="2575">H1066</f>
        <v>14469.2</v>
      </c>
      <c r="I1065" s="11">
        <f t="shared" ref="I1065:I1074" si="2576">I1066</f>
        <v>0</v>
      </c>
      <c r="J1065" s="11">
        <f t="shared" ref="J1065:J1074" si="2577">J1066</f>
        <v>0</v>
      </c>
      <c r="K1065" s="11">
        <f t="shared" ref="K1065:K1074" si="2578">K1066</f>
        <v>0</v>
      </c>
      <c r="L1065" s="11">
        <f t="shared" si="2562"/>
        <v>14469.2</v>
      </c>
      <c r="M1065" s="11">
        <f t="shared" si="2563"/>
        <v>14469.2</v>
      </c>
      <c r="N1065" s="11">
        <f t="shared" si="2564"/>
        <v>14469.2</v>
      </c>
      <c r="O1065" s="11">
        <f t="shared" ref="O1065:O1074" si="2579">O1066</f>
        <v>0</v>
      </c>
      <c r="P1065" s="11">
        <f t="shared" ref="P1065:P1074" si="2580">P1066</f>
        <v>0</v>
      </c>
      <c r="Q1065" s="11">
        <f t="shared" ref="Q1065:Q1074" si="2581">Q1066</f>
        <v>0</v>
      </c>
      <c r="R1065" s="11">
        <f t="shared" si="2493"/>
        <v>14469.2</v>
      </c>
      <c r="S1065" s="11">
        <f t="shared" si="2494"/>
        <v>14469.2</v>
      </c>
      <c r="T1065" s="11">
        <f t="shared" si="2495"/>
        <v>14469.2</v>
      </c>
      <c r="U1065" s="11">
        <f t="shared" ref="U1065:U1074" si="2582">U1066</f>
        <v>0</v>
      </c>
      <c r="V1065" s="11">
        <f t="shared" ref="V1065:V1074" si="2583">V1066</f>
        <v>0</v>
      </c>
      <c r="W1065" s="11">
        <f t="shared" ref="W1065:W1074" si="2584">W1066</f>
        <v>0</v>
      </c>
      <c r="X1065" s="11">
        <f t="shared" si="2496"/>
        <v>14469.2</v>
      </c>
      <c r="Y1065" s="11">
        <f t="shared" si="2497"/>
        <v>14469.2</v>
      </c>
      <c r="Z1065" s="11">
        <f t="shared" si="2498"/>
        <v>14469.2</v>
      </c>
      <c r="AA1065" s="11">
        <f t="shared" ref="AA1065:AA1074" si="2585">AA1066</f>
        <v>-1258.5</v>
      </c>
      <c r="AB1065" s="11">
        <f t="shared" ref="AB1065:AB1074" si="2586">AB1066</f>
        <v>0</v>
      </c>
      <c r="AC1065" s="11">
        <f t="shared" ref="AC1065:AC1074" si="2587">AC1066</f>
        <v>0</v>
      </c>
      <c r="AD1065" s="11">
        <f t="shared" si="2499"/>
        <v>13210.7</v>
      </c>
      <c r="AE1065" s="11">
        <f t="shared" si="2500"/>
        <v>14469.2</v>
      </c>
      <c r="AF1065" s="11">
        <f t="shared" si="2501"/>
        <v>14469.2</v>
      </c>
      <c r="AG1065" s="11">
        <f t="shared" ref="AG1065:AG1074" si="2588">AG1066</f>
        <v>0</v>
      </c>
      <c r="AH1065" s="11">
        <f t="shared" si="2502"/>
        <v>13210.7</v>
      </c>
      <c r="AI1065" s="11">
        <f t="shared" si="2503"/>
        <v>14469.2</v>
      </c>
      <c r="AJ1065" s="11">
        <f t="shared" si="2504"/>
        <v>14469.2</v>
      </c>
      <c r="AK1065" s="11">
        <f t="shared" ref="AK1065:AK1074" si="2589">AK1066</f>
        <v>0</v>
      </c>
      <c r="AL1065" s="11">
        <f t="shared" ref="AL1065:AL1074" si="2590">AL1066</f>
        <v>0</v>
      </c>
      <c r="AM1065" s="11">
        <f t="shared" ref="AM1065:AM1074" si="2591">AM1066</f>
        <v>0</v>
      </c>
      <c r="AN1065" s="11">
        <f t="shared" si="2505"/>
        <v>13210.7</v>
      </c>
      <c r="AO1065" s="11">
        <f t="shared" si="2506"/>
        <v>14469.2</v>
      </c>
      <c r="AP1065" s="11">
        <f t="shared" si="2507"/>
        <v>14469.2</v>
      </c>
      <c r="AQ1065" s="11">
        <f t="shared" ref="AQ1065:AQ1074" si="2592">AQ1066</f>
        <v>0</v>
      </c>
      <c r="AR1065" s="11">
        <f t="shared" ref="AR1065:AR1074" si="2593">AR1066</f>
        <v>0</v>
      </c>
      <c r="AS1065" s="11">
        <f t="shared" ref="AS1065:AS1074" si="2594">AS1066</f>
        <v>0</v>
      </c>
      <c r="AT1065" s="11">
        <f t="shared" si="2508"/>
        <v>13210.7</v>
      </c>
      <c r="AU1065" s="11">
        <f t="shared" si="2509"/>
        <v>14469.2</v>
      </c>
      <c r="AV1065" s="11">
        <f t="shared" si="2510"/>
        <v>14469.2</v>
      </c>
      <c r="AW1065" s="11">
        <f t="shared" ref="AW1065:AW1074" si="2595">AW1066</f>
        <v>0</v>
      </c>
      <c r="AX1065" s="11">
        <f t="shared" ref="AX1065:AX1074" si="2596">AX1066</f>
        <v>0</v>
      </c>
      <c r="AY1065" s="11">
        <f t="shared" ref="AY1065:AY1074" si="2597">AY1066</f>
        <v>0</v>
      </c>
      <c r="AZ1065" s="11">
        <f t="shared" si="2511"/>
        <v>13210.7</v>
      </c>
      <c r="BA1065" s="11">
        <f t="shared" si="2512"/>
        <v>14469.2</v>
      </c>
      <c r="BB1065" s="11">
        <f t="shared" si="2513"/>
        <v>14469.2</v>
      </c>
      <c r="BC1065" s="11">
        <f t="shared" ref="BC1065:BC1074" si="2598">BC1066</f>
        <v>0</v>
      </c>
      <c r="BD1065" s="11">
        <f t="shared" ref="BD1065:BD1074" si="2599">BD1066</f>
        <v>0</v>
      </c>
      <c r="BE1065" s="11">
        <f t="shared" ref="BE1065:BE1074" si="2600">BE1066</f>
        <v>0</v>
      </c>
      <c r="BF1065" s="11">
        <f t="shared" si="2514"/>
        <v>13210.7</v>
      </c>
      <c r="BG1065" s="11">
        <f t="shared" si="2515"/>
        <v>14469.2</v>
      </c>
      <c r="BH1065" s="11">
        <f t="shared" si="2516"/>
        <v>14469.2</v>
      </c>
      <c r="BI1065" s="11">
        <f t="shared" ref="BI1065:BI1074" si="2601">BI1066</f>
        <v>0</v>
      </c>
      <c r="BJ1065" s="11">
        <f t="shared" ref="BJ1065:BJ1074" si="2602">BJ1066</f>
        <v>0</v>
      </c>
      <c r="BK1065" s="11">
        <f t="shared" ref="BK1065:BK1074" si="2603">BK1066</f>
        <v>0</v>
      </c>
      <c r="BL1065" s="11">
        <f t="shared" si="2491"/>
        <v>13210.7</v>
      </c>
      <c r="BM1065" s="11">
        <f t="shared" ref="BM1065:BM1074" si="2604">BM1066</f>
        <v>0</v>
      </c>
      <c r="BN1065" s="43">
        <f t="shared" si="2551"/>
        <v>13210.7</v>
      </c>
      <c r="BO1065" s="11">
        <f t="shared" si="2554"/>
        <v>14469.2</v>
      </c>
      <c r="BP1065" s="11">
        <f t="shared" ref="BP1065:BU1074" si="2605">BP1066</f>
        <v>0</v>
      </c>
      <c r="BQ1065" s="43">
        <f t="shared" si="2552"/>
        <v>14469.2</v>
      </c>
      <c r="BR1065" s="11">
        <f t="shared" si="2555"/>
        <v>14469.2</v>
      </c>
      <c r="BS1065" s="11">
        <f t="shared" si="2605"/>
        <v>0</v>
      </c>
      <c r="BT1065" s="43">
        <f t="shared" si="2553"/>
        <v>14469.2</v>
      </c>
      <c r="BU1065" s="11">
        <f t="shared" si="2605"/>
        <v>0</v>
      </c>
      <c r="BV1065" s="21"/>
      <c r="BW1065" s="21"/>
      <c r="BX1065" s="1" t="str">
        <f t="shared" si="2492"/>
        <v/>
      </c>
    </row>
    <row r="1066" spans="1:77" ht="31.2" customHeight="1" x14ac:dyDescent="0.3">
      <c r="A1066" s="62" t="s">
        <v>703</v>
      </c>
      <c r="B1066" s="63" t="s">
        <v>64</v>
      </c>
      <c r="C1066" s="62"/>
      <c r="D1066" s="62"/>
      <c r="E1066" s="64" t="s">
        <v>65</v>
      </c>
      <c r="F1066" s="11">
        <f t="shared" si="2573"/>
        <v>14469.2</v>
      </c>
      <c r="G1066" s="11">
        <f t="shared" si="2574"/>
        <v>14469.2</v>
      </c>
      <c r="H1066" s="11">
        <f t="shared" si="2575"/>
        <v>14469.2</v>
      </c>
      <c r="I1066" s="11">
        <f t="shared" si="2576"/>
        <v>0</v>
      </c>
      <c r="J1066" s="11">
        <f t="shared" si="2577"/>
        <v>0</v>
      </c>
      <c r="K1066" s="11">
        <f t="shared" si="2578"/>
        <v>0</v>
      </c>
      <c r="L1066" s="11">
        <f t="shared" si="2562"/>
        <v>14469.2</v>
      </c>
      <c r="M1066" s="11">
        <f t="shared" si="2563"/>
        <v>14469.2</v>
      </c>
      <c r="N1066" s="11">
        <f t="shared" si="2564"/>
        <v>14469.2</v>
      </c>
      <c r="O1066" s="11">
        <f t="shared" si="2579"/>
        <v>0</v>
      </c>
      <c r="P1066" s="11">
        <f t="shared" si="2580"/>
        <v>0</v>
      </c>
      <c r="Q1066" s="11">
        <f t="shared" si="2581"/>
        <v>0</v>
      </c>
      <c r="R1066" s="11">
        <f t="shared" si="2493"/>
        <v>14469.2</v>
      </c>
      <c r="S1066" s="11">
        <f t="shared" si="2494"/>
        <v>14469.2</v>
      </c>
      <c r="T1066" s="11">
        <f t="shared" si="2495"/>
        <v>14469.2</v>
      </c>
      <c r="U1066" s="11">
        <f t="shared" si="2582"/>
        <v>0</v>
      </c>
      <c r="V1066" s="11">
        <f t="shared" si="2583"/>
        <v>0</v>
      </c>
      <c r="W1066" s="11">
        <f t="shared" si="2584"/>
        <v>0</v>
      </c>
      <c r="X1066" s="11">
        <f t="shared" si="2496"/>
        <v>14469.2</v>
      </c>
      <c r="Y1066" s="11">
        <f t="shared" si="2497"/>
        <v>14469.2</v>
      </c>
      <c r="Z1066" s="11">
        <f t="shared" si="2498"/>
        <v>14469.2</v>
      </c>
      <c r="AA1066" s="11">
        <f t="shared" si="2585"/>
        <v>-1258.5</v>
      </c>
      <c r="AB1066" s="11">
        <f t="shared" si="2586"/>
        <v>0</v>
      </c>
      <c r="AC1066" s="11">
        <f t="shared" si="2587"/>
        <v>0</v>
      </c>
      <c r="AD1066" s="11">
        <f t="shared" si="2499"/>
        <v>13210.7</v>
      </c>
      <c r="AE1066" s="11">
        <f t="shared" si="2500"/>
        <v>14469.2</v>
      </c>
      <c r="AF1066" s="11">
        <f t="shared" si="2501"/>
        <v>14469.2</v>
      </c>
      <c r="AG1066" s="11">
        <f t="shared" si="2588"/>
        <v>0</v>
      </c>
      <c r="AH1066" s="11">
        <f t="shared" si="2502"/>
        <v>13210.7</v>
      </c>
      <c r="AI1066" s="11">
        <f t="shared" si="2503"/>
        <v>14469.2</v>
      </c>
      <c r="AJ1066" s="11">
        <f t="shared" si="2504"/>
        <v>14469.2</v>
      </c>
      <c r="AK1066" s="11">
        <f t="shared" si="2589"/>
        <v>0</v>
      </c>
      <c r="AL1066" s="11">
        <f t="shared" si="2590"/>
        <v>0</v>
      </c>
      <c r="AM1066" s="11">
        <f t="shared" si="2591"/>
        <v>0</v>
      </c>
      <c r="AN1066" s="11">
        <f t="shared" si="2505"/>
        <v>13210.7</v>
      </c>
      <c r="AO1066" s="11">
        <f t="shared" si="2506"/>
        <v>14469.2</v>
      </c>
      <c r="AP1066" s="11">
        <f t="shared" si="2507"/>
        <v>14469.2</v>
      </c>
      <c r="AQ1066" s="11">
        <f t="shared" si="2592"/>
        <v>0</v>
      </c>
      <c r="AR1066" s="11">
        <f t="shared" si="2593"/>
        <v>0</v>
      </c>
      <c r="AS1066" s="11">
        <f t="shared" si="2594"/>
        <v>0</v>
      </c>
      <c r="AT1066" s="11">
        <f t="shared" si="2508"/>
        <v>13210.7</v>
      </c>
      <c r="AU1066" s="11">
        <f t="shared" si="2509"/>
        <v>14469.2</v>
      </c>
      <c r="AV1066" s="11">
        <f t="shared" si="2510"/>
        <v>14469.2</v>
      </c>
      <c r="AW1066" s="11">
        <f t="shared" si="2595"/>
        <v>0</v>
      </c>
      <c r="AX1066" s="11">
        <f t="shared" si="2596"/>
        <v>0</v>
      </c>
      <c r="AY1066" s="11">
        <f t="shared" si="2597"/>
        <v>0</v>
      </c>
      <c r="AZ1066" s="11">
        <f t="shared" si="2511"/>
        <v>13210.7</v>
      </c>
      <c r="BA1066" s="11">
        <f t="shared" si="2512"/>
        <v>14469.2</v>
      </c>
      <c r="BB1066" s="11">
        <f t="shared" si="2513"/>
        <v>14469.2</v>
      </c>
      <c r="BC1066" s="11">
        <f t="shared" si="2598"/>
        <v>0</v>
      </c>
      <c r="BD1066" s="11">
        <f t="shared" si="2599"/>
        <v>0</v>
      </c>
      <c r="BE1066" s="11">
        <f t="shared" si="2600"/>
        <v>0</v>
      </c>
      <c r="BF1066" s="11">
        <f t="shared" si="2514"/>
        <v>13210.7</v>
      </c>
      <c r="BG1066" s="11">
        <f t="shared" si="2515"/>
        <v>14469.2</v>
      </c>
      <c r="BH1066" s="11">
        <f t="shared" si="2516"/>
        <v>14469.2</v>
      </c>
      <c r="BI1066" s="11">
        <f t="shared" si="2601"/>
        <v>0</v>
      </c>
      <c r="BJ1066" s="11">
        <f t="shared" si="2602"/>
        <v>0</v>
      </c>
      <c r="BK1066" s="11">
        <f t="shared" si="2603"/>
        <v>0</v>
      </c>
      <c r="BL1066" s="11">
        <f t="shared" si="2491"/>
        <v>13210.7</v>
      </c>
      <c r="BM1066" s="11">
        <f t="shared" si="2604"/>
        <v>0</v>
      </c>
      <c r="BN1066" s="43">
        <f t="shared" si="2551"/>
        <v>13210.7</v>
      </c>
      <c r="BO1066" s="11">
        <f t="shared" si="2554"/>
        <v>14469.2</v>
      </c>
      <c r="BP1066" s="11">
        <f t="shared" si="2605"/>
        <v>0</v>
      </c>
      <c r="BQ1066" s="43">
        <f t="shared" si="2552"/>
        <v>14469.2</v>
      </c>
      <c r="BR1066" s="11">
        <f t="shared" si="2555"/>
        <v>14469.2</v>
      </c>
      <c r="BS1066" s="11">
        <f t="shared" si="2605"/>
        <v>0</v>
      </c>
      <c r="BT1066" s="43">
        <f t="shared" si="2553"/>
        <v>14469.2</v>
      </c>
      <c r="BU1066" s="11">
        <f t="shared" si="2605"/>
        <v>0</v>
      </c>
      <c r="BV1066" s="21"/>
      <c r="BW1066" s="21"/>
      <c r="BX1066" s="1" t="str">
        <f t="shared" si="2492"/>
        <v/>
      </c>
    </row>
    <row r="1067" spans="1:77" ht="31.2" customHeight="1" x14ac:dyDescent="0.3">
      <c r="A1067" s="62" t="s">
        <v>703</v>
      </c>
      <c r="B1067" s="63">
        <v>200</v>
      </c>
      <c r="C1067" s="62" t="s">
        <v>71</v>
      </c>
      <c r="D1067" s="62" t="s">
        <v>521</v>
      </c>
      <c r="E1067" s="64" t="s">
        <v>522</v>
      </c>
      <c r="F1067" s="11">
        <v>14469.2</v>
      </c>
      <c r="G1067" s="11">
        <v>14469.2</v>
      </c>
      <c r="H1067" s="11">
        <v>14469.2</v>
      </c>
      <c r="I1067" s="11"/>
      <c r="J1067" s="11"/>
      <c r="K1067" s="11"/>
      <c r="L1067" s="11">
        <f t="shared" si="2562"/>
        <v>14469.2</v>
      </c>
      <c r="M1067" s="11">
        <f t="shared" si="2563"/>
        <v>14469.2</v>
      </c>
      <c r="N1067" s="11">
        <f t="shared" si="2564"/>
        <v>14469.2</v>
      </c>
      <c r="O1067" s="11"/>
      <c r="P1067" s="11"/>
      <c r="Q1067" s="11"/>
      <c r="R1067" s="11">
        <f t="shared" si="2493"/>
        <v>14469.2</v>
      </c>
      <c r="S1067" s="11">
        <f t="shared" si="2494"/>
        <v>14469.2</v>
      </c>
      <c r="T1067" s="11">
        <f t="shared" si="2495"/>
        <v>14469.2</v>
      </c>
      <c r="U1067" s="11"/>
      <c r="V1067" s="11"/>
      <c r="W1067" s="11"/>
      <c r="X1067" s="11">
        <f t="shared" si="2496"/>
        <v>14469.2</v>
      </c>
      <c r="Y1067" s="11">
        <f t="shared" si="2497"/>
        <v>14469.2</v>
      </c>
      <c r="Z1067" s="11">
        <f t="shared" si="2498"/>
        <v>14469.2</v>
      </c>
      <c r="AA1067" s="11">
        <v>-1258.5</v>
      </c>
      <c r="AB1067" s="11"/>
      <c r="AC1067" s="11"/>
      <c r="AD1067" s="11">
        <f t="shared" si="2499"/>
        <v>13210.7</v>
      </c>
      <c r="AE1067" s="11">
        <f t="shared" si="2500"/>
        <v>14469.2</v>
      </c>
      <c r="AF1067" s="11">
        <f t="shared" si="2501"/>
        <v>14469.2</v>
      </c>
      <c r="AG1067" s="11"/>
      <c r="AH1067" s="11">
        <f t="shared" si="2502"/>
        <v>13210.7</v>
      </c>
      <c r="AI1067" s="11">
        <f t="shared" si="2503"/>
        <v>14469.2</v>
      </c>
      <c r="AJ1067" s="11">
        <f t="shared" si="2504"/>
        <v>14469.2</v>
      </c>
      <c r="AK1067" s="11"/>
      <c r="AL1067" s="11"/>
      <c r="AM1067" s="11"/>
      <c r="AN1067" s="11">
        <f t="shared" si="2505"/>
        <v>13210.7</v>
      </c>
      <c r="AO1067" s="11">
        <f t="shared" si="2506"/>
        <v>14469.2</v>
      </c>
      <c r="AP1067" s="11">
        <f t="shared" si="2507"/>
        <v>14469.2</v>
      </c>
      <c r="AQ1067" s="11"/>
      <c r="AR1067" s="11"/>
      <c r="AS1067" s="11"/>
      <c r="AT1067" s="11">
        <f t="shared" si="2508"/>
        <v>13210.7</v>
      </c>
      <c r="AU1067" s="11">
        <f t="shared" si="2509"/>
        <v>14469.2</v>
      </c>
      <c r="AV1067" s="11">
        <f t="shared" si="2510"/>
        <v>14469.2</v>
      </c>
      <c r="AW1067" s="11"/>
      <c r="AX1067" s="11"/>
      <c r="AY1067" s="11"/>
      <c r="AZ1067" s="11">
        <f t="shared" si="2511"/>
        <v>13210.7</v>
      </c>
      <c r="BA1067" s="11">
        <f t="shared" si="2512"/>
        <v>14469.2</v>
      </c>
      <c r="BB1067" s="11">
        <f t="shared" si="2513"/>
        <v>14469.2</v>
      </c>
      <c r="BC1067" s="11"/>
      <c r="BD1067" s="11"/>
      <c r="BE1067" s="11"/>
      <c r="BF1067" s="11">
        <f t="shared" si="2514"/>
        <v>13210.7</v>
      </c>
      <c r="BG1067" s="11">
        <f t="shared" si="2515"/>
        <v>14469.2</v>
      </c>
      <c r="BH1067" s="11">
        <f t="shared" si="2516"/>
        <v>14469.2</v>
      </c>
      <c r="BI1067" s="11"/>
      <c r="BJ1067" s="11"/>
      <c r="BK1067" s="11"/>
      <c r="BL1067" s="11">
        <f t="shared" ref="BL1067:BL1130" si="2606">BF1067+BI1067</f>
        <v>13210.7</v>
      </c>
      <c r="BM1067" s="11"/>
      <c r="BN1067" s="43">
        <f t="shared" si="2551"/>
        <v>13210.7</v>
      </c>
      <c r="BO1067" s="11">
        <f t="shared" si="2554"/>
        <v>14469.2</v>
      </c>
      <c r="BP1067" s="11"/>
      <c r="BQ1067" s="43">
        <f t="shared" si="2552"/>
        <v>14469.2</v>
      </c>
      <c r="BR1067" s="11">
        <f t="shared" si="2555"/>
        <v>14469.2</v>
      </c>
      <c r="BS1067" s="11"/>
      <c r="BT1067" s="43">
        <f t="shared" si="2553"/>
        <v>14469.2</v>
      </c>
      <c r="BU1067" s="11"/>
      <c r="BV1067" s="21"/>
      <c r="BW1067" s="21"/>
      <c r="BX1067" s="1" t="str">
        <f t="shared" si="2492"/>
        <v>0412</v>
      </c>
    </row>
    <row r="1068" spans="1:77" ht="15.6" customHeight="1" x14ac:dyDescent="0.3">
      <c r="A1068" s="62" t="s">
        <v>705</v>
      </c>
      <c r="B1068" s="63"/>
      <c r="C1068" s="62"/>
      <c r="D1068" s="62"/>
      <c r="E1068" s="64" t="s">
        <v>706</v>
      </c>
      <c r="F1068" s="11">
        <f t="shared" si="2573"/>
        <v>178.4</v>
      </c>
      <c r="G1068" s="11">
        <f t="shared" si="2574"/>
        <v>0</v>
      </c>
      <c r="H1068" s="11">
        <f t="shared" si="2575"/>
        <v>0</v>
      </c>
      <c r="I1068" s="11">
        <f t="shared" si="2576"/>
        <v>0</v>
      </c>
      <c r="J1068" s="11">
        <f t="shared" si="2577"/>
        <v>0</v>
      </c>
      <c r="K1068" s="11">
        <f t="shared" si="2578"/>
        <v>0</v>
      </c>
      <c r="L1068" s="11">
        <f t="shared" si="2562"/>
        <v>178.4</v>
      </c>
      <c r="M1068" s="11">
        <f t="shared" si="2563"/>
        <v>0</v>
      </c>
      <c r="N1068" s="11">
        <f t="shared" si="2564"/>
        <v>0</v>
      </c>
      <c r="O1068" s="11">
        <f t="shared" si="2579"/>
        <v>0</v>
      </c>
      <c r="P1068" s="11">
        <f t="shared" si="2580"/>
        <v>0</v>
      </c>
      <c r="Q1068" s="11">
        <f t="shared" si="2581"/>
        <v>0</v>
      </c>
      <c r="R1068" s="11">
        <f t="shared" si="2493"/>
        <v>178.4</v>
      </c>
      <c r="S1068" s="11">
        <f t="shared" si="2494"/>
        <v>0</v>
      </c>
      <c r="T1068" s="11">
        <f t="shared" si="2495"/>
        <v>0</v>
      </c>
      <c r="U1068" s="11">
        <f t="shared" si="2582"/>
        <v>0</v>
      </c>
      <c r="V1068" s="11">
        <f t="shared" si="2583"/>
        <v>0</v>
      </c>
      <c r="W1068" s="11">
        <f t="shared" si="2584"/>
        <v>0</v>
      </c>
      <c r="X1068" s="11">
        <f t="shared" si="2496"/>
        <v>178.4</v>
      </c>
      <c r="Y1068" s="11">
        <f t="shared" si="2497"/>
        <v>0</v>
      </c>
      <c r="Z1068" s="11">
        <f t="shared" si="2498"/>
        <v>0</v>
      </c>
      <c r="AA1068" s="11">
        <f t="shared" si="2585"/>
        <v>-178.37</v>
      </c>
      <c r="AB1068" s="11">
        <f t="shared" si="2586"/>
        <v>0</v>
      </c>
      <c r="AC1068" s="11">
        <f t="shared" si="2587"/>
        <v>0</v>
      </c>
      <c r="AD1068" s="11">
        <f t="shared" si="2499"/>
        <v>3.0000000000001137E-2</v>
      </c>
      <c r="AE1068" s="11">
        <f t="shared" si="2500"/>
        <v>0</v>
      </c>
      <c r="AF1068" s="11">
        <f t="shared" si="2501"/>
        <v>0</v>
      </c>
      <c r="AG1068" s="11">
        <f t="shared" si="2588"/>
        <v>0</v>
      </c>
      <c r="AH1068" s="11">
        <f t="shared" si="2502"/>
        <v>3.0000000000001137E-2</v>
      </c>
      <c r="AI1068" s="11">
        <f t="shared" si="2503"/>
        <v>0</v>
      </c>
      <c r="AJ1068" s="11">
        <f t="shared" si="2504"/>
        <v>0</v>
      </c>
      <c r="AK1068" s="11">
        <f t="shared" si="2589"/>
        <v>0</v>
      </c>
      <c r="AL1068" s="11">
        <f t="shared" si="2590"/>
        <v>0</v>
      </c>
      <c r="AM1068" s="11">
        <f t="shared" si="2591"/>
        <v>0</v>
      </c>
      <c r="AN1068" s="11">
        <f t="shared" si="2505"/>
        <v>3.0000000000001137E-2</v>
      </c>
      <c r="AO1068" s="11">
        <f t="shared" si="2506"/>
        <v>0</v>
      </c>
      <c r="AP1068" s="11">
        <f t="shared" si="2507"/>
        <v>0</v>
      </c>
      <c r="AQ1068" s="11">
        <f t="shared" si="2592"/>
        <v>0</v>
      </c>
      <c r="AR1068" s="11">
        <f t="shared" si="2593"/>
        <v>0</v>
      </c>
      <c r="AS1068" s="11">
        <f t="shared" si="2594"/>
        <v>0</v>
      </c>
      <c r="AT1068" s="11">
        <f t="shared" si="2508"/>
        <v>3.0000000000001137E-2</v>
      </c>
      <c r="AU1068" s="11">
        <f t="shared" si="2509"/>
        <v>0</v>
      </c>
      <c r="AV1068" s="11">
        <f t="shared" si="2510"/>
        <v>0</v>
      </c>
      <c r="AW1068" s="11">
        <f t="shared" si="2595"/>
        <v>0</v>
      </c>
      <c r="AX1068" s="11">
        <f t="shared" si="2596"/>
        <v>0</v>
      </c>
      <c r="AY1068" s="11">
        <f t="shared" si="2597"/>
        <v>0</v>
      </c>
      <c r="AZ1068" s="11">
        <f t="shared" si="2511"/>
        <v>3.0000000000001137E-2</v>
      </c>
      <c r="BA1068" s="11">
        <f t="shared" si="2512"/>
        <v>0</v>
      </c>
      <c r="BB1068" s="11">
        <f t="shared" si="2513"/>
        <v>0</v>
      </c>
      <c r="BC1068" s="11">
        <f t="shared" si="2598"/>
        <v>0</v>
      </c>
      <c r="BD1068" s="11">
        <f t="shared" si="2599"/>
        <v>0</v>
      </c>
      <c r="BE1068" s="11">
        <f t="shared" si="2600"/>
        <v>0</v>
      </c>
      <c r="BF1068" s="11">
        <f t="shared" si="2514"/>
        <v>3.0000000000001137E-2</v>
      </c>
      <c r="BG1068" s="11">
        <f t="shared" si="2515"/>
        <v>0</v>
      </c>
      <c r="BH1068" s="11">
        <f t="shared" si="2516"/>
        <v>0</v>
      </c>
      <c r="BI1068" s="11">
        <f t="shared" si="2601"/>
        <v>0</v>
      </c>
      <c r="BJ1068" s="11">
        <f t="shared" si="2602"/>
        <v>0</v>
      </c>
      <c r="BK1068" s="11">
        <f t="shared" si="2603"/>
        <v>0</v>
      </c>
      <c r="BL1068" s="11">
        <f t="shared" si="2606"/>
        <v>3.0000000000001137E-2</v>
      </c>
      <c r="BM1068" s="11">
        <f t="shared" si="2604"/>
        <v>0</v>
      </c>
      <c r="BN1068" s="43">
        <f t="shared" si="2551"/>
        <v>3.0000000000001137E-2</v>
      </c>
      <c r="BO1068" s="11">
        <f t="shared" si="2554"/>
        <v>0</v>
      </c>
      <c r="BP1068" s="11">
        <f t="shared" si="2605"/>
        <v>0</v>
      </c>
      <c r="BQ1068" s="43">
        <f t="shared" si="2552"/>
        <v>0</v>
      </c>
      <c r="BR1068" s="11">
        <f t="shared" si="2555"/>
        <v>0</v>
      </c>
      <c r="BS1068" s="11">
        <f t="shared" si="2605"/>
        <v>0</v>
      </c>
      <c r="BT1068" s="43">
        <f t="shared" si="2553"/>
        <v>0</v>
      </c>
      <c r="BU1068" s="11">
        <f t="shared" si="2605"/>
        <v>0</v>
      </c>
      <c r="BV1068" s="21"/>
      <c r="BW1068" s="21"/>
      <c r="BX1068" s="1" t="str">
        <f t="shared" si="2492"/>
        <v/>
      </c>
    </row>
    <row r="1069" spans="1:77" ht="31.2" customHeight="1" x14ac:dyDescent="0.3">
      <c r="A1069" s="62" t="s">
        <v>705</v>
      </c>
      <c r="B1069" s="63" t="s">
        <v>64</v>
      </c>
      <c r="C1069" s="62"/>
      <c r="D1069" s="62"/>
      <c r="E1069" s="64" t="s">
        <v>65</v>
      </c>
      <c r="F1069" s="11">
        <f t="shared" si="2573"/>
        <v>178.4</v>
      </c>
      <c r="G1069" s="11">
        <f t="shared" si="2574"/>
        <v>0</v>
      </c>
      <c r="H1069" s="11">
        <f t="shared" si="2575"/>
        <v>0</v>
      </c>
      <c r="I1069" s="11">
        <f t="shared" si="2576"/>
        <v>0</v>
      </c>
      <c r="J1069" s="11">
        <f t="shared" si="2577"/>
        <v>0</v>
      </c>
      <c r="K1069" s="11">
        <f t="shared" si="2578"/>
        <v>0</v>
      </c>
      <c r="L1069" s="11">
        <f t="shared" si="2562"/>
        <v>178.4</v>
      </c>
      <c r="M1069" s="11">
        <f t="shared" si="2563"/>
        <v>0</v>
      </c>
      <c r="N1069" s="11">
        <f t="shared" si="2564"/>
        <v>0</v>
      </c>
      <c r="O1069" s="11">
        <f t="shared" si="2579"/>
        <v>0</v>
      </c>
      <c r="P1069" s="11">
        <f t="shared" si="2580"/>
        <v>0</v>
      </c>
      <c r="Q1069" s="11">
        <f t="shared" si="2581"/>
        <v>0</v>
      </c>
      <c r="R1069" s="11">
        <f t="shared" si="2493"/>
        <v>178.4</v>
      </c>
      <c r="S1069" s="11">
        <f t="shared" si="2494"/>
        <v>0</v>
      </c>
      <c r="T1069" s="11">
        <f t="shared" si="2495"/>
        <v>0</v>
      </c>
      <c r="U1069" s="11">
        <f t="shared" si="2582"/>
        <v>0</v>
      </c>
      <c r="V1069" s="11">
        <f t="shared" si="2583"/>
        <v>0</v>
      </c>
      <c r="W1069" s="11">
        <f t="shared" si="2584"/>
        <v>0</v>
      </c>
      <c r="X1069" s="11">
        <f t="shared" si="2496"/>
        <v>178.4</v>
      </c>
      <c r="Y1069" s="11">
        <f t="shared" si="2497"/>
        <v>0</v>
      </c>
      <c r="Z1069" s="11">
        <f t="shared" si="2498"/>
        <v>0</v>
      </c>
      <c r="AA1069" s="11">
        <f t="shared" si="2585"/>
        <v>-178.37</v>
      </c>
      <c r="AB1069" s="11">
        <f t="shared" si="2586"/>
        <v>0</v>
      </c>
      <c r="AC1069" s="11">
        <f t="shared" si="2587"/>
        <v>0</v>
      </c>
      <c r="AD1069" s="11">
        <f t="shared" si="2499"/>
        <v>3.0000000000001137E-2</v>
      </c>
      <c r="AE1069" s="11">
        <f t="shared" si="2500"/>
        <v>0</v>
      </c>
      <c r="AF1069" s="11">
        <f t="shared" si="2501"/>
        <v>0</v>
      </c>
      <c r="AG1069" s="11">
        <f t="shared" si="2588"/>
        <v>0</v>
      </c>
      <c r="AH1069" s="11">
        <f t="shared" si="2502"/>
        <v>3.0000000000001137E-2</v>
      </c>
      <c r="AI1069" s="11">
        <f t="shared" si="2503"/>
        <v>0</v>
      </c>
      <c r="AJ1069" s="11">
        <f t="shared" si="2504"/>
        <v>0</v>
      </c>
      <c r="AK1069" s="11">
        <f t="shared" si="2589"/>
        <v>0</v>
      </c>
      <c r="AL1069" s="11">
        <f t="shared" si="2590"/>
        <v>0</v>
      </c>
      <c r="AM1069" s="11">
        <f t="shared" si="2591"/>
        <v>0</v>
      </c>
      <c r="AN1069" s="11">
        <f t="shared" si="2505"/>
        <v>3.0000000000001137E-2</v>
      </c>
      <c r="AO1069" s="11">
        <f t="shared" si="2506"/>
        <v>0</v>
      </c>
      <c r="AP1069" s="11">
        <f t="shared" si="2507"/>
        <v>0</v>
      </c>
      <c r="AQ1069" s="11">
        <f t="shared" si="2592"/>
        <v>0</v>
      </c>
      <c r="AR1069" s="11">
        <f t="shared" si="2593"/>
        <v>0</v>
      </c>
      <c r="AS1069" s="11">
        <f t="shared" si="2594"/>
        <v>0</v>
      </c>
      <c r="AT1069" s="11">
        <f t="shared" si="2508"/>
        <v>3.0000000000001137E-2</v>
      </c>
      <c r="AU1069" s="11">
        <f t="shared" si="2509"/>
        <v>0</v>
      </c>
      <c r="AV1069" s="11">
        <f t="shared" si="2510"/>
        <v>0</v>
      </c>
      <c r="AW1069" s="11">
        <f t="shared" si="2595"/>
        <v>0</v>
      </c>
      <c r="AX1069" s="11">
        <f t="shared" si="2596"/>
        <v>0</v>
      </c>
      <c r="AY1069" s="11">
        <f t="shared" si="2597"/>
        <v>0</v>
      </c>
      <c r="AZ1069" s="11">
        <f t="shared" si="2511"/>
        <v>3.0000000000001137E-2</v>
      </c>
      <c r="BA1069" s="11">
        <f t="shared" si="2512"/>
        <v>0</v>
      </c>
      <c r="BB1069" s="11">
        <f t="shared" si="2513"/>
        <v>0</v>
      </c>
      <c r="BC1069" s="11">
        <f t="shared" si="2598"/>
        <v>0</v>
      </c>
      <c r="BD1069" s="11">
        <f t="shared" si="2599"/>
        <v>0</v>
      </c>
      <c r="BE1069" s="11">
        <f t="shared" si="2600"/>
        <v>0</v>
      </c>
      <c r="BF1069" s="11">
        <f t="shared" si="2514"/>
        <v>3.0000000000001137E-2</v>
      </c>
      <c r="BG1069" s="11">
        <f t="shared" si="2515"/>
        <v>0</v>
      </c>
      <c r="BH1069" s="11">
        <f t="shared" si="2516"/>
        <v>0</v>
      </c>
      <c r="BI1069" s="11">
        <f t="shared" si="2601"/>
        <v>0</v>
      </c>
      <c r="BJ1069" s="11">
        <f t="shared" si="2602"/>
        <v>0</v>
      </c>
      <c r="BK1069" s="11">
        <f t="shared" si="2603"/>
        <v>0</v>
      </c>
      <c r="BL1069" s="11">
        <f t="shared" si="2606"/>
        <v>3.0000000000001137E-2</v>
      </c>
      <c r="BM1069" s="11">
        <f t="shared" si="2604"/>
        <v>0</v>
      </c>
      <c r="BN1069" s="43">
        <f t="shared" si="2551"/>
        <v>3.0000000000001137E-2</v>
      </c>
      <c r="BO1069" s="11">
        <f t="shared" si="2554"/>
        <v>0</v>
      </c>
      <c r="BP1069" s="11">
        <f t="shared" si="2605"/>
        <v>0</v>
      </c>
      <c r="BQ1069" s="43">
        <f t="shared" si="2552"/>
        <v>0</v>
      </c>
      <c r="BR1069" s="11">
        <f t="shared" si="2555"/>
        <v>0</v>
      </c>
      <c r="BS1069" s="11">
        <f t="shared" si="2605"/>
        <v>0</v>
      </c>
      <c r="BT1069" s="43">
        <f t="shared" si="2553"/>
        <v>0</v>
      </c>
      <c r="BU1069" s="11">
        <f t="shared" si="2605"/>
        <v>0</v>
      </c>
      <c r="BV1069" s="21"/>
      <c r="BW1069" s="21"/>
      <c r="BX1069" s="1" t="str">
        <f t="shared" si="2492"/>
        <v/>
      </c>
    </row>
    <row r="1070" spans="1:77" ht="31.2" customHeight="1" x14ac:dyDescent="0.3">
      <c r="A1070" s="62" t="s">
        <v>705</v>
      </c>
      <c r="B1070" s="63">
        <v>200</v>
      </c>
      <c r="C1070" s="62" t="s">
        <v>71</v>
      </c>
      <c r="D1070" s="62" t="s">
        <v>521</v>
      </c>
      <c r="E1070" s="64" t="s">
        <v>522</v>
      </c>
      <c r="F1070" s="11">
        <v>178.4</v>
      </c>
      <c r="G1070" s="11">
        <v>0</v>
      </c>
      <c r="H1070" s="11">
        <v>0</v>
      </c>
      <c r="I1070" s="11"/>
      <c r="J1070" s="11"/>
      <c r="K1070" s="11"/>
      <c r="L1070" s="11">
        <f t="shared" si="2562"/>
        <v>178.4</v>
      </c>
      <c r="M1070" s="11">
        <f t="shared" si="2563"/>
        <v>0</v>
      </c>
      <c r="N1070" s="11">
        <f t="shared" si="2564"/>
        <v>0</v>
      </c>
      <c r="O1070" s="11"/>
      <c r="P1070" s="11"/>
      <c r="Q1070" s="11"/>
      <c r="R1070" s="11">
        <f t="shared" si="2493"/>
        <v>178.4</v>
      </c>
      <c r="S1070" s="11">
        <f t="shared" si="2494"/>
        <v>0</v>
      </c>
      <c r="T1070" s="11">
        <f t="shared" si="2495"/>
        <v>0</v>
      </c>
      <c r="U1070" s="11"/>
      <c r="V1070" s="11"/>
      <c r="W1070" s="11"/>
      <c r="X1070" s="11">
        <f t="shared" si="2496"/>
        <v>178.4</v>
      </c>
      <c r="Y1070" s="11">
        <f t="shared" si="2497"/>
        <v>0</v>
      </c>
      <c r="Z1070" s="11">
        <f t="shared" si="2498"/>
        <v>0</v>
      </c>
      <c r="AA1070" s="11">
        <v>-178.37</v>
      </c>
      <c r="AB1070" s="11"/>
      <c r="AC1070" s="11"/>
      <c r="AD1070" s="11">
        <f t="shared" si="2499"/>
        <v>3.0000000000001137E-2</v>
      </c>
      <c r="AE1070" s="11">
        <f t="shared" si="2500"/>
        <v>0</v>
      </c>
      <c r="AF1070" s="11">
        <f t="shared" si="2501"/>
        <v>0</v>
      </c>
      <c r="AG1070" s="11"/>
      <c r="AH1070" s="11">
        <f t="shared" si="2502"/>
        <v>3.0000000000001137E-2</v>
      </c>
      <c r="AI1070" s="11">
        <f t="shared" si="2503"/>
        <v>0</v>
      </c>
      <c r="AJ1070" s="11">
        <f t="shared" si="2504"/>
        <v>0</v>
      </c>
      <c r="AK1070" s="11"/>
      <c r="AL1070" s="11"/>
      <c r="AM1070" s="11"/>
      <c r="AN1070" s="11">
        <f t="shared" si="2505"/>
        <v>3.0000000000001137E-2</v>
      </c>
      <c r="AO1070" s="11">
        <f t="shared" si="2506"/>
        <v>0</v>
      </c>
      <c r="AP1070" s="11">
        <f t="shared" si="2507"/>
        <v>0</v>
      </c>
      <c r="AQ1070" s="11"/>
      <c r="AR1070" s="11"/>
      <c r="AS1070" s="11"/>
      <c r="AT1070" s="11">
        <f t="shared" si="2508"/>
        <v>3.0000000000001137E-2</v>
      </c>
      <c r="AU1070" s="11">
        <f t="shared" si="2509"/>
        <v>0</v>
      </c>
      <c r="AV1070" s="11">
        <f t="shared" si="2510"/>
        <v>0</v>
      </c>
      <c r="AW1070" s="11"/>
      <c r="AX1070" s="11"/>
      <c r="AY1070" s="11"/>
      <c r="AZ1070" s="11">
        <f t="shared" si="2511"/>
        <v>3.0000000000001137E-2</v>
      </c>
      <c r="BA1070" s="11">
        <f t="shared" si="2512"/>
        <v>0</v>
      </c>
      <c r="BB1070" s="11">
        <f t="shared" si="2513"/>
        <v>0</v>
      </c>
      <c r="BC1070" s="11"/>
      <c r="BD1070" s="11"/>
      <c r="BE1070" s="11"/>
      <c r="BF1070" s="11">
        <f t="shared" si="2514"/>
        <v>3.0000000000001137E-2</v>
      </c>
      <c r="BG1070" s="11">
        <f t="shared" si="2515"/>
        <v>0</v>
      </c>
      <c r="BH1070" s="11">
        <f t="shared" si="2516"/>
        <v>0</v>
      </c>
      <c r="BI1070" s="11"/>
      <c r="BJ1070" s="11"/>
      <c r="BK1070" s="11"/>
      <c r="BL1070" s="11">
        <f t="shared" si="2606"/>
        <v>3.0000000000001137E-2</v>
      </c>
      <c r="BM1070" s="11"/>
      <c r="BN1070" s="43">
        <f t="shared" si="2551"/>
        <v>3.0000000000001137E-2</v>
      </c>
      <c r="BO1070" s="11">
        <f t="shared" si="2554"/>
        <v>0</v>
      </c>
      <c r="BP1070" s="11"/>
      <c r="BQ1070" s="43">
        <f t="shared" si="2552"/>
        <v>0</v>
      </c>
      <c r="BR1070" s="11">
        <f t="shared" si="2555"/>
        <v>0</v>
      </c>
      <c r="BS1070" s="11"/>
      <c r="BT1070" s="43">
        <f t="shared" si="2553"/>
        <v>0</v>
      </c>
      <c r="BU1070" s="11"/>
      <c r="BV1070" s="21"/>
      <c r="BW1070" s="21"/>
      <c r="BX1070" s="1" t="str">
        <f t="shared" ref="BX1070:BX1133" si="2607">CONCATENATE(C1070,D1070)</f>
        <v>0412</v>
      </c>
    </row>
    <row r="1071" spans="1:77" ht="31.2" customHeight="1" x14ac:dyDescent="0.3">
      <c r="A1071" s="62" t="s">
        <v>707</v>
      </c>
      <c r="B1071" s="63"/>
      <c r="C1071" s="62"/>
      <c r="D1071" s="62"/>
      <c r="E1071" s="64" t="s">
        <v>708</v>
      </c>
      <c r="F1071" s="11">
        <f t="shared" si="2573"/>
        <v>2304.6</v>
      </c>
      <c r="G1071" s="11">
        <f t="shared" si="2574"/>
        <v>0</v>
      </c>
      <c r="H1071" s="11">
        <f t="shared" si="2575"/>
        <v>0</v>
      </c>
      <c r="I1071" s="11">
        <f t="shared" si="2576"/>
        <v>0</v>
      </c>
      <c r="J1071" s="11">
        <f t="shared" si="2577"/>
        <v>0</v>
      </c>
      <c r="K1071" s="11">
        <f t="shared" si="2578"/>
        <v>0</v>
      </c>
      <c r="L1071" s="11">
        <f t="shared" si="2562"/>
        <v>2304.6</v>
      </c>
      <c r="M1071" s="11">
        <f t="shared" si="2563"/>
        <v>0</v>
      </c>
      <c r="N1071" s="11">
        <f t="shared" si="2564"/>
        <v>0</v>
      </c>
      <c r="O1071" s="11">
        <f t="shared" si="2579"/>
        <v>0</v>
      </c>
      <c r="P1071" s="11">
        <f t="shared" si="2580"/>
        <v>0</v>
      </c>
      <c r="Q1071" s="11">
        <f t="shared" si="2581"/>
        <v>0</v>
      </c>
      <c r="R1071" s="11">
        <f t="shared" si="2493"/>
        <v>2304.6</v>
      </c>
      <c r="S1071" s="11">
        <f t="shared" si="2494"/>
        <v>0</v>
      </c>
      <c r="T1071" s="11">
        <f t="shared" si="2495"/>
        <v>0</v>
      </c>
      <c r="U1071" s="11">
        <f t="shared" si="2582"/>
        <v>0</v>
      </c>
      <c r="V1071" s="11">
        <f t="shared" si="2583"/>
        <v>0</v>
      </c>
      <c r="W1071" s="11">
        <f t="shared" si="2584"/>
        <v>0</v>
      </c>
      <c r="X1071" s="11">
        <f t="shared" si="2496"/>
        <v>2304.6</v>
      </c>
      <c r="Y1071" s="11">
        <f t="shared" si="2497"/>
        <v>0</v>
      </c>
      <c r="Z1071" s="11">
        <f t="shared" si="2498"/>
        <v>0</v>
      </c>
      <c r="AA1071" s="11">
        <f t="shared" si="2585"/>
        <v>0</v>
      </c>
      <c r="AB1071" s="11">
        <f t="shared" si="2586"/>
        <v>0</v>
      </c>
      <c r="AC1071" s="11">
        <f t="shared" si="2587"/>
        <v>0</v>
      </c>
      <c r="AD1071" s="11">
        <f t="shared" si="2499"/>
        <v>2304.6</v>
      </c>
      <c r="AE1071" s="11">
        <f t="shared" si="2500"/>
        <v>0</v>
      </c>
      <c r="AF1071" s="11">
        <f t="shared" si="2501"/>
        <v>0</v>
      </c>
      <c r="AG1071" s="11">
        <f t="shared" si="2588"/>
        <v>0</v>
      </c>
      <c r="AH1071" s="11">
        <f t="shared" si="2502"/>
        <v>2304.6</v>
      </c>
      <c r="AI1071" s="11">
        <f t="shared" si="2503"/>
        <v>0</v>
      </c>
      <c r="AJ1071" s="11">
        <f t="shared" si="2504"/>
        <v>0</v>
      </c>
      <c r="AK1071" s="11">
        <f t="shared" si="2589"/>
        <v>0</v>
      </c>
      <c r="AL1071" s="11">
        <f t="shared" si="2590"/>
        <v>0</v>
      </c>
      <c r="AM1071" s="11">
        <f t="shared" si="2591"/>
        <v>0</v>
      </c>
      <c r="AN1071" s="11">
        <f t="shared" si="2505"/>
        <v>2304.6</v>
      </c>
      <c r="AO1071" s="11">
        <f t="shared" si="2506"/>
        <v>0</v>
      </c>
      <c r="AP1071" s="11">
        <f t="shared" si="2507"/>
        <v>0</v>
      </c>
      <c r="AQ1071" s="11">
        <f t="shared" si="2592"/>
        <v>0</v>
      </c>
      <c r="AR1071" s="11">
        <f t="shared" si="2593"/>
        <v>0</v>
      </c>
      <c r="AS1071" s="11">
        <f t="shared" si="2594"/>
        <v>0</v>
      </c>
      <c r="AT1071" s="11">
        <f t="shared" si="2508"/>
        <v>2304.6</v>
      </c>
      <c r="AU1071" s="11">
        <f t="shared" si="2509"/>
        <v>0</v>
      </c>
      <c r="AV1071" s="11">
        <f t="shared" si="2510"/>
        <v>0</v>
      </c>
      <c r="AW1071" s="11">
        <f t="shared" si="2595"/>
        <v>0</v>
      </c>
      <c r="AX1071" s="11">
        <f t="shared" si="2596"/>
        <v>0</v>
      </c>
      <c r="AY1071" s="11">
        <f t="shared" si="2597"/>
        <v>0</v>
      </c>
      <c r="AZ1071" s="11">
        <f t="shared" si="2511"/>
        <v>2304.6</v>
      </c>
      <c r="BA1071" s="11">
        <f t="shared" si="2512"/>
        <v>0</v>
      </c>
      <c r="BB1071" s="11">
        <f t="shared" si="2513"/>
        <v>0</v>
      </c>
      <c r="BC1071" s="11">
        <f t="shared" si="2598"/>
        <v>0</v>
      </c>
      <c r="BD1071" s="11">
        <f t="shared" si="2599"/>
        <v>0</v>
      </c>
      <c r="BE1071" s="11">
        <f t="shared" si="2600"/>
        <v>0</v>
      </c>
      <c r="BF1071" s="11">
        <f t="shared" si="2514"/>
        <v>2304.6</v>
      </c>
      <c r="BG1071" s="11">
        <f t="shared" si="2515"/>
        <v>0</v>
      </c>
      <c r="BH1071" s="11">
        <f t="shared" si="2516"/>
        <v>0</v>
      </c>
      <c r="BI1071" s="11">
        <f t="shared" si="2601"/>
        <v>0</v>
      </c>
      <c r="BJ1071" s="11">
        <f t="shared" si="2602"/>
        <v>0</v>
      </c>
      <c r="BK1071" s="11">
        <f t="shared" si="2603"/>
        <v>0</v>
      </c>
      <c r="BL1071" s="11">
        <f t="shared" si="2606"/>
        <v>2304.6</v>
      </c>
      <c r="BM1071" s="11">
        <f t="shared" si="2604"/>
        <v>0</v>
      </c>
      <c r="BN1071" s="43">
        <f t="shared" si="2551"/>
        <v>2304.6</v>
      </c>
      <c r="BO1071" s="11">
        <f t="shared" si="2554"/>
        <v>0</v>
      </c>
      <c r="BP1071" s="11">
        <f t="shared" si="2605"/>
        <v>0</v>
      </c>
      <c r="BQ1071" s="43">
        <f t="shared" si="2552"/>
        <v>0</v>
      </c>
      <c r="BR1071" s="11">
        <f t="shared" si="2555"/>
        <v>0</v>
      </c>
      <c r="BS1071" s="11">
        <f t="shared" si="2605"/>
        <v>0</v>
      </c>
      <c r="BT1071" s="43">
        <f t="shared" si="2553"/>
        <v>0</v>
      </c>
      <c r="BU1071" s="11">
        <f t="shared" si="2605"/>
        <v>0</v>
      </c>
      <c r="BV1071" s="21"/>
      <c r="BW1071" s="21"/>
      <c r="BX1071" s="1" t="str">
        <f t="shared" si="2607"/>
        <v/>
      </c>
    </row>
    <row r="1072" spans="1:77" ht="31.2" customHeight="1" x14ac:dyDescent="0.3">
      <c r="A1072" s="62" t="s">
        <v>707</v>
      </c>
      <c r="B1072" s="63" t="s">
        <v>64</v>
      </c>
      <c r="C1072" s="62"/>
      <c r="D1072" s="62"/>
      <c r="E1072" s="64" t="s">
        <v>65</v>
      </c>
      <c r="F1072" s="11">
        <f t="shared" si="2573"/>
        <v>2304.6</v>
      </c>
      <c r="G1072" s="11">
        <f t="shared" si="2574"/>
        <v>0</v>
      </c>
      <c r="H1072" s="11">
        <f t="shared" si="2575"/>
        <v>0</v>
      </c>
      <c r="I1072" s="11">
        <f t="shared" si="2576"/>
        <v>0</v>
      </c>
      <c r="J1072" s="11">
        <f t="shared" si="2577"/>
        <v>0</v>
      </c>
      <c r="K1072" s="11">
        <f t="shared" si="2578"/>
        <v>0</v>
      </c>
      <c r="L1072" s="11">
        <f t="shared" si="2562"/>
        <v>2304.6</v>
      </c>
      <c r="M1072" s="11">
        <f t="shared" si="2563"/>
        <v>0</v>
      </c>
      <c r="N1072" s="11">
        <f t="shared" si="2564"/>
        <v>0</v>
      </c>
      <c r="O1072" s="11">
        <f t="shared" si="2579"/>
        <v>0</v>
      </c>
      <c r="P1072" s="11">
        <f t="shared" si="2580"/>
        <v>0</v>
      </c>
      <c r="Q1072" s="11">
        <f t="shared" si="2581"/>
        <v>0</v>
      </c>
      <c r="R1072" s="11">
        <f t="shared" si="2493"/>
        <v>2304.6</v>
      </c>
      <c r="S1072" s="11">
        <f t="shared" si="2494"/>
        <v>0</v>
      </c>
      <c r="T1072" s="11">
        <f t="shared" si="2495"/>
        <v>0</v>
      </c>
      <c r="U1072" s="11">
        <f t="shared" si="2582"/>
        <v>0</v>
      </c>
      <c r="V1072" s="11">
        <f t="shared" si="2583"/>
        <v>0</v>
      </c>
      <c r="W1072" s="11">
        <f t="shared" si="2584"/>
        <v>0</v>
      </c>
      <c r="X1072" s="11">
        <f t="shared" si="2496"/>
        <v>2304.6</v>
      </c>
      <c r="Y1072" s="11">
        <f t="shared" si="2497"/>
        <v>0</v>
      </c>
      <c r="Z1072" s="11">
        <f t="shared" si="2498"/>
        <v>0</v>
      </c>
      <c r="AA1072" s="11">
        <f t="shared" si="2585"/>
        <v>0</v>
      </c>
      <c r="AB1072" s="11">
        <f t="shared" si="2586"/>
        <v>0</v>
      </c>
      <c r="AC1072" s="11">
        <f t="shared" si="2587"/>
        <v>0</v>
      </c>
      <c r="AD1072" s="11">
        <f t="shared" si="2499"/>
        <v>2304.6</v>
      </c>
      <c r="AE1072" s="11">
        <f t="shared" si="2500"/>
        <v>0</v>
      </c>
      <c r="AF1072" s="11">
        <f t="shared" si="2501"/>
        <v>0</v>
      </c>
      <c r="AG1072" s="11">
        <f t="shared" si="2588"/>
        <v>0</v>
      </c>
      <c r="AH1072" s="11">
        <f t="shared" si="2502"/>
        <v>2304.6</v>
      </c>
      <c r="AI1072" s="11">
        <f t="shared" si="2503"/>
        <v>0</v>
      </c>
      <c r="AJ1072" s="11">
        <f t="shared" si="2504"/>
        <v>0</v>
      </c>
      <c r="AK1072" s="11">
        <f t="shared" si="2589"/>
        <v>0</v>
      </c>
      <c r="AL1072" s="11">
        <f t="shared" si="2590"/>
        <v>0</v>
      </c>
      <c r="AM1072" s="11">
        <f t="shared" si="2591"/>
        <v>0</v>
      </c>
      <c r="AN1072" s="11">
        <f t="shared" si="2505"/>
        <v>2304.6</v>
      </c>
      <c r="AO1072" s="11">
        <f t="shared" si="2506"/>
        <v>0</v>
      </c>
      <c r="AP1072" s="11">
        <f t="shared" si="2507"/>
        <v>0</v>
      </c>
      <c r="AQ1072" s="11">
        <f t="shared" si="2592"/>
        <v>0</v>
      </c>
      <c r="AR1072" s="11">
        <f t="shared" si="2593"/>
        <v>0</v>
      </c>
      <c r="AS1072" s="11">
        <f t="shared" si="2594"/>
        <v>0</v>
      </c>
      <c r="AT1072" s="11">
        <f t="shared" si="2508"/>
        <v>2304.6</v>
      </c>
      <c r="AU1072" s="11">
        <f t="shared" si="2509"/>
        <v>0</v>
      </c>
      <c r="AV1072" s="11">
        <f t="shared" si="2510"/>
        <v>0</v>
      </c>
      <c r="AW1072" s="11">
        <f t="shared" si="2595"/>
        <v>0</v>
      </c>
      <c r="AX1072" s="11">
        <f t="shared" si="2596"/>
        <v>0</v>
      </c>
      <c r="AY1072" s="11">
        <f t="shared" si="2597"/>
        <v>0</v>
      </c>
      <c r="AZ1072" s="11">
        <f t="shared" si="2511"/>
        <v>2304.6</v>
      </c>
      <c r="BA1072" s="11">
        <f t="shared" si="2512"/>
        <v>0</v>
      </c>
      <c r="BB1072" s="11">
        <f t="shared" si="2513"/>
        <v>0</v>
      </c>
      <c r="BC1072" s="11">
        <f t="shared" si="2598"/>
        <v>0</v>
      </c>
      <c r="BD1072" s="11">
        <f t="shared" si="2599"/>
        <v>0</v>
      </c>
      <c r="BE1072" s="11">
        <f t="shared" si="2600"/>
        <v>0</v>
      </c>
      <c r="BF1072" s="11">
        <f t="shared" si="2514"/>
        <v>2304.6</v>
      </c>
      <c r="BG1072" s="11">
        <f t="shared" si="2515"/>
        <v>0</v>
      </c>
      <c r="BH1072" s="11">
        <f t="shared" si="2516"/>
        <v>0</v>
      </c>
      <c r="BI1072" s="11">
        <f t="shared" si="2601"/>
        <v>0</v>
      </c>
      <c r="BJ1072" s="11">
        <f t="shared" si="2602"/>
        <v>0</v>
      </c>
      <c r="BK1072" s="11">
        <f t="shared" si="2603"/>
        <v>0</v>
      </c>
      <c r="BL1072" s="11">
        <f t="shared" si="2606"/>
        <v>2304.6</v>
      </c>
      <c r="BM1072" s="11">
        <f t="shared" si="2604"/>
        <v>0</v>
      </c>
      <c r="BN1072" s="43">
        <f t="shared" si="2551"/>
        <v>2304.6</v>
      </c>
      <c r="BO1072" s="11">
        <f t="shared" si="2554"/>
        <v>0</v>
      </c>
      <c r="BP1072" s="11">
        <f t="shared" si="2605"/>
        <v>0</v>
      </c>
      <c r="BQ1072" s="43">
        <f t="shared" si="2552"/>
        <v>0</v>
      </c>
      <c r="BR1072" s="11">
        <f t="shared" si="2555"/>
        <v>0</v>
      </c>
      <c r="BS1072" s="11">
        <f t="shared" si="2605"/>
        <v>0</v>
      </c>
      <c r="BT1072" s="43">
        <f t="shared" si="2553"/>
        <v>0</v>
      </c>
      <c r="BU1072" s="11">
        <f t="shared" si="2605"/>
        <v>0</v>
      </c>
      <c r="BV1072" s="21"/>
      <c r="BW1072" s="21"/>
      <c r="BX1072" s="1" t="str">
        <f t="shared" si="2607"/>
        <v/>
      </c>
    </row>
    <row r="1073" spans="1:77" ht="31.2" customHeight="1" x14ac:dyDescent="0.3">
      <c r="A1073" s="62" t="s">
        <v>707</v>
      </c>
      <c r="B1073" s="63">
        <v>200</v>
      </c>
      <c r="C1073" s="62" t="s">
        <v>71</v>
      </c>
      <c r="D1073" s="62" t="s">
        <v>521</v>
      </c>
      <c r="E1073" s="64" t="s">
        <v>522</v>
      </c>
      <c r="F1073" s="11">
        <v>2304.6</v>
      </c>
      <c r="G1073" s="11">
        <v>0</v>
      </c>
      <c r="H1073" s="11">
        <v>0</v>
      </c>
      <c r="I1073" s="11"/>
      <c r="J1073" s="11"/>
      <c r="K1073" s="11"/>
      <c r="L1073" s="11">
        <f t="shared" si="2562"/>
        <v>2304.6</v>
      </c>
      <c r="M1073" s="11">
        <f t="shared" si="2563"/>
        <v>0</v>
      </c>
      <c r="N1073" s="11">
        <f t="shared" si="2564"/>
        <v>0</v>
      </c>
      <c r="O1073" s="11"/>
      <c r="P1073" s="11"/>
      <c r="Q1073" s="11"/>
      <c r="R1073" s="11">
        <f t="shared" si="2493"/>
        <v>2304.6</v>
      </c>
      <c r="S1073" s="11">
        <f t="shared" si="2494"/>
        <v>0</v>
      </c>
      <c r="T1073" s="11">
        <f t="shared" si="2495"/>
        <v>0</v>
      </c>
      <c r="U1073" s="11"/>
      <c r="V1073" s="11"/>
      <c r="W1073" s="11"/>
      <c r="X1073" s="11">
        <f t="shared" si="2496"/>
        <v>2304.6</v>
      </c>
      <c r="Y1073" s="11">
        <f t="shared" si="2497"/>
        <v>0</v>
      </c>
      <c r="Z1073" s="11">
        <f t="shared" si="2498"/>
        <v>0</v>
      </c>
      <c r="AA1073" s="11"/>
      <c r="AB1073" s="11"/>
      <c r="AC1073" s="11"/>
      <c r="AD1073" s="11">
        <f t="shared" si="2499"/>
        <v>2304.6</v>
      </c>
      <c r="AE1073" s="11">
        <f t="shared" si="2500"/>
        <v>0</v>
      </c>
      <c r="AF1073" s="11">
        <f t="shared" si="2501"/>
        <v>0</v>
      </c>
      <c r="AG1073" s="11"/>
      <c r="AH1073" s="11">
        <f t="shared" si="2502"/>
        <v>2304.6</v>
      </c>
      <c r="AI1073" s="11">
        <f t="shared" si="2503"/>
        <v>0</v>
      </c>
      <c r="AJ1073" s="11">
        <f t="shared" si="2504"/>
        <v>0</v>
      </c>
      <c r="AK1073" s="11"/>
      <c r="AL1073" s="11"/>
      <c r="AM1073" s="11"/>
      <c r="AN1073" s="11">
        <f t="shared" si="2505"/>
        <v>2304.6</v>
      </c>
      <c r="AO1073" s="11">
        <f t="shared" si="2506"/>
        <v>0</v>
      </c>
      <c r="AP1073" s="11">
        <f t="shared" si="2507"/>
        <v>0</v>
      </c>
      <c r="AQ1073" s="11"/>
      <c r="AR1073" s="11"/>
      <c r="AS1073" s="11"/>
      <c r="AT1073" s="11">
        <f t="shared" si="2508"/>
        <v>2304.6</v>
      </c>
      <c r="AU1073" s="11">
        <f t="shared" si="2509"/>
        <v>0</v>
      </c>
      <c r="AV1073" s="11">
        <f t="shared" si="2510"/>
        <v>0</v>
      </c>
      <c r="AW1073" s="11"/>
      <c r="AX1073" s="11"/>
      <c r="AY1073" s="11"/>
      <c r="AZ1073" s="11">
        <f t="shared" si="2511"/>
        <v>2304.6</v>
      </c>
      <c r="BA1073" s="11">
        <f t="shared" si="2512"/>
        <v>0</v>
      </c>
      <c r="BB1073" s="11">
        <f t="shared" si="2513"/>
        <v>0</v>
      </c>
      <c r="BC1073" s="11"/>
      <c r="BD1073" s="11"/>
      <c r="BE1073" s="11"/>
      <c r="BF1073" s="11">
        <f t="shared" si="2514"/>
        <v>2304.6</v>
      </c>
      <c r="BG1073" s="11">
        <f t="shared" si="2515"/>
        <v>0</v>
      </c>
      <c r="BH1073" s="11">
        <f t="shared" si="2516"/>
        <v>0</v>
      </c>
      <c r="BI1073" s="11"/>
      <c r="BJ1073" s="11"/>
      <c r="BK1073" s="11"/>
      <c r="BL1073" s="11">
        <f t="shared" si="2606"/>
        <v>2304.6</v>
      </c>
      <c r="BM1073" s="11"/>
      <c r="BN1073" s="43">
        <f t="shared" si="2551"/>
        <v>2304.6</v>
      </c>
      <c r="BO1073" s="11">
        <f t="shared" si="2554"/>
        <v>0</v>
      </c>
      <c r="BP1073" s="11"/>
      <c r="BQ1073" s="43">
        <f t="shared" si="2552"/>
        <v>0</v>
      </c>
      <c r="BR1073" s="11">
        <f t="shared" si="2555"/>
        <v>0</v>
      </c>
      <c r="BS1073" s="11"/>
      <c r="BT1073" s="43">
        <f t="shared" si="2553"/>
        <v>0</v>
      </c>
      <c r="BU1073" s="11"/>
      <c r="BV1073" s="21"/>
      <c r="BW1073" s="21"/>
      <c r="BX1073" s="1" t="str">
        <f t="shared" si="2607"/>
        <v>0412</v>
      </c>
    </row>
    <row r="1074" spans="1:77" ht="62.4" customHeight="1" x14ac:dyDescent="0.3">
      <c r="A1074" s="62" t="s">
        <v>709</v>
      </c>
      <c r="B1074" s="63"/>
      <c r="C1074" s="62"/>
      <c r="D1074" s="62"/>
      <c r="E1074" s="64" t="s">
        <v>710</v>
      </c>
      <c r="F1074" s="11">
        <f t="shared" si="2573"/>
        <v>142094.1</v>
      </c>
      <c r="G1074" s="11">
        <f t="shared" si="2574"/>
        <v>146261.4</v>
      </c>
      <c r="H1074" s="11">
        <f t="shared" si="2575"/>
        <v>146261.4</v>
      </c>
      <c r="I1074" s="11">
        <f t="shared" si="2576"/>
        <v>0</v>
      </c>
      <c r="J1074" s="11">
        <f t="shared" si="2577"/>
        <v>0</v>
      </c>
      <c r="K1074" s="11">
        <f t="shared" si="2578"/>
        <v>0</v>
      </c>
      <c r="L1074" s="11">
        <f t="shared" si="2562"/>
        <v>142094.1</v>
      </c>
      <c r="M1074" s="11">
        <f t="shared" si="2563"/>
        <v>146261.4</v>
      </c>
      <c r="N1074" s="11">
        <f t="shared" si="2564"/>
        <v>146261.4</v>
      </c>
      <c r="O1074" s="11">
        <f t="shared" si="2579"/>
        <v>20828.599999999999</v>
      </c>
      <c r="P1074" s="11">
        <f t="shared" si="2580"/>
        <v>25469.8</v>
      </c>
      <c r="Q1074" s="11">
        <f t="shared" si="2581"/>
        <v>25469.8</v>
      </c>
      <c r="R1074" s="11">
        <f t="shared" si="2493"/>
        <v>162922.70000000001</v>
      </c>
      <c r="S1074" s="11">
        <f t="shared" si="2494"/>
        <v>171731.19999999998</v>
      </c>
      <c r="T1074" s="11">
        <f t="shared" si="2495"/>
        <v>171731.19999999998</v>
      </c>
      <c r="U1074" s="11">
        <f t="shared" si="2582"/>
        <v>0</v>
      </c>
      <c r="V1074" s="11">
        <f t="shared" si="2583"/>
        <v>0</v>
      </c>
      <c r="W1074" s="11">
        <f t="shared" si="2584"/>
        <v>0</v>
      </c>
      <c r="X1074" s="11">
        <f t="shared" si="2496"/>
        <v>162922.70000000001</v>
      </c>
      <c r="Y1074" s="11">
        <f t="shared" si="2497"/>
        <v>171731.19999999998</v>
      </c>
      <c r="Z1074" s="11">
        <f t="shared" si="2498"/>
        <v>171731.19999999998</v>
      </c>
      <c r="AA1074" s="11">
        <f t="shared" si="2585"/>
        <v>0</v>
      </c>
      <c r="AB1074" s="11">
        <f t="shared" si="2586"/>
        <v>0</v>
      </c>
      <c r="AC1074" s="11">
        <f t="shared" si="2587"/>
        <v>0</v>
      </c>
      <c r="AD1074" s="11">
        <f t="shared" si="2499"/>
        <v>162922.70000000001</v>
      </c>
      <c r="AE1074" s="11">
        <f t="shared" si="2500"/>
        <v>171731.19999999998</v>
      </c>
      <c r="AF1074" s="11">
        <f t="shared" si="2501"/>
        <v>171731.19999999998</v>
      </c>
      <c r="AG1074" s="11">
        <f t="shared" si="2588"/>
        <v>738.37</v>
      </c>
      <c r="AH1074" s="11">
        <f t="shared" si="2502"/>
        <v>163661.07</v>
      </c>
      <c r="AI1074" s="11">
        <f t="shared" si="2503"/>
        <v>171731.19999999998</v>
      </c>
      <c r="AJ1074" s="11">
        <f t="shared" si="2504"/>
        <v>171731.19999999998</v>
      </c>
      <c r="AK1074" s="11">
        <f t="shared" si="2589"/>
        <v>0</v>
      </c>
      <c r="AL1074" s="11">
        <f t="shared" si="2590"/>
        <v>0</v>
      </c>
      <c r="AM1074" s="11">
        <f t="shared" si="2591"/>
        <v>0</v>
      </c>
      <c r="AN1074" s="11">
        <f t="shared" si="2505"/>
        <v>163661.07</v>
      </c>
      <c r="AO1074" s="11">
        <f t="shared" si="2506"/>
        <v>171731.19999999998</v>
      </c>
      <c r="AP1074" s="11">
        <f t="shared" si="2507"/>
        <v>171731.19999999998</v>
      </c>
      <c r="AQ1074" s="11">
        <f t="shared" si="2592"/>
        <v>0</v>
      </c>
      <c r="AR1074" s="11">
        <f t="shared" si="2593"/>
        <v>0</v>
      </c>
      <c r="AS1074" s="11">
        <f t="shared" si="2594"/>
        <v>0</v>
      </c>
      <c r="AT1074" s="11">
        <f t="shared" si="2508"/>
        <v>163661.07</v>
      </c>
      <c r="AU1074" s="11">
        <f t="shared" si="2509"/>
        <v>171731.19999999998</v>
      </c>
      <c r="AV1074" s="11">
        <f t="shared" si="2510"/>
        <v>171731.19999999998</v>
      </c>
      <c r="AW1074" s="11">
        <f t="shared" si="2595"/>
        <v>0</v>
      </c>
      <c r="AX1074" s="11">
        <f t="shared" si="2596"/>
        <v>0</v>
      </c>
      <c r="AY1074" s="11">
        <f t="shared" si="2597"/>
        <v>0</v>
      </c>
      <c r="AZ1074" s="11">
        <f t="shared" si="2511"/>
        <v>163661.07</v>
      </c>
      <c r="BA1074" s="11">
        <f t="shared" si="2512"/>
        <v>171731.19999999998</v>
      </c>
      <c r="BB1074" s="11">
        <f t="shared" si="2513"/>
        <v>171731.19999999998</v>
      </c>
      <c r="BC1074" s="11">
        <f t="shared" si="2598"/>
        <v>0</v>
      </c>
      <c r="BD1074" s="11">
        <f t="shared" si="2599"/>
        <v>0</v>
      </c>
      <c r="BE1074" s="11">
        <f t="shared" si="2600"/>
        <v>0</v>
      </c>
      <c r="BF1074" s="11">
        <f t="shared" si="2514"/>
        <v>163661.07</v>
      </c>
      <c r="BG1074" s="11">
        <f t="shared" si="2515"/>
        <v>171731.19999999998</v>
      </c>
      <c r="BH1074" s="11">
        <f t="shared" si="2516"/>
        <v>171731.19999999998</v>
      </c>
      <c r="BI1074" s="11">
        <f t="shared" si="2601"/>
        <v>0</v>
      </c>
      <c r="BJ1074" s="11">
        <f t="shared" si="2602"/>
        <v>0</v>
      </c>
      <c r="BK1074" s="11">
        <f t="shared" si="2603"/>
        <v>0</v>
      </c>
      <c r="BL1074" s="11">
        <f t="shared" si="2606"/>
        <v>163661.07</v>
      </c>
      <c r="BM1074" s="11">
        <f t="shared" si="2604"/>
        <v>0</v>
      </c>
      <c r="BN1074" s="43">
        <f t="shared" si="2551"/>
        <v>163661.07</v>
      </c>
      <c r="BO1074" s="11">
        <f t="shared" si="2554"/>
        <v>171731.19999999998</v>
      </c>
      <c r="BP1074" s="11">
        <f t="shared" si="2605"/>
        <v>0</v>
      </c>
      <c r="BQ1074" s="43">
        <f t="shared" si="2552"/>
        <v>171731.19999999998</v>
      </c>
      <c r="BR1074" s="11">
        <f t="shared" si="2555"/>
        <v>171731.19999999998</v>
      </c>
      <c r="BS1074" s="11">
        <f t="shared" si="2605"/>
        <v>0</v>
      </c>
      <c r="BT1074" s="43">
        <f t="shared" si="2553"/>
        <v>171731.19999999998</v>
      </c>
      <c r="BU1074" s="11">
        <f t="shared" si="2605"/>
        <v>0</v>
      </c>
      <c r="BV1074" s="21"/>
      <c r="BW1074" s="21"/>
      <c r="BX1074" s="1" t="str">
        <f t="shared" si="2607"/>
        <v/>
      </c>
    </row>
    <row r="1075" spans="1:77" ht="31.2" customHeight="1" x14ac:dyDescent="0.3">
      <c r="A1075" s="62" t="s">
        <v>711</v>
      </c>
      <c r="B1075" s="63"/>
      <c r="C1075" s="62"/>
      <c r="D1075" s="62"/>
      <c r="E1075" s="64" t="s">
        <v>195</v>
      </c>
      <c r="F1075" s="11">
        <f t="shared" ref="F1075:K1075" si="2608">F1076+F1078</f>
        <v>142094.1</v>
      </c>
      <c r="G1075" s="11">
        <f t="shared" si="2608"/>
        <v>146261.4</v>
      </c>
      <c r="H1075" s="11">
        <f t="shared" si="2608"/>
        <v>146261.4</v>
      </c>
      <c r="I1075" s="11">
        <f t="shared" si="2608"/>
        <v>0</v>
      </c>
      <c r="J1075" s="11">
        <f t="shared" si="2608"/>
        <v>0</v>
      </c>
      <c r="K1075" s="11">
        <f t="shared" si="2608"/>
        <v>0</v>
      </c>
      <c r="L1075" s="11">
        <f t="shared" si="2562"/>
        <v>142094.1</v>
      </c>
      <c r="M1075" s="11">
        <f t="shared" si="2563"/>
        <v>146261.4</v>
      </c>
      <c r="N1075" s="11">
        <f t="shared" si="2564"/>
        <v>146261.4</v>
      </c>
      <c r="O1075" s="11">
        <f>O1076+O1078</f>
        <v>20828.599999999999</v>
      </c>
      <c r="P1075" s="11">
        <f>P1076+P1078</f>
        <v>25469.8</v>
      </c>
      <c r="Q1075" s="11">
        <f>Q1076+Q1078</f>
        <v>25469.8</v>
      </c>
      <c r="R1075" s="11">
        <f t="shared" si="2493"/>
        <v>162922.70000000001</v>
      </c>
      <c r="S1075" s="11">
        <f t="shared" si="2494"/>
        <v>171731.19999999998</v>
      </c>
      <c r="T1075" s="11">
        <f t="shared" si="2495"/>
        <v>171731.19999999998</v>
      </c>
      <c r="U1075" s="11">
        <f>U1076+U1078</f>
        <v>0</v>
      </c>
      <c r="V1075" s="11">
        <f>V1076+V1078</f>
        <v>0</v>
      </c>
      <c r="W1075" s="11">
        <f>W1076+W1078</f>
        <v>0</v>
      </c>
      <c r="X1075" s="11">
        <f t="shared" si="2496"/>
        <v>162922.70000000001</v>
      </c>
      <c r="Y1075" s="11">
        <f t="shared" si="2497"/>
        <v>171731.19999999998</v>
      </c>
      <c r="Z1075" s="11">
        <f t="shared" si="2498"/>
        <v>171731.19999999998</v>
      </c>
      <c r="AA1075" s="11">
        <f>AA1076+AA1078</f>
        <v>0</v>
      </c>
      <c r="AB1075" s="11">
        <f>AB1076+AB1078</f>
        <v>0</v>
      </c>
      <c r="AC1075" s="11">
        <f>AC1076+AC1078</f>
        <v>0</v>
      </c>
      <c r="AD1075" s="11">
        <f t="shared" si="2499"/>
        <v>162922.70000000001</v>
      </c>
      <c r="AE1075" s="11">
        <f t="shared" si="2500"/>
        <v>171731.19999999998</v>
      </c>
      <c r="AF1075" s="11">
        <f t="shared" si="2501"/>
        <v>171731.19999999998</v>
      </c>
      <c r="AG1075" s="11">
        <f>AG1076+AG1078</f>
        <v>738.37</v>
      </c>
      <c r="AH1075" s="11">
        <f t="shared" si="2502"/>
        <v>163661.07</v>
      </c>
      <c r="AI1075" s="11">
        <f t="shared" si="2503"/>
        <v>171731.19999999998</v>
      </c>
      <c r="AJ1075" s="11">
        <f t="shared" si="2504"/>
        <v>171731.19999999998</v>
      </c>
      <c r="AK1075" s="11">
        <f>AK1076+AK1078</f>
        <v>0</v>
      </c>
      <c r="AL1075" s="11">
        <f>AL1076+AL1078</f>
        <v>0</v>
      </c>
      <c r="AM1075" s="11">
        <f>AM1076+AM1078</f>
        <v>0</v>
      </c>
      <c r="AN1075" s="11">
        <f t="shared" si="2505"/>
        <v>163661.07</v>
      </c>
      <c r="AO1075" s="11">
        <f t="shared" si="2506"/>
        <v>171731.19999999998</v>
      </c>
      <c r="AP1075" s="11">
        <f t="shared" si="2507"/>
        <v>171731.19999999998</v>
      </c>
      <c r="AQ1075" s="11">
        <f>AQ1076+AQ1078</f>
        <v>0</v>
      </c>
      <c r="AR1075" s="11">
        <f>AR1076+AR1078</f>
        <v>0</v>
      </c>
      <c r="AS1075" s="11">
        <f>AS1076+AS1078</f>
        <v>0</v>
      </c>
      <c r="AT1075" s="11">
        <f t="shared" si="2508"/>
        <v>163661.07</v>
      </c>
      <c r="AU1075" s="11">
        <f t="shared" si="2509"/>
        <v>171731.19999999998</v>
      </c>
      <c r="AV1075" s="11">
        <f t="shared" si="2510"/>
        <v>171731.19999999998</v>
      </c>
      <c r="AW1075" s="11">
        <f>AW1076+AW1078</f>
        <v>0</v>
      </c>
      <c r="AX1075" s="11">
        <f>AX1076+AX1078</f>
        <v>0</v>
      </c>
      <c r="AY1075" s="11">
        <f>AY1076+AY1078</f>
        <v>0</v>
      </c>
      <c r="AZ1075" s="11">
        <f t="shared" si="2511"/>
        <v>163661.07</v>
      </c>
      <c r="BA1075" s="11">
        <f t="shared" si="2512"/>
        <v>171731.19999999998</v>
      </c>
      <c r="BB1075" s="11">
        <f t="shared" si="2513"/>
        <v>171731.19999999998</v>
      </c>
      <c r="BC1075" s="11">
        <f>BC1076+BC1078</f>
        <v>0</v>
      </c>
      <c r="BD1075" s="11">
        <f>BD1076+BD1078</f>
        <v>0</v>
      </c>
      <c r="BE1075" s="11">
        <f>BE1076+BE1078</f>
        <v>0</v>
      </c>
      <c r="BF1075" s="11">
        <f t="shared" si="2514"/>
        <v>163661.07</v>
      </c>
      <c r="BG1075" s="11">
        <f t="shared" si="2515"/>
        <v>171731.19999999998</v>
      </c>
      <c r="BH1075" s="11">
        <f t="shared" si="2516"/>
        <v>171731.19999999998</v>
      </c>
      <c r="BI1075" s="11">
        <f>BI1076+BI1078</f>
        <v>0</v>
      </c>
      <c r="BJ1075" s="11">
        <f>BJ1076+BJ1078</f>
        <v>0</v>
      </c>
      <c r="BK1075" s="11">
        <f>BK1076+BK1078</f>
        <v>0</v>
      </c>
      <c r="BL1075" s="11">
        <f t="shared" si="2606"/>
        <v>163661.07</v>
      </c>
      <c r="BM1075" s="11">
        <f>BM1076+BM1078</f>
        <v>0</v>
      </c>
      <c r="BN1075" s="43">
        <f t="shared" si="2551"/>
        <v>163661.07</v>
      </c>
      <c r="BO1075" s="11">
        <f t="shared" si="2554"/>
        <v>171731.19999999998</v>
      </c>
      <c r="BP1075" s="11">
        <f>BP1076+BP1078</f>
        <v>0</v>
      </c>
      <c r="BQ1075" s="43">
        <f t="shared" si="2552"/>
        <v>171731.19999999998</v>
      </c>
      <c r="BR1075" s="11">
        <f t="shared" si="2555"/>
        <v>171731.19999999998</v>
      </c>
      <c r="BS1075" s="11">
        <f>BS1076+BS1078</f>
        <v>0</v>
      </c>
      <c r="BT1075" s="43">
        <f t="shared" si="2553"/>
        <v>171731.19999999998</v>
      </c>
      <c r="BU1075" s="11">
        <f>BU1076+BU1078</f>
        <v>0</v>
      </c>
      <c r="BV1075" s="21"/>
      <c r="BW1075" s="21"/>
      <c r="BX1075" s="1" t="str">
        <f t="shared" si="2607"/>
        <v/>
      </c>
    </row>
    <row r="1076" spans="1:77" ht="78" customHeight="1" x14ac:dyDescent="0.3">
      <c r="A1076" s="62" t="s">
        <v>711</v>
      </c>
      <c r="B1076" s="63" t="s">
        <v>167</v>
      </c>
      <c r="C1076" s="62"/>
      <c r="D1076" s="62"/>
      <c r="E1076" s="64" t="s">
        <v>168</v>
      </c>
      <c r="F1076" s="11">
        <f t="shared" ref="F1076:K1076" si="2609">F1077</f>
        <v>135855.1</v>
      </c>
      <c r="G1076" s="11">
        <f t="shared" si="2609"/>
        <v>140022.39999999999</v>
      </c>
      <c r="H1076" s="11">
        <f t="shared" si="2609"/>
        <v>140022.39999999999</v>
      </c>
      <c r="I1076" s="11">
        <f t="shared" si="2609"/>
        <v>0</v>
      </c>
      <c r="J1076" s="11">
        <f t="shared" si="2609"/>
        <v>0</v>
      </c>
      <c r="K1076" s="11">
        <f t="shared" si="2609"/>
        <v>0</v>
      </c>
      <c r="L1076" s="11">
        <f t="shared" si="2562"/>
        <v>135855.1</v>
      </c>
      <c r="M1076" s="11">
        <f t="shared" si="2563"/>
        <v>140022.39999999999</v>
      </c>
      <c r="N1076" s="11">
        <f t="shared" si="2564"/>
        <v>140022.39999999999</v>
      </c>
      <c r="O1076" s="11">
        <f>O1077</f>
        <v>20828.599999999999</v>
      </c>
      <c r="P1076" s="11">
        <f>P1077</f>
        <v>25469.8</v>
      </c>
      <c r="Q1076" s="11">
        <f>Q1077</f>
        <v>25469.8</v>
      </c>
      <c r="R1076" s="11">
        <f t="shared" si="2493"/>
        <v>156683.70000000001</v>
      </c>
      <c r="S1076" s="11">
        <f t="shared" si="2494"/>
        <v>165492.19999999998</v>
      </c>
      <c r="T1076" s="11">
        <f t="shared" si="2495"/>
        <v>165492.19999999998</v>
      </c>
      <c r="U1076" s="11">
        <f>U1077</f>
        <v>0</v>
      </c>
      <c r="V1076" s="11">
        <f>V1077</f>
        <v>0</v>
      </c>
      <c r="W1076" s="11">
        <f>W1077</f>
        <v>0</v>
      </c>
      <c r="X1076" s="11">
        <f t="shared" si="2496"/>
        <v>156683.70000000001</v>
      </c>
      <c r="Y1076" s="11">
        <f t="shared" si="2497"/>
        <v>165492.19999999998</v>
      </c>
      <c r="Z1076" s="11">
        <f t="shared" si="2498"/>
        <v>165492.19999999998</v>
      </c>
      <c r="AA1076" s="11">
        <f>AA1077</f>
        <v>0</v>
      </c>
      <c r="AB1076" s="11">
        <f>AB1077</f>
        <v>0</v>
      </c>
      <c r="AC1076" s="11">
        <f>AC1077</f>
        <v>0</v>
      </c>
      <c r="AD1076" s="11">
        <f t="shared" si="2499"/>
        <v>156683.70000000001</v>
      </c>
      <c r="AE1076" s="11">
        <f t="shared" si="2500"/>
        <v>165492.19999999998</v>
      </c>
      <c r="AF1076" s="11">
        <f t="shared" si="2501"/>
        <v>165492.19999999998</v>
      </c>
      <c r="AG1076" s="11">
        <f>AG1077</f>
        <v>0</v>
      </c>
      <c r="AH1076" s="11">
        <f t="shared" si="2502"/>
        <v>156683.70000000001</v>
      </c>
      <c r="AI1076" s="11">
        <f t="shared" si="2503"/>
        <v>165492.19999999998</v>
      </c>
      <c r="AJ1076" s="11">
        <f t="shared" si="2504"/>
        <v>165492.19999999998</v>
      </c>
      <c r="AK1076" s="11">
        <f>AK1077</f>
        <v>0</v>
      </c>
      <c r="AL1076" s="11">
        <f>AL1077</f>
        <v>0</v>
      </c>
      <c r="AM1076" s="11">
        <f>AM1077</f>
        <v>0</v>
      </c>
      <c r="AN1076" s="11">
        <f t="shared" si="2505"/>
        <v>156683.70000000001</v>
      </c>
      <c r="AO1076" s="11">
        <f t="shared" si="2506"/>
        <v>165492.19999999998</v>
      </c>
      <c r="AP1076" s="11">
        <f t="shared" si="2507"/>
        <v>165492.19999999998</v>
      </c>
      <c r="AQ1076" s="11">
        <f>AQ1077</f>
        <v>0</v>
      </c>
      <c r="AR1076" s="11">
        <f>AR1077</f>
        <v>0</v>
      </c>
      <c r="AS1076" s="11">
        <f>AS1077</f>
        <v>0</v>
      </c>
      <c r="AT1076" s="11">
        <f t="shared" si="2508"/>
        <v>156683.70000000001</v>
      </c>
      <c r="AU1076" s="11">
        <f t="shared" si="2509"/>
        <v>165492.19999999998</v>
      </c>
      <c r="AV1076" s="11">
        <f t="shared" si="2510"/>
        <v>165492.19999999998</v>
      </c>
      <c r="AW1076" s="11">
        <f>AW1077</f>
        <v>0</v>
      </c>
      <c r="AX1076" s="11">
        <f>AX1077</f>
        <v>0</v>
      </c>
      <c r="AY1076" s="11">
        <f>AY1077</f>
        <v>0</v>
      </c>
      <c r="AZ1076" s="11">
        <f t="shared" si="2511"/>
        <v>156683.70000000001</v>
      </c>
      <c r="BA1076" s="11">
        <f t="shared" si="2512"/>
        <v>165492.19999999998</v>
      </c>
      <c r="BB1076" s="11">
        <f t="shared" si="2513"/>
        <v>165492.19999999998</v>
      </c>
      <c r="BC1076" s="11">
        <f>BC1077</f>
        <v>0</v>
      </c>
      <c r="BD1076" s="11">
        <f>BD1077</f>
        <v>0</v>
      </c>
      <c r="BE1076" s="11">
        <f>BE1077</f>
        <v>0</v>
      </c>
      <c r="BF1076" s="11">
        <f t="shared" si="2514"/>
        <v>156683.70000000001</v>
      </c>
      <c r="BG1076" s="11">
        <f t="shared" si="2515"/>
        <v>165492.19999999998</v>
      </c>
      <c r="BH1076" s="11">
        <f t="shared" si="2516"/>
        <v>165492.19999999998</v>
      </c>
      <c r="BI1076" s="11">
        <f>BI1077</f>
        <v>0</v>
      </c>
      <c r="BJ1076" s="11">
        <f>BJ1077</f>
        <v>0</v>
      </c>
      <c r="BK1076" s="11">
        <f>BK1077</f>
        <v>0</v>
      </c>
      <c r="BL1076" s="11">
        <f t="shared" si="2606"/>
        <v>156683.70000000001</v>
      </c>
      <c r="BM1076" s="11">
        <f>BM1077</f>
        <v>0</v>
      </c>
      <c r="BN1076" s="43">
        <f t="shared" si="2551"/>
        <v>156683.70000000001</v>
      </c>
      <c r="BO1076" s="11">
        <f t="shared" si="2554"/>
        <v>165492.19999999998</v>
      </c>
      <c r="BP1076" s="11">
        <f>BP1077</f>
        <v>0</v>
      </c>
      <c r="BQ1076" s="43">
        <f t="shared" si="2552"/>
        <v>165492.19999999998</v>
      </c>
      <c r="BR1076" s="11">
        <f t="shared" si="2555"/>
        <v>165492.19999999998</v>
      </c>
      <c r="BS1076" s="11">
        <f>BS1077</f>
        <v>0</v>
      </c>
      <c r="BT1076" s="43">
        <f t="shared" si="2553"/>
        <v>165492.19999999998</v>
      </c>
      <c r="BU1076" s="11">
        <f>BU1077</f>
        <v>0</v>
      </c>
      <c r="BV1076" s="21"/>
      <c r="BW1076" s="21"/>
      <c r="BX1076" s="1" t="str">
        <f t="shared" si="2607"/>
        <v/>
      </c>
    </row>
    <row r="1077" spans="1:77" ht="31.2" customHeight="1" x14ac:dyDescent="0.3">
      <c r="A1077" s="62" t="s">
        <v>711</v>
      </c>
      <c r="B1077" s="63">
        <v>100</v>
      </c>
      <c r="C1077" s="62" t="s">
        <v>71</v>
      </c>
      <c r="D1077" s="62" t="s">
        <v>521</v>
      </c>
      <c r="E1077" s="64" t="s">
        <v>522</v>
      </c>
      <c r="F1077" s="11">
        <v>135855.1</v>
      </c>
      <c r="G1077" s="11">
        <v>140022.39999999999</v>
      </c>
      <c r="H1077" s="11">
        <v>140022.39999999999</v>
      </c>
      <c r="I1077" s="11"/>
      <c r="J1077" s="11"/>
      <c r="K1077" s="11"/>
      <c r="L1077" s="11">
        <f t="shared" si="2562"/>
        <v>135855.1</v>
      </c>
      <c r="M1077" s="11">
        <f t="shared" si="2563"/>
        <v>140022.39999999999</v>
      </c>
      <c r="N1077" s="11">
        <f t="shared" si="2564"/>
        <v>140022.39999999999</v>
      </c>
      <c r="O1077" s="11">
        <v>20828.599999999999</v>
      </c>
      <c r="P1077" s="11">
        <v>25469.8</v>
      </c>
      <c r="Q1077" s="11">
        <v>25469.8</v>
      </c>
      <c r="R1077" s="11">
        <f t="shared" si="2493"/>
        <v>156683.70000000001</v>
      </c>
      <c r="S1077" s="11">
        <f t="shared" si="2494"/>
        <v>165492.19999999998</v>
      </c>
      <c r="T1077" s="11">
        <f t="shared" si="2495"/>
        <v>165492.19999999998</v>
      </c>
      <c r="U1077" s="11"/>
      <c r="V1077" s="11"/>
      <c r="W1077" s="11"/>
      <c r="X1077" s="11">
        <f t="shared" si="2496"/>
        <v>156683.70000000001</v>
      </c>
      <c r="Y1077" s="11">
        <f t="shared" si="2497"/>
        <v>165492.19999999998</v>
      </c>
      <c r="Z1077" s="11">
        <f t="shared" si="2498"/>
        <v>165492.19999999998</v>
      </c>
      <c r="AA1077" s="11"/>
      <c r="AB1077" s="11"/>
      <c r="AC1077" s="11"/>
      <c r="AD1077" s="11">
        <f t="shared" si="2499"/>
        <v>156683.70000000001</v>
      </c>
      <c r="AE1077" s="11">
        <f t="shared" si="2500"/>
        <v>165492.19999999998</v>
      </c>
      <c r="AF1077" s="11">
        <f t="shared" si="2501"/>
        <v>165492.19999999998</v>
      </c>
      <c r="AG1077" s="11"/>
      <c r="AH1077" s="11">
        <f t="shared" si="2502"/>
        <v>156683.70000000001</v>
      </c>
      <c r="AI1077" s="11">
        <f t="shared" si="2503"/>
        <v>165492.19999999998</v>
      </c>
      <c r="AJ1077" s="11">
        <f t="shared" si="2504"/>
        <v>165492.19999999998</v>
      </c>
      <c r="AK1077" s="11"/>
      <c r="AL1077" s="11"/>
      <c r="AM1077" s="11"/>
      <c r="AN1077" s="11">
        <f t="shared" si="2505"/>
        <v>156683.70000000001</v>
      </c>
      <c r="AO1077" s="11">
        <f t="shared" si="2506"/>
        <v>165492.19999999998</v>
      </c>
      <c r="AP1077" s="11">
        <f t="shared" si="2507"/>
        <v>165492.19999999998</v>
      </c>
      <c r="AQ1077" s="11"/>
      <c r="AR1077" s="11"/>
      <c r="AS1077" s="11"/>
      <c r="AT1077" s="11">
        <f t="shared" si="2508"/>
        <v>156683.70000000001</v>
      </c>
      <c r="AU1077" s="11">
        <f t="shared" si="2509"/>
        <v>165492.19999999998</v>
      </c>
      <c r="AV1077" s="11">
        <f t="shared" si="2510"/>
        <v>165492.19999999998</v>
      </c>
      <c r="AW1077" s="11"/>
      <c r="AX1077" s="11"/>
      <c r="AY1077" s="11"/>
      <c r="AZ1077" s="11">
        <f t="shared" si="2511"/>
        <v>156683.70000000001</v>
      </c>
      <c r="BA1077" s="11">
        <f t="shared" si="2512"/>
        <v>165492.19999999998</v>
      </c>
      <c r="BB1077" s="11">
        <f t="shared" si="2513"/>
        <v>165492.19999999998</v>
      </c>
      <c r="BC1077" s="11"/>
      <c r="BD1077" s="11"/>
      <c r="BE1077" s="11"/>
      <c r="BF1077" s="11">
        <f t="shared" si="2514"/>
        <v>156683.70000000001</v>
      </c>
      <c r="BG1077" s="11">
        <f t="shared" si="2515"/>
        <v>165492.19999999998</v>
      </c>
      <c r="BH1077" s="11">
        <f t="shared" si="2516"/>
        <v>165492.19999999998</v>
      </c>
      <c r="BI1077" s="11"/>
      <c r="BJ1077" s="11"/>
      <c r="BK1077" s="11"/>
      <c r="BL1077" s="11">
        <f t="shared" si="2606"/>
        <v>156683.70000000001</v>
      </c>
      <c r="BM1077" s="11"/>
      <c r="BN1077" s="43">
        <f t="shared" si="2551"/>
        <v>156683.70000000001</v>
      </c>
      <c r="BO1077" s="11">
        <f t="shared" si="2554"/>
        <v>165492.19999999998</v>
      </c>
      <c r="BP1077" s="11"/>
      <c r="BQ1077" s="43">
        <f t="shared" si="2552"/>
        <v>165492.19999999998</v>
      </c>
      <c r="BR1077" s="11">
        <f t="shared" si="2555"/>
        <v>165492.19999999998</v>
      </c>
      <c r="BS1077" s="11"/>
      <c r="BT1077" s="43">
        <f t="shared" si="2553"/>
        <v>165492.19999999998</v>
      </c>
      <c r="BU1077" s="11"/>
      <c r="BV1077" s="21"/>
      <c r="BW1077" s="21"/>
      <c r="BX1077" s="1" t="str">
        <f t="shared" si="2607"/>
        <v>0412</v>
      </c>
    </row>
    <row r="1078" spans="1:77" ht="31.2" customHeight="1" x14ac:dyDescent="0.3">
      <c r="A1078" s="62" t="s">
        <v>711</v>
      </c>
      <c r="B1078" s="63" t="s">
        <v>64</v>
      </c>
      <c r="C1078" s="62"/>
      <c r="D1078" s="62"/>
      <c r="E1078" s="64" t="s">
        <v>65</v>
      </c>
      <c r="F1078" s="11">
        <f t="shared" ref="F1078:K1078" si="2610">F1079</f>
        <v>6239</v>
      </c>
      <c r="G1078" s="11">
        <f t="shared" si="2610"/>
        <v>6239</v>
      </c>
      <c r="H1078" s="11">
        <f t="shared" si="2610"/>
        <v>6239</v>
      </c>
      <c r="I1078" s="11">
        <f t="shared" si="2610"/>
        <v>0</v>
      </c>
      <c r="J1078" s="11">
        <f t="shared" si="2610"/>
        <v>0</v>
      </c>
      <c r="K1078" s="11">
        <f t="shared" si="2610"/>
        <v>0</v>
      </c>
      <c r="L1078" s="11">
        <f t="shared" si="2562"/>
        <v>6239</v>
      </c>
      <c r="M1078" s="11">
        <f t="shared" si="2563"/>
        <v>6239</v>
      </c>
      <c r="N1078" s="11">
        <f t="shared" si="2564"/>
        <v>6239</v>
      </c>
      <c r="O1078" s="11">
        <f>O1079</f>
        <v>0</v>
      </c>
      <c r="P1078" s="11">
        <f>P1079</f>
        <v>0</v>
      </c>
      <c r="Q1078" s="11">
        <f>Q1079</f>
        <v>0</v>
      </c>
      <c r="R1078" s="11">
        <f t="shared" si="2493"/>
        <v>6239</v>
      </c>
      <c r="S1078" s="11">
        <f t="shared" si="2494"/>
        <v>6239</v>
      </c>
      <c r="T1078" s="11">
        <f t="shared" si="2495"/>
        <v>6239</v>
      </c>
      <c r="U1078" s="11">
        <f>U1079</f>
        <v>0</v>
      </c>
      <c r="V1078" s="11">
        <f>V1079</f>
        <v>0</v>
      </c>
      <c r="W1078" s="11">
        <f>W1079</f>
        <v>0</v>
      </c>
      <c r="X1078" s="11">
        <f t="shared" si="2496"/>
        <v>6239</v>
      </c>
      <c r="Y1078" s="11">
        <f t="shared" si="2497"/>
        <v>6239</v>
      </c>
      <c r="Z1078" s="11">
        <f t="shared" si="2498"/>
        <v>6239</v>
      </c>
      <c r="AA1078" s="11">
        <f>AA1079</f>
        <v>0</v>
      </c>
      <c r="AB1078" s="11">
        <f>AB1079</f>
        <v>0</v>
      </c>
      <c r="AC1078" s="11">
        <f>AC1079</f>
        <v>0</v>
      </c>
      <c r="AD1078" s="11">
        <f t="shared" si="2499"/>
        <v>6239</v>
      </c>
      <c r="AE1078" s="11">
        <f t="shared" si="2500"/>
        <v>6239</v>
      </c>
      <c r="AF1078" s="11">
        <f t="shared" si="2501"/>
        <v>6239</v>
      </c>
      <c r="AG1078" s="11">
        <f>AG1079</f>
        <v>738.37</v>
      </c>
      <c r="AH1078" s="11">
        <f t="shared" si="2502"/>
        <v>6977.37</v>
      </c>
      <c r="AI1078" s="11">
        <f t="shared" si="2503"/>
        <v>6239</v>
      </c>
      <c r="AJ1078" s="11">
        <f t="shared" si="2504"/>
        <v>6239</v>
      </c>
      <c r="AK1078" s="11">
        <f>AK1079</f>
        <v>0</v>
      </c>
      <c r="AL1078" s="11">
        <f>AL1079</f>
        <v>0</v>
      </c>
      <c r="AM1078" s="11">
        <f>AM1079</f>
        <v>0</v>
      </c>
      <c r="AN1078" s="11">
        <f t="shared" si="2505"/>
        <v>6977.37</v>
      </c>
      <c r="AO1078" s="11">
        <f t="shared" si="2506"/>
        <v>6239</v>
      </c>
      <c r="AP1078" s="11">
        <f t="shared" si="2507"/>
        <v>6239</v>
      </c>
      <c r="AQ1078" s="11">
        <f>AQ1079</f>
        <v>0</v>
      </c>
      <c r="AR1078" s="11">
        <f>AR1079</f>
        <v>0</v>
      </c>
      <c r="AS1078" s="11">
        <f>AS1079</f>
        <v>0</v>
      </c>
      <c r="AT1078" s="11">
        <f t="shared" si="2508"/>
        <v>6977.37</v>
      </c>
      <c r="AU1078" s="11">
        <f t="shared" si="2509"/>
        <v>6239</v>
      </c>
      <c r="AV1078" s="11">
        <f t="shared" si="2510"/>
        <v>6239</v>
      </c>
      <c r="AW1078" s="11">
        <f>AW1079</f>
        <v>0</v>
      </c>
      <c r="AX1078" s="11">
        <f>AX1079</f>
        <v>0</v>
      </c>
      <c r="AY1078" s="11">
        <f>AY1079</f>
        <v>0</v>
      </c>
      <c r="AZ1078" s="11">
        <f t="shared" si="2511"/>
        <v>6977.37</v>
      </c>
      <c r="BA1078" s="11">
        <f t="shared" si="2512"/>
        <v>6239</v>
      </c>
      <c r="BB1078" s="11">
        <f t="shared" si="2513"/>
        <v>6239</v>
      </c>
      <c r="BC1078" s="11">
        <f>BC1079</f>
        <v>0</v>
      </c>
      <c r="BD1078" s="11">
        <f>BD1079</f>
        <v>0</v>
      </c>
      <c r="BE1078" s="11">
        <f>BE1079</f>
        <v>0</v>
      </c>
      <c r="BF1078" s="11">
        <f t="shared" si="2514"/>
        <v>6977.37</v>
      </c>
      <c r="BG1078" s="11">
        <f t="shared" si="2515"/>
        <v>6239</v>
      </c>
      <c r="BH1078" s="11">
        <f t="shared" si="2516"/>
        <v>6239</v>
      </c>
      <c r="BI1078" s="11">
        <f>BI1079</f>
        <v>0</v>
      </c>
      <c r="BJ1078" s="11">
        <f>BJ1079</f>
        <v>0</v>
      </c>
      <c r="BK1078" s="11">
        <f>BK1079</f>
        <v>0</v>
      </c>
      <c r="BL1078" s="11">
        <f t="shared" si="2606"/>
        <v>6977.37</v>
      </c>
      <c r="BM1078" s="11">
        <f>BM1079</f>
        <v>0</v>
      </c>
      <c r="BN1078" s="43">
        <f t="shared" si="2551"/>
        <v>6977.37</v>
      </c>
      <c r="BO1078" s="11">
        <f t="shared" si="2554"/>
        <v>6239</v>
      </c>
      <c r="BP1078" s="11">
        <f>BP1079</f>
        <v>0</v>
      </c>
      <c r="BQ1078" s="43">
        <f t="shared" si="2552"/>
        <v>6239</v>
      </c>
      <c r="BR1078" s="11">
        <f t="shared" si="2555"/>
        <v>6239</v>
      </c>
      <c r="BS1078" s="11">
        <f>BS1079</f>
        <v>0</v>
      </c>
      <c r="BT1078" s="43">
        <f t="shared" si="2553"/>
        <v>6239</v>
      </c>
      <c r="BU1078" s="11">
        <f>BU1079</f>
        <v>0</v>
      </c>
      <c r="BV1078" s="21"/>
      <c r="BW1078" s="21"/>
      <c r="BX1078" s="1" t="str">
        <f t="shared" si="2607"/>
        <v/>
      </c>
    </row>
    <row r="1079" spans="1:77" ht="31.2" customHeight="1" x14ac:dyDescent="0.3">
      <c r="A1079" s="62" t="s">
        <v>711</v>
      </c>
      <c r="B1079" s="63">
        <v>200</v>
      </c>
      <c r="C1079" s="62" t="s">
        <v>71</v>
      </c>
      <c r="D1079" s="62" t="s">
        <v>521</v>
      </c>
      <c r="E1079" s="64" t="s">
        <v>522</v>
      </c>
      <c r="F1079" s="11">
        <v>6239</v>
      </c>
      <c r="G1079" s="11">
        <v>6239</v>
      </c>
      <c r="H1079" s="11">
        <v>6239</v>
      </c>
      <c r="I1079" s="11"/>
      <c r="J1079" s="11"/>
      <c r="K1079" s="11"/>
      <c r="L1079" s="11">
        <f t="shared" si="2562"/>
        <v>6239</v>
      </c>
      <c r="M1079" s="11">
        <f t="shared" si="2563"/>
        <v>6239</v>
      </c>
      <c r="N1079" s="11">
        <f t="shared" si="2564"/>
        <v>6239</v>
      </c>
      <c r="O1079" s="11"/>
      <c r="P1079" s="11"/>
      <c r="Q1079" s="11"/>
      <c r="R1079" s="11">
        <f t="shared" ref="R1079:R1142" si="2611">L1079+O1079</f>
        <v>6239</v>
      </c>
      <c r="S1079" s="11">
        <f t="shared" ref="S1079:S1142" si="2612">M1079+P1079</f>
        <v>6239</v>
      </c>
      <c r="T1079" s="11">
        <f t="shared" ref="T1079:T1142" si="2613">N1079+Q1079</f>
        <v>6239</v>
      </c>
      <c r="U1079" s="11"/>
      <c r="V1079" s="11"/>
      <c r="W1079" s="11"/>
      <c r="X1079" s="11">
        <f t="shared" ref="X1079:X1142" si="2614">R1079+U1079</f>
        <v>6239</v>
      </c>
      <c r="Y1079" s="11">
        <f t="shared" ref="Y1079:Y1142" si="2615">S1079+V1079</f>
        <v>6239</v>
      </c>
      <c r="Z1079" s="11">
        <f t="shared" ref="Z1079:Z1142" si="2616">T1079+W1079</f>
        <v>6239</v>
      </c>
      <c r="AA1079" s="11"/>
      <c r="AB1079" s="11"/>
      <c r="AC1079" s="11"/>
      <c r="AD1079" s="11">
        <f t="shared" ref="AD1079:AD1142" si="2617">X1079+AA1079</f>
        <v>6239</v>
      </c>
      <c r="AE1079" s="11">
        <f t="shared" ref="AE1079:AE1142" si="2618">Y1079+AB1079</f>
        <v>6239</v>
      </c>
      <c r="AF1079" s="11">
        <f t="shared" ref="AF1079:AF1142" si="2619">Z1079+AC1079</f>
        <v>6239</v>
      </c>
      <c r="AG1079" s="11">
        <v>738.37</v>
      </c>
      <c r="AH1079" s="11">
        <f t="shared" ref="AH1079:AH1142" si="2620">AD1079+AG1079</f>
        <v>6977.37</v>
      </c>
      <c r="AI1079" s="11">
        <f t="shared" ref="AI1079:AI1142" si="2621">AE1079</f>
        <v>6239</v>
      </c>
      <c r="AJ1079" s="11">
        <f t="shared" ref="AJ1079:AJ1142" si="2622">AF1079</f>
        <v>6239</v>
      </c>
      <c r="AK1079" s="11"/>
      <c r="AL1079" s="11"/>
      <c r="AM1079" s="11"/>
      <c r="AN1079" s="11">
        <f t="shared" ref="AN1079:AN1142" si="2623">AH1079+AK1079</f>
        <v>6977.37</v>
      </c>
      <c r="AO1079" s="11">
        <f t="shared" ref="AO1079:AO1142" si="2624">AI1079+AL1079</f>
        <v>6239</v>
      </c>
      <c r="AP1079" s="11">
        <f t="shared" ref="AP1079:AP1142" si="2625">AJ1079+AM1079</f>
        <v>6239</v>
      </c>
      <c r="AQ1079" s="11"/>
      <c r="AR1079" s="11"/>
      <c r="AS1079" s="11"/>
      <c r="AT1079" s="11">
        <f t="shared" ref="AT1079:AT1142" si="2626">AN1079+AQ1079</f>
        <v>6977.37</v>
      </c>
      <c r="AU1079" s="11">
        <f t="shared" ref="AU1079:AU1142" si="2627">AO1079+AR1079</f>
        <v>6239</v>
      </c>
      <c r="AV1079" s="11">
        <f t="shared" ref="AV1079:AV1142" si="2628">AP1079+AS1079</f>
        <v>6239</v>
      </c>
      <c r="AW1079" s="11"/>
      <c r="AX1079" s="11"/>
      <c r="AY1079" s="11"/>
      <c r="AZ1079" s="11">
        <f t="shared" ref="AZ1079:AZ1142" si="2629">AT1079+AW1079</f>
        <v>6977.37</v>
      </c>
      <c r="BA1079" s="11">
        <f t="shared" ref="BA1079:BA1142" si="2630">AU1079+AX1079</f>
        <v>6239</v>
      </c>
      <c r="BB1079" s="11">
        <f t="shared" ref="BB1079:BB1142" si="2631">AV1079+AY1079</f>
        <v>6239</v>
      </c>
      <c r="BC1079" s="11"/>
      <c r="BD1079" s="11"/>
      <c r="BE1079" s="11"/>
      <c r="BF1079" s="11">
        <f t="shared" ref="BF1079:BF1142" si="2632">AZ1079+BC1079</f>
        <v>6977.37</v>
      </c>
      <c r="BG1079" s="11">
        <f t="shared" ref="BG1079:BG1142" si="2633">BA1079+BD1079</f>
        <v>6239</v>
      </c>
      <c r="BH1079" s="11">
        <f t="shared" ref="BH1079:BH1142" si="2634">BB1079+BE1079</f>
        <v>6239</v>
      </c>
      <c r="BI1079" s="11"/>
      <c r="BJ1079" s="11"/>
      <c r="BK1079" s="11"/>
      <c r="BL1079" s="11">
        <f t="shared" si="2606"/>
        <v>6977.37</v>
      </c>
      <c r="BM1079" s="11"/>
      <c r="BN1079" s="43">
        <f t="shared" si="2551"/>
        <v>6977.37</v>
      </c>
      <c r="BO1079" s="11">
        <f t="shared" si="2554"/>
        <v>6239</v>
      </c>
      <c r="BP1079" s="11"/>
      <c r="BQ1079" s="43">
        <f t="shared" si="2552"/>
        <v>6239</v>
      </c>
      <c r="BR1079" s="11">
        <f t="shared" si="2555"/>
        <v>6239</v>
      </c>
      <c r="BS1079" s="11"/>
      <c r="BT1079" s="43">
        <f t="shared" si="2553"/>
        <v>6239</v>
      </c>
      <c r="BU1079" s="11"/>
      <c r="BV1079" s="21"/>
      <c r="BW1079" s="21"/>
      <c r="BX1079" s="1" t="str">
        <f t="shared" si="2607"/>
        <v>0412</v>
      </c>
    </row>
    <row r="1080" spans="1:77" s="69" customFormat="1" ht="46.8" customHeight="1" x14ac:dyDescent="0.3">
      <c r="A1080" s="56" t="s">
        <v>712</v>
      </c>
      <c r="B1080" s="57"/>
      <c r="C1080" s="56"/>
      <c r="D1080" s="56"/>
      <c r="E1080" s="58" t="s">
        <v>713</v>
      </c>
      <c r="F1080" s="15">
        <f t="shared" ref="F1080:K1080" si="2635">F1081+F1086+F1091</f>
        <v>9539351.4000000004</v>
      </c>
      <c r="G1080" s="15">
        <f t="shared" si="2635"/>
        <v>10302027.700000001</v>
      </c>
      <c r="H1080" s="15">
        <f t="shared" si="2635"/>
        <v>10900322.299999997</v>
      </c>
      <c r="I1080" s="15">
        <f t="shared" si="2635"/>
        <v>40792.500000000015</v>
      </c>
      <c r="J1080" s="15">
        <f t="shared" si="2635"/>
        <v>25118.799999999988</v>
      </c>
      <c r="K1080" s="15">
        <f t="shared" si="2635"/>
        <v>8326.0999999999767</v>
      </c>
      <c r="L1080" s="15">
        <f t="shared" si="2562"/>
        <v>9580143.9000000004</v>
      </c>
      <c r="M1080" s="15">
        <f t="shared" si="2563"/>
        <v>10327146.500000002</v>
      </c>
      <c r="N1080" s="15">
        <f t="shared" si="2564"/>
        <v>10908648.399999997</v>
      </c>
      <c r="O1080" s="15">
        <f>O1081+O1086+O1091</f>
        <v>565451.97909999988</v>
      </c>
      <c r="P1080" s="15">
        <f>P1081+P1086+P1091</f>
        <v>597411.16199999989</v>
      </c>
      <c r="Q1080" s="15">
        <f>Q1081+Q1086+Q1091</f>
        <v>571902.24599999993</v>
      </c>
      <c r="R1080" s="15">
        <f t="shared" si="2611"/>
        <v>10145595.8791</v>
      </c>
      <c r="S1080" s="15">
        <f t="shared" si="2612"/>
        <v>10924557.662000002</v>
      </c>
      <c r="T1080" s="15">
        <f t="shared" si="2613"/>
        <v>11480550.645999996</v>
      </c>
      <c r="U1080" s="15">
        <f>U1081+U1086+U1091</f>
        <v>-239055.92499999999</v>
      </c>
      <c r="V1080" s="15">
        <f>V1081+V1086+V1091</f>
        <v>-327635.63799999998</v>
      </c>
      <c r="W1080" s="15">
        <f>W1081+W1086+W1091</f>
        <v>-338164.64600000001</v>
      </c>
      <c r="X1080" s="15">
        <f t="shared" si="2614"/>
        <v>9906539.9540999997</v>
      </c>
      <c r="Y1080" s="15">
        <f t="shared" si="2615"/>
        <v>10596922.024000002</v>
      </c>
      <c r="Z1080" s="15">
        <f t="shared" si="2616"/>
        <v>11142385.999999996</v>
      </c>
      <c r="AA1080" s="15">
        <f>AA1081+AA1086+AA1091</f>
        <v>418323.16600000003</v>
      </c>
      <c r="AB1080" s="15">
        <f>AB1081+AB1086+AB1091</f>
        <v>-255660.08500000002</v>
      </c>
      <c r="AC1080" s="15">
        <f>AC1081+AC1086+AC1091</f>
        <v>-100437.08100000001</v>
      </c>
      <c r="AD1080" s="15">
        <f t="shared" si="2617"/>
        <v>10324863.120099999</v>
      </c>
      <c r="AE1080" s="15">
        <f t="shared" si="2618"/>
        <v>10341261.939000001</v>
      </c>
      <c r="AF1080" s="15">
        <f t="shared" si="2619"/>
        <v>11041948.918999996</v>
      </c>
      <c r="AG1080" s="15">
        <f>AG1081+AG1086+AG1091</f>
        <v>0</v>
      </c>
      <c r="AH1080" s="15">
        <f t="shared" si="2620"/>
        <v>10324863.120099999</v>
      </c>
      <c r="AI1080" s="15">
        <f t="shared" si="2621"/>
        <v>10341261.939000001</v>
      </c>
      <c r="AJ1080" s="15">
        <f t="shared" si="2622"/>
        <v>11041948.918999996</v>
      </c>
      <c r="AK1080" s="15">
        <f>AK1081+AK1086+AK1091</f>
        <v>0</v>
      </c>
      <c r="AL1080" s="15">
        <f>AL1081+AL1086+AL1091</f>
        <v>0</v>
      </c>
      <c r="AM1080" s="15">
        <f>AM1081+AM1086+AM1091</f>
        <v>0</v>
      </c>
      <c r="AN1080" s="15">
        <f t="shared" si="2623"/>
        <v>10324863.120099999</v>
      </c>
      <c r="AO1080" s="15">
        <f t="shared" si="2624"/>
        <v>10341261.939000001</v>
      </c>
      <c r="AP1080" s="15">
        <f t="shared" si="2625"/>
        <v>11041948.918999996</v>
      </c>
      <c r="AQ1080" s="15">
        <f>AQ1081+AQ1086+AQ1091</f>
        <v>0</v>
      </c>
      <c r="AR1080" s="15">
        <f>AR1081+AR1086+AR1091</f>
        <v>0</v>
      </c>
      <c r="AS1080" s="15">
        <f>AS1081+AS1086+AS1091</f>
        <v>0</v>
      </c>
      <c r="AT1080" s="15">
        <f t="shared" si="2626"/>
        <v>10324863.120099999</v>
      </c>
      <c r="AU1080" s="15">
        <f t="shared" si="2627"/>
        <v>10341261.939000001</v>
      </c>
      <c r="AV1080" s="15">
        <f t="shared" si="2628"/>
        <v>11041948.918999996</v>
      </c>
      <c r="AW1080" s="15">
        <f>AW1081+AW1086+AW1091</f>
        <v>-15000.000000000007</v>
      </c>
      <c r="AX1080" s="15">
        <f>AX1081+AX1086+AX1091</f>
        <v>0</v>
      </c>
      <c r="AY1080" s="15">
        <f>AY1081+AY1086+AY1091</f>
        <v>0</v>
      </c>
      <c r="AZ1080" s="15">
        <f t="shared" si="2629"/>
        <v>10309863.120099999</v>
      </c>
      <c r="BA1080" s="15">
        <f t="shared" si="2630"/>
        <v>10341261.939000001</v>
      </c>
      <c r="BB1080" s="15">
        <f t="shared" si="2631"/>
        <v>11041948.918999996</v>
      </c>
      <c r="BC1080" s="15">
        <f>BC1081+BC1086+BC1091</f>
        <v>-31.548000000000002</v>
      </c>
      <c r="BD1080" s="15">
        <f>BD1081+BD1086+BD1091</f>
        <v>0</v>
      </c>
      <c r="BE1080" s="15">
        <f>BE1081+BE1086+BE1091</f>
        <v>0</v>
      </c>
      <c r="BF1080" s="15">
        <f t="shared" si="2632"/>
        <v>10309831.572099999</v>
      </c>
      <c r="BG1080" s="15">
        <f t="shared" si="2633"/>
        <v>10341261.939000001</v>
      </c>
      <c r="BH1080" s="15">
        <f t="shared" si="2634"/>
        <v>11041948.918999996</v>
      </c>
      <c r="BI1080" s="15">
        <f>BI1081+BI1086+BI1091</f>
        <v>-112452.05900000001</v>
      </c>
      <c r="BJ1080" s="15">
        <f>BJ1081+BJ1086+BJ1091</f>
        <v>-127974.21000000002</v>
      </c>
      <c r="BK1080" s="15">
        <f>BK1081+BK1086+BK1091</f>
        <v>-64400</v>
      </c>
      <c r="BL1080" s="15">
        <f t="shared" si="2606"/>
        <v>10197379.513099998</v>
      </c>
      <c r="BM1080" s="15">
        <f>BM1081+BM1086+BM1091</f>
        <v>0</v>
      </c>
      <c r="BN1080" s="67">
        <f t="shared" si="2551"/>
        <v>10197379.513099998</v>
      </c>
      <c r="BO1080" s="15">
        <f t="shared" si="2554"/>
        <v>10213287.729</v>
      </c>
      <c r="BP1080" s="15">
        <f>BP1081+BP1086+BP1091</f>
        <v>0</v>
      </c>
      <c r="BQ1080" s="67">
        <f t="shared" si="2552"/>
        <v>10213287.729</v>
      </c>
      <c r="BR1080" s="15">
        <f t="shared" si="2555"/>
        <v>10977548.918999996</v>
      </c>
      <c r="BS1080" s="15">
        <f>BS1081+BS1086+BS1091</f>
        <v>0</v>
      </c>
      <c r="BT1080" s="67">
        <f t="shared" si="2553"/>
        <v>10977548.918999996</v>
      </c>
      <c r="BU1080" s="15">
        <f>BU1081+BU1086+BU1091</f>
        <v>0</v>
      </c>
      <c r="BV1080" s="16"/>
      <c r="BW1080" s="16"/>
      <c r="BX1080" s="12" t="str">
        <f t="shared" si="2607"/>
        <v/>
      </c>
      <c r="BY1080" s="12"/>
    </row>
    <row r="1081" spans="1:77" s="70" customFormat="1" ht="31.2" customHeight="1" x14ac:dyDescent="0.3">
      <c r="A1081" s="59" t="s">
        <v>714</v>
      </c>
      <c r="B1081" s="60"/>
      <c r="C1081" s="59"/>
      <c r="D1081" s="59"/>
      <c r="E1081" s="61" t="s">
        <v>402</v>
      </c>
      <c r="F1081" s="18">
        <f t="shared" ref="F1081:F1089" si="2636">F1082</f>
        <v>367188.1</v>
      </c>
      <c r="G1081" s="18">
        <f t="shared" ref="G1081:G1089" si="2637">G1082</f>
        <v>0</v>
      </c>
      <c r="H1081" s="18">
        <f t="shared" ref="H1081:H1089" si="2638">H1082</f>
        <v>0</v>
      </c>
      <c r="I1081" s="18">
        <f t="shared" ref="I1081:I1089" si="2639">I1082</f>
        <v>0</v>
      </c>
      <c r="J1081" s="18">
        <f t="shared" ref="J1081:J1089" si="2640">J1082</f>
        <v>0</v>
      </c>
      <c r="K1081" s="18">
        <f t="shared" ref="K1081:K1089" si="2641">K1082</f>
        <v>0</v>
      </c>
      <c r="L1081" s="18">
        <f t="shared" si="2562"/>
        <v>367188.1</v>
      </c>
      <c r="M1081" s="18">
        <f t="shared" si="2563"/>
        <v>0</v>
      </c>
      <c r="N1081" s="18">
        <f t="shared" si="2564"/>
        <v>0</v>
      </c>
      <c r="O1081" s="18">
        <f t="shared" ref="O1081:O1089" si="2642">O1082</f>
        <v>0</v>
      </c>
      <c r="P1081" s="18">
        <f t="shared" ref="P1081:P1089" si="2643">P1082</f>
        <v>0</v>
      </c>
      <c r="Q1081" s="18">
        <f t="shared" ref="Q1081:Q1089" si="2644">Q1082</f>
        <v>0</v>
      </c>
      <c r="R1081" s="18">
        <f t="shared" si="2611"/>
        <v>367188.1</v>
      </c>
      <c r="S1081" s="18">
        <f t="shared" si="2612"/>
        <v>0</v>
      </c>
      <c r="T1081" s="18">
        <f t="shared" si="2613"/>
        <v>0</v>
      </c>
      <c r="U1081" s="18">
        <f t="shared" ref="U1081:U1089" si="2645">U1082</f>
        <v>0</v>
      </c>
      <c r="V1081" s="18">
        <f t="shared" ref="V1081:V1089" si="2646">V1082</f>
        <v>0</v>
      </c>
      <c r="W1081" s="18">
        <f t="shared" ref="W1081:W1089" si="2647">W1082</f>
        <v>0</v>
      </c>
      <c r="X1081" s="18">
        <f t="shared" si="2614"/>
        <v>367188.1</v>
      </c>
      <c r="Y1081" s="18">
        <f t="shared" si="2615"/>
        <v>0</v>
      </c>
      <c r="Z1081" s="18">
        <f t="shared" si="2616"/>
        <v>0</v>
      </c>
      <c r="AA1081" s="18">
        <f t="shared" ref="AA1081:AA1089" si="2648">AA1082</f>
        <v>0</v>
      </c>
      <c r="AB1081" s="18">
        <f t="shared" ref="AB1081:AB1089" si="2649">AB1082</f>
        <v>0</v>
      </c>
      <c r="AC1081" s="18">
        <f t="shared" ref="AC1081:AC1089" si="2650">AC1082</f>
        <v>0</v>
      </c>
      <c r="AD1081" s="18">
        <f t="shared" si="2617"/>
        <v>367188.1</v>
      </c>
      <c r="AE1081" s="18">
        <f t="shared" si="2618"/>
        <v>0</v>
      </c>
      <c r="AF1081" s="18">
        <f t="shared" si="2619"/>
        <v>0</v>
      </c>
      <c r="AG1081" s="18">
        <f t="shared" ref="AG1081:AG1089" si="2651">AG1082</f>
        <v>0</v>
      </c>
      <c r="AH1081" s="18">
        <f t="shared" si="2620"/>
        <v>367188.1</v>
      </c>
      <c r="AI1081" s="18">
        <f t="shared" si="2621"/>
        <v>0</v>
      </c>
      <c r="AJ1081" s="18">
        <f t="shared" si="2622"/>
        <v>0</v>
      </c>
      <c r="AK1081" s="18">
        <f t="shared" ref="AK1081:AK1089" si="2652">AK1082</f>
        <v>0</v>
      </c>
      <c r="AL1081" s="18">
        <f t="shared" ref="AL1081:AL1089" si="2653">AL1082</f>
        <v>0</v>
      </c>
      <c r="AM1081" s="18">
        <f t="shared" ref="AM1081:AM1089" si="2654">AM1082</f>
        <v>0</v>
      </c>
      <c r="AN1081" s="18">
        <f t="shared" si="2623"/>
        <v>367188.1</v>
      </c>
      <c r="AO1081" s="18">
        <f t="shared" si="2624"/>
        <v>0</v>
      </c>
      <c r="AP1081" s="18">
        <f t="shared" si="2625"/>
        <v>0</v>
      </c>
      <c r="AQ1081" s="18">
        <f t="shared" ref="AQ1081:AQ1089" si="2655">AQ1082</f>
        <v>0</v>
      </c>
      <c r="AR1081" s="18">
        <f t="shared" ref="AR1081:AR1089" si="2656">AR1082</f>
        <v>0</v>
      </c>
      <c r="AS1081" s="18">
        <f t="shared" ref="AS1081:AS1089" si="2657">AS1082</f>
        <v>0</v>
      </c>
      <c r="AT1081" s="18">
        <f t="shared" si="2626"/>
        <v>367188.1</v>
      </c>
      <c r="AU1081" s="18">
        <f t="shared" si="2627"/>
        <v>0</v>
      </c>
      <c r="AV1081" s="18">
        <f t="shared" si="2628"/>
        <v>0</v>
      </c>
      <c r="AW1081" s="18">
        <f t="shared" ref="AW1081:AW1089" si="2658">AW1082</f>
        <v>0</v>
      </c>
      <c r="AX1081" s="18">
        <f t="shared" ref="AX1081:AX1089" si="2659">AX1082</f>
        <v>0</v>
      </c>
      <c r="AY1081" s="18">
        <f t="shared" ref="AY1081:AY1089" si="2660">AY1082</f>
        <v>0</v>
      </c>
      <c r="AZ1081" s="18">
        <f t="shared" si="2629"/>
        <v>367188.1</v>
      </c>
      <c r="BA1081" s="18">
        <f t="shared" si="2630"/>
        <v>0</v>
      </c>
      <c r="BB1081" s="18">
        <f t="shared" si="2631"/>
        <v>0</v>
      </c>
      <c r="BC1081" s="18">
        <f t="shared" ref="BC1081:BC1089" si="2661">BC1082</f>
        <v>0</v>
      </c>
      <c r="BD1081" s="18">
        <f t="shared" ref="BD1081:BD1089" si="2662">BD1082</f>
        <v>0</v>
      </c>
      <c r="BE1081" s="18">
        <f t="shared" ref="BE1081:BE1089" si="2663">BE1082</f>
        <v>0</v>
      </c>
      <c r="BF1081" s="18">
        <f t="shared" si="2632"/>
        <v>367188.1</v>
      </c>
      <c r="BG1081" s="18">
        <f t="shared" si="2633"/>
        <v>0</v>
      </c>
      <c r="BH1081" s="18">
        <f t="shared" si="2634"/>
        <v>0</v>
      </c>
      <c r="BI1081" s="18">
        <f t="shared" ref="BI1081:BI1089" si="2664">BI1082</f>
        <v>0</v>
      </c>
      <c r="BJ1081" s="18">
        <f t="shared" ref="BJ1081:BJ1089" si="2665">BJ1082</f>
        <v>0</v>
      </c>
      <c r="BK1081" s="18">
        <f t="shared" ref="BK1081:BK1089" si="2666">BK1082</f>
        <v>0</v>
      </c>
      <c r="BL1081" s="18">
        <f t="shared" si="2606"/>
        <v>367188.1</v>
      </c>
      <c r="BM1081" s="18">
        <f t="shared" ref="BM1081:BM1089" si="2667">BM1082</f>
        <v>0</v>
      </c>
      <c r="BN1081" s="68">
        <f t="shared" si="2551"/>
        <v>367188.1</v>
      </c>
      <c r="BO1081" s="18">
        <f t="shared" si="2554"/>
        <v>0</v>
      </c>
      <c r="BP1081" s="18">
        <f t="shared" ref="BP1081:BU1089" si="2668">BP1082</f>
        <v>0</v>
      </c>
      <c r="BQ1081" s="68">
        <f t="shared" si="2552"/>
        <v>0</v>
      </c>
      <c r="BR1081" s="18">
        <f t="shared" si="2555"/>
        <v>0</v>
      </c>
      <c r="BS1081" s="18">
        <f t="shared" si="2668"/>
        <v>0</v>
      </c>
      <c r="BT1081" s="68">
        <f t="shared" si="2553"/>
        <v>0</v>
      </c>
      <c r="BU1081" s="18">
        <f t="shared" si="2668"/>
        <v>0</v>
      </c>
      <c r="BV1081" s="19"/>
      <c r="BW1081" s="19"/>
      <c r="BX1081" s="17" t="str">
        <f t="shared" si="2607"/>
        <v/>
      </c>
      <c r="BY1081" s="17"/>
    </row>
    <row r="1082" spans="1:77" ht="31.2" customHeight="1" x14ac:dyDescent="0.3">
      <c r="A1082" s="62" t="s">
        <v>715</v>
      </c>
      <c r="B1082" s="63"/>
      <c r="C1082" s="62"/>
      <c r="D1082" s="62"/>
      <c r="E1082" s="64" t="s">
        <v>716</v>
      </c>
      <c r="F1082" s="11">
        <f t="shared" si="2636"/>
        <v>367188.1</v>
      </c>
      <c r="G1082" s="11">
        <f t="shared" si="2637"/>
        <v>0</v>
      </c>
      <c r="H1082" s="11">
        <f t="shared" si="2638"/>
        <v>0</v>
      </c>
      <c r="I1082" s="11">
        <f t="shared" si="2639"/>
        <v>0</v>
      </c>
      <c r="J1082" s="11">
        <f t="shared" si="2640"/>
        <v>0</v>
      </c>
      <c r="K1082" s="11">
        <f t="shared" si="2641"/>
        <v>0</v>
      </c>
      <c r="L1082" s="11">
        <f t="shared" si="2562"/>
        <v>367188.1</v>
      </c>
      <c r="M1082" s="11">
        <f t="shared" si="2563"/>
        <v>0</v>
      </c>
      <c r="N1082" s="11">
        <f t="shared" si="2564"/>
        <v>0</v>
      </c>
      <c r="O1082" s="11">
        <f t="shared" si="2642"/>
        <v>0</v>
      </c>
      <c r="P1082" s="11">
        <f t="shared" si="2643"/>
        <v>0</v>
      </c>
      <c r="Q1082" s="11">
        <f t="shared" si="2644"/>
        <v>0</v>
      </c>
      <c r="R1082" s="11">
        <f t="shared" si="2611"/>
        <v>367188.1</v>
      </c>
      <c r="S1082" s="11">
        <f t="shared" si="2612"/>
        <v>0</v>
      </c>
      <c r="T1082" s="11">
        <f t="shared" si="2613"/>
        <v>0</v>
      </c>
      <c r="U1082" s="11">
        <f t="shared" si="2645"/>
        <v>0</v>
      </c>
      <c r="V1082" s="11">
        <f t="shared" si="2646"/>
        <v>0</v>
      </c>
      <c r="W1082" s="11">
        <f t="shared" si="2647"/>
        <v>0</v>
      </c>
      <c r="X1082" s="11">
        <f t="shared" si="2614"/>
        <v>367188.1</v>
      </c>
      <c r="Y1082" s="11">
        <f t="shared" si="2615"/>
        <v>0</v>
      </c>
      <c r="Z1082" s="11">
        <f t="shared" si="2616"/>
        <v>0</v>
      </c>
      <c r="AA1082" s="11">
        <f t="shared" si="2648"/>
        <v>0</v>
      </c>
      <c r="AB1082" s="11">
        <f t="shared" si="2649"/>
        <v>0</v>
      </c>
      <c r="AC1082" s="11">
        <f t="shared" si="2650"/>
        <v>0</v>
      </c>
      <c r="AD1082" s="11">
        <f t="shared" si="2617"/>
        <v>367188.1</v>
      </c>
      <c r="AE1082" s="11">
        <f t="shared" si="2618"/>
        <v>0</v>
      </c>
      <c r="AF1082" s="11">
        <f t="shared" si="2619"/>
        <v>0</v>
      </c>
      <c r="AG1082" s="11">
        <f t="shared" si="2651"/>
        <v>0</v>
      </c>
      <c r="AH1082" s="11">
        <f t="shared" si="2620"/>
        <v>367188.1</v>
      </c>
      <c r="AI1082" s="11">
        <f t="shared" si="2621"/>
        <v>0</v>
      </c>
      <c r="AJ1082" s="11">
        <f t="shared" si="2622"/>
        <v>0</v>
      </c>
      <c r="AK1082" s="11">
        <f t="shared" si="2652"/>
        <v>0</v>
      </c>
      <c r="AL1082" s="11">
        <f t="shared" si="2653"/>
        <v>0</v>
      </c>
      <c r="AM1082" s="11">
        <f t="shared" si="2654"/>
        <v>0</v>
      </c>
      <c r="AN1082" s="11">
        <f t="shared" si="2623"/>
        <v>367188.1</v>
      </c>
      <c r="AO1082" s="11">
        <f t="shared" si="2624"/>
        <v>0</v>
      </c>
      <c r="AP1082" s="11">
        <f t="shared" si="2625"/>
        <v>0</v>
      </c>
      <c r="AQ1082" s="11">
        <f t="shared" si="2655"/>
        <v>0</v>
      </c>
      <c r="AR1082" s="11">
        <f t="shared" si="2656"/>
        <v>0</v>
      </c>
      <c r="AS1082" s="11">
        <f t="shared" si="2657"/>
        <v>0</v>
      </c>
      <c r="AT1082" s="11">
        <f t="shared" si="2626"/>
        <v>367188.1</v>
      </c>
      <c r="AU1082" s="11">
        <f t="shared" si="2627"/>
        <v>0</v>
      </c>
      <c r="AV1082" s="11">
        <f t="shared" si="2628"/>
        <v>0</v>
      </c>
      <c r="AW1082" s="11">
        <f t="shared" si="2658"/>
        <v>0</v>
      </c>
      <c r="AX1082" s="11">
        <f t="shared" si="2659"/>
        <v>0</v>
      </c>
      <c r="AY1082" s="11">
        <f t="shared" si="2660"/>
        <v>0</v>
      </c>
      <c r="AZ1082" s="11">
        <f t="shared" si="2629"/>
        <v>367188.1</v>
      </c>
      <c r="BA1082" s="11">
        <f t="shared" si="2630"/>
        <v>0</v>
      </c>
      <c r="BB1082" s="11">
        <f t="shared" si="2631"/>
        <v>0</v>
      </c>
      <c r="BC1082" s="11">
        <f t="shared" si="2661"/>
        <v>0</v>
      </c>
      <c r="BD1082" s="11">
        <f t="shared" si="2662"/>
        <v>0</v>
      </c>
      <c r="BE1082" s="11">
        <f t="shared" si="2663"/>
        <v>0</v>
      </c>
      <c r="BF1082" s="11">
        <f t="shared" si="2632"/>
        <v>367188.1</v>
      </c>
      <c r="BG1082" s="11">
        <f t="shared" si="2633"/>
        <v>0</v>
      </c>
      <c r="BH1082" s="11">
        <f t="shared" si="2634"/>
        <v>0</v>
      </c>
      <c r="BI1082" s="11">
        <f t="shared" si="2664"/>
        <v>0</v>
      </c>
      <c r="BJ1082" s="11">
        <f t="shared" si="2665"/>
        <v>0</v>
      </c>
      <c r="BK1082" s="11">
        <f t="shared" si="2666"/>
        <v>0</v>
      </c>
      <c r="BL1082" s="11">
        <f t="shared" si="2606"/>
        <v>367188.1</v>
      </c>
      <c r="BM1082" s="11">
        <f t="shared" si="2667"/>
        <v>0</v>
      </c>
      <c r="BN1082" s="43">
        <f t="shared" si="2551"/>
        <v>367188.1</v>
      </c>
      <c r="BO1082" s="11">
        <f t="shared" si="2554"/>
        <v>0</v>
      </c>
      <c r="BP1082" s="11">
        <f t="shared" si="2668"/>
        <v>0</v>
      </c>
      <c r="BQ1082" s="43">
        <f t="shared" si="2552"/>
        <v>0</v>
      </c>
      <c r="BR1082" s="11">
        <f t="shared" si="2555"/>
        <v>0</v>
      </c>
      <c r="BS1082" s="11">
        <f t="shared" si="2668"/>
        <v>0</v>
      </c>
      <c r="BT1082" s="43">
        <f t="shared" si="2553"/>
        <v>0</v>
      </c>
      <c r="BU1082" s="11">
        <f t="shared" si="2668"/>
        <v>0</v>
      </c>
      <c r="BV1082" s="21"/>
      <c r="BW1082" s="21"/>
      <c r="BX1082" s="1" t="str">
        <f t="shared" si="2607"/>
        <v/>
      </c>
    </row>
    <row r="1083" spans="1:77" ht="140.4" customHeight="1" x14ac:dyDescent="0.3">
      <c r="A1083" s="62" t="s">
        <v>717</v>
      </c>
      <c r="B1083" s="63"/>
      <c r="C1083" s="62"/>
      <c r="D1083" s="62"/>
      <c r="E1083" s="64" t="s">
        <v>718</v>
      </c>
      <c r="F1083" s="11">
        <f t="shared" si="2636"/>
        <v>367188.1</v>
      </c>
      <c r="G1083" s="11">
        <f t="shared" si="2637"/>
        <v>0</v>
      </c>
      <c r="H1083" s="11">
        <f t="shared" si="2638"/>
        <v>0</v>
      </c>
      <c r="I1083" s="11">
        <f t="shared" si="2639"/>
        <v>0</v>
      </c>
      <c r="J1083" s="11">
        <f t="shared" si="2640"/>
        <v>0</v>
      </c>
      <c r="K1083" s="11">
        <f t="shared" si="2641"/>
        <v>0</v>
      </c>
      <c r="L1083" s="11">
        <f t="shared" si="2562"/>
        <v>367188.1</v>
      </c>
      <c r="M1083" s="11">
        <f t="shared" si="2563"/>
        <v>0</v>
      </c>
      <c r="N1083" s="11">
        <f t="shared" si="2564"/>
        <v>0</v>
      </c>
      <c r="O1083" s="11">
        <f t="shared" si="2642"/>
        <v>0</v>
      </c>
      <c r="P1083" s="11">
        <f t="shared" si="2643"/>
        <v>0</v>
      </c>
      <c r="Q1083" s="11">
        <f t="shared" si="2644"/>
        <v>0</v>
      </c>
      <c r="R1083" s="11">
        <f t="shared" si="2611"/>
        <v>367188.1</v>
      </c>
      <c r="S1083" s="11">
        <f t="shared" si="2612"/>
        <v>0</v>
      </c>
      <c r="T1083" s="11">
        <f t="shared" si="2613"/>
        <v>0</v>
      </c>
      <c r="U1083" s="11">
        <f t="shared" si="2645"/>
        <v>0</v>
      </c>
      <c r="V1083" s="11">
        <f t="shared" si="2646"/>
        <v>0</v>
      </c>
      <c r="W1083" s="11">
        <f t="shared" si="2647"/>
        <v>0</v>
      </c>
      <c r="X1083" s="11">
        <f t="shared" si="2614"/>
        <v>367188.1</v>
      </c>
      <c r="Y1083" s="11">
        <f t="shared" si="2615"/>
        <v>0</v>
      </c>
      <c r="Z1083" s="11">
        <f t="shared" si="2616"/>
        <v>0</v>
      </c>
      <c r="AA1083" s="11">
        <f t="shared" si="2648"/>
        <v>0</v>
      </c>
      <c r="AB1083" s="11">
        <f t="shared" si="2649"/>
        <v>0</v>
      </c>
      <c r="AC1083" s="11">
        <f t="shared" si="2650"/>
        <v>0</v>
      </c>
      <c r="AD1083" s="11">
        <f t="shared" si="2617"/>
        <v>367188.1</v>
      </c>
      <c r="AE1083" s="11">
        <f t="shared" si="2618"/>
        <v>0</v>
      </c>
      <c r="AF1083" s="11">
        <f t="shared" si="2619"/>
        <v>0</v>
      </c>
      <c r="AG1083" s="11">
        <f t="shared" si="2651"/>
        <v>0</v>
      </c>
      <c r="AH1083" s="11">
        <f t="shared" si="2620"/>
        <v>367188.1</v>
      </c>
      <c r="AI1083" s="11">
        <f t="shared" si="2621"/>
        <v>0</v>
      </c>
      <c r="AJ1083" s="11">
        <f t="shared" si="2622"/>
        <v>0</v>
      </c>
      <c r="AK1083" s="11">
        <f t="shared" si="2652"/>
        <v>0</v>
      </c>
      <c r="AL1083" s="11">
        <f t="shared" si="2653"/>
        <v>0</v>
      </c>
      <c r="AM1083" s="11">
        <f t="shared" si="2654"/>
        <v>0</v>
      </c>
      <c r="AN1083" s="11">
        <f t="shared" si="2623"/>
        <v>367188.1</v>
      </c>
      <c r="AO1083" s="11">
        <f t="shared" si="2624"/>
        <v>0</v>
      </c>
      <c r="AP1083" s="11">
        <f t="shared" si="2625"/>
        <v>0</v>
      </c>
      <c r="AQ1083" s="11">
        <f t="shared" si="2655"/>
        <v>0</v>
      </c>
      <c r="AR1083" s="11">
        <f t="shared" si="2656"/>
        <v>0</v>
      </c>
      <c r="AS1083" s="11">
        <f t="shared" si="2657"/>
        <v>0</v>
      </c>
      <c r="AT1083" s="11">
        <f t="shared" si="2626"/>
        <v>367188.1</v>
      </c>
      <c r="AU1083" s="11">
        <f t="shared" si="2627"/>
        <v>0</v>
      </c>
      <c r="AV1083" s="11">
        <f t="shared" si="2628"/>
        <v>0</v>
      </c>
      <c r="AW1083" s="11">
        <f t="shared" si="2658"/>
        <v>0</v>
      </c>
      <c r="AX1083" s="11">
        <f t="shared" si="2659"/>
        <v>0</v>
      </c>
      <c r="AY1083" s="11">
        <f t="shared" si="2660"/>
        <v>0</v>
      </c>
      <c r="AZ1083" s="11">
        <f t="shared" si="2629"/>
        <v>367188.1</v>
      </c>
      <c r="BA1083" s="11">
        <f t="shared" si="2630"/>
        <v>0</v>
      </c>
      <c r="BB1083" s="11">
        <f t="shared" si="2631"/>
        <v>0</v>
      </c>
      <c r="BC1083" s="11">
        <f t="shared" si="2661"/>
        <v>0</v>
      </c>
      <c r="BD1083" s="11">
        <f t="shared" si="2662"/>
        <v>0</v>
      </c>
      <c r="BE1083" s="11">
        <f t="shared" si="2663"/>
        <v>0</v>
      </c>
      <c r="BF1083" s="11">
        <f t="shared" si="2632"/>
        <v>367188.1</v>
      </c>
      <c r="BG1083" s="11">
        <f t="shared" si="2633"/>
        <v>0</v>
      </c>
      <c r="BH1083" s="11">
        <f t="shared" si="2634"/>
        <v>0</v>
      </c>
      <c r="BI1083" s="11">
        <f t="shared" si="2664"/>
        <v>0</v>
      </c>
      <c r="BJ1083" s="11">
        <f t="shared" si="2665"/>
        <v>0</v>
      </c>
      <c r="BK1083" s="11">
        <f t="shared" si="2666"/>
        <v>0</v>
      </c>
      <c r="BL1083" s="11">
        <f t="shared" si="2606"/>
        <v>367188.1</v>
      </c>
      <c r="BM1083" s="11">
        <f t="shared" si="2667"/>
        <v>0</v>
      </c>
      <c r="BN1083" s="43">
        <f t="shared" si="2551"/>
        <v>367188.1</v>
      </c>
      <c r="BO1083" s="11">
        <f t="shared" si="2554"/>
        <v>0</v>
      </c>
      <c r="BP1083" s="11">
        <f t="shared" si="2668"/>
        <v>0</v>
      </c>
      <c r="BQ1083" s="43">
        <f t="shared" si="2552"/>
        <v>0</v>
      </c>
      <c r="BR1083" s="11">
        <f t="shared" si="2555"/>
        <v>0</v>
      </c>
      <c r="BS1083" s="11">
        <f t="shared" si="2668"/>
        <v>0</v>
      </c>
      <c r="BT1083" s="43">
        <f t="shared" si="2553"/>
        <v>0</v>
      </c>
      <c r="BU1083" s="11">
        <f t="shared" si="2668"/>
        <v>0</v>
      </c>
      <c r="BV1083" s="21"/>
      <c r="BW1083" s="21"/>
      <c r="BX1083" s="1" t="str">
        <f t="shared" si="2607"/>
        <v/>
      </c>
    </row>
    <row r="1084" spans="1:77" ht="15.6" customHeight="1" x14ac:dyDescent="0.3">
      <c r="A1084" s="62" t="s">
        <v>717</v>
      </c>
      <c r="B1084" s="63" t="s">
        <v>58</v>
      </c>
      <c r="C1084" s="62"/>
      <c r="D1084" s="62"/>
      <c r="E1084" s="64" t="s">
        <v>59</v>
      </c>
      <c r="F1084" s="11">
        <f t="shared" si="2636"/>
        <v>367188.1</v>
      </c>
      <c r="G1084" s="11">
        <f t="shared" si="2637"/>
        <v>0</v>
      </c>
      <c r="H1084" s="11">
        <f t="shared" si="2638"/>
        <v>0</v>
      </c>
      <c r="I1084" s="11">
        <f t="shared" si="2639"/>
        <v>0</v>
      </c>
      <c r="J1084" s="11">
        <f t="shared" si="2640"/>
        <v>0</v>
      </c>
      <c r="K1084" s="11">
        <f t="shared" si="2641"/>
        <v>0</v>
      </c>
      <c r="L1084" s="11">
        <f t="shared" si="2562"/>
        <v>367188.1</v>
      </c>
      <c r="M1084" s="11">
        <f t="shared" si="2563"/>
        <v>0</v>
      </c>
      <c r="N1084" s="11">
        <f t="shared" si="2564"/>
        <v>0</v>
      </c>
      <c r="O1084" s="11">
        <f t="shared" si="2642"/>
        <v>0</v>
      </c>
      <c r="P1084" s="11">
        <f t="shared" si="2643"/>
        <v>0</v>
      </c>
      <c r="Q1084" s="11">
        <f t="shared" si="2644"/>
        <v>0</v>
      </c>
      <c r="R1084" s="11">
        <f t="shared" si="2611"/>
        <v>367188.1</v>
      </c>
      <c r="S1084" s="11">
        <f t="shared" si="2612"/>
        <v>0</v>
      </c>
      <c r="T1084" s="11">
        <f t="shared" si="2613"/>
        <v>0</v>
      </c>
      <c r="U1084" s="11">
        <f t="shared" si="2645"/>
        <v>0</v>
      </c>
      <c r="V1084" s="11">
        <f t="shared" si="2646"/>
        <v>0</v>
      </c>
      <c r="W1084" s="11">
        <f t="shared" si="2647"/>
        <v>0</v>
      </c>
      <c r="X1084" s="11">
        <f t="shared" si="2614"/>
        <v>367188.1</v>
      </c>
      <c r="Y1084" s="11">
        <f t="shared" si="2615"/>
        <v>0</v>
      </c>
      <c r="Z1084" s="11">
        <f t="shared" si="2616"/>
        <v>0</v>
      </c>
      <c r="AA1084" s="11">
        <f t="shared" si="2648"/>
        <v>0</v>
      </c>
      <c r="AB1084" s="11">
        <f t="shared" si="2649"/>
        <v>0</v>
      </c>
      <c r="AC1084" s="11">
        <f t="shared" si="2650"/>
        <v>0</v>
      </c>
      <c r="AD1084" s="11">
        <f t="shared" si="2617"/>
        <v>367188.1</v>
      </c>
      <c r="AE1084" s="11">
        <f t="shared" si="2618"/>
        <v>0</v>
      </c>
      <c r="AF1084" s="11">
        <f t="shared" si="2619"/>
        <v>0</v>
      </c>
      <c r="AG1084" s="11">
        <f t="shared" si="2651"/>
        <v>0</v>
      </c>
      <c r="AH1084" s="11">
        <f t="shared" si="2620"/>
        <v>367188.1</v>
      </c>
      <c r="AI1084" s="11">
        <f t="shared" si="2621"/>
        <v>0</v>
      </c>
      <c r="AJ1084" s="11">
        <f t="shared" si="2622"/>
        <v>0</v>
      </c>
      <c r="AK1084" s="11">
        <f t="shared" si="2652"/>
        <v>0</v>
      </c>
      <c r="AL1084" s="11">
        <f t="shared" si="2653"/>
        <v>0</v>
      </c>
      <c r="AM1084" s="11">
        <f t="shared" si="2654"/>
        <v>0</v>
      </c>
      <c r="AN1084" s="11">
        <f t="shared" si="2623"/>
        <v>367188.1</v>
      </c>
      <c r="AO1084" s="11">
        <f t="shared" si="2624"/>
        <v>0</v>
      </c>
      <c r="AP1084" s="11">
        <f t="shared" si="2625"/>
        <v>0</v>
      </c>
      <c r="AQ1084" s="11">
        <f t="shared" si="2655"/>
        <v>0</v>
      </c>
      <c r="AR1084" s="11">
        <f t="shared" si="2656"/>
        <v>0</v>
      </c>
      <c r="AS1084" s="11">
        <f t="shared" si="2657"/>
        <v>0</v>
      </c>
      <c r="AT1084" s="11">
        <f t="shared" si="2626"/>
        <v>367188.1</v>
      </c>
      <c r="AU1084" s="11">
        <f t="shared" si="2627"/>
        <v>0</v>
      </c>
      <c r="AV1084" s="11">
        <f t="shared" si="2628"/>
        <v>0</v>
      </c>
      <c r="AW1084" s="11">
        <f t="shared" si="2658"/>
        <v>0</v>
      </c>
      <c r="AX1084" s="11">
        <f t="shared" si="2659"/>
        <v>0</v>
      </c>
      <c r="AY1084" s="11">
        <f t="shared" si="2660"/>
        <v>0</v>
      </c>
      <c r="AZ1084" s="11">
        <f t="shared" si="2629"/>
        <v>367188.1</v>
      </c>
      <c r="BA1084" s="11">
        <f t="shared" si="2630"/>
        <v>0</v>
      </c>
      <c r="BB1084" s="11">
        <f t="shared" si="2631"/>
        <v>0</v>
      </c>
      <c r="BC1084" s="11">
        <f t="shared" si="2661"/>
        <v>0</v>
      </c>
      <c r="BD1084" s="11">
        <f t="shared" si="2662"/>
        <v>0</v>
      </c>
      <c r="BE1084" s="11">
        <f t="shared" si="2663"/>
        <v>0</v>
      </c>
      <c r="BF1084" s="11">
        <f t="shared" si="2632"/>
        <v>367188.1</v>
      </c>
      <c r="BG1084" s="11">
        <f t="shared" si="2633"/>
        <v>0</v>
      </c>
      <c r="BH1084" s="11">
        <f t="shared" si="2634"/>
        <v>0</v>
      </c>
      <c r="BI1084" s="11">
        <f t="shared" si="2664"/>
        <v>0</v>
      </c>
      <c r="BJ1084" s="11">
        <f t="shared" si="2665"/>
        <v>0</v>
      </c>
      <c r="BK1084" s="11">
        <f t="shared" si="2666"/>
        <v>0</v>
      </c>
      <c r="BL1084" s="11">
        <f t="shared" si="2606"/>
        <v>367188.1</v>
      </c>
      <c r="BM1084" s="11">
        <f t="shared" si="2667"/>
        <v>0</v>
      </c>
      <c r="BN1084" s="43">
        <f t="shared" si="2551"/>
        <v>367188.1</v>
      </c>
      <c r="BO1084" s="11">
        <f t="shared" si="2554"/>
        <v>0</v>
      </c>
      <c r="BP1084" s="11">
        <f t="shared" si="2668"/>
        <v>0</v>
      </c>
      <c r="BQ1084" s="43">
        <f t="shared" si="2552"/>
        <v>0</v>
      </c>
      <c r="BR1084" s="11">
        <f t="shared" si="2555"/>
        <v>0</v>
      </c>
      <c r="BS1084" s="11">
        <f t="shared" si="2668"/>
        <v>0</v>
      </c>
      <c r="BT1084" s="43">
        <f t="shared" si="2553"/>
        <v>0</v>
      </c>
      <c r="BU1084" s="11">
        <f t="shared" si="2668"/>
        <v>0</v>
      </c>
      <c r="BV1084" s="21"/>
      <c r="BW1084" s="21"/>
      <c r="BX1084" s="1" t="str">
        <f t="shared" si="2607"/>
        <v/>
      </c>
    </row>
    <row r="1085" spans="1:77" ht="15.6" customHeight="1" x14ac:dyDescent="0.3">
      <c r="A1085" s="62" t="s">
        <v>717</v>
      </c>
      <c r="B1085" s="63">
        <v>800</v>
      </c>
      <c r="C1085" s="62" t="s">
        <v>71</v>
      </c>
      <c r="D1085" s="62" t="s">
        <v>92</v>
      </c>
      <c r="E1085" s="64" t="s">
        <v>719</v>
      </c>
      <c r="F1085" s="11">
        <v>367188.1</v>
      </c>
      <c r="G1085" s="11">
        <v>0</v>
      </c>
      <c r="H1085" s="11">
        <v>0</v>
      </c>
      <c r="I1085" s="11"/>
      <c r="J1085" s="11"/>
      <c r="K1085" s="11"/>
      <c r="L1085" s="11">
        <f t="shared" si="2562"/>
        <v>367188.1</v>
      </c>
      <c r="M1085" s="11">
        <f t="shared" si="2563"/>
        <v>0</v>
      </c>
      <c r="N1085" s="11">
        <f t="shared" si="2564"/>
        <v>0</v>
      </c>
      <c r="O1085" s="11"/>
      <c r="P1085" s="11"/>
      <c r="Q1085" s="11"/>
      <c r="R1085" s="11">
        <f t="shared" si="2611"/>
        <v>367188.1</v>
      </c>
      <c r="S1085" s="11">
        <f t="shared" si="2612"/>
        <v>0</v>
      </c>
      <c r="T1085" s="11">
        <f t="shared" si="2613"/>
        <v>0</v>
      </c>
      <c r="U1085" s="11"/>
      <c r="V1085" s="11"/>
      <c r="W1085" s="11"/>
      <c r="X1085" s="11">
        <f t="shared" si="2614"/>
        <v>367188.1</v>
      </c>
      <c r="Y1085" s="11">
        <f t="shared" si="2615"/>
        <v>0</v>
      </c>
      <c r="Z1085" s="11">
        <f t="shared" si="2616"/>
        <v>0</v>
      </c>
      <c r="AA1085" s="11"/>
      <c r="AB1085" s="11"/>
      <c r="AC1085" s="11"/>
      <c r="AD1085" s="11">
        <f t="shared" si="2617"/>
        <v>367188.1</v>
      </c>
      <c r="AE1085" s="11">
        <f t="shared" si="2618"/>
        <v>0</v>
      </c>
      <c r="AF1085" s="11">
        <f t="shared" si="2619"/>
        <v>0</v>
      </c>
      <c r="AG1085" s="11"/>
      <c r="AH1085" s="11">
        <f t="shared" si="2620"/>
        <v>367188.1</v>
      </c>
      <c r="AI1085" s="11">
        <f t="shared" si="2621"/>
        <v>0</v>
      </c>
      <c r="AJ1085" s="11">
        <f t="shared" si="2622"/>
        <v>0</v>
      </c>
      <c r="AK1085" s="11"/>
      <c r="AL1085" s="11"/>
      <c r="AM1085" s="11"/>
      <c r="AN1085" s="11">
        <f t="shared" si="2623"/>
        <v>367188.1</v>
      </c>
      <c r="AO1085" s="11">
        <f t="shared" si="2624"/>
        <v>0</v>
      </c>
      <c r="AP1085" s="11">
        <f t="shared" si="2625"/>
        <v>0</v>
      </c>
      <c r="AQ1085" s="11"/>
      <c r="AR1085" s="11"/>
      <c r="AS1085" s="11"/>
      <c r="AT1085" s="11">
        <f t="shared" si="2626"/>
        <v>367188.1</v>
      </c>
      <c r="AU1085" s="11">
        <f t="shared" si="2627"/>
        <v>0</v>
      </c>
      <c r="AV1085" s="11">
        <f t="shared" si="2628"/>
        <v>0</v>
      </c>
      <c r="AW1085" s="11"/>
      <c r="AX1085" s="11"/>
      <c r="AY1085" s="11"/>
      <c r="AZ1085" s="11">
        <f t="shared" si="2629"/>
        <v>367188.1</v>
      </c>
      <c r="BA1085" s="11">
        <f t="shared" si="2630"/>
        <v>0</v>
      </c>
      <c r="BB1085" s="11">
        <f t="shared" si="2631"/>
        <v>0</v>
      </c>
      <c r="BC1085" s="11"/>
      <c r="BD1085" s="11"/>
      <c r="BE1085" s="11"/>
      <c r="BF1085" s="11">
        <f t="shared" si="2632"/>
        <v>367188.1</v>
      </c>
      <c r="BG1085" s="11">
        <f t="shared" si="2633"/>
        <v>0</v>
      </c>
      <c r="BH1085" s="11">
        <f t="shared" si="2634"/>
        <v>0</v>
      </c>
      <c r="BI1085" s="11"/>
      <c r="BJ1085" s="11"/>
      <c r="BK1085" s="11"/>
      <c r="BL1085" s="11">
        <f t="shared" si="2606"/>
        <v>367188.1</v>
      </c>
      <c r="BM1085" s="11"/>
      <c r="BN1085" s="43">
        <f t="shared" si="2551"/>
        <v>367188.1</v>
      </c>
      <c r="BO1085" s="11">
        <f t="shared" si="2554"/>
        <v>0</v>
      </c>
      <c r="BP1085" s="11"/>
      <c r="BQ1085" s="43">
        <f t="shared" si="2552"/>
        <v>0</v>
      </c>
      <c r="BR1085" s="11">
        <f t="shared" si="2555"/>
        <v>0</v>
      </c>
      <c r="BS1085" s="11"/>
      <c r="BT1085" s="43">
        <f t="shared" si="2553"/>
        <v>0</v>
      </c>
      <c r="BU1085" s="11"/>
      <c r="BV1085" s="21"/>
      <c r="BW1085" s="21"/>
      <c r="BX1085" s="1" t="str">
        <f t="shared" si="2607"/>
        <v>0408</v>
      </c>
    </row>
    <row r="1086" spans="1:77" s="70" customFormat="1" ht="31.2" customHeight="1" x14ac:dyDescent="0.3">
      <c r="A1086" s="59" t="s">
        <v>720</v>
      </c>
      <c r="B1086" s="60"/>
      <c r="C1086" s="59"/>
      <c r="D1086" s="59"/>
      <c r="E1086" s="61" t="s">
        <v>281</v>
      </c>
      <c r="F1086" s="18">
        <f t="shared" si="2636"/>
        <v>882299.1</v>
      </c>
      <c r="G1086" s="18">
        <f t="shared" si="2637"/>
        <v>1399738.4</v>
      </c>
      <c r="H1086" s="18">
        <f t="shared" si="2638"/>
        <v>1355736.2999999998</v>
      </c>
      <c r="I1086" s="18">
        <f t="shared" si="2639"/>
        <v>0</v>
      </c>
      <c r="J1086" s="18">
        <f t="shared" si="2640"/>
        <v>0</v>
      </c>
      <c r="K1086" s="18">
        <f t="shared" si="2641"/>
        <v>0</v>
      </c>
      <c r="L1086" s="18">
        <f t="shared" si="2562"/>
        <v>882299.1</v>
      </c>
      <c r="M1086" s="18">
        <f t="shared" si="2563"/>
        <v>1399738.4</v>
      </c>
      <c r="N1086" s="18">
        <f t="shared" si="2564"/>
        <v>1355736.2999999998</v>
      </c>
      <c r="O1086" s="18">
        <f t="shared" si="2642"/>
        <v>0</v>
      </c>
      <c r="P1086" s="18">
        <f t="shared" si="2643"/>
        <v>0</v>
      </c>
      <c r="Q1086" s="18">
        <f t="shared" si="2644"/>
        <v>0</v>
      </c>
      <c r="R1086" s="18">
        <f t="shared" si="2611"/>
        <v>882299.1</v>
      </c>
      <c r="S1086" s="18">
        <f t="shared" si="2612"/>
        <v>1399738.4</v>
      </c>
      <c r="T1086" s="18">
        <f t="shared" si="2613"/>
        <v>1355736.2999999998</v>
      </c>
      <c r="U1086" s="18">
        <f t="shared" si="2645"/>
        <v>0</v>
      </c>
      <c r="V1086" s="18">
        <f t="shared" si="2646"/>
        <v>0</v>
      </c>
      <c r="W1086" s="18">
        <f t="shared" si="2647"/>
        <v>0</v>
      </c>
      <c r="X1086" s="18">
        <f t="shared" si="2614"/>
        <v>882299.1</v>
      </c>
      <c r="Y1086" s="18">
        <f t="shared" si="2615"/>
        <v>1399738.4</v>
      </c>
      <c r="Z1086" s="18">
        <f t="shared" si="2616"/>
        <v>1355736.2999999998</v>
      </c>
      <c r="AA1086" s="18">
        <f t="shared" si="2648"/>
        <v>0</v>
      </c>
      <c r="AB1086" s="18">
        <f t="shared" si="2649"/>
        <v>0</v>
      </c>
      <c r="AC1086" s="18">
        <f t="shared" si="2650"/>
        <v>0</v>
      </c>
      <c r="AD1086" s="18">
        <f t="shared" si="2617"/>
        <v>882299.1</v>
      </c>
      <c r="AE1086" s="18">
        <f t="shared" si="2618"/>
        <v>1399738.4</v>
      </c>
      <c r="AF1086" s="18">
        <f t="shared" si="2619"/>
        <v>1355736.2999999998</v>
      </c>
      <c r="AG1086" s="18">
        <f t="shared" si="2651"/>
        <v>0</v>
      </c>
      <c r="AH1086" s="18">
        <f t="shared" si="2620"/>
        <v>882299.1</v>
      </c>
      <c r="AI1086" s="18">
        <f t="shared" si="2621"/>
        <v>1399738.4</v>
      </c>
      <c r="AJ1086" s="18">
        <f t="shared" si="2622"/>
        <v>1355736.2999999998</v>
      </c>
      <c r="AK1086" s="18">
        <f t="shared" si="2652"/>
        <v>0</v>
      </c>
      <c r="AL1086" s="18">
        <f t="shared" si="2653"/>
        <v>0</v>
      </c>
      <c r="AM1086" s="18">
        <f t="shared" si="2654"/>
        <v>0</v>
      </c>
      <c r="AN1086" s="18">
        <f t="shared" si="2623"/>
        <v>882299.1</v>
      </c>
      <c r="AO1086" s="18">
        <f t="shared" si="2624"/>
        <v>1399738.4</v>
      </c>
      <c r="AP1086" s="18">
        <f t="shared" si="2625"/>
        <v>1355736.2999999998</v>
      </c>
      <c r="AQ1086" s="18">
        <f t="shared" si="2655"/>
        <v>0</v>
      </c>
      <c r="AR1086" s="18">
        <f t="shared" si="2656"/>
        <v>0</v>
      </c>
      <c r="AS1086" s="18">
        <f t="shared" si="2657"/>
        <v>0</v>
      </c>
      <c r="AT1086" s="18">
        <f t="shared" si="2626"/>
        <v>882299.1</v>
      </c>
      <c r="AU1086" s="18">
        <f t="shared" si="2627"/>
        <v>1399738.4</v>
      </c>
      <c r="AV1086" s="18">
        <f t="shared" si="2628"/>
        <v>1355736.2999999998</v>
      </c>
      <c r="AW1086" s="18">
        <f t="shared" si="2658"/>
        <v>0</v>
      </c>
      <c r="AX1086" s="18">
        <f t="shared" si="2659"/>
        <v>0</v>
      </c>
      <c r="AY1086" s="18">
        <f t="shared" si="2660"/>
        <v>0</v>
      </c>
      <c r="AZ1086" s="18">
        <f t="shared" si="2629"/>
        <v>882299.1</v>
      </c>
      <c r="BA1086" s="18">
        <f t="shared" si="2630"/>
        <v>1399738.4</v>
      </c>
      <c r="BB1086" s="18">
        <f t="shared" si="2631"/>
        <v>1355736.2999999998</v>
      </c>
      <c r="BC1086" s="18">
        <f t="shared" si="2661"/>
        <v>0</v>
      </c>
      <c r="BD1086" s="18">
        <f t="shared" si="2662"/>
        <v>0</v>
      </c>
      <c r="BE1086" s="18">
        <f t="shared" si="2663"/>
        <v>0</v>
      </c>
      <c r="BF1086" s="18">
        <f t="shared" si="2632"/>
        <v>882299.1</v>
      </c>
      <c r="BG1086" s="18">
        <f t="shared" si="2633"/>
        <v>1399738.4</v>
      </c>
      <c r="BH1086" s="18">
        <f t="shared" si="2634"/>
        <v>1355736.2999999998</v>
      </c>
      <c r="BI1086" s="18">
        <f t="shared" si="2664"/>
        <v>-46799.569000000003</v>
      </c>
      <c r="BJ1086" s="18">
        <f t="shared" si="2665"/>
        <v>-183971.7</v>
      </c>
      <c r="BK1086" s="18">
        <f t="shared" si="2666"/>
        <v>-64400</v>
      </c>
      <c r="BL1086" s="18">
        <f t="shared" si="2606"/>
        <v>835499.53099999996</v>
      </c>
      <c r="BM1086" s="18">
        <f t="shared" si="2667"/>
        <v>0</v>
      </c>
      <c r="BN1086" s="68">
        <f t="shared" si="2551"/>
        <v>835499.53099999996</v>
      </c>
      <c r="BO1086" s="18">
        <f t="shared" si="2554"/>
        <v>1215766.7</v>
      </c>
      <c r="BP1086" s="18">
        <f t="shared" si="2668"/>
        <v>0</v>
      </c>
      <c r="BQ1086" s="68">
        <f t="shared" si="2552"/>
        <v>1215766.7</v>
      </c>
      <c r="BR1086" s="18">
        <f t="shared" si="2555"/>
        <v>1291336.2999999998</v>
      </c>
      <c r="BS1086" s="18">
        <f t="shared" si="2668"/>
        <v>0</v>
      </c>
      <c r="BT1086" s="68">
        <f t="shared" si="2553"/>
        <v>1291336.2999999998</v>
      </c>
      <c r="BU1086" s="18">
        <f t="shared" si="2668"/>
        <v>0</v>
      </c>
      <c r="BV1086" s="19"/>
      <c r="BW1086" s="19"/>
      <c r="BX1086" s="17" t="str">
        <f t="shared" si="2607"/>
        <v/>
      </c>
      <c r="BY1086" s="17"/>
    </row>
    <row r="1087" spans="1:77" ht="31.2" customHeight="1" x14ac:dyDescent="0.3">
      <c r="A1087" s="62" t="s">
        <v>721</v>
      </c>
      <c r="B1087" s="63"/>
      <c r="C1087" s="62"/>
      <c r="D1087" s="62"/>
      <c r="E1087" s="64" t="s">
        <v>722</v>
      </c>
      <c r="F1087" s="11">
        <f t="shared" si="2636"/>
        <v>882299.1</v>
      </c>
      <c r="G1087" s="11">
        <f t="shared" si="2637"/>
        <v>1399738.4</v>
      </c>
      <c r="H1087" s="11">
        <f t="shared" si="2638"/>
        <v>1355736.2999999998</v>
      </c>
      <c r="I1087" s="11">
        <f t="shared" si="2639"/>
        <v>0</v>
      </c>
      <c r="J1087" s="11">
        <f t="shared" si="2640"/>
        <v>0</v>
      </c>
      <c r="K1087" s="11">
        <f t="shared" si="2641"/>
        <v>0</v>
      </c>
      <c r="L1087" s="11">
        <f t="shared" si="2562"/>
        <v>882299.1</v>
      </c>
      <c r="M1087" s="11">
        <f t="shared" si="2563"/>
        <v>1399738.4</v>
      </c>
      <c r="N1087" s="11">
        <f t="shared" si="2564"/>
        <v>1355736.2999999998</v>
      </c>
      <c r="O1087" s="11">
        <f t="shared" si="2642"/>
        <v>0</v>
      </c>
      <c r="P1087" s="11">
        <f t="shared" si="2643"/>
        <v>0</v>
      </c>
      <c r="Q1087" s="11">
        <f t="shared" si="2644"/>
        <v>0</v>
      </c>
      <c r="R1087" s="11">
        <f t="shared" si="2611"/>
        <v>882299.1</v>
      </c>
      <c r="S1087" s="11">
        <f t="shared" si="2612"/>
        <v>1399738.4</v>
      </c>
      <c r="T1087" s="11">
        <f t="shared" si="2613"/>
        <v>1355736.2999999998</v>
      </c>
      <c r="U1087" s="11">
        <f t="shared" si="2645"/>
        <v>0</v>
      </c>
      <c r="V1087" s="11">
        <f t="shared" si="2646"/>
        <v>0</v>
      </c>
      <c r="W1087" s="11">
        <f t="shared" si="2647"/>
        <v>0</v>
      </c>
      <c r="X1087" s="11">
        <f t="shared" si="2614"/>
        <v>882299.1</v>
      </c>
      <c r="Y1087" s="11">
        <f t="shared" si="2615"/>
        <v>1399738.4</v>
      </c>
      <c r="Z1087" s="11">
        <f t="shared" si="2616"/>
        <v>1355736.2999999998</v>
      </c>
      <c r="AA1087" s="11">
        <f t="shared" si="2648"/>
        <v>0</v>
      </c>
      <c r="AB1087" s="11">
        <f t="shared" si="2649"/>
        <v>0</v>
      </c>
      <c r="AC1087" s="11">
        <f t="shared" si="2650"/>
        <v>0</v>
      </c>
      <c r="AD1087" s="11">
        <f t="shared" si="2617"/>
        <v>882299.1</v>
      </c>
      <c r="AE1087" s="11">
        <f t="shared" si="2618"/>
        <v>1399738.4</v>
      </c>
      <c r="AF1087" s="11">
        <f t="shared" si="2619"/>
        <v>1355736.2999999998</v>
      </c>
      <c r="AG1087" s="11">
        <f t="shared" si="2651"/>
        <v>0</v>
      </c>
      <c r="AH1087" s="11">
        <f t="shared" si="2620"/>
        <v>882299.1</v>
      </c>
      <c r="AI1087" s="11">
        <f t="shared" si="2621"/>
        <v>1399738.4</v>
      </c>
      <c r="AJ1087" s="11">
        <f t="shared" si="2622"/>
        <v>1355736.2999999998</v>
      </c>
      <c r="AK1087" s="11">
        <f t="shared" si="2652"/>
        <v>0</v>
      </c>
      <c r="AL1087" s="11">
        <f t="shared" si="2653"/>
        <v>0</v>
      </c>
      <c r="AM1087" s="11">
        <f t="shared" si="2654"/>
        <v>0</v>
      </c>
      <c r="AN1087" s="11">
        <f t="shared" si="2623"/>
        <v>882299.1</v>
      </c>
      <c r="AO1087" s="11">
        <f t="shared" si="2624"/>
        <v>1399738.4</v>
      </c>
      <c r="AP1087" s="11">
        <f t="shared" si="2625"/>
        <v>1355736.2999999998</v>
      </c>
      <c r="AQ1087" s="11">
        <f t="shared" si="2655"/>
        <v>0</v>
      </c>
      <c r="AR1087" s="11">
        <f t="shared" si="2656"/>
        <v>0</v>
      </c>
      <c r="AS1087" s="11">
        <f t="shared" si="2657"/>
        <v>0</v>
      </c>
      <c r="AT1087" s="11">
        <f t="shared" si="2626"/>
        <v>882299.1</v>
      </c>
      <c r="AU1087" s="11">
        <f t="shared" si="2627"/>
        <v>1399738.4</v>
      </c>
      <c r="AV1087" s="11">
        <f t="shared" si="2628"/>
        <v>1355736.2999999998</v>
      </c>
      <c r="AW1087" s="11">
        <f t="shared" si="2658"/>
        <v>0</v>
      </c>
      <c r="AX1087" s="11">
        <f t="shared" si="2659"/>
        <v>0</v>
      </c>
      <c r="AY1087" s="11">
        <f t="shared" si="2660"/>
        <v>0</v>
      </c>
      <c r="AZ1087" s="11">
        <f t="shared" si="2629"/>
        <v>882299.1</v>
      </c>
      <c r="BA1087" s="11">
        <f t="shared" si="2630"/>
        <v>1399738.4</v>
      </c>
      <c r="BB1087" s="11">
        <f t="shared" si="2631"/>
        <v>1355736.2999999998</v>
      </c>
      <c r="BC1087" s="11">
        <f t="shared" si="2661"/>
        <v>0</v>
      </c>
      <c r="BD1087" s="11">
        <f t="shared" si="2662"/>
        <v>0</v>
      </c>
      <c r="BE1087" s="11">
        <f t="shared" si="2663"/>
        <v>0</v>
      </c>
      <c r="BF1087" s="11">
        <f t="shared" si="2632"/>
        <v>882299.1</v>
      </c>
      <c r="BG1087" s="11">
        <f t="shared" si="2633"/>
        <v>1399738.4</v>
      </c>
      <c r="BH1087" s="11">
        <f t="shared" si="2634"/>
        <v>1355736.2999999998</v>
      </c>
      <c r="BI1087" s="11">
        <f t="shared" si="2664"/>
        <v>-46799.569000000003</v>
      </c>
      <c r="BJ1087" s="11">
        <f t="shared" si="2665"/>
        <v>-183971.7</v>
      </c>
      <c r="BK1087" s="11">
        <f t="shared" si="2666"/>
        <v>-64400</v>
      </c>
      <c r="BL1087" s="11">
        <f t="shared" si="2606"/>
        <v>835499.53099999996</v>
      </c>
      <c r="BM1087" s="11">
        <f t="shared" si="2667"/>
        <v>0</v>
      </c>
      <c r="BN1087" s="43">
        <f t="shared" si="2551"/>
        <v>835499.53099999996</v>
      </c>
      <c r="BO1087" s="11">
        <f t="shared" si="2554"/>
        <v>1215766.7</v>
      </c>
      <c r="BP1087" s="11">
        <f t="shared" si="2668"/>
        <v>0</v>
      </c>
      <c r="BQ1087" s="43">
        <f t="shared" si="2552"/>
        <v>1215766.7</v>
      </c>
      <c r="BR1087" s="11">
        <f t="shared" si="2555"/>
        <v>1291336.2999999998</v>
      </c>
      <c r="BS1087" s="11">
        <f t="shared" si="2668"/>
        <v>0</v>
      </c>
      <c r="BT1087" s="43">
        <f t="shared" si="2553"/>
        <v>1291336.2999999998</v>
      </c>
      <c r="BU1087" s="11">
        <f t="shared" si="2668"/>
        <v>0</v>
      </c>
      <c r="BV1087" s="21"/>
      <c r="BW1087" s="21"/>
      <c r="BX1087" s="1" t="str">
        <f t="shared" si="2607"/>
        <v/>
      </c>
    </row>
    <row r="1088" spans="1:77" ht="109.2" customHeight="1" x14ac:dyDescent="0.3">
      <c r="A1088" s="62" t="s">
        <v>723</v>
      </c>
      <c r="B1088" s="63"/>
      <c r="C1088" s="62"/>
      <c r="D1088" s="62"/>
      <c r="E1088" s="64" t="s">
        <v>724</v>
      </c>
      <c r="F1088" s="11">
        <f t="shared" si="2636"/>
        <v>882299.1</v>
      </c>
      <c r="G1088" s="11">
        <f t="shared" si="2637"/>
        <v>1399738.4</v>
      </c>
      <c r="H1088" s="11">
        <f t="shared" si="2638"/>
        <v>1355736.2999999998</v>
      </c>
      <c r="I1088" s="11">
        <f t="shared" si="2639"/>
        <v>0</v>
      </c>
      <c r="J1088" s="11">
        <f t="shared" si="2640"/>
        <v>0</v>
      </c>
      <c r="K1088" s="11">
        <f t="shared" si="2641"/>
        <v>0</v>
      </c>
      <c r="L1088" s="11">
        <f t="shared" si="2562"/>
        <v>882299.1</v>
      </c>
      <c r="M1088" s="11">
        <f t="shared" si="2563"/>
        <v>1399738.4</v>
      </c>
      <c r="N1088" s="11">
        <f t="shared" si="2564"/>
        <v>1355736.2999999998</v>
      </c>
      <c r="O1088" s="11">
        <f t="shared" si="2642"/>
        <v>0</v>
      </c>
      <c r="P1088" s="11">
        <f t="shared" si="2643"/>
        <v>0</v>
      </c>
      <c r="Q1088" s="11">
        <f t="shared" si="2644"/>
        <v>0</v>
      </c>
      <c r="R1088" s="11">
        <f t="shared" si="2611"/>
        <v>882299.1</v>
      </c>
      <c r="S1088" s="11">
        <f t="shared" si="2612"/>
        <v>1399738.4</v>
      </c>
      <c r="T1088" s="11">
        <f t="shared" si="2613"/>
        <v>1355736.2999999998</v>
      </c>
      <c r="U1088" s="11">
        <f t="shared" si="2645"/>
        <v>0</v>
      </c>
      <c r="V1088" s="11">
        <f t="shared" si="2646"/>
        <v>0</v>
      </c>
      <c r="W1088" s="11">
        <f t="shared" si="2647"/>
        <v>0</v>
      </c>
      <c r="X1088" s="11">
        <f t="shared" si="2614"/>
        <v>882299.1</v>
      </c>
      <c r="Y1088" s="11">
        <f t="shared" si="2615"/>
        <v>1399738.4</v>
      </c>
      <c r="Z1088" s="11">
        <f t="shared" si="2616"/>
        <v>1355736.2999999998</v>
      </c>
      <c r="AA1088" s="11">
        <f t="shared" si="2648"/>
        <v>0</v>
      </c>
      <c r="AB1088" s="11">
        <f t="shared" si="2649"/>
        <v>0</v>
      </c>
      <c r="AC1088" s="11">
        <f t="shared" si="2650"/>
        <v>0</v>
      </c>
      <c r="AD1088" s="11">
        <f t="shared" si="2617"/>
        <v>882299.1</v>
      </c>
      <c r="AE1088" s="11">
        <f t="shared" si="2618"/>
        <v>1399738.4</v>
      </c>
      <c r="AF1088" s="11">
        <f t="shared" si="2619"/>
        <v>1355736.2999999998</v>
      </c>
      <c r="AG1088" s="11">
        <f t="shared" si="2651"/>
        <v>0</v>
      </c>
      <c r="AH1088" s="11">
        <f t="shared" si="2620"/>
        <v>882299.1</v>
      </c>
      <c r="AI1088" s="11">
        <f t="shared" si="2621"/>
        <v>1399738.4</v>
      </c>
      <c r="AJ1088" s="11">
        <f t="shared" si="2622"/>
        <v>1355736.2999999998</v>
      </c>
      <c r="AK1088" s="11">
        <f t="shared" si="2652"/>
        <v>0</v>
      </c>
      <c r="AL1088" s="11">
        <f t="shared" si="2653"/>
        <v>0</v>
      </c>
      <c r="AM1088" s="11">
        <f t="shared" si="2654"/>
        <v>0</v>
      </c>
      <c r="AN1088" s="11">
        <f t="shared" si="2623"/>
        <v>882299.1</v>
      </c>
      <c r="AO1088" s="11">
        <f t="shared" si="2624"/>
        <v>1399738.4</v>
      </c>
      <c r="AP1088" s="11">
        <f t="shared" si="2625"/>
        <v>1355736.2999999998</v>
      </c>
      <c r="AQ1088" s="11">
        <f t="shared" si="2655"/>
        <v>0</v>
      </c>
      <c r="AR1088" s="11">
        <f t="shared" si="2656"/>
        <v>0</v>
      </c>
      <c r="AS1088" s="11">
        <f t="shared" si="2657"/>
        <v>0</v>
      </c>
      <c r="AT1088" s="11">
        <f t="shared" si="2626"/>
        <v>882299.1</v>
      </c>
      <c r="AU1088" s="11">
        <f t="shared" si="2627"/>
        <v>1399738.4</v>
      </c>
      <c r="AV1088" s="11">
        <f t="shared" si="2628"/>
        <v>1355736.2999999998</v>
      </c>
      <c r="AW1088" s="11">
        <f t="shared" si="2658"/>
        <v>0</v>
      </c>
      <c r="AX1088" s="11">
        <f t="shared" si="2659"/>
        <v>0</v>
      </c>
      <c r="AY1088" s="11">
        <f t="shared" si="2660"/>
        <v>0</v>
      </c>
      <c r="AZ1088" s="11">
        <f t="shared" si="2629"/>
        <v>882299.1</v>
      </c>
      <c r="BA1088" s="11">
        <f t="shared" si="2630"/>
        <v>1399738.4</v>
      </c>
      <c r="BB1088" s="11">
        <f t="shared" si="2631"/>
        <v>1355736.2999999998</v>
      </c>
      <c r="BC1088" s="11">
        <f t="shared" si="2661"/>
        <v>0</v>
      </c>
      <c r="BD1088" s="11">
        <f t="shared" si="2662"/>
        <v>0</v>
      </c>
      <c r="BE1088" s="11">
        <f t="shared" si="2663"/>
        <v>0</v>
      </c>
      <c r="BF1088" s="11">
        <f t="shared" si="2632"/>
        <v>882299.1</v>
      </c>
      <c r="BG1088" s="11">
        <f t="shared" si="2633"/>
        <v>1399738.4</v>
      </c>
      <c r="BH1088" s="11">
        <f t="shared" si="2634"/>
        <v>1355736.2999999998</v>
      </c>
      <c r="BI1088" s="11">
        <f t="shared" si="2664"/>
        <v>-46799.569000000003</v>
      </c>
      <c r="BJ1088" s="11">
        <f t="shared" si="2665"/>
        <v>-183971.7</v>
      </c>
      <c r="BK1088" s="11">
        <f t="shared" si="2666"/>
        <v>-64400</v>
      </c>
      <c r="BL1088" s="11">
        <f t="shared" si="2606"/>
        <v>835499.53099999996</v>
      </c>
      <c r="BM1088" s="11">
        <f t="shared" si="2667"/>
        <v>0</v>
      </c>
      <c r="BN1088" s="43">
        <f t="shared" si="2551"/>
        <v>835499.53099999996</v>
      </c>
      <c r="BO1088" s="11">
        <f t="shared" si="2554"/>
        <v>1215766.7</v>
      </c>
      <c r="BP1088" s="11">
        <f t="shared" si="2668"/>
        <v>0</v>
      </c>
      <c r="BQ1088" s="43">
        <f t="shared" si="2552"/>
        <v>1215766.7</v>
      </c>
      <c r="BR1088" s="11">
        <f t="shared" si="2555"/>
        <v>1291336.2999999998</v>
      </c>
      <c r="BS1088" s="11">
        <f t="shared" si="2668"/>
        <v>0</v>
      </c>
      <c r="BT1088" s="43">
        <f t="shared" si="2553"/>
        <v>1291336.2999999998</v>
      </c>
      <c r="BU1088" s="11">
        <f t="shared" si="2668"/>
        <v>0</v>
      </c>
      <c r="BV1088" s="21"/>
      <c r="BW1088" s="21"/>
      <c r="BX1088" s="1" t="str">
        <f t="shared" si="2607"/>
        <v/>
      </c>
    </row>
    <row r="1089" spans="1:77" ht="15.6" customHeight="1" x14ac:dyDescent="0.3">
      <c r="A1089" s="62" t="s">
        <v>723</v>
      </c>
      <c r="B1089" s="63" t="s">
        <v>58</v>
      </c>
      <c r="C1089" s="62"/>
      <c r="D1089" s="62"/>
      <c r="E1089" s="64" t="s">
        <v>59</v>
      </c>
      <c r="F1089" s="11">
        <f t="shared" si="2636"/>
        <v>882299.1</v>
      </c>
      <c r="G1089" s="11">
        <f t="shared" si="2637"/>
        <v>1399738.4</v>
      </c>
      <c r="H1089" s="11">
        <f t="shared" si="2638"/>
        <v>1355736.2999999998</v>
      </c>
      <c r="I1089" s="11">
        <f t="shared" si="2639"/>
        <v>0</v>
      </c>
      <c r="J1089" s="11">
        <f t="shared" si="2640"/>
        <v>0</v>
      </c>
      <c r="K1089" s="11">
        <f t="shared" si="2641"/>
        <v>0</v>
      </c>
      <c r="L1089" s="11">
        <f t="shared" si="2562"/>
        <v>882299.1</v>
      </c>
      <c r="M1089" s="11">
        <f t="shared" si="2563"/>
        <v>1399738.4</v>
      </c>
      <c r="N1089" s="11">
        <f t="shared" si="2564"/>
        <v>1355736.2999999998</v>
      </c>
      <c r="O1089" s="11">
        <f t="shared" si="2642"/>
        <v>0</v>
      </c>
      <c r="P1089" s="11">
        <f t="shared" si="2643"/>
        <v>0</v>
      </c>
      <c r="Q1089" s="11">
        <f t="shared" si="2644"/>
        <v>0</v>
      </c>
      <c r="R1089" s="11">
        <f t="shared" si="2611"/>
        <v>882299.1</v>
      </c>
      <c r="S1089" s="11">
        <f t="shared" si="2612"/>
        <v>1399738.4</v>
      </c>
      <c r="T1089" s="11">
        <f t="shared" si="2613"/>
        <v>1355736.2999999998</v>
      </c>
      <c r="U1089" s="11">
        <f t="shared" si="2645"/>
        <v>0</v>
      </c>
      <c r="V1089" s="11">
        <f t="shared" si="2646"/>
        <v>0</v>
      </c>
      <c r="W1089" s="11">
        <f t="shared" si="2647"/>
        <v>0</v>
      </c>
      <c r="X1089" s="11">
        <f t="shared" si="2614"/>
        <v>882299.1</v>
      </c>
      <c r="Y1089" s="11">
        <f t="shared" si="2615"/>
        <v>1399738.4</v>
      </c>
      <c r="Z1089" s="11">
        <f t="shared" si="2616"/>
        <v>1355736.2999999998</v>
      </c>
      <c r="AA1089" s="11">
        <f t="shared" si="2648"/>
        <v>0</v>
      </c>
      <c r="AB1089" s="11">
        <f t="shared" si="2649"/>
        <v>0</v>
      </c>
      <c r="AC1089" s="11">
        <f t="shared" si="2650"/>
        <v>0</v>
      </c>
      <c r="AD1089" s="11">
        <f t="shared" si="2617"/>
        <v>882299.1</v>
      </c>
      <c r="AE1089" s="11">
        <f t="shared" si="2618"/>
        <v>1399738.4</v>
      </c>
      <c r="AF1089" s="11">
        <f t="shared" si="2619"/>
        <v>1355736.2999999998</v>
      </c>
      <c r="AG1089" s="11">
        <f t="shared" si="2651"/>
        <v>0</v>
      </c>
      <c r="AH1089" s="11">
        <f t="shared" si="2620"/>
        <v>882299.1</v>
      </c>
      <c r="AI1089" s="11">
        <f t="shared" si="2621"/>
        <v>1399738.4</v>
      </c>
      <c r="AJ1089" s="11">
        <f t="shared" si="2622"/>
        <v>1355736.2999999998</v>
      </c>
      <c r="AK1089" s="11">
        <f t="shared" si="2652"/>
        <v>0</v>
      </c>
      <c r="AL1089" s="11">
        <f t="shared" si="2653"/>
        <v>0</v>
      </c>
      <c r="AM1089" s="11">
        <f t="shared" si="2654"/>
        <v>0</v>
      </c>
      <c r="AN1089" s="11">
        <f t="shared" si="2623"/>
        <v>882299.1</v>
      </c>
      <c r="AO1089" s="11">
        <f t="shared" si="2624"/>
        <v>1399738.4</v>
      </c>
      <c r="AP1089" s="11">
        <f t="shared" si="2625"/>
        <v>1355736.2999999998</v>
      </c>
      <c r="AQ1089" s="11">
        <f t="shared" si="2655"/>
        <v>0</v>
      </c>
      <c r="AR1089" s="11">
        <f t="shared" si="2656"/>
        <v>0</v>
      </c>
      <c r="AS1089" s="11">
        <f t="shared" si="2657"/>
        <v>0</v>
      </c>
      <c r="AT1089" s="11">
        <f t="shared" si="2626"/>
        <v>882299.1</v>
      </c>
      <c r="AU1089" s="11">
        <f t="shared" si="2627"/>
        <v>1399738.4</v>
      </c>
      <c r="AV1089" s="11">
        <f t="shared" si="2628"/>
        <v>1355736.2999999998</v>
      </c>
      <c r="AW1089" s="11">
        <f t="shared" si="2658"/>
        <v>0</v>
      </c>
      <c r="AX1089" s="11">
        <f t="shared" si="2659"/>
        <v>0</v>
      </c>
      <c r="AY1089" s="11">
        <f t="shared" si="2660"/>
        <v>0</v>
      </c>
      <c r="AZ1089" s="11">
        <f t="shared" si="2629"/>
        <v>882299.1</v>
      </c>
      <c r="BA1089" s="11">
        <f t="shared" si="2630"/>
        <v>1399738.4</v>
      </c>
      <c r="BB1089" s="11">
        <f t="shared" si="2631"/>
        <v>1355736.2999999998</v>
      </c>
      <c r="BC1089" s="11">
        <f t="shared" si="2661"/>
        <v>0</v>
      </c>
      <c r="BD1089" s="11">
        <f t="shared" si="2662"/>
        <v>0</v>
      </c>
      <c r="BE1089" s="11">
        <f t="shared" si="2663"/>
        <v>0</v>
      </c>
      <c r="BF1089" s="11">
        <f t="shared" si="2632"/>
        <v>882299.1</v>
      </c>
      <c r="BG1089" s="11">
        <f t="shared" si="2633"/>
        <v>1399738.4</v>
      </c>
      <c r="BH1089" s="11">
        <f t="shared" si="2634"/>
        <v>1355736.2999999998</v>
      </c>
      <c r="BI1089" s="11">
        <f t="shared" si="2664"/>
        <v>-46799.569000000003</v>
      </c>
      <c r="BJ1089" s="11">
        <f t="shared" si="2665"/>
        <v>-183971.7</v>
      </c>
      <c r="BK1089" s="11">
        <f t="shared" si="2666"/>
        <v>-64400</v>
      </c>
      <c r="BL1089" s="11">
        <f t="shared" si="2606"/>
        <v>835499.53099999996</v>
      </c>
      <c r="BM1089" s="11">
        <f t="shared" si="2667"/>
        <v>0</v>
      </c>
      <c r="BN1089" s="43">
        <f t="shared" si="2551"/>
        <v>835499.53099999996</v>
      </c>
      <c r="BO1089" s="11">
        <f t="shared" si="2554"/>
        <v>1215766.7</v>
      </c>
      <c r="BP1089" s="11">
        <f t="shared" si="2668"/>
        <v>0</v>
      </c>
      <c r="BQ1089" s="43">
        <f t="shared" si="2552"/>
        <v>1215766.7</v>
      </c>
      <c r="BR1089" s="11">
        <f t="shared" si="2555"/>
        <v>1291336.2999999998</v>
      </c>
      <c r="BS1089" s="11">
        <f t="shared" si="2668"/>
        <v>0</v>
      </c>
      <c r="BT1089" s="43">
        <f t="shared" si="2553"/>
        <v>1291336.2999999998</v>
      </c>
      <c r="BU1089" s="11">
        <f t="shared" si="2668"/>
        <v>0</v>
      </c>
      <c r="BV1089" s="21"/>
      <c r="BW1089" s="21"/>
      <c r="BX1089" s="1" t="str">
        <f t="shared" si="2607"/>
        <v/>
      </c>
    </row>
    <row r="1090" spans="1:77" ht="15.6" customHeight="1" x14ac:dyDescent="0.3">
      <c r="A1090" s="62" t="s">
        <v>723</v>
      </c>
      <c r="B1090" s="63">
        <v>800</v>
      </c>
      <c r="C1090" s="62" t="s">
        <v>71</v>
      </c>
      <c r="D1090" s="62" t="s">
        <v>92</v>
      </c>
      <c r="E1090" s="64" t="s">
        <v>719</v>
      </c>
      <c r="F1090" s="11">
        <f>886160.4-3861.3</f>
        <v>882299.1</v>
      </c>
      <c r="G1090" s="11">
        <v>1399738.4</v>
      </c>
      <c r="H1090" s="11">
        <v>1355736.2999999998</v>
      </c>
      <c r="I1090" s="11"/>
      <c r="J1090" s="11"/>
      <c r="K1090" s="11"/>
      <c r="L1090" s="11">
        <f t="shared" si="2562"/>
        <v>882299.1</v>
      </c>
      <c r="M1090" s="11">
        <f t="shared" si="2563"/>
        <v>1399738.4</v>
      </c>
      <c r="N1090" s="11">
        <f t="shared" si="2564"/>
        <v>1355736.2999999998</v>
      </c>
      <c r="O1090" s="11"/>
      <c r="P1090" s="11"/>
      <c r="Q1090" s="11"/>
      <c r="R1090" s="11">
        <f t="shared" si="2611"/>
        <v>882299.1</v>
      </c>
      <c r="S1090" s="11">
        <f t="shared" si="2612"/>
        <v>1399738.4</v>
      </c>
      <c r="T1090" s="11">
        <f t="shared" si="2613"/>
        <v>1355736.2999999998</v>
      </c>
      <c r="U1090" s="11"/>
      <c r="V1090" s="11"/>
      <c r="W1090" s="11"/>
      <c r="X1090" s="11">
        <f t="shared" si="2614"/>
        <v>882299.1</v>
      </c>
      <c r="Y1090" s="11">
        <f t="shared" si="2615"/>
        <v>1399738.4</v>
      </c>
      <c r="Z1090" s="11">
        <f t="shared" si="2616"/>
        <v>1355736.2999999998</v>
      </c>
      <c r="AA1090" s="11"/>
      <c r="AB1090" s="11"/>
      <c r="AC1090" s="11"/>
      <c r="AD1090" s="11">
        <f t="shared" si="2617"/>
        <v>882299.1</v>
      </c>
      <c r="AE1090" s="11">
        <f t="shared" si="2618"/>
        <v>1399738.4</v>
      </c>
      <c r="AF1090" s="11">
        <f t="shared" si="2619"/>
        <v>1355736.2999999998</v>
      </c>
      <c r="AG1090" s="11"/>
      <c r="AH1090" s="11">
        <f t="shared" si="2620"/>
        <v>882299.1</v>
      </c>
      <c r="AI1090" s="11">
        <f t="shared" si="2621"/>
        <v>1399738.4</v>
      </c>
      <c r="AJ1090" s="11">
        <f t="shared" si="2622"/>
        <v>1355736.2999999998</v>
      </c>
      <c r="AK1090" s="11"/>
      <c r="AL1090" s="11"/>
      <c r="AM1090" s="11"/>
      <c r="AN1090" s="11">
        <f t="shared" si="2623"/>
        <v>882299.1</v>
      </c>
      <c r="AO1090" s="11">
        <f t="shared" si="2624"/>
        <v>1399738.4</v>
      </c>
      <c r="AP1090" s="11">
        <f t="shared" si="2625"/>
        <v>1355736.2999999998</v>
      </c>
      <c r="AQ1090" s="11"/>
      <c r="AR1090" s="11"/>
      <c r="AS1090" s="11"/>
      <c r="AT1090" s="11">
        <f t="shared" si="2626"/>
        <v>882299.1</v>
      </c>
      <c r="AU1090" s="11">
        <f t="shared" si="2627"/>
        <v>1399738.4</v>
      </c>
      <c r="AV1090" s="11">
        <f t="shared" si="2628"/>
        <v>1355736.2999999998</v>
      </c>
      <c r="AW1090" s="11"/>
      <c r="AX1090" s="11"/>
      <c r="AY1090" s="11"/>
      <c r="AZ1090" s="11">
        <f t="shared" si="2629"/>
        <v>882299.1</v>
      </c>
      <c r="BA1090" s="11">
        <f t="shared" si="2630"/>
        <v>1399738.4</v>
      </c>
      <c r="BB1090" s="11">
        <f t="shared" si="2631"/>
        <v>1355736.2999999998</v>
      </c>
      <c r="BC1090" s="11"/>
      <c r="BD1090" s="11"/>
      <c r="BE1090" s="11"/>
      <c r="BF1090" s="11">
        <f t="shared" si="2632"/>
        <v>882299.1</v>
      </c>
      <c r="BG1090" s="11">
        <f t="shared" si="2633"/>
        <v>1399738.4</v>
      </c>
      <c r="BH1090" s="11">
        <f t="shared" si="2634"/>
        <v>1355736.2999999998</v>
      </c>
      <c r="BI1090" s="11">
        <v>-46799.569000000003</v>
      </c>
      <c r="BJ1090" s="11">
        <v>-183971.7</v>
      </c>
      <c r="BK1090" s="11">
        <v>-64400</v>
      </c>
      <c r="BL1090" s="11">
        <f t="shared" si="2606"/>
        <v>835499.53099999996</v>
      </c>
      <c r="BM1090" s="11"/>
      <c r="BN1090" s="43">
        <f t="shared" si="2551"/>
        <v>835499.53099999996</v>
      </c>
      <c r="BO1090" s="11">
        <f t="shared" si="2554"/>
        <v>1215766.7</v>
      </c>
      <c r="BP1090" s="11"/>
      <c r="BQ1090" s="43">
        <f t="shared" si="2552"/>
        <v>1215766.7</v>
      </c>
      <c r="BR1090" s="11">
        <f t="shared" si="2555"/>
        <v>1291336.2999999998</v>
      </c>
      <c r="BS1090" s="11"/>
      <c r="BT1090" s="43">
        <f t="shared" si="2553"/>
        <v>1291336.2999999998</v>
      </c>
      <c r="BU1090" s="11"/>
      <c r="BV1090" s="21"/>
      <c r="BW1090" s="21"/>
      <c r="BX1090" s="1" t="str">
        <f t="shared" si="2607"/>
        <v>0408</v>
      </c>
    </row>
    <row r="1091" spans="1:77" s="70" customFormat="1" ht="15.6" customHeight="1" x14ac:dyDescent="0.3">
      <c r="A1091" s="59" t="s">
        <v>725</v>
      </c>
      <c r="B1091" s="60"/>
      <c r="C1091" s="59"/>
      <c r="D1091" s="59"/>
      <c r="E1091" s="61" t="s">
        <v>85</v>
      </c>
      <c r="F1091" s="18">
        <f t="shared" ref="F1091:K1091" si="2669">F1092+F1122</f>
        <v>8289864.2000000002</v>
      </c>
      <c r="G1091" s="18">
        <f t="shared" si="2669"/>
        <v>8902289.3000000007</v>
      </c>
      <c r="H1091" s="18">
        <f t="shared" si="2669"/>
        <v>9544585.9999999981</v>
      </c>
      <c r="I1091" s="18">
        <f t="shared" si="2669"/>
        <v>40792.500000000015</v>
      </c>
      <c r="J1091" s="18">
        <f t="shared" si="2669"/>
        <v>25118.799999999988</v>
      </c>
      <c r="K1091" s="18">
        <f t="shared" si="2669"/>
        <v>8326.0999999999767</v>
      </c>
      <c r="L1091" s="18">
        <f t="shared" si="2562"/>
        <v>8330656.7000000002</v>
      </c>
      <c r="M1091" s="18">
        <f t="shared" si="2563"/>
        <v>8927408.1000000015</v>
      </c>
      <c r="N1091" s="18">
        <f t="shared" si="2564"/>
        <v>9552912.0999999978</v>
      </c>
      <c r="O1091" s="18">
        <f>O1092+O1122</f>
        <v>565451.97909999988</v>
      </c>
      <c r="P1091" s="18">
        <f>P1092+P1122</f>
        <v>597411.16199999989</v>
      </c>
      <c r="Q1091" s="18">
        <f>Q1092+Q1122</f>
        <v>571902.24599999993</v>
      </c>
      <c r="R1091" s="18">
        <f t="shared" si="2611"/>
        <v>8896108.6790999994</v>
      </c>
      <c r="S1091" s="18">
        <f t="shared" si="2612"/>
        <v>9524819.262000002</v>
      </c>
      <c r="T1091" s="18">
        <f t="shared" si="2613"/>
        <v>10124814.345999997</v>
      </c>
      <c r="U1091" s="18">
        <f>U1092+U1122</f>
        <v>-239055.92499999999</v>
      </c>
      <c r="V1091" s="18">
        <f>V1092+V1122</f>
        <v>-327635.63799999998</v>
      </c>
      <c r="W1091" s="18">
        <f>W1092+W1122</f>
        <v>-338164.64600000001</v>
      </c>
      <c r="X1091" s="18">
        <f t="shared" si="2614"/>
        <v>8657052.7540999986</v>
      </c>
      <c r="Y1091" s="18">
        <f t="shared" si="2615"/>
        <v>9197183.6240000017</v>
      </c>
      <c r="Z1091" s="18">
        <f t="shared" si="2616"/>
        <v>9786649.6999999974</v>
      </c>
      <c r="AA1091" s="18">
        <f>AA1092+AA1122</f>
        <v>418323.16600000003</v>
      </c>
      <c r="AB1091" s="18">
        <f>AB1092+AB1122</f>
        <v>-255660.08500000002</v>
      </c>
      <c r="AC1091" s="18">
        <f>AC1092+AC1122</f>
        <v>-100437.08100000001</v>
      </c>
      <c r="AD1091" s="18">
        <f t="shared" si="2617"/>
        <v>9075375.9200999979</v>
      </c>
      <c r="AE1091" s="18">
        <f t="shared" si="2618"/>
        <v>8941523.5390000008</v>
      </c>
      <c r="AF1091" s="18">
        <f t="shared" si="2619"/>
        <v>9686212.6189999972</v>
      </c>
      <c r="AG1091" s="18">
        <f>AG1092+AG1122</f>
        <v>0</v>
      </c>
      <c r="AH1091" s="18">
        <f t="shared" si="2620"/>
        <v>9075375.9200999979</v>
      </c>
      <c r="AI1091" s="18">
        <f t="shared" si="2621"/>
        <v>8941523.5390000008</v>
      </c>
      <c r="AJ1091" s="18">
        <f t="shared" si="2622"/>
        <v>9686212.6189999972</v>
      </c>
      <c r="AK1091" s="18">
        <f>AK1092+AK1122</f>
        <v>0</v>
      </c>
      <c r="AL1091" s="18">
        <f>AL1092+AL1122</f>
        <v>0</v>
      </c>
      <c r="AM1091" s="18">
        <f>AM1092+AM1122</f>
        <v>0</v>
      </c>
      <c r="AN1091" s="18">
        <f t="shared" si="2623"/>
        <v>9075375.9200999979</v>
      </c>
      <c r="AO1091" s="18">
        <f t="shared" si="2624"/>
        <v>8941523.5390000008</v>
      </c>
      <c r="AP1091" s="18">
        <f t="shared" si="2625"/>
        <v>9686212.6189999972</v>
      </c>
      <c r="AQ1091" s="18">
        <f>AQ1092+AQ1122</f>
        <v>0</v>
      </c>
      <c r="AR1091" s="18">
        <f>AR1092+AR1122</f>
        <v>0</v>
      </c>
      <c r="AS1091" s="18">
        <f>AS1092+AS1122</f>
        <v>0</v>
      </c>
      <c r="AT1091" s="18">
        <f t="shared" si="2626"/>
        <v>9075375.9200999979</v>
      </c>
      <c r="AU1091" s="18">
        <f t="shared" si="2627"/>
        <v>8941523.5390000008</v>
      </c>
      <c r="AV1091" s="18">
        <f t="shared" si="2628"/>
        <v>9686212.6189999972</v>
      </c>
      <c r="AW1091" s="18">
        <f>AW1092+AW1122</f>
        <v>-15000.000000000007</v>
      </c>
      <c r="AX1091" s="18">
        <f>AX1092+AX1122</f>
        <v>0</v>
      </c>
      <c r="AY1091" s="18">
        <f>AY1092+AY1122</f>
        <v>0</v>
      </c>
      <c r="AZ1091" s="18">
        <f t="shared" si="2629"/>
        <v>9060375.9200999979</v>
      </c>
      <c r="BA1091" s="18">
        <f t="shared" si="2630"/>
        <v>8941523.5390000008</v>
      </c>
      <c r="BB1091" s="18">
        <f t="shared" si="2631"/>
        <v>9686212.6189999972</v>
      </c>
      <c r="BC1091" s="18">
        <f>BC1092+BC1122</f>
        <v>-31.548000000000002</v>
      </c>
      <c r="BD1091" s="18">
        <f>BD1092+BD1122</f>
        <v>0</v>
      </c>
      <c r="BE1091" s="18">
        <f>BE1092+BE1122</f>
        <v>0</v>
      </c>
      <c r="BF1091" s="18">
        <f t="shared" si="2632"/>
        <v>9060344.3720999975</v>
      </c>
      <c r="BG1091" s="18">
        <f t="shared" si="2633"/>
        <v>8941523.5390000008</v>
      </c>
      <c r="BH1091" s="18">
        <f t="shared" si="2634"/>
        <v>9686212.6189999972</v>
      </c>
      <c r="BI1091" s="18">
        <f>BI1092+BI1122</f>
        <v>-65652.490000000005</v>
      </c>
      <c r="BJ1091" s="18">
        <f>BJ1092+BJ1122</f>
        <v>55997.49</v>
      </c>
      <c r="BK1091" s="18">
        <f>BK1092+BK1122</f>
        <v>0</v>
      </c>
      <c r="BL1091" s="18">
        <f t="shared" si="2606"/>
        <v>8994691.8820999973</v>
      </c>
      <c r="BM1091" s="18">
        <f>BM1092+BM1122</f>
        <v>0</v>
      </c>
      <c r="BN1091" s="68">
        <f t="shared" si="2551"/>
        <v>8994691.8820999973</v>
      </c>
      <c r="BO1091" s="18">
        <f t="shared" si="2554"/>
        <v>8997521.029000001</v>
      </c>
      <c r="BP1091" s="18">
        <f>BP1092+BP1122</f>
        <v>0</v>
      </c>
      <c r="BQ1091" s="68">
        <f t="shared" si="2552"/>
        <v>8997521.029000001</v>
      </c>
      <c r="BR1091" s="18">
        <f t="shared" si="2555"/>
        <v>9686212.6189999972</v>
      </c>
      <c r="BS1091" s="18">
        <f>BS1092+BS1122</f>
        <v>0</v>
      </c>
      <c r="BT1091" s="68">
        <f t="shared" si="2553"/>
        <v>9686212.6189999972</v>
      </c>
      <c r="BU1091" s="18">
        <f>BU1092+BU1122</f>
        <v>0</v>
      </c>
      <c r="BV1091" s="19"/>
      <c r="BW1091" s="19"/>
      <c r="BX1091" s="17" t="str">
        <f t="shared" si="2607"/>
        <v/>
      </c>
      <c r="BY1091" s="17"/>
    </row>
    <row r="1092" spans="1:77" ht="46.8" customHeight="1" x14ac:dyDescent="0.3">
      <c r="A1092" s="62" t="s">
        <v>726</v>
      </c>
      <c r="B1092" s="63"/>
      <c r="C1092" s="62"/>
      <c r="D1092" s="62"/>
      <c r="E1092" s="64" t="s">
        <v>727</v>
      </c>
      <c r="F1092" s="11">
        <f>F1093+F1096+F1099+F1109+F1112+F1116</f>
        <v>8112374</v>
      </c>
      <c r="G1092" s="11">
        <f>G1093+G1096+G1099+G1109+G1112+G1116</f>
        <v>8719644.3000000007</v>
      </c>
      <c r="H1092" s="11">
        <f>H1093+H1096+H1099+H1109+H1112+H1116</f>
        <v>9361940.9999999981</v>
      </c>
      <c r="I1092" s="11">
        <f>I1093+I1096+I1099+I1109+I1112+I1116+I1106</f>
        <v>40792.500000000015</v>
      </c>
      <c r="J1092" s="11">
        <f>J1093+J1096+J1099+J1109+J1112+J1116+J1106</f>
        <v>25118.799999999988</v>
      </c>
      <c r="K1092" s="11">
        <f>K1093+K1096+K1099+K1109+K1112+K1116+K1106</f>
        <v>8326.0999999999767</v>
      </c>
      <c r="L1092" s="11">
        <f t="shared" si="2562"/>
        <v>8153166.5</v>
      </c>
      <c r="M1092" s="11">
        <f t="shared" si="2563"/>
        <v>8744763.1000000015</v>
      </c>
      <c r="N1092" s="11">
        <f t="shared" si="2564"/>
        <v>9370267.0999999978</v>
      </c>
      <c r="O1092" s="11">
        <f>O1093+O1096+O1099+O1109+O1112+O1116+O1106</f>
        <v>548973.27909999993</v>
      </c>
      <c r="P1092" s="11">
        <f>P1093+P1096+P1099+P1109+P1112+P1116+P1106</f>
        <v>578283.46199999994</v>
      </c>
      <c r="Q1092" s="11">
        <f>Q1093+Q1096+Q1099+Q1109+Q1112+Q1116+Q1106</f>
        <v>552774.54599999997</v>
      </c>
      <c r="R1092" s="11">
        <f t="shared" si="2611"/>
        <v>8702139.7791000009</v>
      </c>
      <c r="S1092" s="11">
        <f t="shared" si="2612"/>
        <v>9323046.5620000008</v>
      </c>
      <c r="T1092" s="11">
        <f t="shared" si="2613"/>
        <v>9923041.6459999979</v>
      </c>
      <c r="U1092" s="11">
        <f>U1093+U1096+U1099+U1109+U1112+U1116+U1106</f>
        <v>-239055.92499999999</v>
      </c>
      <c r="V1092" s="11">
        <f>V1093+V1096+V1099+V1109+V1112+V1116+V1106</f>
        <v>-327635.63799999998</v>
      </c>
      <c r="W1092" s="11">
        <f>W1093+W1096+W1099+W1109+W1112+W1116+W1106</f>
        <v>-338164.64600000001</v>
      </c>
      <c r="X1092" s="11">
        <f t="shared" si="2614"/>
        <v>8463083.8541000001</v>
      </c>
      <c r="Y1092" s="11">
        <f t="shared" si="2615"/>
        <v>8995410.9240000006</v>
      </c>
      <c r="Z1092" s="11">
        <f t="shared" si="2616"/>
        <v>9584876.9999999981</v>
      </c>
      <c r="AA1092" s="11">
        <f>AA1093+AA1096+AA1099+AA1109+AA1112+AA1116+AA1106+AA1119</f>
        <v>418323.16600000003</v>
      </c>
      <c r="AB1092" s="11">
        <f>AB1093+AB1096+AB1099+AB1109+AB1112+AB1116+AB1106+AB1119</f>
        <v>-255660.08500000002</v>
      </c>
      <c r="AC1092" s="11">
        <f>AC1093+AC1096+AC1099+AC1109+AC1112+AC1116+AC1106+AC1119</f>
        <v>-100437.08100000001</v>
      </c>
      <c r="AD1092" s="11">
        <f t="shared" si="2617"/>
        <v>8881407.0200999994</v>
      </c>
      <c r="AE1092" s="11">
        <f t="shared" si="2618"/>
        <v>8739750.8389999997</v>
      </c>
      <c r="AF1092" s="11">
        <f t="shared" si="2619"/>
        <v>9484439.9189999979</v>
      </c>
      <c r="AG1092" s="11">
        <f>AG1093+AG1096+AG1099+AG1109+AG1112+AG1116+AG1106+AG1119</f>
        <v>0</v>
      </c>
      <c r="AH1092" s="11">
        <f t="shared" si="2620"/>
        <v>8881407.0200999994</v>
      </c>
      <c r="AI1092" s="11">
        <f t="shared" si="2621"/>
        <v>8739750.8389999997</v>
      </c>
      <c r="AJ1092" s="11">
        <f t="shared" si="2622"/>
        <v>9484439.9189999979</v>
      </c>
      <c r="AK1092" s="11">
        <f>AK1093+AK1096+AK1099+AK1109+AK1112+AK1116+AK1106+AK1119</f>
        <v>0</v>
      </c>
      <c r="AL1092" s="11">
        <f>AL1093+AL1096+AL1099+AL1109+AL1112+AL1116+AL1106+AL1119</f>
        <v>0</v>
      </c>
      <c r="AM1092" s="11">
        <f>AM1093+AM1096+AM1099+AM1109+AM1112+AM1116+AM1106+AM1119</f>
        <v>0</v>
      </c>
      <c r="AN1092" s="11">
        <f t="shared" si="2623"/>
        <v>8881407.0200999994</v>
      </c>
      <c r="AO1092" s="11">
        <f t="shared" si="2624"/>
        <v>8739750.8389999997</v>
      </c>
      <c r="AP1092" s="11">
        <f t="shared" si="2625"/>
        <v>9484439.9189999979</v>
      </c>
      <c r="AQ1092" s="11">
        <f>AQ1093+AQ1096+AQ1099+AQ1109+AQ1112+AQ1116+AQ1106+AQ1119</f>
        <v>0</v>
      </c>
      <c r="AR1092" s="11">
        <f>AR1093+AR1096+AR1099+AR1109+AR1112+AR1116+AR1106+AR1119</f>
        <v>0</v>
      </c>
      <c r="AS1092" s="11">
        <f>AS1093+AS1096+AS1099+AS1109+AS1112+AS1116+AS1106+AS1119</f>
        <v>0</v>
      </c>
      <c r="AT1092" s="11">
        <f t="shared" si="2626"/>
        <v>8881407.0200999994</v>
      </c>
      <c r="AU1092" s="11">
        <f t="shared" si="2627"/>
        <v>8739750.8389999997</v>
      </c>
      <c r="AV1092" s="11">
        <f t="shared" si="2628"/>
        <v>9484439.9189999979</v>
      </c>
      <c r="AW1092" s="11">
        <f>AW1093+AW1096+AW1099+AW1109+AW1112+AW1116+AW1106+AW1119</f>
        <v>-23180.233000000007</v>
      </c>
      <c r="AX1092" s="11">
        <f>AX1093+AX1096+AX1099+AX1109+AX1112+AX1116+AX1106+AX1119</f>
        <v>0</v>
      </c>
      <c r="AY1092" s="11">
        <f>AY1093+AY1096+AY1099+AY1109+AY1112+AY1116+AY1106+AY1119</f>
        <v>0</v>
      </c>
      <c r="AZ1092" s="11">
        <f t="shared" si="2629"/>
        <v>8858226.7870999984</v>
      </c>
      <c r="BA1092" s="11">
        <f t="shared" si="2630"/>
        <v>8739750.8389999997</v>
      </c>
      <c r="BB1092" s="11">
        <f t="shared" si="2631"/>
        <v>9484439.9189999979</v>
      </c>
      <c r="BC1092" s="11">
        <f>BC1093+BC1096+BC1099+BC1109+BC1112+BC1116+BC1106+BC1119</f>
        <v>0</v>
      </c>
      <c r="BD1092" s="11">
        <f>BD1093+BD1096+BD1099+BD1109+BD1112+BD1116+BD1106+BD1119</f>
        <v>0</v>
      </c>
      <c r="BE1092" s="11">
        <f>BE1093+BE1096+BE1099+BE1109+BE1112+BE1116+BE1106+BE1119</f>
        <v>0</v>
      </c>
      <c r="BF1092" s="11">
        <f t="shared" si="2632"/>
        <v>8858226.7870999984</v>
      </c>
      <c r="BG1092" s="11">
        <f t="shared" si="2633"/>
        <v>8739750.8389999997</v>
      </c>
      <c r="BH1092" s="11">
        <f t="shared" si="2634"/>
        <v>9484439.9189999979</v>
      </c>
      <c r="BI1092" s="11">
        <f>BI1093+BI1096+BI1099+BI1109+BI1112+BI1116+BI1106+BI1119</f>
        <v>-65652.490000000005</v>
      </c>
      <c r="BJ1092" s="11">
        <f>BJ1093+BJ1096+BJ1099+BJ1109+BJ1112+BJ1116+BJ1106+BJ1119</f>
        <v>55997.49</v>
      </c>
      <c r="BK1092" s="11">
        <f>BK1093+BK1096+BK1099+BK1109+BK1112+BK1116+BK1106+BK1119</f>
        <v>0</v>
      </c>
      <c r="BL1092" s="11">
        <f t="shared" si="2606"/>
        <v>8792574.2970999982</v>
      </c>
      <c r="BM1092" s="11">
        <f>BM1093+BM1096+BM1099+BM1109+BM1112+BM1116+BM1106+BM1119</f>
        <v>0</v>
      </c>
      <c r="BN1092" s="43">
        <f t="shared" si="2551"/>
        <v>8792574.2970999982</v>
      </c>
      <c r="BO1092" s="11">
        <f t="shared" si="2554"/>
        <v>8795748.3289999999</v>
      </c>
      <c r="BP1092" s="11">
        <f>BP1093+BP1096+BP1099+BP1109+BP1112+BP1116+BP1106+BP1119</f>
        <v>0</v>
      </c>
      <c r="BQ1092" s="43">
        <f t="shared" si="2552"/>
        <v>8795748.3289999999</v>
      </c>
      <c r="BR1092" s="11">
        <f t="shared" si="2555"/>
        <v>9484439.9189999979</v>
      </c>
      <c r="BS1092" s="11">
        <f>BS1093+BS1096+BS1099+BS1109+BS1112+BS1116+BS1106+BS1119</f>
        <v>0</v>
      </c>
      <c r="BT1092" s="43">
        <f t="shared" si="2553"/>
        <v>9484439.9189999979</v>
      </c>
      <c r="BU1092" s="11">
        <f>BU1093+BU1096+BU1099+BU1109+BU1112+BU1116+BU1106+BU1119</f>
        <v>0</v>
      </c>
      <c r="BV1092" s="21"/>
      <c r="BW1092" s="21"/>
      <c r="BX1092" s="1" t="str">
        <f t="shared" si="2607"/>
        <v/>
      </c>
    </row>
    <row r="1093" spans="1:77" ht="31.2" customHeight="1" x14ac:dyDescent="0.3">
      <c r="A1093" s="62" t="s">
        <v>728</v>
      </c>
      <c r="B1093" s="63"/>
      <c r="C1093" s="62"/>
      <c r="D1093" s="62"/>
      <c r="E1093" s="64" t="s">
        <v>729</v>
      </c>
      <c r="F1093" s="11">
        <f t="shared" ref="F1093:F1097" si="2670">F1094</f>
        <v>180169.7</v>
      </c>
      <c r="G1093" s="11">
        <f t="shared" ref="G1093:G1097" si="2671">G1094</f>
        <v>103992.4</v>
      </c>
      <c r="H1093" s="11">
        <f t="shared" ref="H1093:H1097" si="2672">H1094</f>
        <v>103988.20000000001</v>
      </c>
      <c r="I1093" s="11">
        <f t="shared" ref="I1093:I1097" si="2673">I1094</f>
        <v>-328.8</v>
      </c>
      <c r="J1093" s="11">
        <f t="shared" ref="J1093:J1097" si="2674">J1094</f>
        <v>-297.7</v>
      </c>
      <c r="K1093" s="11">
        <f t="shared" ref="K1093:K1097" si="2675">K1094</f>
        <v>-297.7</v>
      </c>
      <c r="L1093" s="11">
        <f t="shared" si="2562"/>
        <v>179840.90000000002</v>
      </c>
      <c r="M1093" s="11">
        <f t="shared" si="2563"/>
        <v>103694.7</v>
      </c>
      <c r="N1093" s="11">
        <f t="shared" si="2564"/>
        <v>103690.50000000001</v>
      </c>
      <c r="O1093" s="11">
        <f t="shared" ref="O1093:O1097" si="2676">O1094</f>
        <v>10494.1</v>
      </c>
      <c r="P1093" s="11">
        <f t="shared" ref="P1093:P1097" si="2677">P1094</f>
        <v>13770.2</v>
      </c>
      <c r="Q1093" s="11">
        <f t="shared" ref="Q1093:Q1097" si="2678">Q1094</f>
        <v>14609.9</v>
      </c>
      <c r="R1093" s="11">
        <f t="shared" si="2611"/>
        <v>190335.00000000003</v>
      </c>
      <c r="S1093" s="11">
        <f t="shared" si="2612"/>
        <v>117464.9</v>
      </c>
      <c r="T1093" s="11">
        <f t="shared" si="2613"/>
        <v>118300.40000000001</v>
      </c>
      <c r="U1093" s="11">
        <f t="shared" ref="U1093:U1097" si="2679">U1094</f>
        <v>0</v>
      </c>
      <c r="V1093" s="11">
        <f t="shared" ref="V1093:V1097" si="2680">V1094</f>
        <v>0</v>
      </c>
      <c r="W1093" s="11">
        <f t="shared" ref="W1093:W1097" si="2681">W1094</f>
        <v>0</v>
      </c>
      <c r="X1093" s="11">
        <f t="shared" si="2614"/>
        <v>190335.00000000003</v>
      </c>
      <c r="Y1093" s="11">
        <f t="shared" si="2615"/>
        <v>117464.9</v>
      </c>
      <c r="Z1093" s="11">
        <f t="shared" si="2616"/>
        <v>118300.40000000001</v>
      </c>
      <c r="AA1093" s="11">
        <f t="shared" ref="AA1093:AA1097" si="2682">AA1094</f>
        <v>0</v>
      </c>
      <c r="AB1093" s="11">
        <f t="shared" ref="AB1093:AB1097" si="2683">AB1094</f>
        <v>0</v>
      </c>
      <c r="AC1093" s="11">
        <f t="shared" ref="AC1093:AC1097" si="2684">AC1094</f>
        <v>0</v>
      </c>
      <c r="AD1093" s="11">
        <f t="shared" si="2617"/>
        <v>190335.00000000003</v>
      </c>
      <c r="AE1093" s="11">
        <f t="shared" si="2618"/>
        <v>117464.9</v>
      </c>
      <c r="AF1093" s="11">
        <f t="shared" si="2619"/>
        <v>118300.40000000001</v>
      </c>
      <c r="AG1093" s="11">
        <f t="shared" ref="AG1093:AG1097" si="2685">AG1094</f>
        <v>0</v>
      </c>
      <c r="AH1093" s="11">
        <f t="shared" si="2620"/>
        <v>190335.00000000003</v>
      </c>
      <c r="AI1093" s="11">
        <f t="shared" si="2621"/>
        <v>117464.9</v>
      </c>
      <c r="AJ1093" s="11">
        <f t="shared" si="2622"/>
        <v>118300.40000000001</v>
      </c>
      <c r="AK1093" s="11">
        <f t="shared" ref="AK1093:AK1097" si="2686">AK1094</f>
        <v>0</v>
      </c>
      <c r="AL1093" s="11">
        <f t="shared" ref="AL1093:AL1097" si="2687">AL1094</f>
        <v>0</v>
      </c>
      <c r="AM1093" s="11">
        <f t="shared" ref="AM1093:AM1097" si="2688">AM1094</f>
        <v>0</v>
      </c>
      <c r="AN1093" s="11">
        <f t="shared" si="2623"/>
        <v>190335.00000000003</v>
      </c>
      <c r="AO1093" s="11">
        <f t="shared" si="2624"/>
        <v>117464.9</v>
      </c>
      <c r="AP1093" s="11">
        <f t="shared" si="2625"/>
        <v>118300.40000000001</v>
      </c>
      <c r="AQ1093" s="11">
        <f t="shared" ref="AQ1093:AQ1097" si="2689">AQ1094</f>
        <v>0</v>
      </c>
      <c r="AR1093" s="11">
        <f t="shared" ref="AR1093:AR1097" si="2690">AR1094</f>
        <v>0</v>
      </c>
      <c r="AS1093" s="11">
        <f t="shared" ref="AS1093:AS1097" si="2691">AS1094</f>
        <v>0</v>
      </c>
      <c r="AT1093" s="11">
        <f t="shared" si="2626"/>
        <v>190335.00000000003</v>
      </c>
      <c r="AU1093" s="11">
        <f t="shared" si="2627"/>
        <v>117464.9</v>
      </c>
      <c r="AV1093" s="11">
        <f t="shared" si="2628"/>
        <v>118300.40000000001</v>
      </c>
      <c r="AW1093" s="11">
        <f t="shared" ref="AW1093:AW1097" si="2692">AW1094</f>
        <v>0</v>
      </c>
      <c r="AX1093" s="11">
        <f t="shared" ref="AX1093:AX1097" si="2693">AX1094</f>
        <v>0</v>
      </c>
      <c r="AY1093" s="11">
        <f t="shared" ref="AY1093:AY1097" si="2694">AY1094</f>
        <v>0</v>
      </c>
      <c r="AZ1093" s="11">
        <f t="shared" si="2629"/>
        <v>190335.00000000003</v>
      </c>
      <c r="BA1093" s="11">
        <f t="shared" si="2630"/>
        <v>117464.9</v>
      </c>
      <c r="BB1093" s="11">
        <f t="shared" si="2631"/>
        <v>118300.40000000001</v>
      </c>
      <c r="BC1093" s="11">
        <f t="shared" ref="BC1093:BC1097" si="2695">BC1094</f>
        <v>0</v>
      </c>
      <c r="BD1093" s="11">
        <f t="shared" ref="BD1093:BD1097" si="2696">BD1094</f>
        <v>0</v>
      </c>
      <c r="BE1093" s="11">
        <f t="shared" ref="BE1093:BE1097" si="2697">BE1094</f>
        <v>0</v>
      </c>
      <c r="BF1093" s="11">
        <f t="shared" si="2632"/>
        <v>190335.00000000003</v>
      </c>
      <c r="BG1093" s="11">
        <f t="shared" si="2633"/>
        <v>117464.9</v>
      </c>
      <c r="BH1093" s="11">
        <f t="shared" si="2634"/>
        <v>118300.40000000001</v>
      </c>
      <c r="BI1093" s="11">
        <f t="shared" ref="BI1093:BI1097" si="2698">BI1094</f>
        <v>-9655</v>
      </c>
      <c r="BJ1093" s="11">
        <f t="shared" ref="BJ1093:BJ1097" si="2699">BJ1094</f>
        <v>0</v>
      </c>
      <c r="BK1093" s="11">
        <f t="shared" ref="BK1093:BK1097" si="2700">BK1094</f>
        <v>0</v>
      </c>
      <c r="BL1093" s="11">
        <f t="shared" si="2606"/>
        <v>180680.00000000003</v>
      </c>
      <c r="BM1093" s="11">
        <f t="shared" ref="BM1093:BM1097" si="2701">BM1094</f>
        <v>0</v>
      </c>
      <c r="BN1093" s="43">
        <f t="shared" si="2551"/>
        <v>180680.00000000003</v>
      </c>
      <c r="BO1093" s="11">
        <f t="shared" si="2554"/>
        <v>117464.9</v>
      </c>
      <c r="BP1093" s="11">
        <f t="shared" ref="BP1093:BU1097" si="2702">BP1094</f>
        <v>0</v>
      </c>
      <c r="BQ1093" s="43">
        <f t="shared" si="2552"/>
        <v>117464.9</v>
      </c>
      <c r="BR1093" s="11">
        <f t="shared" si="2555"/>
        <v>118300.40000000001</v>
      </c>
      <c r="BS1093" s="11">
        <f t="shared" si="2702"/>
        <v>0</v>
      </c>
      <c r="BT1093" s="43">
        <f t="shared" si="2553"/>
        <v>118300.40000000001</v>
      </c>
      <c r="BU1093" s="11">
        <f t="shared" si="2702"/>
        <v>0</v>
      </c>
      <c r="BV1093" s="21"/>
      <c r="BW1093" s="21"/>
      <c r="BX1093" s="1" t="str">
        <f t="shared" si="2607"/>
        <v/>
      </c>
    </row>
    <row r="1094" spans="1:77" ht="31.2" customHeight="1" x14ac:dyDescent="0.3">
      <c r="A1094" s="62" t="s">
        <v>728</v>
      </c>
      <c r="B1094" s="63" t="s">
        <v>64</v>
      </c>
      <c r="C1094" s="62"/>
      <c r="D1094" s="62"/>
      <c r="E1094" s="64" t="s">
        <v>65</v>
      </c>
      <c r="F1094" s="11">
        <f t="shared" si="2670"/>
        <v>180169.7</v>
      </c>
      <c r="G1094" s="11">
        <f t="shared" si="2671"/>
        <v>103992.4</v>
      </c>
      <c r="H1094" s="11">
        <f t="shared" si="2672"/>
        <v>103988.20000000001</v>
      </c>
      <c r="I1094" s="11">
        <f t="shared" si="2673"/>
        <v>-328.8</v>
      </c>
      <c r="J1094" s="11">
        <f t="shared" si="2674"/>
        <v>-297.7</v>
      </c>
      <c r="K1094" s="11">
        <f t="shared" si="2675"/>
        <v>-297.7</v>
      </c>
      <c r="L1094" s="11">
        <f t="shared" si="2562"/>
        <v>179840.90000000002</v>
      </c>
      <c r="M1094" s="11">
        <f t="shared" si="2563"/>
        <v>103694.7</v>
      </c>
      <c r="N1094" s="11">
        <f t="shared" si="2564"/>
        <v>103690.50000000001</v>
      </c>
      <c r="O1094" s="11">
        <f t="shared" si="2676"/>
        <v>10494.1</v>
      </c>
      <c r="P1094" s="11">
        <f t="shared" si="2677"/>
        <v>13770.2</v>
      </c>
      <c r="Q1094" s="11">
        <f t="shared" si="2678"/>
        <v>14609.9</v>
      </c>
      <c r="R1094" s="11">
        <f t="shared" si="2611"/>
        <v>190335.00000000003</v>
      </c>
      <c r="S1094" s="11">
        <f t="shared" si="2612"/>
        <v>117464.9</v>
      </c>
      <c r="T1094" s="11">
        <f t="shared" si="2613"/>
        <v>118300.40000000001</v>
      </c>
      <c r="U1094" s="11">
        <f t="shared" si="2679"/>
        <v>0</v>
      </c>
      <c r="V1094" s="11">
        <f t="shared" si="2680"/>
        <v>0</v>
      </c>
      <c r="W1094" s="11">
        <f t="shared" si="2681"/>
        <v>0</v>
      </c>
      <c r="X1094" s="11">
        <f t="shared" si="2614"/>
        <v>190335.00000000003</v>
      </c>
      <c r="Y1094" s="11">
        <f t="shared" si="2615"/>
        <v>117464.9</v>
      </c>
      <c r="Z1094" s="11">
        <f t="shared" si="2616"/>
        <v>118300.40000000001</v>
      </c>
      <c r="AA1094" s="11">
        <f t="shared" si="2682"/>
        <v>0</v>
      </c>
      <c r="AB1094" s="11">
        <f t="shared" si="2683"/>
        <v>0</v>
      </c>
      <c r="AC1094" s="11">
        <f t="shared" si="2684"/>
        <v>0</v>
      </c>
      <c r="AD1094" s="11">
        <f t="shared" si="2617"/>
        <v>190335.00000000003</v>
      </c>
      <c r="AE1094" s="11">
        <f t="shared" si="2618"/>
        <v>117464.9</v>
      </c>
      <c r="AF1094" s="11">
        <f t="shared" si="2619"/>
        <v>118300.40000000001</v>
      </c>
      <c r="AG1094" s="11">
        <f t="shared" si="2685"/>
        <v>0</v>
      </c>
      <c r="AH1094" s="11">
        <f t="shared" si="2620"/>
        <v>190335.00000000003</v>
      </c>
      <c r="AI1094" s="11">
        <f t="shared" si="2621"/>
        <v>117464.9</v>
      </c>
      <c r="AJ1094" s="11">
        <f t="shared" si="2622"/>
        <v>118300.40000000001</v>
      </c>
      <c r="AK1094" s="11">
        <f t="shared" si="2686"/>
        <v>0</v>
      </c>
      <c r="AL1094" s="11">
        <f t="shared" si="2687"/>
        <v>0</v>
      </c>
      <c r="AM1094" s="11">
        <f t="shared" si="2688"/>
        <v>0</v>
      </c>
      <c r="AN1094" s="11">
        <f t="shared" si="2623"/>
        <v>190335.00000000003</v>
      </c>
      <c r="AO1094" s="11">
        <f t="shared" si="2624"/>
        <v>117464.9</v>
      </c>
      <c r="AP1094" s="11">
        <f t="shared" si="2625"/>
        <v>118300.40000000001</v>
      </c>
      <c r="AQ1094" s="11">
        <f t="shared" si="2689"/>
        <v>0</v>
      </c>
      <c r="AR1094" s="11">
        <f t="shared" si="2690"/>
        <v>0</v>
      </c>
      <c r="AS1094" s="11">
        <f t="shared" si="2691"/>
        <v>0</v>
      </c>
      <c r="AT1094" s="11">
        <f t="shared" si="2626"/>
        <v>190335.00000000003</v>
      </c>
      <c r="AU1094" s="11">
        <f t="shared" si="2627"/>
        <v>117464.9</v>
      </c>
      <c r="AV1094" s="11">
        <f t="shared" si="2628"/>
        <v>118300.40000000001</v>
      </c>
      <c r="AW1094" s="11">
        <f t="shared" si="2692"/>
        <v>0</v>
      </c>
      <c r="AX1094" s="11">
        <f t="shared" si="2693"/>
        <v>0</v>
      </c>
      <c r="AY1094" s="11">
        <f t="shared" si="2694"/>
        <v>0</v>
      </c>
      <c r="AZ1094" s="11">
        <f t="shared" si="2629"/>
        <v>190335.00000000003</v>
      </c>
      <c r="BA1094" s="11">
        <f t="shared" si="2630"/>
        <v>117464.9</v>
      </c>
      <c r="BB1094" s="11">
        <f t="shared" si="2631"/>
        <v>118300.40000000001</v>
      </c>
      <c r="BC1094" s="11">
        <f t="shared" si="2695"/>
        <v>0</v>
      </c>
      <c r="BD1094" s="11">
        <f t="shared" si="2696"/>
        <v>0</v>
      </c>
      <c r="BE1094" s="11">
        <f t="shared" si="2697"/>
        <v>0</v>
      </c>
      <c r="BF1094" s="11">
        <f t="shared" si="2632"/>
        <v>190335.00000000003</v>
      </c>
      <c r="BG1094" s="11">
        <f t="shared" si="2633"/>
        <v>117464.9</v>
      </c>
      <c r="BH1094" s="11">
        <f t="shared" si="2634"/>
        <v>118300.40000000001</v>
      </c>
      <c r="BI1094" s="11">
        <f t="shared" si="2698"/>
        <v>-9655</v>
      </c>
      <c r="BJ1094" s="11">
        <f t="shared" si="2699"/>
        <v>0</v>
      </c>
      <c r="BK1094" s="11">
        <f t="shared" si="2700"/>
        <v>0</v>
      </c>
      <c r="BL1094" s="11">
        <f t="shared" si="2606"/>
        <v>180680.00000000003</v>
      </c>
      <c r="BM1094" s="11">
        <f t="shared" si="2701"/>
        <v>0</v>
      </c>
      <c r="BN1094" s="43">
        <f t="shared" si="2551"/>
        <v>180680.00000000003</v>
      </c>
      <c r="BO1094" s="11">
        <f t="shared" si="2554"/>
        <v>117464.9</v>
      </c>
      <c r="BP1094" s="11">
        <f t="shared" si="2702"/>
        <v>0</v>
      </c>
      <c r="BQ1094" s="43">
        <f t="shared" si="2552"/>
        <v>117464.9</v>
      </c>
      <c r="BR1094" s="11">
        <f t="shared" si="2555"/>
        <v>118300.40000000001</v>
      </c>
      <c r="BS1094" s="11">
        <f t="shared" si="2702"/>
        <v>0</v>
      </c>
      <c r="BT1094" s="43">
        <f t="shared" si="2553"/>
        <v>118300.40000000001</v>
      </c>
      <c r="BU1094" s="11">
        <f t="shared" si="2702"/>
        <v>0</v>
      </c>
      <c r="BV1094" s="21"/>
      <c r="BW1094" s="21"/>
      <c r="BX1094" s="1" t="str">
        <f t="shared" si="2607"/>
        <v/>
      </c>
    </row>
    <row r="1095" spans="1:77" ht="15.6" customHeight="1" x14ac:dyDescent="0.3">
      <c r="A1095" s="62" t="s">
        <v>728</v>
      </c>
      <c r="B1095" s="63">
        <v>200</v>
      </c>
      <c r="C1095" s="62" t="s">
        <v>71</v>
      </c>
      <c r="D1095" s="62" t="s">
        <v>92</v>
      </c>
      <c r="E1095" s="64" t="s">
        <v>719</v>
      </c>
      <c r="F1095" s="11">
        <v>180169.7</v>
      </c>
      <c r="G1095" s="11">
        <v>103992.4</v>
      </c>
      <c r="H1095" s="11">
        <v>103988.20000000001</v>
      </c>
      <c r="I1095" s="11">
        <v>-328.8</v>
      </c>
      <c r="J1095" s="11">
        <v>-297.7</v>
      </c>
      <c r="K1095" s="11">
        <v>-297.7</v>
      </c>
      <c r="L1095" s="11">
        <f t="shared" si="2562"/>
        <v>179840.90000000002</v>
      </c>
      <c r="M1095" s="11">
        <f t="shared" si="2563"/>
        <v>103694.7</v>
      </c>
      <c r="N1095" s="11">
        <f t="shared" si="2564"/>
        <v>103690.50000000001</v>
      </c>
      <c r="O1095" s="11">
        <v>10494.1</v>
      </c>
      <c r="P1095" s="11">
        <v>13770.2</v>
      </c>
      <c r="Q1095" s="11">
        <v>14609.9</v>
      </c>
      <c r="R1095" s="11">
        <f t="shared" si="2611"/>
        <v>190335.00000000003</v>
      </c>
      <c r="S1095" s="11">
        <f t="shared" si="2612"/>
        <v>117464.9</v>
      </c>
      <c r="T1095" s="11">
        <f t="shared" si="2613"/>
        <v>118300.40000000001</v>
      </c>
      <c r="U1095" s="11"/>
      <c r="V1095" s="11"/>
      <c r="W1095" s="11"/>
      <c r="X1095" s="11">
        <f t="shared" si="2614"/>
        <v>190335.00000000003</v>
      </c>
      <c r="Y1095" s="11">
        <f t="shared" si="2615"/>
        <v>117464.9</v>
      </c>
      <c r="Z1095" s="11">
        <f t="shared" si="2616"/>
        <v>118300.40000000001</v>
      </c>
      <c r="AA1095" s="11"/>
      <c r="AB1095" s="11"/>
      <c r="AC1095" s="11"/>
      <c r="AD1095" s="11">
        <f t="shared" si="2617"/>
        <v>190335.00000000003</v>
      </c>
      <c r="AE1095" s="11">
        <f t="shared" si="2618"/>
        <v>117464.9</v>
      </c>
      <c r="AF1095" s="11">
        <f t="shared" si="2619"/>
        <v>118300.40000000001</v>
      </c>
      <c r="AG1095" s="11"/>
      <c r="AH1095" s="11">
        <f t="shared" si="2620"/>
        <v>190335.00000000003</v>
      </c>
      <c r="AI1095" s="11">
        <f t="shared" si="2621"/>
        <v>117464.9</v>
      </c>
      <c r="AJ1095" s="11">
        <f t="shared" si="2622"/>
        <v>118300.40000000001</v>
      </c>
      <c r="AK1095" s="11"/>
      <c r="AL1095" s="11"/>
      <c r="AM1095" s="11"/>
      <c r="AN1095" s="11">
        <f t="shared" si="2623"/>
        <v>190335.00000000003</v>
      </c>
      <c r="AO1095" s="11">
        <f t="shared" si="2624"/>
        <v>117464.9</v>
      </c>
      <c r="AP1095" s="11">
        <f t="shared" si="2625"/>
        <v>118300.40000000001</v>
      </c>
      <c r="AQ1095" s="11"/>
      <c r="AR1095" s="11"/>
      <c r="AS1095" s="11"/>
      <c r="AT1095" s="11">
        <f t="shared" si="2626"/>
        <v>190335.00000000003</v>
      </c>
      <c r="AU1095" s="11">
        <f t="shared" si="2627"/>
        <v>117464.9</v>
      </c>
      <c r="AV1095" s="11">
        <f t="shared" si="2628"/>
        <v>118300.40000000001</v>
      </c>
      <c r="AW1095" s="11"/>
      <c r="AX1095" s="11"/>
      <c r="AY1095" s="11"/>
      <c r="AZ1095" s="11">
        <f t="shared" si="2629"/>
        <v>190335.00000000003</v>
      </c>
      <c r="BA1095" s="11">
        <f t="shared" si="2630"/>
        <v>117464.9</v>
      </c>
      <c r="BB1095" s="11">
        <f t="shared" si="2631"/>
        <v>118300.40000000001</v>
      </c>
      <c r="BC1095" s="11"/>
      <c r="BD1095" s="11"/>
      <c r="BE1095" s="11"/>
      <c r="BF1095" s="11">
        <f t="shared" si="2632"/>
        <v>190335.00000000003</v>
      </c>
      <c r="BG1095" s="11">
        <f t="shared" si="2633"/>
        <v>117464.9</v>
      </c>
      <c r="BH1095" s="11">
        <f t="shared" si="2634"/>
        <v>118300.40000000001</v>
      </c>
      <c r="BI1095" s="11">
        <f>-655-9000</f>
        <v>-9655</v>
      </c>
      <c r="BJ1095" s="11"/>
      <c r="BK1095" s="11"/>
      <c r="BL1095" s="11">
        <f t="shared" si="2606"/>
        <v>180680.00000000003</v>
      </c>
      <c r="BM1095" s="11"/>
      <c r="BN1095" s="43">
        <f t="shared" si="2551"/>
        <v>180680.00000000003</v>
      </c>
      <c r="BO1095" s="11">
        <f t="shared" si="2554"/>
        <v>117464.9</v>
      </c>
      <c r="BP1095" s="11"/>
      <c r="BQ1095" s="43">
        <f t="shared" si="2552"/>
        <v>117464.9</v>
      </c>
      <c r="BR1095" s="11">
        <f t="shared" si="2555"/>
        <v>118300.40000000001</v>
      </c>
      <c r="BS1095" s="11"/>
      <c r="BT1095" s="43">
        <f t="shared" si="2553"/>
        <v>118300.40000000001</v>
      </c>
      <c r="BU1095" s="11"/>
      <c r="BV1095" s="21"/>
      <c r="BW1095" s="21">
        <v>24</v>
      </c>
      <c r="BX1095" s="1" t="str">
        <f t="shared" si="2607"/>
        <v>0408</v>
      </c>
    </row>
    <row r="1096" spans="1:77" ht="93.6" customHeight="1" x14ac:dyDescent="0.3">
      <c r="A1096" s="62" t="s">
        <v>730</v>
      </c>
      <c r="B1096" s="63"/>
      <c r="C1096" s="62"/>
      <c r="D1096" s="62"/>
      <c r="E1096" s="64" t="s">
        <v>731</v>
      </c>
      <c r="F1096" s="11">
        <f t="shared" si="2670"/>
        <v>7563551.7999999998</v>
      </c>
      <c r="G1096" s="11">
        <f t="shared" si="2671"/>
        <v>8263112.9000000004</v>
      </c>
      <c r="H1096" s="11">
        <f t="shared" si="2672"/>
        <v>8810093.3000000007</v>
      </c>
      <c r="I1096" s="11">
        <f t="shared" si="2673"/>
        <v>-153898.5</v>
      </c>
      <c r="J1096" s="11">
        <f t="shared" si="2674"/>
        <v>-320108.79999999999</v>
      </c>
      <c r="K1096" s="11">
        <f t="shared" si="2675"/>
        <v>-332913.2</v>
      </c>
      <c r="L1096" s="11">
        <f t="shared" si="2562"/>
        <v>7409653.2999999998</v>
      </c>
      <c r="M1096" s="11">
        <f t="shared" si="2563"/>
        <v>7943004.1000000006</v>
      </c>
      <c r="N1096" s="11">
        <f t="shared" si="2564"/>
        <v>8477180.1000000015</v>
      </c>
      <c r="O1096" s="11">
        <f t="shared" si="2676"/>
        <v>439055.92499999999</v>
      </c>
      <c r="P1096" s="11">
        <f t="shared" si="2677"/>
        <v>527635.63800000004</v>
      </c>
      <c r="Q1096" s="11">
        <f t="shared" si="2678"/>
        <v>538164.64599999995</v>
      </c>
      <c r="R1096" s="11">
        <f t="shared" si="2611"/>
        <v>7848709.2249999996</v>
      </c>
      <c r="S1096" s="11">
        <f t="shared" si="2612"/>
        <v>8470639.7379999999</v>
      </c>
      <c r="T1096" s="11">
        <f t="shared" si="2613"/>
        <v>9015344.7460000012</v>
      </c>
      <c r="U1096" s="11">
        <f t="shared" si="2679"/>
        <v>-239055.92499999999</v>
      </c>
      <c r="V1096" s="11">
        <f t="shared" si="2680"/>
        <v>-327635.63799999998</v>
      </c>
      <c r="W1096" s="11">
        <f t="shared" si="2681"/>
        <v>-338164.64600000001</v>
      </c>
      <c r="X1096" s="11">
        <f t="shared" si="2614"/>
        <v>7609653.2999999998</v>
      </c>
      <c r="Y1096" s="11">
        <f t="shared" si="2615"/>
        <v>8143004.0999999996</v>
      </c>
      <c r="Z1096" s="11">
        <f t="shared" si="2616"/>
        <v>8677180.1000000015</v>
      </c>
      <c r="AA1096" s="11">
        <f t="shared" si="2682"/>
        <v>312243.16600000003</v>
      </c>
      <c r="AB1096" s="11">
        <f t="shared" si="2683"/>
        <v>-317806.08500000002</v>
      </c>
      <c r="AC1096" s="11">
        <f t="shared" si="2684"/>
        <v>-100437.08100000001</v>
      </c>
      <c r="AD1096" s="11">
        <f t="shared" si="2617"/>
        <v>7921896.466</v>
      </c>
      <c r="AE1096" s="11">
        <f t="shared" si="2618"/>
        <v>7825198.0149999997</v>
      </c>
      <c r="AF1096" s="11">
        <f t="shared" si="2619"/>
        <v>8576743.0190000013</v>
      </c>
      <c r="AG1096" s="11">
        <f t="shared" si="2685"/>
        <v>0</v>
      </c>
      <c r="AH1096" s="11">
        <f t="shared" si="2620"/>
        <v>7921896.466</v>
      </c>
      <c r="AI1096" s="11">
        <f t="shared" si="2621"/>
        <v>7825198.0149999997</v>
      </c>
      <c r="AJ1096" s="11">
        <f t="shared" si="2622"/>
        <v>8576743.0190000013</v>
      </c>
      <c r="AK1096" s="11">
        <f t="shared" si="2686"/>
        <v>0</v>
      </c>
      <c r="AL1096" s="11">
        <f t="shared" si="2687"/>
        <v>0</v>
      </c>
      <c r="AM1096" s="11">
        <f t="shared" si="2688"/>
        <v>0</v>
      </c>
      <c r="AN1096" s="11">
        <f t="shared" si="2623"/>
        <v>7921896.466</v>
      </c>
      <c r="AO1096" s="11">
        <f t="shared" si="2624"/>
        <v>7825198.0149999997</v>
      </c>
      <c r="AP1096" s="11">
        <f t="shared" si="2625"/>
        <v>8576743.0190000013</v>
      </c>
      <c r="AQ1096" s="11">
        <f t="shared" si="2689"/>
        <v>0</v>
      </c>
      <c r="AR1096" s="11">
        <f t="shared" si="2690"/>
        <v>0</v>
      </c>
      <c r="AS1096" s="11">
        <f t="shared" si="2691"/>
        <v>0</v>
      </c>
      <c r="AT1096" s="11">
        <f t="shared" si="2626"/>
        <v>7921896.466</v>
      </c>
      <c r="AU1096" s="11">
        <f t="shared" si="2627"/>
        <v>7825198.0149999997</v>
      </c>
      <c r="AV1096" s="11">
        <f t="shared" si="2628"/>
        <v>8576743.0190000013</v>
      </c>
      <c r="AW1096" s="11">
        <f t="shared" si="2692"/>
        <v>130718.26699999999</v>
      </c>
      <c r="AX1096" s="11">
        <f t="shared" si="2693"/>
        <v>108390</v>
      </c>
      <c r="AY1096" s="11">
        <f t="shared" si="2694"/>
        <v>145848.65</v>
      </c>
      <c r="AZ1096" s="11">
        <f t="shared" si="2629"/>
        <v>8052614.733</v>
      </c>
      <c r="BA1096" s="11">
        <f t="shared" si="2630"/>
        <v>7933588.0149999997</v>
      </c>
      <c r="BB1096" s="11">
        <f t="shared" si="2631"/>
        <v>8722591.6690000016</v>
      </c>
      <c r="BC1096" s="11">
        <f t="shared" si="2695"/>
        <v>0</v>
      </c>
      <c r="BD1096" s="11">
        <f t="shared" si="2696"/>
        <v>0</v>
      </c>
      <c r="BE1096" s="11">
        <f t="shared" si="2697"/>
        <v>0</v>
      </c>
      <c r="BF1096" s="11">
        <f t="shared" si="2632"/>
        <v>8052614.733</v>
      </c>
      <c r="BG1096" s="11">
        <f t="shared" si="2633"/>
        <v>7933588.0149999997</v>
      </c>
      <c r="BH1096" s="11">
        <f t="shared" si="2634"/>
        <v>8722591.6690000016</v>
      </c>
      <c r="BI1096" s="11">
        <f t="shared" si="2698"/>
        <v>0</v>
      </c>
      <c r="BJ1096" s="11">
        <f t="shared" si="2699"/>
        <v>0</v>
      </c>
      <c r="BK1096" s="11">
        <f t="shared" si="2700"/>
        <v>0</v>
      </c>
      <c r="BL1096" s="11">
        <f t="shared" si="2606"/>
        <v>8052614.733</v>
      </c>
      <c r="BM1096" s="11">
        <f t="shared" si="2701"/>
        <v>0</v>
      </c>
      <c r="BN1096" s="43">
        <f t="shared" si="2551"/>
        <v>8052614.733</v>
      </c>
      <c r="BO1096" s="11">
        <f t="shared" si="2554"/>
        <v>7933588.0149999997</v>
      </c>
      <c r="BP1096" s="11">
        <f t="shared" si="2702"/>
        <v>0</v>
      </c>
      <c r="BQ1096" s="43">
        <f t="shared" si="2552"/>
        <v>7933588.0149999997</v>
      </c>
      <c r="BR1096" s="11">
        <f t="shared" si="2555"/>
        <v>8722591.6690000016</v>
      </c>
      <c r="BS1096" s="11">
        <f t="shared" si="2702"/>
        <v>0</v>
      </c>
      <c r="BT1096" s="43">
        <f t="shared" si="2553"/>
        <v>8722591.6690000016</v>
      </c>
      <c r="BU1096" s="11">
        <f t="shared" si="2702"/>
        <v>0</v>
      </c>
      <c r="BV1096" s="21"/>
      <c r="BW1096" s="21"/>
      <c r="BX1096" s="1" t="str">
        <f t="shared" si="2607"/>
        <v/>
      </c>
    </row>
    <row r="1097" spans="1:77" ht="31.2" customHeight="1" x14ac:dyDescent="0.3">
      <c r="A1097" s="62" t="s">
        <v>730</v>
      </c>
      <c r="B1097" s="63" t="s">
        <v>64</v>
      </c>
      <c r="C1097" s="62"/>
      <c r="D1097" s="62"/>
      <c r="E1097" s="64" t="s">
        <v>65</v>
      </c>
      <c r="F1097" s="11">
        <f t="shared" si="2670"/>
        <v>7563551.7999999998</v>
      </c>
      <c r="G1097" s="11">
        <f t="shared" si="2671"/>
        <v>8263112.9000000004</v>
      </c>
      <c r="H1097" s="11">
        <f t="shared" si="2672"/>
        <v>8810093.3000000007</v>
      </c>
      <c r="I1097" s="11">
        <f t="shared" si="2673"/>
        <v>-153898.5</v>
      </c>
      <c r="J1097" s="11">
        <f t="shared" si="2674"/>
        <v>-320108.79999999999</v>
      </c>
      <c r="K1097" s="11">
        <f t="shared" si="2675"/>
        <v>-332913.2</v>
      </c>
      <c r="L1097" s="11">
        <f t="shared" si="2562"/>
        <v>7409653.2999999998</v>
      </c>
      <c r="M1097" s="11">
        <f t="shared" si="2563"/>
        <v>7943004.1000000006</v>
      </c>
      <c r="N1097" s="11">
        <f t="shared" si="2564"/>
        <v>8477180.1000000015</v>
      </c>
      <c r="O1097" s="11">
        <f t="shared" si="2676"/>
        <v>439055.92499999999</v>
      </c>
      <c r="P1097" s="11">
        <f t="shared" si="2677"/>
        <v>527635.63800000004</v>
      </c>
      <c r="Q1097" s="11">
        <f t="shared" si="2678"/>
        <v>538164.64599999995</v>
      </c>
      <c r="R1097" s="11">
        <f t="shared" si="2611"/>
        <v>7848709.2249999996</v>
      </c>
      <c r="S1097" s="11">
        <f t="shared" si="2612"/>
        <v>8470639.7379999999</v>
      </c>
      <c r="T1097" s="11">
        <f t="shared" si="2613"/>
        <v>9015344.7460000012</v>
      </c>
      <c r="U1097" s="11">
        <f t="shared" si="2679"/>
        <v>-239055.92499999999</v>
      </c>
      <c r="V1097" s="11">
        <f t="shared" si="2680"/>
        <v>-327635.63799999998</v>
      </c>
      <c r="W1097" s="11">
        <f t="shared" si="2681"/>
        <v>-338164.64600000001</v>
      </c>
      <c r="X1097" s="11">
        <f t="shared" si="2614"/>
        <v>7609653.2999999998</v>
      </c>
      <c r="Y1097" s="11">
        <f t="shared" si="2615"/>
        <v>8143004.0999999996</v>
      </c>
      <c r="Z1097" s="11">
        <f t="shared" si="2616"/>
        <v>8677180.1000000015</v>
      </c>
      <c r="AA1097" s="11">
        <f t="shared" si="2682"/>
        <v>312243.16600000003</v>
      </c>
      <c r="AB1097" s="11">
        <f t="shared" si="2683"/>
        <v>-317806.08500000002</v>
      </c>
      <c r="AC1097" s="11">
        <f t="shared" si="2684"/>
        <v>-100437.08100000001</v>
      </c>
      <c r="AD1097" s="11">
        <f t="shared" si="2617"/>
        <v>7921896.466</v>
      </c>
      <c r="AE1097" s="11">
        <f t="shared" si="2618"/>
        <v>7825198.0149999997</v>
      </c>
      <c r="AF1097" s="11">
        <f t="shared" si="2619"/>
        <v>8576743.0190000013</v>
      </c>
      <c r="AG1097" s="11">
        <f t="shared" si="2685"/>
        <v>0</v>
      </c>
      <c r="AH1097" s="11">
        <f t="shared" si="2620"/>
        <v>7921896.466</v>
      </c>
      <c r="AI1097" s="11">
        <f t="shared" si="2621"/>
        <v>7825198.0149999997</v>
      </c>
      <c r="AJ1097" s="11">
        <f t="shared" si="2622"/>
        <v>8576743.0190000013</v>
      </c>
      <c r="AK1097" s="11">
        <f t="shared" si="2686"/>
        <v>0</v>
      </c>
      <c r="AL1097" s="11">
        <f t="shared" si="2687"/>
        <v>0</v>
      </c>
      <c r="AM1097" s="11">
        <f t="shared" si="2688"/>
        <v>0</v>
      </c>
      <c r="AN1097" s="11">
        <f t="shared" si="2623"/>
        <v>7921896.466</v>
      </c>
      <c r="AO1097" s="11">
        <f t="shared" si="2624"/>
        <v>7825198.0149999997</v>
      </c>
      <c r="AP1097" s="11">
        <f t="shared" si="2625"/>
        <v>8576743.0190000013</v>
      </c>
      <c r="AQ1097" s="11">
        <f t="shared" si="2689"/>
        <v>0</v>
      </c>
      <c r="AR1097" s="11">
        <f t="shared" si="2690"/>
        <v>0</v>
      </c>
      <c r="AS1097" s="11">
        <f t="shared" si="2691"/>
        <v>0</v>
      </c>
      <c r="AT1097" s="11">
        <f t="shared" si="2626"/>
        <v>7921896.466</v>
      </c>
      <c r="AU1097" s="11">
        <f t="shared" si="2627"/>
        <v>7825198.0149999997</v>
      </c>
      <c r="AV1097" s="11">
        <f t="shared" si="2628"/>
        <v>8576743.0190000013</v>
      </c>
      <c r="AW1097" s="11">
        <f t="shared" si="2692"/>
        <v>130718.26699999999</v>
      </c>
      <c r="AX1097" s="11">
        <f t="shared" si="2693"/>
        <v>108390</v>
      </c>
      <c r="AY1097" s="11">
        <f t="shared" si="2694"/>
        <v>145848.65</v>
      </c>
      <c r="AZ1097" s="11">
        <f t="shared" si="2629"/>
        <v>8052614.733</v>
      </c>
      <c r="BA1097" s="11">
        <f t="shared" si="2630"/>
        <v>7933588.0149999997</v>
      </c>
      <c r="BB1097" s="11">
        <f t="shared" si="2631"/>
        <v>8722591.6690000016</v>
      </c>
      <c r="BC1097" s="11">
        <f t="shared" si="2695"/>
        <v>0</v>
      </c>
      <c r="BD1097" s="11">
        <f t="shared" si="2696"/>
        <v>0</v>
      </c>
      <c r="BE1097" s="11">
        <f t="shared" si="2697"/>
        <v>0</v>
      </c>
      <c r="BF1097" s="11">
        <f t="shared" si="2632"/>
        <v>8052614.733</v>
      </c>
      <c r="BG1097" s="11">
        <f t="shared" si="2633"/>
        <v>7933588.0149999997</v>
      </c>
      <c r="BH1097" s="11">
        <f t="shared" si="2634"/>
        <v>8722591.6690000016</v>
      </c>
      <c r="BI1097" s="11">
        <f t="shared" si="2698"/>
        <v>0</v>
      </c>
      <c r="BJ1097" s="11">
        <f t="shared" si="2699"/>
        <v>0</v>
      </c>
      <c r="BK1097" s="11">
        <f t="shared" si="2700"/>
        <v>0</v>
      </c>
      <c r="BL1097" s="11">
        <f t="shared" si="2606"/>
        <v>8052614.733</v>
      </c>
      <c r="BM1097" s="11">
        <f t="shared" si="2701"/>
        <v>0</v>
      </c>
      <c r="BN1097" s="43">
        <f t="shared" si="2551"/>
        <v>8052614.733</v>
      </c>
      <c r="BO1097" s="11">
        <f t="shared" si="2554"/>
        <v>7933588.0149999997</v>
      </c>
      <c r="BP1097" s="11">
        <f t="shared" si="2702"/>
        <v>0</v>
      </c>
      <c r="BQ1097" s="43">
        <f t="shared" si="2552"/>
        <v>7933588.0149999997</v>
      </c>
      <c r="BR1097" s="11">
        <f t="shared" si="2555"/>
        <v>8722591.6690000016</v>
      </c>
      <c r="BS1097" s="11">
        <f t="shared" si="2702"/>
        <v>0</v>
      </c>
      <c r="BT1097" s="43">
        <f t="shared" si="2553"/>
        <v>8722591.6690000016</v>
      </c>
      <c r="BU1097" s="11">
        <f t="shared" si="2702"/>
        <v>0</v>
      </c>
      <c r="BV1097" s="21"/>
      <c r="BW1097" s="21"/>
      <c r="BX1097" s="1" t="str">
        <f t="shared" si="2607"/>
        <v/>
      </c>
    </row>
    <row r="1098" spans="1:77" ht="15.6" customHeight="1" x14ac:dyDescent="0.3">
      <c r="A1098" s="62" t="s">
        <v>730</v>
      </c>
      <c r="B1098" s="63">
        <v>200</v>
      </c>
      <c r="C1098" s="62" t="s">
        <v>71</v>
      </c>
      <c r="D1098" s="62" t="s">
        <v>92</v>
      </c>
      <c r="E1098" s="64" t="s">
        <v>719</v>
      </c>
      <c r="F1098" s="11">
        <f>7559690.5+3861.3</f>
        <v>7563551.7999999998</v>
      </c>
      <c r="G1098" s="11">
        <v>8263112.9000000004</v>
      </c>
      <c r="H1098" s="11">
        <v>8810093.3000000007</v>
      </c>
      <c r="I1098" s="11">
        <v>-153898.5</v>
      </c>
      <c r="J1098" s="11">
        <v>-320108.79999999999</v>
      </c>
      <c r="K1098" s="11">
        <v>-332913.2</v>
      </c>
      <c r="L1098" s="11">
        <f t="shared" si="2562"/>
        <v>7409653.2999999998</v>
      </c>
      <c r="M1098" s="11">
        <f t="shared" si="2563"/>
        <v>7943004.1000000006</v>
      </c>
      <c r="N1098" s="11">
        <f t="shared" si="2564"/>
        <v>8477180.1000000015</v>
      </c>
      <c r="O1098" s="11">
        <v>439055.92499999999</v>
      </c>
      <c r="P1098" s="11">
        <v>527635.63800000004</v>
      </c>
      <c r="Q1098" s="11">
        <v>538164.64599999995</v>
      </c>
      <c r="R1098" s="11">
        <f t="shared" si="2611"/>
        <v>7848709.2249999996</v>
      </c>
      <c r="S1098" s="11">
        <f t="shared" si="2612"/>
        <v>8470639.7379999999</v>
      </c>
      <c r="T1098" s="11">
        <f t="shared" si="2613"/>
        <v>9015344.7460000012</v>
      </c>
      <c r="U1098" s="11">
        <v>-239055.92499999999</v>
      </c>
      <c r="V1098" s="11">
        <v>-327635.63799999998</v>
      </c>
      <c r="W1098" s="11">
        <v>-338164.64600000001</v>
      </c>
      <c r="X1098" s="11">
        <f t="shared" si="2614"/>
        <v>7609653.2999999998</v>
      </c>
      <c r="Y1098" s="11">
        <f t="shared" si="2615"/>
        <v>8143004.0999999996</v>
      </c>
      <c r="Z1098" s="11">
        <f t="shared" si="2616"/>
        <v>8677180.1000000015</v>
      </c>
      <c r="AA1098" s="11">
        <f>418243.166-106000</f>
        <v>312243.16600000003</v>
      </c>
      <c r="AB1098" s="11">
        <v>-317806.08500000002</v>
      </c>
      <c r="AC1098" s="11">
        <v>-100437.08100000001</v>
      </c>
      <c r="AD1098" s="11">
        <f t="shared" si="2617"/>
        <v>7921896.466</v>
      </c>
      <c r="AE1098" s="11">
        <f t="shared" si="2618"/>
        <v>7825198.0149999997</v>
      </c>
      <c r="AF1098" s="11">
        <f t="shared" si="2619"/>
        <v>8576743.0190000013</v>
      </c>
      <c r="AG1098" s="11"/>
      <c r="AH1098" s="11">
        <f t="shared" si="2620"/>
        <v>7921896.466</v>
      </c>
      <c r="AI1098" s="11">
        <f t="shared" si="2621"/>
        <v>7825198.0149999997</v>
      </c>
      <c r="AJ1098" s="11">
        <f t="shared" si="2622"/>
        <v>8576743.0190000013</v>
      </c>
      <c r="AK1098" s="11"/>
      <c r="AL1098" s="11"/>
      <c r="AM1098" s="11"/>
      <c r="AN1098" s="11">
        <f t="shared" si="2623"/>
        <v>7921896.466</v>
      </c>
      <c r="AO1098" s="11">
        <f t="shared" si="2624"/>
        <v>7825198.0149999997</v>
      </c>
      <c r="AP1098" s="11">
        <f t="shared" si="2625"/>
        <v>8576743.0190000013</v>
      </c>
      <c r="AQ1098" s="11"/>
      <c r="AR1098" s="11"/>
      <c r="AS1098" s="11"/>
      <c r="AT1098" s="11">
        <f t="shared" si="2626"/>
        <v>7921896.466</v>
      </c>
      <c r="AU1098" s="11">
        <f t="shared" si="2627"/>
        <v>7825198.0149999997</v>
      </c>
      <c r="AV1098" s="11">
        <f t="shared" si="2628"/>
        <v>8576743.0190000013</v>
      </c>
      <c r="AW1098" s="11">
        <f>-8180.233-15000+153898.5</f>
        <v>130718.26699999999</v>
      </c>
      <c r="AX1098" s="11">
        <v>108390</v>
      </c>
      <c r="AY1098" s="11">
        <v>145848.65</v>
      </c>
      <c r="AZ1098" s="11">
        <f t="shared" si="2629"/>
        <v>8052614.733</v>
      </c>
      <c r="BA1098" s="11">
        <f t="shared" si="2630"/>
        <v>7933588.0149999997</v>
      </c>
      <c r="BB1098" s="11">
        <f t="shared" si="2631"/>
        <v>8722591.6690000016</v>
      </c>
      <c r="BC1098" s="11"/>
      <c r="BD1098" s="11"/>
      <c r="BE1098" s="11"/>
      <c r="BF1098" s="11">
        <f t="shared" si="2632"/>
        <v>8052614.733</v>
      </c>
      <c r="BG1098" s="11">
        <f t="shared" si="2633"/>
        <v>7933588.0149999997</v>
      </c>
      <c r="BH1098" s="11">
        <f t="shared" si="2634"/>
        <v>8722591.6690000016</v>
      </c>
      <c r="BI1098" s="11"/>
      <c r="BJ1098" s="11"/>
      <c r="BK1098" s="11"/>
      <c r="BL1098" s="11">
        <f t="shared" si="2606"/>
        <v>8052614.733</v>
      </c>
      <c r="BM1098" s="11"/>
      <c r="BN1098" s="43">
        <f t="shared" si="2551"/>
        <v>8052614.733</v>
      </c>
      <c r="BO1098" s="11">
        <f t="shared" si="2554"/>
        <v>7933588.0149999997</v>
      </c>
      <c r="BP1098" s="11"/>
      <c r="BQ1098" s="43">
        <f t="shared" si="2552"/>
        <v>7933588.0149999997</v>
      </c>
      <c r="BR1098" s="11">
        <f t="shared" si="2555"/>
        <v>8722591.6690000016</v>
      </c>
      <c r="BS1098" s="11"/>
      <c r="BT1098" s="43">
        <f t="shared" si="2553"/>
        <v>8722591.6690000016</v>
      </c>
      <c r="BU1098" s="11"/>
      <c r="BV1098" s="21"/>
      <c r="BW1098" s="21">
        <v>97</v>
      </c>
      <c r="BX1098" s="1" t="str">
        <f t="shared" si="2607"/>
        <v>0408</v>
      </c>
    </row>
    <row r="1099" spans="1:77" ht="31.2" customHeight="1" x14ac:dyDescent="0.3">
      <c r="A1099" s="62" t="s">
        <v>732</v>
      </c>
      <c r="B1099" s="63"/>
      <c r="C1099" s="62"/>
      <c r="D1099" s="62"/>
      <c r="E1099" s="64" t="s">
        <v>733</v>
      </c>
      <c r="F1099" s="11">
        <f t="shared" ref="F1099:K1099" si="2703">F1100+F1102+F1104</f>
        <v>36141.699999999997</v>
      </c>
      <c r="G1099" s="11">
        <f t="shared" si="2703"/>
        <v>37973.899999999994</v>
      </c>
      <c r="H1099" s="11">
        <f t="shared" si="2703"/>
        <v>39806.1</v>
      </c>
      <c r="I1099" s="11">
        <f t="shared" si="2703"/>
        <v>-22597.4</v>
      </c>
      <c r="J1099" s="11">
        <f t="shared" si="2703"/>
        <v>-37973.899999999994</v>
      </c>
      <c r="K1099" s="11">
        <f t="shared" si="2703"/>
        <v>-39806.1</v>
      </c>
      <c r="L1099" s="11">
        <f t="shared" si="2562"/>
        <v>13544.299999999996</v>
      </c>
      <c r="M1099" s="11">
        <f t="shared" si="2563"/>
        <v>0</v>
      </c>
      <c r="N1099" s="11">
        <f t="shared" si="2564"/>
        <v>0</v>
      </c>
      <c r="O1099" s="11">
        <f>O1100+O1102+O1104</f>
        <v>0</v>
      </c>
      <c r="P1099" s="11">
        <f>P1100+P1102+P1104</f>
        <v>0</v>
      </c>
      <c r="Q1099" s="11">
        <f>Q1100+Q1102+Q1104</f>
        <v>0</v>
      </c>
      <c r="R1099" s="11">
        <f t="shared" si="2611"/>
        <v>13544.299999999996</v>
      </c>
      <c r="S1099" s="11">
        <f t="shared" si="2612"/>
        <v>0</v>
      </c>
      <c r="T1099" s="11">
        <f t="shared" si="2613"/>
        <v>0</v>
      </c>
      <c r="U1099" s="11">
        <f>U1100+U1102+U1104</f>
        <v>0</v>
      </c>
      <c r="V1099" s="11">
        <f>V1100+V1102+V1104</f>
        <v>0</v>
      </c>
      <c r="W1099" s="11">
        <f>W1100+W1102+W1104</f>
        <v>0</v>
      </c>
      <c r="X1099" s="11">
        <f t="shared" si="2614"/>
        <v>13544.299999999996</v>
      </c>
      <c r="Y1099" s="11">
        <f t="shared" si="2615"/>
        <v>0</v>
      </c>
      <c r="Z1099" s="11">
        <f t="shared" si="2616"/>
        <v>0</v>
      </c>
      <c r="AA1099" s="11">
        <f>AA1100+AA1102+AA1104</f>
        <v>0</v>
      </c>
      <c r="AB1099" s="11">
        <f>AB1100+AB1102+AB1104</f>
        <v>0</v>
      </c>
      <c r="AC1099" s="11">
        <f>AC1100+AC1102+AC1104</f>
        <v>0</v>
      </c>
      <c r="AD1099" s="11">
        <f t="shared" si="2617"/>
        <v>13544.299999999996</v>
      </c>
      <c r="AE1099" s="11">
        <f t="shared" si="2618"/>
        <v>0</v>
      </c>
      <c r="AF1099" s="11">
        <f t="shared" si="2619"/>
        <v>0</v>
      </c>
      <c r="AG1099" s="11">
        <f>AG1100+AG1102+AG1104</f>
        <v>0</v>
      </c>
      <c r="AH1099" s="11">
        <f t="shared" si="2620"/>
        <v>13544.299999999996</v>
      </c>
      <c r="AI1099" s="11">
        <f t="shared" si="2621"/>
        <v>0</v>
      </c>
      <c r="AJ1099" s="11">
        <f t="shared" si="2622"/>
        <v>0</v>
      </c>
      <c r="AK1099" s="11">
        <f>AK1100+AK1102+AK1104</f>
        <v>0</v>
      </c>
      <c r="AL1099" s="11">
        <f>AL1100+AL1102+AL1104</f>
        <v>0</v>
      </c>
      <c r="AM1099" s="11">
        <f>AM1100+AM1102+AM1104</f>
        <v>0</v>
      </c>
      <c r="AN1099" s="11">
        <f t="shared" si="2623"/>
        <v>13544.299999999996</v>
      </c>
      <c r="AO1099" s="11">
        <f t="shared" si="2624"/>
        <v>0</v>
      </c>
      <c r="AP1099" s="11">
        <f t="shared" si="2625"/>
        <v>0</v>
      </c>
      <c r="AQ1099" s="11">
        <f>AQ1100+AQ1102+AQ1104</f>
        <v>0</v>
      </c>
      <c r="AR1099" s="11">
        <f>AR1100+AR1102+AR1104</f>
        <v>0</v>
      </c>
      <c r="AS1099" s="11">
        <f>AS1100+AS1102+AS1104</f>
        <v>0</v>
      </c>
      <c r="AT1099" s="11">
        <f t="shared" si="2626"/>
        <v>13544.299999999996</v>
      </c>
      <c r="AU1099" s="11">
        <f t="shared" si="2627"/>
        <v>0</v>
      </c>
      <c r="AV1099" s="11">
        <f t="shared" si="2628"/>
        <v>0</v>
      </c>
      <c r="AW1099" s="11">
        <f>AW1100+AW1102+AW1104</f>
        <v>0</v>
      </c>
      <c r="AX1099" s="11">
        <f>AX1100+AX1102+AX1104</f>
        <v>0</v>
      </c>
      <c r="AY1099" s="11">
        <f>AY1100+AY1102+AY1104</f>
        <v>0</v>
      </c>
      <c r="AZ1099" s="11">
        <f t="shared" si="2629"/>
        <v>13544.299999999996</v>
      </c>
      <c r="BA1099" s="11">
        <f t="shared" si="2630"/>
        <v>0</v>
      </c>
      <c r="BB1099" s="11">
        <f t="shared" si="2631"/>
        <v>0</v>
      </c>
      <c r="BC1099" s="11">
        <f>BC1100+BC1102+BC1104</f>
        <v>0</v>
      </c>
      <c r="BD1099" s="11">
        <f>BD1100+BD1102+BD1104</f>
        <v>0</v>
      </c>
      <c r="BE1099" s="11">
        <f>BE1100+BE1102+BE1104</f>
        <v>0</v>
      </c>
      <c r="BF1099" s="11">
        <f t="shared" si="2632"/>
        <v>13544.299999999996</v>
      </c>
      <c r="BG1099" s="11">
        <f t="shared" si="2633"/>
        <v>0</v>
      </c>
      <c r="BH1099" s="11">
        <f t="shared" si="2634"/>
        <v>0</v>
      </c>
      <c r="BI1099" s="11">
        <f>BI1100+BI1102+BI1104</f>
        <v>0</v>
      </c>
      <c r="BJ1099" s="11">
        <f>BJ1100+BJ1102+BJ1104</f>
        <v>0</v>
      </c>
      <c r="BK1099" s="11">
        <f>BK1100+BK1102+BK1104</f>
        <v>0</v>
      </c>
      <c r="BL1099" s="11">
        <f t="shared" si="2606"/>
        <v>13544.299999999996</v>
      </c>
      <c r="BM1099" s="11">
        <f>BM1100+BM1102+BM1104</f>
        <v>0</v>
      </c>
      <c r="BN1099" s="43">
        <f t="shared" si="2551"/>
        <v>13544.299999999996</v>
      </c>
      <c r="BO1099" s="11">
        <f t="shared" si="2554"/>
        <v>0</v>
      </c>
      <c r="BP1099" s="11">
        <f>BP1100+BP1102+BP1104</f>
        <v>0</v>
      </c>
      <c r="BQ1099" s="43">
        <f t="shared" si="2552"/>
        <v>0</v>
      </c>
      <c r="BR1099" s="11">
        <f t="shared" si="2555"/>
        <v>0</v>
      </c>
      <c r="BS1099" s="11">
        <f>BS1100+BS1102+BS1104</f>
        <v>0</v>
      </c>
      <c r="BT1099" s="43">
        <f t="shared" si="2553"/>
        <v>0</v>
      </c>
      <c r="BU1099" s="11">
        <f>BU1100+BU1102+BU1104</f>
        <v>0</v>
      </c>
      <c r="BV1099" s="21"/>
      <c r="BW1099" s="21"/>
      <c r="BX1099" s="1" t="str">
        <f t="shared" si="2607"/>
        <v/>
      </c>
    </row>
    <row r="1100" spans="1:77" ht="31.2" customHeight="1" x14ac:dyDescent="0.3">
      <c r="A1100" s="62" t="s">
        <v>732</v>
      </c>
      <c r="B1100" s="63" t="s">
        <v>64</v>
      </c>
      <c r="C1100" s="62"/>
      <c r="D1100" s="62"/>
      <c r="E1100" s="64" t="s">
        <v>65</v>
      </c>
      <c r="F1100" s="11">
        <f t="shared" ref="F1100:K1100" si="2704">F1101</f>
        <v>2050</v>
      </c>
      <c r="G1100" s="11">
        <f t="shared" si="2704"/>
        <v>2050</v>
      </c>
      <c r="H1100" s="11">
        <f t="shared" si="2704"/>
        <v>2050</v>
      </c>
      <c r="I1100" s="11">
        <f t="shared" si="2704"/>
        <v>0</v>
      </c>
      <c r="J1100" s="11">
        <f t="shared" si="2704"/>
        <v>-2050</v>
      </c>
      <c r="K1100" s="11">
        <f t="shared" si="2704"/>
        <v>-2050</v>
      </c>
      <c r="L1100" s="11">
        <f t="shared" si="2562"/>
        <v>2050</v>
      </c>
      <c r="M1100" s="11">
        <f t="shared" si="2563"/>
        <v>0</v>
      </c>
      <c r="N1100" s="11">
        <f t="shared" si="2564"/>
        <v>0</v>
      </c>
      <c r="O1100" s="11">
        <f>O1101</f>
        <v>0</v>
      </c>
      <c r="P1100" s="11">
        <f>P1101</f>
        <v>0</v>
      </c>
      <c r="Q1100" s="11">
        <f>Q1101</f>
        <v>0</v>
      </c>
      <c r="R1100" s="11">
        <f t="shared" si="2611"/>
        <v>2050</v>
      </c>
      <c r="S1100" s="11">
        <f t="shared" si="2612"/>
        <v>0</v>
      </c>
      <c r="T1100" s="11">
        <f t="shared" si="2613"/>
        <v>0</v>
      </c>
      <c r="U1100" s="11">
        <f>U1101</f>
        <v>0</v>
      </c>
      <c r="V1100" s="11">
        <f>V1101</f>
        <v>0</v>
      </c>
      <c r="W1100" s="11">
        <f>W1101</f>
        <v>0</v>
      </c>
      <c r="X1100" s="11">
        <f t="shared" si="2614"/>
        <v>2050</v>
      </c>
      <c r="Y1100" s="11">
        <f t="shared" si="2615"/>
        <v>0</v>
      </c>
      <c r="Z1100" s="11">
        <f t="shared" si="2616"/>
        <v>0</v>
      </c>
      <c r="AA1100" s="11">
        <f>AA1101</f>
        <v>0</v>
      </c>
      <c r="AB1100" s="11">
        <f>AB1101</f>
        <v>0</v>
      </c>
      <c r="AC1100" s="11">
        <f>AC1101</f>
        <v>0</v>
      </c>
      <c r="AD1100" s="11">
        <f t="shared" si="2617"/>
        <v>2050</v>
      </c>
      <c r="AE1100" s="11">
        <f t="shared" si="2618"/>
        <v>0</v>
      </c>
      <c r="AF1100" s="11">
        <f t="shared" si="2619"/>
        <v>0</v>
      </c>
      <c r="AG1100" s="11">
        <f>AG1101</f>
        <v>0</v>
      </c>
      <c r="AH1100" s="11">
        <f t="shared" si="2620"/>
        <v>2050</v>
      </c>
      <c r="AI1100" s="11">
        <f t="shared" si="2621"/>
        <v>0</v>
      </c>
      <c r="AJ1100" s="11">
        <f t="shared" si="2622"/>
        <v>0</v>
      </c>
      <c r="AK1100" s="11">
        <f>AK1101</f>
        <v>0</v>
      </c>
      <c r="AL1100" s="11">
        <f>AL1101</f>
        <v>0</v>
      </c>
      <c r="AM1100" s="11">
        <f>AM1101</f>
        <v>0</v>
      </c>
      <c r="AN1100" s="11">
        <f t="shared" si="2623"/>
        <v>2050</v>
      </c>
      <c r="AO1100" s="11">
        <f t="shared" si="2624"/>
        <v>0</v>
      </c>
      <c r="AP1100" s="11">
        <f t="shared" si="2625"/>
        <v>0</v>
      </c>
      <c r="AQ1100" s="11">
        <f>AQ1101</f>
        <v>0</v>
      </c>
      <c r="AR1100" s="11">
        <f>AR1101</f>
        <v>0</v>
      </c>
      <c r="AS1100" s="11">
        <f>AS1101</f>
        <v>0</v>
      </c>
      <c r="AT1100" s="11">
        <f t="shared" si="2626"/>
        <v>2050</v>
      </c>
      <c r="AU1100" s="11">
        <f t="shared" si="2627"/>
        <v>0</v>
      </c>
      <c r="AV1100" s="11">
        <f t="shared" si="2628"/>
        <v>0</v>
      </c>
      <c r="AW1100" s="11">
        <f>AW1101</f>
        <v>0</v>
      </c>
      <c r="AX1100" s="11">
        <f>AX1101</f>
        <v>0</v>
      </c>
      <c r="AY1100" s="11">
        <f>AY1101</f>
        <v>0</v>
      </c>
      <c r="AZ1100" s="11">
        <f t="shared" si="2629"/>
        <v>2050</v>
      </c>
      <c r="BA1100" s="11">
        <f t="shared" si="2630"/>
        <v>0</v>
      </c>
      <c r="BB1100" s="11">
        <f t="shared" si="2631"/>
        <v>0</v>
      </c>
      <c r="BC1100" s="11">
        <f>BC1101</f>
        <v>0</v>
      </c>
      <c r="BD1100" s="11">
        <f>BD1101</f>
        <v>0</v>
      </c>
      <c r="BE1100" s="11">
        <f>BE1101</f>
        <v>0</v>
      </c>
      <c r="BF1100" s="11">
        <f t="shared" si="2632"/>
        <v>2050</v>
      </c>
      <c r="BG1100" s="11">
        <f t="shared" si="2633"/>
        <v>0</v>
      </c>
      <c r="BH1100" s="11">
        <f t="shared" si="2634"/>
        <v>0</v>
      </c>
      <c r="BI1100" s="11">
        <f>BI1101</f>
        <v>0</v>
      </c>
      <c r="BJ1100" s="11">
        <f>BJ1101</f>
        <v>0</v>
      </c>
      <c r="BK1100" s="11">
        <f>BK1101</f>
        <v>0</v>
      </c>
      <c r="BL1100" s="11">
        <f t="shared" si="2606"/>
        <v>2050</v>
      </c>
      <c r="BM1100" s="11">
        <f>BM1101</f>
        <v>0</v>
      </c>
      <c r="BN1100" s="43">
        <f t="shared" ref="BN1100:BN1103" si="2705">BL1100+BM1100</f>
        <v>2050</v>
      </c>
      <c r="BO1100" s="11">
        <f t="shared" si="2554"/>
        <v>0</v>
      </c>
      <c r="BP1100" s="11">
        <f>BP1101</f>
        <v>0</v>
      </c>
      <c r="BQ1100" s="43">
        <f t="shared" ref="BQ1100:BQ1103" si="2706">BO1100+BP1100</f>
        <v>0</v>
      </c>
      <c r="BR1100" s="11">
        <f t="shared" si="2555"/>
        <v>0</v>
      </c>
      <c r="BS1100" s="11">
        <f>BS1101</f>
        <v>0</v>
      </c>
      <c r="BT1100" s="43">
        <f t="shared" ref="BT1100:BT1103" si="2707">BR1100+BS1100</f>
        <v>0</v>
      </c>
      <c r="BU1100" s="11">
        <f>BU1101</f>
        <v>0</v>
      </c>
      <c r="BV1100" s="21"/>
      <c r="BW1100" s="21"/>
      <c r="BX1100" s="1" t="str">
        <f t="shared" si="2607"/>
        <v/>
      </c>
    </row>
    <row r="1101" spans="1:77" ht="15.6" customHeight="1" x14ac:dyDescent="0.3">
      <c r="A1101" s="62" t="s">
        <v>732</v>
      </c>
      <c r="B1101" s="63">
        <v>200</v>
      </c>
      <c r="C1101" s="62" t="s">
        <v>71</v>
      </c>
      <c r="D1101" s="62" t="s">
        <v>92</v>
      </c>
      <c r="E1101" s="64" t="s">
        <v>719</v>
      </c>
      <c r="F1101" s="11">
        <v>2050</v>
      </c>
      <c r="G1101" s="11">
        <v>2050</v>
      </c>
      <c r="H1101" s="11">
        <v>2050</v>
      </c>
      <c r="I1101" s="11"/>
      <c r="J1101" s="11">
        <v>-2050</v>
      </c>
      <c r="K1101" s="11">
        <v>-2050</v>
      </c>
      <c r="L1101" s="11">
        <f t="shared" si="2562"/>
        <v>2050</v>
      </c>
      <c r="M1101" s="11">
        <f t="shared" si="2563"/>
        <v>0</v>
      </c>
      <c r="N1101" s="11">
        <f t="shared" si="2564"/>
        <v>0</v>
      </c>
      <c r="O1101" s="11"/>
      <c r="P1101" s="11"/>
      <c r="Q1101" s="11"/>
      <c r="R1101" s="11">
        <f t="shared" si="2611"/>
        <v>2050</v>
      </c>
      <c r="S1101" s="11">
        <f t="shared" si="2612"/>
        <v>0</v>
      </c>
      <c r="T1101" s="11">
        <f t="shared" si="2613"/>
        <v>0</v>
      </c>
      <c r="U1101" s="11"/>
      <c r="V1101" s="11"/>
      <c r="W1101" s="11"/>
      <c r="X1101" s="11">
        <f t="shared" si="2614"/>
        <v>2050</v>
      </c>
      <c r="Y1101" s="11">
        <f t="shared" si="2615"/>
        <v>0</v>
      </c>
      <c r="Z1101" s="11">
        <f t="shared" si="2616"/>
        <v>0</v>
      </c>
      <c r="AA1101" s="11"/>
      <c r="AB1101" s="11"/>
      <c r="AC1101" s="11"/>
      <c r="AD1101" s="11">
        <f t="shared" si="2617"/>
        <v>2050</v>
      </c>
      <c r="AE1101" s="11">
        <f t="shared" si="2618"/>
        <v>0</v>
      </c>
      <c r="AF1101" s="11">
        <f t="shared" si="2619"/>
        <v>0</v>
      </c>
      <c r="AG1101" s="11"/>
      <c r="AH1101" s="11">
        <f t="shared" si="2620"/>
        <v>2050</v>
      </c>
      <c r="AI1101" s="11">
        <f t="shared" si="2621"/>
        <v>0</v>
      </c>
      <c r="AJ1101" s="11">
        <f t="shared" si="2622"/>
        <v>0</v>
      </c>
      <c r="AK1101" s="11"/>
      <c r="AL1101" s="11"/>
      <c r="AM1101" s="11"/>
      <c r="AN1101" s="11">
        <f t="shared" si="2623"/>
        <v>2050</v>
      </c>
      <c r="AO1101" s="11">
        <f t="shared" si="2624"/>
        <v>0</v>
      </c>
      <c r="AP1101" s="11">
        <f t="shared" si="2625"/>
        <v>0</v>
      </c>
      <c r="AQ1101" s="11"/>
      <c r="AR1101" s="11"/>
      <c r="AS1101" s="11"/>
      <c r="AT1101" s="11">
        <f t="shared" si="2626"/>
        <v>2050</v>
      </c>
      <c r="AU1101" s="11">
        <f t="shared" si="2627"/>
        <v>0</v>
      </c>
      <c r="AV1101" s="11">
        <f t="shared" si="2628"/>
        <v>0</v>
      </c>
      <c r="AW1101" s="11"/>
      <c r="AX1101" s="11"/>
      <c r="AY1101" s="11"/>
      <c r="AZ1101" s="11">
        <f t="shared" si="2629"/>
        <v>2050</v>
      </c>
      <c r="BA1101" s="11">
        <f t="shared" si="2630"/>
        <v>0</v>
      </c>
      <c r="BB1101" s="11">
        <f t="shared" si="2631"/>
        <v>0</v>
      </c>
      <c r="BC1101" s="11"/>
      <c r="BD1101" s="11"/>
      <c r="BE1101" s="11"/>
      <c r="BF1101" s="11">
        <f t="shared" si="2632"/>
        <v>2050</v>
      </c>
      <c r="BG1101" s="11">
        <f t="shared" si="2633"/>
        <v>0</v>
      </c>
      <c r="BH1101" s="11">
        <f t="shared" si="2634"/>
        <v>0</v>
      </c>
      <c r="BI1101" s="11"/>
      <c r="BJ1101" s="11"/>
      <c r="BK1101" s="11"/>
      <c r="BL1101" s="11">
        <f t="shared" si="2606"/>
        <v>2050</v>
      </c>
      <c r="BM1101" s="11"/>
      <c r="BN1101" s="43">
        <f t="shared" si="2705"/>
        <v>2050</v>
      </c>
      <c r="BO1101" s="11">
        <f t="shared" si="2554"/>
        <v>0</v>
      </c>
      <c r="BP1101" s="11"/>
      <c r="BQ1101" s="43">
        <f t="shared" si="2706"/>
        <v>0</v>
      </c>
      <c r="BR1101" s="11">
        <f t="shared" si="2555"/>
        <v>0</v>
      </c>
      <c r="BS1101" s="11"/>
      <c r="BT1101" s="43">
        <f t="shared" si="2707"/>
        <v>0</v>
      </c>
      <c r="BU1101" s="11"/>
      <c r="BV1101" s="21"/>
      <c r="BW1101" s="21">
        <v>31</v>
      </c>
      <c r="BX1101" s="1" t="str">
        <f t="shared" si="2607"/>
        <v>0408</v>
      </c>
    </row>
    <row r="1102" spans="1:77" ht="31.2" customHeight="1" x14ac:dyDescent="0.3">
      <c r="A1102" s="62" t="s">
        <v>732</v>
      </c>
      <c r="B1102" s="63" t="s">
        <v>211</v>
      </c>
      <c r="C1102" s="62"/>
      <c r="D1102" s="62"/>
      <c r="E1102" s="64" t="s">
        <v>212</v>
      </c>
      <c r="F1102" s="11">
        <f t="shared" ref="F1102:K1102" si="2708">F1103</f>
        <v>11494.3</v>
      </c>
      <c r="G1102" s="11">
        <f t="shared" si="2708"/>
        <v>11494.3</v>
      </c>
      <c r="H1102" s="11">
        <f t="shared" si="2708"/>
        <v>11494.3</v>
      </c>
      <c r="I1102" s="11">
        <f t="shared" si="2708"/>
        <v>0</v>
      </c>
      <c r="J1102" s="11">
        <f t="shared" si="2708"/>
        <v>-11494.3</v>
      </c>
      <c r="K1102" s="11">
        <f t="shared" si="2708"/>
        <v>-11494.3</v>
      </c>
      <c r="L1102" s="11">
        <f t="shared" si="2562"/>
        <v>11494.3</v>
      </c>
      <c r="M1102" s="11">
        <f t="shared" si="2563"/>
        <v>0</v>
      </c>
      <c r="N1102" s="11">
        <f t="shared" si="2564"/>
        <v>0</v>
      </c>
      <c r="O1102" s="11">
        <f>O1103</f>
        <v>0</v>
      </c>
      <c r="P1102" s="11">
        <f>P1103</f>
        <v>0</v>
      </c>
      <c r="Q1102" s="11">
        <f>Q1103</f>
        <v>0</v>
      </c>
      <c r="R1102" s="11">
        <f t="shared" si="2611"/>
        <v>11494.3</v>
      </c>
      <c r="S1102" s="11">
        <f t="shared" si="2612"/>
        <v>0</v>
      </c>
      <c r="T1102" s="11">
        <f t="shared" si="2613"/>
        <v>0</v>
      </c>
      <c r="U1102" s="11">
        <f>U1103</f>
        <v>0</v>
      </c>
      <c r="V1102" s="11">
        <f>V1103</f>
        <v>0</v>
      </c>
      <c r="W1102" s="11">
        <f>W1103</f>
        <v>0</v>
      </c>
      <c r="X1102" s="11">
        <f t="shared" si="2614"/>
        <v>11494.3</v>
      </c>
      <c r="Y1102" s="11">
        <f t="shared" si="2615"/>
        <v>0</v>
      </c>
      <c r="Z1102" s="11">
        <f t="shared" si="2616"/>
        <v>0</v>
      </c>
      <c r="AA1102" s="11">
        <f>AA1103</f>
        <v>0</v>
      </c>
      <c r="AB1102" s="11">
        <f>AB1103</f>
        <v>0</v>
      </c>
      <c r="AC1102" s="11">
        <f>AC1103</f>
        <v>0</v>
      </c>
      <c r="AD1102" s="11">
        <f t="shared" si="2617"/>
        <v>11494.3</v>
      </c>
      <c r="AE1102" s="11">
        <f t="shared" si="2618"/>
        <v>0</v>
      </c>
      <c r="AF1102" s="11">
        <f t="shared" si="2619"/>
        <v>0</v>
      </c>
      <c r="AG1102" s="11">
        <f>AG1103</f>
        <v>0</v>
      </c>
      <c r="AH1102" s="11">
        <f t="shared" si="2620"/>
        <v>11494.3</v>
      </c>
      <c r="AI1102" s="11">
        <f t="shared" si="2621"/>
        <v>0</v>
      </c>
      <c r="AJ1102" s="11">
        <f t="shared" si="2622"/>
        <v>0</v>
      </c>
      <c r="AK1102" s="11">
        <f>AK1103</f>
        <v>0</v>
      </c>
      <c r="AL1102" s="11">
        <f>AL1103</f>
        <v>0</v>
      </c>
      <c r="AM1102" s="11">
        <f>AM1103</f>
        <v>0</v>
      </c>
      <c r="AN1102" s="11">
        <f t="shared" si="2623"/>
        <v>11494.3</v>
      </c>
      <c r="AO1102" s="11">
        <f t="shared" si="2624"/>
        <v>0</v>
      </c>
      <c r="AP1102" s="11">
        <f t="shared" si="2625"/>
        <v>0</v>
      </c>
      <c r="AQ1102" s="11">
        <f>AQ1103</f>
        <v>0</v>
      </c>
      <c r="AR1102" s="11">
        <f>AR1103</f>
        <v>0</v>
      </c>
      <c r="AS1102" s="11">
        <f>AS1103</f>
        <v>0</v>
      </c>
      <c r="AT1102" s="11">
        <f t="shared" si="2626"/>
        <v>11494.3</v>
      </c>
      <c r="AU1102" s="11">
        <f t="shared" si="2627"/>
        <v>0</v>
      </c>
      <c r="AV1102" s="11">
        <f t="shared" si="2628"/>
        <v>0</v>
      </c>
      <c r="AW1102" s="11">
        <f>AW1103</f>
        <v>0</v>
      </c>
      <c r="AX1102" s="11">
        <f>AX1103</f>
        <v>0</v>
      </c>
      <c r="AY1102" s="11">
        <f>AY1103</f>
        <v>0</v>
      </c>
      <c r="AZ1102" s="11">
        <f t="shared" si="2629"/>
        <v>11494.3</v>
      </c>
      <c r="BA1102" s="11">
        <f t="shared" si="2630"/>
        <v>0</v>
      </c>
      <c r="BB1102" s="11">
        <f t="shared" si="2631"/>
        <v>0</v>
      </c>
      <c r="BC1102" s="11">
        <f>BC1103</f>
        <v>0</v>
      </c>
      <c r="BD1102" s="11">
        <f>BD1103</f>
        <v>0</v>
      </c>
      <c r="BE1102" s="11">
        <f>BE1103</f>
        <v>0</v>
      </c>
      <c r="BF1102" s="11">
        <f t="shared" si="2632"/>
        <v>11494.3</v>
      </c>
      <c r="BG1102" s="11">
        <f t="shared" si="2633"/>
        <v>0</v>
      </c>
      <c r="BH1102" s="11">
        <f t="shared" si="2634"/>
        <v>0</v>
      </c>
      <c r="BI1102" s="11">
        <f>BI1103</f>
        <v>0</v>
      </c>
      <c r="BJ1102" s="11">
        <f>BJ1103</f>
        <v>0</v>
      </c>
      <c r="BK1102" s="11">
        <f>BK1103</f>
        <v>0</v>
      </c>
      <c r="BL1102" s="11">
        <f t="shared" si="2606"/>
        <v>11494.3</v>
      </c>
      <c r="BM1102" s="11">
        <f>BM1103</f>
        <v>0</v>
      </c>
      <c r="BN1102" s="43">
        <f t="shared" si="2705"/>
        <v>11494.3</v>
      </c>
      <c r="BO1102" s="11">
        <f t="shared" si="2554"/>
        <v>0</v>
      </c>
      <c r="BP1102" s="11">
        <f>BP1103</f>
        <v>0</v>
      </c>
      <c r="BQ1102" s="43">
        <f t="shared" si="2706"/>
        <v>0</v>
      </c>
      <c r="BR1102" s="11">
        <f t="shared" si="2555"/>
        <v>0</v>
      </c>
      <c r="BS1102" s="11">
        <f>BS1103</f>
        <v>0</v>
      </c>
      <c r="BT1102" s="43">
        <f t="shared" si="2707"/>
        <v>0</v>
      </c>
      <c r="BU1102" s="11">
        <f>BU1103</f>
        <v>0</v>
      </c>
      <c r="BV1102" s="21"/>
      <c r="BW1102" s="21"/>
      <c r="BX1102" s="1" t="str">
        <f t="shared" si="2607"/>
        <v/>
      </c>
    </row>
    <row r="1103" spans="1:77" ht="15.6" customHeight="1" x14ac:dyDescent="0.3">
      <c r="A1103" s="62" t="s">
        <v>732</v>
      </c>
      <c r="B1103" s="63">
        <v>300</v>
      </c>
      <c r="C1103" s="62" t="s">
        <v>71</v>
      </c>
      <c r="D1103" s="62" t="s">
        <v>92</v>
      </c>
      <c r="E1103" s="64" t="s">
        <v>719</v>
      </c>
      <c r="F1103" s="11">
        <v>11494.3</v>
      </c>
      <c r="G1103" s="11">
        <v>11494.3</v>
      </c>
      <c r="H1103" s="11">
        <v>11494.3</v>
      </c>
      <c r="I1103" s="11"/>
      <c r="J1103" s="11">
        <v>-11494.3</v>
      </c>
      <c r="K1103" s="11">
        <v>-11494.3</v>
      </c>
      <c r="L1103" s="11">
        <f t="shared" si="2562"/>
        <v>11494.3</v>
      </c>
      <c r="M1103" s="11">
        <f t="shared" si="2563"/>
        <v>0</v>
      </c>
      <c r="N1103" s="11">
        <f t="shared" si="2564"/>
        <v>0</v>
      </c>
      <c r="O1103" s="11"/>
      <c r="P1103" s="11"/>
      <c r="Q1103" s="11"/>
      <c r="R1103" s="11">
        <f t="shared" si="2611"/>
        <v>11494.3</v>
      </c>
      <c r="S1103" s="11">
        <f t="shared" si="2612"/>
        <v>0</v>
      </c>
      <c r="T1103" s="11">
        <f t="shared" si="2613"/>
        <v>0</v>
      </c>
      <c r="U1103" s="11"/>
      <c r="V1103" s="11"/>
      <c r="W1103" s="11"/>
      <c r="X1103" s="11">
        <f t="shared" si="2614"/>
        <v>11494.3</v>
      </c>
      <c r="Y1103" s="11">
        <f t="shared" si="2615"/>
        <v>0</v>
      </c>
      <c r="Z1103" s="11">
        <f t="shared" si="2616"/>
        <v>0</v>
      </c>
      <c r="AA1103" s="11"/>
      <c r="AB1103" s="11"/>
      <c r="AC1103" s="11"/>
      <c r="AD1103" s="11">
        <f t="shared" si="2617"/>
        <v>11494.3</v>
      </c>
      <c r="AE1103" s="11">
        <f t="shared" si="2618"/>
        <v>0</v>
      </c>
      <c r="AF1103" s="11">
        <f t="shared" si="2619"/>
        <v>0</v>
      </c>
      <c r="AG1103" s="11"/>
      <c r="AH1103" s="11">
        <f t="shared" si="2620"/>
        <v>11494.3</v>
      </c>
      <c r="AI1103" s="11">
        <f t="shared" si="2621"/>
        <v>0</v>
      </c>
      <c r="AJ1103" s="11">
        <f t="shared" si="2622"/>
        <v>0</v>
      </c>
      <c r="AK1103" s="11"/>
      <c r="AL1103" s="11"/>
      <c r="AM1103" s="11"/>
      <c r="AN1103" s="11">
        <f t="shared" si="2623"/>
        <v>11494.3</v>
      </c>
      <c r="AO1103" s="11">
        <f t="shared" si="2624"/>
        <v>0</v>
      </c>
      <c r="AP1103" s="11">
        <f t="shared" si="2625"/>
        <v>0</v>
      </c>
      <c r="AQ1103" s="11"/>
      <c r="AR1103" s="11"/>
      <c r="AS1103" s="11"/>
      <c r="AT1103" s="11">
        <f t="shared" si="2626"/>
        <v>11494.3</v>
      </c>
      <c r="AU1103" s="11">
        <f t="shared" si="2627"/>
        <v>0</v>
      </c>
      <c r="AV1103" s="11">
        <f t="shared" si="2628"/>
        <v>0</v>
      </c>
      <c r="AW1103" s="11"/>
      <c r="AX1103" s="11"/>
      <c r="AY1103" s="11"/>
      <c r="AZ1103" s="11">
        <f t="shared" si="2629"/>
        <v>11494.3</v>
      </c>
      <c r="BA1103" s="11">
        <f t="shared" si="2630"/>
        <v>0</v>
      </c>
      <c r="BB1103" s="11">
        <f t="shared" si="2631"/>
        <v>0</v>
      </c>
      <c r="BC1103" s="11"/>
      <c r="BD1103" s="11"/>
      <c r="BE1103" s="11"/>
      <c r="BF1103" s="11">
        <f t="shared" si="2632"/>
        <v>11494.3</v>
      </c>
      <c r="BG1103" s="11">
        <f t="shared" si="2633"/>
        <v>0</v>
      </c>
      <c r="BH1103" s="11">
        <f t="shared" si="2634"/>
        <v>0</v>
      </c>
      <c r="BI1103" s="11"/>
      <c r="BJ1103" s="11"/>
      <c r="BK1103" s="11"/>
      <c r="BL1103" s="11">
        <f t="shared" si="2606"/>
        <v>11494.3</v>
      </c>
      <c r="BM1103" s="11"/>
      <c r="BN1103" s="43">
        <f t="shared" si="2705"/>
        <v>11494.3</v>
      </c>
      <c r="BO1103" s="11">
        <f t="shared" si="2554"/>
        <v>0</v>
      </c>
      <c r="BP1103" s="11"/>
      <c r="BQ1103" s="43">
        <f t="shared" si="2706"/>
        <v>0</v>
      </c>
      <c r="BR1103" s="11">
        <f t="shared" si="2555"/>
        <v>0</v>
      </c>
      <c r="BS1103" s="11"/>
      <c r="BT1103" s="43">
        <f t="shared" si="2707"/>
        <v>0</v>
      </c>
      <c r="BU1103" s="11"/>
      <c r="BV1103" s="21"/>
      <c r="BW1103" s="21">
        <v>32</v>
      </c>
      <c r="BX1103" s="1" t="str">
        <f t="shared" si="2607"/>
        <v>0408</v>
      </c>
    </row>
    <row r="1104" spans="1:77" s="1" customFormat="1" ht="15.6" hidden="1" customHeight="1" x14ac:dyDescent="0.3">
      <c r="A1104" s="8" t="s">
        <v>732</v>
      </c>
      <c r="B1104" s="9" t="s">
        <v>58</v>
      </c>
      <c r="C1104" s="8"/>
      <c r="D1104" s="8"/>
      <c r="E1104" s="20" t="s">
        <v>59</v>
      </c>
      <c r="F1104" s="11">
        <f t="shared" ref="F1104:K1104" si="2709">F1105</f>
        <v>22597.4</v>
      </c>
      <c r="G1104" s="11">
        <f t="shared" si="2709"/>
        <v>24429.599999999999</v>
      </c>
      <c r="H1104" s="11">
        <f t="shared" si="2709"/>
        <v>26261.8</v>
      </c>
      <c r="I1104" s="11">
        <f t="shared" si="2709"/>
        <v>-22597.4</v>
      </c>
      <c r="J1104" s="11">
        <f t="shared" si="2709"/>
        <v>-24429.599999999999</v>
      </c>
      <c r="K1104" s="11">
        <f t="shared" si="2709"/>
        <v>-26261.8</v>
      </c>
      <c r="L1104" s="11">
        <f t="shared" si="2562"/>
        <v>0</v>
      </c>
      <c r="M1104" s="11">
        <f t="shared" si="2563"/>
        <v>0</v>
      </c>
      <c r="N1104" s="11">
        <f t="shared" si="2564"/>
        <v>0</v>
      </c>
      <c r="O1104" s="11">
        <f>O1105</f>
        <v>0</v>
      </c>
      <c r="P1104" s="11">
        <f>P1105</f>
        <v>0</v>
      </c>
      <c r="Q1104" s="11">
        <f>Q1105</f>
        <v>0</v>
      </c>
      <c r="R1104" s="11">
        <f t="shared" si="2611"/>
        <v>0</v>
      </c>
      <c r="S1104" s="11">
        <f t="shared" si="2612"/>
        <v>0</v>
      </c>
      <c r="T1104" s="11">
        <f t="shared" si="2613"/>
        <v>0</v>
      </c>
      <c r="U1104" s="11">
        <f>U1105</f>
        <v>0</v>
      </c>
      <c r="V1104" s="11">
        <f>V1105</f>
        <v>0</v>
      </c>
      <c r="W1104" s="11">
        <f>W1105</f>
        <v>0</v>
      </c>
      <c r="X1104" s="11">
        <f t="shared" si="2614"/>
        <v>0</v>
      </c>
      <c r="Y1104" s="11">
        <f t="shared" si="2615"/>
        <v>0</v>
      </c>
      <c r="Z1104" s="11">
        <f t="shared" si="2616"/>
        <v>0</v>
      </c>
      <c r="AA1104" s="11">
        <f>AA1105</f>
        <v>0</v>
      </c>
      <c r="AB1104" s="11">
        <f>AB1105</f>
        <v>0</v>
      </c>
      <c r="AC1104" s="11">
        <f>AC1105</f>
        <v>0</v>
      </c>
      <c r="AD1104" s="11">
        <f t="shared" si="2617"/>
        <v>0</v>
      </c>
      <c r="AE1104" s="11">
        <f t="shared" si="2618"/>
        <v>0</v>
      </c>
      <c r="AF1104" s="11">
        <f t="shared" si="2619"/>
        <v>0</v>
      </c>
      <c r="AG1104" s="11">
        <f>AG1105</f>
        <v>0</v>
      </c>
      <c r="AH1104" s="11">
        <f t="shared" si="2620"/>
        <v>0</v>
      </c>
      <c r="AI1104" s="11">
        <f t="shared" si="2621"/>
        <v>0</v>
      </c>
      <c r="AJ1104" s="11">
        <f t="shared" si="2622"/>
        <v>0</v>
      </c>
      <c r="AK1104" s="11">
        <f>AK1105</f>
        <v>0</v>
      </c>
      <c r="AL1104" s="11">
        <f>AL1105</f>
        <v>0</v>
      </c>
      <c r="AM1104" s="11">
        <f>AM1105</f>
        <v>0</v>
      </c>
      <c r="AN1104" s="11">
        <f t="shared" si="2623"/>
        <v>0</v>
      </c>
      <c r="AO1104" s="11">
        <f t="shared" si="2624"/>
        <v>0</v>
      </c>
      <c r="AP1104" s="11">
        <f t="shared" si="2625"/>
        <v>0</v>
      </c>
      <c r="AQ1104" s="11">
        <f>AQ1105</f>
        <v>0</v>
      </c>
      <c r="AR1104" s="11">
        <f>AR1105</f>
        <v>0</v>
      </c>
      <c r="AS1104" s="11">
        <f>AS1105</f>
        <v>0</v>
      </c>
      <c r="AT1104" s="11">
        <f t="shared" si="2626"/>
        <v>0</v>
      </c>
      <c r="AU1104" s="11">
        <f t="shared" si="2627"/>
        <v>0</v>
      </c>
      <c r="AV1104" s="11">
        <f t="shared" si="2628"/>
        <v>0</v>
      </c>
      <c r="AW1104" s="11">
        <f>AW1105</f>
        <v>0</v>
      </c>
      <c r="AX1104" s="11">
        <f>AX1105</f>
        <v>0</v>
      </c>
      <c r="AY1104" s="11">
        <f>AY1105</f>
        <v>0</v>
      </c>
      <c r="AZ1104" s="11">
        <f t="shared" si="2629"/>
        <v>0</v>
      </c>
      <c r="BA1104" s="11">
        <f t="shared" si="2630"/>
        <v>0</v>
      </c>
      <c r="BB1104" s="11">
        <f t="shared" si="2631"/>
        <v>0</v>
      </c>
      <c r="BC1104" s="11">
        <f>BC1105</f>
        <v>0</v>
      </c>
      <c r="BD1104" s="11">
        <f>BD1105</f>
        <v>0</v>
      </c>
      <c r="BE1104" s="11">
        <f>BE1105</f>
        <v>0</v>
      </c>
      <c r="BF1104" s="11">
        <f t="shared" si="2632"/>
        <v>0</v>
      </c>
      <c r="BG1104" s="11">
        <f t="shared" si="2633"/>
        <v>0</v>
      </c>
      <c r="BH1104" s="11">
        <f t="shared" si="2634"/>
        <v>0</v>
      </c>
      <c r="BI1104" s="11">
        <f>BI1105</f>
        <v>0</v>
      </c>
      <c r="BJ1104" s="11">
        <f>BJ1105</f>
        <v>0</v>
      </c>
      <c r="BK1104" s="11">
        <f>BK1105</f>
        <v>0</v>
      </c>
      <c r="BL1104" s="11">
        <f t="shared" si="2606"/>
        <v>0</v>
      </c>
      <c r="BM1104" s="11">
        <f>BM1105</f>
        <v>0</v>
      </c>
      <c r="BN1104" s="11"/>
      <c r="BO1104" s="11">
        <f t="shared" ref="BO1104:BO1157" si="2710">BG1104+BJ1104</f>
        <v>0</v>
      </c>
      <c r="BP1104" s="11">
        <f>BP1105</f>
        <v>0</v>
      </c>
      <c r="BQ1104" s="11"/>
      <c r="BR1104" s="11">
        <f t="shared" ref="BR1104:BR1157" si="2711">BH1104+BK1104</f>
        <v>0</v>
      </c>
      <c r="BS1104" s="11">
        <f>BS1105</f>
        <v>0</v>
      </c>
      <c r="BT1104" s="11"/>
      <c r="BU1104" s="11">
        <f>BU1105</f>
        <v>0</v>
      </c>
      <c r="BV1104" s="21">
        <v>0</v>
      </c>
      <c r="BW1104" s="21"/>
      <c r="BX1104" s="1" t="str">
        <f t="shared" si="2607"/>
        <v/>
      </c>
    </row>
    <row r="1105" spans="1:76" s="1" customFormat="1" ht="15.6" hidden="1" customHeight="1" x14ac:dyDescent="0.3">
      <c r="A1105" s="8" t="s">
        <v>732</v>
      </c>
      <c r="B1105" s="9">
        <v>800</v>
      </c>
      <c r="C1105" s="8" t="s">
        <v>71</v>
      </c>
      <c r="D1105" s="8" t="s">
        <v>92</v>
      </c>
      <c r="E1105" s="20" t="s">
        <v>719</v>
      </c>
      <c r="F1105" s="11">
        <v>22597.4</v>
      </c>
      <c r="G1105" s="11">
        <v>24429.599999999999</v>
      </c>
      <c r="H1105" s="11">
        <v>26261.8</v>
      </c>
      <c r="I1105" s="11">
        <v>-22597.4</v>
      </c>
      <c r="J1105" s="11">
        <v>-24429.599999999999</v>
      </c>
      <c r="K1105" s="11">
        <v>-26261.8</v>
      </c>
      <c r="L1105" s="11">
        <f t="shared" si="2562"/>
        <v>0</v>
      </c>
      <c r="M1105" s="11">
        <f t="shared" si="2563"/>
        <v>0</v>
      </c>
      <c r="N1105" s="11">
        <f t="shared" si="2564"/>
        <v>0</v>
      </c>
      <c r="O1105" s="11"/>
      <c r="P1105" s="11"/>
      <c r="Q1105" s="11"/>
      <c r="R1105" s="11">
        <f t="shared" si="2611"/>
        <v>0</v>
      </c>
      <c r="S1105" s="11">
        <f t="shared" si="2612"/>
        <v>0</v>
      </c>
      <c r="T1105" s="11">
        <f t="shared" si="2613"/>
        <v>0</v>
      </c>
      <c r="U1105" s="11"/>
      <c r="V1105" s="11"/>
      <c r="W1105" s="11"/>
      <c r="X1105" s="11">
        <f t="shared" si="2614"/>
        <v>0</v>
      </c>
      <c r="Y1105" s="11">
        <f t="shared" si="2615"/>
        <v>0</v>
      </c>
      <c r="Z1105" s="11">
        <f t="shared" si="2616"/>
        <v>0</v>
      </c>
      <c r="AA1105" s="11"/>
      <c r="AB1105" s="11"/>
      <c r="AC1105" s="11"/>
      <c r="AD1105" s="11">
        <f t="shared" si="2617"/>
        <v>0</v>
      </c>
      <c r="AE1105" s="11">
        <f t="shared" si="2618"/>
        <v>0</v>
      </c>
      <c r="AF1105" s="11">
        <f t="shared" si="2619"/>
        <v>0</v>
      </c>
      <c r="AG1105" s="11"/>
      <c r="AH1105" s="11">
        <f t="shared" si="2620"/>
        <v>0</v>
      </c>
      <c r="AI1105" s="11">
        <f t="shared" si="2621"/>
        <v>0</v>
      </c>
      <c r="AJ1105" s="11">
        <f t="shared" si="2622"/>
        <v>0</v>
      </c>
      <c r="AK1105" s="11"/>
      <c r="AL1105" s="11"/>
      <c r="AM1105" s="11"/>
      <c r="AN1105" s="11">
        <f t="shared" si="2623"/>
        <v>0</v>
      </c>
      <c r="AO1105" s="11">
        <f t="shared" si="2624"/>
        <v>0</v>
      </c>
      <c r="AP1105" s="11">
        <f t="shared" si="2625"/>
        <v>0</v>
      </c>
      <c r="AQ1105" s="11"/>
      <c r="AR1105" s="11"/>
      <c r="AS1105" s="11"/>
      <c r="AT1105" s="11">
        <f t="shared" si="2626"/>
        <v>0</v>
      </c>
      <c r="AU1105" s="11">
        <f t="shared" si="2627"/>
        <v>0</v>
      </c>
      <c r="AV1105" s="11">
        <f t="shared" si="2628"/>
        <v>0</v>
      </c>
      <c r="AW1105" s="11"/>
      <c r="AX1105" s="11"/>
      <c r="AY1105" s="11"/>
      <c r="AZ1105" s="11">
        <f t="shared" si="2629"/>
        <v>0</v>
      </c>
      <c r="BA1105" s="11">
        <f t="shared" si="2630"/>
        <v>0</v>
      </c>
      <c r="BB1105" s="11">
        <f t="shared" si="2631"/>
        <v>0</v>
      </c>
      <c r="BC1105" s="11"/>
      <c r="BD1105" s="11"/>
      <c r="BE1105" s="11"/>
      <c r="BF1105" s="11">
        <f t="shared" si="2632"/>
        <v>0</v>
      </c>
      <c r="BG1105" s="11">
        <f t="shared" si="2633"/>
        <v>0</v>
      </c>
      <c r="BH1105" s="11">
        <f t="shared" si="2634"/>
        <v>0</v>
      </c>
      <c r="BI1105" s="11"/>
      <c r="BJ1105" s="11"/>
      <c r="BK1105" s="11"/>
      <c r="BL1105" s="11">
        <f t="shared" si="2606"/>
        <v>0</v>
      </c>
      <c r="BM1105" s="11"/>
      <c r="BN1105" s="11"/>
      <c r="BO1105" s="11">
        <f t="shared" si="2710"/>
        <v>0</v>
      </c>
      <c r="BP1105" s="11"/>
      <c r="BQ1105" s="11"/>
      <c r="BR1105" s="11">
        <f t="shared" si="2711"/>
        <v>0</v>
      </c>
      <c r="BS1105" s="11"/>
      <c r="BT1105" s="11"/>
      <c r="BU1105" s="11"/>
      <c r="BV1105" s="21">
        <v>0</v>
      </c>
      <c r="BW1105" s="21">
        <v>33</v>
      </c>
      <c r="BX1105" s="1" t="str">
        <f t="shared" si="2607"/>
        <v>0408</v>
      </c>
    </row>
    <row r="1106" spans="1:76" ht="31.2" customHeight="1" x14ac:dyDescent="0.3">
      <c r="A1106" s="62" t="s">
        <v>734</v>
      </c>
      <c r="B1106" s="63"/>
      <c r="C1106" s="62"/>
      <c r="D1106" s="62"/>
      <c r="E1106" s="65" t="s">
        <v>735</v>
      </c>
      <c r="F1106" s="11"/>
      <c r="G1106" s="11"/>
      <c r="H1106" s="11"/>
      <c r="I1106" s="11">
        <f t="shared" ref="I1106:I1117" si="2712">I1107</f>
        <v>153898.5</v>
      </c>
      <c r="J1106" s="11">
        <f t="shared" ref="J1106:J1117" si="2713">J1107</f>
        <v>320108.79999999999</v>
      </c>
      <c r="K1106" s="11">
        <f t="shared" ref="K1106:K1117" si="2714">K1107</f>
        <v>332913.2</v>
      </c>
      <c r="L1106" s="11">
        <f t="shared" si="2562"/>
        <v>153898.5</v>
      </c>
      <c r="M1106" s="11">
        <f t="shared" si="2563"/>
        <v>320108.79999999999</v>
      </c>
      <c r="N1106" s="11">
        <f t="shared" si="2564"/>
        <v>332913.2</v>
      </c>
      <c r="O1106" s="11">
        <f t="shared" ref="O1106:O1117" si="2715">O1107</f>
        <v>0</v>
      </c>
      <c r="P1106" s="11">
        <f t="shared" ref="P1106:P1117" si="2716">P1107</f>
        <v>0</v>
      </c>
      <c r="Q1106" s="11">
        <f t="shared" ref="Q1106:Q1117" si="2717">Q1107</f>
        <v>0</v>
      </c>
      <c r="R1106" s="11">
        <f t="shared" si="2611"/>
        <v>153898.5</v>
      </c>
      <c r="S1106" s="11">
        <f t="shared" si="2612"/>
        <v>320108.79999999999</v>
      </c>
      <c r="T1106" s="11">
        <f t="shared" si="2613"/>
        <v>332913.2</v>
      </c>
      <c r="U1106" s="11">
        <f t="shared" ref="U1106:U1112" si="2718">U1107</f>
        <v>0</v>
      </c>
      <c r="V1106" s="11">
        <f t="shared" ref="V1106:V1112" si="2719">V1107</f>
        <v>0</v>
      </c>
      <c r="W1106" s="11">
        <f t="shared" ref="W1106:W1112" si="2720">W1107</f>
        <v>0</v>
      </c>
      <c r="X1106" s="11">
        <f t="shared" si="2614"/>
        <v>153898.5</v>
      </c>
      <c r="Y1106" s="11">
        <f t="shared" si="2615"/>
        <v>320108.79999999999</v>
      </c>
      <c r="Z1106" s="11">
        <f t="shared" si="2616"/>
        <v>332913.2</v>
      </c>
      <c r="AA1106" s="11">
        <f t="shared" ref="AA1106:AA1112" si="2721">AA1107</f>
        <v>0</v>
      </c>
      <c r="AB1106" s="11">
        <f t="shared" ref="AB1106:AB1112" si="2722">AB1107</f>
        <v>0</v>
      </c>
      <c r="AC1106" s="11">
        <f t="shared" ref="AC1106:AC1112" si="2723">AC1107</f>
        <v>0</v>
      </c>
      <c r="AD1106" s="11">
        <f t="shared" si="2617"/>
        <v>153898.5</v>
      </c>
      <c r="AE1106" s="11">
        <f t="shared" si="2618"/>
        <v>320108.79999999999</v>
      </c>
      <c r="AF1106" s="11">
        <f t="shared" si="2619"/>
        <v>332913.2</v>
      </c>
      <c r="AG1106" s="11">
        <f t="shared" ref="AG1106:AG1112" si="2724">AG1107</f>
        <v>0</v>
      </c>
      <c r="AH1106" s="11">
        <f t="shared" si="2620"/>
        <v>153898.5</v>
      </c>
      <c r="AI1106" s="11">
        <f t="shared" si="2621"/>
        <v>320108.79999999999</v>
      </c>
      <c r="AJ1106" s="11">
        <f t="shared" si="2622"/>
        <v>332913.2</v>
      </c>
      <c r="AK1106" s="11">
        <f t="shared" ref="AK1106:AK1112" si="2725">AK1107</f>
        <v>0</v>
      </c>
      <c r="AL1106" s="11">
        <f t="shared" ref="AL1106:AL1112" si="2726">AL1107</f>
        <v>0</v>
      </c>
      <c r="AM1106" s="11">
        <f t="shared" ref="AM1106:AM1112" si="2727">AM1107</f>
        <v>0</v>
      </c>
      <c r="AN1106" s="11">
        <f t="shared" si="2623"/>
        <v>153898.5</v>
      </c>
      <c r="AO1106" s="11">
        <f t="shared" si="2624"/>
        <v>320108.79999999999</v>
      </c>
      <c r="AP1106" s="11">
        <f t="shared" si="2625"/>
        <v>332913.2</v>
      </c>
      <c r="AQ1106" s="11">
        <f t="shared" ref="AQ1106:AQ1112" si="2728">AQ1107</f>
        <v>0</v>
      </c>
      <c r="AR1106" s="11">
        <f t="shared" ref="AR1106:AR1112" si="2729">AR1107</f>
        <v>0</v>
      </c>
      <c r="AS1106" s="11">
        <f t="shared" ref="AS1106:AS1112" si="2730">AS1107</f>
        <v>0</v>
      </c>
      <c r="AT1106" s="11">
        <f t="shared" si="2626"/>
        <v>153898.5</v>
      </c>
      <c r="AU1106" s="11">
        <f t="shared" si="2627"/>
        <v>320108.79999999999</v>
      </c>
      <c r="AV1106" s="11">
        <f t="shared" si="2628"/>
        <v>332913.2</v>
      </c>
      <c r="AW1106" s="11">
        <f t="shared" ref="AW1106:AW1112" si="2731">AW1107</f>
        <v>-153898.5</v>
      </c>
      <c r="AX1106" s="11">
        <f t="shared" ref="AX1106:AX1112" si="2732">AX1107</f>
        <v>-108390</v>
      </c>
      <c r="AY1106" s="11">
        <f t="shared" ref="AY1106:AY1112" si="2733">AY1107</f>
        <v>-145848.65</v>
      </c>
      <c r="AZ1106" s="11">
        <f t="shared" si="2629"/>
        <v>0</v>
      </c>
      <c r="BA1106" s="11">
        <f t="shared" si="2630"/>
        <v>211718.8</v>
      </c>
      <c r="BB1106" s="11">
        <f t="shared" si="2631"/>
        <v>187064.55000000002</v>
      </c>
      <c r="BC1106" s="11">
        <f t="shared" ref="BC1106:BC1112" si="2734">BC1107</f>
        <v>0</v>
      </c>
      <c r="BD1106" s="11">
        <f t="shared" ref="BD1106:BD1112" si="2735">BD1107</f>
        <v>0</v>
      </c>
      <c r="BE1106" s="11">
        <f t="shared" ref="BE1106:BE1112" si="2736">BE1107</f>
        <v>0</v>
      </c>
      <c r="BF1106" s="11">
        <f t="shared" si="2632"/>
        <v>0</v>
      </c>
      <c r="BG1106" s="11">
        <f t="shared" si="2633"/>
        <v>211718.8</v>
      </c>
      <c r="BH1106" s="11">
        <f t="shared" si="2634"/>
        <v>187064.55000000002</v>
      </c>
      <c r="BI1106" s="11">
        <f t="shared" ref="BI1106:BI1112" si="2737">BI1107</f>
        <v>0</v>
      </c>
      <c r="BJ1106" s="11">
        <f t="shared" ref="BJ1106:BJ1112" si="2738">BJ1107</f>
        <v>0</v>
      </c>
      <c r="BK1106" s="11">
        <f t="shared" ref="BK1106:BK1112" si="2739">BK1107</f>
        <v>0</v>
      </c>
      <c r="BL1106" s="11">
        <f t="shared" si="2606"/>
        <v>0</v>
      </c>
      <c r="BM1106" s="11">
        <f t="shared" ref="BM1106:BM1112" si="2740">BM1107</f>
        <v>0</v>
      </c>
      <c r="BN1106" s="43">
        <f t="shared" ref="BN1106:BN1150" si="2741">BL1106+BM1106</f>
        <v>0</v>
      </c>
      <c r="BO1106" s="11">
        <f t="shared" si="2710"/>
        <v>211718.8</v>
      </c>
      <c r="BP1106" s="11">
        <f t="shared" ref="BP1106:BU1112" si="2742">BP1107</f>
        <v>0</v>
      </c>
      <c r="BQ1106" s="43">
        <f t="shared" ref="BQ1106:BQ1150" si="2743">BO1106+BP1106</f>
        <v>211718.8</v>
      </c>
      <c r="BR1106" s="11">
        <f t="shared" si="2711"/>
        <v>187064.55000000002</v>
      </c>
      <c r="BS1106" s="11">
        <f t="shared" si="2742"/>
        <v>0</v>
      </c>
      <c r="BT1106" s="43">
        <f t="shared" ref="BT1106:BT1150" si="2744">BR1106+BS1106</f>
        <v>187064.55000000002</v>
      </c>
      <c r="BU1106" s="11">
        <f t="shared" si="2742"/>
        <v>0</v>
      </c>
      <c r="BV1106" s="21"/>
      <c r="BW1106" s="21"/>
      <c r="BX1106" s="1" t="str">
        <f t="shared" si="2607"/>
        <v/>
      </c>
    </row>
    <row r="1107" spans="1:76" ht="15.6" customHeight="1" x14ac:dyDescent="0.3">
      <c r="A1107" s="62" t="s">
        <v>734</v>
      </c>
      <c r="B1107" s="63" t="s">
        <v>58</v>
      </c>
      <c r="C1107" s="62"/>
      <c r="D1107" s="62"/>
      <c r="E1107" s="64" t="s">
        <v>59</v>
      </c>
      <c r="F1107" s="11"/>
      <c r="G1107" s="11"/>
      <c r="H1107" s="11"/>
      <c r="I1107" s="11">
        <f t="shared" si="2712"/>
        <v>153898.5</v>
      </c>
      <c r="J1107" s="11">
        <f t="shared" si="2713"/>
        <v>320108.79999999999</v>
      </c>
      <c r="K1107" s="11">
        <f t="shared" si="2714"/>
        <v>332913.2</v>
      </c>
      <c r="L1107" s="11">
        <f t="shared" si="2562"/>
        <v>153898.5</v>
      </c>
      <c r="M1107" s="11">
        <f t="shared" si="2563"/>
        <v>320108.79999999999</v>
      </c>
      <c r="N1107" s="11">
        <f t="shared" si="2564"/>
        <v>332913.2</v>
      </c>
      <c r="O1107" s="11">
        <f t="shared" si="2715"/>
        <v>0</v>
      </c>
      <c r="P1107" s="11">
        <f t="shared" si="2716"/>
        <v>0</v>
      </c>
      <c r="Q1107" s="11">
        <f t="shared" si="2717"/>
        <v>0</v>
      </c>
      <c r="R1107" s="11">
        <f t="shared" si="2611"/>
        <v>153898.5</v>
      </c>
      <c r="S1107" s="11">
        <f t="shared" si="2612"/>
        <v>320108.79999999999</v>
      </c>
      <c r="T1107" s="11">
        <f t="shared" si="2613"/>
        <v>332913.2</v>
      </c>
      <c r="U1107" s="11">
        <f t="shared" si="2718"/>
        <v>0</v>
      </c>
      <c r="V1107" s="11">
        <f t="shared" si="2719"/>
        <v>0</v>
      </c>
      <c r="W1107" s="11">
        <f t="shared" si="2720"/>
        <v>0</v>
      </c>
      <c r="X1107" s="11">
        <f t="shared" si="2614"/>
        <v>153898.5</v>
      </c>
      <c r="Y1107" s="11">
        <f t="shared" si="2615"/>
        <v>320108.79999999999</v>
      </c>
      <c r="Z1107" s="11">
        <f t="shared" si="2616"/>
        <v>332913.2</v>
      </c>
      <c r="AA1107" s="11">
        <f t="shared" si="2721"/>
        <v>0</v>
      </c>
      <c r="AB1107" s="11">
        <f t="shared" si="2722"/>
        <v>0</v>
      </c>
      <c r="AC1107" s="11">
        <f t="shared" si="2723"/>
        <v>0</v>
      </c>
      <c r="AD1107" s="11">
        <f t="shared" si="2617"/>
        <v>153898.5</v>
      </c>
      <c r="AE1107" s="11">
        <f t="shared" si="2618"/>
        <v>320108.79999999999</v>
      </c>
      <c r="AF1107" s="11">
        <f t="shared" si="2619"/>
        <v>332913.2</v>
      </c>
      <c r="AG1107" s="11">
        <f t="shared" si="2724"/>
        <v>0</v>
      </c>
      <c r="AH1107" s="11">
        <f t="shared" si="2620"/>
        <v>153898.5</v>
      </c>
      <c r="AI1107" s="11">
        <f t="shared" si="2621"/>
        <v>320108.79999999999</v>
      </c>
      <c r="AJ1107" s="11">
        <f t="shared" si="2622"/>
        <v>332913.2</v>
      </c>
      <c r="AK1107" s="11">
        <f t="shared" si="2725"/>
        <v>0</v>
      </c>
      <c r="AL1107" s="11">
        <f t="shared" si="2726"/>
        <v>0</v>
      </c>
      <c r="AM1107" s="11">
        <f t="shared" si="2727"/>
        <v>0</v>
      </c>
      <c r="AN1107" s="11">
        <f t="shared" si="2623"/>
        <v>153898.5</v>
      </c>
      <c r="AO1107" s="11">
        <f t="shared" si="2624"/>
        <v>320108.79999999999</v>
      </c>
      <c r="AP1107" s="11">
        <f t="shared" si="2625"/>
        <v>332913.2</v>
      </c>
      <c r="AQ1107" s="11">
        <f t="shared" si="2728"/>
        <v>0</v>
      </c>
      <c r="AR1107" s="11">
        <f t="shared" si="2729"/>
        <v>0</v>
      </c>
      <c r="AS1107" s="11">
        <f t="shared" si="2730"/>
        <v>0</v>
      </c>
      <c r="AT1107" s="11">
        <f t="shared" si="2626"/>
        <v>153898.5</v>
      </c>
      <c r="AU1107" s="11">
        <f t="shared" si="2627"/>
        <v>320108.79999999999</v>
      </c>
      <c r="AV1107" s="11">
        <f t="shared" si="2628"/>
        <v>332913.2</v>
      </c>
      <c r="AW1107" s="11">
        <f t="shared" si="2731"/>
        <v>-153898.5</v>
      </c>
      <c r="AX1107" s="11">
        <f t="shared" si="2732"/>
        <v>-108390</v>
      </c>
      <c r="AY1107" s="11">
        <f t="shared" si="2733"/>
        <v>-145848.65</v>
      </c>
      <c r="AZ1107" s="11">
        <f t="shared" si="2629"/>
        <v>0</v>
      </c>
      <c r="BA1107" s="11">
        <f t="shared" si="2630"/>
        <v>211718.8</v>
      </c>
      <c r="BB1107" s="11">
        <f t="shared" si="2631"/>
        <v>187064.55000000002</v>
      </c>
      <c r="BC1107" s="11">
        <f t="shared" si="2734"/>
        <v>0</v>
      </c>
      <c r="BD1107" s="11">
        <f t="shared" si="2735"/>
        <v>0</v>
      </c>
      <c r="BE1107" s="11">
        <f t="shared" si="2736"/>
        <v>0</v>
      </c>
      <c r="BF1107" s="11">
        <f t="shared" si="2632"/>
        <v>0</v>
      </c>
      <c r="BG1107" s="11">
        <f t="shared" si="2633"/>
        <v>211718.8</v>
      </c>
      <c r="BH1107" s="11">
        <f t="shared" si="2634"/>
        <v>187064.55000000002</v>
      </c>
      <c r="BI1107" s="11">
        <f t="shared" si="2737"/>
        <v>0</v>
      </c>
      <c r="BJ1107" s="11">
        <f t="shared" si="2738"/>
        <v>0</v>
      </c>
      <c r="BK1107" s="11">
        <f t="shared" si="2739"/>
        <v>0</v>
      </c>
      <c r="BL1107" s="11">
        <f t="shared" si="2606"/>
        <v>0</v>
      </c>
      <c r="BM1107" s="11">
        <f t="shared" si="2740"/>
        <v>0</v>
      </c>
      <c r="BN1107" s="43">
        <f t="shared" si="2741"/>
        <v>0</v>
      </c>
      <c r="BO1107" s="11">
        <f t="shared" si="2710"/>
        <v>211718.8</v>
      </c>
      <c r="BP1107" s="11">
        <f t="shared" si="2742"/>
        <v>0</v>
      </c>
      <c r="BQ1107" s="43">
        <f t="shared" si="2743"/>
        <v>211718.8</v>
      </c>
      <c r="BR1107" s="11">
        <f t="shared" si="2711"/>
        <v>187064.55000000002</v>
      </c>
      <c r="BS1107" s="11">
        <f t="shared" si="2742"/>
        <v>0</v>
      </c>
      <c r="BT1107" s="43">
        <f t="shared" si="2744"/>
        <v>187064.55000000002</v>
      </c>
      <c r="BU1107" s="11">
        <f t="shared" si="2742"/>
        <v>0</v>
      </c>
      <c r="BV1107" s="21"/>
      <c r="BW1107" s="21"/>
      <c r="BX1107" s="1" t="str">
        <f t="shared" si="2607"/>
        <v/>
      </c>
    </row>
    <row r="1108" spans="1:76" ht="15.6" customHeight="1" x14ac:dyDescent="0.3">
      <c r="A1108" s="62" t="s">
        <v>734</v>
      </c>
      <c r="B1108" s="63">
        <v>800</v>
      </c>
      <c r="C1108" s="62" t="s">
        <v>71</v>
      </c>
      <c r="D1108" s="62" t="s">
        <v>92</v>
      </c>
      <c r="E1108" s="64" t="s">
        <v>719</v>
      </c>
      <c r="F1108" s="11"/>
      <c r="G1108" s="11"/>
      <c r="H1108" s="11"/>
      <c r="I1108" s="11">
        <v>153898.5</v>
      </c>
      <c r="J1108" s="11">
        <v>320108.79999999999</v>
      </c>
      <c r="K1108" s="11">
        <v>332913.2</v>
      </c>
      <c r="L1108" s="11">
        <f t="shared" si="2562"/>
        <v>153898.5</v>
      </c>
      <c r="M1108" s="11">
        <f t="shared" si="2563"/>
        <v>320108.79999999999</v>
      </c>
      <c r="N1108" s="11">
        <f t="shared" si="2564"/>
        <v>332913.2</v>
      </c>
      <c r="O1108" s="11"/>
      <c r="P1108" s="11"/>
      <c r="Q1108" s="11"/>
      <c r="R1108" s="11">
        <f t="shared" si="2611"/>
        <v>153898.5</v>
      </c>
      <c r="S1108" s="11">
        <f t="shared" si="2612"/>
        <v>320108.79999999999</v>
      </c>
      <c r="T1108" s="11">
        <f t="shared" si="2613"/>
        <v>332913.2</v>
      </c>
      <c r="U1108" s="11"/>
      <c r="V1108" s="11"/>
      <c r="W1108" s="11"/>
      <c r="X1108" s="11">
        <f t="shared" si="2614"/>
        <v>153898.5</v>
      </c>
      <c r="Y1108" s="11">
        <f t="shared" si="2615"/>
        <v>320108.79999999999</v>
      </c>
      <c r="Z1108" s="11">
        <f t="shared" si="2616"/>
        <v>332913.2</v>
      </c>
      <c r="AA1108" s="11"/>
      <c r="AB1108" s="11"/>
      <c r="AC1108" s="11"/>
      <c r="AD1108" s="11">
        <f t="shared" si="2617"/>
        <v>153898.5</v>
      </c>
      <c r="AE1108" s="11">
        <f t="shared" si="2618"/>
        <v>320108.79999999999</v>
      </c>
      <c r="AF1108" s="11">
        <f t="shared" si="2619"/>
        <v>332913.2</v>
      </c>
      <c r="AG1108" s="11"/>
      <c r="AH1108" s="11">
        <f t="shared" si="2620"/>
        <v>153898.5</v>
      </c>
      <c r="AI1108" s="11">
        <f t="shared" si="2621"/>
        <v>320108.79999999999</v>
      </c>
      <c r="AJ1108" s="11">
        <f t="shared" si="2622"/>
        <v>332913.2</v>
      </c>
      <c r="AK1108" s="11"/>
      <c r="AL1108" s="11"/>
      <c r="AM1108" s="11"/>
      <c r="AN1108" s="11">
        <f t="shared" si="2623"/>
        <v>153898.5</v>
      </c>
      <c r="AO1108" s="11">
        <f t="shared" si="2624"/>
        <v>320108.79999999999</v>
      </c>
      <c r="AP1108" s="11">
        <f t="shared" si="2625"/>
        <v>332913.2</v>
      </c>
      <c r="AQ1108" s="11"/>
      <c r="AR1108" s="11"/>
      <c r="AS1108" s="11"/>
      <c r="AT1108" s="11">
        <f t="shared" si="2626"/>
        <v>153898.5</v>
      </c>
      <c r="AU1108" s="11">
        <f t="shared" si="2627"/>
        <v>320108.79999999999</v>
      </c>
      <c r="AV1108" s="11">
        <f t="shared" si="2628"/>
        <v>332913.2</v>
      </c>
      <c r="AW1108" s="11">
        <v>-153898.5</v>
      </c>
      <c r="AX1108" s="11">
        <v>-108390</v>
      </c>
      <c r="AY1108" s="11">
        <v>-145848.65</v>
      </c>
      <c r="AZ1108" s="11">
        <f t="shared" si="2629"/>
        <v>0</v>
      </c>
      <c r="BA1108" s="11">
        <f t="shared" si="2630"/>
        <v>211718.8</v>
      </c>
      <c r="BB1108" s="11">
        <f t="shared" si="2631"/>
        <v>187064.55000000002</v>
      </c>
      <c r="BC1108" s="11"/>
      <c r="BD1108" s="11"/>
      <c r="BE1108" s="11"/>
      <c r="BF1108" s="11">
        <f t="shared" si="2632"/>
        <v>0</v>
      </c>
      <c r="BG1108" s="11">
        <f t="shared" si="2633"/>
        <v>211718.8</v>
      </c>
      <c r="BH1108" s="11">
        <f t="shared" si="2634"/>
        <v>187064.55000000002</v>
      </c>
      <c r="BI1108" s="11"/>
      <c r="BJ1108" s="11"/>
      <c r="BK1108" s="11"/>
      <c r="BL1108" s="11">
        <f t="shared" si="2606"/>
        <v>0</v>
      </c>
      <c r="BM1108" s="11"/>
      <c r="BN1108" s="43">
        <f t="shared" si="2741"/>
        <v>0</v>
      </c>
      <c r="BO1108" s="11">
        <f t="shared" si="2710"/>
        <v>211718.8</v>
      </c>
      <c r="BP1108" s="11"/>
      <c r="BQ1108" s="43">
        <f t="shared" si="2743"/>
        <v>211718.8</v>
      </c>
      <c r="BR1108" s="11">
        <f t="shared" si="2711"/>
        <v>187064.55000000002</v>
      </c>
      <c r="BS1108" s="11"/>
      <c r="BT1108" s="43">
        <f t="shared" si="2744"/>
        <v>187064.55000000002</v>
      </c>
      <c r="BU1108" s="11"/>
      <c r="BV1108" s="21"/>
      <c r="BW1108" s="21">
        <v>98</v>
      </c>
      <c r="BX1108" s="1" t="str">
        <f t="shared" si="2607"/>
        <v>0408</v>
      </c>
    </row>
    <row r="1109" spans="1:76" ht="46.8" customHeight="1" x14ac:dyDescent="0.3">
      <c r="A1109" s="62" t="s">
        <v>736</v>
      </c>
      <c r="B1109" s="63"/>
      <c r="C1109" s="62"/>
      <c r="D1109" s="62"/>
      <c r="E1109" s="64" t="s">
        <v>737</v>
      </c>
      <c r="F1109" s="11">
        <f t="shared" ref="F1109:F1117" si="2745">F1110</f>
        <v>95221</v>
      </c>
      <c r="G1109" s="11">
        <f t="shared" ref="G1109:G1117" si="2746">G1110</f>
        <v>78775.899999999994</v>
      </c>
      <c r="H1109" s="11">
        <f t="shared" ref="H1109:H1117" si="2747">H1110</f>
        <v>58825.2</v>
      </c>
      <c r="I1109" s="11">
        <f t="shared" si="2712"/>
        <v>87633.9</v>
      </c>
      <c r="J1109" s="11">
        <f t="shared" si="2713"/>
        <v>81116.5</v>
      </c>
      <c r="K1109" s="11">
        <f t="shared" si="2714"/>
        <v>64323.8</v>
      </c>
      <c r="L1109" s="11">
        <f t="shared" si="2562"/>
        <v>182854.9</v>
      </c>
      <c r="M1109" s="11">
        <f t="shared" si="2563"/>
        <v>159892.4</v>
      </c>
      <c r="N1109" s="11">
        <f t="shared" si="2564"/>
        <v>123149</v>
      </c>
      <c r="O1109" s="11">
        <f t="shared" si="2715"/>
        <v>0</v>
      </c>
      <c r="P1109" s="11">
        <f t="shared" si="2716"/>
        <v>0</v>
      </c>
      <c r="Q1109" s="11">
        <f t="shared" si="2717"/>
        <v>0</v>
      </c>
      <c r="R1109" s="11">
        <f t="shared" si="2611"/>
        <v>182854.9</v>
      </c>
      <c r="S1109" s="11">
        <f t="shared" si="2612"/>
        <v>159892.4</v>
      </c>
      <c r="T1109" s="11">
        <f t="shared" si="2613"/>
        <v>123149</v>
      </c>
      <c r="U1109" s="11">
        <f t="shared" si="2718"/>
        <v>0</v>
      </c>
      <c r="V1109" s="11">
        <f t="shared" si="2719"/>
        <v>0</v>
      </c>
      <c r="W1109" s="11">
        <f t="shared" si="2720"/>
        <v>0</v>
      </c>
      <c r="X1109" s="11">
        <f t="shared" si="2614"/>
        <v>182854.9</v>
      </c>
      <c r="Y1109" s="11">
        <f t="shared" si="2615"/>
        <v>159892.4</v>
      </c>
      <c r="Z1109" s="11">
        <f t="shared" si="2616"/>
        <v>123149</v>
      </c>
      <c r="AA1109" s="11">
        <f t="shared" si="2721"/>
        <v>0</v>
      </c>
      <c r="AB1109" s="11">
        <f t="shared" si="2722"/>
        <v>0</v>
      </c>
      <c r="AC1109" s="11">
        <f t="shared" si="2723"/>
        <v>0</v>
      </c>
      <c r="AD1109" s="11">
        <f t="shared" si="2617"/>
        <v>182854.9</v>
      </c>
      <c r="AE1109" s="11">
        <f t="shared" si="2618"/>
        <v>159892.4</v>
      </c>
      <c r="AF1109" s="11">
        <f t="shared" si="2619"/>
        <v>123149</v>
      </c>
      <c r="AG1109" s="11">
        <f t="shared" si="2724"/>
        <v>0</v>
      </c>
      <c r="AH1109" s="11">
        <f t="shared" si="2620"/>
        <v>182854.9</v>
      </c>
      <c r="AI1109" s="11">
        <f t="shared" si="2621"/>
        <v>159892.4</v>
      </c>
      <c r="AJ1109" s="11">
        <f t="shared" si="2622"/>
        <v>123149</v>
      </c>
      <c r="AK1109" s="11">
        <f t="shared" si="2725"/>
        <v>0</v>
      </c>
      <c r="AL1109" s="11">
        <f t="shared" si="2726"/>
        <v>0</v>
      </c>
      <c r="AM1109" s="11">
        <f t="shared" si="2727"/>
        <v>0</v>
      </c>
      <c r="AN1109" s="11">
        <f t="shared" si="2623"/>
        <v>182854.9</v>
      </c>
      <c r="AO1109" s="11">
        <f t="shared" si="2624"/>
        <v>159892.4</v>
      </c>
      <c r="AP1109" s="11">
        <f t="shared" si="2625"/>
        <v>123149</v>
      </c>
      <c r="AQ1109" s="11">
        <f t="shared" si="2728"/>
        <v>0</v>
      </c>
      <c r="AR1109" s="11">
        <f t="shared" si="2729"/>
        <v>0</v>
      </c>
      <c r="AS1109" s="11">
        <f t="shared" si="2730"/>
        <v>0</v>
      </c>
      <c r="AT1109" s="11">
        <f t="shared" si="2626"/>
        <v>182854.9</v>
      </c>
      <c r="AU1109" s="11">
        <f t="shared" si="2627"/>
        <v>159892.4</v>
      </c>
      <c r="AV1109" s="11">
        <f t="shared" si="2628"/>
        <v>123149</v>
      </c>
      <c r="AW1109" s="11">
        <f t="shared" si="2731"/>
        <v>0</v>
      </c>
      <c r="AX1109" s="11">
        <f t="shared" si="2732"/>
        <v>0</v>
      </c>
      <c r="AY1109" s="11">
        <f t="shared" si="2733"/>
        <v>0</v>
      </c>
      <c r="AZ1109" s="11">
        <f t="shared" si="2629"/>
        <v>182854.9</v>
      </c>
      <c r="BA1109" s="11">
        <f t="shared" si="2630"/>
        <v>159892.4</v>
      </c>
      <c r="BB1109" s="11">
        <f t="shared" si="2631"/>
        <v>123149</v>
      </c>
      <c r="BC1109" s="11">
        <f t="shared" si="2734"/>
        <v>0</v>
      </c>
      <c r="BD1109" s="11">
        <f t="shared" si="2735"/>
        <v>0</v>
      </c>
      <c r="BE1109" s="11">
        <f t="shared" si="2736"/>
        <v>0</v>
      </c>
      <c r="BF1109" s="11">
        <f t="shared" si="2632"/>
        <v>182854.9</v>
      </c>
      <c r="BG1109" s="11">
        <f t="shared" si="2633"/>
        <v>159892.4</v>
      </c>
      <c r="BH1109" s="11">
        <f t="shared" si="2634"/>
        <v>123149</v>
      </c>
      <c r="BI1109" s="11">
        <f t="shared" si="2737"/>
        <v>0</v>
      </c>
      <c r="BJ1109" s="11">
        <f t="shared" si="2738"/>
        <v>0</v>
      </c>
      <c r="BK1109" s="11">
        <f t="shared" si="2739"/>
        <v>0</v>
      </c>
      <c r="BL1109" s="11">
        <f t="shared" si="2606"/>
        <v>182854.9</v>
      </c>
      <c r="BM1109" s="11">
        <f t="shared" si="2740"/>
        <v>0</v>
      </c>
      <c r="BN1109" s="43">
        <f t="shared" si="2741"/>
        <v>182854.9</v>
      </c>
      <c r="BO1109" s="11">
        <f t="shared" si="2710"/>
        <v>159892.4</v>
      </c>
      <c r="BP1109" s="11">
        <f t="shared" si="2742"/>
        <v>0</v>
      </c>
      <c r="BQ1109" s="43">
        <f t="shared" si="2743"/>
        <v>159892.4</v>
      </c>
      <c r="BR1109" s="11">
        <f t="shared" si="2711"/>
        <v>123149</v>
      </c>
      <c r="BS1109" s="11">
        <f t="shared" si="2742"/>
        <v>0</v>
      </c>
      <c r="BT1109" s="43">
        <f t="shared" si="2744"/>
        <v>123149</v>
      </c>
      <c r="BU1109" s="11">
        <f t="shared" si="2742"/>
        <v>0</v>
      </c>
      <c r="BV1109" s="21"/>
      <c r="BW1109" s="21"/>
      <c r="BX1109" s="1" t="str">
        <f t="shared" si="2607"/>
        <v/>
      </c>
    </row>
    <row r="1110" spans="1:76" ht="15.6" customHeight="1" x14ac:dyDescent="0.3">
      <c r="A1110" s="62" t="s">
        <v>736</v>
      </c>
      <c r="B1110" s="63" t="s">
        <v>58</v>
      </c>
      <c r="C1110" s="62"/>
      <c r="D1110" s="62"/>
      <c r="E1110" s="64" t="s">
        <v>59</v>
      </c>
      <c r="F1110" s="11">
        <f t="shared" si="2745"/>
        <v>95221</v>
      </c>
      <c r="G1110" s="11">
        <f t="shared" si="2746"/>
        <v>78775.899999999994</v>
      </c>
      <c r="H1110" s="11">
        <f t="shared" si="2747"/>
        <v>58825.2</v>
      </c>
      <c r="I1110" s="11">
        <f t="shared" si="2712"/>
        <v>87633.9</v>
      </c>
      <c r="J1110" s="11">
        <f t="shared" si="2713"/>
        <v>81116.5</v>
      </c>
      <c r="K1110" s="11">
        <f t="shared" si="2714"/>
        <v>64323.8</v>
      </c>
      <c r="L1110" s="11">
        <f t="shared" si="2562"/>
        <v>182854.9</v>
      </c>
      <c r="M1110" s="11">
        <f t="shared" si="2563"/>
        <v>159892.4</v>
      </c>
      <c r="N1110" s="11">
        <f t="shared" si="2564"/>
        <v>123149</v>
      </c>
      <c r="O1110" s="11">
        <f t="shared" si="2715"/>
        <v>0</v>
      </c>
      <c r="P1110" s="11">
        <f t="shared" si="2716"/>
        <v>0</v>
      </c>
      <c r="Q1110" s="11">
        <f t="shared" si="2717"/>
        <v>0</v>
      </c>
      <c r="R1110" s="11">
        <f t="shared" si="2611"/>
        <v>182854.9</v>
      </c>
      <c r="S1110" s="11">
        <f t="shared" si="2612"/>
        <v>159892.4</v>
      </c>
      <c r="T1110" s="11">
        <f t="shared" si="2613"/>
        <v>123149</v>
      </c>
      <c r="U1110" s="11">
        <f t="shared" si="2718"/>
        <v>0</v>
      </c>
      <c r="V1110" s="11">
        <f t="shared" si="2719"/>
        <v>0</v>
      </c>
      <c r="W1110" s="11">
        <f t="shared" si="2720"/>
        <v>0</v>
      </c>
      <c r="X1110" s="11">
        <f t="shared" si="2614"/>
        <v>182854.9</v>
      </c>
      <c r="Y1110" s="11">
        <f t="shared" si="2615"/>
        <v>159892.4</v>
      </c>
      <c r="Z1110" s="11">
        <f t="shared" si="2616"/>
        <v>123149</v>
      </c>
      <c r="AA1110" s="11">
        <f t="shared" si="2721"/>
        <v>0</v>
      </c>
      <c r="AB1110" s="11">
        <f t="shared" si="2722"/>
        <v>0</v>
      </c>
      <c r="AC1110" s="11">
        <f t="shared" si="2723"/>
        <v>0</v>
      </c>
      <c r="AD1110" s="11">
        <f t="shared" si="2617"/>
        <v>182854.9</v>
      </c>
      <c r="AE1110" s="11">
        <f t="shared" si="2618"/>
        <v>159892.4</v>
      </c>
      <c r="AF1110" s="11">
        <f t="shared" si="2619"/>
        <v>123149</v>
      </c>
      <c r="AG1110" s="11">
        <f t="shared" si="2724"/>
        <v>0</v>
      </c>
      <c r="AH1110" s="11">
        <f t="shared" si="2620"/>
        <v>182854.9</v>
      </c>
      <c r="AI1110" s="11">
        <f t="shared" si="2621"/>
        <v>159892.4</v>
      </c>
      <c r="AJ1110" s="11">
        <f t="shared" si="2622"/>
        <v>123149</v>
      </c>
      <c r="AK1110" s="11">
        <f t="shared" si="2725"/>
        <v>0</v>
      </c>
      <c r="AL1110" s="11">
        <f t="shared" si="2726"/>
        <v>0</v>
      </c>
      <c r="AM1110" s="11">
        <f t="shared" si="2727"/>
        <v>0</v>
      </c>
      <c r="AN1110" s="11">
        <f t="shared" si="2623"/>
        <v>182854.9</v>
      </c>
      <c r="AO1110" s="11">
        <f t="shared" si="2624"/>
        <v>159892.4</v>
      </c>
      <c r="AP1110" s="11">
        <f t="shared" si="2625"/>
        <v>123149</v>
      </c>
      <c r="AQ1110" s="11">
        <f t="shared" si="2728"/>
        <v>0</v>
      </c>
      <c r="AR1110" s="11">
        <f t="shared" si="2729"/>
        <v>0</v>
      </c>
      <c r="AS1110" s="11">
        <f t="shared" si="2730"/>
        <v>0</v>
      </c>
      <c r="AT1110" s="11">
        <f t="shared" si="2626"/>
        <v>182854.9</v>
      </c>
      <c r="AU1110" s="11">
        <f t="shared" si="2627"/>
        <v>159892.4</v>
      </c>
      <c r="AV1110" s="11">
        <f t="shared" si="2628"/>
        <v>123149</v>
      </c>
      <c r="AW1110" s="11">
        <f t="shared" si="2731"/>
        <v>0</v>
      </c>
      <c r="AX1110" s="11">
        <f t="shared" si="2732"/>
        <v>0</v>
      </c>
      <c r="AY1110" s="11">
        <f t="shared" si="2733"/>
        <v>0</v>
      </c>
      <c r="AZ1110" s="11">
        <f t="shared" si="2629"/>
        <v>182854.9</v>
      </c>
      <c r="BA1110" s="11">
        <f t="shared" si="2630"/>
        <v>159892.4</v>
      </c>
      <c r="BB1110" s="11">
        <f t="shared" si="2631"/>
        <v>123149</v>
      </c>
      <c r="BC1110" s="11">
        <f t="shared" si="2734"/>
        <v>0</v>
      </c>
      <c r="BD1110" s="11">
        <f t="shared" si="2735"/>
        <v>0</v>
      </c>
      <c r="BE1110" s="11">
        <f t="shared" si="2736"/>
        <v>0</v>
      </c>
      <c r="BF1110" s="11">
        <f t="shared" si="2632"/>
        <v>182854.9</v>
      </c>
      <c r="BG1110" s="11">
        <f t="shared" si="2633"/>
        <v>159892.4</v>
      </c>
      <c r="BH1110" s="11">
        <f t="shared" si="2634"/>
        <v>123149</v>
      </c>
      <c r="BI1110" s="11">
        <f t="shared" si="2737"/>
        <v>0</v>
      </c>
      <c r="BJ1110" s="11">
        <f t="shared" si="2738"/>
        <v>0</v>
      </c>
      <c r="BK1110" s="11">
        <f t="shared" si="2739"/>
        <v>0</v>
      </c>
      <c r="BL1110" s="11">
        <f t="shared" si="2606"/>
        <v>182854.9</v>
      </c>
      <c r="BM1110" s="11">
        <f t="shared" si="2740"/>
        <v>0</v>
      </c>
      <c r="BN1110" s="43">
        <f t="shared" si="2741"/>
        <v>182854.9</v>
      </c>
      <c r="BO1110" s="11">
        <f t="shared" si="2710"/>
        <v>159892.4</v>
      </c>
      <c r="BP1110" s="11">
        <f t="shared" si="2742"/>
        <v>0</v>
      </c>
      <c r="BQ1110" s="43">
        <f t="shared" si="2743"/>
        <v>159892.4</v>
      </c>
      <c r="BR1110" s="11">
        <f t="shared" si="2711"/>
        <v>123149</v>
      </c>
      <c r="BS1110" s="11">
        <f t="shared" si="2742"/>
        <v>0</v>
      </c>
      <c r="BT1110" s="43">
        <f t="shared" si="2744"/>
        <v>123149</v>
      </c>
      <c r="BU1110" s="11">
        <f t="shared" si="2742"/>
        <v>0</v>
      </c>
      <c r="BV1110" s="21"/>
      <c r="BW1110" s="21"/>
      <c r="BX1110" s="1" t="str">
        <f t="shared" si="2607"/>
        <v/>
      </c>
    </row>
    <row r="1111" spans="1:76" ht="15.6" customHeight="1" x14ac:dyDescent="0.3">
      <c r="A1111" s="62" t="s">
        <v>736</v>
      </c>
      <c r="B1111" s="63">
        <v>800</v>
      </c>
      <c r="C1111" s="62" t="s">
        <v>71</v>
      </c>
      <c r="D1111" s="62" t="s">
        <v>92</v>
      </c>
      <c r="E1111" s="64" t="s">
        <v>719</v>
      </c>
      <c r="F1111" s="11">
        <v>95221</v>
      </c>
      <c r="G1111" s="11">
        <v>78775.899999999994</v>
      </c>
      <c r="H1111" s="11">
        <v>58825.2</v>
      </c>
      <c r="I1111" s="11">
        <v>87633.9</v>
      </c>
      <c r="J1111" s="11">
        <v>81116.5</v>
      </c>
      <c r="K1111" s="11">
        <v>64323.8</v>
      </c>
      <c r="L1111" s="11">
        <f t="shared" si="2562"/>
        <v>182854.9</v>
      </c>
      <c r="M1111" s="11">
        <f t="shared" si="2563"/>
        <v>159892.4</v>
      </c>
      <c r="N1111" s="11">
        <f t="shared" si="2564"/>
        <v>123149</v>
      </c>
      <c r="O1111" s="11"/>
      <c r="P1111" s="11"/>
      <c r="Q1111" s="11"/>
      <c r="R1111" s="11">
        <f t="shared" si="2611"/>
        <v>182854.9</v>
      </c>
      <c r="S1111" s="11">
        <f t="shared" si="2612"/>
        <v>159892.4</v>
      </c>
      <c r="T1111" s="11">
        <f t="shared" si="2613"/>
        <v>123149</v>
      </c>
      <c r="U1111" s="11"/>
      <c r="V1111" s="11"/>
      <c r="W1111" s="11"/>
      <c r="X1111" s="11">
        <f t="shared" si="2614"/>
        <v>182854.9</v>
      </c>
      <c r="Y1111" s="11">
        <f t="shared" si="2615"/>
        <v>159892.4</v>
      </c>
      <c r="Z1111" s="11">
        <f t="shared" si="2616"/>
        <v>123149</v>
      </c>
      <c r="AA1111" s="11"/>
      <c r="AB1111" s="11"/>
      <c r="AC1111" s="11"/>
      <c r="AD1111" s="11">
        <f t="shared" si="2617"/>
        <v>182854.9</v>
      </c>
      <c r="AE1111" s="11">
        <f t="shared" si="2618"/>
        <v>159892.4</v>
      </c>
      <c r="AF1111" s="11">
        <f t="shared" si="2619"/>
        <v>123149</v>
      </c>
      <c r="AG1111" s="11"/>
      <c r="AH1111" s="11">
        <f t="shared" si="2620"/>
        <v>182854.9</v>
      </c>
      <c r="AI1111" s="11">
        <f t="shared" si="2621"/>
        <v>159892.4</v>
      </c>
      <c r="AJ1111" s="11">
        <f t="shared" si="2622"/>
        <v>123149</v>
      </c>
      <c r="AK1111" s="11"/>
      <c r="AL1111" s="11"/>
      <c r="AM1111" s="11"/>
      <c r="AN1111" s="11">
        <f t="shared" si="2623"/>
        <v>182854.9</v>
      </c>
      <c r="AO1111" s="11">
        <f t="shared" si="2624"/>
        <v>159892.4</v>
      </c>
      <c r="AP1111" s="11">
        <f t="shared" si="2625"/>
        <v>123149</v>
      </c>
      <c r="AQ1111" s="11"/>
      <c r="AR1111" s="11"/>
      <c r="AS1111" s="11"/>
      <c r="AT1111" s="11">
        <f t="shared" si="2626"/>
        <v>182854.9</v>
      </c>
      <c r="AU1111" s="11">
        <f t="shared" si="2627"/>
        <v>159892.4</v>
      </c>
      <c r="AV1111" s="11">
        <f t="shared" si="2628"/>
        <v>123149</v>
      </c>
      <c r="AW1111" s="11"/>
      <c r="AX1111" s="11"/>
      <c r="AY1111" s="11"/>
      <c r="AZ1111" s="11">
        <f t="shared" si="2629"/>
        <v>182854.9</v>
      </c>
      <c r="BA1111" s="11">
        <f t="shared" si="2630"/>
        <v>159892.4</v>
      </c>
      <c r="BB1111" s="11">
        <f t="shared" si="2631"/>
        <v>123149</v>
      </c>
      <c r="BC1111" s="11"/>
      <c r="BD1111" s="11"/>
      <c r="BE1111" s="11"/>
      <c r="BF1111" s="11">
        <f t="shared" si="2632"/>
        <v>182854.9</v>
      </c>
      <c r="BG1111" s="11">
        <f t="shared" si="2633"/>
        <v>159892.4</v>
      </c>
      <c r="BH1111" s="11">
        <f t="shared" si="2634"/>
        <v>123149</v>
      </c>
      <c r="BI1111" s="11"/>
      <c r="BJ1111" s="11"/>
      <c r="BK1111" s="11"/>
      <c r="BL1111" s="11">
        <f t="shared" si="2606"/>
        <v>182854.9</v>
      </c>
      <c r="BM1111" s="11"/>
      <c r="BN1111" s="43">
        <f t="shared" si="2741"/>
        <v>182854.9</v>
      </c>
      <c r="BO1111" s="11">
        <f t="shared" si="2710"/>
        <v>159892.4</v>
      </c>
      <c r="BP1111" s="11"/>
      <c r="BQ1111" s="43">
        <f t="shared" si="2743"/>
        <v>159892.4</v>
      </c>
      <c r="BR1111" s="11">
        <f t="shared" si="2711"/>
        <v>123149</v>
      </c>
      <c r="BS1111" s="11"/>
      <c r="BT1111" s="43">
        <f t="shared" si="2744"/>
        <v>123149</v>
      </c>
      <c r="BU1111" s="11"/>
      <c r="BV1111" s="21"/>
      <c r="BW1111" s="21" t="s">
        <v>738</v>
      </c>
      <c r="BX1111" s="1" t="str">
        <f t="shared" si="2607"/>
        <v>0408</v>
      </c>
    </row>
    <row r="1112" spans="1:76" ht="46.8" customHeight="1" x14ac:dyDescent="0.3">
      <c r="A1112" s="62" t="s">
        <v>739</v>
      </c>
      <c r="B1112" s="63"/>
      <c r="C1112" s="62"/>
      <c r="D1112" s="62"/>
      <c r="E1112" s="64" t="s">
        <v>740</v>
      </c>
      <c r="F1112" s="11">
        <f t="shared" si="2745"/>
        <v>143760.5</v>
      </c>
      <c r="G1112" s="11">
        <f t="shared" si="2746"/>
        <v>134516.5</v>
      </c>
      <c r="H1112" s="11">
        <f t="shared" si="2747"/>
        <v>247955.5</v>
      </c>
      <c r="I1112" s="11">
        <f t="shared" si="2712"/>
        <v>-22604.400000000001</v>
      </c>
      <c r="J1112" s="11">
        <f t="shared" si="2713"/>
        <v>-17726.099999999999</v>
      </c>
      <c r="K1112" s="11">
        <f t="shared" si="2714"/>
        <v>-15893.9</v>
      </c>
      <c r="L1112" s="11">
        <f t="shared" si="2562"/>
        <v>121156.1</v>
      </c>
      <c r="M1112" s="11">
        <f t="shared" si="2563"/>
        <v>116790.39999999999</v>
      </c>
      <c r="N1112" s="11">
        <f t="shared" si="2564"/>
        <v>232061.6</v>
      </c>
      <c r="O1112" s="11">
        <f t="shared" si="2715"/>
        <v>99423.254099999991</v>
      </c>
      <c r="P1112" s="11">
        <f t="shared" si="2716"/>
        <v>36877.624000000003</v>
      </c>
      <c r="Q1112" s="11">
        <f t="shared" si="2717"/>
        <v>0</v>
      </c>
      <c r="R1112" s="11">
        <f t="shared" si="2611"/>
        <v>220579.3541</v>
      </c>
      <c r="S1112" s="11">
        <f t="shared" si="2612"/>
        <v>153668.024</v>
      </c>
      <c r="T1112" s="11">
        <f t="shared" si="2613"/>
        <v>232061.6</v>
      </c>
      <c r="U1112" s="11">
        <f t="shared" si="2718"/>
        <v>0</v>
      </c>
      <c r="V1112" s="11">
        <f t="shared" si="2719"/>
        <v>0</v>
      </c>
      <c r="W1112" s="11">
        <f t="shared" si="2720"/>
        <v>0</v>
      </c>
      <c r="X1112" s="11">
        <f t="shared" si="2614"/>
        <v>220579.3541</v>
      </c>
      <c r="Y1112" s="11">
        <f t="shared" si="2615"/>
        <v>153668.024</v>
      </c>
      <c r="Z1112" s="11">
        <f t="shared" si="2616"/>
        <v>232061.6</v>
      </c>
      <c r="AA1112" s="11">
        <f t="shared" si="2721"/>
        <v>0</v>
      </c>
      <c r="AB1112" s="11">
        <f t="shared" si="2722"/>
        <v>62146</v>
      </c>
      <c r="AC1112" s="11">
        <f t="shared" si="2723"/>
        <v>0</v>
      </c>
      <c r="AD1112" s="11">
        <f t="shared" si="2617"/>
        <v>220579.3541</v>
      </c>
      <c r="AE1112" s="11">
        <f t="shared" si="2618"/>
        <v>215814.024</v>
      </c>
      <c r="AF1112" s="11">
        <f t="shared" si="2619"/>
        <v>232061.6</v>
      </c>
      <c r="AG1112" s="11">
        <f t="shared" si="2724"/>
        <v>0</v>
      </c>
      <c r="AH1112" s="11">
        <f t="shared" si="2620"/>
        <v>220579.3541</v>
      </c>
      <c r="AI1112" s="11">
        <f t="shared" si="2621"/>
        <v>215814.024</v>
      </c>
      <c r="AJ1112" s="11">
        <f t="shared" si="2622"/>
        <v>232061.6</v>
      </c>
      <c r="AK1112" s="11">
        <f t="shared" si="2725"/>
        <v>0</v>
      </c>
      <c r="AL1112" s="11">
        <f t="shared" si="2726"/>
        <v>0</v>
      </c>
      <c r="AM1112" s="11">
        <f t="shared" si="2727"/>
        <v>0</v>
      </c>
      <c r="AN1112" s="11">
        <f t="shared" si="2623"/>
        <v>220579.3541</v>
      </c>
      <c r="AO1112" s="11">
        <f t="shared" si="2624"/>
        <v>215814.024</v>
      </c>
      <c r="AP1112" s="11">
        <f t="shared" si="2625"/>
        <v>232061.6</v>
      </c>
      <c r="AQ1112" s="11">
        <f t="shared" si="2728"/>
        <v>0</v>
      </c>
      <c r="AR1112" s="11">
        <f t="shared" si="2729"/>
        <v>0</v>
      </c>
      <c r="AS1112" s="11">
        <f t="shared" si="2730"/>
        <v>0</v>
      </c>
      <c r="AT1112" s="11">
        <f t="shared" si="2626"/>
        <v>220579.3541</v>
      </c>
      <c r="AU1112" s="11">
        <f t="shared" si="2627"/>
        <v>215814.024</v>
      </c>
      <c r="AV1112" s="11">
        <f t="shared" si="2628"/>
        <v>232061.6</v>
      </c>
      <c r="AW1112" s="11">
        <f t="shared" si="2731"/>
        <v>0</v>
      </c>
      <c r="AX1112" s="11">
        <f t="shared" si="2732"/>
        <v>0</v>
      </c>
      <c r="AY1112" s="11">
        <f t="shared" si="2733"/>
        <v>0</v>
      </c>
      <c r="AZ1112" s="11">
        <f t="shared" si="2629"/>
        <v>220579.3541</v>
      </c>
      <c r="BA1112" s="11">
        <f t="shared" si="2630"/>
        <v>215814.024</v>
      </c>
      <c r="BB1112" s="11">
        <f t="shared" si="2631"/>
        <v>232061.6</v>
      </c>
      <c r="BC1112" s="11">
        <f t="shared" si="2734"/>
        <v>0</v>
      </c>
      <c r="BD1112" s="11">
        <f t="shared" si="2735"/>
        <v>0</v>
      </c>
      <c r="BE1112" s="11">
        <f t="shared" si="2736"/>
        <v>0</v>
      </c>
      <c r="BF1112" s="11">
        <f t="shared" si="2632"/>
        <v>220579.3541</v>
      </c>
      <c r="BG1112" s="11">
        <f t="shared" si="2633"/>
        <v>215814.024</v>
      </c>
      <c r="BH1112" s="11">
        <f t="shared" si="2634"/>
        <v>232061.6</v>
      </c>
      <c r="BI1112" s="11">
        <f t="shared" si="2737"/>
        <v>-63118.29</v>
      </c>
      <c r="BJ1112" s="11">
        <f t="shared" si="2738"/>
        <v>63118.29</v>
      </c>
      <c r="BK1112" s="11">
        <f t="shared" si="2739"/>
        <v>0</v>
      </c>
      <c r="BL1112" s="11">
        <f t="shared" si="2606"/>
        <v>157461.06409999999</v>
      </c>
      <c r="BM1112" s="11">
        <f t="shared" si="2740"/>
        <v>0</v>
      </c>
      <c r="BN1112" s="43">
        <f t="shared" si="2741"/>
        <v>157461.06409999999</v>
      </c>
      <c r="BO1112" s="11">
        <f t="shared" si="2710"/>
        <v>278932.31400000001</v>
      </c>
      <c r="BP1112" s="11">
        <f t="shared" si="2742"/>
        <v>0</v>
      </c>
      <c r="BQ1112" s="43">
        <f t="shared" si="2743"/>
        <v>278932.31400000001</v>
      </c>
      <c r="BR1112" s="11">
        <f t="shared" si="2711"/>
        <v>232061.6</v>
      </c>
      <c r="BS1112" s="11">
        <f t="shared" si="2742"/>
        <v>0</v>
      </c>
      <c r="BT1112" s="43">
        <f t="shared" si="2744"/>
        <v>232061.6</v>
      </c>
      <c r="BU1112" s="11">
        <f t="shared" si="2742"/>
        <v>0</v>
      </c>
      <c r="BV1112" s="21"/>
      <c r="BW1112" s="21"/>
      <c r="BX1112" s="1" t="str">
        <f t="shared" si="2607"/>
        <v/>
      </c>
    </row>
    <row r="1113" spans="1:76" ht="31.2" customHeight="1" x14ac:dyDescent="0.3">
      <c r="A1113" s="62" t="s">
        <v>739</v>
      </c>
      <c r="B1113" s="63" t="s">
        <v>64</v>
      </c>
      <c r="C1113" s="62"/>
      <c r="D1113" s="62"/>
      <c r="E1113" s="64" t="s">
        <v>65</v>
      </c>
      <c r="F1113" s="11">
        <f t="shared" ref="F1113:K1113" si="2748">F1115</f>
        <v>143760.5</v>
      </c>
      <c r="G1113" s="11">
        <f t="shared" si="2748"/>
        <v>134516.5</v>
      </c>
      <c r="H1113" s="11">
        <f t="shared" si="2748"/>
        <v>247955.5</v>
      </c>
      <c r="I1113" s="11">
        <f t="shared" si="2748"/>
        <v>-22604.400000000001</v>
      </c>
      <c r="J1113" s="11">
        <f t="shared" si="2748"/>
        <v>-17726.099999999999</v>
      </c>
      <c r="K1113" s="11">
        <f t="shared" si="2748"/>
        <v>-15893.9</v>
      </c>
      <c r="L1113" s="11">
        <f t="shared" si="2562"/>
        <v>121156.1</v>
      </c>
      <c r="M1113" s="11">
        <f t="shared" si="2563"/>
        <v>116790.39999999999</v>
      </c>
      <c r="N1113" s="11">
        <f t="shared" si="2564"/>
        <v>232061.6</v>
      </c>
      <c r="O1113" s="11">
        <f>O1115+O1114</f>
        <v>99423.254099999991</v>
      </c>
      <c r="P1113" s="11">
        <f>P1115+P1114</f>
        <v>36877.624000000003</v>
      </c>
      <c r="Q1113" s="11">
        <f>Q1115+Q1114</f>
        <v>0</v>
      </c>
      <c r="R1113" s="11">
        <f t="shared" si="2611"/>
        <v>220579.3541</v>
      </c>
      <c r="S1113" s="11">
        <f t="shared" si="2612"/>
        <v>153668.024</v>
      </c>
      <c r="T1113" s="11">
        <f t="shared" si="2613"/>
        <v>232061.6</v>
      </c>
      <c r="U1113" s="11">
        <f>U1115+U1114</f>
        <v>0</v>
      </c>
      <c r="V1113" s="11">
        <f>V1115+V1114</f>
        <v>0</v>
      </c>
      <c r="W1113" s="11">
        <f>W1115+W1114</f>
        <v>0</v>
      </c>
      <c r="X1113" s="11">
        <f t="shared" si="2614"/>
        <v>220579.3541</v>
      </c>
      <c r="Y1113" s="11">
        <f t="shared" si="2615"/>
        <v>153668.024</v>
      </c>
      <c r="Z1113" s="11">
        <f t="shared" si="2616"/>
        <v>232061.6</v>
      </c>
      <c r="AA1113" s="11">
        <f>AA1115+AA1114</f>
        <v>0</v>
      </c>
      <c r="AB1113" s="11">
        <f>AB1115+AB1114</f>
        <v>62146</v>
      </c>
      <c r="AC1113" s="11">
        <f>AC1115+AC1114</f>
        <v>0</v>
      </c>
      <c r="AD1113" s="11">
        <f t="shared" si="2617"/>
        <v>220579.3541</v>
      </c>
      <c r="AE1113" s="11">
        <f t="shared" si="2618"/>
        <v>215814.024</v>
      </c>
      <c r="AF1113" s="11">
        <f t="shared" si="2619"/>
        <v>232061.6</v>
      </c>
      <c r="AG1113" s="11">
        <f>AG1115+AG1114</f>
        <v>0</v>
      </c>
      <c r="AH1113" s="11">
        <f t="shared" si="2620"/>
        <v>220579.3541</v>
      </c>
      <c r="AI1113" s="11">
        <f t="shared" si="2621"/>
        <v>215814.024</v>
      </c>
      <c r="AJ1113" s="11">
        <f t="shared" si="2622"/>
        <v>232061.6</v>
      </c>
      <c r="AK1113" s="11">
        <f>AK1115+AK1114</f>
        <v>0</v>
      </c>
      <c r="AL1113" s="11">
        <f>AL1115+AL1114</f>
        <v>0</v>
      </c>
      <c r="AM1113" s="11">
        <f>AM1115+AM1114</f>
        <v>0</v>
      </c>
      <c r="AN1113" s="11">
        <f t="shared" si="2623"/>
        <v>220579.3541</v>
      </c>
      <c r="AO1113" s="11">
        <f t="shared" si="2624"/>
        <v>215814.024</v>
      </c>
      <c r="AP1113" s="11">
        <f t="shared" si="2625"/>
        <v>232061.6</v>
      </c>
      <c r="AQ1113" s="11">
        <f>AQ1115+AQ1114</f>
        <v>0</v>
      </c>
      <c r="AR1113" s="11">
        <f>AR1115+AR1114</f>
        <v>0</v>
      </c>
      <c r="AS1113" s="11">
        <f>AS1115+AS1114</f>
        <v>0</v>
      </c>
      <c r="AT1113" s="11">
        <f t="shared" si="2626"/>
        <v>220579.3541</v>
      </c>
      <c r="AU1113" s="11">
        <f t="shared" si="2627"/>
        <v>215814.024</v>
      </c>
      <c r="AV1113" s="11">
        <f t="shared" si="2628"/>
        <v>232061.6</v>
      </c>
      <c r="AW1113" s="11">
        <f>AW1115+AW1114</f>
        <v>0</v>
      </c>
      <c r="AX1113" s="11">
        <f>AX1115+AX1114</f>
        <v>0</v>
      </c>
      <c r="AY1113" s="11">
        <f>AY1115+AY1114</f>
        <v>0</v>
      </c>
      <c r="AZ1113" s="11">
        <f t="shared" si="2629"/>
        <v>220579.3541</v>
      </c>
      <c r="BA1113" s="11">
        <f t="shared" si="2630"/>
        <v>215814.024</v>
      </c>
      <c r="BB1113" s="11">
        <f t="shared" si="2631"/>
        <v>232061.6</v>
      </c>
      <c r="BC1113" s="11">
        <f>BC1115+BC1114</f>
        <v>0</v>
      </c>
      <c r="BD1113" s="11">
        <f>BD1115+BD1114</f>
        <v>0</v>
      </c>
      <c r="BE1113" s="11">
        <f>BE1115+BE1114</f>
        <v>0</v>
      </c>
      <c r="BF1113" s="11">
        <f t="shared" si="2632"/>
        <v>220579.3541</v>
      </c>
      <c r="BG1113" s="11">
        <f t="shared" si="2633"/>
        <v>215814.024</v>
      </c>
      <c r="BH1113" s="11">
        <f t="shared" si="2634"/>
        <v>232061.6</v>
      </c>
      <c r="BI1113" s="11">
        <f>BI1115+BI1114</f>
        <v>-63118.29</v>
      </c>
      <c r="BJ1113" s="11">
        <f>BJ1115+BJ1114</f>
        <v>63118.29</v>
      </c>
      <c r="BK1113" s="11">
        <f>BK1115+BK1114</f>
        <v>0</v>
      </c>
      <c r="BL1113" s="11">
        <f t="shared" si="2606"/>
        <v>157461.06409999999</v>
      </c>
      <c r="BM1113" s="11">
        <f>BM1115+BM1114</f>
        <v>0</v>
      </c>
      <c r="BN1113" s="43">
        <f t="shared" si="2741"/>
        <v>157461.06409999999</v>
      </c>
      <c r="BO1113" s="11">
        <f t="shared" si="2710"/>
        <v>278932.31400000001</v>
      </c>
      <c r="BP1113" s="11">
        <f>BP1115+BP1114</f>
        <v>0</v>
      </c>
      <c r="BQ1113" s="43">
        <f t="shared" si="2743"/>
        <v>278932.31400000001</v>
      </c>
      <c r="BR1113" s="11">
        <f t="shared" si="2711"/>
        <v>232061.6</v>
      </c>
      <c r="BS1113" s="11">
        <f>BS1115+BS1114</f>
        <v>0</v>
      </c>
      <c r="BT1113" s="43">
        <f t="shared" si="2744"/>
        <v>232061.6</v>
      </c>
      <c r="BU1113" s="11">
        <f>BU1115+BU1114</f>
        <v>0</v>
      </c>
      <c r="BV1113" s="21"/>
      <c r="BW1113" s="21"/>
      <c r="BX1113" s="1" t="str">
        <f t="shared" si="2607"/>
        <v/>
      </c>
    </row>
    <row r="1114" spans="1:76" ht="15.6" customHeight="1" x14ac:dyDescent="0.3">
      <c r="A1114" s="62" t="s">
        <v>739</v>
      </c>
      <c r="B1114" s="63">
        <v>200</v>
      </c>
      <c r="C1114" s="62" t="s">
        <v>71</v>
      </c>
      <c r="D1114" s="62" t="s">
        <v>92</v>
      </c>
      <c r="E1114" s="64" t="s">
        <v>719</v>
      </c>
      <c r="F1114" s="11"/>
      <c r="G1114" s="11"/>
      <c r="H1114" s="11"/>
      <c r="I1114" s="11"/>
      <c r="J1114" s="11"/>
      <c r="K1114" s="11"/>
      <c r="L1114" s="11"/>
      <c r="M1114" s="11"/>
      <c r="N1114" s="11"/>
      <c r="O1114" s="11"/>
      <c r="P1114" s="11">
        <v>36877.624000000003</v>
      </c>
      <c r="Q1114" s="11"/>
      <c r="R1114" s="11">
        <f t="shared" si="2611"/>
        <v>0</v>
      </c>
      <c r="S1114" s="11">
        <f t="shared" si="2612"/>
        <v>36877.624000000003</v>
      </c>
      <c r="T1114" s="11">
        <f t="shared" si="2613"/>
        <v>0</v>
      </c>
      <c r="U1114" s="11"/>
      <c r="V1114" s="11"/>
      <c r="W1114" s="11"/>
      <c r="X1114" s="11">
        <f t="shared" si="2614"/>
        <v>0</v>
      </c>
      <c r="Y1114" s="11">
        <f t="shared" si="2615"/>
        <v>36877.624000000003</v>
      </c>
      <c r="Z1114" s="11">
        <f t="shared" si="2616"/>
        <v>0</v>
      </c>
      <c r="AA1114" s="11"/>
      <c r="AB1114" s="11"/>
      <c r="AC1114" s="11"/>
      <c r="AD1114" s="11">
        <f t="shared" si="2617"/>
        <v>0</v>
      </c>
      <c r="AE1114" s="11">
        <f t="shared" si="2618"/>
        <v>36877.624000000003</v>
      </c>
      <c r="AF1114" s="11">
        <f t="shared" si="2619"/>
        <v>0</v>
      </c>
      <c r="AG1114" s="11"/>
      <c r="AH1114" s="11">
        <f t="shared" si="2620"/>
        <v>0</v>
      </c>
      <c r="AI1114" s="11">
        <f t="shared" si="2621"/>
        <v>36877.624000000003</v>
      </c>
      <c r="AJ1114" s="11">
        <f t="shared" si="2622"/>
        <v>0</v>
      </c>
      <c r="AK1114" s="11"/>
      <c r="AL1114" s="11"/>
      <c r="AM1114" s="11"/>
      <c r="AN1114" s="11">
        <f t="shared" si="2623"/>
        <v>0</v>
      </c>
      <c r="AO1114" s="11">
        <f t="shared" si="2624"/>
        <v>36877.624000000003</v>
      </c>
      <c r="AP1114" s="11">
        <f t="shared" si="2625"/>
        <v>0</v>
      </c>
      <c r="AQ1114" s="11"/>
      <c r="AR1114" s="11"/>
      <c r="AS1114" s="11"/>
      <c r="AT1114" s="11">
        <f t="shared" si="2626"/>
        <v>0</v>
      </c>
      <c r="AU1114" s="11">
        <f t="shared" si="2627"/>
        <v>36877.624000000003</v>
      </c>
      <c r="AV1114" s="11">
        <f t="shared" si="2628"/>
        <v>0</v>
      </c>
      <c r="AW1114" s="11"/>
      <c r="AX1114" s="11"/>
      <c r="AY1114" s="11"/>
      <c r="AZ1114" s="11">
        <f t="shared" si="2629"/>
        <v>0</v>
      </c>
      <c r="BA1114" s="11">
        <f t="shared" si="2630"/>
        <v>36877.624000000003</v>
      </c>
      <c r="BB1114" s="11">
        <f t="shared" si="2631"/>
        <v>0</v>
      </c>
      <c r="BC1114" s="11"/>
      <c r="BD1114" s="11"/>
      <c r="BE1114" s="11"/>
      <c r="BF1114" s="11">
        <f t="shared" si="2632"/>
        <v>0</v>
      </c>
      <c r="BG1114" s="11">
        <f t="shared" si="2633"/>
        <v>36877.624000000003</v>
      </c>
      <c r="BH1114" s="11">
        <f t="shared" si="2634"/>
        <v>0</v>
      </c>
      <c r="BI1114" s="11"/>
      <c r="BJ1114" s="11"/>
      <c r="BK1114" s="11"/>
      <c r="BL1114" s="11">
        <f t="shared" si="2606"/>
        <v>0</v>
      </c>
      <c r="BM1114" s="11"/>
      <c r="BN1114" s="43">
        <f t="shared" si="2741"/>
        <v>0</v>
      </c>
      <c r="BO1114" s="11">
        <f t="shared" si="2710"/>
        <v>36877.624000000003</v>
      </c>
      <c r="BP1114" s="11"/>
      <c r="BQ1114" s="43">
        <f t="shared" si="2743"/>
        <v>36877.624000000003</v>
      </c>
      <c r="BR1114" s="11">
        <f t="shared" si="2711"/>
        <v>0</v>
      </c>
      <c r="BS1114" s="11"/>
      <c r="BT1114" s="43">
        <f t="shared" si="2744"/>
        <v>0</v>
      </c>
      <c r="BU1114" s="11"/>
      <c r="BV1114" s="21"/>
      <c r="BW1114" s="21"/>
      <c r="BX1114" s="1" t="str">
        <f t="shared" si="2607"/>
        <v>0408</v>
      </c>
    </row>
    <row r="1115" spans="1:76" ht="15.6" customHeight="1" x14ac:dyDescent="0.3">
      <c r="A1115" s="62" t="s">
        <v>739</v>
      </c>
      <c r="B1115" s="63">
        <v>200</v>
      </c>
      <c r="C1115" s="62" t="s">
        <v>71</v>
      </c>
      <c r="D1115" s="62" t="s">
        <v>72</v>
      </c>
      <c r="E1115" s="64" t="s">
        <v>73</v>
      </c>
      <c r="F1115" s="11">
        <v>143760.5</v>
      </c>
      <c r="G1115" s="11">
        <v>134516.5</v>
      </c>
      <c r="H1115" s="11">
        <v>247955.5</v>
      </c>
      <c r="I1115" s="11">
        <f>-3046-19558.4</f>
        <v>-22604.400000000001</v>
      </c>
      <c r="J1115" s="11">
        <v>-17726.099999999999</v>
      </c>
      <c r="K1115" s="11">
        <v>-15893.9</v>
      </c>
      <c r="L1115" s="11">
        <f t="shared" si="2562"/>
        <v>121156.1</v>
      </c>
      <c r="M1115" s="11">
        <f t="shared" si="2563"/>
        <v>116790.39999999999</v>
      </c>
      <c r="N1115" s="11">
        <f t="shared" si="2564"/>
        <v>232061.6</v>
      </c>
      <c r="O1115" s="11">
        <f>1931.65+97491.6041</f>
        <v>99423.254099999991</v>
      </c>
      <c r="P1115" s="11"/>
      <c r="Q1115" s="11"/>
      <c r="R1115" s="11">
        <f t="shared" si="2611"/>
        <v>220579.3541</v>
      </c>
      <c r="S1115" s="11">
        <f t="shared" si="2612"/>
        <v>116790.39999999999</v>
      </c>
      <c r="T1115" s="11">
        <f t="shared" si="2613"/>
        <v>232061.6</v>
      </c>
      <c r="U1115" s="11"/>
      <c r="V1115" s="11"/>
      <c r="W1115" s="11"/>
      <c r="X1115" s="11">
        <f t="shared" si="2614"/>
        <v>220579.3541</v>
      </c>
      <c r="Y1115" s="11">
        <f t="shared" si="2615"/>
        <v>116790.39999999999</v>
      </c>
      <c r="Z1115" s="11">
        <f t="shared" si="2616"/>
        <v>232061.6</v>
      </c>
      <c r="AA1115" s="11"/>
      <c r="AB1115" s="11">
        <v>62146</v>
      </c>
      <c r="AC1115" s="11"/>
      <c r="AD1115" s="11">
        <f t="shared" si="2617"/>
        <v>220579.3541</v>
      </c>
      <c r="AE1115" s="11">
        <f t="shared" si="2618"/>
        <v>178936.4</v>
      </c>
      <c r="AF1115" s="11">
        <f t="shared" si="2619"/>
        <v>232061.6</v>
      </c>
      <c r="AG1115" s="11"/>
      <c r="AH1115" s="11">
        <f t="shared" si="2620"/>
        <v>220579.3541</v>
      </c>
      <c r="AI1115" s="11">
        <f t="shared" si="2621"/>
        <v>178936.4</v>
      </c>
      <c r="AJ1115" s="11">
        <f t="shared" si="2622"/>
        <v>232061.6</v>
      </c>
      <c r="AK1115" s="11"/>
      <c r="AL1115" s="11"/>
      <c r="AM1115" s="11"/>
      <c r="AN1115" s="11">
        <f t="shared" si="2623"/>
        <v>220579.3541</v>
      </c>
      <c r="AO1115" s="11">
        <f t="shared" si="2624"/>
        <v>178936.4</v>
      </c>
      <c r="AP1115" s="11">
        <f t="shared" si="2625"/>
        <v>232061.6</v>
      </c>
      <c r="AQ1115" s="11"/>
      <c r="AR1115" s="11"/>
      <c r="AS1115" s="11"/>
      <c r="AT1115" s="11">
        <f t="shared" si="2626"/>
        <v>220579.3541</v>
      </c>
      <c r="AU1115" s="11">
        <f t="shared" si="2627"/>
        <v>178936.4</v>
      </c>
      <c r="AV1115" s="11">
        <f t="shared" si="2628"/>
        <v>232061.6</v>
      </c>
      <c r="AW1115" s="11"/>
      <c r="AX1115" s="11"/>
      <c r="AY1115" s="11"/>
      <c r="AZ1115" s="11">
        <f t="shared" si="2629"/>
        <v>220579.3541</v>
      </c>
      <c r="BA1115" s="11">
        <f t="shared" si="2630"/>
        <v>178936.4</v>
      </c>
      <c r="BB1115" s="11">
        <f t="shared" si="2631"/>
        <v>232061.6</v>
      </c>
      <c r="BC1115" s="11"/>
      <c r="BD1115" s="11"/>
      <c r="BE1115" s="11"/>
      <c r="BF1115" s="11">
        <f t="shared" si="2632"/>
        <v>220579.3541</v>
      </c>
      <c r="BG1115" s="11">
        <f t="shared" si="2633"/>
        <v>178936.4</v>
      </c>
      <c r="BH1115" s="11">
        <f t="shared" si="2634"/>
        <v>232061.6</v>
      </c>
      <c r="BI1115" s="11">
        <f>-7120.8-55997.49</f>
        <v>-63118.29</v>
      </c>
      <c r="BJ1115" s="11">
        <f>7120.8+55997.49</f>
        <v>63118.29</v>
      </c>
      <c r="BK1115" s="11"/>
      <c r="BL1115" s="11">
        <f t="shared" si="2606"/>
        <v>157461.06409999999</v>
      </c>
      <c r="BM1115" s="11"/>
      <c r="BN1115" s="43">
        <f t="shared" si="2741"/>
        <v>157461.06409999999</v>
      </c>
      <c r="BO1115" s="11">
        <f t="shared" si="2710"/>
        <v>242054.69</v>
      </c>
      <c r="BP1115" s="11"/>
      <c r="BQ1115" s="43">
        <f t="shared" si="2743"/>
        <v>242054.69</v>
      </c>
      <c r="BR1115" s="11">
        <f t="shared" si="2711"/>
        <v>232061.6</v>
      </c>
      <c r="BS1115" s="11"/>
      <c r="BT1115" s="43">
        <f t="shared" si="2744"/>
        <v>232061.6</v>
      </c>
      <c r="BU1115" s="11"/>
      <c r="BV1115" s="21"/>
      <c r="BW1115" s="21">
        <v>34</v>
      </c>
      <c r="BX1115" s="1" t="str">
        <f t="shared" si="2607"/>
        <v>0409</v>
      </c>
    </row>
    <row r="1116" spans="1:76" ht="31.2" customHeight="1" x14ac:dyDescent="0.3">
      <c r="A1116" s="62" t="s">
        <v>741</v>
      </c>
      <c r="B1116" s="63"/>
      <c r="C1116" s="62"/>
      <c r="D1116" s="62"/>
      <c r="E1116" s="64" t="s">
        <v>742</v>
      </c>
      <c r="F1116" s="11">
        <f t="shared" si="2745"/>
        <v>93529.3</v>
      </c>
      <c r="G1116" s="11">
        <f t="shared" si="2746"/>
        <v>101272.7</v>
      </c>
      <c r="H1116" s="11">
        <f t="shared" si="2747"/>
        <v>101272.7</v>
      </c>
      <c r="I1116" s="11">
        <f t="shared" si="2712"/>
        <v>-1310.8</v>
      </c>
      <c r="J1116" s="11">
        <f t="shared" si="2713"/>
        <v>0</v>
      </c>
      <c r="K1116" s="11">
        <f t="shared" si="2714"/>
        <v>0</v>
      </c>
      <c r="L1116" s="11">
        <f t="shared" ref="L1116:L1198" si="2749">F1116+I1116</f>
        <v>92218.5</v>
      </c>
      <c r="M1116" s="11">
        <f t="shared" ref="M1116:M1198" si="2750">G1116+J1116</f>
        <v>101272.7</v>
      </c>
      <c r="N1116" s="11">
        <f t="shared" ref="N1116:N1198" si="2751">H1116+K1116</f>
        <v>101272.7</v>
      </c>
      <c r="O1116" s="11">
        <f t="shared" si="2715"/>
        <v>0</v>
      </c>
      <c r="P1116" s="11">
        <f t="shared" si="2716"/>
        <v>0</v>
      </c>
      <c r="Q1116" s="11">
        <f t="shared" si="2717"/>
        <v>0</v>
      </c>
      <c r="R1116" s="11">
        <f t="shared" si="2611"/>
        <v>92218.5</v>
      </c>
      <c r="S1116" s="11">
        <f t="shared" si="2612"/>
        <v>101272.7</v>
      </c>
      <c r="T1116" s="11">
        <f t="shared" si="2613"/>
        <v>101272.7</v>
      </c>
      <c r="U1116" s="11">
        <f t="shared" ref="U1116:U1117" si="2752">U1117</f>
        <v>0</v>
      </c>
      <c r="V1116" s="11">
        <f t="shared" ref="V1116:V1117" si="2753">V1117</f>
        <v>0</v>
      </c>
      <c r="W1116" s="11">
        <f t="shared" ref="W1116:W1117" si="2754">W1117</f>
        <v>0</v>
      </c>
      <c r="X1116" s="11">
        <f t="shared" si="2614"/>
        <v>92218.5</v>
      </c>
      <c r="Y1116" s="11">
        <f t="shared" si="2615"/>
        <v>101272.7</v>
      </c>
      <c r="Z1116" s="11">
        <f t="shared" si="2616"/>
        <v>101272.7</v>
      </c>
      <c r="AA1116" s="11">
        <f t="shared" ref="AA1116:AA1120" si="2755">AA1117</f>
        <v>80</v>
      </c>
      <c r="AB1116" s="11">
        <f t="shared" ref="AB1116:AB1120" si="2756">AB1117</f>
        <v>0</v>
      </c>
      <c r="AC1116" s="11">
        <f t="shared" ref="AC1116:AC1120" si="2757">AC1117</f>
        <v>0</v>
      </c>
      <c r="AD1116" s="11">
        <f t="shared" si="2617"/>
        <v>92298.5</v>
      </c>
      <c r="AE1116" s="11">
        <f t="shared" si="2618"/>
        <v>101272.7</v>
      </c>
      <c r="AF1116" s="11">
        <f t="shared" si="2619"/>
        <v>101272.7</v>
      </c>
      <c r="AG1116" s="11">
        <f t="shared" ref="AG1116:AG1117" si="2758">AG1117</f>
        <v>0</v>
      </c>
      <c r="AH1116" s="11">
        <f t="shared" si="2620"/>
        <v>92298.5</v>
      </c>
      <c r="AI1116" s="11">
        <f t="shared" si="2621"/>
        <v>101272.7</v>
      </c>
      <c r="AJ1116" s="11">
        <f t="shared" si="2622"/>
        <v>101272.7</v>
      </c>
      <c r="AK1116" s="11">
        <f t="shared" ref="AK1116:AK1117" si="2759">AK1117</f>
        <v>0</v>
      </c>
      <c r="AL1116" s="11">
        <f t="shared" ref="AL1116:AL1117" si="2760">AL1117</f>
        <v>0</v>
      </c>
      <c r="AM1116" s="11">
        <f t="shared" ref="AM1116:AM1117" si="2761">AM1117</f>
        <v>0</v>
      </c>
      <c r="AN1116" s="11">
        <f t="shared" si="2623"/>
        <v>92298.5</v>
      </c>
      <c r="AO1116" s="11">
        <f t="shared" si="2624"/>
        <v>101272.7</v>
      </c>
      <c r="AP1116" s="11">
        <f t="shared" si="2625"/>
        <v>101272.7</v>
      </c>
      <c r="AQ1116" s="11">
        <f t="shared" ref="AQ1116:AQ1117" si="2762">AQ1117</f>
        <v>0</v>
      </c>
      <c r="AR1116" s="11">
        <f t="shared" ref="AR1116:AR1117" si="2763">AR1117</f>
        <v>0</v>
      </c>
      <c r="AS1116" s="11">
        <f t="shared" ref="AS1116:AS1117" si="2764">AS1117</f>
        <v>0</v>
      </c>
      <c r="AT1116" s="11">
        <f t="shared" si="2626"/>
        <v>92298.5</v>
      </c>
      <c r="AU1116" s="11">
        <f t="shared" si="2627"/>
        <v>101272.7</v>
      </c>
      <c r="AV1116" s="11">
        <f t="shared" si="2628"/>
        <v>101272.7</v>
      </c>
      <c r="AW1116" s="11">
        <f t="shared" ref="AW1116:AW1117" si="2765">AW1117</f>
        <v>0</v>
      </c>
      <c r="AX1116" s="11">
        <f t="shared" ref="AX1116:AX1117" si="2766">AX1117</f>
        <v>0</v>
      </c>
      <c r="AY1116" s="11">
        <f t="shared" ref="AY1116:AY1117" si="2767">AY1117</f>
        <v>0</v>
      </c>
      <c r="AZ1116" s="11">
        <f t="shared" si="2629"/>
        <v>92298.5</v>
      </c>
      <c r="BA1116" s="11">
        <f t="shared" si="2630"/>
        <v>101272.7</v>
      </c>
      <c r="BB1116" s="11">
        <f t="shared" si="2631"/>
        <v>101272.7</v>
      </c>
      <c r="BC1116" s="11">
        <f t="shared" ref="BC1116:BC1117" si="2768">BC1117</f>
        <v>0</v>
      </c>
      <c r="BD1116" s="11">
        <f t="shared" ref="BD1116:BD1117" si="2769">BD1117</f>
        <v>0</v>
      </c>
      <c r="BE1116" s="11">
        <f t="shared" ref="BE1116:BE1117" si="2770">BE1117</f>
        <v>0</v>
      </c>
      <c r="BF1116" s="11">
        <f t="shared" si="2632"/>
        <v>92298.5</v>
      </c>
      <c r="BG1116" s="11">
        <f t="shared" si="2633"/>
        <v>101272.7</v>
      </c>
      <c r="BH1116" s="11">
        <f t="shared" si="2634"/>
        <v>101272.7</v>
      </c>
      <c r="BI1116" s="11">
        <f t="shared" ref="BI1116:BI1117" si="2771">BI1117</f>
        <v>7120.8</v>
      </c>
      <c r="BJ1116" s="11">
        <f t="shared" ref="BJ1116:BJ1117" si="2772">BJ1117</f>
        <v>-7120.8</v>
      </c>
      <c r="BK1116" s="11">
        <f t="shared" ref="BK1116:BK1117" si="2773">BK1117</f>
        <v>0</v>
      </c>
      <c r="BL1116" s="11">
        <f t="shared" si="2606"/>
        <v>99419.3</v>
      </c>
      <c r="BM1116" s="11">
        <f t="shared" ref="BM1116:BM1117" si="2774">BM1117</f>
        <v>0</v>
      </c>
      <c r="BN1116" s="43">
        <f t="shared" si="2741"/>
        <v>99419.3</v>
      </c>
      <c r="BO1116" s="11">
        <f t="shared" si="2710"/>
        <v>94151.9</v>
      </c>
      <c r="BP1116" s="11">
        <f t="shared" ref="BP1116:BU1117" si="2775">BP1117</f>
        <v>0</v>
      </c>
      <c r="BQ1116" s="43">
        <f t="shared" si="2743"/>
        <v>94151.9</v>
      </c>
      <c r="BR1116" s="11">
        <f t="shared" si="2711"/>
        <v>101272.7</v>
      </c>
      <c r="BS1116" s="11">
        <f t="shared" si="2775"/>
        <v>0</v>
      </c>
      <c r="BT1116" s="43">
        <f t="shared" si="2744"/>
        <v>101272.7</v>
      </c>
      <c r="BU1116" s="11">
        <f t="shared" si="2775"/>
        <v>0</v>
      </c>
      <c r="BV1116" s="21"/>
      <c r="BW1116" s="21"/>
      <c r="BX1116" s="1" t="str">
        <f t="shared" si="2607"/>
        <v/>
      </c>
    </row>
    <row r="1117" spans="1:76" ht="31.2" customHeight="1" x14ac:dyDescent="0.3">
      <c r="A1117" s="62" t="s">
        <v>741</v>
      </c>
      <c r="B1117" s="63" t="s">
        <v>64</v>
      </c>
      <c r="C1117" s="62"/>
      <c r="D1117" s="62"/>
      <c r="E1117" s="64" t="s">
        <v>65</v>
      </c>
      <c r="F1117" s="11">
        <f t="shared" si="2745"/>
        <v>93529.3</v>
      </c>
      <c r="G1117" s="11">
        <f t="shared" si="2746"/>
        <v>101272.7</v>
      </c>
      <c r="H1117" s="11">
        <f t="shared" si="2747"/>
        <v>101272.7</v>
      </c>
      <c r="I1117" s="11">
        <f t="shared" si="2712"/>
        <v>-1310.8</v>
      </c>
      <c r="J1117" s="11">
        <f t="shared" si="2713"/>
        <v>0</v>
      </c>
      <c r="K1117" s="11">
        <f t="shared" si="2714"/>
        <v>0</v>
      </c>
      <c r="L1117" s="11">
        <f t="shared" si="2749"/>
        <v>92218.5</v>
      </c>
      <c r="M1117" s="11">
        <f t="shared" si="2750"/>
        <v>101272.7</v>
      </c>
      <c r="N1117" s="11">
        <f t="shared" si="2751"/>
        <v>101272.7</v>
      </c>
      <c r="O1117" s="11">
        <f t="shared" si="2715"/>
        <v>0</v>
      </c>
      <c r="P1117" s="11">
        <f t="shared" si="2716"/>
        <v>0</v>
      </c>
      <c r="Q1117" s="11">
        <f t="shared" si="2717"/>
        <v>0</v>
      </c>
      <c r="R1117" s="11">
        <f t="shared" si="2611"/>
        <v>92218.5</v>
      </c>
      <c r="S1117" s="11">
        <f t="shared" si="2612"/>
        <v>101272.7</v>
      </c>
      <c r="T1117" s="11">
        <f t="shared" si="2613"/>
        <v>101272.7</v>
      </c>
      <c r="U1117" s="11">
        <f t="shared" si="2752"/>
        <v>0</v>
      </c>
      <c r="V1117" s="11">
        <f t="shared" si="2753"/>
        <v>0</v>
      </c>
      <c r="W1117" s="11">
        <f t="shared" si="2754"/>
        <v>0</v>
      </c>
      <c r="X1117" s="11">
        <f t="shared" si="2614"/>
        <v>92218.5</v>
      </c>
      <c r="Y1117" s="11">
        <f t="shared" si="2615"/>
        <v>101272.7</v>
      </c>
      <c r="Z1117" s="11">
        <f t="shared" si="2616"/>
        <v>101272.7</v>
      </c>
      <c r="AA1117" s="11">
        <f t="shared" si="2755"/>
        <v>80</v>
      </c>
      <c r="AB1117" s="11">
        <f t="shared" si="2756"/>
        <v>0</v>
      </c>
      <c r="AC1117" s="11">
        <f t="shared" si="2757"/>
        <v>0</v>
      </c>
      <c r="AD1117" s="11">
        <f t="shared" si="2617"/>
        <v>92298.5</v>
      </c>
      <c r="AE1117" s="11">
        <f t="shared" si="2618"/>
        <v>101272.7</v>
      </c>
      <c r="AF1117" s="11">
        <f t="shared" si="2619"/>
        <v>101272.7</v>
      </c>
      <c r="AG1117" s="11">
        <f t="shared" si="2758"/>
        <v>0</v>
      </c>
      <c r="AH1117" s="11">
        <f t="shared" si="2620"/>
        <v>92298.5</v>
      </c>
      <c r="AI1117" s="11">
        <f t="shared" si="2621"/>
        <v>101272.7</v>
      </c>
      <c r="AJ1117" s="11">
        <f t="shared" si="2622"/>
        <v>101272.7</v>
      </c>
      <c r="AK1117" s="11">
        <f t="shared" si="2759"/>
        <v>0</v>
      </c>
      <c r="AL1117" s="11">
        <f t="shared" si="2760"/>
        <v>0</v>
      </c>
      <c r="AM1117" s="11">
        <f t="shared" si="2761"/>
        <v>0</v>
      </c>
      <c r="AN1117" s="11">
        <f t="shared" si="2623"/>
        <v>92298.5</v>
      </c>
      <c r="AO1117" s="11">
        <f t="shared" si="2624"/>
        <v>101272.7</v>
      </c>
      <c r="AP1117" s="11">
        <f t="shared" si="2625"/>
        <v>101272.7</v>
      </c>
      <c r="AQ1117" s="11">
        <f t="shared" si="2762"/>
        <v>0</v>
      </c>
      <c r="AR1117" s="11">
        <f t="shared" si="2763"/>
        <v>0</v>
      </c>
      <c r="AS1117" s="11">
        <f t="shared" si="2764"/>
        <v>0</v>
      </c>
      <c r="AT1117" s="11">
        <f t="shared" si="2626"/>
        <v>92298.5</v>
      </c>
      <c r="AU1117" s="11">
        <f t="shared" si="2627"/>
        <v>101272.7</v>
      </c>
      <c r="AV1117" s="11">
        <f t="shared" si="2628"/>
        <v>101272.7</v>
      </c>
      <c r="AW1117" s="11">
        <f t="shared" si="2765"/>
        <v>0</v>
      </c>
      <c r="AX1117" s="11">
        <f t="shared" si="2766"/>
        <v>0</v>
      </c>
      <c r="AY1117" s="11">
        <f t="shared" si="2767"/>
        <v>0</v>
      </c>
      <c r="AZ1117" s="11">
        <f t="shared" si="2629"/>
        <v>92298.5</v>
      </c>
      <c r="BA1117" s="11">
        <f t="shared" si="2630"/>
        <v>101272.7</v>
      </c>
      <c r="BB1117" s="11">
        <f t="shared" si="2631"/>
        <v>101272.7</v>
      </c>
      <c r="BC1117" s="11">
        <f t="shared" si="2768"/>
        <v>0</v>
      </c>
      <c r="BD1117" s="11">
        <f t="shared" si="2769"/>
        <v>0</v>
      </c>
      <c r="BE1117" s="11">
        <f t="shared" si="2770"/>
        <v>0</v>
      </c>
      <c r="BF1117" s="11">
        <f t="shared" si="2632"/>
        <v>92298.5</v>
      </c>
      <c r="BG1117" s="11">
        <f t="shared" si="2633"/>
        <v>101272.7</v>
      </c>
      <c r="BH1117" s="11">
        <f t="shared" si="2634"/>
        <v>101272.7</v>
      </c>
      <c r="BI1117" s="11">
        <f t="shared" si="2771"/>
        <v>7120.8</v>
      </c>
      <c r="BJ1117" s="11">
        <f t="shared" si="2772"/>
        <v>-7120.8</v>
      </c>
      <c r="BK1117" s="11">
        <f t="shared" si="2773"/>
        <v>0</v>
      </c>
      <c r="BL1117" s="11">
        <f t="shared" si="2606"/>
        <v>99419.3</v>
      </c>
      <c r="BM1117" s="11">
        <f t="shared" si="2774"/>
        <v>0</v>
      </c>
      <c r="BN1117" s="43">
        <f t="shared" si="2741"/>
        <v>99419.3</v>
      </c>
      <c r="BO1117" s="11">
        <f t="shared" si="2710"/>
        <v>94151.9</v>
      </c>
      <c r="BP1117" s="11">
        <f t="shared" si="2775"/>
        <v>0</v>
      </c>
      <c r="BQ1117" s="43">
        <f t="shared" si="2743"/>
        <v>94151.9</v>
      </c>
      <c r="BR1117" s="11">
        <f t="shared" si="2711"/>
        <v>101272.7</v>
      </c>
      <c r="BS1117" s="11">
        <f t="shared" si="2775"/>
        <v>0</v>
      </c>
      <c r="BT1117" s="43">
        <f t="shared" si="2744"/>
        <v>101272.7</v>
      </c>
      <c r="BU1117" s="11">
        <f t="shared" si="2775"/>
        <v>0</v>
      </c>
      <c r="BV1117" s="21"/>
      <c r="BW1117" s="21"/>
      <c r="BX1117" s="1" t="str">
        <f t="shared" si="2607"/>
        <v/>
      </c>
    </row>
    <row r="1118" spans="1:76" ht="15.6" customHeight="1" x14ac:dyDescent="0.3">
      <c r="A1118" s="62" t="s">
        <v>741</v>
      </c>
      <c r="B1118" s="63">
        <v>200</v>
      </c>
      <c r="C1118" s="62" t="s">
        <v>71</v>
      </c>
      <c r="D1118" s="62" t="s">
        <v>72</v>
      </c>
      <c r="E1118" s="64" t="s">
        <v>73</v>
      </c>
      <c r="F1118" s="11">
        <v>93529.3</v>
      </c>
      <c r="G1118" s="11">
        <v>101272.7</v>
      </c>
      <c r="H1118" s="11">
        <v>101272.7</v>
      </c>
      <c r="I1118" s="11">
        <v>-1310.8</v>
      </c>
      <c r="J1118" s="11"/>
      <c r="K1118" s="11"/>
      <c r="L1118" s="11">
        <f t="shared" si="2749"/>
        <v>92218.5</v>
      </c>
      <c r="M1118" s="11">
        <f t="shared" si="2750"/>
        <v>101272.7</v>
      </c>
      <c r="N1118" s="11">
        <f t="shared" si="2751"/>
        <v>101272.7</v>
      </c>
      <c r="O1118" s="11"/>
      <c r="P1118" s="11"/>
      <c r="Q1118" s="11"/>
      <c r="R1118" s="11">
        <f t="shared" si="2611"/>
        <v>92218.5</v>
      </c>
      <c r="S1118" s="11">
        <f t="shared" si="2612"/>
        <v>101272.7</v>
      </c>
      <c r="T1118" s="11">
        <f t="shared" si="2613"/>
        <v>101272.7</v>
      </c>
      <c r="U1118" s="11"/>
      <c r="V1118" s="11"/>
      <c r="W1118" s="11"/>
      <c r="X1118" s="11">
        <f t="shared" si="2614"/>
        <v>92218.5</v>
      </c>
      <c r="Y1118" s="11">
        <f t="shared" si="2615"/>
        <v>101272.7</v>
      </c>
      <c r="Z1118" s="11">
        <f t="shared" si="2616"/>
        <v>101272.7</v>
      </c>
      <c r="AA1118" s="11">
        <v>80</v>
      </c>
      <c r="AB1118" s="11"/>
      <c r="AC1118" s="11"/>
      <c r="AD1118" s="11">
        <f t="shared" si="2617"/>
        <v>92298.5</v>
      </c>
      <c r="AE1118" s="11">
        <f t="shared" si="2618"/>
        <v>101272.7</v>
      </c>
      <c r="AF1118" s="11">
        <f t="shared" si="2619"/>
        <v>101272.7</v>
      </c>
      <c r="AG1118" s="11"/>
      <c r="AH1118" s="11">
        <f t="shared" si="2620"/>
        <v>92298.5</v>
      </c>
      <c r="AI1118" s="11">
        <f t="shared" si="2621"/>
        <v>101272.7</v>
      </c>
      <c r="AJ1118" s="11">
        <f t="shared" si="2622"/>
        <v>101272.7</v>
      </c>
      <c r="AK1118" s="11"/>
      <c r="AL1118" s="11"/>
      <c r="AM1118" s="11"/>
      <c r="AN1118" s="11">
        <f t="shared" si="2623"/>
        <v>92298.5</v>
      </c>
      <c r="AO1118" s="11">
        <f t="shared" si="2624"/>
        <v>101272.7</v>
      </c>
      <c r="AP1118" s="11">
        <f t="shared" si="2625"/>
        <v>101272.7</v>
      </c>
      <c r="AQ1118" s="11"/>
      <c r="AR1118" s="11"/>
      <c r="AS1118" s="11"/>
      <c r="AT1118" s="11">
        <f t="shared" si="2626"/>
        <v>92298.5</v>
      </c>
      <c r="AU1118" s="11">
        <f t="shared" si="2627"/>
        <v>101272.7</v>
      </c>
      <c r="AV1118" s="11">
        <f t="shared" si="2628"/>
        <v>101272.7</v>
      </c>
      <c r="AW1118" s="11"/>
      <c r="AX1118" s="11"/>
      <c r="AY1118" s="11"/>
      <c r="AZ1118" s="11">
        <f t="shared" si="2629"/>
        <v>92298.5</v>
      </c>
      <c r="BA1118" s="11">
        <f t="shared" si="2630"/>
        <v>101272.7</v>
      </c>
      <c r="BB1118" s="11">
        <f t="shared" si="2631"/>
        <v>101272.7</v>
      </c>
      <c r="BC1118" s="11"/>
      <c r="BD1118" s="11"/>
      <c r="BE1118" s="11"/>
      <c r="BF1118" s="11">
        <f t="shared" si="2632"/>
        <v>92298.5</v>
      </c>
      <c r="BG1118" s="11">
        <f t="shared" si="2633"/>
        <v>101272.7</v>
      </c>
      <c r="BH1118" s="11">
        <f t="shared" si="2634"/>
        <v>101272.7</v>
      </c>
      <c r="BI1118" s="11">
        <v>7120.8</v>
      </c>
      <c r="BJ1118" s="11">
        <v>-7120.8</v>
      </c>
      <c r="BK1118" s="11"/>
      <c r="BL1118" s="11">
        <f t="shared" si="2606"/>
        <v>99419.3</v>
      </c>
      <c r="BM1118" s="11"/>
      <c r="BN1118" s="43">
        <f t="shared" si="2741"/>
        <v>99419.3</v>
      </c>
      <c r="BO1118" s="11">
        <f t="shared" si="2710"/>
        <v>94151.9</v>
      </c>
      <c r="BP1118" s="11"/>
      <c r="BQ1118" s="43">
        <f t="shared" si="2743"/>
        <v>94151.9</v>
      </c>
      <c r="BR1118" s="11">
        <f t="shared" si="2711"/>
        <v>101272.7</v>
      </c>
      <c r="BS1118" s="11"/>
      <c r="BT1118" s="43">
        <f t="shared" si="2744"/>
        <v>101272.7</v>
      </c>
      <c r="BU1118" s="11"/>
      <c r="BV1118" s="21"/>
      <c r="BW1118" s="21">
        <v>35</v>
      </c>
      <c r="BX1118" s="1" t="str">
        <f t="shared" si="2607"/>
        <v>0409</v>
      </c>
    </row>
    <row r="1119" spans="1:76" ht="62.4" customHeight="1" x14ac:dyDescent="0.3">
      <c r="A1119" s="62" t="s">
        <v>743</v>
      </c>
      <c r="B1119" s="63"/>
      <c r="C1119" s="62"/>
      <c r="D1119" s="62"/>
      <c r="E1119" s="65" t="s">
        <v>744</v>
      </c>
      <c r="F1119" s="11"/>
      <c r="G1119" s="11"/>
      <c r="H1119" s="11"/>
      <c r="I1119" s="11"/>
      <c r="J1119" s="11"/>
      <c r="K1119" s="11"/>
      <c r="L1119" s="11"/>
      <c r="M1119" s="11"/>
      <c r="N1119" s="11"/>
      <c r="O1119" s="11"/>
      <c r="P1119" s="11"/>
      <c r="Q1119" s="11"/>
      <c r="R1119" s="11"/>
      <c r="S1119" s="11"/>
      <c r="T1119" s="11"/>
      <c r="U1119" s="11"/>
      <c r="V1119" s="11"/>
      <c r="W1119" s="11"/>
      <c r="X1119" s="11"/>
      <c r="Y1119" s="11"/>
      <c r="Z1119" s="11"/>
      <c r="AA1119" s="11">
        <f t="shared" si="2755"/>
        <v>106000</v>
      </c>
      <c r="AB1119" s="11">
        <f t="shared" si="2756"/>
        <v>0</v>
      </c>
      <c r="AC1119" s="11">
        <f t="shared" si="2757"/>
        <v>0</v>
      </c>
      <c r="AD1119" s="11">
        <f t="shared" si="2617"/>
        <v>106000</v>
      </c>
      <c r="AE1119" s="11">
        <f t="shared" si="2618"/>
        <v>0</v>
      </c>
      <c r="AF1119" s="11">
        <f t="shared" si="2619"/>
        <v>0</v>
      </c>
      <c r="AG1119" s="11"/>
      <c r="AH1119" s="11">
        <f t="shared" si="2620"/>
        <v>106000</v>
      </c>
      <c r="AI1119" s="11">
        <f t="shared" si="2621"/>
        <v>0</v>
      </c>
      <c r="AJ1119" s="11">
        <f t="shared" si="2622"/>
        <v>0</v>
      </c>
      <c r="AK1119" s="11"/>
      <c r="AL1119" s="11"/>
      <c r="AM1119" s="11"/>
      <c r="AN1119" s="11">
        <f t="shared" si="2623"/>
        <v>106000</v>
      </c>
      <c r="AO1119" s="11">
        <f t="shared" si="2624"/>
        <v>0</v>
      </c>
      <c r="AP1119" s="11">
        <f t="shared" si="2625"/>
        <v>0</v>
      </c>
      <c r="AQ1119" s="11"/>
      <c r="AR1119" s="11"/>
      <c r="AS1119" s="11"/>
      <c r="AT1119" s="11">
        <f t="shared" si="2626"/>
        <v>106000</v>
      </c>
      <c r="AU1119" s="11">
        <f t="shared" si="2627"/>
        <v>0</v>
      </c>
      <c r="AV1119" s="11">
        <f t="shared" si="2628"/>
        <v>0</v>
      </c>
      <c r="AW1119" s="11"/>
      <c r="AX1119" s="11"/>
      <c r="AY1119" s="11"/>
      <c r="AZ1119" s="11">
        <f t="shared" si="2629"/>
        <v>106000</v>
      </c>
      <c r="BA1119" s="11">
        <f t="shared" si="2630"/>
        <v>0</v>
      </c>
      <c r="BB1119" s="11">
        <f t="shared" si="2631"/>
        <v>0</v>
      </c>
      <c r="BC1119" s="11"/>
      <c r="BD1119" s="11"/>
      <c r="BE1119" s="11"/>
      <c r="BF1119" s="11">
        <f t="shared" si="2632"/>
        <v>106000</v>
      </c>
      <c r="BG1119" s="11">
        <f t="shared" si="2633"/>
        <v>0</v>
      </c>
      <c r="BH1119" s="11">
        <f t="shared" si="2634"/>
        <v>0</v>
      </c>
      <c r="BI1119" s="11"/>
      <c r="BJ1119" s="11"/>
      <c r="BK1119" s="11"/>
      <c r="BL1119" s="11">
        <f t="shared" si="2606"/>
        <v>106000</v>
      </c>
      <c r="BM1119" s="11"/>
      <c r="BN1119" s="43">
        <f t="shared" si="2741"/>
        <v>106000</v>
      </c>
      <c r="BO1119" s="11">
        <f t="shared" si="2710"/>
        <v>0</v>
      </c>
      <c r="BP1119" s="11"/>
      <c r="BQ1119" s="43">
        <f t="shared" si="2743"/>
        <v>0</v>
      </c>
      <c r="BR1119" s="11">
        <f t="shared" si="2711"/>
        <v>0</v>
      </c>
      <c r="BS1119" s="11"/>
      <c r="BT1119" s="43">
        <f t="shared" si="2744"/>
        <v>0</v>
      </c>
      <c r="BU1119" s="11"/>
      <c r="BV1119" s="21"/>
      <c r="BW1119" s="21"/>
      <c r="BX1119" s="1" t="str">
        <f t="shared" si="2607"/>
        <v/>
      </c>
    </row>
    <row r="1120" spans="1:76" ht="15.6" customHeight="1" x14ac:dyDescent="0.3">
      <c r="A1120" s="62" t="s">
        <v>743</v>
      </c>
      <c r="B1120" s="63" t="s">
        <v>58</v>
      </c>
      <c r="C1120" s="62"/>
      <c r="D1120" s="62"/>
      <c r="E1120" s="64" t="s">
        <v>59</v>
      </c>
      <c r="F1120" s="11"/>
      <c r="G1120" s="11"/>
      <c r="H1120" s="11"/>
      <c r="I1120" s="11"/>
      <c r="J1120" s="11"/>
      <c r="K1120" s="11"/>
      <c r="L1120" s="11"/>
      <c r="M1120" s="11"/>
      <c r="N1120" s="11"/>
      <c r="O1120" s="11"/>
      <c r="P1120" s="11"/>
      <c r="Q1120" s="11"/>
      <c r="R1120" s="11"/>
      <c r="S1120" s="11"/>
      <c r="T1120" s="11"/>
      <c r="U1120" s="11"/>
      <c r="V1120" s="11"/>
      <c r="W1120" s="11"/>
      <c r="X1120" s="11"/>
      <c r="Y1120" s="11"/>
      <c r="Z1120" s="11"/>
      <c r="AA1120" s="11">
        <f t="shared" si="2755"/>
        <v>106000</v>
      </c>
      <c r="AB1120" s="11">
        <f t="shared" si="2756"/>
        <v>0</v>
      </c>
      <c r="AC1120" s="11">
        <f t="shared" si="2757"/>
        <v>0</v>
      </c>
      <c r="AD1120" s="11">
        <f t="shared" si="2617"/>
        <v>106000</v>
      </c>
      <c r="AE1120" s="11">
        <f t="shared" si="2618"/>
        <v>0</v>
      </c>
      <c r="AF1120" s="11">
        <f t="shared" si="2619"/>
        <v>0</v>
      </c>
      <c r="AG1120" s="11"/>
      <c r="AH1120" s="11">
        <f t="shared" si="2620"/>
        <v>106000</v>
      </c>
      <c r="AI1120" s="11">
        <f t="shared" si="2621"/>
        <v>0</v>
      </c>
      <c r="AJ1120" s="11">
        <f t="shared" si="2622"/>
        <v>0</v>
      </c>
      <c r="AK1120" s="11"/>
      <c r="AL1120" s="11"/>
      <c r="AM1120" s="11"/>
      <c r="AN1120" s="11">
        <f t="shared" si="2623"/>
        <v>106000</v>
      </c>
      <c r="AO1120" s="11">
        <f t="shared" si="2624"/>
        <v>0</v>
      </c>
      <c r="AP1120" s="11">
        <f t="shared" si="2625"/>
        <v>0</v>
      </c>
      <c r="AQ1120" s="11"/>
      <c r="AR1120" s="11"/>
      <c r="AS1120" s="11"/>
      <c r="AT1120" s="11">
        <f t="shared" si="2626"/>
        <v>106000</v>
      </c>
      <c r="AU1120" s="11">
        <f t="shared" si="2627"/>
        <v>0</v>
      </c>
      <c r="AV1120" s="11">
        <f t="shared" si="2628"/>
        <v>0</v>
      </c>
      <c r="AW1120" s="11"/>
      <c r="AX1120" s="11"/>
      <c r="AY1120" s="11"/>
      <c r="AZ1120" s="11">
        <f t="shared" si="2629"/>
        <v>106000</v>
      </c>
      <c r="BA1120" s="11">
        <f t="shared" si="2630"/>
        <v>0</v>
      </c>
      <c r="BB1120" s="11">
        <f t="shared" si="2631"/>
        <v>0</v>
      </c>
      <c r="BC1120" s="11"/>
      <c r="BD1120" s="11"/>
      <c r="BE1120" s="11"/>
      <c r="BF1120" s="11">
        <f t="shared" si="2632"/>
        <v>106000</v>
      </c>
      <c r="BG1120" s="11">
        <f t="shared" si="2633"/>
        <v>0</v>
      </c>
      <c r="BH1120" s="11">
        <f t="shared" si="2634"/>
        <v>0</v>
      </c>
      <c r="BI1120" s="11"/>
      <c r="BJ1120" s="11"/>
      <c r="BK1120" s="11"/>
      <c r="BL1120" s="11">
        <f t="shared" si="2606"/>
        <v>106000</v>
      </c>
      <c r="BM1120" s="11"/>
      <c r="BN1120" s="43">
        <f t="shared" si="2741"/>
        <v>106000</v>
      </c>
      <c r="BO1120" s="11">
        <f t="shared" si="2710"/>
        <v>0</v>
      </c>
      <c r="BP1120" s="11"/>
      <c r="BQ1120" s="43">
        <f t="shared" si="2743"/>
        <v>0</v>
      </c>
      <c r="BR1120" s="11">
        <f t="shared" si="2711"/>
        <v>0</v>
      </c>
      <c r="BS1120" s="11"/>
      <c r="BT1120" s="43">
        <f t="shared" si="2744"/>
        <v>0</v>
      </c>
      <c r="BU1120" s="11"/>
      <c r="BV1120" s="21"/>
      <c r="BW1120" s="21"/>
      <c r="BX1120" s="1" t="str">
        <f t="shared" si="2607"/>
        <v/>
      </c>
    </row>
    <row r="1121" spans="1:77" ht="15.6" customHeight="1" x14ac:dyDescent="0.3">
      <c r="A1121" s="62" t="s">
        <v>743</v>
      </c>
      <c r="B1121" s="63">
        <v>800</v>
      </c>
      <c r="C1121" s="62" t="s">
        <v>71</v>
      </c>
      <c r="D1121" s="62" t="s">
        <v>92</v>
      </c>
      <c r="E1121" s="64" t="s">
        <v>719</v>
      </c>
      <c r="F1121" s="11"/>
      <c r="G1121" s="11"/>
      <c r="H1121" s="11"/>
      <c r="I1121" s="11"/>
      <c r="J1121" s="11"/>
      <c r="K1121" s="11"/>
      <c r="L1121" s="11"/>
      <c r="M1121" s="11"/>
      <c r="N1121" s="11"/>
      <c r="O1121" s="11"/>
      <c r="P1121" s="11"/>
      <c r="Q1121" s="11"/>
      <c r="R1121" s="11"/>
      <c r="S1121" s="11"/>
      <c r="T1121" s="11"/>
      <c r="U1121" s="11"/>
      <c r="V1121" s="11"/>
      <c r="W1121" s="11"/>
      <c r="X1121" s="11"/>
      <c r="Y1121" s="11"/>
      <c r="Z1121" s="11"/>
      <c r="AA1121" s="11">
        <v>106000</v>
      </c>
      <c r="AB1121" s="11"/>
      <c r="AC1121" s="11"/>
      <c r="AD1121" s="11">
        <f t="shared" si="2617"/>
        <v>106000</v>
      </c>
      <c r="AE1121" s="11">
        <f t="shared" si="2618"/>
        <v>0</v>
      </c>
      <c r="AF1121" s="11">
        <f t="shared" si="2619"/>
        <v>0</v>
      </c>
      <c r="AG1121" s="11"/>
      <c r="AH1121" s="11">
        <f t="shared" si="2620"/>
        <v>106000</v>
      </c>
      <c r="AI1121" s="11">
        <f t="shared" si="2621"/>
        <v>0</v>
      </c>
      <c r="AJ1121" s="11">
        <f t="shared" si="2622"/>
        <v>0</v>
      </c>
      <c r="AK1121" s="11"/>
      <c r="AL1121" s="11"/>
      <c r="AM1121" s="11"/>
      <c r="AN1121" s="11">
        <f t="shared" si="2623"/>
        <v>106000</v>
      </c>
      <c r="AO1121" s="11">
        <f t="shared" si="2624"/>
        <v>0</v>
      </c>
      <c r="AP1121" s="11">
        <f t="shared" si="2625"/>
        <v>0</v>
      </c>
      <c r="AQ1121" s="11"/>
      <c r="AR1121" s="11"/>
      <c r="AS1121" s="11"/>
      <c r="AT1121" s="11">
        <f t="shared" si="2626"/>
        <v>106000</v>
      </c>
      <c r="AU1121" s="11">
        <f t="shared" si="2627"/>
        <v>0</v>
      </c>
      <c r="AV1121" s="11">
        <f t="shared" si="2628"/>
        <v>0</v>
      </c>
      <c r="AW1121" s="11"/>
      <c r="AX1121" s="11"/>
      <c r="AY1121" s="11"/>
      <c r="AZ1121" s="11">
        <f t="shared" si="2629"/>
        <v>106000</v>
      </c>
      <c r="BA1121" s="11">
        <f t="shared" si="2630"/>
        <v>0</v>
      </c>
      <c r="BB1121" s="11">
        <f t="shared" si="2631"/>
        <v>0</v>
      </c>
      <c r="BC1121" s="11"/>
      <c r="BD1121" s="11"/>
      <c r="BE1121" s="11"/>
      <c r="BF1121" s="11">
        <f t="shared" si="2632"/>
        <v>106000</v>
      </c>
      <c r="BG1121" s="11">
        <f t="shared" si="2633"/>
        <v>0</v>
      </c>
      <c r="BH1121" s="11">
        <f t="shared" si="2634"/>
        <v>0</v>
      </c>
      <c r="BI1121" s="11"/>
      <c r="BJ1121" s="11"/>
      <c r="BK1121" s="11"/>
      <c r="BL1121" s="11">
        <f t="shared" si="2606"/>
        <v>106000</v>
      </c>
      <c r="BM1121" s="11"/>
      <c r="BN1121" s="43">
        <f t="shared" si="2741"/>
        <v>106000</v>
      </c>
      <c r="BO1121" s="11">
        <f t="shared" si="2710"/>
        <v>0</v>
      </c>
      <c r="BP1121" s="11"/>
      <c r="BQ1121" s="43">
        <f t="shared" si="2743"/>
        <v>0</v>
      </c>
      <c r="BR1121" s="11">
        <f t="shared" si="2711"/>
        <v>0</v>
      </c>
      <c r="BS1121" s="11"/>
      <c r="BT1121" s="43">
        <f t="shared" si="2744"/>
        <v>0</v>
      </c>
      <c r="BU1121" s="11"/>
      <c r="BV1121" s="21"/>
      <c r="BW1121" s="21"/>
      <c r="BX1121" s="1" t="str">
        <f t="shared" si="2607"/>
        <v>0408</v>
      </c>
    </row>
    <row r="1122" spans="1:77" ht="62.4" customHeight="1" x14ac:dyDescent="0.3">
      <c r="A1122" s="62" t="s">
        <v>745</v>
      </c>
      <c r="B1122" s="63"/>
      <c r="C1122" s="62"/>
      <c r="D1122" s="62"/>
      <c r="E1122" s="64" t="s">
        <v>746</v>
      </c>
      <c r="F1122" s="11">
        <f t="shared" ref="F1122:K1122" si="2776">F1123+F1128</f>
        <v>177490.19999999998</v>
      </c>
      <c r="G1122" s="11">
        <f t="shared" si="2776"/>
        <v>182645</v>
      </c>
      <c r="H1122" s="11">
        <f t="shared" si="2776"/>
        <v>182645</v>
      </c>
      <c r="I1122" s="11">
        <f t="shared" si="2776"/>
        <v>0</v>
      </c>
      <c r="J1122" s="11">
        <f t="shared" si="2776"/>
        <v>0</v>
      </c>
      <c r="K1122" s="11">
        <f t="shared" si="2776"/>
        <v>0</v>
      </c>
      <c r="L1122" s="11">
        <f t="shared" si="2749"/>
        <v>177490.19999999998</v>
      </c>
      <c r="M1122" s="11">
        <f t="shared" si="2750"/>
        <v>182645</v>
      </c>
      <c r="N1122" s="11">
        <f t="shared" si="2751"/>
        <v>182645</v>
      </c>
      <c r="O1122" s="11">
        <f>O1123+O1128</f>
        <v>16478.7</v>
      </c>
      <c r="P1122" s="11">
        <f>P1123+P1128</f>
        <v>19127.7</v>
      </c>
      <c r="Q1122" s="11">
        <f>Q1123+Q1128</f>
        <v>19127.7</v>
      </c>
      <c r="R1122" s="11">
        <f t="shared" si="2611"/>
        <v>193968.9</v>
      </c>
      <c r="S1122" s="11">
        <f t="shared" si="2612"/>
        <v>201772.7</v>
      </c>
      <c r="T1122" s="11">
        <f t="shared" si="2613"/>
        <v>201772.7</v>
      </c>
      <c r="U1122" s="11">
        <f>U1123+U1128</f>
        <v>0</v>
      </c>
      <c r="V1122" s="11">
        <f>V1123+V1128</f>
        <v>0</v>
      </c>
      <c r="W1122" s="11">
        <f>W1123+W1128</f>
        <v>0</v>
      </c>
      <c r="X1122" s="11">
        <f t="shared" si="2614"/>
        <v>193968.9</v>
      </c>
      <c r="Y1122" s="11">
        <f t="shared" si="2615"/>
        <v>201772.7</v>
      </c>
      <c r="Z1122" s="11">
        <f t="shared" si="2616"/>
        <v>201772.7</v>
      </c>
      <c r="AA1122" s="11">
        <f>AA1123+AA1128</f>
        <v>0</v>
      </c>
      <c r="AB1122" s="11">
        <f>AB1123+AB1128</f>
        <v>0</v>
      </c>
      <c r="AC1122" s="11">
        <f>AC1123+AC1128</f>
        <v>0</v>
      </c>
      <c r="AD1122" s="11">
        <f t="shared" si="2617"/>
        <v>193968.9</v>
      </c>
      <c r="AE1122" s="11">
        <f t="shared" si="2618"/>
        <v>201772.7</v>
      </c>
      <c r="AF1122" s="11">
        <f t="shared" si="2619"/>
        <v>201772.7</v>
      </c>
      <c r="AG1122" s="11">
        <f>AG1123+AG1128</f>
        <v>0</v>
      </c>
      <c r="AH1122" s="11">
        <f t="shared" si="2620"/>
        <v>193968.9</v>
      </c>
      <c r="AI1122" s="11">
        <f t="shared" si="2621"/>
        <v>201772.7</v>
      </c>
      <c r="AJ1122" s="11">
        <f t="shared" si="2622"/>
        <v>201772.7</v>
      </c>
      <c r="AK1122" s="11">
        <f>AK1123+AK1128</f>
        <v>0</v>
      </c>
      <c r="AL1122" s="11">
        <f>AL1123+AL1128</f>
        <v>0</v>
      </c>
      <c r="AM1122" s="11">
        <f>AM1123+AM1128</f>
        <v>0</v>
      </c>
      <c r="AN1122" s="11">
        <f t="shared" si="2623"/>
        <v>193968.9</v>
      </c>
      <c r="AO1122" s="11">
        <f t="shared" si="2624"/>
        <v>201772.7</v>
      </c>
      <c r="AP1122" s="11">
        <f t="shared" si="2625"/>
        <v>201772.7</v>
      </c>
      <c r="AQ1122" s="11">
        <f>AQ1123+AQ1128</f>
        <v>0</v>
      </c>
      <c r="AR1122" s="11">
        <f>AR1123+AR1128</f>
        <v>0</v>
      </c>
      <c r="AS1122" s="11">
        <f>AS1123+AS1128</f>
        <v>0</v>
      </c>
      <c r="AT1122" s="11">
        <f t="shared" si="2626"/>
        <v>193968.9</v>
      </c>
      <c r="AU1122" s="11">
        <f t="shared" si="2627"/>
        <v>201772.7</v>
      </c>
      <c r="AV1122" s="11">
        <f t="shared" si="2628"/>
        <v>201772.7</v>
      </c>
      <c r="AW1122" s="11">
        <f>AW1123+AW1128</f>
        <v>8180.2330000000002</v>
      </c>
      <c r="AX1122" s="11">
        <f>AX1123+AX1128</f>
        <v>0</v>
      </c>
      <c r="AY1122" s="11">
        <f>AY1123+AY1128</f>
        <v>0</v>
      </c>
      <c r="AZ1122" s="11">
        <f t="shared" si="2629"/>
        <v>202149.133</v>
      </c>
      <c r="BA1122" s="11">
        <f t="shared" si="2630"/>
        <v>201772.7</v>
      </c>
      <c r="BB1122" s="11">
        <f t="shared" si="2631"/>
        <v>201772.7</v>
      </c>
      <c r="BC1122" s="11">
        <f>BC1123+BC1128</f>
        <v>-31.548000000000002</v>
      </c>
      <c r="BD1122" s="11">
        <f>BD1123+BD1128</f>
        <v>0</v>
      </c>
      <c r="BE1122" s="11">
        <f>BE1123+BE1128</f>
        <v>0</v>
      </c>
      <c r="BF1122" s="11">
        <f t="shared" si="2632"/>
        <v>202117.58499999999</v>
      </c>
      <c r="BG1122" s="11">
        <f t="shared" si="2633"/>
        <v>201772.7</v>
      </c>
      <c r="BH1122" s="11">
        <f t="shared" si="2634"/>
        <v>201772.7</v>
      </c>
      <c r="BI1122" s="11">
        <f>BI1123+BI1128</f>
        <v>0</v>
      </c>
      <c r="BJ1122" s="11">
        <f>BJ1123+BJ1128</f>
        <v>0</v>
      </c>
      <c r="BK1122" s="11">
        <f>BK1123+BK1128</f>
        <v>0</v>
      </c>
      <c r="BL1122" s="11">
        <f t="shared" si="2606"/>
        <v>202117.58499999999</v>
      </c>
      <c r="BM1122" s="11">
        <f>BM1123+BM1128</f>
        <v>0</v>
      </c>
      <c r="BN1122" s="43">
        <f t="shared" si="2741"/>
        <v>202117.58499999999</v>
      </c>
      <c r="BO1122" s="11">
        <f t="shared" si="2710"/>
        <v>201772.7</v>
      </c>
      <c r="BP1122" s="11">
        <f>BP1123+BP1128</f>
        <v>0</v>
      </c>
      <c r="BQ1122" s="43">
        <f t="shared" si="2743"/>
        <v>201772.7</v>
      </c>
      <c r="BR1122" s="11">
        <f t="shared" si="2711"/>
        <v>201772.7</v>
      </c>
      <c r="BS1122" s="11">
        <f>BS1123+BS1128</f>
        <v>0</v>
      </c>
      <c r="BT1122" s="43">
        <f t="shared" si="2744"/>
        <v>201772.7</v>
      </c>
      <c r="BU1122" s="11">
        <f>BU1123+BU1128</f>
        <v>0</v>
      </c>
      <c r="BV1122" s="21"/>
      <c r="BW1122" s="21"/>
      <c r="BX1122" s="1" t="str">
        <f t="shared" si="2607"/>
        <v/>
      </c>
    </row>
    <row r="1123" spans="1:77" ht="31.2" customHeight="1" x14ac:dyDescent="0.3">
      <c r="A1123" s="62" t="s">
        <v>747</v>
      </c>
      <c r="B1123" s="63"/>
      <c r="C1123" s="62"/>
      <c r="D1123" s="62"/>
      <c r="E1123" s="64" t="s">
        <v>195</v>
      </c>
      <c r="F1123" s="11">
        <f t="shared" ref="F1123:K1123" si="2777">F1124+F1126</f>
        <v>32296.899999999998</v>
      </c>
      <c r="G1123" s="11">
        <f t="shared" si="2777"/>
        <v>33207</v>
      </c>
      <c r="H1123" s="11">
        <f t="shared" si="2777"/>
        <v>33207</v>
      </c>
      <c r="I1123" s="11">
        <f t="shared" si="2777"/>
        <v>0</v>
      </c>
      <c r="J1123" s="11">
        <f t="shared" si="2777"/>
        <v>0</v>
      </c>
      <c r="K1123" s="11">
        <f t="shared" si="2777"/>
        <v>0</v>
      </c>
      <c r="L1123" s="11">
        <f t="shared" si="2749"/>
        <v>32296.899999999998</v>
      </c>
      <c r="M1123" s="11">
        <f t="shared" si="2750"/>
        <v>33207</v>
      </c>
      <c r="N1123" s="11">
        <f t="shared" si="2751"/>
        <v>33207</v>
      </c>
      <c r="O1123" s="11">
        <f>O1124+O1126</f>
        <v>4467.6000000000004</v>
      </c>
      <c r="P1123" s="11">
        <f>P1124+P1126</f>
        <v>5454.1</v>
      </c>
      <c r="Q1123" s="11">
        <f>Q1124+Q1126</f>
        <v>5454.1</v>
      </c>
      <c r="R1123" s="11">
        <f t="shared" si="2611"/>
        <v>36764.5</v>
      </c>
      <c r="S1123" s="11">
        <f t="shared" si="2612"/>
        <v>38661.1</v>
      </c>
      <c r="T1123" s="11">
        <f t="shared" si="2613"/>
        <v>38661.1</v>
      </c>
      <c r="U1123" s="11">
        <f>U1124+U1126</f>
        <v>0</v>
      </c>
      <c r="V1123" s="11">
        <f>V1124+V1126</f>
        <v>0</v>
      </c>
      <c r="W1123" s="11">
        <f>W1124+W1126</f>
        <v>0</v>
      </c>
      <c r="X1123" s="11">
        <f t="shared" si="2614"/>
        <v>36764.5</v>
      </c>
      <c r="Y1123" s="11">
        <f t="shared" si="2615"/>
        <v>38661.1</v>
      </c>
      <c r="Z1123" s="11">
        <f t="shared" si="2616"/>
        <v>38661.1</v>
      </c>
      <c r="AA1123" s="11">
        <f>AA1124+AA1126</f>
        <v>0</v>
      </c>
      <c r="AB1123" s="11">
        <f>AB1124+AB1126</f>
        <v>0</v>
      </c>
      <c r="AC1123" s="11">
        <f>AC1124+AC1126</f>
        <v>0</v>
      </c>
      <c r="AD1123" s="11">
        <f t="shared" si="2617"/>
        <v>36764.5</v>
      </c>
      <c r="AE1123" s="11">
        <f t="shared" si="2618"/>
        <v>38661.1</v>
      </c>
      <c r="AF1123" s="11">
        <f t="shared" si="2619"/>
        <v>38661.1</v>
      </c>
      <c r="AG1123" s="11">
        <f>AG1124+AG1126</f>
        <v>0</v>
      </c>
      <c r="AH1123" s="11">
        <f t="shared" si="2620"/>
        <v>36764.5</v>
      </c>
      <c r="AI1123" s="11">
        <f t="shared" si="2621"/>
        <v>38661.1</v>
      </c>
      <c r="AJ1123" s="11">
        <f t="shared" si="2622"/>
        <v>38661.1</v>
      </c>
      <c r="AK1123" s="11">
        <f>AK1124+AK1126</f>
        <v>0</v>
      </c>
      <c r="AL1123" s="11">
        <f>AL1124+AL1126</f>
        <v>0</v>
      </c>
      <c r="AM1123" s="11">
        <f>AM1124+AM1126</f>
        <v>0</v>
      </c>
      <c r="AN1123" s="11">
        <f t="shared" si="2623"/>
        <v>36764.5</v>
      </c>
      <c r="AO1123" s="11">
        <f t="shared" si="2624"/>
        <v>38661.1</v>
      </c>
      <c r="AP1123" s="11">
        <f t="shared" si="2625"/>
        <v>38661.1</v>
      </c>
      <c r="AQ1123" s="11">
        <f>AQ1124+AQ1126</f>
        <v>0</v>
      </c>
      <c r="AR1123" s="11">
        <f>AR1124+AR1126</f>
        <v>0</v>
      </c>
      <c r="AS1123" s="11">
        <f>AS1124+AS1126</f>
        <v>0</v>
      </c>
      <c r="AT1123" s="11">
        <f t="shared" si="2626"/>
        <v>36764.5</v>
      </c>
      <c r="AU1123" s="11">
        <f t="shared" si="2627"/>
        <v>38661.1</v>
      </c>
      <c r="AV1123" s="11">
        <f t="shared" si="2628"/>
        <v>38661.1</v>
      </c>
      <c r="AW1123" s="11">
        <f>AW1124+AW1126</f>
        <v>1146.6579999999999</v>
      </c>
      <c r="AX1123" s="11">
        <f>AX1124+AX1126</f>
        <v>0</v>
      </c>
      <c r="AY1123" s="11">
        <f>AY1124+AY1126</f>
        <v>0</v>
      </c>
      <c r="AZ1123" s="11">
        <f t="shared" si="2629"/>
        <v>37911.158000000003</v>
      </c>
      <c r="BA1123" s="11">
        <f t="shared" si="2630"/>
        <v>38661.1</v>
      </c>
      <c r="BB1123" s="11">
        <f t="shared" si="2631"/>
        <v>38661.1</v>
      </c>
      <c r="BC1123" s="11">
        <f>BC1124+BC1126</f>
        <v>-30.114000000000001</v>
      </c>
      <c r="BD1123" s="11">
        <f>BD1124+BD1126</f>
        <v>0</v>
      </c>
      <c r="BE1123" s="11">
        <f>BE1124+BE1126</f>
        <v>0</v>
      </c>
      <c r="BF1123" s="11">
        <f t="shared" si="2632"/>
        <v>37881.044000000002</v>
      </c>
      <c r="BG1123" s="11">
        <f t="shared" si="2633"/>
        <v>38661.1</v>
      </c>
      <c r="BH1123" s="11">
        <f t="shared" si="2634"/>
        <v>38661.1</v>
      </c>
      <c r="BI1123" s="11">
        <f>BI1124+BI1126</f>
        <v>0</v>
      </c>
      <c r="BJ1123" s="11">
        <f>BJ1124+BJ1126</f>
        <v>0</v>
      </c>
      <c r="BK1123" s="11">
        <f>BK1124+BK1126</f>
        <v>0</v>
      </c>
      <c r="BL1123" s="11">
        <f t="shared" si="2606"/>
        <v>37881.044000000002</v>
      </c>
      <c r="BM1123" s="11">
        <f>BM1124+BM1126</f>
        <v>0</v>
      </c>
      <c r="BN1123" s="43">
        <f t="shared" si="2741"/>
        <v>37881.044000000002</v>
      </c>
      <c r="BO1123" s="11">
        <f t="shared" si="2710"/>
        <v>38661.1</v>
      </c>
      <c r="BP1123" s="11">
        <f>BP1124+BP1126</f>
        <v>0</v>
      </c>
      <c r="BQ1123" s="43">
        <f t="shared" si="2743"/>
        <v>38661.1</v>
      </c>
      <c r="BR1123" s="11">
        <f t="shared" si="2711"/>
        <v>38661.1</v>
      </c>
      <c r="BS1123" s="11">
        <f>BS1124+BS1126</f>
        <v>0</v>
      </c>
      <c r="BT1123" s="43">
        <f t="shared" si="2744"/>
        <v>38661.1</v>
      </c>
      <c r="BU1123" s="11">
        <f>BU1124+BU1126</f>
        <v>0</v>
      </c>
      <c r="BV1123" s="21"/>
      <c r="BW1123" s="21"/>
      <c r="BX1123" s="1" t="str">
        <f t="shared" si="2607"/>
        <v/>
      </c>
    </row>
    <row r="1124" spans="1:77" ht="78" customHeight="1" x14ac:dyDescent="0.3">
      <c r="A1124" s="62" t="s">
        <v>747</v>
      </c>
      <c r="B1124" s="63" t="s">
        <v>167</v>
      </c>
      <c r="C1124" s="62"/>
      <c r="D1124" s="62"/>
      <c r="E1124" s="64" t="s">
        <v>168</v>
      </c>
      <c r="F1124" s="11">
        <f t="shared" ref="F1124:K1124" si="2778">F1125</f>
        <v>29753.599999999999</v>
      </c>
      <c r="G1124" s="11">
        <f t="shared" si="2778"/>
        <v>30663.699999999997</v>
      </c>
      <c r="H1124" s="11">
        <f t="shared" si="2778"/>
        <v>30663.699999999997</v>
      </c>
      <c r="I1124" s="11">
        <f t="shared" si="2778"/>
        <v>0</v>
      </c>
      <c r="J1124" s="11">
        <f t="shared" si="2778"/>
        <v>0</v>
      </c>
      <c r="K1124" s="11">
        <f t="shared" si="2778"/>
        <v>0</v>
      </c>
      <c r="L1124" s="11">
        <f t="shared" si="2749"/>
        <v>29753.599999999999</v>
      </c>
      <c r="M1124" s="11">
        <f t="shared" si="2750"/>
        <v>30663.699999999997</v>
      </c>
      <c r="N1124" s="11">
        <f t="shared" si="2751"/>
        <v>30663.699999999997</v>
      </c>
      <c r="O1124" s="11">
        <f>O1125</f>
        <v>4467.6000000000004</v>
      </c>
      <c r="P1124" s="11">
        <f>P1125</f>
        <v>5454.1</v>
      </c>
      <c r="Q1124" s="11">
        <f>Q1125</f>
        <v>5454.1</v>
      </c>
      <c r="R1124" s="11">
        <f t="shared" si="2611"/>
        <v>34221.199999999997</v>
      </c>
      <c r="S1124" s="11">
        <f t="shared" si="2612"/>
        <v>36117.799999999996</v>
      </c>
      <c r="T1124" s="11">
        <f t="shared" si="2613"/>
        <v>36117.799999999996</v>
      </c>
      <c r="U1124" s="11">
        <f>U1125</f>
        <v>0</v>
      </c>
      <c r="V1124" s="11">
        <f>V1125</f>
        <v>0</v>
      </c>
      <c r="W1124" s="11">
        <f>W1125</f>
        <v>0</v>
      </c>
      <c r="X1124" s="11">
        <f t="shared" si="2614"/>
        <v>34221.199999999997</v>
      </c>
      <c r="Y1124" s="11">
        <f t="shared" si="2615"/>
        <v>36117.799999999996</v>
      </c>
      <c r="Z1124" s="11">
        <f t="shared" si="2616"/>
        <v>36117.799999999996</v>
      </c>
      <c r="AA1124" s="11">
        <f>AA1125</f>
        <v>0</v>
      </c>
      <c r="AB1124" s="11">
        <f>AB1125</f>
        <v>0</v>
      </c>
      <c r="AC1124" s="11">
        <f>AC1125</f>
        <v>0</v>
      </c>
      <c r="AD1124" s="11">
        <f t="shared" si="2617"/>
        <v>34221.199999999997</v>
      </c>
      <c r="AE1124" s="11">
        <f t="shared" si="2618"/>
        <v>36117.799999999996</v>
      </c>
      <c r="AF1124" s="11">
        <f t="shared" si="2619"/>
        <v>36117.799999999996</v>
      </c>
      <c r="AG1124" s="11">
        <f>AG1125</f>
        <v>0</v>
      </c>
      <c r="AH1124" s="11">
        <f t="shared" si="2620"/>
        <v>34221.199999999997</v>
      </c>
      <c r="AI1124" s="11">
        <f t="shared" si="2621"/>
        <v>36117.799999999996</v>
      </c>
      <c r="AJ1124" s="11">
        <f t="shared" si="2622"/>
        <v>36117.799999999996</v>
      </c>
      <c r="AK1124" s="11">
        <f>AK1125</f>
        <v>0</v>
      </c>
      <c r="AL1124" s="11">
        <f>AL1125</f>
        <v>0</v>
      </c>
      <c r="AM1124" s="11">
        <f>AM1125</f>
        <v>0</v>
      </c>
      <c r="AN1124" s="11">
        <f t="shared" si="2623"/>
        <v>34221.199999999997</v>
      </c>
      <c r="AO1124" s="11">
        <f t="shared" si="2624"/>
        <v>36117.799999999996</v>
      </c>
      <c r="AP1124" s="11">
        <f t="shared" si="2625"/>
        <v>36117.799999999996</v>
      </c>
      <c r="AQ1124" s="11">
        <f>AQ1125</f>
        <v>0</v>
      </c>
      <c r="AR1124" s="11">
        <f>AR1125</f>
        <v>0</v>
      </c>
      <c r="AS1124" s="11">
        <f>AS1125</f>
        <v>0</v>
      </c>
      <c r="AT1124" s="11">
        <f t="shared" si="2626"/>
        <v>34221.199999999997</v>
      </c>
      <c r="AU1124" s="11">
        <f t="shared" si="2627"/>
        <v>36117.799999999996</v>
      </c>
      <c r="AV1124" s="11">
        <f t="shared" si="2628"/>
        <v>36117.799999999996</v>
      </c>
      <c r="AW1124" s="11">
        <f>AW1125</f>
        <v>0</v>
      </c>
      <c r="AX1124" s="11">
        <f>AX1125</f>
        <v>0</v>
      </c>
      <c r="AY1124" s="11">
        <f>AY1125</f>
        <v>0</v>
      </c>
      <c r="AZ1124" s="11">
        <f t="shared" si="2629"/>
        <v>34221.199999999997</v>
      </c>
      <c r="BA1124" s="11">
        <f t="shared" si="2630"/>
        <v>36117.799999999996</v>
      </c>
      <c r="BB1124" s="11">
        <f t="shared" si="2631"/>
        <v>36117.799999999996</v>
      </c>
      <c r="BC1124" s="11">
        <f>BC1125</f>
        <v>0</v>
      </c>
      <c r="BD1124" s="11">
        <f>BD1125</f>
        <v>0</v>
      </c>
      <c r="BE1124" s="11">
        <f>BE1125</f>
        <v>0</v>
      </c>
      <c r="BF1124" s="11">
        <f t="shared" si="2632"/>
        <v>34221.199999999997</v>
      </c>
      <c r="BG1124" s="11">
        <f t="shared" si="2633"/>
        <v>36117.799999999996</v>
      </c>
      <c r="BH1124" s="11">
        <f t="shared" si="2634"/>
        <v>36117.799999999996</v>
      </c>
      <c r="BI1124" s="11">
        <f>BI1125</f>
        <v>0</v>
      </c>
      <c r="BJ1124" s="11">
        <f>BJ1125</f>
        <v>0</v>
      </c>
      <c r="BK1124" s="11">
        <f>BK1125</f>
        <v>0</v>
      </c>
      <c r="BL1124" s="11">
        <f t="shared" si="2606"/>
        <v>34221.199999999997</v>
      </c>
      <c r="BM1124" s="11">
        <f>BM1125</f>
        <v>0</v>
      </c>
      <c r="BN1124" s="43">
        <f t="shared" si="2741"/>
        <v>34221.199999999997</v>
      </c>
      <c r="BO1124" s="11">
        <f t="shared" si="2710"/>
        <v>36117.799999999996</v>
      </c>
      <c r="BP1124" s="11">
        <f>BP1125</f>
        <v>0</v>
      </c>
      <c r="BQ1124" s="43">
        <f t="shared" si="2743"/>
        <v>36117.799999999996</v>
      </c>
      <c r="BR1124" s="11">
        <f t="shared" si="2711"/>
        <v>36117.799999999996</v>
      </c>
      <c r="BS1124" s="11">
        <f>BS1125</f>
        <v>0</v>
      </c>
      <c r="BT1124" s="43">
        <f t="shared" si="2744"/>
        <v>36117.799999999996</v>
      </c>
      <c r="BU1124" s="11">
        <f>BU1125</f>
        <v>0</v>
      </c>
      <c r="BV1124" s="21"/>
      <c r="BW1124" s="21"/>
      <c r="BX1124" s="1" t="str">
        <f t="shared" si="2607"/>
        <v/>
      </c>
    </row>
    <row r="1125" spans="1:77" ht="15.6" customHeight="1" x14ac:dyDescent="0.3">
      <c r="A1125" s="62" t="s">
        <v>747</v>
      </c>
      <c r="B1125" s="63">
        <v>100</v>
      </c>
      <c r="C1125" s="62" t="s">
        <v>71</v>
      </c>
      <c r="D1125" s="62" t="s">
        <v>92</v>
      </c>
      <c r="E1125" s="64" t="s">
        <v>719</v>
      </c>
      <c r="F1125" s="11">
        <v>29753.599999999999</v>
      </c>
      <c r="G1125" s="11">
        <v>30663.699999999997</v>
      </c>
      <c r="H1125" s="11">
        <v>30663.699999999997</v>
      </c>
      <c r="I1125" s="11"/>
      <c r="J1125" s="11"/>
      <c r="K1125" s="11"/>
      <c r="L1125" s="11">
        <f t="shared" si="2749"/>
        <v>29753.599999999999</v>
      </c>
      <c r="M1125" s="11">
        <f t="shared" si="2750"/>
        <v>30663.699999999997</v>
      </c>
      <c r="N1125" s="11">
        <f t="shared" si="2751"/>
        <v>30663.699999999997</v>
      </c>
      <c r="O1125" s="11">
        <v>4467.6000000000004</v>
      </c>
      <c r="P1125" s="11">
        <v>5454.1</v>
      </c>
      <c r="Q1125" s="11">
        <v>5454.1</v>
      </c>
      <c r="R1125" s="11">
        <f t="shared" si="2611"/>
        <v>34221.199999999997</v>
      </c>
      <c r="S1125" s="11">
        <f t="shared" si="2612"/>
        <v>36117.799999999996</v>
      </c>
      <c r="T1125" s="11">
        <f t="shared" si="2613"/>
        <v>36117.799999999996</v>
      </c>
      <c r="U1125" s="11"/>
      <c r="V1125" s="11"/>
      <c r="W1125" s="11"/>
      <c r="X1125" s="11">
        <f t="shared" si="2614"/>
        <v>34221.199999999997</v>
      </c>
      <c r="Y1125" s="11">
        <f t="shared" si="2615"/>
        <v>36117.799999999996</v>
      </c>
      <c r="Z1125" s="11">
        <f t="shared" si="2616"/>
        <v>36117.799999999996</v>
      </c>
      <c r="AA1125" s="11"/>
      <c r="AB1125" s="11"/>
      <c r="AC1125" s="11"/>
      <c r="AD1125" s="11">
        <f t="shared" si="2617"/>
        <v>34221.199999999997</v>
      </c>
      <c r="AE1125" s="11">
        <f t="shared" si="2618"/>
        <v>36117.799999999996</v>
      </c>
      <c r="AF1125" s="11">
        <f t="shared" si="2619"/>
        <v>36117.799999999996</v>
      </c>
      <c r="AG1125" s="11"/>
      <c r="AH1125" s="11">
        <f t="shared" si="2620"/>
        <v>34221.199999999997</v>
      </c>
      <c r="AI1125" s="11">
        <f t="shared" si="2621"/>
        <v>36117.799999999996</v>
      </c>
      <c r="AJ1125" s="11">
        <f t="shared" si="2622"/>
        <v>36117.799999999996</v>
      </c>
      <c r="AK1125" s="11"/>
      <c r="AL1125" s="11"/>
      <c r="AM1125" s="11"/>
      <c r="AN1125" s="11">
        <f t="shared" si="2623"/>
        <v>34221.199999999997</v>
      </c>
      <c r="AO1125" s="11">
        <f t="shared" si="2624"/>
        <v>36117.799999999996</v>
      </c>
      <c r="AP1125" s="11">
        <f t="shared" si="2625"/>
        <v>36117.799999999996</v>
      </c>
      <c r="AQ1125" s="11"/>
      <c r="AR1125" s="11"/>
      <c r="AS1125" s="11"/>
      <c r="AT1125" s="11">
        <f t="shared" si="2626"/>
        <v>34221.199999999997</v>
      </c>
      <c r="AU1125" s="11">
        <f t="shared" si="2627"/>
        <v>36117.799999999996</v>
      </c>
      <c r="AV1125" s="11">
        <f t="shared" si="2628"/>
        <v>36117.799999999996</v>
      </c>
      <c r="AW1125" s="11"/>
      <c r="AX1125" s="11"/>
      <c r="AY1125" s="11"/>
      <c r="AZ1125" s="11">
        <f t="shared" si="2629"/>
        <v>34221.199999999997</v>
      </c>
      <c r="BA1125" s="11">
        <f t="shared" si="2630"/>
        <v>36117.799999999996</v>
      </c>
      <c r="BB1125" s="11">
        <f t="shared" si="2631"/>
        <v>36117.799999999996</v>
      </c>
      <c r="BC1125" s="11"/>
      <c r="BD1125" s="11"/>
      <c r="BE1125" s="11"/>
      <c r="BF1125" s="11">
        <f t="shared" si="2632"/>
        <v>34221.199999999997</v>
      </c>
      <c r="BG1125" s="11">
        <f t="shared" si="2633"/>
        <v>36117.799999999996</v>
      </c>
      <c r="BH1125" s="11">
        <f t="shared" si="2634"/>
        <v>36117.799999999996</v>
      </c>
      <c r="BI1125" s="11"/>
      <c r="BJ1125" s="11"/>
      <c r="BK1125" s="11"/>
      <c r="BL1125" s="11">
        <f t="shared" si="2606"/>
        <v>34221.199999999997</v>
      </c>
      <c r="BM1125" s="11"/>
      <c r="BN1125" s="43">
        <f t="shared" si="2741"/>
        <v>34221.199999999997</v>
      </c>
      <c r="BO1125" s="11">
        <f t="shared" si="2710"/>
        <v>36117.799999999996</v>
      </c>
      <c r="BP1125" s="11"/>
      <c r="BQ1125" s="43">
        <f t="shared" si="2743"/>
        <v>36117.799999999996</v>
      </c>
      <c r="BR1125" s="11">
        <f t="shared" si="2711"/>
        <v>36117.799999999996</v>
      </c>
      <c r="BS1125" s="11"/>
      <c r="BT1125" s="43">
        <f t="shared" si="2744"/>
        <v>36117.799999999996</v>
      </c>
      <c r="BU1125" s="11"/>
      <c r="BV1125" s="21"/>
      <c r="BW1125" s="21"/>
      <c r="BX1125" s="1" t="str">
        <f t="shared" si="2607"/>
        <v>0408</v>
      </c>
    </row>
    <row r="1126" spans="1:77" ht="31.2" customHeight="1" x14ac:dyDescent="0.3">
      <c r="A1126" s="62" t="s">
        <v>747</v>
      </c>
      <c r="B1126" s="63" t="s">
        <v>64</v>
      </c>
      <c r="C1126" s="62"/>
      <c r="D1126" s="62"/>
      <c r="E1126" s="64" t="s">
        <v>65</v>
      </c>
      <c r="F1126" s="11">
        <f t="shared" ref="F1126:K1126" si="2779">F1127</f>
        <v>2543.3000000000002</v>
      </c>
      <c r="G1126" s="11">
        <f t="shared" si="2779"/>
        <v>2543.3000000000002</v>
      </c>
      <c r="H1126" s="11">
        <f t="shared" si="2779"/>
        <v>2543.3000000000002</v>
      </c>
      <c r="I1126" s="11">
        <f t="shared" si="2779"/>
        <v>0</v>
      </c>
      <c r="J1126" s="11">
        <f t="shared" si="2779"/>
        <v>0</v>
      </c>
      <c r="K1126" s="11">
        <f t="shared" si="2779"/>
        <v>0</v>
      </c>
      <c r="L1126" s="11">
        <f t="shared" si="2749"/>
        <v>2543.3000000000002</v>
      </c>
      <c r="M1126" s="11">
        <f t="shared" si="2750"/>
        <v>2543.3000000000002</v>
      </c>
      <c r="N1126" s="11">
        <f t="shared" si="2751"/>
        <v>2543.3000000000002</v>
      </c>
      <c r="O1126" s="11">
        <f>O1127</f>
        <v>0</v>
      </c>
      <c r="P1126" s="11">
        <f>P1127</f>
        <v>0</v>
      </c>
      <c r="Q1126" s="11">
        <f>Q1127</f>
        <v>0</v>
      </c>
      <c r="R1126" s="11">
        <f t="shared" si="2611"/>
        <v>2543.3000000000002</v>
      </c>
      <c r="S1126" s="11">
        <f t="shared" si="2612"/>
        <v>2543.3000000000002</v>
      </c>
      <c r="T1126" s="11">
        <f t="shared" si="2613"/>
        <v>2543.3000000000002</v>
      </c>
      <c r="U1126" s="11">
        <f>U1127</f>
        <v>0</v>
      </c>
      <c r="V1126" s="11">
        <f>V1127</f>
        <v>0</v>
      </c>
      <c r="W1126" s="11">
        <f>W1127</f>
        <v>0</v>
      </c>
      <c r="X1126" s="11">
        <f t="shared" si="2614"/>
        <v>2543.3000000000002</v>
      </c>
      <c r="Y1126" s="11">
        <f t="shared" si="2615"/>
        <v>2543.3000000000002</v>
      </c>
      <c r="Z1126" s="11">
        <f t="shared" si="2616"/>
        <v>2543.3000000000002</v>
      </c>
      <c r="AA1126" s="11">
        <f>AA1127</f>
        <v>0</v>
      </c>
      <c r="AB1126" s="11">
        <f>AB1127</f>
        <v>0</v>
      </c>
      <c r="AC1126" s="11">
        <f>AC1127</f>
        <v>0</v>
      </c>
      <c r="AD1126" s="11">
        <f t="shared" si="2617"/>
        <v>2543.3000000000002</v>
      </c>
      <c r="AE1126" s="11">
        <f t="shared" si="2618"/>
        <v>2543.3000000000002</v>
      </c>
      <c r="AF1126" s="11">
        <f t="shared" si="2619"/>
        <v>2543.3000000000002</v>
      </c>
      <c r="AG1126" s="11">
        <f>AG1127</f>
        <v>0</v>
      </c>
      <c r="AH1126" s="11">
        <f t="shared" si="2620"/>
        <v>2543.3000000000002</v>
      </c>
      <c r="AI1126" s="11">
        <f t="shared" si="2621"/>
        <v>2543.3000000000002</v>
      </c>
      <c r="AJ1126" s="11">
        <f t="shared" si="2622"/>
        <v>2543.3000000000002</v>
      </c>
      <c r="AK1126" s="11">
        <f>AK1127</f>
        <v>0</v>
      </c>
      <c r="AL1126" s="11">
        <f>AL1127</f>
        <v>0</v>
      </c>
      <c r="AM1126" s="11">
        <f>AM1127</f>
        <v>0</v>
      </c>
      <c r="AN1126" s="11">
        <f t="shared" si="2623"/>
        <v>2543.3000000000002</v>
      </c>
      <c r="AO1126" s="11">
        <f t="shared" si="2624"/>
        <v>2543.3000000000002</v>
      </c>
      <c r="AP1126" s="11">
        <f t="shared" si="2625"/>
        <v>2543.3000000000002</v>
      </c>
      <c r="AQ1126" s="11">
        <f>AQ1127</f>
        <v>0</v>
      </c>
      <c r="AR1126" s="11">
        <f>AR1127</f>
        <v>0</v>
      </c>
      <c r="AS1126" s="11">
        <f>AS1127</f>
        <v>0</v>
      </c>
      <c r="AT1126" s="11">
        <f t="shared" si="2626"/>
        <v>2543.3000000000002</v>
      </c>
      <c r="AU1126" s="11">
        <f t="shared" si="2627"/>
        <v>2543.3000000000002</v>
      </c>
      <c r="AV1126" s="11">
        <f t="shared" si="2628"/>
        <v>2543.3000000000002</v>
      </c>
      <c r="AW1126" s="11">
        <f>AW1127</f>
        <v>1146.6579999999999</v>
      </c>
      <c r="AX1126" s="11">
        <f>AX1127</f>
        <v>0</v>
      </c>
      <c r="AY1126" s="11">
        <f>AY1127</f>
        <v>0</v>
      </c>
      <c r="AZ1126" s="11">
        <f t="shared" si="2629"/>
        <v>3689.9580000000001</v>
      </c>
      <c r="BA1126" s="11">
        <f t="shared" si="2630"/>
        <v>2543.3000000000002</v>
      </c>
      <c r="BB1126" s="11">
        <f t="shared" si="2631"/>
        <v>2543.3000000000002</v>
      </c>
      <c r="BC1126" s="11">
        <f>BC1127</f>
        <v>-30.114000000000001</v>
      </c>
      <c r="BD1126" s="11">
        <f>BD1127</f>
        <v>0</v>
      </c>
      <c r="BE1126" s="11">
        <f>BE1127</f>
        <v>0</v>
      </c>
      <c r="BF1126" s="11">
        <f t="shared" si="2632"/>
        <v>3659.8440000000001</v>
      </c>
      <c r="BG1126" s="11">
        <f t="shared" si="2633"/>
        <v>2543.3000000000002</v>
      </c>
      <c r="BH1126" s="11">
        <f t="shared" si="2634"/>
        <v>2543.3000000000002</v>
      </c>
      <c r="BI1126" s="11">
        <f>BI1127</f>
        <v>0</v>
      </c>
      <c r="BJ1126" s="11">
        <f>BJ1127</f>
        <v>0</v>
      </c>
      <c r="BK1126" s="11">
        <f>BK1127</f>
        <v>0</v>
      </c>
      <c r="BL1126" s="11">
        <f t="shared" si="2606"/>
        <v>3659.8440000000001</v>
      </c>
      <c r="BM1126" s="11">
        <f>BM1127</f>
        <v>0</v>
      </c>
      <c r="BN1126" s="43">
        <f t="shared" si="2741"/>
        <v>3659.8440000000001</v>
      </c>
      <c r="BO1126" s="11">
        <f t="shared" si="2710"/>
        <v>2543.3000000000002</v>
      </c>
      <c r="BP1126" s="11">
        <f>BP1127</f>
        <v>0</v>
      </c>
      <c r="BQ1126" s="43">
        <f t="shared" si="2743"/>
        <v>2543.3000000000002</v>
      </c>
      <c r="BR1126" s="11">
        <f t="shared" si="2711"/>
        <v>2543.3000000000002</v>
      </c>
      <c r="BS1126" s="11">
        <f>BS1127</f>
        <v>0</v>
      </c>
      <c r="BT1126" s="43">
        <f t="shared" si="2744"/>
        <v>2543.3000000000002</v>
      </c>
      <c r="BU1126" s="11">
        <f>BU1127</f>
        <v>0</v>
      </c>
      <c r="BV1126" s="21"/>
      <c r="BW1126" s="21"/>
      <c r="BX1126" s="1" t="str">
        <f t="shared" si="2607"/>
        <v/>
      </c>
    </row>
    <row r="1127" spans="1:77" ht="15.6" customHeight="1" x14ac:dyDescent="0.3">
      <c r="A1127" s="62" t="s">
        <v>747</v>
      </c>
      <c r="B1127" s="63">
        <v>200</v>
      </c>
      <c r="C1127" s="62" t="s">
        <v>71</v>
      </c>
      <c r="D1127" s="62" t="s">
        <v>92</v>
      </c>
      <c r="E1127" s="64" t="s">
        <v>719</v>
      </c>
      <c r="F1127" s="11">
        <v>2543.3000000000002</v>
      </c>
      <c r="G1127" s="11">
        <v>2543.3000000000002</v>
      </c>
      <c r="H1127" s="11">
        <v>2543.3000000000002</v>
      </c>
      <c r="I1127" s="11"/>
      <c r="J1127" s="11"/>
      <c r="K1127" s="11"/>
      <c r="L1127" s="11">
        <f t="shared" si="2749"/>
        <v>2543.3000000000002</v>
      </c>
      <c r="M1127" s="11">
        <f t="shared" si="2750"/>
        <v>2543.3000000000002</v>
      </c>
      <c r="N1127" s="11">
        <f t="shared" si="2751"/>
        <v>2543.3000000000002</v>
      </c>
      <c r="O1127" s="11"/>
      <c r="P1127" s="11"/>
      <c r="Q1127" s="11"/>
      <c r="R1127" s="11">
        <f t="shared" si="2611"/>
        <v>2543.3000000000002</v>
      </c>
      <c r="S1127" s="11">
        <f t="shared" si="2612"/>
        <v>2543.3000000000002</v>
      </c>
      <c r="T1127" s="11">
        <f t="shared" si="2613"/>
        <v>2543.3000000000002</v>
      </c>
      <c r="U1127" s="11"/>
      <c r="V1127" s="11"/>
      <c r="W1127" s="11"/>
      <c r="X1127" s="11">
        <f t="shared" si="2614"/>
        <v>2543.3000000000002</v>
      </c>
      <c r="Y1127" s="11">
        <f t="shared" si="2615"/>
        <v>2543.3000000000002</v>
      </c>
      <c r="Z1127" s="11">
        <f t="shared" si="2616"/>
        <v>2543.3000000000002</v>
      </c>
      <c r="AA1127" s="11"/>
      <c r="AB1127" s="11"/>
      <c r="AC1127" s="11"/>
      <c r="AD1127" s="11">
        <f t="shared" si="2617"/>
        <v>2543.3000000000002</v>
      </c>
      <c r="AE1127" s="11">
        <f t="shared" si="2618"/>
        <v>2543.3000000000002</v>
      </c>
      <c r="AF1127" s="11">
        <f t="shared" si="2619"/>
        <v>2543.3000000000002</v>
      </c>
      <c r="AG1127" s="11"/>
      <c r="AH1127" s="11">
        <f t="shared" si="2620"/>
        <v>2543.3000000000002</v>
      </c>
      <c r="AI1127" s="11">
        <f t="shared" si="2621"/>
        <v>2543.3000000000002</v>
      </c>
      <c r="AJ1127" s="11">
        <f t="shared" si="2622"/>
        <v>2543.3000000000002</v>
      </c>
      <c r="AK1127" s="11"/>
      <c r="AL1127" s="11"/>
      <c r="AM1127" s="11"/>
      <c r="AN1127" s="11">
        <f t="shared" si="2623"/>
        <v>2543.3000000000002</v>
      </c>
      <c r="AO1127" s="11">
        <f t="shared" si="2624"/>
        <v>2543.3000000000002</v>
      </c>
      <c r="AP1127" s="11">
        <f t="shared" si="2625"/>
        <v>2543.3000000000002</v>
      </c>
      <c r="AQ1127" s="11"/>
      <c r="AR1127" s="11"/>
      <c r="AS1127" s="11"/>
      <c r="AT1127" s="11">
        <f t="shared" si="2626"/>
        <v>2543.3000000000002</v>
      </c>
      <c r="AU1127" s="11">
        <f t="shared" si="2627"/>
        <v>2543.3000000000002</v>
      </c>
      <c r="AV1127" s="11">
        <f t="shared" si="2628"/>
        <v>2543.3000000000002</v>
      </c>
      <c r="AW1127" s="11">
        <v>1146.6579999999999</v>
      </c>
      <c r="AX1127" s="11"/>
      <c r="AY1127" s="11"/>
      <c r="AZ1127" s="11">
        <f t="shared" si="2629"/>
        <v>3689.9580000000001</v>
      </c>
      <c r="BA1127" s="11">
        <f t="shared" si="2630"/>
        <v>2543.3000000000002</v>
      </c>
      <c r="BB1127" s="11">
        <f t="shared" si="2631"/>
        <v>2543.3000000000002</v>
      </c>
      <c r="BC1127" s="11">
        <v>-30.114000000000001</v>
      </c>
      <c r="BD1127" s="11"/>
      <c r="BE1127" s="11"/>
      <c r="BF1127" s="11">
        <f t="shared" si="2632"/>
        <v>3659.8440000000001</v>
      </c>
      <c r="BG1127" s="11">
        <f t="shared" si="2633"/>
        <v>2543.3000000000002</v>
      </c>
      <c r="BH1127" s="11">
        <f t="shared" si="2634"/>
        <v>2543.3000000000002</v>
      </c>
      <c r="BI1127" s="11"/>
      <c r="BJ1127" s="11"/>
      <c r="BK1127" s="11"/>
      <c r="BL1127" s="11">
        <f t="shared" si="2606"/>
        <v>3659.8440000000001</v>
      </c>
      <c r="BM1127" s="11"/>
      <c r="BN1127" s="43">
        <f t="shared" si="2741"/>
        <v>3659.8440000000001</v>
      </c>
      <c r="BO1127" s="11">
        <f t="shared" si="2710"/>
        <v>2543.3000000000002</v>
      </c>
      <c r="BP1127" s="11"/>
      <c r="BQ1127" s="43">
        <f t="shared" si="2743"/>
        <v>2543.3000000000002</v>
      </c>
      <c r="BR1127" s="11">
        <f t="shared" si="2711"/>
        <v>2543.3000000000002</v>
      </c>
      <c r="BS1127" s="11"/>
      <c r="BT1127" s="43">
        <f t="shared" si="2744"/>
        <v>2543.3000000000002</v>
      </c>
      <c r="BU1127" s="11"/>
      <c r="BV1127" s="21"/>
      <c r="BW1127" s="21"/>
      <c r="BX1127" s="1" t="str">
        <f t="shared" si="2607"/>
        <v>0408</v>
      </c>
    </row>
    <row r="1128" spans="1:77" ht="46.8" customHeight="1" x14ac:dyDescent="0.3">
      <c r="A1128" s="62" t="s">
        <v>748</v>
      </c>
      <c r="B1128" s="63"/>
      <c r="C1128" s="62"/>
      <c r="D1128" s="62"/>
      <c r="E1128" s="64" t="s">
        <v>166</v>
      </c>
      <c r="F1128" s="11">
        <f t="shared" ref="F1128:K1128" si="2780">F1129+F1131+F1133</f>
        <v>145193.29999999999</v>
      </c>
      <c r="G1128" s="11">
        <f t="shared" si="2780"/>
        <v>149438</v>
      </c>
      <c r="H1128" s="11">
        <f t="shared" si="2780"/>
        <v>149438</v>
      </c>
      <c r="I1128" s="11">
        <f t="shared" si="2780"/>
        <v>0</v>
      </c>
      <c r="J1128" s="11">
        <f t="shared" si="2780"/>
        <v>0</v>
      </c>
      <c r="K1128" s="11">
        <f t="shared" si="2780"/>
        <v>0</v>
      </c>
      <c r="L1128" s="11">
        <f t="shared" si="2749"/>
        <v>145193.29999999999</v>
      </c>
      <c r="M1128" s="11">
        <f t="shared" si="2750"/>
        <v>149438</v>
      </c>
      <c r="N1128" s="11">
        <f t="shared" si="2751"/>
        <v>149438</v>
      </c>
      <c r="O1128" s="11">
        <f>O1129+O1131+O1133</f>
        <v>12011.1</v>
      </c>
      <c r="P1128" s="11">
        <f>P1129+P1131+P1133</f>
        <v>13673.6</v>
      </c>
      <c r="Q1128" s="11">
        <f>Q1129+Q1131+Q1133</f>
        <v>13673.6</v>
      </c>
      <c r="R1128" s="11">
        <f t="shared" si="2611"/>
        <v>157204.4</v>
      </c>
      <c r="S1128" s="11">
        <f t="shared" si="2612"/>
        <v>163111.6</v>
      </c>
      <c r="T1128" s="11">
        <f t="shared" si="2613"/>
        <v>163111.6</v>
      </c>
      <c r="U1128" s="11">
        <f>U1129+U1131+U1133</f>
        <v>0</v>
      </c>
      <c r="V1128" s="11">
        <f>V1129+V1131+V1133</f>
        <v>0</v>
      </c>
      <c r="W1128" s="11">
        <f>W1129+W1131+W1133</f>
        <v>0</v>
      </c>
      <c r="X1128" s="11">
        <f t="shared" si="2614"/>
        <v>157204.4</v>
      </c>
      <c r="Y1128" s="11">
        <f t="shared" si="2615"/>
        <v>163111.6</v>
      </c>
      <c r="Z1128" s="11">
        <f t="shared" si="2616"/>
        <v>163111.6</v>
      </c>
      <c r="AA1128" s="11">
        <f>AA1129+AA1131+AA1133</f>
        <v>0</v>
      </c>
      <c r="AB1128" s="11">
        <f>AB1129+AB1131+AB1133</f>
        <v>0</v>
      </c>
      <c r="AC1128" s="11">
        <f>AC1129+AC1131+AC1133</f>
        <v>0</v>
      </c>
      <c r="AD1128" s="11">
        <f t="shared" si="2617"/>
        <v>157204.4</v>
      </c>
      <c r="AE1128" s="11">
        <f t="shared" si="2618"/>
        <v>163111.6</v>
      </c>
      <c r="AF1128" s="11">
        <f t="shared" si="2619"/>
        <v>163111.6</v>
      </c>
      <c r="AG1128" s="11">
        <f>AG1129+AG1131+AG1133</f>
        <v>0</v>
      </c>
      <c r="AH1128" s="11">
        <f t="shared" si="2620"/>
        <v>157204.4</v>
      </c>
      <c r="AI1128" s="11">
        <f t="shared" si="2621"/>
        <v>163111.6</v>
      </c>
      <c r="AJ1128" s="11">
        <f t="shared" si="2622"/>
        <v>163111.6</v>
      </c>
      <c r="AK1128" s="11">
        <f>AK1129+AK1131+AK1133</f>
        <v>0</v>
      </c>
      <c r="AL1128" s="11">
        <f>AL1129+AL1131+AL1133</f>
        <v>0</v>
      </c>
      <c r="AM1128" s="11">
        <f>AM1129+AM1131+AM1133</f>
        <v>0</v>
      </c>
      <c r="AN1128" s="11">
        <f t="shared" si="2623"/>
        <v>157204.4</v>
      </c>
      <c r="AO1128" s="11">
        <f t="shared" si="2624"/>
        <v>163111.6</v>
      </c>
      <c r="AP1128" s="11">
        <f t="shared" si="2625"/>
        <v>163111.6</v>
      </c>
      <c r="AQ1128" s="11">
        <f>AQ1129+AQ1131+AQ1133</f>
        <v>0</v>
      </c>
      <c r="AR1128" s="11">
        <f>AR1129+AR1131+AR1133</f>
        <v>0</v>
      </c>
      <c r="AS1128" s="11">
        <f>AS1129+AS1131+AS1133</f>
        <v>0</v>
      </c>
      <c r="AT1128" s="11">
        <f t="shared" si="2626"/>
        <v>157204.4</v>
      </c>
      <c r="AU1128" s="11">
        <f t="shared" si="2627"/>
        <v>163111.6</v>
      </c>
      <c r="AV1128" s="11">
        <f t="shared" si="2628"/>
        <v>163111.6</v>
      </c>
      <c r="AW1128" s="11">
        <f>AW1129+AW1131+AW1133</f>
        <v>7033.5749999999998</v>
      </c>
      <c r="AX1128" s="11">
        <f>AX1129+AX1131+AX1133</f>
        <v>0</v>
      </c>
      <c r="AY1128" s="11">
        <f>AY1129+AY1131+AY1133</f>
        <v>0</v>
      </c>
      <c r="AZ1128" s="11">
        <f t="shared" si="2629"/>
        <v>164237.97500000001</v>
      </c>
      <c r="BA1128" s="11">
        <f t="shared" si="2630"/>
        <v>163111.6</v>
      </c>
      <c r="BB1128" s="11">
        <f t="shared" si="2631"/>
        <v>163111.6</v>
      </c>
      <c r="BC1128" s="11">
        <f>BC1129+BC1131+BC1133</f>
        <v>-1.4339999999999999</v>
      </c>
      <c r="BD1128" s="11">
        <f>BD1129+BD1131+BD1133</f>
        <v>0</v>
      </c>
      <c r="BE1128" s="11">
        <f>BE1129+BE1131+BE1133</f>
        <v>0</v>
      </c>
      <c r="BF1128" s="11">
        <f t="shared" si="2632"/>
        <v>164236.541</v>
      </c>
      <c r="BG1128" s="11">
        <f t="shared" si="2633"/>
        <v>163111.6</v>
      </c>
      <c r="BH1128" s="11">
        <f t="shared" si="2634"/>
        <v>163111.6</v>
      </c>
      <c r="BI1128" s="11">
        <f>BI1129+BI1131+BI1133</f>
        <v>0</v>
      </c>
      <c r="BJ1128" s="11">
        <f>BJ1129+BJ1131+BJ1133</f>
        <v>0</v>
      </c>
      <c r="BK1128" s="11">
        <f>BK1129+BK1131+BK1133</f>
        <v>0</v>
      </c>
      <c r="BL1128" s="11">
        <f t="shared" si="2606"/>
        <v>164236.541</v>
      </c>
      <c r="BM1128" s="11">
        <f>BM1129+BM1131+BM1133</f>
        <v>0</v>
      </c>
      <c r="BN1128" s="43">
        <f t="shared" si="2741"/>
        <v>164236.541</v>
      </c>
      <c r="BO1128" s="11">
        <f t="shared" si="2710"/>
        <v>163111.6</v>
      </c>
      <c r="BP1128" s="11">
        <f>BP1129+BP1131+BP1133</f>
        <v>0</v>
      </c>
      <c r="BQ1128" s="43">
        <f t="shared" si="2743"/>
        <v>163111.6</v>
      </c>
      <c r="BR1128" s="11">
        <f t="shared" si="2711"/>
        <v>163111.6</v>
      </c>
      <c r="BS1128" s="11">
        <f>BS1129+BS1131+BS1133</f>
        <v>0</v>
      </c>
      <c r="BT1128" s="43">
        <f t="shared" si="2744"/>
        <v>163111.6</v>
      </c>
      <c r="BU1128" s="11">
        <f>BU1129+BU1131+BU1133</f>
        <v>0</v>
      </c>
      <c r="BV1128" s="21"/>
      <c r="BW1128" s="21"/>
      <c r="BX1128" s="1" t="str">
        <f t="shared" si="2607"/>
        <v/>
      </c>
    </row>
    <row r="1129" spans="1:77" ht="78" customHeight="1" x14ac:dyDescent="0.3">
      <c r="A1129" s="62" t="s">
        <v>748</v>
      </c>
      <c r="B1129" s="63" t="s">
        <v>167</v>
      </c>
      <c r="C1129" s="62"/>
      <c r="D1129" s="62"/>
      <c r="E1129" s="64" t="s">
        <v>168</v>
      </c>
      <c r="F1129" s="11">
        <f t="shared" ref="F1129:K1129" si="2781">F1130</f>
        <v>138052.29999999999</v>
      </c>
      <c r="G1129" s="11">
        <f t="shared" si="2781"/>
        <v>142297</v>
      </c>
      <c r="H1129" s="11">
        <f t="shared" si="2781"/>
        <v>142297</v>
      </c>
      <c r="I1129" s="11">
        <f t="shared" si="2781"/>
        <v>0</v>
      </c>
      <c r="J1129" s="11">
        <f t="shared" si="2781"/>
        <v>0</v>
      </c>
      <c r="K1129" s="11">
        <f t="shared" si="2781"/>
        <v>0</v>
      </c>
      <c r="L1129" s="11">
        <f t="shared" si="2749"/>
        <v>138052.29999999999</v>
      </c>
      <c r="M1129" s="11">
        <f t="shared" si="2750"/>
        <v>142297</v>
      </c>
      <c r="N1129" s="11">
        <f t="shared" si="2751"/>
        <v>142297</v>
      </c>
      <c r="O1129" s="11">
        <f>O1130</f>
        <v>12011.1</v>
      </c>
      <c r="P1129" s="11">
        <f>P1130</f>
        <v>13673.6</v>
      </c>
      <c r="Q1129" s="11">
        <f>Q1130</f>
        <v>13673.6</v>
      </c>
      <c r="R1129" s="11">
        <f t="shared" si="2611"/>
        <v>150063.4</v>
      </c>
      <c r="S1129" s="11">
        <f t="shared" si="2612"/>
        <v>155970.6</v>
      </c>
      <c r="T1129" s="11">
        <f t="shared" si="2613"/>
        <v>155970.6</v>
      </c>
      <c r="U1129" s="11">
        <f>U1130</f>
        <v>0</v>
      </c>
      <c r="V1129" s="11">
        <f>V1130</f>
        <v>0</v>
      </c>
      <c r="W1129" s="11">
        <f>W1130</f>
        <v>0</v>
      </c>
      <c r="X1129" s="11">
        <f t="shared" si="2614"/>
        <v>150063.4</v>
      </c>
      <c r="Y1129" s="11">
        <f t="shared" si="2615"/>
        <v>155970.6</v>
      </c>
      <c r="Z1129" s="11">
        <f t="shared" si="2616"/>
        <v>155970.6</v>
      </c>
      <c r="AA1129" s="11">
        <f>AA1130</f>
        <v>0</v>
      </c>
      <c r="AB1129" s="11">
        <f>AB1130</f>
        <v>0</v>
      </c>
      <c r="AC1129" s="11">
        <f>AC1130</f>
        <v>0</v>
      </c>
      <c r="AD1129" s="11">
        <f t="shared" si="2617"/>
        <v>150063.4</v>
      </c>
      <c r="AE1129" s="11">
        <f t="shared" si="2618"/>
        <v>155970.6</v>
      </c>
      <c r="AF1129" s="11">
        <f t="shared" si="2619"/>
        <v>155970.6</v>
      </c>
      <c r="AG1129" s="11">
        <f>AG1130</f>
        <v>0</v>
      </c>
      <c r="AH1129" s="11">
        <f t="shared" si="2620"/>
        <v>150063.4</v>
      </c>
      <c r="AI1129" s="11">
        <f t="shared" si="2621"/>
        <v>155970.6</v>
      </c>
      <c r="AJ1129" s="11">
        <f t="shared" si="2622"/>
        <v>155970.6</v>
      </c>
      <c r="AK1129" s="11">
        <f>AK1130</f>
        <v>0</v>
      </c>
      <c r="AL1129" s="11">
        <f>AL1130</f>
        <v>0</v>
      </c>
      <c r="AM1129" s="11">
        <f>AM1130</f>
        <v>0</v>
      </c>
      <c r="AN1129" s="11">
        <f t="shared" si="2623"/>
        <v>150063.4</v>
      </c>
      <c r="AO1129" s="11">
        <f t="shared" si="2624"/>
        <v>155970.6</v>
      </c>
      <c r="AP1129" s="11">
        <f t="shared" si="2625"/>
        <v>155970.6</v>
      </c>
      <c r="AQ1129" s="11">
        <f>AQ1130</f>
        <v>0</v>
      </c>
      <c r="AR1129" s="11">
        <f>AR1130</f>
        <v>0</v>
      </c>
      <c r="AS1129" s="11">
        <f>AS1130</f>
        <v>0</v>
      </c>
      <c r="AT1129" s="11">
        <f t="shared" si="2626"/>
        <v>150063.4</v>
      </c>
      <c r="AU1129" s="11">
        <f t="shared" si="2627"/>
        <v>155970.6</v>
      </c>
      <c r="AV1129" s="11">
        <f t="shared" si="2628"/>
        <v>155970.6</v>
      </c>
      <c r="AW1129" s="11">
        <f>AW1130</f>
        <v>0</v>
      </c>
      <c r="AX1129" s="11">
        <f>AX1130</f>
        <v>0</v>
      </c>
      <c r="AY1129" s="11">
        <f>AY1130</f>
        <v>0</v>
      </c>
      <c r="AZ1129" s="11">
        <f t="shared" si="2629"/>
        <v>150063.4</v>
      </c>
      <c r="BA1129" s="11">
        <f t="shared" si="2630"/>
        <v>155970.6</v>
      </c>
      <c r="BB1129" s="11">
        <f t="shared" si="2631"/>
        <v>155970.6</v>
      </c>
      <c r="BC1129" s="11">
        <f>BC1130</f>
        <v>0</v>
      </c>
      <c r="BD1129" s="11">
        <f>BD1130</f>
        <v>0</v>
      </c>
      <c r="BE1129" s="11">
        <f>BE1130</f>
        <v>0</v>
      </c>
      <c r="BF1129" s="11">
        <f t="shared" si="2632"/>
        <v>150063.4</v>
      </c>
      <c r="BG1129" s="11">
        <f t="shared" si="2633"/>
        <v>155970.6</v>
      </c>
      <c r="BH1129" s="11">
        <f t="shared" si="2634"/>
        <v>155970.6</v>
      </c>
      <c r="BI1129" s="11">
        <f>BI1130</f>
        <v>0</v>
      </c>
      <c r="BJ1129" s="11">
        <f>BJ1130</f>
        <v>0</v>
      </c>
      <c r="BK1129" s="11">
        <f>BK1130</f>
        <v>0</v>
      </c>
      <c r="BL1129" s="11">
        <f t="shared" si="2606"/>
        <v>150063.4</v>
      </c>
      <c r="BM1129" s="11">
        <f>BM1130</f>
        <v>0</v>
      </c>
      <c r="BN1129" s="43">
        <f t="shared" si="2741"/>
        <v>150063.4</v>
      </c>
      <c r="BO1129" s="11">
        <f t="shared" si="2710"/>
        <v>155970.6</v>
      </c>
      <c r="BP1129" s="11">
        <f>BP1130</f>
        <v>0</v>
      </c>
      <c r="BQ1129" s="43">
        <f t="shared" si="2743"/>
        <v>155970.6</v>
      </c>
      <c r="BR1129" s="11">
        <f t="shared" si="2711"/>
        <v>155970.6</v>
      </c>
      <c r="BS1129" s="11">
        <f>BS1130</f>
        <v>0</v>
      </c>
      <c r="BT1129" s="43">
        <f t="shared" si="2744"/>
        <v>155970.6</v>
      </c>
      <c r="BU1129" s="11">
        <f>BU1130</f>
        <v>0</v>
      </c>
      <c r="BV1129" s="21"/>
      <c r="BW1129" s="21"/>
      <c r="BX1129" s="1" t="str">
        <f t="shared" si="2607"/>
        <v/>
      </c>
    </row>
    <row r="1130" spans="1:77" ht="15.6" customHeight="1" x14ac:dyDescent="0.3">
      <c r="A1130" s="62" t="s">
        <v>748</v>
      </c>
      <c r="B1130" s="63">
        <v>100</v>
      </c>
      <c r="C1130" s="62" t="s">
        <v>71</v>
      </c>
      <c r="D1130" s="62" t="s">
        <v>92</v>
      </c>
      <c r="E1130" s="64" t="s">
        <v>719</v>
      </c>
      <c r="F1130" s="11">
        <v>138052.29999999999</v>
      </c>
      <c r="G1130" s="11">
        <v>142297</v>
      </c>
      <c r="H1130" s="11">
        <v>142297</v>
      </c>
      <c r="I1130" s="11"/>
      <c r="J1130" s="11"/>
      <c r="K1130" s="11"/>
      <c r="L1130" s="11">
        <f t="shared" si="2749"/>
        <v>138052.29999999999</v>
      </c>
      <c r="M1130" s="11">
        <f t="shared" si="2750"/>
        <v>142297</v>
      </c>
      <c r="N1130" s="11">
        <f t="shared" si="2751"/>
        <v>142297</v>
      </c>
      <c r="O1130" s="11">
        <v>12011.1</v>
      </c>
      <c r="P1130" s="11">
        <v>13673.6</v>
      </c>
      <c r="Q1130" s="11">
        <v>13673.6</v>
      </c>
      <c r="R1130" s="11">
        <f t="shared" si="2611"/>
        <v>150063.4</v>
      </c>
      <c r="S1130" s="11">
        <f t="shared" si="2612"/>
        <v>155970.6</v>
      </c>
      <c r="T1130" s="11">
        <f t="shared" si="2613"/>
        <v>155970.6</v>
      </c>
      <c r="U1130" s="11"/>
      <c r="V1130" s="11"/>
      <c r="W1130" s="11"/>
      <c r="X1130" s="11">
        <f t="shared" si="2614"/>
        <v>150063.4</v>
      </c>
      <c r="Y1130" s="11">
        <f t="shared" si="2615"/>
        <v>155970.6</v>
      </c>
      <c r="Z1130" s="11">
        <f t="shared" si="2616"/>
        <v>155970.6</v>
      </c>
      <c r="AA1130" s="11"/>
      <c r="AB1130" s="11"/>
      <c r="AC1130" s="11"/>
      <c r="AD1130" s="11">
        <f t="shared" si="2617"/>
        <v>150063.4</v>
      </c>
      <c r="AE1130" s="11">
        <f t="shared" si="2618"/>
        <v>155970.6</v>
      </c>
      <c r="AF1130" s="11">
        <f t="shared" si="2619"/>
        <v>155970.6</v>
      </c>
      <c r="AG1130" s="11"/>
      <c r="AH1130" s="11">
        <f t="shared" si="2620"/>
        <v>150063.4</v>
      </c>
      <c r="AI1130" s="11">
        <f t="shared" si="2621"/>
        <v>155970.6</v>
      </c>
      <c r="AJ1130" s="11">
        <f t="shared" si="2622"/>
        <v>155970.6</v>
      </c>
      <c r="AK1130" s="11"/>
      <c r="AL1130" s="11"/>
      <c r="AM1130" s="11"/>
      <c r="AN1130" s="11">
        <f t="shared" si="2623"/>
        <v>150063.4</v>
      </c>
      <c r="AO1130" s="11">
        <f t="shared" si="2624"/>
        <v>155970.6</v>
      </c>
      <c r="AP1130" s="11">
        <f t="shared" si="2625"/>
        <v>155970.6</v>
      </c>
      <c r="AQ1130" s="11"/>
      <c r="AR1130" s="11"/>
      <c r="AS1130" s="11"/>
      <c r="AT1130" s="11">
        <f t="shared" si="2626"/>
        <v>150063.4</v>
      </c>
      <c r="AU1130" s="11">
        <f t="shared" si="2627"/>
        <v>155970.6</v>
      </c>
      <c r="AV1130" s="11">
        <f t="shared" si="2628"/>
        <v>155970.6</v>
      </c>
      <c r="AW1130" s="11"/>
      <c r="AX1130" s="11"/>
      <c r="AY1130" s="11"/>
      <c r="AZ1130" s="11">
        <f t="shared" si="2629"/>
        <v>150063.4</v>
      </c>
      <c r="BA1130" s="11">
        <f t="shared" si="2630"/>
        <v>155970.6</v>
      </c>
      <c r="BB1130" s="11">
        <f t="shared" si="2631"/>
        <v>155970.6</v>
      </c>
      <c r="BC1130" s="11"/>
      <c r="BD1130" s="11"/>
      <c r="BE1130" s="11"/>
      <c r="BF1130" s="11">
        <f t="shared" si="2632"/>
        <v>150063.4</v>
      </c>
      <c r="BG1130" s="11">
        <f t="shared" si="2633"/>
        <v>155970.6</v>
      </c>
      <c r="BH1130" s="11">
        <f t="shared" si="2634"/>
        <v>155970.6</v>
      </c>
      <c r="BI1130" s="11"/>
      <c r="BJ1130" s="11"/>
      <c r="BK1130" s="11"/>
      <c r="BL1130" s="11">
        <f t="shared" si="2606"/>
        <v>150063.4</v>
      </c>
      <c r="BM1130" s="11"/>
      <c r="BN1130" s="43">
        <f t="shared" si="2741"/>
        <v>150063.4</v>
      </c>
      <c r="BO1130" s="11">
        <f t="shared" si="2710"/>
        <v>155970.6</v>
      </c>
      <c r="BP1130" s="11"/>
      <c r="BQ1130" s="43">
        <f t="shared" si="2743"/>
        <v>155970.6</v>
      </c>
      <c r="BR1130" s="11">
        <f t="shared" si="2711"/>
        <v>155970.6</v>
      </c>
      <c r="BS1130" s="11"/>
      <c r="BT1130" s="43">
        <f t="shared" si="2744"/>
        <v>155970.6</v>
      </c>
      <c r="BU1130" s="11"/>
      <c r="BV1130" s="21"/>
      <c r="BW1130" s="21"/>
      <c r="BX1130" s="1" t="str">
        <f t="shared" si="2607"/>
        <v>0408</v>
      </c>
    </row>
    <row r="1131" spans="1:77" ht="31.2" customHeight="1" x14ac:dyDescent="0.3">
      <c r="A1131" s="62" t="s">
        <v>748</v>
      </c>
      <c r="B1131" s="63" t="s">
        <v>64</v>
      </c>
      <c r="C1131" s="62"/>
      <c r="D1131" s="62"/>
      <c r="E1131" s="64" t="s">
        <v>65</v>
      </c>
      <c r="F1131" s="11">
        <f t="shared" ref="F1131:K1131" si="2782">F1132</f>
        <v>7130.3</v>
      </c>
      <c r="G1131" s="11">
        <f t="shared" si="2782"/>
        <v>7130.3</v>
      </c>
      <c r="H1131" s="11">
        <f t="shared" si="2782"/>
        <v>7130.3</v>
      </c>
      <c r="I1131" s="11">
        <f t="shared" si="2782"/>
        <v>0</v>
      </c>
      <c r="J1131" s="11">
        <f t="shared" si="2782"/>
        <v>0</v>
      </c>
      <c r="K1131" s="11">
        <f t="shared" si="2782"/>
        <v>0</v>
      </c>
      <c r="L1131" s="11">
        <f t="shared" si="2749"/>
        <v>7130.3</v>
      </c>
      <c r="M1131" s="11">
        <f t="shared" si="2750"/>
        <v>7130.3</v>
      </c>
      <c r="N1131" s="11">
        <f t="shared" si="2751"/>
        <v>7130.3</v>
      </c>
      <c r="O1131" s="11">
        <f>O1132</f>
        <v>0</v>
      </c>
      <c r="P1131" s="11">
        <f>P1132</f>
        <v>0</v>
      </c>
      <c r="Q1131" s="11">
        <f>Q1132</f>
        <v>0</v>
      </c>
      <c r="R1131" s="11">
        <f t="shared" si="2611"/>
        <v>7130.3</v>
      </c>
      <c r="S1131" s="11">
        <f t="shared" si="2612"/>
        <v>7130.3</v>
      </c>
      <c r="T1131" s="11">
        <f t="shared" si="2613"/>
        <v>7130.3</v>
      </c>
      <c r="U1131" s="11">
        <f>U1132</f>
        <v>0</v>
      </c>
      <c r="V1131" s="11">
        <f>V1132</f>
        <v>0</v>
      </c>
      <c r="W1131" s="11">
        <f>W1132</f>
        <v>0</v>
      </c>
      <c r="X1131" s="11">
        <f t="shared" si="2614"/>
        <v>7130.3</v>
      </c>
      <c r="Y1131" s="11">
        <f t="shared" si="2615"/>
        <v>7130.3</v>
      </c>
      <c r="Z1131" s="11">
        <f t="shared" si="2616"/>
        <v>7130.3</v>
      </c>
      <c r="AA1131" s="11">
        <f>AA1132</f>
        <v>0</v>
      </c>
      <c r="AB1131" s="11">
        <f>AB1132</f>
        <v>0</v>
      </c>
      <c r="AC1131" s="11">
        <f>AC1132</f>
        <v>0</v>
      </c>
      <c r="AD1131" s="11">
        <f t="shared" si="2617"/>
        <v>7130.3</v>
      </c>
      <c r="AE1131" s="11">
        <f t="shared" si="2618"/>
        <v>7130.3</v>
      </c>
      <c r="AF1131" s="11">
        <f t="shared" si="2619"/>
        <v>7130.3</v>
      </c>
      <c r="AG1131" s="11">
        <f>AG1132</f>
        <v>0</v>
      </c>
      <c r="AH1131" s="11">
        <f t="shared" si="2620"/>
        <v>7130.3</v>
      </c>
      <c r="AI1131" s="11">
        <f t="shared" si="2621"/>
        <v>7130.3</v>
      </c>
      <c r="AJ1131" s="11">
        <f t="shared" si="2622"/>
        <v>7130.3</v>
      </c>
      <c r="AK1131" s="11">
        <f>AK1132</f>
        <v>0</v>
      </c>
      <c r="AL1131" s="11">
        <f>AL1132</f>
        <v>0</v>
      </c>
      <c r="AM1131" s="11">
        <f>AM1132</f>
        <v>0</v>
      </c>
      <c r="AN1131" s="11">
        <f t="shared" si="2623"/>
        <v>7130.3</v>
      </c>
      <c r="AO1131" s="11">
        <f t="shared" si="2624"/>
        <v>7130.3</v>
      </c>
      <c r="AP1131" s="11">
        <f t="shared" si="2625"/>
        <v>7130.3</v>
      </c>
      <c r="AQ1131" s="11">
        <f>AQ1132</f>
        <v>0</v>
      </c>
      <c r="AR1131" s="11">
        <f>AR1132</f>
        <v>0</v>
      </c>
      <c r="AS1131" s="11">
        <f>AS1132</f>
        <v>0</v>
      </c>
      <c r="AT1131" s="11">
        <f t="shared" si="2626"/>
        <v>7130.3</v>
      </c>
      <c r="AU1131" s="11">
        <f t="shared" si="2627"/>
        <v>7130.3</v>
      </c>
      <c r="AV1131" s="11">
        <f t="shared" si="2628"/>
        <v>7130.3</v>
      </c>
      <c r="AW1131" s="11">
        <f>AW1132</f>
        <v>7033.5749999999998</v>
      </c>
      <c r="AX1131" s="11">
        <f>AX1132</f>
        <v>0</v>
      </c>
      <c r="AY1131" s="11">
        <f>AY1132</f>
        <v>0</v>
      </c>
      <c r="AZ1131" s="11">
        <f t="shared" si="2629"/>
        <v>14163.875</v>
      </c>
      <c r="BA1131" s="11">
        <f t="shared" si="2630"/>
        <v>7130.3</v>
      </c>
      <c r="BB1131" s="11">
        <f t="shared" si="2631"/>
        <v>7130.3</v>
      </c>
      <c r="BC1131" s="11">
        <f>BC1132</f>
        <v>-1.4339999999999999</v>
      </c>
      <c r="BD1131" s="11">
        <f>BD1132</f>
        <v>0</v>
      </c>
      <c r="BE1131" s="11">
        <f>BE1132</f>
        <v>0</v>
      </c>
      <c r="BF1131" s="11">
        <f t="shared" si="2632"/>
        <v>14162.441000000001</v>
      </c>
      <c r="BG1131" s="11">
        <f t="shared" si="2633"/>
        <v>7130.3</v>
      </c>
      <c r="BH1131" s="11">
        <f t="shared" si="2634"/>
        <v>7130.3</v>
      </c>
      <c r="BI1131" s="11">
        <f>BI1132</f>
        <v>0</v>
      </c>
      <c r="BJ1131" s="11">
        <f>BJ1132</f>
        <v>0</v>
      </c>
      <c r="BK1131" s="11">
        <f>BK1132</f>
        <v>0</v>
      </c>
      <c r="BL1131" s="11">
        <f t="shared" ref="BL1131:BL1213" si="2783">BF1131+BI1131</f>
        <v>14162.441000000001</v>
      </c>
      <c r="BM1131" s="11">
        <f>BM1132</f>
        <v>0</v>
      </c>
      <c r="BN1131" s="43">
        <f t="shared" si="2741"/>
        <v>14162.441000000001</v>
      </c>
      <c r="BO1131" s="11">
        <f t="shared" si="2710"/>
        <v>7130.3</v>
      </c>
      <c r="BP1131" s="11">
        <f>BP1132</f>
        <v>0</v>
      </c>
      <c r="BQ1131" s="43">
        <f t="shared" si="2743"/>
        <v>7130.3</v>
      </c>
      <c r="BR1131" s="11">
        <f t="shared" si="2711"/>
        <v>7130.3</v>
      </c>
      <c r="BS1131" s="11">
        <f>BS1132</f>
        <v>0</v>
      </c>
      <c r="BT1131" s="43">
        <f t="shared" si="2744"/>
        <v>7130.3</v>
      </c>
      <c r="BU1131" s="11">
        <f>BU1132</f>
        <v>0</v>
      </c>
      <c r="BV1131" s="21"/>
      <c r="BW1131" s="21"/>
      <c r="BX1131" s="1" t="str">
        <f t="shared" si="2607"/>
        <v/>
      </c>
    </row>
    <row r="1132" spans="1:77" ht="15.6" customHeight="1" x14ac:dyDescent="0.3">
      <c r="A1132" s="62" t="s">
        <v>748</v>
      </c>
      <c r="B1132" s="63">
        <v>200</v>
      </c>
      <c r="C1132" s="62" t="s">
        <v>71</v>
      </c>
      <c r="D1132" s="62" t="s">
        <v>92</v>
      </c>
      <c r="E1132" s="64" t="s">
        <v>719</v>
      </c>
      <c r="F1132" s="11">
        <v>7130.3</v>
      </c>
      <c r="G1132" s="11">
        <v>7130.3</v>
      </c>
      <c r="H1132" s="11">
        <v>7130.3</v>
      </c>
      <c r="I1132" s="11"/>
      <c r="J1132" s="11"/>
      <c r="K1132" s="11"/>
      <c r="L1132" s="11">
        <f t="shared" si="2749"/>
        <v>7130.3</v>
      </c>
      <c r="M1132" s="11">
        <f t="shared" si="2750"/>
        <v>7130.3</v>
      </c>
      <c r="N1132" s="11">
        <f t="shared" si="2751"/>
        <v>7130.3</v>
      </c>
      <c r="O1132" s="11"/>
      <c r="P1132" s="11"/>
      <c r="Q1132" s="11"/>
      <c r="R1132" s="11">
        <f t="shared" si="2611"/>
        <v>7130.3</v>
      </c>
      <c r="S1132" s="11">
        <f t="shared" si="2612"/>
        <v>7130.3</v>
      </c>
      <c r="T1132" s="11">
        <f t="shared" si="2613"/>
        <v>7130.3</v>
      </c>
      <c r="U1132" s="11"/>
      <c r="V1132" s="11"/>
      <c r="W1132" s="11"/>
      <c r="X1132" s="11">
        <f t="shared" si="2614"/>
        <v>7130.3</v>
      </c>
      <c r="Y1132" s="11">
        <f t="shared" si="2615"/>
        <v>7130.3</v>
      </c>
      <c r="Z1132" s="11">
        <f t="shared" si="2616"/>
        <v>7130.3</v>
      </c>
      <c r="AA1132" s="11"/>
      <c r="AB1132" s="11"/>
      <c r="AC1132" s="11"/>
      <c r="AD1132" s="11">
        <f t="shared" si="2617"/>
        <v>7130.3</v>
      </c>
      <c r="AE1132" s="11">
        <f t="shared" si="2618"/>
        <v>7130.3</v>
      </c>
      <c r="AF1132" s="11">
        <f t="shared" si="2619"/>
        <v>7130.3</v>
      </c>
      <c r="AG1132" s="11"/>
      <c r="AH1132" s="11">
        <f t="shared" si="2620"/>
        <v>7130.3</v>
      </c>
      <c r="AI1132" s="11">
        <f t="shared" si="2621"/>
        <v>7130.3</v>
      </c>
      <c r="AJ1132" s="11">
        <f t="shared" si="2622"/>
        <v>7130.3</v>
      </c>
      <c r="AK1132" s="11"/>
      <c r="AL1132" s="11"/>
      <c r="AM1132" s="11"/>
      <c r="AN1132" s="11">
        <f t="shared" si="2623"/>
        <v>7130.3</v>
      </c>
      <c r="AO1132" s="11">
        <f t="shared" si="2624"/>
        <v>7130.3</v>
      </c>
      <c r="AP1132" s="11">
        <f t="shared" si="2625"/>
        <v>7130.3</v>
      </c>
      <c r="AQ1132" s="11"/>
      <c r="AR1132" s="11"/>
      <c r="AS1132" s="11"/>
      <c r="AT1132" s="11">
        <f t="shared" si="2626"/>
        <v>7130.3</v>
      </c>
      <c r="AU1132" s="11">
        <f t="shared" si="2627"/>
        <v>7130.3</v>
      </c>
      <c r="AV1132" s="11">
        <f t="shared" si="2628"/>
        <v>7130.3</v>
      </c>
      <c r="AW1132" s="11">
        <v>7033.5749999999998</v>
      </c>
      <c r="AX1132" s="11"/>
      <c r="AY1132" s="11"/>
      <c r="AZ1132" s="11">
        <f t="shared" si="2629"/>
        <v>14163.875</v>
      </c>
      <c r="BA1132" s="11">
        <f t="shared" si="2630"/>
        <v>7130.3</v>
      </c>
      <c r="BB1132" s="11">
        <f t="shared" si="2631"/>
        <v>7130.3</v>
      </c>
      <c r="BC1132" s="11">
        <v>-1.4339999999999999</v>
      </c>
      <c r="BD1132" s="11"/>
      <c r="BE1132" s="11"/>
      <c r="BF1132" s="11">
        <f t="shared" si="2632"/>
        <v>14162.441000000001</v>
      </c>
      <c r="BG1132" s="11">
        <f t="shared" si="2633"/>
        <v>7130.3</v>
      </c>
      <c r="BH1132" s="11">
        <f t="shared" si="2634"/>
        <v>7130.3</v>
      </c>
      <c r="BI1132" s="11"/>
      <c r="BJ1132" s="11"/>
      <c r="BK1132" s="11"/>
      <c r="BL1132" s="11">
        <f t="shared" si="2783"/>
        <v>14162.441000000001</v>
      </c>
      <c r="BM1132" s="11"/>
      <c r="BN1132" s="43">
        <f t="shared" si="2741"/>
        <v>14162.441000000001</v>
      </c>
      <c r="BO1132" s="11">
        <f t="shared" si="2710"/>
        <v>7130.3</v>
      </c>
      <c r="BP1132" s="11"/>
      <c r="BQ1132" s="43">
        <f t="shared" si="2743"/>
        <v>7130.3</v>
      </c>
      <c r="BR1132" s="11">
        <f t="shared" si="2711"/>
        <v>7130.3</v>
      </c>
      <c r="BS1132" s="11"/>
      <c r="BT1132" s="43">
        <f t="shared" si="2744"/>
        <v>7130.3</v>
      </c>
      <c r="BU1132" s="11"/>
      <c r="BV1132" s="21"/>
      <c r="BW1132" s="21"/>
      <c r="BX1132" s="1" t="str">
        <f t="shared" si="2607"/>
        <v>0408</v>
      </c>
    </row>
    <row r="1133" spans="1:77" ht="15.6" customHeight="1" x14ac:dyDescent="0.3">
      <c r="A1133" s="62" t="s">
        <v>748</v>
      </c>
      <c r="B1133" s="63" t="s">
        <v>58</v>
      </c>
      <c r="C1133" s="62"/>
      <c r="D1133" s="62"/>
      <c r="E1133" s="64" t="s">
        <v>59</v>
      </c>
      <c r="F1133" s="11">
        <f t="shared" ref="F1133:K1133" si="2784">F1134</f>
        <v>10.7</v>
      </c>
      <c r="G1133" s="11">
        <f t="shared" si="2784"/>
        <v>10.7</v>
      </c>
      <c r="H1133" s="11">
        <f t="shared" si="2784"/>
        <v>10.7</v>
      </c>
      <c r="I1133" s="11">
        <f t="shared" si="2784"/>
        <v>0</v>
      </c>
      <c r="J1133" s="11">
        <f t="shared" si="2784"/>
        <v>0</v>
      </c>
      <c r="K1133" s="11">
        <f t="shared" si="2784"/>
        <v>0</v>
      </c>
      <c r="L1133" s="11">
        <f t="shared" si="2749"/>
        <v>10.7</v>
      </c>
      <c r="M1133" s="11">
        <f t="shared" si="2750"/>
        <v>10.7</v>
      </c>
      <c r="N1133" s="11">
        <f t="shared" si="2751"/>
        <v>10.7</v>
      </c>
      <c r="O1133" s="11">
        <f>O1134</f>
        <v>0</v>
      </c>
      <c r="P1133" s="11">
        <f>P1134</f>
        <v>0</v>
      </c>
      <c r="Q1133" s="11">
        <f>Q1134</f>
        <v>0</v>
      </c>
      <c r="R1133" s="11">
        <f t="shared" si="2611"/>
        <v>10.7</v>
      </c>
      <c r="S1133" s="11">
        <f t="shared" si="2612"/>
        <v>10.7</v>
      </c>
      <c r="T1133" s="11">
        <f t="shared" si="2613"/>
        <v>10.7</v>
      </c>
      <c r="U1133" s="11">
        <f>U1134</f>
        <v>0</v>
      </c>
      <c r="V1133" s="11">
        <f>V1134</f>
        <v>0</v>
      </c>
      <c r="W1133" s="11">
        <f>W1134</f>
        <v>0</v>
      </c>
      <c r="X1133" s="11">
        <f t="shared" si="2614"/>
        <v>10.7</v>
      </c>
      <c r="Y1133" s="11">
        <f t="shared" si="2615"/>
        <v>10.7</v>
      </c>
      <c r="Z1133" s="11">
        <f t="shared" si="2616"/>
        <v>10.7</v>
      </c>
      <c r="AA1133" s="11">
        <f>AA1134</f>
        <v>0</v>
      </c>
      <c r="AB1133" s="11">
        <f>AB1134</f>
        <v>0</v>
      </c>
      <c r="AC1133" s="11">
        <f>AC1134</f>
        <v>0</v>
      </c>
      <c r="AD1133" s="11">
        <f t="shared" si="2617"/>
        <v>10.7</v>
      </c>
      <c r="AE1133" s="11">
        <f t="shared" si="2618"/>
        <v>10.7</v>
      </c>
      <c r="AF1133" s="11">
        <f t="shared" si="2619"/>
        <v>10.7</v>
      </c>
      <c r="AG1133" s="11">
        <f>AG1134</f>
        <v>0</v>
      </c>
      <c r="AH1133" s="11">
        <f t="shared" si="2620"/>
        <v>10.7</v>
      </c>
      <c r="AI1133" s="11">
        <f t="shared" si="2621"/>
        <v>10.7</v>
      </c>
      <c r="AJ1133" s="11">
        <f t="shared" si="2622"/>
        <v>10.7</v>
      </c>
      <c r="AK1133" s="11">
        <f>AK1134</f>
        <v>0</v>
      </c>
      <c r="AL1133" s="11">
        <f>AL1134</f>
        <v>0</v>
      </c>
      <c r="AM1133" s="11">
        <f>AM1134</f>
        <v>0</v>
      </c>
      <c r="AN1133" s="11">
        <f t="shared" si="2623"/>
        <v>10.7</v>
      </c>
      <c r="AO1133" s="11">
        <f t="shared" si="2624"/>
        <v>10.7</v>
      </c>
      <c r="AP1133" s="11">
        <f t="shared" si="2625"/>
        <v>10.7</v>
      </c>
      <c r="AQ1133" s="11">
        <f>AQ1134</f>
        <v>0</v>
      </c>
      <c r="AR1133" s="11">
        <f>AR1134</f>
        <v>0</v>
      </c>
      <c r="AS1133" s="11">
        <f>AS1134</f>
        <v>0</v>
      </c>
      <c r="AT1133" s="11">
        <f t="shared" si="2626"/>
        <v>10.7</v>
      </c>
      <c r="AU1133" s="11">
        <f t="shared" si="2627"/>
        <v>10.7</v>
      </c>
      <c r="AV1133" s="11">
        <f t="shared" si="2628"/>
        <v>10.7</v>
      </c>
      <c r="AW1133" s="11">
        <f>AW1134</f>
        <v>0</v>
      </c>
      <c r="AX1133" s="11">
        <f>AX1134</f>
        <v>0</v>
      </c>
      <c r="AY1133" s="11">
        <f>AY1134</f>
        <v>0</v>
      </c>
      <c r="AZ1133" s="11">
        <f t="shared" si="2629"/>
        <v>10.7</v>
      </c>
      <c r="BA1133" s="11">
        <f t="shared" si="2630"/>
        <v>10.7</v>
      </c>
      <c r="BB1133" s="11">
        <f t="shared" si="2631"/>
        <v>10.7</v>
      </c>
      <c r="BC1133" s="11">
        <f>BC1134</f>
        <v>0</v>
      </c>
      <c r="BD1133" s="11">
        <f>BD1134</f>
        <v>0</v>
      </c>
      <c r="BE1133" s="11">
        <f>BE1134</f>
        <v>0</v>
      </c>
      <c r="BF1133" s="11">
        <f t="shared" si="2632"/>
        <v>10.7</v>
      </c>
      <c r="BG1133" s="11">
        <f t="shared" si="2633"/>
        <v>10.7</v>
      </c>
      <c r="BH1133" s="11">
        <f t="shared" si="2634"/>
        <v>10.7</v>
      </c>
      <c r="BI1133" s="11">
        <f>BI1134</f>
        <v>0</v>
      </c>
      <c r="BJ1133" s="11">
        <f>BJ1134</f>
        <v>0</v>
      </c>
      <c r="BK1133" s="11">
        <f>BK1134</f>
        <v>0</v>
      </c>
      <c r="BL1133" s="11">
        <f t="shared" si="2783"/>
        <v>10.7</v>
      </c>
      <c r="BM1133" s="11">
        <f>BM1134</f>
        <v>0</v>
      </c>
      <c r="BN1133" s="43">
        <f t="shared" si="2741"/>
        <v>10.7</v>
      </c>
      <c r="BO1133" s="11">
        <f t="shared" si="2710"/>
        <v>10.7</v>
      </c>
      <c r="BP1133" s="11">
        <f>BP1134</f>
        <v>0</v>
      </c>
      <c r="BQ1133" s="43">
        <f t="shared" si="2743"/>
        <v>10.7</v>
      </c>
      <c r="BR1133" s="11">
        <f t="shared" si="2711"/>
        <v>10.7</v>
      </c>
      <c r="BS1133" s="11">
        <f>BS1134</f>
        <v>0</v>
      </c>
      <c r="BT1133" s="43">
        <f t="shared" si="2744"/>
        <v>10.7</v>
      </c>
      <c r="BU1133" s="11">
        <f>BU1134</f>
        <v>0</v>
      </c>
      <c r="BV1133" s="21"/>
      <c r="BW1133" s="21"/>
      <c r="BX1133" s="1" t="str">
        <f t="shared" si="2607"/>
        <v/>
      </c>
    </row>
    <row r="1134" spans="1:77" ht="15.6" customHeight="1" x14ac:dyDescent="0.3">
      <c r="A1134" s="62" t="s">
        <v>748</v>
      </c>
      <c r="B1134" s="63">
        <v>800</v>
      </c>
      <c r="C1134" s="62" t="s">
        <v>71</v>
      </c>
      <c r="D1134" s="62" t="s">
        <v>92</v>
      </c>
      <c r="E1134" s="64" t="s">
        <v>719</v>
      </c>
      <c r="F1134" s="11">
        <v>10.7</v>
      </c>
      <c r="G1134" s="11">
        <v>10.7</v>
      </c>
      <c r="H1134" s="11">
        <v>10.7</v>
      </c>
      <c r="I1134" s="11"/>
      <c r="J1134" s="11"/>
      <c r="K1134" s="11"/>
      <c r="L1134" s="11">
        <f t="shared" si="2749"/>
        <v>10.7</v>
      </c>
      <c r="M1134" s="11">
        <f t="shared" si="2750"/>
        <v>10.7</v>
      </c>
      <c r="N1134" s="11">
        <f t="shared" si="2751"/>
        <v>10.7</v>
      </c>
      <c r="O1134" s="11"/>
      <c r="P1134" s="11"/>
      <c r="Q1134" s="11"/>
      <c r="R1134" s="11">
        <f t="shared" si="2611"/>
        <v>10.7</v>
      </c>
      <c r="S1134" s="11">
        <f t="shared" si="2612"/>
        <v>10.7</v>
      </c>
      <c r="T1134" s="11">
        <f t="shared" si="2613"/>
        <v>10.7</v>
      </c>
      <c r="U1134" s="11"/>
      <c r="V1134" s="11"/>
      <c r="W1134" s="11"/>
      <c r="X1134" s="11">
        <f t="shared" si="2614"/>
        <v>10.7</v>
      </c>
      <c r="Y1134" s="11">
        <f t="shared" si="2615"/>
        <v>10.7</v>
      </c>
      <c r="Z1134" s="11">
        <f t="shared" si="2616"/>
        <v>10.7</v>
      </c>
      <c r="AA1134" s="11"/>
      <c r="AB1134" s="11"/>
      <c r="AC1134" s="11"/>
      <c r="AD1134" s="11">
        <f t="shared" si="2617"/>
        <v>10.7</v>
      </c>
      <c r="AE1134" s="11">
        <f t="shared" si="2618"/>
        <v>10.7</v>
      </c>
      <c r="AF1134" s="11">
        <f t="shared" si="2619"/>
        <v>10.7</v>
      </c>
      <c r="AG1134" s="11"/>
      <c r="AH1134" s="11">
        <f t="shared" si="2620"/>
        <v>10.7</v>
      </c>
      <c r="AI1134" s="11">
        <f t="shared" si="2621"/>
        <v>10.7</v>
      </c>
      <c r="AJ1134" s="11">
        <f t="shared" si="2622"/>
        <v>10.7</v>
      </c>
      <c r="AK1134" s="11"/>
      <c r="AL1134" s="11"/>
      <c r="AM1134" s="11"/>
      <c r="AN1134" s="11">
        <f t="shared" si="2623"/>
        <v>10.7</v>
      </c>
      <c r="AO1134" s="11">
        <f t="shared" si="2624"/>
        <v>10.7</v>
      </c>
      <c r="AP1134" s="11">
        <f t="shared" si="2625"/>
        <v>10.7</v>
      </c>
      <c r="AQ1134" s="11"/>
      <c r="AR1134" s="11"/>
      <c r="AS1134" s="11"/>
      <c r="AT1134" s="11">
        <f t="shared" si="2626"/>
        <v>10.7</v>
      </c>
      <c r="AU1134" s="11">
        <f t="shared" si="2627"/>
        <v>10.7</v>
      </c>
      <c r="AV1134" s="11">
        <f t="shared" si="2628"/>
        <v>10.7</v>
      </c>
      <c r="AW1134" s="11"/>
      <c r="AX1134" s="11"/>
      <c r="AY1134" s="11"/>
      <c r="AZ1134" s="11">
        <f t="shared" si="2629"/>
        <v>10.7</v>
      </c>
      <c r="BA1134" s="11">
        <f t="shared" si="2630"/>
        <v>10.7</v>
      </c>
      <c r="BB1134" s="11">
        <f t="shared" si="2631"/>
        <v>10.7</v>
      </c>
      <c r="BC1134" s="11"/>
      <c r="BD1134" s="11"/>
      <c r="BE1134" s="11"/>
      <c r="BF1134" s="11">
        <f t="shared" si="2632"/>
        <v>10.7</v>
      </c>
      <c r="BG1134" s="11">
        <f t="shared" si="2633"/>
        <v>10.7</v>
      </c>
      <c r="BH1134" s="11">
        <f t="shared" si="2634"/>
        <v>10.7</v>
      </c>
      <c r="BI1134" s="11"/>
      <c r="BJ1134" s="11"/>
      <c r="BK1134" s="11"/>
      <c r="BL1134" s="11">
        <f t="shared" si="2783"/>
        <v>10.7</v>
      </c>
      <c r="BM1134" s="11"/>
      <c r="BN1134" s="43">
        <f t="shared" si="2741"/>
        <v>10.7</v>
      </c>
      <c r="BO1134" s="11">
        <f t="shared" si="2710"/>
        <v>10.7</v>
      </c>
      <c r="BP1134" s="11"/>
      <c r="BQ1134" s="43">
        <f t="shared" si="2743"/>
        <v>10.7</v>
      </c>
      <c r="BR1134" s="11">
        <f t="shared" si="2711"/>
        <v>10.7</v>
      </c>
      <c r="BS1134" s="11"/>
      <c r="BT1134" s="43">
        <f t="shared" si="2744"/>
        <v>10.7</v>
      </c>
      <c r="BU1134" s="11"/>
      <c r="BV1134" s="21"/>
      <c r="BW1134" s="21"/>
      <c r="BX1134" s="1" t="str">
        <f t="shared" ref="BX1134:BX1157" si="2785">CONCATENATE(C1134,D1134)</f>
        <v>0408</v>
      </c>
    </row>
    <row r="1135" spans="1:77" s="69" customFormat="1" ht="46.8" customHeight="1" x14ac:dyDescent="0.3">
      <c r="A1135" s="56" t="s">
        <v>749</v>
      </c>
      <c r="B1135" s="57"/>
      <c r="C1135" s="56"/>
      <c r="D1135" s="56"/>
      <c r="E1135" s="58" t="s">
        <v>750</v>
      </c>
      <c r="F1135" s="15">
        <f t="shared" ref="F1135:K1135" si="2786">F1136+F1177+F1255</f>
        <v>2080011</v>
      </c>
      <c r="G1135" s="15">
        <f t="shared" si="2786"/>
        <v>2162027.2000000002</v>
      </c>
      <c r="H1135" s="15">
        <f t="shared" si="2786"/>
        <v>1550079</v>
      </c>
      <c r="I1135" s="15">
        <f t="shared" si="2786"/>
        <v>136272.1</v>
      </c>
      <c r="J1135" s="15">
        <f t="shared" si="2786"/>
        <v>145697.79999999999</v>
      </c>
      <c r="K1135" s="15">
        <f t="shared" si="2786"/>
        <v>148416.5</v>
      </c>
      <c r="L1135" s="15">
        <f t="shared" si="2749"/>
        <v>2216283.1</v>
      </c>
      <c r="M1135" s="15">
        <f t="shared" si="2750"/>
        <v>2307725</v>
      </c>
      <c r="N1135" s="15">
        <f t="shared" si="2751"/>
        <v>1698495.5</v>
      </c>
      <c r="O1135" s="15">
        <f>O1136+O1177+O1255</f>
        <v>464220.62033000001</v>
      </c>
      <c r="P1135" s="15">
        <f>P1136+P1177+P1255</f>
        <v>17371.899999999998</v>
      </c>
      <c r="Q1135" s="15">
        <f>Q1136+Q1177+Q1255</f>
        <v>17371.899999999998</v>
      </c>
      <c r="R1135" s="15">
        <f t="shared" si="2611"/>
        <v>2680503.7203299999</v>
      </c>
      <c r="S1135" s="15">
        <f t="shared" si="2612"/>
        <v>2325096.9</v>
      </c>
      <c r="T1135" s="15">
        <f t="shared" si="2613"/>
        <v>1715867.4</v>
      </c>
      <c r="U1135" s="15">
        <f>U1136+U1177+U1255</f>
        <v>-36702.372000000003</v>
      </c>
      <c r="V1135" s="15">
        <f>V1136+V1177+V1255</f>
        <v>0</v>
      </c>
      <c r="W1135" s="15">
        <f>W1136+W1177+W1255</f>
        <v>0</v>
      </c>
      <c r="X1135" s="15">
        <f t="shared" si="2614"/>
        <v>2643801.3483299999</v>
      </c>
      <c r="Y1135" s="15">
        <f t="shared" si="2615"/>
        <v>2325096.9</v>
      </c>
      <c r="Z1135" s="15">
        <f t="shared" si="2616"/>
        <v>1715867.4</v>
      </c>
      <c r="AA1135" s="15">
        <f>AA1136+AA1177+AA1255</f>
        <v>-42719.959280000003</v>
      </c>
      <c r="AB1135" s="15">
        <f>AB1136+AB1177+AB1255</f>
        <v>104188.8</v>
      </c>
      <c r="AC1135" s="15">
        <f>AC1136+AC1177+AC1255</f>
        <v>65320.65928</v>
      </c>
      <c r="AD1135" s="15">
        <f t="shared" si="2617"/>
        <v>2601081.3890499999</v>
      </c>
      <c r="AE1135" s="15">
        <f t="shared" si="2618"/>
        <v>2429285.6999999997</v>
      </c>
      <c r="AF1135" s="15">
        <f t="shared" si="2619"/>
        <v>1781188.0592799999</v>
      </c>
      <c r="AG1135" s="15">
        <f>AG1136+AG1177+AG1255</f>
        <v>0</v>
      </c>
      <c r="AH1135" s="15">
        <f t="shared" si="2620"/>
        <v>2601081.3890499999</v>
      </c>
      <c r="AI1135" s="15">
        <f t="shared" si="2621"/>
        <v>2429285.6999999997</v>
      </c>
      <c r="AJ1135" s="15">
        <f t="shared" si="2622"/>
        <v>1781188.0592799999</v>
      </c>
      <c r="AK1135" s="15">
        <f>AK1136+AK1177+AK1255</f>
        <v>-204624.66899999999</v>
      </c>
      <c r="AL1135" s="15">
        <f>AL1136+AL1177+AL1255</f>
        <v>119657.50300000001</v>
      </c>
      <c r="AM1135" s="15">
        <f>AM1136+AM1177+AM1255</f>
        <v>140214.17600000001</v>
      </c>
      <c r="AN1135" s="15">
        <f t="shared" si="2623"/>
        <v>2396456.7200499997</v>
      </c>
      <c r="AO1135" s="15">
        <f t="shared" si="2624"/>
        <v>2548943.2029999997</v>
      </c>
      <c r="AP1135" s="15">
        <f t="shared" si="2625"/>
        <v>1921402.2352799999</v>
      </c>
      <c r="AQ1135" s="15">
        <f>AQ1136+AQ1177+AQ1255</f>
        <v>-167.14699999999988</v>
      </c>
      <c r="AR1135" s="15">
        <f>AR1136+AR1177+AR1255</f>
        <v>69309.028999999995</v>
      </c>
      <c r="AS1135" s="15">
        <f>AS1136+AS1177+AS1255</f>
        <v>99022.222999999998</v>
      </c>
      <c r="AT1135" s="15">
        <f t="shared" si="2626"/>
        <v>2396289.5730499998</v>
      </c>
      <c r="AU1135" s="15">
        <f t="shared" si="2627"/>
        <v>2618252.2319999998</v>
      </c>
      <c r="AV1135" s="15">
        <f t="shared" si="2628"/>
        <v>2020424.4582799999</v>
      </c>
      <c r="AW1135" s="15">
        <f>AW1136+AW1177+AW1255</f>
        <v>122961.84500000002</v>
      </c>
      <c r="AX1135" s="15">
        <f>AX1136+AX1177+AX1255</f>
        <v>-241759.07799999998</v>
      </c>
      <c r="AY1135" s="15">
        <f>AY1136+AY1177+AY1255</f>
        <v>184663.55499999999</v>
      </c>
      <c r="AZ1135" s="15">
        <f t="shared" si="2629"/>
        <v>2519251.41805</v>
      </c>
      <c r="BA1135" s="15">
        <f t="shared" si="2630"/>
        <v>2376493.1540000001</v>
      </c>
      <c r="BB1135" s="15">
        <f t="shared" si="2631"/>
        <v>2205088.0132800001</v>
      </c>
      <c r="BC1135" s="15">
        <f>BC1136+BC1177+BC1255</f>
        <v>-15</v>
      </c>
      <c r="BD1135" s="15">
        <f>BD1136+BD1177+BD1255</f>
        <v>0</v>
      </c>
      <c r="BE1135" s="15">
        <f>BE1136+BE1177+BE1255</f>
        <v>0</v>
      </c>
      <c r="BF1135" s="15">
        <f t="shared" si="2632"/>
        <v>2519236.41805</v>
      </c>
      <c r="BG1135" s="15">
        <f t="shared" si="2633"/>
        <v>2376493.1540000001</v>
      </c>
      <c r="BH1135" s="15">
        <f t="shared" si="2634"/>
        <v>2205088.0132800001</v>
      </c>
      <c r="BI1135" s="15">
        <f>BI1136+BI1177+BI1255</f>
        <v>319600.72699999996</v>
      </c>
      <c r="BJ1135" s="15">
        <f>BJ1136+BJ1177+BJ1255</f>
        <v>164900.09299999999</v>
      </c>
      <c r="BK1135" s="15">
        <f>BK1136+BK1177+BK1255</f>
        <v>0</v>
      </c>
      <c r="BL1135" s="15">
        <f t="shared" si="2783"/>
        <v>2838837.1450499999</v>
      </c>
      <c r="BM1135" s="15">
        <f>BM1136+BM1177+BM1255</f>
        <v>-2924.828</v>
      </c>
      <c r="BN1135" s="67">
        <f t="shared" si="2741"/>
        <v>2835912.3170499997</v>
      </c>
      <c r="BO1135" s="15">
        <f t="shared" si="2710"/>
        <v>2541393.247</v>
      </c>
      <c r="BP1135" s="15">
        <f>BP1136+BP1177+BP1255</f>
        <v>2646.7649999999994</v>
      </c>
      <c r="BQ1135" s="67">
        <f t="shared" si="2743"/>
        <v>2544040.0120000001</v>
      </c>
      <c r="BR1135" s="15">
        <f t="shared" si="2711"/>
        <v>2205088.0132800001</v>
      </c>
      <c r="BS1135" s="15">
        <f>BS1136+BS1177+BS1255</f>
        <v>254099.92300000001</v>
      </c>
      <c r="BT1135" s="67">
        <f t="shared" si="2744"/>
        <v>2459187.93628</v>
      </c>
      <c r="BU1135" s="15">
        <f>BU1136+BU1177+BU1255</f>
        <v>0</v>
      </c>
      <c r="BV1135" s="16"/>
      <c r="BW1135" s="16"/>
      <c r="BX1135" s="12" t="str">
        <f t="shared" si="2785"/>
        <v/>
      </c>
      <c r="BY1135" s="12"/>
    </row>
    <row r="1136" spans="1:77" s="70" customFormat="1" ht="31.2" customHeight="1" x14ac:dyDescent="0.3">
      <c r="A1136" s="59" t="s">
        <v>751</v>
      </c>
      <c r="B1136" s="60"/>
      <c r="C1136" s="59"/>
      <c r="D1136" s="59"/>
      <c r="E1136" s="61" t="s">
        <v>281</v>
      </c>
      <c r="F1136" s="18">
        <f t="shared" ref="F1136:K1136" si="2787">F1137</f>
        <v>750000</v>
      </c>
      <c r="G1136" s="18">
        <f t="shared" si="2787"/>
        <v>400000</v>
      </c>
      <c r="H1136" s="18">
        <f t="shared" si="2787"/>
        <v>200000</v>
      </c>
      <c r="I1136" s="18">
        <f t="shared" si="2787"/>
        <v>0</v>
      </c>
      <c r="J1136" s="18">
        <f t="shared" si="2787"/>
        <v>0</v>
      </c>
      <c r="K1136" s="18">
        <f t="shared" si="2787"/>
        <v>0</v>
      </c>
      <c r="L1136" s="18">
        <f t="shared" si="2749"/>
        <v>750000</v>
      </c>
      <c r="M1136" s="18">
        <f t="shared" si="2750"/>
        <v>400000</v>
      </c>
      <c r="N1136" s="18">
        <f t="shared" si="2751"/>
        <v>200000</v>
      </c>
      <c r="O1136" s="18">
        <f>O1137</f>
        <v>224929.18236000001</v>
      </c>
      <c r="P1136" s="18">
        <f>P1137</f>
        <v>0</v>
      </c>
      <c r="Q1136" s="18">
        <f>Q1137</f>
        <v>0</v>
      </c>
      <c r="R1136" s="18">
        <f t="shared" si="2611"/>
        <v>974929.18235999998</v>
      </c>
      <c r="S1136" s="18">
        <f t="shared" si="2612"/>
        <v>400000</v>
      </c>
      <c r="T1136" s="18">
        <f t="shared" si="2613"/>
        <v>200000</v>
      </c>
      <c r="U1136" s="18">
        <f>U1137</f>
        <v>-19826.932000000001</v>
      </c>
      <c r="V1136" s="18">
        <f>V1137</f>
        <v>0</v>
      </c>
      <c r="W1136" s="18">
        <f>W1137</f>
        <v>0</v>
      </c>
      <c r="X1136" s="18">
        <f t="shared" si="2614"/>
        <v>955102.25035999995</v>
      </c>
      <c r="Y1136" s="18">
        <f t="shared" si="2615"/>
        <v>400000</v>
      </c>
      <c r="Z1136" s="18">
        <f t="shared" si="2616"/>
        <v>200000</v>
      </c>
      <c r="AA1136" s="18">
        <f>AA1137+AA1154</f>
        <v>100000</v>
      </c>
      <c r="AB1136" s="18">
        <f>AB1137+AB1154</f>
        <v>0</v>
      </c>
      <c r="AC1136" s="18">
        <f>AC1137+AC1154</f>
        <v>0</v>
      </c>
      <c r="AD1136" s="18">
        <f t="shared" si="2617"/>
        <v>1055102.2503599999</v>
      </c>
      <c r="AE1136" s="18">
        <f t="shared" si="2618"/>
        <v>400000</v>
      </c>
      <c r="AF1136" s="18">
        <f t="shared" si="2619"/>
        <v>200000</v>
      </c>
      <c r="AG1136" s="18">
        <f>AG1137+AG1154</f>
        <v>0</v>
      </c>
      <c r="AH1136" s="18">
        <f t="shared" si="2620"/>
        <v>1055102.2503599999</v>
      </c>
      <c r="AI1136" s="18">
        <f t="shared" si="2621"/>
        <v>400000</v>
      </c>
      <c r="AJ1136" s="18">
        <f t="shared" si="2622"/>
        <v>200000</v>
      </c>
      <c r="AK1136" s="18">
        <f>AK1137+AK1154</f>
        <v>-100000</v>
      </c>
      <c r="AL1136" s="18">
        <f>AL1137+AL1154</f>
        <v>0</v>
      </c>
      <c r="AM1136" s="18">
        <f>AM1137+AM1154</f>
        <v>0</v>
      </c>
      <c r="AN1136" s="18">
        <f t="shared" si="2623"/>
        <v>955102.25035999995</v>
      </c>
      <c r="AO1136" s="18">
        <f t="shared" si="2624"/>
        <v>400000</v>
      </c>
      <c r="AP1136" s="18">
        <f t="shared" si="2625"/>
        <v>200000</v>
      </c>
      <c r="AQ1136" s="18">
        <f>AQ1137+AQ1154</f>
        <v>0</v>
      </c>
      <c r="AR1136" s="18">
        <f>AR1137+AR1154</f>
        <v>0</v>
      </c>
      <c r="AS1136" s="18">
        <f>AS1137+AS1154</f>
        <v>0</v>
      </c>
      <c r="AT1136" s="18">
        <f t="shared" si="2626"/>
        <v>955102.25035999995</v>
      </c>
      <c r="AU1136" s="18">
        <f t="shared" si="2627"/>
        <v>400000</v>
      </c>
      <c r="AV1136" s="18">
        <f t="shared" si="2628"/>
        <v>200000</v>
      </c>
      <c r="AW1136" s="18">
        <f>AW1137+AW1154</f>
        <v>0</v>
      </c>
      <c r="AX1136" s="18">
        <f>AX1137+AX1154</f>
        <v>0</v>
      </c>
      <c r="AY1136" s="18">
        <f>AY1137+AY1154</f>
        <v>0</v>
      </c>
      <c r="AZ1136" s="18">
        <f t="shared" si="2629"/>
        <v>955102.25035999995</v>
      </c>
      <c r="BA1136" s="18">
        <f t="shared" si="2630"/>
        <v>400000</v>
      </c>
      <c r="BB1136" s="18">
        <f t="shared" si="2631"/>
        <v>200000</v>
      </c>
      <c r="BC1136" s="18">
        <f>BC1137+BC1154</f>
        <v>0</v>
      </c>
      <c r="BD1136" s="18">
        <f>BD1137+BD1154</f>
        <v>0</v>
      </c>
      <c r="BE1136" s="18">
        <f>BE1137+BE1154</f>
        <v>0</v>
      </c>
      <c r="BF1136" s="18">
        <f t="shared" si="2632"/>
        <v>955102.25035999995</v>
      </c>
      <c r="BG1136" s="18">
        <f t="shared" si="2633"/>
        <v>400000</v>
      </c>
      <c r="BH1136" s="18">
        <f t="shared" si="2634"/>
        <v>200000</v>
      </c>
      <c r="BI1136" s="18">
        <f>BI1137+BI1154</f>
        <v>198540</v>
      </c>
      <c r="BJ1136" s="18">
        <f>BJ1137+BJ1154</f>
        <v>150000</v>
      </c>
      <c r="BK1136" s="18">
        <f>BK1137+BK1154</f>
        <v>0</v>
      </c>
      <c r="BL1136" s="18">
        <f t="shared" si="2783"/>
        <v>1153642.2503599999</v>
      </c>
      <c r="BM1136" s="18">
        <f>BM1137+BM1154+BM1158</f>
        <v>0</v>
      </c>
      <c r="BN1136" s="68">
        <f t="shared" si="2741"/>
        <v>1153642.2503599999</v>
      </c>
      <c r="BO1136" s="18">
        <f t="shared" si="2710"/>
        <v>550000</v>
      </c>
      <c r="BP1136" s="18">
        <f>BP1137+BP1154+BP1158</f>
        <v>197644</v>
      </c>
      <c r="BQ1136" s="68">
        <f t="shared" si="2743"/>
        <v>747644</v>
      </c>
      <c r="BR1136" s="18">
        <f t="shared" si="2711"/>
        <v>200000</v>
      </c>
      <c r="BS1136" s="18">
        <f>BS1137+BS1154+BS1158</f>
        <v>77044</v>
      </c>
      <c r="BT1136" s="68">
        <f t="shared" si="2744"/>
        <v>277044</v>
      </c>
      <c r="BU1136" s="18">
        <f>BU1137+BU1154</f>
        <v>0</v>
      </c>
      <c r="BV1136" s="19"/>
      <c r="BW1136" s="19"/>
      <c r="BX1136" s="17" t="str">
        <f t="shared" si="2785"/>
        <v/>
      </c>
      <c r="BY1136" s="17"/>
    </row>
    <row r="1137" spans="1:76" ht="31.2" customHeight="1" x14ac:dyDescent="0.3">
      <c r="A1137" s="62" t="s">
        <v>752</v>
      </c>
      <c r="B1137" s="63"/>
      <c r="C1137" s="62"/>
      <c r="D1137" s="62"/>
      <c r="E1137" s="64" t="s">
        <v>568</v>
      </c>
      <c r="F1137" s="11">
        <f t="shared" ref="F1137:K1137" si="2788">F1138+F1143</f>
        <v>750000</v>
      </c>
      <c r="G1137" s="11">
        <f t="shared" si="2788"/>
        <v>400000</v>
      </c>
      <c r="H1137" s="11">
        <f t="shared" si="2788"/>
        <v>200000</v>
      </c>
      <c r="I1137" s="11">
        <f t="shared" si="2788"/>
        <v>0</v>
      </c>
      <c r="J1137" s="11">
        <f t="shared" si="2788"/>
        <v>0</v>
      </c>
      <c r="K1137" s="11">
        <f t="shared" si="2788"/>
        <v>0</v>
      </c>
      <c r="L1137" s="11">
        <f t="shared" si="2749"/>
        <v>750000</v>
      </c>
      <c r="M1137" s="11">
        <f t="shared" si="2750"/>
        <v>400000</v>
      </c>
      <c r="N1137" s="11">
        <f t="shared" si="2751"/>
        <v>200000</v>
      </c>
      <c r="O1137" s="11">
        <f>O1138+O1143+O1146+O1151</f>
        <v>224929.18236000001</v>
      </c>
      <c r="P1137" s="11">
        <f>P1138+P1143+P1146+P1151</f>
        <v>0</v>
      </c>
      <c r="Q1137" s="11">
        <f>Q1138+Q1143+Q1146+Q1151</f>
        <v>0</v>
      </c>
      <c r="R1137" s="11">
        <f t="shared" si="2611"/>
        <v>974929.18235999998</v>
      </c>
      <c r="S1137" s="11">
        <f t="shared" si="2612"/>
        <v>400000</v>
      </c>
      <c r="T1137" s="11">
        <f t="shared" si="2613"/>
        <v>200000</v>
      </c>
      <c r="U1137" s="11">
        <f>U1138+U1143+U1146+U1151</f>
        <v>-19826.932000000001</v>
      </c>
      <c r="V1137" s="11">
        <f>V1138+V1143+V1146+V1151</f>
        <v>0</v>
      </c>
      <c r="W1137" s="11">
        <f>W1138+W1143+W1146+W1151</f>
        <v>0</v>
      </c>
      <c r="X1137" s="11">
        <f t="shared" si="2614"/>
        <v>955102.25035999995</v>
      </c>
      <c r="Y1137" s="11">
        <f t="shared" si="2615"/>
        <v>400000</v>
      </c>
      <c r="Z1137" s="11">
        <f t="shared" si="2616"/>
        <v>200000</v>
      </c>
      <c r="AA1137" s="11">
        <f>AA1138+AA1143+AA1146+AA1151</f>
        <v>0</v>
      </c>
      <c r="AB1137" s="11">
        <f>AB1138+AB1143+AB1146+AB1151</f>
        <v>0</v>
      </c>
      <c r="AC1137" s="11">
        <f>AC1138+AC1143+AC1146+AC1151</f>
        <v>0</v>
      </c>
      <c r="AD1137" s="11">
        <f t="shared" si="2617"/>
        <v>955102.25035999995</v>
      </c>
      <c r="AE1137" s="11">
        <f t="shared" si="2618"/>
        <v>400000</v>
      </c>
      <c r="AF1137" s="11">
        <f t="shared" si="2619"/>
        <v>200000</v>
      </c>
      <c r="AG1137" s="11">
        <f>AG1138+AG1143+AG1146+AG1151</f>
        <v>0</v>
      </c>
      <c r="AH1137" s="11">
        <f t="shared" si="2620"/>
        <v>955102.25035999995</v>
      </c>
      <c r="AI1137" s="11">
        <f t="shared" si="2621"/>
        <v>400000</v>
      </c>
      <c r="AJ1137" s="11">
        <f t="shared" si="2622"/>
        <v>200000</v>
      </c>
      <c r="AK1137" s="11">
        <f>AK1138+AK1143+AK1146+AK1151</f>
        <v>0</v>
      </c>
      <c r="AL1137" s="11">
        <f>AL1138+AL1143+AL1146+AL1151</f>
        <v>0</v>
      </c>
      <c r="AM1137" s="11">
        <f>AM1138+AM1143+AM1146+AM1151</f>
        <v>0</v>
      </c>
      <c r="AN1137" s="11">
        <f t="shared" si="2623"/>
        <v>955102.25035999995</v>
      </c>
      <c r="AO1137" s="11">
        <f t="shared" si="2624"/>
        <v>400000</v>
      </c>
      <c r="AP1137" s="11">
        <f t="shared" si="2625"/>
        <v>200000</v>
      </c>
      <c r="AQ1137" s="11">
        <f>AQ1138+AQ1143+AQ1146+AQ1151</f>
        <v>0</v>
      </c>
      <c r="AR1137" s="11">
        <f>AR1138+AR1143+AR1146+AR1151</f>
        <v>0</v>
      </c>
      <c r="AS1137" s="11">
        <f>AS1138+AS1143+AS1146+AS1151</f>
        <v>0</v>
      </c>
      <c r="AT1137" s="11">
        <f t="shared" si="2626"/>
        <v>955102.25035999995</v>
      </c>
      <c r="AU1137" s="11">
        <f t="shared" si="2627"/>
        <v>400000</v>
      </c>
      <c r="AV1137" s="11">
        <f t="shared" si="2628"/>
        <v>200000</v>
      </c>
      <c r="AW1137" s="11">
        <f>AW1138+AW1143+AW1146+AW1151</f>
        <v>0</v>
      </c>
      <c r="AX1137" s="11">
        <f>AX1138+AX1143+AX1146+AX1151</f>
        <v>0</v>
      </c>
      <c r="AY1137" s="11">
        <f>AY1138+AY1143+AY1146+AY1151</f>
        <v>0</v>
      </c>
      <c r="AZ1137" s="11">
        <f t="shared" si="2629"/>
        <v>955102.25035999995</v>
      </c>
      <c r="BA1137" s="11">
        <f t="shared" si="2630"/>
        <v>400000</v>
      </c>
      <c r="BB1137" s="11">
        <f t="shared" si="2631"/>
        <v>200000</v>
      </c>
      <c r="BC1137" s="11">
        <f>BC1138+BC1143+BC1146+BC1151</f>
        <v>0</v>
      </c>
      <c r="BD1137" s="11">
        <f>BD1138+BD1143+BD1146+BD1151</f>
        <v>0</v>
      </c>
      <c r="BE1137" s="11">
        <f>BE1138+BE1143+BE1146+BE1151</f>
        <v>0</v>
      </c>
      <c r="BF1137" s="11">
        <f t="shared" si="2632"/>
        <v>955102.25035999995</v>
      </c>
      <c r="BG1137" s="11">
        <f t="shared" si="2633"/>
        <v>400000</v>
      </c>
      <c r="BH1137" s="11">
        <f t="shared" si="2634"/>
        <v>200000</v>
      </c>
      <c r="BI1137" s="11">
        <f>BI1138+BI1143+BI1146+BI1151</f>
        <v>198540</v>
      </c>
      <c r="BJ1137" s="11">
        <f>BJ1138+BJ1143+BJ1146+BJ1151</f>
        <v>150000</v>
      </c>
      <c r="BK1137" s="11">
        <f>BK1138+BK1143+BK1146+BK1151</f>
        <v>0</v>
      </c>
      <c r="BL1137" s="11">
        <f t="shared" si="2783"/>
        <v>1153642.2503599999</v>
      </c>
      <c r="BM1137" s="11">
        <f>BM1138+BM1143+BM1146+BM1151</f>
        <v>0</v>
      </c>
      <c r="BN1137" s="43">
        <f t="shared" si="2741"/>
        <v>1153642.2503599999</v>
      </c>
      <c r="BO1137" s="11">
        <f t="shared" si="2710"/>
        <v>550000</v>
      </c>
      <c r="BP1137" s="11">
        <f>BP1138+BP1143+BP1146+BP1151</f>
        <v>0</v>
      </c>
      <c r="BQ1137" s="43">
        <f t="shared" si="2743"/>
        <v>550000</v>
      </c>
      <c r="BR1137" s="11">
        <f t="shared" si="2711"/>
        <v>200000</v>
      </c>
      <c r="BS1137" s="11">
        <f>BS1138+BS1143+BS1146+BS1151</f>
        <v>0</v>
      </c>
      <c r="BT1137" s="43">
        <f t="shared" si="2744"/>
        <v>200000</v>
      </c>
      <c r="BU1137" s="11">
        <f>BU1138+BU1143+BU1146+BU1151</f>
        <v>0</v>
      </c>
      <c r="BV1137" s="21"/>
      <c r="BW1137" s="21"/>
      <c r="BX1137" s="1" t="str">
        <f t="shared" si="2785"/>
        <v/>
      </c>
    </row>
    <row r="1138" spans="1:76" ht="46.8" customHeight="1" x14ac:dyDescent="0.3">
      <c r="A1138" s="62" t="s">
        <v>753</v>
      </c>
      <c r="B1138" s="63"/>
      <c r="C1138" s="62"/>
      <c r="D1138" s="62"/>
      <c r="E1138" s="64" t="s">
        <v>754</v>
      </c>
      <c r="F1138" s="11">
        <f t="shared" ref="F1138:F1144" si="2789">F1139</f>
        <v>50000</v>
      </c>
      <c r="G1138" s="11">
        <f t="shared" ref="G1138:G1144" si="2790">G1139</f>
        <v>0</v>
      </c>
      <c r="H1138" s="11">
        <f t="shared" ref="H1138:H1144" si="2791">H1139</f>
        <v>200000</v>
      </c>
      <c r="I1138" s="11">
        <f t="shared" ref="I1138:I1144" si="2792">I1139</f>
        <v>0</v>
      </c>
      <c r="J1138" s="11">
        <f t="shared" ref="J1138:J1144" si="2793">J1139</f>
        <v>0</v>
      </c>
      <c r="K1138" s="11">
        <f t="shared" ref="K1138:K1144" si="2794">K1139</f>
        <v>0</v>
      </c>
      <c r="L1138" s="11">
        <f t="shared" si="2749"/>
        <v>50000</v>
      </c>
      <c r="M1138" s="11">
        <f t="shared" si="2750"/>
        <v>0</v>
      </c>
      <c r="N1138" s="11">
        <f t="shared" si="2751"/>
        <v>200000</v>
      </c>
      <c r="O1138" s="11">
        <f>O1139+O1141</f>
        <v>57984.566939999997</v>
      </c>
      <c r="P1138" s="11">
        <f>P1139+P1141</f>
        <v>0</v>
      </c>
      <c r="Q1138" s="11">
        <f>Q1139+Q1141</f>
        <v>0</v>
      </c>
      <c r="R1138" s="11">
        <f t="shared" si="2611"/>
        <v>107984.56693999999</v>
      </c>
      <c r="S1138" s="11">
        <f t="shared" si="2612"/>
        <v>0</v>
      </c>
      <c r="T1138" s="11">
        <f t="shared" si="2613"/>
        <v>200000</v>
      </c>
      <c r="U1138" s="11">
        <f t="shared" ref="U1138:U1152" si="2795">U1139</f>
        <v>0</v>
      </c>
      <c r="V1138" s="11">
        <f t="shared" ref="V1138:V1152" si="2796">V1139</f>
        <v>0</v>
      </c>
      <c r="W1138" s="11">
        <f t="shared" ref="W1138:W1152" si="2797">W1139</f>
        <v>0</v>
      </c>
      <c r="X1138" s="11">
        <f t="shared" si="2614"/>
        <v>107984.56693999999</v>
      </c>
      <c r="Y1138" s="11">
        <f t="shared" si="2615"/>
        <v>0</v>
      </c>
      <c r="Z1138" s="11">
        <f t="shared" si="2616"/>
        <v>200000</v>
      </c>
      <c r="AA1138" s="11">
        <f t="shared" ref="AA1138:AA1156" si="2798">AA1139</f>
        <v>0</v>
      </c>
      <c r="AB1138" s="11">
        <f t="shared" ref="AB1138:AB1156" si="2799">AB1139</f>
        <v>0</v>
      </c>
      <c r="AC1138" s="11">
        <f t="shared" ref="AC1138:AC1156" si="2800">AC1139</f>
        <v>0</v>
      </c>
      <c r="AD1138" s="11">
        <f t="shared" si="2617"/>
        <v>107984.56693999999</v>
      </c>
      <c r="AE1138" s="11">
        <f t="shared" si="2618"/>
        <v>0</v>
      </c>
      <c r="AF1138" s="11">
        <f t="shared" si="2619"/>
        <v>200000</v>
      </c>
      <c r="AG1138" s="11">
        <f t="shared" ref="AG1138:AG1156" si="2801">AG1139</f>
        <v>0</v>
      </c>
      <c r="AH1138" s="11">
        <f t="shared" si="2620"/>
        <v>107984.56693999999</v>
      </c>
      <c r="AI1138" s="11">
        <f t="shared" si="2621"/>
        <v>0</v>
      </c>
      <c r="AJ1138" s="11">
        <f t="shared" si="2622"/>
        <v>200000</v>
      </c>
      <c r="AK1138" s="11">
        <f t="shared" ref="AK1138:AK1156" si="2802">AK1139</f>
        <v>0</v>
      </c>
      <c r="AL1138" s="11">
        <f t="shared" ref="AL1138:AL1156" si="2803">AL1139</f>
        <v>0</v>
      </c>
      <c r="AM1138" s="11">
        <f t="shared" ref="AM1138:AM1156" si="2804">AM1139</f>
        <v>0</v>
      </c>
      <c r="AN1138" s="11">
        <f t="shared" si="2623"/>
        <v>107984.56693999999</v>
      </c>
      <c r="AO1138" s="11">
        <f t="shared" si="2624"/>
        <v>0</v>
      </c>
      <c r="AP1138" s="11">
        <f t="shared" si="2625"/>
        <v>200000</v>
      </c>
      <c r="AQ1138" s="11">
        <f t="shared" ref="AQ1138:AQ1156" si="2805">AQ1139</f>
        <v>0</v>
      </c>
      <c r="AR1138" s="11">
        <f t="shared" ref="AR1138:AR1156" si="2806">AR1139</f>
        <v>0</v>
      </c>
      <c r="AS1138" s="11">
        <f t="shared" ref="AS1138:AS1156" si="2807">AS1139</f>
        <v>0</v>
      </c>
      <c r="AT1138" s="11">
        <f t="shared" si="2626"/>
        <v>107984.56693999999</v>
      </c>
      <c r="AU1138" s="11">
        <f t="shared" si="2627"/>
        <v>0</v>
      </c>
      <c r="AV1138" s="11">
        <f t="shared" si="2628"/>
        <v>200000</v>
      </c>
      <c r="AW1138" s="11">
        <f t="shared" ref="AW1138:AW1156" si="2808">AW1139</f>
        <v>0</v>
      </c>
      <c r="AX1138" s="11">
        <f t="shared" ref="AX1138:AX1156" si="2809">AX1139</f>
        <v>0</v>
      </c>
      <c r="AY1138" s="11">
        <f t="shared" ref="AY1138:AY1156" si="2810">AY1139</f>
        <v>0</v>
      </c>
      <c r="AZ1138" s="11">
        <f t="shared" si="2629"/>
        <v>107984.56693999999</v>
      </c>
      <c r="BA1138" s="11">
        <f t="shared" si="2630"/>
        <v>0</v>
      </c>
      <c r="BB1138" s="11">
        <f t="shared" si="2631"/>
        <v>200000</v>
      </c>
      <c r="BC1138" s="11">
        <f t="shared" ref="BC1138:BC1156" si="2811">BC1139</f>
        <v>0</v>
      </c>
      <c r="BD1138" s="11">
        <f t="shared" ref="BD1138:BD1156" si="2812">BD1139</f>
        <v>0</v>
      </c>
      <c r="BE1138" s="11">
        <f t="shared" ref="BE1138:BE1156" si="2813">BE1139</f>
        <v>0</v>
      </c>
      <c r="BF1138" s="11">
        <f t="shared" si="2632"/>
        <v>107984.56693999999</v>
      </c>
      <c r="BG1138" s="11">
        <f t="shared" si="2633"/>
        <v>0</v>
      </c>
      <c r="BH1138" s="11">
        <f t="shared" si="2634"/>
        <v>200000</v>
      </c>
      <c r="BI1138" s="11">
        <f t="shared" ref="BI1138:BI1156" si="2814">BI1139</f>
        <v>0</v>
      </c>
      <c r="BJ1138" s="11">
        <f t="shared" ref="BJ1138:BJ1156" si="2815">BJ1139</f>
        <v>0</v>
      </c>
      <c r="BK1138" s="11">
        <f t="shared" ref="BK1138:BK1156" si="2816">BK1139</f>
        <v>0</v>
      </c>
      <c r="BL1138" s="11">
        <f t="shared" si="2783"/>
        <v>107984.56693999999</v>
      </c>
      <c r="BM1138" s="11">
        <f t="shared" ref="BM1138:BM1156" si="2817">BM1139</f>
        <v>0</v>
      </c>
      <c r="BN1138" s="43">
        <f t="shared" si="2741"/>
        <v>107984.56693999999</v>
      </c>
      <c r="BO1138" s="11">
        <f t="shared" si="2710"/>
        <v>0</v>
      </c>
      <c r="BP1138" s="11">
        <f t="shared" ref="BP1138:BU1156" si="2818">BP1139</f>
        <v>0</v>
      </c>
      <c r="BQ1138" s="43">
        <f t="shared" si="2743"/>
        <v>0</v>
      </c>
      <c r="BR1138" s="11">
        <f t="shared" si="2711"/>
        <v>200000</v>
      </c>
      <c r="BS1138" s="11">
        <f t="shared" si="2818"/>
        <v>0</v>
      </c>
      <c r="BT1138" s="43">
        <f t="shared" si="2744"/>
        <v>200000</v>
      </c>
      <c r="BU1138" s="11">
        <f t="shared" si="2818"/>
        <v>0</v>
      </c>
      <c r="BV1138" s="21"/>
      <c r="BW1138" s="21"/>
      <c r="BX1138" s="1" t="str">
        <f t="shared" si="2785"/>
        <v/>
      </c>
    </row>
    <row r="1139" spans="1:76" ht="46.8" customHeight="1" x14ac:dyDescent="0.3">
      <c r="A1139" s="62" t="s">
        <v>753</v>
      </c>
      <c r="B1139" s="63" t="s">
        <v>82</v>
      </c>
      <c r="C1139" s="62"/>
      <c r="D1139" s="62"/>
      <c r="E1139" s="64" t="s">
        <v>83</v>
      </c>
      <c r="F1139" s="11">
        <f t="shared" si="2789"/>
        <v>50000</v>
      </c>
      <c r="G1139" s="11">
        <f t="shared" si="2790"/>
        <v>0</v>
      </c>
      <c r="H1139" s="11">
        <f t="shared" si="2791"/>
        <v>200000</v>
      </c>
      <c r="I1139" s="11">
        <f t="shared" si="2792"/>
        <v>0</v>
      </c>
      <c r="J1139" s="11">
        <f t="shared" si="2793"/>
        <v>0</v>
      </c>
      <c r="K1139" s="11">
        <f t="shared" si="2794"/>
        <v>0</v>
      </c>
      <c r="L1139" s="11">
        <f t="shared" si="2749"/>
        <v>50000</v>
      </c>
      <c r="M1139" s="11">
        <f t="shared" si="2750"/>
        <v>0</v>
      </c>
      <c r="N1139" s="11">
        <f t="shared" si="2751"/>
        <v>200000</v>
      </c>
      <c r="O1139" s="11">
        <f t="shared" ref="O1139:O1152" si="2819">O1140</f>
        <v>44829.436099999999</v>
      </c>
      <c r="P1139" s="11">
        <f t="shared" ref="P1139:P1152" si="2820">P1140</f>
        <v>0</v>
      </c>
      <c r="Q1139" s="11">
        <f t="shared" ref="Q1139:Q1152" si="2821">Q1140</f>
        <v>0</v>
      </c>
      <c r="R1139" s="11">
        <f t="shared" si="2611"/>
        <v>94829.436099999992</v>
      </c>
      <c r="S1139" s="11">
        <f t="shared" si="2612"/>
        <v>0</v>
      </c>
      <c r="T1139" s="11">
        <f t="shared" si="2613"/>
        <v>200000</v>
      </c>
      <c r="U1139" s="11">
        <f t="shared" si="2795"/>
        <v>0</v>
      </c>
      <c r="V1139" s="11">
        <f t="shared" si="2796"/>
        <v>0</v>
      </c>
      <c r="W1139" s="11">
        <f t="shared" si="2797"/>
        <v>0</v>
      </c>
      <c r="X1139" s="11">
        <f t="shared" si="2614"/>
        <v>94829.436099999992</v>
      </c>
      <c r="Y1139" s="11">
        <f t="shared" si="2615"/>
        <v>0</v>
      </c>
      <c r="Z1139" s="11">
        <f t="shared" si="2616"/>
        <v>200000</v>
      </c>
      <c r="AA1139" s="11">
        <f t="shared" si="2798"/>
        <v>0</v>
      </c>
      <c r="AB1139" s="11">
        <f t="shared" si="2799"/>
        <v>0</v>
      </c>
      <c r="AC1139" s="11">
        <f t="shared" si="2800"/>
        <v>0</v>
      </c>
      <c r="AD1139" s="11">
        <f t="shared" si="2617"/>
        <v>94829.436099999992</v>
      </c>
      <c r="AE1139" s="11">
        <f t="shared" si="2618"/>
        <v>0</v>
      </c>
      <c r="AF1139" s="11">
        <f t="shared" si="2619"/>
        <v>200000</v>
      </c>
      <c r="AG1139" s="11">
        <f t="shared" si="2801"/>
        <v>0</v>
      </c>
      <c r="AH1139" s="11">
        <f t="shared" si="2620"/>
        <v>94829.436099999992</v>
      </c>
      <c r="AI1139" s="11">
        <f t="shared" si="2621"/>
        <v>0</v>
      </c>
      <c r="AJ1139" s="11">
        <f t="shared" si="2622"/>
        <v>200000</v>
      </c>
      <c r="AK1139" s="11">
        <f t="shared" si="2802"/>
        <v>0</v>
      </c>
      <c r="AL1139" s="11">
        <f t="shared" si="2803"/>
        <v>0</v>
      </c>
      <c r="AM1139" s="11">
        <f t="shared" si="2804"/>
        <v>0</v>
      </c>
      <c r="AN1139" s="11">
        <f t="shared" si="2623"/>
        <v>94829.436099999992</v>
      </c>
      <c r="AO1139" s="11">
        <f t="shared" si="2624"/>
        <v>0</v>
      </c>
      <c r="AP1139" s="11">
        <f t="shared" si="2625"/>
        <v>200000</v>
      </c>
      <c r="AQ1139" s="11">
        <f t="shared" si="2805"/>
        <v>0</v>
      </c>
      <c r="AR1139" s="11">
        <f t="shared" si="2806"/>
        <v>0</v>
      </c>
      <c r="AS1139" s="11">
        <f t="shared" si="2807"/>
        <v>0</v>
      </c>
      <c r="AT1139" s="11">
        <f t="shared" si="2626"/>
        <v>94829.436099999992</v>
      </c>
      <c r="AU1139" s="11">
        <f t="shared" si="2627"/>
        <v>0</v>
      </c>
      <c r="AV1139" s="11">
        <f t="shared" si="2628"/>
        <v>200000</v>
      </c>
      <c r="AW1139" s="11">
        <f t="shared" si="2808"/>
        <v>0</v>
      </c>
      <c r="AX1139" s="11">
        <f t="shared" si="2809"/>
        <v>0</v>
      </c>
      <c r="AY1139" s="11">
        <f t="shared" si="2810"/>
        <v>0</v>
      </c>
      <c r="AZ1139" s="11">
        <f t="shared" si="2629"/>
        <v>94829.436099999992</v>
      </c>
      <c r="BA1139" s="11">
        <f t="shared" si="2630"/>
        <v>0</v>
      </c>
      <c r="BB1139" s="11">
        <f t="shared" si="2631"/>
        <v>200000</v>
      </c>
      <c r="BC1139" s="11">
        <f t="shared" si="2811"/>
        <v>0</v>
      </c>
      <c r="BD1139" s="11">
        <f t="shared" si="2812"/>
        <v>0</v>
      </c>
      <c r="BE1139" s="11">
        <f t="shared" si="2813"/>
        <v>0</v>
      </c>
      <c r="BF1139" s="11">
        <f t="shared" si="2632"/>
        <v>94829.436099999992</v>
      </c>
      <c r="BG1139" s="11">
        <f t="shared" si="2633"/>
        <v>0</v>
      </c>
      <c r="BH1139" s="11">
        <f t="shared" si="2634"/>
        <v>200000</v>
      </c>
      <c r="BI1139" s="11">
        <f t="shared" si="2814"/>
        <v>0</v>
      </c>
      <c r="BJ1139" s="11">
        <f t="shared" si="2815"/>
        <v>0</v>
      </c>
      <c r="BK1139" s="11">
        <f t="shared" si="2816"/>
        <v>0</v>
      </c>
      <c r="BL1139" s="11">
        <f t="shared" si="2783"/>
        <v>94829.436099999992</v>
      </c>
      <c r="BM1139" s="11">
        <f t="shared" si="2817"/>
        <v>0</v>
      </c>
      <c r="BN1139" s="43">
        <f t="shared" si="2741"/>
        <v>94829.436099999992</v>
      </c>
      <c r="BO1139" s="11">
        <f t="shared" si="2710"/>
        <v>0</v>
      </c>
      <c r="BP1139" s="11">
        <f t="shared" si="2818"/>
        <v>0</v>
      </c>
      <c r="BQ1139" s="43">
        <f t="shared" si="2743"/>
        <v>0</v>
      </c>
      <c r="BR1139" s="11">
        <f t="shared" si="2711"/>
        <v>200000</v>
      </c>
      <c r="BS1139" s="11">
        <f t="shared" si="2818"/>
        <v>0</v>
      </c>
      <c r="BT1139" s="43">
        <f t="shared" si="2744"/>
        <v>200000</v>
      </c>
      <c r="BU1139" s="11">
        <f t="shared" si="2818"/>
        <v>0</v>
      </c>
      <c r="BV1139" s="21"/>
      <c r="BW1139" s="21"/>
      <c r="BX1139" s="1" t="str">
        <f t="shared" si="2785"/>
        <v/>
      </c>
    </row>
    <row r="1140" spans="1:76" ht="15.6" customHeight="1" x14ac:dyDescent="0.3">
      <c r="A1140" s="62" t="s">
        <v>753</v>
      </c>
      <c r="B1140" s="63">
        <v>600</v>
      </c>
      <c r="C1140" s="62" t="s">
        <v>66</v>
      </c>
      <c r="D1140" s="62" t="s">
        <v>43</v>
      </c>
      <c r="E1140" s="64" t="s">
        <v>755</v>
      </c>
      <c r="F1140" s="11">
        <v>50000</v>
      </c>
      <c r="G1140" s="11">
        <v>0</v>
      </c>
      <c r="H1140" s="11">
        <v>200000</v>
      </c>
      <c r="I1140" s="11"/>
      <c r="J1140" s="11"/>
      <c r="K1140" s="11"/>
      <c r="L1140" s="11">
        <f t="shared" si="2749"/>
        <v>50000</v>
      </c>
      <c r="M1140" s="11">
        <f t="shared" si="2750"/>
        <v>0</v>
      </c>
      <c r="N1140" s="11">
        <f t="shared" si="2751"/>
        <v>200000</v>
      </c>
      <c r="O1140" s="11">
        <v>44829.436099999999</v>
      </c>
      <c r="P1140" s="11"/>
      <c r="Q1140" s="11"/>
      <c r="R1140" s="11">
        <f t="shared" si="2611"/>
        <v>94829.436099999992</v>
      </c>
      <c r="S1140" s="11">
        <f t="shared" si="2612"/>
        <v>0</v>
      </c>
      <c r="T1140" s="11">
        <f t="shared" si="2613"/>
        <v>200000</v>
      </c>
      <c r="U1140" s="11"/>
      <c r="V1140" s="11"/>
      <c r="W1140" s="11"/>
      <c r="X1140" s="11">
        <f t="shared" si="2614"/>
        <v>94829.436099999992</v>
      </c>
      <c r="Y1140" s="11">
        <f t="shared" si="2615"/>
        <v>0</v>
      </c>
      <c r="Z1140" s="11">
        <f t="shared" si="2616"/>
        <v>200000</v>
      </c>
      <c r="AA1140" s="11"/>
      <c r="AB1140" s="11"/>
      <c r="AC1140" s="11"/>
      <c r="AD1140" s="11">
        <f t="shared" si="2617"/>
        <v>94829.436099999992</v>
      </c>
      <c r="AE1140" s="11">
        <f t="shared" si="2618"/>
        <v>0</v>
      </c>
      <c r="AF1140" s="11">
        <f t="shared" si="2619"/>
        <v>200000</v>
      </c>
      <c r="AG1140" s="11"/>
      <c r="AH1140" s="11">
        <f t="shared" si="2620"/>
        <v>94829.436099999992</v>
      </c>
      <c r="AI1140" s="11">
        <f t="shared" si="2621"/>
        <v>0</v>
      </c>
      <c r="AJ1140" s="11">
        <f t="shared" si="2622"/>
        <v>200000</v>
      </c>
      <c r="AK1140" s="11"/>
      <c r="AL1140" s="11"/>
      <c r="AM1140" s="11"/>
      <c r="AN1140" s="11">
        <f t="shared" si="2623"/>
        <v>94829.436099999992</v>
      </c>
      <c r="AO1140" s="11">
        <f t="shared" si="2624"/>
        <v>0</v>
      </c>
      <c r="AP1140" s="11">
        <f t="shared" si="2625"/>
        <v>200000</v>
      </c>
      <c r="AQ1140" s="11"/>
      <c r="AR1140" s="11"/>
      <c r="AS1140" s="11"/>
      <c r="AT1140" s="11">
        <f t="shared" si="2626"/>
        <v>94829.436099999992</v>
      </c>
      <c r="AU1140" s="11">
        <f t="shared" si="2627"/>
        <v>0</v>
      </c>
      <c r="AV1140" s="11">
        <f t="shared" si="2628"/>
        <v>200000</v>
      </c>
      <c r="AW1140" s="11"/>
      <c r="AX1140" s="11"/>
      <c r="AY1140" s="11"/>
      <c r="AZ1140" s="11">
        <f t="shared" si="2629"/>
        <v>94829.436099999992</v>
      </c>
      <c r="BA1140" s="11">
        <f t="shared" si="2630"/>
        <v>0</v>
      </c>
      <c r="BB1140" s="11">
        <f t="shared" si="2631"/>
        <v>200000</v>
      </c>
      <c r="BC1140" s="11"/>
      <c r="BD1140" s="11"/>
      <c r="BE1140" s="11"/>
      <c r="BF1140" s="11">
        <f t="shared" si="2632"/>
        <v>94829.436099999992</v>
      </c>
      <c r="BG1140" s="11">
        <f t="shared" si="2633"/>
        <v>0</v>
      </c>
      <c r="BH1140" s="11">
        <f t="shared" si="2634"/>
        <v>200000</v>
      </c>
      <c r="BI1140" s="11"/>
      <c r="BJ1140" s="11"/>
      <c r="BK1140" s="11"/>
      <c r="BL1140" s="11">
        <f t="shared" si="2783"/>
        <v>94829.436099999992</v>
      </c>
      <c r="BM1140" s="11"/>
      <c r="BN1140" s="43">
        <f t="shared" si="2741"/>
        <v>94829.436099999992</v>
      </c>
      <c r="BO1140" s="11">
        <f t="shared" si="2710"/>
        <v>0</v>
      </c>
      <c r="BP1140" s="11"/>
      <c r="BQ1140" s="43">
        <f t="shared" si="2743"/>
        <v>0</v>
      </c>
      <c r="BR1140" s="11">
        <f t="shared" si="2711"/>
        <v>200000</v>
      </c>
      <c r="BS1140" s="11"/>
      <c r="BT1140" s="43">
        <f t="shared" si="2744"/>
        <v>200000</v>
      </c>
      <c r="BU1140" s="11"/>
      <c r="BV1140" s="21"/>
      <c r="BW1140" s="21"/>
      <c r="BX1140" s="1" t="str">
        <f t="shared" si="2785"/>
        <v>0501</v>
      </c>
    </row>
    <row r="1141" spans="1:76" ht="15.6" customHeight="1" x14ac:dyDescent="0.3">
      <c r="A1141" s="62" t="s">
        <v>753</v>
      </c>
      <c r="B1141" s="63" t="s">
        <v>58</v>
      </c>
      <c r="C1141" s="62"/>
      <c r="D1141" s="62"/>
      <c r="E1141" s="64" t="s">
        <v>59</v>
      </c>
      <c r="F1141" s="11"/>
      <c r="G1141" s="11"/>
      <c r="H1141" s="11"/>
      <c r="I1141" s="11"/>
      <c r="J1141" s="11"/>
      <c r="K1141" s="11"/>
      <c r="L1141" s="11"/>
      <c r="M1141" s="11"/>
      <c r="N1141" s="11"/>
      <c r="O1141" s="11">
        <f t="shared" si="2819"/>
        <v>13155.13084</v>
      </c>
      <c r="P1141" s="11">
        <f t="shared" si="2820"/>
        <v>0</v>
      </c>
      <c r="Q1141" s="11">
        <f t="shared" si="2821"/>
        <v>0</v>
      </c>
      <c r="R1141" s="11">
        <f t="shared" si="2611"/>
        <v>13155.13084</v>
      </c>
      <c r="S1141" s="11">
        <f t="shared" si="2612"/>
        <v>0</v>
      </c>
      <c r="T1141" s="11">
        <f t="shared" si="2613"/>
        <v>0</v>
      </c>
      <c r="U1141" s="11">
        <f t="shared" si="2795"/>
        <v>0</v>
      </c>
      <c r="V1141" s="11">
        <f t="shared" si="2796"/>
        <v>0</v>
      </c>
      <c r="W1141" s="11">
        <f t="shared" si="2797"/>
        <v>0</v>
      </c>
      <c r="X1141" s="11">
        <f t="shared" si="2614"/>
        <v>13155.13084</v>
      </c>
      <c r="Y1141" s="11">
        <f t="shared" si="2615"/>
        <v>0</v>
      </c>
      <c r="Z1141" s="11">
        <f t="shared" si="2616"/>
        <v>0</v>
      </c>
      <c r="AA1141" s="11">
        <f t="shared" si="2798"/>
        <v>0</v>
      </c>
      <c r="AB1141" s="11">
        <f t="shared" si="2799"/>
        <v>0</v>
      </c>
      <c r="AC1141" s="11">
        <f t="shared" si="2800"/>
        <v>0</v>
      </c>
      <c r="AD1141" s="11">
        <f t="shared" si="2617"/>
        <v>13155.13084</v>
      </c>
      <c r="AE1141" s="11">
        <f t="shared" si="2618"/>
        <v>0</v>
      </c>
      <c r="AF1141" s="11">
        <f t="shared" si="2619"/>
        <v>0</v>
      </c>
      <c r="AG1141" s="11">
        <f t="shared" si="2801"/>
        <v>0</v>
      </c>
      <c r="AH1141" s="11">
        <f t="shared" si="2620"/>
        <v>13155.13084</v>
      </c>
      <c r="AI1141" s="11">
        <f t="shared" si="2621"/>
        <v>0</v>
      </c>
      <c r="AJ1141" s="11">
        <f t="shared" si="2622"/>
        <v>0</v>
      </c>
      <c r="AK1141" s="11">
        <f t="shared" si="2802"/>
        <v>0</v>
      </c>
      <c r="AL1141" s="11">
        <f t="shared" si="2803"/>
        <v>0</v>
      </c>
      <c r="AM1141" s="11">
        <f t="shared" si="2804"/>
        <v>0</v>
      </c>
      <c r="AN1141" s="11">
        <f t="shared" si="2623"/>
        <v>13155.13084</v>
      </c>
      <c r="AO1141" s="11">
        <f t="shared" si="2624"/>
        <v>0</v>
      </c>
      <c r="AP1141" s="11">
        <f t="shared" si="2625"/>
        <v>0</v>
      </c>
      <c r="AQ1141" s="11">
        <f t="shared" si="2805"/>
        <v>0</v>
      </c>
      <c r="AR1141" s="11">
        <f t="shared" si="2806"/>
        <v>0</v>
      </c>
      <c r="AS1141" s="11">
        <f t="shared" si="2807"/>
        <v>0</v>
      </c>
      <c r="AT1141" s="11">
        <f t="shared" si="2626"/>
        <v>13155.13084</v>
      </c>
      <c r="AU1141" s="11">
        <f t="shared" si="2627"/>
        <v>0</v>
      </c>
      <c r="AV1141" s="11">
        <f t="shared" si="2628"/>
        <v>0</v>
      </c>
      <c r="AW1141" s="11">
        <f t="shared" si="2808"/>
        <v>0</v>
      </c>
      <c r="AX1141" s="11">
        <f t="shared" si="2809"/>
        <v>0</v>
      </c>
      <c r="AY1141" s="11">
        <f t="shared" si="2810"/>
        <v>0</v>
      </c>
      <c r="AZ1141" s="11">
        <f t="shared" si="2629"/>
        <v>13155.13084</v>
      </c>
      <c r="BA1141" s="11">
        <f t="shared" si="2630"/>
        <v>0</v>
      </c>
      <c r="BB1141" s="11">
        <f t="shared" si="2631"/>
        <v>0</v>
      </c>
      <c r="BC1141" s="11">
        <f t="shared" si="2811"/>
        <v>0</v>
      </c>
      <c r="BD1141" s="11">
        <f t="shared" si="2812"/>
        <v>0</v>
      </c>
      <c r="BE1141" s="11">
        <f t="shared" si="2813"/>
        <v>0</v>
      </c>
      <c r="BF1141" s="11">
        <f t="shared" si="2632"/>
        <v>13155.13084</v>
      </c>
      <c r="BG1141" s="11">
        <f t="shared" si="2633"/>
        <v>0</v>
      </c>
      <c r="BH1141" s="11">
        <f t="shared" si="2634"/>
        <v>0</v>
      </c>
      <c r="BI1141" s="11">
        <f t="shared" si="2814"/>
        <v>0</v>
      </c>
      <c r="BJ1141" s="11">
        <f t="shared" si="2815"/>
        <v>0</v>
      </c>
      <c r="BK1141" s="11">
        <f t="shared" si="2816"/>
        <v>0</v>
      </c>
      <c r="BL1141" s="11">
        <f t="shared" si="2783"/>
        <v>13155.13084</v>
      </c>
      <c r="BM1141" s="11">
        <f t="shared" si="2817"/>
        <v>0</v>
      </c>
      <c r="BN1141" s="43">
        <f t="shared" si="2741"/>
        <v>13155.13084</v>
      </c>
      <c r="BO1141" s="11">
        <f t="shared" si="2710"/>
        <v>0</v>
      </c>
      <c r="BP1141" s="11">
        <f t="shared" si="2818"/>
        <v>0</v>
      </c>
      <c r="BQ1141" s="43">
        <f t="shared" si="2743"/>
        <v>0</v>
      </c>
      <c r="BR1141" s="11">
        <f t="shared" si="2711"/>
        <v>0</v>
      </c>
      <c r="BS1141" s="11">
        <f t="shared" si="2818"/>
        <v>0</v>
      </c>
      <c r="BT1141" s="43">
        <f t="shared" si="2744"/>
        <v>0</v>
      </c>
      <c r="BU1141" s="11">
        <f t="shared" si="2818"/>
        <v>0</v>
      </c>
      <c r="BV1141" s="21"/>
      <c r="BW1141" s="21"/>
      <c r="BX1141" s="1" t="str">
        <f t="shared" si="2785"/>
        <v/>
      </c>
    </row>
    <row r="1142" spans="1:76" ht="15.6" customHeight="1" x14ac:dyDescent="0.3">
      <c r="A1142" s="62" t="s">
        <v>753</v>
      </c>
      <c r="B1142" s="63">
        <v>800</v>
      </c>
      <c r="C1142" s="62" t="s">
        <v>66</v>
      </c>
      <c r="D1142" s="62" t="s">
        <v>43</v>
      </c>
      <c r="E1142" s="64" t="s">
        <v>755</v>
      </c>
      <c r="F1142" s="11"/>
      <c r="G1142" s="11"/>
      <c r="H1142" s="11"/>
      <c r="I1142" s="11"/>
      <c r="J1142" s="11"/>
      <c r="K1142" s="11"/>
      <c r="L1142" s="11"/>
      <c r="M1142" s="11"/>
      <c r="N1142" s="11"/>
      <c r="O1142" s="11">
        <v>13155.13084</v>
      </c>
      <c r="P1142" s="11"/>
      <c r="Q1142" s="11"/>
      <c r="R1142" s="11">
        <f t="shared" si="2611"/>
        <v>13155.13084</v>
      </c>
      <c r="S1142" s="11">
        <f t="shared" si="2612"/>
        <v>0</v>
      </c>
      <c r="T1142" s="11">
        <f t="shared" si="2613"/>
        <v>0</v>
      </c>
      <c r="U1142" s="11"/>
      <c r="V1142" s="11"/>
      <c r="W1142" s="11"/>
      <c r="X1142" s="11">
        <f t="shared" si="2614"/>
        <v>13155.13084</v>
      </c>
      <c r="Y1142" s="11">
        <f t="shared" si="2615"/>
        <v>0</v>
      </c>
      <c r="Z1142" s="11">
        <f t="shared" si="2616"/>
        <v>0</v>
      </c>
      <c r="AA1142" s="11"/>
      <c r="AB1142" s="11"/>
      <c r="AC1142" s="11"/>
      <c r="AD1142" s="11">
        <f t="shared" si="2617"/>
        <v>13155.13084</v>
      </c>
      <c r="AE1142" s="11">
        <f t="shared" si="2618"/>
        <v>0</v>
      </c>
      <c r="AF1142" s="11">
        <f t="shared" si="2619"/>
        <v>0</v>
      </c>
      <c r="AG1142" s="11"/>
      <c r="AH1142" s="11">
        <f t="shared" si="2620"/>
        <v>13155.13084</v>
      </c>
      <c r="AI1142" s="11">
        <f t="shared" si="2621"/>
        <v>0</v>
      </c>
      <c r="AJ1142" s="11">
        <f t="shared" si="2622"/>
        <v>0</v>
      </c>
      <c r="AK1142" s="11"/>
      <c r="AL1142" s="11"/>
      <c r="AM1142" s="11"/>
      <c r="AN1142" s="11">
        <f t="shared" si="2623"/>
        <v>13155.13084</v>
      </c>
      <c r="AO1142" s="11">
        <f t="shared" si="2624"/>
        <v>0</v>
      </c>
      <c r="AP1142" s="11">
        <f t="shared" si="2625"/>
        <v>0</v>
      </c>
      <c r="AQ1142" s="11"/>
      <c r="AR1142" s="11"/>
      <c r="AS1142" s="11"/>
      <c r="AT1142" s="11">
        <f t="shared" si="2626"/>
        <v>13155.13084</v>
      </c>
      <c r="AU1142" s="11">
        <f t="shared" si="2627"/>
        <v>0</v>
      </c>
      <c r="AV1142" s="11">
        <f t="shared" si="2628"/>
        <v>0</v>
      </c>
      <c r="AW1142" s="11"/>
      <c r="AX1142" s="11"/>
      <c r="AY1142" s="11"/>
      <c r="AZ1142" s="11">
        <f t="shared" si="2629"/>
        <v>13155.13084</v>
      </c>
      <c r="BA1142" s="11">
        <f t="shared" si="2630"/>
        <v>0</v>
      </c>
      <c r="BB1142" s="11">
        <f t="shared" si="2631"/>
        <v>0</v>
      </c>
      <c r="BC1142" s="11"/>
      <c r="BD1142" s="11"/>
      <c r="BE1142" s="11"/>
      <c r="BF1142" s="11">
        <f t="shared" si="2632"/>
        <v>13155.13084</v>
      </c>
      <c r="BG1142" s="11">
        <f t="shared" si="2633"/>
        <v>0</v>
      </c>
      <c r="BH1142" s="11">
        <f t="shared" si="2634"/>
        <v>0</v>
      </c>
      <c r="BI1142" s="11"/>
      <c r="BJ1142" s="11"/>
      <c r="BK1142" s="11"/>
      <c r="BL1142" s="11">
        <f t="shared" si="2783"/>
        <v>13155.13084</v>
      </c>
      <c r="BM1142" s="11"/>
      <c r="BN1142" s="43">
        <f t="shared" si="2741"/>
        <v>13155.13084</v>
      </c>
      <c r="BO1142" s="11">
        <f t="shared" si="2710"/>
        <v>0</v>
      </c>
      <c r="BP1142" s="11"/>
      <c r="BQ1142" s="43">
        <f t="shared" si="2743"/>
        <v>0</v>
      </c>
      <c r="BR1142" s="11">
        <f t="shared" si="2711"/>
        <v>0</v>
      </c>
      <c r="BS1142" s="11"/>
      <c r="BT1142" s="43">
        <f t="shared" si="2744"/>
        <v>0</v>
      </c>
      <c r="BU1142" s="11"/>
      <c r="BV1142" s="21"/>
      <c r="BW1142" s="21"/>
      <c r="BX1142" s="1" t="str">
        <f t="shared" si="2785"/>
        <v>0501</v>
      </c>
    </row>
    <row r="1143" spans="1:76" ht="31.2" customHeight="1" x14ac:dyDescent="0.3">
      <c r="A1143" s="62" t="s">
        <v>756</v>
      </c>
      <c r="B1143" s="63"/>
      <c r="C1143" s="62"/>
      <c r="D1143" s="62"/>
      <c r="E1143" s="64" t="s">
        <v>757</v>
      </c>
      <c r="F1143" s="11">
        <f t="shared" si="2789"/>
        <v>700000</v>
      </c>
      <c r="G1143" s="11">
        <f t="shared" si="2790"/>
        <v>400000</v>
      </c>
      <c r="H1143" s="11">
        <f t="shared" si="2791"/>
        <v>0</v>
      </c>
      <c r="I1143" s="11">
        <f t="shared" si="2792"/>
        <v>0</v>
      </c>
      <c r="J1143" s="11">
        <f t="shared" si="2793"/>
        <v>0</v>
      </c>
      <c r="K1143" s="11">
        <f t="shared" si="2794"/>
        <v>0</v>
      </c>
      <c r="L1143" s="11">
        <f t="shared" si="2749"/>
        <v>700000</v>
      </c>
      <c r="M1143" s="11">
        <f t="shared" si="2750"/>
        <v>400000</v>
      </c>
      <c r="N1143" s="11">
        <f t="shared" si="2751"/>
        <v>0</v>
      </c>
      <c r="O1143" s="11">
        <f t="shared" si="2819"/>
        <v>0</v>
      </c>
      <c r="P1143" s="11">
        <f t="shared" si="2820"/>
        <v>0</v>
      </c>
      <c r="Q1143" s="11">
        <f t="shared" si="2821"/>
        <v>0</v>
      </c>
      <c r="R1143" s="11">
        <f t="shared" ref="R1143:R1208" si="2822">L1143+O1143</f>
        <v>700000</v>
      </c>
      <c r="S1143" s="11">
        <f t="shared" ref="S1143:S1208" si="2823">M1143+P1143</f>
        <v>400000</v>
      </c>
      <c r="T1143" s="11">
        <f t="shared" ref="T1143:T1208" si="2824">N1143+Q1143</f>
        <v>0</v>
      </c>
      <c r="U1143" s="11">
        <f t="shared" si="2795"/>
        <v>0</v>
      </c>
      <c r="V1143" s="11">
        <f t="shared" si="2796"/>
        <v>0</v>
      </c>
      <c r="W1143" s="11">
        <f t="shared" si="2797"/>
        <v>0</v>
      </c>
      <c r="X1143" s="11">
        <f t="shared" ref="X1143:X1208" si="2825">R1143+U1143</f>
        <v>700000</v>
      </c>
      <c r="Y1143" s="11">
        <f t="shared" ref="Y1143:Y1208" si="2826">S1143+V1143</f>
        <v>400000</v>
      </c>
      <c r="Z1143" s="11">
        <f t="shared" ref="Z1143:Z1208" si="2827">T1143+W1143</f>
        <v>0</v>
      </c>
      <c r="AA1143" s="11">
        <f t="shared" si="2798"/>
        <v>0</v>
      </c>
      <c r="AB1143" s="11">
        <f t="shared" si="2799"/>
        <v>0</v>
      </c>
      <c r="AC1143" s="11">
        <f t="shared" si="2800"/>
        <v>0</v>
      </c>
      <c r="AD1143" s="11">
        <f t="shared" ref="AD1143:AD1211" si="2828">X1143+AA1143</f>
        <v>700000</v>
      </c>
      <c r="AE1143" s="11">
        <f t="shared" ref="AE1143:AE1211" si="2829">Y1143+AB1143</f>
        <v>400000</v>
      </c>
      <c r="AF1143" s="11">
        <f t="shared" ref="AF1143:AF1211" si="2830">Z1143+AC1143</f>
        <v>0</v>
      </c>
      <c r="AG1143" s="11">
        <f t="shared" si="2801"/>
        <v>0</v>
      </c>
      <c r="AH1143" s="11">
        <f t="shared" ref="AH1143:AH1211" si="2831">AD1143+AG1143</f>
        <v>700000</v>
      </c>
      <c r="AI1143" s="11">
        <f t="shared" ref="AI1143:AI1211" si="2832">AE1143</f>
        <v>400000</v>
      </c>
      <c r="AJ1143" s="11">
        <f t="shared" ref="AJ1143:AJ1211" si="2833">AF1143</f>
        <v>0</v>
      </c>
      <c r="AK1143" s="11">
        <f t="shared" si="2802"/>
        <v>0</v>
      </c>
      <c r="AL1143" s="11">
        <f t="shared" si="2803"/>
        <v>0</v>
      </c>
      <c r="AM1143" s="11">
        <f t="shared" si="2804"/>
        <v>0</v>
      </c>
      <c r="AN1143" s="11">
        <f t="shared" ref="AN1143:AN1225" si="2834">AH1143+AK1143</f>
        <v>700000</v>
      </c>
      <c r="AO1143" s="11">
        <f t="shared" ref="AO1143:AO1225" si="2835">AI1143+AL1143</f>
        <v>400000</v>
      </c>
      <c r="AP1143" s="11">
        <f t="shared" ref="AP1143:AP1225" si="2836">AJ1143+AM1143</f>
        <v>0</v>
      </c>
      <c r="AQ1143" s="11">
        <f t="shared" si="2805"/>
        <v>0</v>
      </c>
      <c r="AR1143" s="11">
        <f t="shared" si="2806"/>
        <v>0</v>
      </c>
      <c r="AS1143" s="11">
        <f t="shared" si="2807"/>
        <v>0</v>
      </c>
      <c r="AT1143" s="11">
        <f t="shared" ref="AT1143:AT1225" si="2837">AN1143+AQ1143</f>
        <v>700000</v>
      </c>
      <c r="AU1143" s="11">
        <f t="shared" ref="AU1143:AU1225" si="2838">AO1143+AR1143</f>
        <v>400000</v>
      </c>
      <c r="AV1143" s="11">
        <f t="shared" ref="AV1143:AV1225" si="2839">AP1143+AS1143</f>
        <v>0</v>
      </c>
      <c r="AW1143" s="11">
        <f t="shared" si="2808"/>
        <v>0</v>
      </c>
      <c r="AX1143" s="11">
        <f t="shared" si="2809"/>
        <v>0</v>
      </c>
      <c r="AY1143" s="11">
        <f t="shared" si="2810"/>
        <v>0</v>
      </c>
      <c r="AZ1143" s="11">
        <f t="shared" ref="AZ1143:AZ1225" si="2840">AT1143+AW1143</f>
        <v>700000</v>
      </c>
      <c r="BA1143" s="11">
        <f t="shared" ref="BA1143:BA1225" si="2841">AU1143+AX1143</f>
        <v>400000</v>
      </c>
      <c r="BB1143" s="11">
        <f t="shared" ref="BB1143:BB1225" si="2842">AV1143+AY1143</f>
        <v>0</v>
      </c>
      <c r="BC1143" s="11">
        <f t="shared" si="2811"/>
        <v>0</v>
      </c>
      <c r="BD1143" s="11">
        <f t="shared" si="2812"/>
        <v>0</v>
      </c>
      <c r="BE1143" s="11">
        <f t="shared" si="2813"/>
        <v>0</v>
      </c>
      <c r="BF1143" s="11">
        <f t="shared" ref="BF1143:BF1225" si="2843">AZ1143+BC1143</f>
        <v>700000</v>
      </c>
      <c r="BG1143" s="11">
        <f t="shared" ref="BG1143:BG1225" si="2844">BA1143+BD1143</f>
        <v>400000</v>
      </c>
      <c r="BH1143" s="11">
        <f t="shared" ref="BH1143:BH1225" si="2845">BB1143+BE1143</f>
        <v>0</v>
      </c>
      <c r="BI1143" s="11">
        <f t="shared" si="2814"/>
        <v>198540</v>
      </c>
      <c r="BJ1143" s="11">
        <f t="shared" si="2815"/>
        <v>150000</v>
      </c>
      <c r="BK1143" s="11">
        <f t="shared" si="2816"/>
        <v>0</v>
      </c>
      <c r="BL1143" s="11">
        <f t="shared" si="2783"/>
        <v>898540</v>
      </c>
      <c r="BM1143" s="11">
        <f t="shared" si="2817"/>
        <v>0</v>
      </c>
      <c r="BN1143" s="43">
        <f t="shared" si="2741"/>
        <v>898540</v>
      </c>
      <c r="BO1143" s="11">
        <f t="shared" si="2710"/>
        <v>550000</v>
      </c>
      <c r="BP1143" s="11">
        <f t="shared" si="2818"/>
        <v>0</v>
      </c>
      <c r="BQ1143" s="43">
        <f t="shared" si="2743"/>
        <v>550000</v>
      </c>
      <c r="BR1143" s="11">
        <f t="shared" si="2711"/>
        <v>0</v>
      </c>
      <c r="BS1143" s="11">
        <f t="shared" si="2818"/>
        <v>0</v>
      </c>
      <c r="BT1143" s="43">
        <f t="shared" si="2744"/>
        <v>0</v>
      </c>
      <c r="BU1143" s="11">
        <f t="shared" si="2818"/>
        <v>0</v>
      </c>
      <c r="BV1143" s="21"/>
      <c r="BW1143" s="21"/>
      <c r="BX1143" s="1" t="str">
        <f t="shared" si="2785"/>
        <v/>
      </c>
    </row>
    <row r="1144" spans="1:76" ht="46.8" customHeight="1" x14ac:dyDescent="0.3">
      <c r="A1144" s="62" t="s">
        <v>756</v>
      </c>
      <c r="B1144" s="63" t="s">
        <v>82</v>
      </c>
      <c r="C1144" s="62"/>
      <c r="D1144" s="62"/>
      <c r="E1144" s="64" t="s">
        <v>83</v>
      </c>
      <c r="F1144" s="11">
        <f t="shared" si="2789"/>
        <v>700000</v>
      </c>
      <c r="G1144" s="11">
        <f t="shared" si="2790"/>
        <v>400000</v>
      </c>
      <c r="H1144" s="11">
        <f t="shared" si="2791"/>
        <v>0</v>
      </c>
      <c r="I1144" s="11">
        <f t="shared" si="2792"/>
        <v>0</v>
      </c>
      <c r="J1144" s="11">
        <f t="shared" si="2793"/>
        <v>0</v>
      </c>
      <c r="K1144" s="11">
        <f t="shared" si="2794"/>
        <v>0</v>
      </c>
      <c r="L1144" s="11">
        <f t="shared" si="2749"/>
        <v>700000</v>
      </c>
      <c r="M1144" s="11">
        <f t="shared" si="2750"/>
        <v>400000</v>
      </c>
      <c r="N1144" s="11">
        <f t="shared" si="2751"/>
        <v>0</v>
      </c>
      <c r="O1144" s="11">
        <f t="shared" si="2819"/>
        <v>0</v>
      </c>
      <c r="P1144" s="11">
        <f t="shared" si="2820"/>
        <v>0</v>
      </c>
      <c r="Q1144" s="11">
        <f t="shared" si="2821"/>
        <v>0</v>
      </c>
      <c r="R1144" s="11">
        <f t="shared" si="2822"/>
        <v>700000</v>
      </c>
      <c r="S1144" s="11">
        <f t="shared" si="2823"/>
        <v>400000</v>
      </c>
      <c r="T1144" s="11">
        <f t="shared" si="2824"/>
        <v>0</v>
      </c>
      <c r="U1144" s="11">
        <f t="shared" si="2795"/>
        <v>0</v>
      </c>
      <c r="V1144" s="11">
        <f t="shared" si="2796"/>
        <v>0</v>
      </c>
      <c r="W1144" s="11">
        <f t="shared" si="2797"/>
        <v>0</v>
      </c>
      <c r="X1144" s="11">
        <f t="shared" si="2825"/>
        <v>700000</v>
      </c>
      <c r="Y1144" s="11">
        <f t="shared" si="2826"/>
        <v>400000</v>
      </c>
      <c r="Z1144" s="11">
        <f t="shared" si="2827"/>
        <v>0</v>
      </c>
      <c r="AA1144" s="11">
        <f t="shared" si="2798"/>
        <v>0</v>
      </c>
      <c r="AB1144" s="11">
        <f t="shared" si="2799"/>
        <v>0</v>
      </c>
      <c r="AC1144" s="11">
        <f t="shared" si="2800"/>
        <v>0</v>
      </c>
      <c r="AD1144" s="11">
        <f t="shared" si="2828"/>
        <v>700000</v>
      </c>
      <c r="AE1144" s="11">
        <f t="shared" si="2829"/>
        <v>400000</v>
      </c>
      <c r="AF1144" s="11">
        <f t="shared" si="2830"/>
        <v>0</v>
      </c>
      <c r="AG1144" s="11">
        <f t="shared" si="2801"/>
        <v>0</v>
      </c>
      <c r="AH1144" s="11">
        <f t="shared" si="2831"/>
        <v>700000</v>
      </c>
      <c r="AI1144" s="11">
        <f t="shared" si="2832"/>
        <v>400000</v>
      </c>
      <c r="AJ1144" s="11">
        <f t="shared" si="2833"/>
        <v>0</v>
      </c>
      <c r="AK1144" s="11">
        <f t="shared" si="2802"/>
        <v>0</v>
      </c>
      <c r="AL1144" s="11">
        <f t="shared" si="2803"/>
        <v>0</v>
      </c>
      <c r="AM1144" s="11">
        <f t="shared" si="2804"/>
        <v>0</v>
      </c>
      <c r="AN1144" s="11">
        <f t="shared" si="2834"/>
        <v>700000</v>
      </c>
      <c r="AO1144" s="11">
        <f t="shared" si="2835"/>
        <v>400000</v>
      </c>
      <c r="AP1144" s="11">
        <f t="shared" si="2836"/>
        <v>0</v>
      </c>
      <c r="AQ1144" s="11">
        <f t="shared" si="2805"/>
        <v>0</v>
      </c>
      <c r="AR1144" s="11">
        <f t="shared" si="2806"/>
        <v>0</v>
      </c>
      <c r="AS1144" s="11">
        <f t="shared" si="2807"/>
        <v>0</v>
      </c>
      <c r="AT1144" s="11">
        <f t="shared" si="2837"/>
        <v>700000</v>
      </c>
      <c r="AU1144" s="11">
        <f t="shared" si="2838"/>
        <v>400000</v>
      </c>
      <c r="AV1144" s="11">
        <f t="shared" si="2839"/>
        <v>0</v>
      </c>
      <c r="AW1144" s="11">
        <f t="shared" si="2808"/>
        <v>0</v>
      </c>
      <c r="AX1144" s="11">
        <f t="shared" si="2809"/>
        <v>0</v>
      </c>
      <c r="AY1144" s="11">
        <f t="shared" si="2810"/>
        <v>0</v>
      </c>
      <c r="AZ1144" s="11">
        <f t="shared" si="2840"/>
        <v>700000</v>
      </c>
      <c r="BA1144" s="11">
        <f t="shared" si="2841"/>
        <v>400000</v>
      </c>
      <c r="BB1144" s="11">
        <f t="shared" si="2842"/>
        <v>0</v>
      </c>
      <c r="BC1144" s="11">
        <f t="shared" si="2811"/>
        <v>0</v>
      </c>
      <c r="BD1144" s="11">
        <f t="shared" si="2812"/>
        <v>0</v>
      </c>
      <c r="BE1144" s="11">
        <f t="shared" si="2813"/>
        <v>0</v>
      </c>
      <c r="BF1144" s="11">
        <f t="shared" si="2843"/>
        <v>700000</v>
      </c>
      <c r="BG1144" s="11">
        <f t="shared" si="2844"/>
        <v>400000</v>
      </c>
      <c r="BH1144" s="11">
        <f t="shared" si="2845"/>
        <v>0</v>
      </c>
      <c r="BI1144" s="11">
        <f t="shared" si="2814"/>
        <v>198540</v>
      </c>
      <c r="BJ1144" s="11">
        <f t="shared" si="2815"/>
        <v>150000</v>
      </c>
      <c r="BK1144" s="11">
        <f t="shared" si="2816"/>
        <v>0</v>
      </c>
      <c r="BL1144" s="11">
        <f t="shared" si="2783"/>
        <v>898540</v>
      </c>
      <c r="BM1144" s="11">
        <f t="shared" si="2817"/>
        <v>0</v>
      </c>
      <c r="BN1144" s="43">
        <f t="shared" si="2741"/>
        <v>898540</v>
      </c>
      <c r="BO1144" s="11">
        <f t="shared" si="2710"/>
        <v>550000</v>
      </c>
      <c r="BP1144" s="11">
        <f t="shared" si="2818"/>
        <v>0</v>
      </c>
      <c r="BQ1144" s="43">
        <f t="shared" si="2743"/>
        <v>550000</v>
      </c>
      <c r="BR1144" s="11">
        <f t="shared" si="2711"/>
        <v>0</v>
      </c>
      <c r="BS1144" s="11">
        <f t="shared" si="2818"/>
        <v>0</v>
      </c>
      <c r="BT1144" s="43">
        <f t="shared" si="2744"/>
        <v>0</v>
      </c>
      <c r="BU1144" s="11">
        <f t="shared" si="2818"/>
        <v>0</v>
      </c>
      <c r="BV1144" s="21"/>
      <c r="BW1144" s="21"/>
      <c r="BX1144" s="1" t="str">
        <f t="shared" si="2785"/>
        <v/>
      </c>
    </row>
    <row r="1145" spans="1:76" ht="15.6" customHeight="1" x14ac:dyDescent="0.3">
      <c r="A1145" s="62" t="s">
        <v>756</v>
      </c>
      <c r="B1145" s="63">
        <v>600</v>
      </c>
      <c r="C1145" s="62" t="s">
        <v>66</v>
      </c>
      <c r="D1145" s="62" t="s">
        <v>43</v>
      </c>
      <c r="E1145" s="64" t="s">
        <v>755</v>
      </c>
      <c r="F1145" s="11">
        <v>700000</v>
      </c>
      <c r="G1145" s="11">
        <v>400000</v>
      </c>
      <c r="H1145" s="11">
        <v>0</v>
      </c>
      <c r="I1145" s="11"/>
      <c r="J1145" s="11"/>
      <c r="K1145" s="11"/>
      <c r="L1145" s="11">
        <f t="shared" si="2749"/>
        <v>700000</v>
      </c>
      <c r="M1145" s="11">
        <f t="shared" si="2750"/>
        <v>400000</v>
      </c>
      <c r="N1145" s="11">
        <f t="shared" si="2751"/>
        <v>0</v>
      </c>
      <c r="O1145" s="11"/>
      <c r="P1145" s="11"/>
      <c r="Q1145" s="11"/>
      <c r="R1145" s="11">
        <f t="shared" si="2822"/>
        <v>700000</v>
      </c>
      <c r="S1145" s="11">
        <f t="shared" si="2823"/>
        <v>400000</v>
      </c>
      <c r="T1145" s="11">
        <f t="shared" si="2824"/>
        <v>0</v>
      </c>
      <c r="U1145" s="11"/>
      <c r="V1145" s="11"/>
      <c r="W1145" s="11"/>
      <c r="X1145" s="11">
        <f t="shared" si="2825"/>
        <v>700000</v>
      </c>
      <c r="Y1145" s="11">
        <f t="shared" si="2826"/>
        <v>400000</v>
      </c>
      <c r="Z1145" s="11">
        <f t="shared" si="2827"/>
        <v>0</v>
      </c>
      <c r="AA1145" s="11"/>
      <c r="AB1145" s="11"/>
      <c r="AC1145" s="11"/>
      <c r="AD1145" s="11">
        <f t="shared" si="2828"/>
        <v>700000</v>
      </c>
      <c r="AE1145" s="11">
        <f t="shared" si="2829"/>
        <v>400000</v>
      </c>
      <c r="AF1145" s="11">
        <f t="shared" si="2830"/>
        <v>0</v>
      </c>
      <c r="AG1145" s="11"/>
      <c r="AH1145" s="11">
        <f t="shared" si="2831"/>
        <v>700000</v>
      </c>
      <c r="AI1145" s="11">
        <f t="shared" si="2832"/>
        <v>400000</v>
      </c>
      <c r="AJ1145" s="11">
        <f t="shared" si="2833"/>
        <v>0</v>
      </c>
      <c r="AK1145" s="11"/>
      <c r="AL1145" s="11"/>
      <c r="AM1145" s="11"/>
      <c r="AN1145" s="11">
        <f t="shared" si="2834"/>
        <v>700000</v>
      </c>
      <c r="AO1145" s="11">
        <f t="shared" si="2835"/>
        <v>400000</v>
      </c>
      <c r="AP1145" s="11">
        <f t="shared" si="2836"/>
        <v>0</v>
      </c>
      <c r="AQ1145" s="11"/>
      <c r="AR1145" s="11"/>
      <c r="AS1145" s="11"/>
      <c r="AT1145" s="11">
        <f t="shared" si="2837"/>
        <v>700000</v>
      </c>
      <c r="AU1145" s="11">
        <f t="shared" si="2838"/>
        <v>400000</v>
      </c>
      <c r="AV1145" s="11">
        <f t="shared" si="2839"/>
        <v>0</v>
      </c>
      <c r="AW1145" s="11"/>
      <c r="AX1145" s="11"/>
      <c r="AY1145" s="11"/>
      <c r="AZ1145" s="11">
        <f t="shared" si="2840"/>
        <v>700000</v>
      </c>
      <c r="BA1145" s="11">
        <f t="shared" si="2841"/>
        <v>400000</v>
      </c>
      <c r="BB1145" s="11">
        <f t="shared" si="2842"/>
        <v>0</v>
      </c>
      <c r="BC1145" s="11"/>
      <c r="BD1145" s="11"/>
      <c r="BE1145" s="11"/>
      <c r="BF1145" s="11">
        <f t="shared" si="2843"/>
        <v>700000</v>
      </c>
      <c r="BG1145" s="11">
        <f t="shared" si="2844"/>
        <v>400000</v>
      </c>
      <c r="BH1145" s="11">
        <f t="shared" si="2845"/>
        <v>0</v>
      </c>
      <c r="BI1145" s="11">
        <v>198540</v>
      </c>
      <c r="BJ1145" s="11">
        <v>150000</v>
      </c>
      <c r="BK1145" s="11"/>
      <c r="BL1145" s="11">
        <f t="shared" si="2783"/>
        <v>898540</v>
      </c>
      <c r="BM1145" s="11"/>
      <c r="BN1145" s="43">
        <f t="shared" si="2741"/>
        <v>898540</v>
      </c>
      <c r="BO1145" s="11">
        <f t="shared" si="2710"/>
        <v>550000</v>
      </c>
      <c r="BP1145" s="11"/>
      <c r="BQ1145" s="43">
        <f t="shared" si="2743"/>
        <v>550000</v>
      </c>
      <c r="BR1145" s="11">
        <f t="shared" si="2711"/>
        <v>0</v>
      </c>
      <c r="BS1145" s="11"/>
      <c r="BT1145" s="43">
        <f t="shared" si="2744"/>
        <v>0</v>
      </c>
      <c r="BU1145" s="11"/>
      <c r="BV1145" s="21"/>
      <c r="BW1145" s="21"/>
      <c r="BX1145" s="1" t="str">
        <f t="shared" si="2785"/>
        <v>0501</v>
      </c>
    </row>
    <row r="1146" spans="1:76" ht="15.6" customHeight="1" x14ac:dyDescent="0.3">
      <c r="A1146" s="62" t="s">
        <v>758</v>
      </c>
      <c r="B1146" s="63"/>
      <c r="C1146" s="62"/>
      <c r="D1146" s="62"/>
      <c r="E1146" s="65" t="s">
        <v>576</v>
      </c>
      <c r="F1146" s="11"/>
      <c r="G1146" s="11"/>
      <c r="H1146" s="11"/>
      <c r="I1146" s="11"/>
      <c r="J1146" s="11"/>
      <c r="K1146" s="11"/>
      <c r="L1146" s="11"/>
      <c r="M1146" s="11"/>
      <c r="N1146" s="11"/>
      <c r="O1146" s="11">
        <f>O1147+O1149</f>
        <v>147117.68342000002</v>
      </c>
      <c r="P1146" s="11">
        <f>P1147+P1149</f>
        <v>0</v>
      </c>
      <c r="Q1146" s="11">
        <f>Q1147+Q1149</f>
        <v>0</v>
      </c>
      <c r="R1146" s="11">
        <f t="shared" si="2822"/>
        <v>147117.68342000002</v>
      </c>
      <c r="S1146" s="11">
        <f t="shared" si="2823"/>
        <v>0</v>
      </c>
      <c r="T1146" s="11">
        <f t="shared" si="2824"/>
        <v>0</v>
      </c>
      <c r="U1146" s="11"/>
      <c r="V1146" s="11"/>
      <c r="W1146" s="11"/>
      <c r="X1146" s="11">
        <f t="shared" si="2825"/>
        <v>147117.68342000002</v>
      </c>
      <c r="Y1146" s="11">
        <f t="shared" si="2826"/>
        <v>0</v>
      </c>
      <c r="Z1146" s="11">
        <f t="shared" si="2827"/>
        <v>0</v>
      </c>
      <c r="AA1146" s="11"/>
      <c r="AB1146" s="11"/>
      <c r="AC1146" s="11"/>
      <c r="AD1146" s="11">
        <f t="shared" si="2828"/>
        <v>147117.68342000002</v>
      </c>
      <c r="AE1146" s="11">
        <f t="shared" si="2829"/>
        <v>0</v>
      </c>
      <c r="AF1146" s="11">
        <f t="shared" si="2830"/>
        <v>0</v>
      </c>
      <c r="AG1146" s="11"/>
      <c r="AH1146" s="11">
        <f t="shared" si="2831"/>
        <v>147117.68342000002</v>
      </c>
      <c r="AI1146" s="11">
        <f t="shared" si="2832"/>
        <v>0</v>
      </c>
      <c r="AJ1146" s="11">
        <f t="shared" si="2833"/>
        <v>0</v>
      </c>
      <c r="AK1146" s="11"/>
      <c r="AL1146" s="11"/>
      <c r="AM1146" s="11"/>
      <c r="AN1146" s="11">
        <f t="shared" si="2834"/>
        <v>147117.68342000002</v>
      </c>
      <c r="AO1146" s="11">
        <f t="shared" si="2835"/>
        <v>0</v>
      </c>
      <c r="AP1146" s="11">
        <f t="shared" si="2836"/>
        <v>0</v>
      </c>
      <c r="AQ1146" s="11"/>
      <c r="AR1146" s="11"/>
      <c r="AS1146" s="11"/>
      <c r="AT1146" s="11">
        <f t="shared" si="2837"/>
        <v>147117.68342000002</v>
      </c>
      <c r="AU1146" s="11">
        <f t="shared" si="2838"/>
        <v>0</v>
      </c>
      <c r="AV1146" s="11">
        <f t="shared" si="2839"/>
        <v>0</v>
      </c>
      <c r="AW1146" s="11"/>
      <c r="AX1146" s="11"/>
      <c r="AY1146" s="11"/>
      <c r="AZ1146" s="11">
        <f t="shared" si="2840"/>
        <v>147117.68342000002</v>
      </c>
      <c r="BA1146" s="11">
        <f t="shared" si="2841"/>
        <v>0</v>
      </c>
      <c r="BB1146" s="11">
        <f t="shared" si="2842"/>
        <v>0</v>
      </c>
      <c r="BC1146" s="11"/>
      <c r="BD1146" s="11"/>
      <c r="BE1146" s="11"/>
      <c r="BF1146" s="11">
        <f t="shared" si="2843"/>
        <v>147117.68342000002</v>
      </c>
      <c r="BG1146" s="11">
        <f t="shared" si="2844"/>
        <v>0</v>
      </c>
      <c r="BH1146" s="11">
        <f t="shared" si="2845"/>
        <v>0</v>
      </c>
      <c r="BI1146" s="11"/>
      <c r="BJ1146" s="11"/>
      <c r="BK1146" s="11"/>
      <c r="BL1146" s="11">
        <f t="shared" si="2783"/>
        <v>147117.68342000002</v>
      </c>
      <c r="BM1146" s="11"/>
      <c r="BN1146" s="43">
        <f t="shared" si="2741"/>
        <v>147117.68342000002</v>
      </c>
      <c r="BO1146" s="11">
        <f t="shared" si="2710"/>
        <v>0</v>
      </c>
      <c r="BP1146" s="11"/>
      <c r="BQ1146" s="43">
        <f t="shared" si="2743"/>
        <v>0</v>
      </c>
      <c r="BR1146" s="11">
        <f t="shared" si="2711"/>
        <v>0</v>
      </c>
      <c r="BS1146" s="11"/>
      <c r="BT1146" s="43">
        <f t="shared" si="2744"/>
        <v>0</v>
      </c>
      <c r="BU1146" s="11"/>
      <c r="BV1146" s="21"/>
      <c r="BW1146" s="21"/>
      <c r="BX1146" s="1" t="str">
        <f t="shared" si="2785"/>
        <v/>
      </c>
    </row>
    <row r="1147" spans="1:76" ht="46.8" customHeight="1" x14ac:dyDescent="0.3">
      <c r="A1147" s="62" t="s">
        <v>758</v>
      </c>
      <c r="B1147" s="63" t="s">
        <v>82</v>
      </c>
      <c r="C1147" s="62"/>
      <c r="D1147" s="62"/>
      <c r="E1147" s="64" t="s">
        <v>83</v>
      </c>
      <c r="F1147" s="11"/>
      <c r="G1147" s="11"/>
      <c r="H1147" s="11"/>
      <c r="I1147" s="11"/>
      <c r="J1147" s="11"/>
      <c r="K1147" s="11"/>
      <c r="L1147" s="11"/>
      <c r="M1147" s="11"/>
      <c r="N1147" s="11"/>
      <c r="O1147" s="11">
        <f t="shared" si="2819"/>
        <v>143456.22542</v>
      </c>
      <c r="P1147" s="11">
        <f t="shared" si="2820"/>
        <v>0</v>
      </c>
      <c r="Q1147" s="11">
        <f t="shared" si="2821"/>
        <v>0</v>
      </c>
      <c r="R1147" s="11">
        <f t="shared" si="2822"/>
        <v>143456.22542</v>
      </c>
      <c r="S1147" s="11">
        <f t="shared" si="2823"/>
        <v>0</v>
      </c>
      <c r="T1147" s="11">
        <f t="shared" si="2824"/>
        <v>0</v>
      </c>
      <c r="U1147" s="11"/>
      <c r="V1147" s="11"/>
      <c r="W1147" s="11"/>
      <c r="X1147" s="11">
        <f t="shared" si="2825"/>
        <v>143456.22542</v>
      </c>
      <c r="Y1147" s="11">
        <f t="shared" si="2826"/>
        <v>0</v>
      </c>
      <c r="Z1147" s="11">
        <f t="shared" si="2827"/>
        <v>0</v>
      </c>
      <c r="AA1147" s="11"/>
      <c r="AB1147" s="11"/>
      <c r="AC1147" s="11"/>
      <c r="AD1147" s="11">
        <f t="shared" si="2828"/>
        <v>143456.22542</v>
      </c>
      <c r="AE1147" s="11">
        <f t="shared" si="2829"/>
        <v>0</v>
      </c>
      <c r="AF1147" s="11">
        <f t="shared" si="2830"/>
        <v>0</v>
      </c>
      <c r="AG1147" s="11"/>
      <c r="AH1147" s="11">
        <f t="shared" si="2831"/>
        <v>143456.22542</v>
      </c>
      <c r="AI1147" s="11">
        <f t="shared" si="2832"/>
        <v>0</v>
      </c>
      <c r="AJ1147" s="11">
        <f t="shared" si="2833"/>
        <v>0</v>
      </c>
      <c r="AK1147" s="11"/>
      <c r="AL1147" s="11"/>
      <c r="AM1147" s="11"/>
      <c r="AN1147" s="11">
        <f t="shared" si="2834"/>
        <v>143456.22542</v>
      </c>
      <c r="AO1147" s="11">
        <f t="shared" si="2835"/>
        <v>0</v>
      </c>
      <c r="AP1147" s="11">
        <f t="shared" si="2836"/>
        <v>0</v>
      </c>
      <c r="AQ1147" s="11"/>
      <c r="AR1147" s="11"/>
      <c r="AS1147" s="11"/>
      <c r="AT1147" s="11">
        <f t="shared" si="2837"/>
        <v>143456.22542</v>
      </c>
      <c r="AU1147" s="11">
        <f t="shared" si="2838"/>
        <v>0</v>
      </c>
      <c r="AV1147" s="11">
        <f t="shared" si="2839"/>
        <v>0</v>
      </c>
      <c r="AW1147" s="11"/>
      <c r="AX1147" s="11"/>
      <c r="AY1147" s="11"/>
      <c r="AZ1147" s="11">
        <f t="shared" si="2840"/>
        <v>143456.22542</v>
      </c>
      <c r="BA1147" s="11">
        <f t="shared" si="2841"/>
        <v>0</v>
      </c>
      <c r="BB1147" s="11">
        <f t="shared" si="2842"/>
        <v>0</v>
      </c>
      <c r="BC1147" s="11"/>
      <c r="BD1147" s="11"/>
      <c r="BE1147" s="11"/>
      <c r="BF1147" s="11">
        <f t="shared" si="2843"/>
        <v>143456.22542</v>
      </c>
      <c r="BG1147" s="11">
        <f t="shared" si="2844"/>
        <v>0</v>
      </c>
      <c r="BH1147" s="11">
        <f t="shared" si="2845"/>
        <v>0</v>
      </c>
      <c r="BI1147" s="11"/>
      <c r="BJ1147" s="11"/>
      <c r="BK1147" s="11"/>
      <c r="BL1147" s="11">
        <f t="shared" si="2783"/>
        <v>143456.22542</v>
      </c>
      <c r="BM1147" s="11"/>
      <c r="BN1147" s="43">
        <f t="shared" si="2741"/>
        <v>143456.22542</v>
      </c>
      <c r="BO1147" s="11">
        <f t="shared" si="2710"/>
        <v>0</v>
      </c>
      <c r="BP1147" s="11"/>
      <c r="BQ1147" s="43">
        <f t="shared" si="2743"/>
        <v>0</v>
      </c>
      <c r="BR1147" s="11">
        <f t="shared" si="2711"/>
        <v>0</v>
      </c>
      <c r="BS1147" s="11"/>
      <c r="BT1147" s="43">
        <f t="shared" si="2744"/>
        <v>0</v>
      </c>
      <c r="BU1147" s="11"/>
      <c r="BV1147" s="21"/>
      <c r="BW1147" s="21"/>
      <c r="BX1147" s="1" t="str">
        <f t="shared" si="2785"/>
        <v/>
      </c>
    </row>
    <row r="1148" spans="1:76" ht="15.6" customHeight="1" x14ac:dyDescent="0.3">
      <c r="A1148" s="62" t="s">
        <v>758</v>
      </c>
      <c r="B1148" s="63">
        <v>600</v>
      </c>
      <c r="C1148" s="62" t="s">
        <v>66</v>
      </c>
      <c r="D1148" s="62" t="s">
        <v>43</v>
      </c>
      <c r="E1148" s="64" t="s">
        <v>755</v>
      </c>
      <c r="F1148" s="11"/>
      <c r="G1148" s="11"/>
      <c r="H1148" s="11"/>
      <c r="I1148" s="11"/>
      <c r="J1148" s="11"/>
      <c r="K1148" s="11"/>
      <c r="L1148" s="11"/>
      <c r="M1148" s="11"/>
      <c r="N1148" s="11"/>
      <c r="O1148" s="11">
        <f>73985.75593+69470.46949</f>
        <v>143456.22542</v>
      </c>
      <c r="P1148" s="11"/>
      <c r="Q1148" s="11"/>
      <c r="R1148" s="11">
        <f t="shared" si="2822"/>
        <v>143456.22542</v>
      </c>
      <c r="S1148" s="11">
        <f t="shared" si="2823"/>
        <v>0</v>
      </c>
      <c r="T1148" s="11">
        <f t="shared" si="2824"/>
        <v>0</v>
      </c>
      <c r="U1148" s="11"/>
      <c r="V1148" s="11"/>
      <c r="W1148" s="11"/>
      <c r="X1148" s="11">
        <f t="shared" si="2825"/>
        <v>143456.22542</v>
      </c>
      <c r="Y1148" s="11">
        <f t="shared" si="2826"/>
        <v>0</v>
      </c>
      <c r="Z1148" s="11">
        <f t="shared" si="2827"/>
        <v>0</v>
      </c>
      <c r="AA1148" s="11"/>
      <c r="AB1148" s="11"/>
      <c r="AC1148" s="11"/>
      <c r="AD1148" s="11">
        <f t="shared" si="2828"/>
        <v>143456.22542</v>
      </c>
      <c r="AE1148" s="11">
        <f t="shared" si="2829"/>
        <v>0</v>
      </c>
      <c r="AF1148" s="11">
        <f t="shared" si="2830"/>
        <v>0</v>
      </c>
      <c r="AG1148" s="11"/>
      <c r="AH1148" s="11">
        <f t="shared" si="2831"/>
        <v>143456.22542</v>
      </c>
      <c r="AI1148" s="11">
        <f t="shared" si="2832"/>
        <v>0</v>
      </c>
      <c r="AJ1148" s="11">
        <f t="shared" si="2833"/>
        <v>0</v>
      </c>
      <c r="AK1148" s="11"/>
      <c r="AL1148" s="11"/>
      <c r="AM1148" s="11"/>
      <c r="AN1148" s="11">
        <f t="shared" si="2834"/>
        <v>143456.22542</v>
      </c>
      <c r="AO1148" s="11">
        <f t="shared" si="2835"/>
        <v>0</v>
      </c>
      <c r="AP1148" s="11">
        <f t="shared" si="2836"/>
        <v>0</v>
      </c>
      <c r="AQ1148" s="11"/>
      <c r="AR1148" s="11"/>
      <c r="AS1148" s="11"/>
      <c r="AT1148" s="11">
        <f t="shared" si="2837"/>
        <v>143456.22542</v>
      </c>
      <c r="AU1148" s="11">
        <f t="shared" si="2838"/>
        <v>0</v>
      </c>
      <c r="AV1148" s="11">
        <f t="shared" si="2839"/>
        <v>0</v>
      </c>
      <c r="AW1148" s="11"/>
      <c r="AX1148" s="11"/>
      <c r="AY1148" s="11"/>
      <c r="AZ1148" s="11">
        <f t="shared" si="2840"/>
        <v>143456.22542</v>
      </c>
      <c r="BA1148" s="11">
        <f t="shared" si="2841"/>
        <v>0</v>
      </c>
      <c r="BB1148" s="11">
        <f t="shared" si="2842"/>
        <v>0</v>
      </c>
      <c r="BC1148" s="11"/>
      <c r="BD1148" s="11"/>
      <c r="BE1148" s="11"/>
      <c r="BF1148" s="11">
        <f t="shared" si="2843"/>
        <v>143456.22542</v>
      </c>
      <c r="BG1148" s="11">
        <f t="shared" si="2844"/>
        <v>0</v>
      </c>
      <c r="BH1148" s="11">
        <f t="shared" si="2845"/>
        <v>0</v>
      </c>
      <c r="BI1148" s="11"/>
      <c r="BJ1148" s="11"/>
      <c r="BK1148" s="11"/>
      <c r="BL1148" s="11">
        <f t="shared" si="2783"/>
        <v>143456.22542</v>
      </c>
      <c r="BM1148" s="11"/>
      <c r="BN1148" s="43">
        <f t="shared" si="2741"/>
        <v>143456.22542</v>
      </c>
      <c r="BO1148" s="11">
        <f t="shared" si="2710"/>
        <v>0</v>
      </c>
      <c r="BP1148" s="11"/>
      <c r="BQ1148" s="43">
        <f t="shared" si="2743"/>
        <v>0</v>
      </c>
      <c r="BR1148" s="11">
        <f t="shared" si="2711"/>
        <v>0</v>
      </c>
      <c r="BS1148" s="11"/>
      <c r="BT1148" s="43">
        <f t="shared" si="2744"/>
        <v>0</v>
      </c>
      <c r="BU1148" s="11"/>
      <c r="BV1148" s="21"/>
      <c r="BW1148" s="21"/>
      <c r="BX1148" s="1" t="str">
        <f t="shared" si="2785"/>
        <v>0501</v>
      </c>
    </row>
    <row r="1149" spans="1:76" ht="15.6" customHeight="1" x14ac:dyDescent="0.3">
      <c r="A1149" s="62" t="s">
        <v>758</v>
      </c>
      <c r="B1149" s="63" t="s">
        <v>58</v>
      </c>
      <c r="C1149" s="62"/>
      <c r="D1149" s="62"/>
      <c r="E1149" s="64" t="s">
        <v>59</v>
      </c>
      <c r="F1149" s="11"/>
      <c r="G1149" s="11"/>
      <c r="H1149" s="11"/>
      <c r="I1149" s="11"/>
      <c r="J1149" s="11"/>
      <c r="K1149" s="11"/>
      <c r="L1149" s="11"/>
      <c r="M1149" s="11"/>
      <c r="N1149" s="11"/>
      <c r="O1149" s="11">
        <f>O1150</f>
        <v>3661.4580000000001</v>
      </c>
      <c r="P1149" s="11">
        <f t="shared" si="2820"/>
        <v>0</v>
      </c>
      <c r="Q1149" s="11">
        <f t="shared" si="2821"/>
        <v>0</v>
      </c>
      <c r="R1149" s="11">
        <f t="shared" si="2822"/>
        <v>3661.4580000000001</v>
      </c>
      <c r="S1149" s="11">
        <f t="shared" si="2823"/>
        <v>0</v>
      </c>
      <c r="T1149" s="11">
        <f t="shared" si="2824"/>
        <v>0</v>
      </c>
      <c r="U1149" s="11">
        <f t="shared" si="2795"/>
        <v>0</v>
      </c>
      <c r="V1149" s="11">
        <f t="shared" si="2796"/>
        <v>0</v>
      </c>
      <c r="W1149" s="11">
        <f t="shared" si="2797"/>
        <v>0</v>
      </c>
      <c r="X1149" s="11">
        <f t="shared" si="2825"/>
        <v>3661.4580000000001</v>
      </c>
      <c r="Y1149" s="11">
        <f t="shared" si="2826"/>
        <v>0</v>
      </c>
      <c r="Z1149" s="11">
        <f t="shared" si="2827"/>
        <v>0</v>
      </c>
      <c r="AA1149" s="11">
        <f t="shared" si="2798"/>
        <v>0</v>
      </c>
      <c r="AB1149" s="11">
        <f t="shared" si="2799"/>
        <v>0</v>
      </c>
      <c r="AC1149" s="11">
        <f t="shared" si="2800"/>
        <v>0</v>
      </c>
      <c r="AD1149" s="11">
        <f t="shared" si="2828"/>
        <v>3661.4580000000001</v>
      </c>
      <c r="AE1149" s="11">
        <f t="shared" si="2829"/>
        <v>0</v>
      </c>
      <c r="AF1149" s="11">
        <f t="shared" si="2830"/>
        <v>0</v>
      </c>
      <c r="AG1149" s="11">
        <f t="shared" si="2801"/>
        <v>0</v>
      </c>
      <c r="AH1149" s="11">
        <f t="shared" si="2831"/>
        <v>3661.4580000000001</v>
      </c>
      <c r="AI1149" s="11">
        <f t="shared" si="2832"/>
        <v>0</v>
      </c>
      <c r="AJ1149" s="11">
        <f t="shared" si="2833"/>
        <v>0</v>
      </c>
      <c r="AK1149" s="11">
        <f t="shared" si="2802"/>
        <v>0</v>
      </c>
      <c r="AL1149" s="11">
        <f t="shared" si="2803"/>
        <v>0</v>
      </c>
      <c r="AM1149" s="11">
        <f t="shared" si="2804"/>
        <v>0</v>
      </c>
      <c r="AN1149" s="11">
        <f t="shared" si="2834"/>
        <v>3661.4580000000001</v>
      </c>
      <c r="AO1149" s="11">
        <f t="shared" si="2835"/>
        <v>0</v>
      </c>
      <c r="AP1149" s="11">
        <f t="shared" si="2836"/>
        <v>0</v>
      </c>
      <c r="AQ1149" s="11">
        <f t="shared" si="2805"/>
        <v>0</v>
      </c>
      <c r="AR1149" s="11">
        <f t="shared" si="2806"/>
        <v>0</v>
      </c>
      <c r="AS1149" s="11">
        <f t="shared" si="2807"/>
        <v>0</v>
      </c>
      <c r="AT1149" s="11">
        <f t="shared" si="2837"/>
        <v>3661.4580000000001</v>
      </c>
      <c r="AU1149" s="11">
        <f t="shared" si="2838"/>
        <v>0</v>
      </c>
      <c r="AV1149" s="11">
        <f t="shared" si="2839"/>
        <v>0</v>
      </c>
      <c r="AW1149" s="11">
        <f t="shared" si="2808"/>
        <v>0</v>
      </c>
      <c r="AX1149" s="11">
        <f t="shared" si="2809"/>
        <v>0</v>
      </c>
      <c r="AY1149" s="11">
        <f t="shared" si="2810"/>
        <v>0</v>
      </c>
      <c r="AZ1149" s="11">
        <f t="shared" si="2840"/>
        <v>3661.4580000000001</v>
      </c>
      <c r="BA1149" s="11">
        <f t="shared" si="2841"/>
        <v>0</v>
      </c>
      <c r="BB1149" s="11">
        <f t="shared" si="2842"/>
        <v>0</v>
      </c>
      <c r="BC1149" s="11">
        <f t="shared" si="2811"/>
        <v>0</v>
      </c>
      <c r="BD1149" s="11">
        <f t="shared" si="2812"/>
        <v>0</v>
      </c>
      <c r="BE1149" s="11">
        <f t="shared" si="2813"/>
        <v>0</v>
      </c>
      <c r="BF1149" s="11">
        <f t="shared" si="2843"/>
        <v>3661.4580000000001</v>
      </c>
      <c r="BG1149" s="11">
        <f t="shared" si="2844"/>
        <v>0</v>
      </c>
      <c r="BH1149" s="11">
        <f t="shared" si="2845"/>
        <v>0</v>
      </c>
      <c r="BI1149" s="11">
        <f t="shared" si="2814"/>
        <v>0</v>
      </c>
      <c r="BJ1149" s="11">
        <f t="shared" si="2815"/>
        <v>0</v>
      </c>
      <c r="BK1149" s="11">
        <f t="shared" si="2816"/>
        <v>0</v>
      </c>
      <c r="BL1149" s="11">
        <f t="shared" si="2783"/>
        <v>3661.4580000000001</v>
      </c>
      <c r="BM1149" s="11">
        <f t="shared" si="2817"/>
        <v>0</v>
      </c>
      <c r="BN1149" s="43">
        <f t="shared" si="2741"/>
        <v>3661.4580000000001</v>
      </c>
      <c r="BO1149" s="11">
        <f t="shared" si="2710"/>
        <v>0</v>
      </c>
      <c r="BP1149" s="11">
        <f t="shared" si="2818"/>
        <v>0</v>
      </c>
      <c r="BQ1149" s="43">
        <f t="shared" si="2743"/>
        <v>0</v>
      </c>
      <c r="BR1149" s="11">
        <f t="shared" si="2711"/>
        <v>0</v>
      </c>
      <c r="BS1149" s="11">
        <f t="shared" si="2818"/>
        <v>0</v>
      </c>
      <c r="BT1149" s="43">
        <f t="shared" si="2744"/>
        <v>0</v>
      </c>
      <c r="BU1149" s="11">
        <f t="shared" si="2818"/>
        <v>0</v>
      </c>
      <c r="BV1149" s="21"/>
      <c r="BW1149" s="21"/>
      <c r="BX1149" s="1" t="str">
        <f t="shared" si="2785"/>
        <v/>
      </c>
    </row>
    <row r="1150" spans="1:76" ht="15.6" customHeight="1" x14ac:dyDescent="0.3">
      <c r="A1150" s="62" t="s">
        <v>758</v>
      </c>
      <c r="B1150" s="63">
        <v>800</v>
      </c>
      <c r="C1150" s="62" t="s">
        <v>66</v>
      </c>
      <c r="D1150" s="62" t="s">
        <v>43</v>
      </c>
      <c r="E1150" s="64" t="s">
        <v>755</v>
      </c>
      <c r="F1150" s="11"/>
      <c r="G1150" s="11"/>
      <c r="H1150" s="11"/>
      <c r="I1150" s="11"/>
      <c r="J1150" s="11"/>
      <c r="K1150" s="11"/>
      <c r="L1150" s="11"/>
      <c r="M1150" s="11"/>
      <c r="N1150" s="11"/>
      <c r="O1150" s="11">
        <v>3661.4580000000001</v>
      </c>
      <c r="P1150" s="11"/>
      <c r="Q1150" s="11"/>
      <c r="R1150" s="11">
        <f t="shared" si="2822"/>
        <v>3661.4580000000001</v>
      </c>
      <c r="S1150" s="11">
        <f t="shared" si="2823"/>
        <v>0</v>
      </c>
      <c r="T1150" s="11">
        <f t="shared" si="2824"/>
        <v>0</v>
      </c>
      <c r="U1150" s="11"/>
      <c r="V1150" s="11"/>
      <c r="W1150" s="11"/>
      <c r="X1150" s="11">
        <f t="shared" si="2825"/>
        <v>3661.4580000000001</v>
      </c>
      <c r="Y1150" s="11">
        <f t="shared" si="2826"/>
        <v>0</v>
      </c>
      <c r="Z1150" s="11">
        <f t="shared" si="2827"/>
        <v>0</v>
      </c>
      <c r="AA1150" s="11"/>
      <c r="AB1150" s="11"/>
      <c r="AC1150" s="11"/>
      <c r="AD1150" s="11">
        <f t="shared" si="2828"/>
        <v>3661.4580000000001</v>
      </c>
      <c r="AE1150" s="11">
        <f t="shared" si="2829"/>
        <v>0</v>
      </c>
      <c r="AF1150" s="11">
        <f t="shared" si="2830"/>
        <v>0</v>
      </c>
      <c r="AG1150" s="11"/>
      <c r="AH1150" s="11">
        <f t="shared" si="2831"/>
        <v>3661.4580000000001</v>
      </c>
      <c r="AI1150" s="11">
        <f t="shared" si="2832"/>
        <v>0</v>
      </c>
      <c r="AJ1150" s="11">
        <f t="shared" si="2833"/>
        <v>0</v>
      </c>
      <c r="AK1150" s="11"/>
      <c r="AL1150" s="11"/>
      <c r="AM1150" s="11"/>
      <c r="AN1150" s="11">
        <f t="shared" si="2834"/>
        <v>3661.4580000000001</v>
      </c>
      <c r="AO1150" s="11">
        <f t="shared" si="2835"/>
        <v>0</v>
      </c>
      <c r="AP1150" s="11">
        <f t="shared" si="2836"/>
        <v>0</v>
      </c>
      <c r="AQ1150" s="11"/>
      <c r="AR1150" s="11"/>
      <c r="AS1150" s="11"/>
      <c r="AT1150" s="11">
        <f t="shared" si="2837"/>
        <v>3661.4580000000001</v>
      </c>
      <c r="AU1150" s="11">
        <f t="shared" si="2838"/>
        <v>0</v>
      </c>
      <c r="AV1150" s="11">
        <f t="shared" si="2839"/>
        <v>0</v>
      </c>
      <c r="AW1150" s="11"/>
      <c r="AX1150" s="11"/>
      <c r="AY1150" s="11"/>
      <c r="AZ1150" s="11">
        <f t="shared" si="2840"/>
        <v>3661.4580000000001</v>
      </c>
      <c r="BA1150" s="11">
        <f t="shared" si="2841"/>
        <v>0</v>
      </c>
      <c r="BB1150" s="11">
        <f t="shared" si="2842"/>
        <v>0</v>
      </c>
      <c r="BC1150" s="11"/>
      <c r="BD1150" s="11"/>
      <c r="BE1150" s="11"/>
      <c r="BF1150" s="11">
        <f t="shared" si="2843"/>
        <v>3661.4580000000001</v>
      </c>
      <c r="BG1150" s="11">
        <f t="shared" si="2844"/>
        <v>0</v>
      </c>
      <c r="BH1150" s="11">
        <f t="shared" si="2845"/>
        <v>0</v>
      </c>
      <c r="BI1150" s="11"/>
      <c r="BJ1150" s="11"/>
      <c r="BK1150" s="11"/>
      <c r="BL1150" s="11">
        <f t="shared" si="2783"/>
        <v>3661.4580000000001</v>
      </c>
      <c r="BM1150" s="11"/>
      <c r="BN1150" s="43">
        <f t="shared" si="2741"/>
        <v>3661.4580000000001</v>
      </c>
      <c r="BO1150" s="11">
        <f t="shared" si="2710"/>
        <v>0</v>
      </c>
      <c r="BP1150" s="11"/>
      <c r="BQ1150" s="43">
        <f t="shared" si="2743"/>
        <v>0</v>
      </c>
      <c r="BR1150" s="11">
        <f t="shared" si="2711"/>
        <v>0</v>
      </c>
      <c r="BS1150" s="11"/>
      <c r="BT1150" s="43">
        <f t="shared" si="2744"/>
        <v>0</v>
      </c>
      <c r="BU1150" s="11"/>
      <c r="BV1150" s="21"/>
      <c r="BW1150" s="21"/>
      <c r="BX1150" s="1" t="str">
        <f t="shared" si="2785"/>
        <v>0501</v>
      </c>
    </row>
    <row r="1151" spans="1:76" s="1" customFormat="1" ht="46.8" hidden="1" customHeight="1" x14ac:dyDescent="0.3">
      <c r="A1151" s="8" t="s">
        <v>759</v>
      </c>
      <c r="B1151" s="9"/>
      <c r="C1151" s="8"/>
      <c r="D1151" s="8"/>
      <c r="E1151" s="22" t="s">
        <v>760</v>
      </c>
      <c r="F1151" s="11"/>
      <c r="G1151" s="11"/>
      <c r="H1151" s="11"/>
      <c r="I1151" s="11"/>
      <c r="J1151" s="11"/>
      <c r="K1151" s="11"/>
      <c r="L1151" s="11"/>
      <c r="M1151" s="11"/>
      <c r="N1151" s="11"/>
      <c r="O1151" s="11">
        <f t="shared" si="2819"/>
        <v>19826.932000000001</v>
      </c>
      <c r="P1151" s="11">
        <f t="shared" si="2820"/>
        <v>0</v>
      </c>
      <c r="Q1151" s="11">
        <f t="shared" si="2821"/>
        <v>0</v>
      </c>
      <c r="R1151" s="11">
        <f t="shared" si="2822"/>
        <v>19826.932000000001</v>
      </c>
      <c r="S1151" s="11">
        <f t="shared" si="2823"/>
        <v>0</v>
      </c>
      <c r="T1151" s="11">
        <f t="shared" si="2824"/>
        <v>0</v>
      </c>
      <c r="U1151" s="11">
        <f t="shared" si="2795"/>
        <v>-19826.932000000001</v>
      </c>
      <c r="V1151" s="11">
        <f t="shared" si="2796"/>
        <v>0</v>
      </c>
      <c r="W1151" s="11">
        <f t="shared" si="2797"/>
        <v>0</v>
      </c>
      <c r="X1151" s="11">
        <f t="shared" si="2825"/>
        <v>0</v>
      </c>
      <c r="Y1151" s="11">
        <f t="shared" si="2826"/>
        <v>0</v>
      </c>
      <c r="Z1151" s="11">
        <f t="shared" si="2827"/>
        <v>0</v>
      </c>
      <c r="AA1151" s="11">
        <f t="shared" si="2798"/>
        <v>0</v>
      </c>
      <c r="AB1151" s="11">
        <f t="shared" si="2799"/>
        <v>0</v>
      </c>
      <c r="AC1151" s="11">
        <f t="shared" si="2800"/>
        <v>0</v>
      </c>
      <c r="AD1151" s="11">
        <f t="shared" si="2828"/>
        <v>0</v>
      </c>
      <c r="AE1151" s="11">
        <f t="shared" si="2829"/>
        <v>0</v>
      </c>
      <c r="AF1151" s="11">
        <f t="shared" si="2830"/>
        <v>0</v>
      </c>
      <c r="AG1151" s="11">
        <f t="shared" si="2801"/>
        <v>0</v>
      </c>
      <c r="AH1151" s="11">
        <f t="shared" si="2831"/>
        <v>0</v>
      </c>
      <c r="AI1151" s="11">
        <f t="shared" si="2832"/>
        <v>0</v>
      </c>
      <c r="AJ1151" s="11">
        <f t="shared" si="2833"/>
        <v>0</v>
      </c>
      <c r="AK1151" s="11">
        <f t="shared" si="2802"/>
        <v>0</v>
      </c>
      <c r="AL1151" s="11">
        <f t="shared" si="2803"/>
        <v>0</v>
      </c>
      <c r="AM1151" s="11">
        <f t="shared" si="2804"/>
        <v>0</v>
      </c>
      <c r="AN1151" s="11">
        <f t="shared" si="2834"/>
        <v>0</v>
      </c>
      <c r="AO1151" s="11">
        <f t="shared" si="2835"/>
        <v>0</v>
      </c>
      <c r="AP1151" s="11">
        <f t="shared" si="2836"/>
        <v>0</v>
      </c>
      <c r="AQ1151" s="11">
        <f t="shared" si="2805"/>
        <v>0</v>
      </c>
      <c r="AR1151" s="11">
        <f t="shared" si="2806"/>
        <v>0</v>
      </c>
      <c r="AS1151" s="11">
        <f t="shared" si="2807"/>
        <v>0</v>
      </c>
      <c r="AT1151" s="11">
        <f t="shared" si="2837"/>
        <v>0</v>
      </c>
      <c r="AU1151" s="11">
        <f t="shared" si="2838"/>
        <v>0</v>
      </c>
      <c r="AV1151" s="11">
        <f t="shared" si="2839"/>
        <v>0</v>
      </c>
      <c r="AW1151" s="11">
        <f t="shared" si="2808"/>
        <v>0</v>
      </c>
      <c r="AX1151" s="11">
        <f t="shared" si="2809"/>
        <v>0</v>
      </c>
      <c r="AY1151" s="11">
        <f t="shared" si="2810"/>
        <v>0</v>
      </c>
      <c r="AZ1151" s="11">
        <f t="shared" si="2840"/>
        <v>0</v>
      </c>
      <c r="BA1151" s="11">
        <f t="shared" si="2841"/>
        <v>0</v>
      </c>
      <c r="BB1151" s="11">
        <f t="shared" si="2842"/>
        <v>0</v>
      </c>
      <c r="BC1151" s="11">
        <f t="shared" si="2811"/>
        <v>0</v>
      </c>
      <c r="BD1151" s="11">
        <f t="shared" si="2812"/>
        <v>0</v>
      </c>
      <c r="BE1151" s="11">
        <f t="shared" si="2813"/>
        <v>0</v>
      </c>
      <c r="BF1151" s="11">
        <f t="shared" si="2843"/>
        <v>0</v>
      </c>
      <c r="BG1151" s="11">
        <f t="shared" si="2844"/>
        <v>0</v>
      </c>
      <c r="BH1151" s="11">
        <f t="shared" si="2845"/>
        <v>0</v>
      </c>
      <c r="BI1151" s="11">
        <f t="shared" si="2814"/>
        <v>0</v>
      </c>
      <c r="BJ1151" s="11">
        <f t="shared" si="2815"/>
        <v>0</v>
      </c>
      <c r="BK1151" s="11">
        <f t="shared" si="2816"/>
        <v>0</v>
      </c>
      <c r="BL1151" s="11">
        <f t="shared" si="2783"/>
        <v>0</v>
      </c>
      <c r="BM1151" s="11">
        <f t="shared" si="2817"/>
        <v>0</v>
      </c>
      <c r="BN1151" s="11"/>
      <c r="BO1151" s="11">
        <f t="shared" si="2710"/>
        <v>0</v>
      </c>
      <c r="BP1151" s="11">
        <f t="shared" si="2818"/>
        <v>0</v>
      </c>
      <c r="BQ1151" s="11"/>
      <c r="BR1151" s="11">
        <f t="shared" si="2711"/>
        <v>0</v>
      </c>
      <c r="BS1151" s="11">
        <f t="shared" si="2818"/>
        <v>0</v>
      </c>
      <c r="BT1151" s="11"/>
      <c r="BU1151" s="11">
        <f t="shared" si="2818"/>
        <v>0</v>
      </c>
      <c r="BV1151" s="21">
        <v>0</v>
      </c>
      <c r="BW1151" s="21"/>
      <c r="BX1151" s="1" t="str">
        <f t="shared" si="2785"/>
        <v/>
      </c>
    </row>
    <row r="1152" spans="1:76" s="1" customFormat="1" ht="15.6" hidden="1" customHeight="1" x14ac:dyDescent="0.3">
      <c r="A1152" s="8" t="s">
        <v>759</v>
      </c>
      <c r="B1152" s="9" t="s">
        <v>58</v>
      </c>
      <c r="C1152" s="8"/>
      <c r="D1152" s="8"/>
      <c r="E1152" s="20" t="s">
        <v>59</v>
      </c>
      <c r="F1152" s="11"/>
      <c r="G1152" s="11"/>
      <c r="H1152" s="11"/>
      <c r="I1152" s="11"/>
      <c r="J1152" s="11"/>
      <c r="K1152" s="11"/>
      <c r="L1152" s="11"/>
      <c r="M1152" s="11"/>
      <c r="N1152" s="11"/>
      <c r="O1152" s="11">
        <f t="shared" si="2819"/>
        <v>19826.932000000001</v>
      </c>
      <c r="P1152" s="11">
        <f t="shared" si="2820"/>
        <v>0</v>
      </c>
      <c r="Q1152" s="11">
        <f t="shared" si="2821"/>
        <v>0</v>
      </c>
      <c r="R1152" s="11">
        <f t="shared" si="2822"/>
        <v>19826.932000000001</v>
      </c>
      <c r="S1152" s="11">
        <f t="shared" si="2823"/>
        <v>0</v>
      </c>
      <c r="T1152" s="11">
        <f t="shared" si="2824"/>
        <v>0</v>
      </c>
      <c r="U1152" s="11">
        <f t="shared" si="2795"/>
        <v>-19826.932000000001</v>
      </c>
      <c r="V1152" s="11">
        <f t="shared" si="2796"/>
        <v>0</v>
      </c>
      <c r="W1152" s="11">
        <f t="shared" si="2797"/>
        <v>0</v>
      </c>
      <c r="X1152" s="11">
        <f t="shared" si="2825"/>
        <v>0</v>
      </c>
      <c r="Y1152" s="11">
        <f t="shared" si="2826"/>
        <v>0</v>
      </c>
      <c r="Z1152" s="11">
        <f t="shared" si="2827"/>
        <v>0</v>
      </c>
      <c r="AA1152" s="11">
        <f t="shared" si="2798"/>
        <v>0</v>
      </c>
      <c r="AB1152" s="11">
        <f t="shared" si="2799"/>
        <v>0</v>
      </c>
      <c r="AC1152" s="11">
        <f t="shared" si="2800"/>
        <v>0</v>
      </c>
      <c r="AD1152" s="11">
        <f t="shared" si="2828"/>
        <v>0</v>
      </c>
      <c r="AE1152" s="11">
        <f t="shared" si="2829"/>
        <v>0</v>
      </c>
      <c r="AF1152" s="11">
        <f t="shared" si="2830"/>
        <v>0</v>
      </c>
      <c r="AG1152" s="11">
        <f t="shared" si="2801"/>
        <v>0</v>
      </c>
      <c r="AH1152" s="11">
        <f t="shared" si="2831"/>
        <v>0</v>
      </c>
      <c r="AI1152" s="11">
        <f t="shared" si="2832"/>
        <v>0</v>
      </c>
      <c r="AJ1152" s="11">
        <f t="shared" si="2833"/>
        <v>0</v>
      </c>
      <c r="AK1152" s="11">
        <f t="shared" si="2802"/>
        <v>0</v>
      </c>
      <c r="AL1152" s="11">
        <f t="shared" si="2803"/>
        <v>0</v>
      </c>
      <c r="AM1152" s="11">
        <f t="shared" si="2804"/>
        <v>0</v>
      </c>
      <c r="AN1152" s="11">
        <f t="shared" si="2834"/>
        <v>0</v>
      </c>
      <c r="AO1152" s="11">
        <f t="shared" si="2835"/>
        <v>0</v>
      </c>
      <c r="AP1152" s="11">
        <f t="shared" si="2836"/>
        <v>0</v>
      </c>
      <c r="AQ1152" s="11">
        <f t="shared" si="2805"/>
        <v>0</v>
      </c>
      <c r="AR1152" s="11">
        <f t="shared" si="2806"/>
        <v>0</v>
      </c>
      <c r="AS1152" s="11">
        <f t="shared" si="2807"/>
        <v>0</v>
      </c>
      <c r="AT1152" s="11">
        <f t="shared" si="2837"/>
        <v>0</v>
      </c>
      <c r="AU1152" s="11">
        <f t="shared" si="2838"/>
        <v>0</v>
      </c>
      <c r="AV1152" s="11">
        <f t="shared" si="2839"/>
        <v>0</v>
      </c>
      <c r="AW1152" s="11">
        <f t="shared" si="2808"/>
        <v>0</v>
      </c>
      <c r="AX1152" s="11">
        <f t="shared" si="2809"/>
        <v>0</v>
      </c>
      <c r="AY1152" s="11">
        <f t="shared" si="2810"/>
        <v>0</v>
      </c>
      <c r="AZ1152" s="11">
        <f t="shared" si="2840"/>
        <v>0</v>
      </c>
      <c r="BA1152" s="11">
        <f t="shared" si="2841"/>
        <v>0</v>
      </c>
      <c r="BB1152" s="11">
        <f t="shared" si="2842"/>
        <v>0</v>
      </c>
      <c r="BC1152" s="11">
        <f t="shared" si="2811"/>
        <v>0</v>
      </c>
      <c r="BD1152" s="11">
        <f t="shared" si="2812"/>
        <v>0</v>
      </c>
      <c r="BE1152" s="11">
        <f t="shared" si="2813"/>
        <v>0</v>
      </c>
      <c r="BF1152" s="11">
        <f t="shared" si="2843"/>
        <v>0</v>
      </c>
      <c r="BG1152" s="11">
        <f t="shared" si="2844"/>
        <v>0</v>
      </c>
      <c r="BH1152" s="11">
        <f t="shared" si="2845"/>
        <v>0</v>
      </c>
      <c r="BI1152" s="11">
        <f t="shared" si="2814"/>
        <v>0</v>
      </c>
      <c r="BJ1152" s="11">
        <f t="shared" si="2815"/>
        <v>0</v>
      </c>
      <c r="BK1152" s="11">
        <f t="shared" si="2816"/>
        <v>0</v>
      </c>
      <c r="BL1152" s="11">
        <f t="shared" si="2783"/>
        <v>0</v>
      </c>
      <c r="BM1152" s="11">
        <f t="shared" si="2817"/>
        <v>0</v>
      </c>
      <c r="BN1152" s="11"/>
      <c r="BO1152" s="11">
        <f t="shared" si="2710"/>
        <v>0</v>
      </c>
      <c r="BP1152" s="11">
        <f t="shared" si="2818"/>
        <v>0</v>
      </c>
      <c r="BQ1152" s="11"/>
      <c r="BR1152" s="11">
        <f t="shared" si="2711"/>
        <v>0</v>
      </c>
      <c r="BS1152" s="11">
        <f t="shared" si="2818"/>
        <v>0</v>
      </c>
      <c r="BT1152" s="11"/>
      <c r="BU1152" s="11">
        <f t="shared" si="2818"/>
        <v>0</v>
      </c>
      <c r="BV1152" s="21">
        <v>0</v>
      </c>
      <c r="BW1152" s="21"/>
      <c r="BX1152" s="1" t="str">
        <f t="shared" si="2785"/>
        <v/>
      </c>
    </row>
    <row r="1153" spans="1:77" s="1" customFormat="1" ht="15.6" hidden="1" customHeight="1" x14ac:dyDescent="0.3">
      <c r="A1153" s="8" t="s">
        <v>759</v>
      </c>
      <c r="B1153" s="9">
        <v>800</v>
      </c>
      <c r="C1153" s="8" t="s">
        <v>66</v>
      </c>
      <c r="D1153" s="8" t="s">
        <v>43</v>
      </c>
      <c r="E1153" s="20" t="s">
        <v>755</v>
      </c>
      <c r="F1153" s="11"/>
      <c r="G1153" s="11"/>
      <c r="H1153" s="11"/>
      <c r="I1153" s="11"/>
      <c r="J1153" s="11"/>
      <c r="K1153" s="11"/>
      <c r="L1153" s="11"/>
      <c r="M1153" s="11"/>
      <c r="N1153" s="11"/>
      <c r="O1153" s="11">
        <f>26.615+19800.317</f>
        <v>19826.932000000001</v>
      </c>
      <c r="P1153" s="11"/>
      <c r="Q1153" s="11"/>
      <c r="R1153" s="11">
        <f t="shared" si="2822"/>
        <v>19826.932000000001</v>
      </c>
      <c r="S1153" s="11">
        <f t="shared" si="2823"/>
        <v>0</v>
      </c>
      <c r="T1153" s="11">
        <f t="shared" si="2824"/>
        <v>0</v>
      </c>
      <c r="U1153" s="11">
        <v>-19826.932000000001</v>
      </c>
      <c r="V1153" s="11"/>
      <c r="W1153" s="11"/>
      <c r="X1153" s="11">
        <f t="shared" si="2825"/>
        <v>0</v>
      </c>
      <c r="Y1153" s="11">
        <f t="shared" si="2826"/>
        <v>0</v>
      </c>
      <c r="Z1153" s="11">
        <f t="shared" si="2827"/>
        <v>0</v>
      </c>
      <c r="AA1153" s="11"/>
      <c r="AB1153" s="11"/>
      <c r="AC1153" s="11"/>
      <c r="AD1153" s="11">
        <f t="shared" si="2828"/>
        <v>0</v>
      </c>
      <c r="AE1153" s="11">
        <f t="shared" si="2829"/>
        <v>0</v>
      </c>
      <c r="AF1153" s="11">
        <f t="shared" si="2830"/>
        <v>0</v>
      </c>
      <c r="AG1153" s="11"/>
      <c r="AH1153" s="11">
        <f t="shared" si="2831"/>
        <v>0</v>
      </c>
      <c r="AI1153" s="11">
        <f t="shared" si="2832"/>
        <v>0</v>
      </c>
      <c r="AJ1153" s="11">
        <f t="shared" si="2833"/>
        <v>0</v>
      </c>
      <c r="AK1153" s="11"/>
      <c r="AL1153" s="11"/>
      <c r="AM1153" s="11"/>
      <c r="AN1153" s="11">
        <f t="shared" si="2834"/>
        <v>0</v>
      </c>
      <c r="AO1153" s="11">
        <f t="shared" si="2835"/>
        <v>0</v>
      </c>
      <c r="AP1153" s="11">
        <f t="shared" si="2836"/>
        <v>0</v>
      </c>
      <c r="AQ1153" s="11"/>
      <c r="AR1153" s="11"/>
      <c r="AS1153" s="11"/>
      <c r="AT1153" s="11">
        <f t="shared" si="2837"/>
        <v>0</v>
      </c>
      <c r="AU1153" s="11">
        <f t="shared" si="2838"/>
        <v>0</v>
      </c>
      <c r="AV1153" s="11">
        <f t="shared" si="2839"/>
        <v>0</v>
      </c>
      <c r="AW1153" s="11"/>
      <c r="AX1153" s="11"/>
      <c r="AY1153" s="11"/>
      <c r="AZ1153" s="11">
        <f t="shared" si="2840"/>
        <v>0</v>
      </c>
      <c r="BA1153" s="11">
        <f t="shared" si="2841"/>
        <v>0</v>
      </c>
      <c r="BB1153" s="11">
        <f t="shared" si="2842"/>
        <v>0</v>
      </c>
      <c r="BC1153" s="11"/>
      <c r="BD1153" s="11"/>
      <c r="BE1153" s="11"/>
      <c r="BF1153" s="11">
        <f t="shared" si="2843"/>
        <v>0</v>
      </c>
      <c r="BG1153" s="11">
        <f t="shared" si="2844"/>
        <v>0</v>
      </c>
      <c r="BH1153" s="11">
        <f t="shared" si="2845"/>
        <v>0</v>
      </c>
      <c r="BI1153" s="11"/>
      <c r="BJ1153" s="11"/>
      <c r="BK1153" s="11"/>
      <c r="BL1153" s="11">
        <f t="shared" si="2783"/>
        <v>0</v>
      </c>
      <c r="BM1153" s="11"/>
      <c r="BN1153" s="11"/>
      <c r="BO1153" s="11">
        <f t="shared" si="2710"/>
        <v>0</v>
      </c>
      <c r="BP1153" s="11"/>
      <c r="BQ1153" s="11"/>
      <c r="BR1153" s="11">
        <f t="shared" si="2711"/>
        <v>0</v>
      </c>
      <c r="BS1153" s="11"/>
      <c r="BT1153" s="11"/>
      <c r="BU1153" s="11"/>
      <c r="BV1153" s="21">
        <v>0</v>
      </c>
      <c r="BW1153" s="21"/>
      <c r="BX1153" s="1" t="str">
        <f t="shared" si="2785"/>
        <v>0501</v>
      </c>
    </row>
    <row r="1154" spans="1:77" s="1" customFormat="1" ht="15.6" hidden="1" customHeight="1" x14ac:dyDescent="0.3">
      <c r="A1154" s="8" t="s">
        <v>761</v>
      </c>
      <c r="B1154" s="9"/>
      <c r="C1154" s="8"/>
      <c r="D1154" s="8"/>
      <c r="E1154" s="22" t="s">
        <v>564</v>
      </c>
      <c r="F1154" s="11"/>
      <c r="G1154" s="11"/>
      <c r="H1154" s="11"/>
      <c r="I1154" s="11"/>
      <c r="J1154" s="11"/>
      <c r="K1154" s="11"/>
      <c r="L1154" s="11"/>
      <c r="M1154" s="11"/>
      <c r="N1154" s="11"/>
      <c r="O1154" s="11"/>
      <c r="P1154" s="11"/>
      <c r="Q1154" s="11"/>
      <c r="R1154" s="11"/>
      <c r="S1154" s="11"/>
      <c r="T1154" s="11"/>
      <c r="U1154" s="11"/>
      <c r="V1154" s="11"/>
      <c r="W1154" s="11"/>
      <c r="X1154" s="11"/>
      <c r="Y1154" s="11"/>
      <c r="Z1154" s="11"/>
      <c r="AA1154" s="11">
        <f t="shared" si="2798"/>
        <v>100000</v>
      </c>
      <c r="AB1154" s="11">
        <f t="shared" si="2799"/>
        <v>0</v>
      </c>
      <c r="AC1154" s="11">
        <f t="shared" si="2800"/>
        <v>0</v>
      </c>
      <c r="AD1154" s="11">
        <f t="shared" si="2828"/>
        <v>100000</v>
      </c>
      <c r="AE1154" s="11">
        <f t="shared" si="2829"/>
        <v>0</v>
      </c>
      <c r="AF1154" s="11">
        <f t="shared" si="2830"/>
        <v>0</v>
      </c>
      <c r="AG1154" s="11">
        <f t="shared" si="2801"/>
        <v>0</v>
      </c>
      <c r="AH1154" s="11">
        <f t="shared" si="2831"/>
        <v>100000</v>
      </c>
      <c r="AI1154" s="11">
        <f t="shared" si="2832"/>
        <v>0</v>
      </c>
      <c r="AJ1154" s="11">
        <f t="shared" si="2833"/>
        <v>0</v>
      </c>
      <c r="AK1154" s="11">
        <f t="shared" si="2802"/>
        <v>-100000</v>
      </c>
      <c r="AL1154" s="11">
        <f t="shared" si="2803"/>
        <v>0</v>
      </c>
      <c r="AM1154" s="11">
        <f t="shared" si="2804"/>
        <v>0</v>
      </c>
      <c r="AN1154" s="11">
        <f t="shared" si="2834"/>
        <v>0</v>
      </c>
      <c r="AO1154" s="11">
        <f t="shared" si="2835"/>
        <v>0</v>
      </c>
      <c r="AP1154" s="11">
        <f t="shared" si="2836"/>
        <v>0</v>
      </c>
      <c r="AQ1154" s="11">
        <f t="shared" si="2805"/>
        <v>0</v>
      </c>
      <c r="AR1154" s="11">
        <f t="shared" si="2806"/>
        <v>0</v>
      </c>
      <c r="AS1154" s="11">
        <f t="shared" si="2807"/>
        <v>0</v>
      </c>
      <c r="AT1154" s="11">
        <f t="shared" si="2837"/>
        <v>0</v>
      </c>
      <c r="AU1154" s="11">
        <f t="shared" si="2838"/>
        <v>0</v>
      </c>
      <c r="AV1154" s="11">
        <f t="shared" si="2839"/>
        <v>0</v>
      </c>
      <c r="AW1154" s="11">
        <f t="shared" si="2808"/>
        <v>0</v>
      </c>
      <c r="AX1154" s="11">
        <f t="shared" si="2809"/>
        <v>0</v>
      </c>
      <c r="AY1154" s="11">
        <f t="shared" si="2810"/>
        <v>0</v>
      </c>
      <c r="AZ1154" s="11">
        <f t="shared" si="2840"/>
        <v>0</v>
      </c>
      <c r="BA1154" s="11">
        <f t="shared" si="2841"/>
        <v>0</v>
      </c>
      <c r="BB1154" s="11">
        <f t="shared" si="2842"/>
        <v>0</v>
      </c>
      <c r="BC1154" s="11">
        <f t="shared" si="2811"/>
        <v>0</v>
      </c>
      <c r="BD1154" s="11">
        <f t="shared" si="2812"/>
        <v>0</v>
      </c>
      <c r="BE1154" s="11">
        <f t="shared" si="2813"/>
        <v>0</v>
      </c>
      <c r="BF1154" s="11">
        <f t="shared" si="2843"/>
        <v>0</v>
      </c>
      <c r="BG1154" s="11">
        <f t="shared" si="2844"/>
        <v>0</v>
      </c>
      <c r="BH1154" s="11">
        <f t="shared" si="2845"/>
        <v>0</v>
      </c>
      <c r="BI1154" s="11">
        <f t="shared" si="2814"/>
        <v>0</v>
      </c>
      <c r="BJ1154" s="11">
        <f t="shared" si="2815"/>
        <v>0</v>
      </c>
      <c r="BK1154" s="11">
        <f t="shared" si="2816"/>
        <v>0</v>
      </c>
      <c r="BL1154" s="11">
        <f t="shared" si="2783"/>
        <v>0</v>
      </c>
      <c r="BM1154" s="11">
        <f t="shared" si="2817"/>
        <v>0</v>
      </c>
      <c r="BN1154" s="11"/>
      <c r="BO1154" s="11">
        <f t="shared" si="2710"/>
        <v>0</v>
      </c>
      <c r="BP1154" s="11">
        <f t="shared" si="2818"/>
        <v>0</v>
      </c>
      <c r="BQ1154" s="11"/>
      <c r="BR1154" s="11">
        <f t="shared" si="2711"/>
        <v>0</v>
      </c>
      <c r="BS1154" s="11">
        <f t="shared" si="2818"/>
        <v>0</v>
      </c>
      <c r="BT1154" s="11"/>
      <c r="BU1154" s="11">
        <f t="shared" si="2818"/>
        <v>0</v>
      </c>
      <c r="BV1154" s="21">
        <v>0</v>
      </c>
      <c r="BW1154" s="21"/>
      <c r="BX1154" s="1" t="str">
        <f t="shared" si="2785"/>
        <v/>
      </c>
    </row>
    <row r="1155" spans="1:77" s="1" customFormat="1" ht="78" hidden="1" customHeight="1" x14ac:dyDescent="0.3">
      <c r="A1155" s="8" t="s">
        <v>762</v>
      </c>
      <c r="B1155" s="9"/>
      <c r="C1155" s="8"/>
      <c r="D1155" s="8"/>
      <c r="E1155" s="22" t="s">
        <v>566</v>
      </c>
      <c r="F1155" s="11"/>
      <c r="G1155" s="11"/>
      <c r="H1155" s="11"/>
      <c r="I1155" s="11"/>
      <c r="J1155" s="11"/>
      <c r="K1155" s="11"/>
      <c r="L1155" s="11"/>
      <c r="M1155" s="11"/>
      <c r="N1155" s="11"/>
      <c r="O1155" s="11"/>
      <c r="P1155" s="11"/>
      <c r="Q1155" s="11"/>
      <c r="R1155" s="11"/>
      <c r="S1155" s="11"/>
      <c r="T1155" s="11"/>
      <c r="U1155" s="11"/>
      <c r="V1155" s="11"/>
      <c r="W1155" s="11"/>
      <c r="X1155" s="11"/>
      <c r="Y1155" s="11"/>
      <c r="Z1155" s="11"/>
      <c r="AA1155" s="11">
        <f t="shared" si="2798"/>
        <v>100000</v>
      </c>
      <c r="AB1155" s="11">
        <f t="shared" si="2799"/>
        <v>0</v>
      </c>
      <c r="AC1155" s="11">
        <f t="shared" si="2800"/>
        <v>0</v>
      </c>
      <c r="AD1155" s="11">
        <f t="shared" si="2828"/>
        <v>100000</v>
      </c>
      <c r="AE1155" s="11">
        <f t="shared" si="2829"/>
        <v>0</v>
      </c>
      <c r="AF1155" s="11">
        <f t="shared" si="2830"/>
        <v>0</v>
      </c>
      <c r="AG1155" s="11">
        <f t="shared" si="2801"/>
        <v>0</v>
      </c>
      <c r="AH1155" s="11">
        <f t="shared" si="2831"/>
        <v>100000</v>
      </c>
      <c r="AI1155" s="11">
        <f t="shared" si="2832"/>
        <v>0</v>
      </c>
      <c r="AJ1155" s="11">
        <f t="shared" si="2833"/>
        <v>0</v>
      </c>
      <c r="AK1155" s="11">
        <f t="shared" si="2802"/>
        <v>-100000</v>
      </c>
      <c r="AL1155" s="11">
        <f t="shared" si="2803"/>
        <v>0</v>
      </c>
      <c r="AM1155" s="11">
        <f t="shared" si="2804"/>
        <v>0</v>
      </c>
      <c r="AN1155" s="11">
        <f t="shared" si="2834"/>
        <v>0</v>
      </c>
      <c r="AO1155" s="11">
        <f t="shared" si="2835"/>
        <v>0</v>
      </c>
      <c r="AP1155" s="11">
        <f t="shared" si="2836"/>
        <v>0</v>
      </c>
      <c r="AQ1155" s="11">
        <f t="shared" si="2805"/>
        <v>0</v>
      </c>
      <c r="AR1155" s="11">
        <f t="shared" si="2806"/>
        <v>0</v>
      </c>
      <c r="AS1155" s="11">
        <f t="shared" si="2807"/>
        <v>0</v>
      </c>
      <c r="AT1155" s="11">
        <f t="shared" si="2837"/>
        <v>0</v>
      </c>
      <c r="AU1155" s="11">
        <f t="shared" si="2838"/>
        <v>0</v>
      </c>
      <c r="AV1155" s="11">
        <f t="shared" si="2839"/>
        <v>0</v>
      </c>
      <c r="AW1155" s="11">
        <f t="shared" si="2808"/>
        <v>0</v>
      </c>
      <c r="AX1155" s="11">
        <f t="shared" si="2809"/>
        <v>0</v>
      </c>
      <c r="AY1155" s="11">
        <f t="shared" si="2810"/>
        <v>0</v>
      </c>
      <c r="AZ1155" s="11">
        <f t="shared" si="2840"/>
        <v>0</v>
      </c>
      <c r="BA1155" s="11">
        <f t="shared" si="2841"/>
        <v>0</v>
      </c>
      <c r="BB1155" s="11">
        <f t="shared" si="2842"/>
        <v>0</v>
      </c>
      <c r="BC1155" s="11">
        <f t="shared" si="2811"/>
        <v>0</v>
      </c>
      <c r="BD1155" s="11">
        <f t="shared" si="2812"/>
        <v>0</v>
      </c>
      <c r="BE1155" s="11">
        <f t="shared" si="2813"/>
        <v>0</v>
      </c>
      <c r="BF1155" s="11">
        <f t="shared" si="2843"/>
        <v>0</v>
      </c>
      <c r="BG1155" s="11">
        <f t="shared" si="2844"/>
        <v>0</v>
      </c>
      <c r="BH1155" s="11">
        <f t="shared" si="2845"/>
        <v>0</v>
      </c>
      <c r="BI1155" s="11">
        <f t="shared" si="2814"/>
        <v>0</v>
      </c>
      <c r="BJ1155" s="11">
        <f t="shared" si="2815"/>
        <v>0</v>
      </c>
      <c r="BK1155" s="11">
        <f t="shared" si="2816"/>
        <v>0</v>
      </c>
      <c r="BL1155" s="11">
        <f t="shared" si="2783"/>
        <v>0</v>
      </c>
      <c r="BM1155" s="11">
        <f t="shared" si="2817"/>
        <v>0</v>
      </c>
      <c r="BN1155" s="11"/>
      <c r="BO1155" s="11">
        <f t="shared" si="2710"/>
        <v>0</v>
      </c>
      <c r="BP1155" s="11">
        <f t="shared" si="2818"/>
        <v>0</v>
      </c>
      <c r="BQ1155" s="11"/>
      <c r="BR1155" s="11">
        <f t="shared" si="2711"/>
        <v>0</v>
      </c>
      <c r="BS1155" s="11">
        <f t="shared" si="2818"/>
        <v>0</v>
      </c>
      <c r="BT1155" s="11"/>
      <c r="BU1155" s="11">
        <f t="shared" si="2818"/>
        <v>0</v>
      </c>
      <c r="BV1155" s="21">
        <v>0</v>
      </c>
      <c r="BW1155" s="21"/>
      <c r="BX1155" s="1" t="str">
        <f t="shared" si="2785"/>
        <v/>
      </c>
    </row>
    <row r="1156" spans="1:77" s="1" customFormat="1" ht="46.8" hidden="1" customHeight="1" x14ac:dyDescent="0.3">
      <c r="A1156" s="8" t="s">
        <v>762</v>
      </c>
      <c r="B1156" s="9" t="s">
        <v>41</v>
      </c>
      <c r="C1156" s="8"/>
      <c r="D1156" s="8"/>
      <c r="E1156" s="20" t="s">
        <v>42</v>
      </c>
      <c r="F1156" s="11"/>
      <c r="G1156" s="11"/>
      <c r="H1156" s="11"/>
      <c r="I1156" s="11"/>
      <c r="J1156" s="11"/>
      <c r="K1156" s="11"/>
      <c r="L1156" s="11"/>
      <c r="M1156" s="11"/>
      <c r="N1156" s="11"/>
      <c r="O1156" s="11"/>
      <c r="P1156" s="11"/>
      <c r="Q1156" s="11"/>
      <c r="R1156" s="11"/>
      <c r="S1156" s="11"/>
      <c r="T1156" s="11"/>
      <c r="U1156" s="11"/>
      <c r="V1156" s="11"/>
      <c r="W1156" s="11"/>
      <c r="X1156" s="11"/>
      <c r="Y1156" s="11"/>
      <c r="Z1156" s="11"/>
      <c r="AA1156" s="11">
        <f t="shared" si="2798"/>
        <v>100000</v>
      </c>
      <c r="AB1156" s="11">
        <f t="shared" si="2799"/>
        <v>0</v>
      </c>
      <c r="AC1156" s="11">
        <f t="shared" si="2800"/>
        <v>0</v>
      </c>
      <c r="AD1156" s="11">
        <f t="shared" si="2828"/>
        <v>100000</v>
      </c>
      <c r="AE1156" s="11">
        <f t="shared" si="2829"/>
        <v>0</v>
      </c>
      <c r="AF1156" s="11">
        <f t="shared" si="2830"/>
        <v>0</v>
      </c>
      <c r="AG1156" s="11">
        <f t="shared" si="2801"/>
        <v>0</v>
      </c>
      <c r="AH1156" s="11">
        <f t="shared" si="2831"/>
        <v>100000</v>
      </c>
      <c r="AI1156" s="11">
        <f t="shared" si="2832"/>
        <v>0</v>
      </c>
      <c r="AJ1156" s="11">
        <f t="shared" si="2833"/>
        <v>0</v>
      </c>
      <c r="AK1156" s="11">
        <f t="shared" si="2802"/>
        <v>-100000</v>
      </c>
      <c r="AL1156" s="11">
        <f t="shared" si="2803"/>
        <v>0</v>
      </c>
      <c r="AM1156" s="11">
        <f t="shared" si="2804"/>
        <v>0</v>
      </c>
      <c r="AN1156" s="11">
        <f t="shared" si="2834"/>
        <v>0</v>
      </c>
      <c r="AO1156" s="11">
        <f t="shared" si="2835"/>
        <v>0</v>
      </c>
      <c r="AP1156" s="11">
        <f t="shared" si="2836"/>
        <v>0</v>
      </c>
      <c r="AQ1156" s="11">
        <f t="shared" si="2805"/>
        <v>0</v>
      </c>
      <c r="AR1156" s="11">
        <f t="shared" si="2806"/>
        <v>0</v>
      </c>
      <c r="AS1156" s="11">
        <f t="shared" si="2807"/>
        <v>0</v>
      </c>
      <c r="AT1156" s="11">
        <f t="shared" si="2837"/>
        <v>0</v>
      </c>
      <c r="AU1156" s="11">
        <f t="shared" si="2838"/>
        <v>0</v>
      </c>
      <c r="AV1156" s="11">
        <f t="shared" si="2839"/>
        <v>0</v>
      </c>
      <c r="AW1156" s="11">
        <f t="shared" si="2808"/>
        <v>0</v>
      </c>
      <c r="AX1156" s="11">
        <f t="shared" si="2809"/>
        <v>0</v>
      </c>
      <c r="AY1156" s="11">
        <f t="shared" si="2810"/>
        <v>0</v>
      </c>
      <c r="AZ1156" s="11">
        <f t="shared" si="2840"/>
        <v>0</v>
      </c>
      <c r="BA1156" s="11">
        <f t="shared" si="2841"/>
        <v>0</v>
      </c>
      <c r="BB1156" s="11">
        <f t="shared" si="2842"/>
        <v>0</v>
      </c>
      <c r="BC1156" s="11">
        <f t="shared" si="2811"/>
        <v>0</v>
      </c>
      <c r="BD1156" s="11">
        <f t="shared" si="2812"/>
        <v>0</v>
      </c>
      <c r="BE1156" s="11">
        <f t="shared" si="2813"/>
        <v>0</v>
      </c>
      <c r="BF1156" s="11">
        <f t="shared" si="2843"/>
        <v>0</v>
      </c>
      <c r="BG1156" s="11">
        <f t="shared" si="2844"/>
        <v>0</v>
      </c>
      <c r="BH1156" s="11">
        <f t="shared" si="2845"/>
        <v>0</v>
      </c>
      <c r="BI1156" s="11">
        <f t="shared" si="2814"/>
        <v>0</v>
      </c>
      <c r="BJ1156" s="11">
        <f t="shared" si="2815"/>
        <v>0</v>
      </c>
      <c r="BK1156" s="11">
        <f t="shared" si="2816"/>
        <v>0</v>
      </c>
      <c r="BL1156" s="11">
        <f t="shared" si="2783"/>
        <v>0</v>
      </c>
      <c r="BM1156" s="11">
        <f t="shared" si="2817"/>
        <v>0</v>
      </c>
      <c r="BN1156" s="11"/>
      <c r="BO1156" s="11">
        <f t="shared" si="2710"/>
        <v>0</v>
      </c>
      <c r="BP1156" s="11">
        <f t="shared" si="2818"/>
        <v>0</v>
      </c>
      <c r="BQ1156" s="11"/>
      <c r="BR1156" s="11">
        <f t="shared" si="2711"/>
        <v>0</v>
      </c>
      <c r="BS1156" s="11">
        <f t="shared" si="2818"/>
        <v>0</v>
      </c>
      <c r="BT1156" s="11"/>
      <c r="BU1156" s="11">
        <f t="shared" si="2818"/>
        <v>0</v>
      </c>
      <c r="BV1156" s="21">
        <v>0</v>
      </c>
      <c r="BW1156" s="21"/>
      <c r="BX1156" s="1" t="str">
        <f t="shared" si="2785"/>
        <v/>
      </c>
    </row>
    <row r="1157" spans="1:77" s="1" customFormat="1" ht="15.6" hidden="1" customHeight="1" x14ac:dyDescent="0.3">
      <c r="A1157" s="8" t="s">
        <v>762</v>
      </c>
      <c r="B1157" s="9">
        <v>400</v>
      </c>
      <c r="C1157" s="8" t="s">
        <v>71</v>
      </c>
      <c r="D1157" s="8" t="s">
        <v>72</v>
      </c>
      <c r="E1157" s="20" t="s">
        <v>73</v>
      </c>
      <c r="F1157" s="11"/>
      <c r="G1157" s="11"/>
      <c r="H1157" s="11"/>
      <c r="I1157" s="11"/>
      <c r="J1157" s="11"/>
      <c r="K1157" s="11"/>
      <c r="L1157" s="11"/>
      <c r="M1157" s="11"/>
      <c r="N1157" s="11"/>
      <c r="O1157" s="11"/>
      <c r="P1157" s="11"/>
      <c r="Q1157" s="11"/>
      <c r="R1157" s="11"/>
      <c r="S1157" s="11"/>
      <c r="T1157" s="11"/>
      <c r="U1157" s="11"/>
      <c r="V1157" s="11"/>
      <c r="W1157" s="11"/>
      <c r="X1157" s="11"/>
      <c r="Y1157" s="11"/>
      <c r="Z1157" s="11"/>
      <c r="AA1157" s="11">
        <v>100000</v>
      </c>
      <c r="AB1157" s="11"/>
      <c r="AC1157" s="11"/>
      <c r="AD1157" s="11">
        <f t="shared" si="2828"/>
        <v>100000</v>
      </c>
      <c r="AE1157" s="11">
        <f t="shared" si="2829"/>
        <v>0</v>
      </c>
      <c r="AF1157" s="11">
        <f t="shared" si="2830"/>
        <v>0</v>
      </c>
      <c r="AG1157" s="11"/>
      <c r="AH1157" s="11">
        <f t="shared" si="2831"/>
        <v>100000</v>
      </c>
      <c r="AI1157" s="11">
        <f t="shared" si="2832"/>
        <v>0</v>
      </c>
      <c r="AJ1157" s="11">
        <f t="shared" si="2833"/>
        <v>0</v>
      </c>
      <c r="AK1157" s="11">
        <v>-100000</v>
      </c>
      <c r="AL1157" s="11"/>
      <c r="AM1157" s="11"/>
      <c r="AN1157" s="11">
        <f t="shared" si="2834"/>
        <v>0</v>
      </c>
      <c r="AO1157" s="11">
        <f t="shared" si="2835"/>
        <v>0</v>
      </c>
      <c r="AP1157" s="11">
        <f t="shared" si="2836"/>
        <v>0</v>
      </c>
      <c r="AQ1157" s="11"/>
      <c r="AR1157" s="11"/>
      <c r="AS1157" s="11"/>
      <c r="AT1157" s="11">
        <f t="shared" si="2837"/>
        <v>0</v>
      </c>
      <c r="AU1157" s="11">
        <f t="shared" si="2838"/>
        <v>0</v>
      </c>
      <c r="AV1157" s="11">
        <f t="shared" si="2839"/>
        <v>0</v>
      </c>
      <c r="AW1157" s="11"/>
      <c r="AX1157" s="11"/>
      <c r="AY1157" s="11"/>
      <c r="AZ1157" s="11">
        <f t="shared" si="2840"/>
        <v>0</v>
      </c>
      <c r="BA1157" s="11">
        <f t="shared" si="2841"/>
        <v>0</v>
      </c>
      <c r="BB1157" s="11">
        <f t="shared" si="2842"/>
        <v>0</v>
      </c>
      <c r="BC1157" s="11"/>
      <c r="BD1157" s="11"/>
      <c r="BE1157" s="11"/>
      <c r="BF1157" s="11">
        <f t="shared" si="2843"/>
        <v>0</v>
      </c>
      <c r="BG1157" s="11">
        <f t="shared" si="2844"/>
        <v>0</v>
      </c>
      <c r="BH1157" s="11">
        <f t="shared" si="2845"/>
        <v>0</v>
      </c>
      <c r="BI1157" s="11"/>
      <c r="BJ1157" s="11"/>
      <c r="BK1157" s="11"/>
      <c r="BL1157" s="11">
        <f t="shared" si="2783"/>
        <v>0</v>
      </c>
      <c r="BM1157" s="11"/>
      <c r="BN1157" s="11"/>
      <c r="BO1157" s="11">
        <f t="shared" si="2710"/>
        <v>0</v>
      </c>
      <c r="BP1157" s="11"/>
      <c r="BQ1157" s="11"/>
      <c r="BR1157" s="11">
        <f t="shared" si="2711"/>
        <v>0</v>
      </c>
      <c r="BS1157" s="11"/>
      <c r="BT1157" s="11"/>
      <c r="BU1157" s="11"/>
      <c r="BV1157" s="21">
        <v>0</v>
      </c>
      <c r="BW1157" s="21"/>
      <c r="BX1157" s="1" t="str">
        <f t="shared" si="2785"/>
        <v>0409</v>
      </c>
    </row>
    <row r="1158" spans="1:77" ht="31.2" x14ac:dyDescent="0.3">
      <c r="A1158" s="76" t="s">
        <v>1113</v>
      </c>
      <c r="B1158" s="63"/>
      <c r="C1158" s="62"/>
      <c r="D1158" s="62"/>
      <c r="E1158" s="77" t="s">
        <v>1126</v>
      </c>
      <c r="F1158" s="11"/>
      <c r="G1158" s="11"/>
      <c r="H1158" s="11"/>
      <c r="I1158" s="11"/>
      <c r="J1158" s="11"/>
      <c r="K1158" s="11"/>
      <c r="L1158" s="11"/>
      <c r="M1158" s="11"/>
      <c r="N1158" s="11"/>
      <c r="O1158" s="11"/>
      <c r="P1158" s="11"/>
      <c r="Q1158" s="11"/>
      <c r="R1158" s="11"/>
      <c r="S1158" s="11"/>
      <c r="T1158" s="11"/>
      <c r="U1158" s="11"/>
      <c r="V1158" s="11"/>
      <c r="W1158" s="11"/>
      <c r="X1158" s="11"/>
      <c r="Y1158" s="11"/>
      <c r="Z1158" s="11"/>
      <c r="AA1158" s="11"/>
      <c r="AB1158" s="11"/>
      <c r="AC1158" s="11"/>
      <c r="AD1158" s="11"/>
      <c r="AE1158" s="11"/>
      <c r="AF1158" s="11"/>
      <c r="AG1158" s="11"/>
      <c r="AH1158" s="11"/>
      <c r="AI1158" s="11"/>
      <c r="AJ1158" s="11"/>
      <c r="AK1158" s="11"/>
      <c r="AL1158" s="11"/>
      <c r="AM1158" s="11"/>
      <c r="AN1158" s="11"/>
      <c r="AO1158" s="11"/>
      <c r="AP1158" s="11"/>
      <c r="AQ1158" s="11"/>
      <c r="AR1158" s="11"/>
      <c r="AS1158" s="11"/>
      <c r="AT1158" s="11"/>
      <c r="AU1158" s="11"/>
      <c r="AV1158" s="11"/>
      <c r="AW1158" s="11"/>
      <c r="AX1158" s="11"/>
      <c r="AY1158" s="11"/>
      <c r="AZ1158" s="11"/>
      <c r="BA1158" s="11"/>
      <c r="BB1158" s="11"/>
      <c r="BC1158" s="11"/>
      <c r="BD1158" s="11"/>
      <c r="BE1158" s="11"/>
      <c r="BF1158" s="11"/>
      <c r="BG1158" s="11"/>
      <c r="BH1158" s="11"/>
      <c r="BI1158" s="11"/>
      <c r="BJ1158" s="11"/>
      <c r="BK1158" s="11"/>
      <c r="BL1158" s="41"/>
      <c r="BM1158" s="41">
        <f>BM1159+BM1162+BM1165+BM1168+BM1171+BM1174</f>
        <v>0</v>
      </c>
      <c r="BN1158" s="43">
        <f t="shared" ref="BN1158:BN1176" si="2846">BL1158+BM1158</f>
        <v>0</v>
      </c>
      <c r="BO1158" s="41"/>
      <c r="BP1158" s="41">
        <f>BP1159+BP1162+BP1165+BP1168+BP1171+BP1174</f>
        <v>197644</v>
      </c>
      <c r="BQ1158" s="43">
        <f t="shared" ref="BQ1158:BQ1176" si="2847">BO1158+BP1158</f>
        <v>197644</v>
      </c>
      <c r="BR1158" s="41"/>
      <c r="BS1158" s="41">
        <f>BS1159+BS1162+BS1165+BS1168+BS1171+BS1174</f>
        <v>77044</v>
      </c>
      <c r="BT1158" s="43">
        <f t="shared" ref="BT1158:BT1176" si="2848">BR1158+BS1158</f>
        <v>77044</v>
      </c>
      <c r="BU1158" s="11"/>
      <c r="BV1158" s="21"/>
      <c r="BW1158" s="21"/>
      <c r="BY1158" s="42">
        <v>2</v>
      </c>
    </row>
    <row r="1159" spans="1:77" x14ac:dyDescent="0.3">
      <c r="A1159" s="76" t="s">
        <v>1114</v>
      </c>
      <c r="B1159" s="63"/>
      <c r="C1159" s="62"/>
      <c r="D1159" s="62"/>
      <c r="E1159" s="77" t="s">
        <v>1120</v>
      </c>
      <c r="F1159" s="11"/>
      <c r="G1159" s="11"/>
      <c r="H1159" s="11"/>
      <c r="I1159" s="11"/>
      <c r="J1159" s="11"/>
      <c r="K1159" s="11"/>
      <c r="L1159" s="11"/>
      <c r="M1159" s="11"/>
      <c r="N1159" s="11"/>
      <c r="O1159" s="11"/>
      <c r="P1159" s="11"/>
      <c r="Q1159" s="11"/>
      <c r="R1159" s="11"/>
      <c r="S1159" s="11"/>
      <c r="T1159" s="11"/>
      <c r="U1159" s="11"/>
      <c r="V1159" s="11"/>
      <c r="W1159" s="11"/>
      <c r="X1159" s="11"/>
      <c r="Y1159" s="11"/>
      <c r="Z1159" s="11"/>
      <c r="AA1159" s="11"/>
      <c r="AB1159" s="11"/>
      <c r="AC1159" s="11"/>
      <c r="AD1159" s="11"/>
      <c r="AE1159" s="11"/>
      <c r="AF1159" s="11"/>
      <c r="AG1159" s="11"/>
      <c r="AH1159" s="11"/>
      <c r="AI1159" s="11"/>
      <c r="AJ1159" s="11"/>
      <c r="AK1159" s="11"/>
      <c r="AL1159" s="11"/>
      <c r="AM1159" s="11"/>
      <c r="AN1159" s="11"/>
      <c r="AO1159" s="11"/>
      <c r="AP1159" s="11"/>
      <c r="AQ1159" s="11"/>
      <c r="AR1159" s="11"/>
      <c r="AS1159" s="11"/>
      <c r="AT1159" s="11"/>
      <c r="AU1159" s="11"/>
      <c r="AV1159" s="11"/>
      <c r="AW1159" s="11"/>
      <c r="AX1159" s="11"/>
      <c r="AY1159" s="11"/>
      <c r="AZ1159" s="11"/>
      <c r="BA1159" s="11"/>
      <c r="BB1159" s="11"/>
      <c r="BC1159" s="11"/>
      <c r="BD1159" s="11"/>
      <c r="BE1159" s="11"/>
      <c r="BF1159" s="11"/>
      <c r="BG1159" s="11"/>
      <c r="BH1159" s="11"/>
      <c r="BI1159" s="11"/>
      <c r="BJ1159" s="11"/>
      <c r="BK1159" s="11"/>
      <c r="BL1159" s="41"/>
      <c r="BM1159" s="41">
        <f>BM1160</f>
        <v>0</v>
      </c>
      <c r="BN1159" s="43">
        <f t="shared" si="2846"/>
        <v>0</v>
      </c>
      <c r="BO1159" s="41"/>
      <c r="BP1159" s="41">
        <f>BP1160</f>
        <v>39000</v>
      </c>
      <c r="BQ1159" s="43">
        <f t="shared" si="2847"/>
        <v>39000</v>
      </c>
      <c r="BR1159" s="41"/>
      <c r="BS1159" s="41">
        <f>BS1160</f>
        <v>0</v>
      </c>
      <c r="BT1159" s="43">
        <f t="shared" si="2848"/>
        <v>0</v>
      </c>
      <c r="BU1159" s="11"/>
      <c r="BV1159" s="21"/>
      <c r="BW1159" s="21"/>
      <c r="BY1159" s="42">
        <v>2</v>
      </c>
    </row>
    <row r="1160" spans="1:77" ht="46.8" x14ac:dyDescent="0.3">
      <c r="A1160" s="76" t="s">
        <v>1114</v>
      </c>
      <c r="B1160" s="63">
        <v>400</v>
      </c>
      <c r="C1160" s="62"/>
      <c r="D1160" s="62"/>
      <c r="E1160" s="64" t="s">
        <v>42</v>
      </c>
      <c r="F1160" s="11"/>
      <c r="G1160" s="11"/>
      <c r="H1160" s="11"/>
      <c r="I1160" s="11"/>
      <c r="J1160" s="11"/>
      <c r="K1160" s="11"/>
      <c r="L1160" s="11"/>
      <c r="M1160" s="11"/>
      <c r="N1160" s="11"/>
      <c r="O1160" s="11"/>
      <c r="P1160" s="11"/>
      <c r="Q1160" s="11"/>
      <c r="R1160" s="11"/>
      <c r="S1160" s="11"/>
      <c r="T1160" s="11"/>
      <c r="U1160" s="11"/>
      <c r="V1160" s="11"/>
      <c r="W1160" s="11"/>
      <c r="X1160" s="11"/>
      <c r="Y1160" s="11"/>
      <c r="Z1160" s="11"/>
      <c r="AA1160" s="11"/>
      <c r="AB1160" s="11"/>
      <c r="AC1160" s="11"/>
      <c r="AD1160" s="11"/>
      <c r="AE1160" s="11"/>
      <c r="AF1160" s="11"/>
      <c r="AG1160" s="11"/>
      <c r="AH1160" s="11"/>
      <c r="AI1160" s="11"/>
      <c r="AJ1160" s="11"/>
      <c r="AK1160" s="11"/>
      <c r="AL1160" s="11"/>
      <c r="AM1160" s="11"/>
      <c r="AN1160" s="11"/>
      <c r="AO1160" s="11"/>
      <c r="AP1160" s="11"/>
      <c r="AQ1160" s="11"/>
      <c r="AR1160" s="11"/>
      <c r="AS1160" s="11"/>
      <c r="AT1160" s="11"/>
      <c r="AU1160" s="11"/>
      <c r="AV1160" s="11"/>
      <c r="AW1160" s="11"/>
      <c r="AX1160" s="11"/>
      <c r="AY1160" s="11"/>
      <c r="AZ1160" s="11"/>
      <c r="BA1160" s="11"/>
      <c r="BB1160" s="11"/>
      <c r="BC1160" s="11"/>
      <c r="BD1160" s="11"/>
      <c r="BE1160" s="11"/>
      <c r="BF1160" s="11"/>
      <c r="BG1160" s="11"/>
      <c r="BH1160" s="11"/>
      <c r="BI1160" s="11"/>
      <c r="BJ1160" s="11"/>
      <c r="BK1160" s="11"/>
      <c r="BL1160" s="41"/>
      <c r="BM1160" s="41">
        <f>BM1161</f>
        <v>0</v>
      </c>
      <c r="BN1160" s="43">
        <f t="shared" si="2846"/>
        <v>0</v>
      </c>
      <c r="BO1160" s="41"/>
      <c r="BP1160" s="41">
        <f>BP1161</f>
        <v>39000</v>
      </c>
      <c r="BQ1160" s="43">
        <f t="shared" si="2847"/>
        <v>39000</v>
      </c>
      <c r="BR1160" s="41"/>
      <c r="BS1160" s="41">
        <f>BS1161</f>
        <v>0</v>
      </c>
      <c r="BT1160" s="43">
        <f t="shared" si="2848"/>
        <v>0</v>
      </c>
      <c r="BU1160" s="11"/>
      <c r="BV1160" s="21"/>
      <c r="BW1160" s="21"/>
      <c r="BY1160" s="42">
        <v>2</v>
      </c>
    </row>
    <row r="1161" spans="1:77" x14ac:dyDescent="0.3">
      <c r="A1161" s="76" t="s">
        <v>1114</v>
      </c>
      <c r="B1161" s="63">
        <v>400</v>
      </c>
      <c r="C1161" s="76" t="s">
        <v>66</v>
      </c>
      <c r="D1161" s="76" t="s">
        <v>323</v>
      </c>
      <c r="E1161" s="64" t="s">
        <v>768</v>
      </c>
      <c r="F1161" s="11"/>
      <c r="G1161" s="11"/>
      <c r="H1161" s="11"/>
      <c r="I1161" s="11"/>
      <c r="J1161" s="11"/>
      <c r="K1161" s="11"/>
      <c r="L1161" s="11"/>
      <c r="M1161" s="11"/>
      <c r="N1161" s="11"/>
      <c r="O1161" s="11"/>
      <c r="P1161" s="11"/>
      <c r="Q1161" s="11"/>
      <c r="R1161" s="11"/>
      <c r="S1161" s="11"/>
      <c r="T1161" s="11"/>
      <c r="U1161" s="11"/>
      <c r="V1161" s="11"/>
      <c r="W1161" s="11"/>
      <c r="X1161" s="11"/>
      <c r="Y1161" s="11"/>
      <c r="Z1161" s="11"/>
      <c r="AA1161" s="11"/>
      <c r="AB1161" s="11"/>
      <c r="AC1161" s="11"/>
      <c r="AD1161" s="11"/>
      <c r="AE1161" s="11"/>
      <c r="AF1161" s="11"/>
      <c r="AG1161" s="11"/>
      <c r="AH1161" s="11"/>
      <c r="AI1161" s="11"/>
      <c r="AJ1161" s="11"/>
      <c r="AK1161" s="11"/>
      <c r="AL1161" s="11"/>
      <c r="AM1161" s="11"/>
      <c r="AN1161" s="11"/>
      <c r="AO1161" s="11"/>
      <c r="AP1161" s="11"/>
      <c r="AQ1161" s="11"/>
      <c r="AR1161" s="11"/>
      <c r="AS1161" s="11"/>
      <c r="AT1161" s="11"/>
      <c r="AU1161" s="11"/>
      <c r="AV1161" s="11"/>
      <c r="AW1161" s="11"/>
      <c r="AX1161" s="11"/>
      <c r="AY1161" s="11"/>
      <c r="AZ1161" s="11"/>
      <c r="BA1161" s="11"/>
      <c r="BB1161" s="11"/>
      <c r="BC1161" s="11"/>
      <c r="BD1161" s="11"/>
      <c r="BE1161" s="11"/>
      <c r="BF1161" s="11"/>
      <c r="BG1161" s="11"/>
      <c r="BH1161" s="11"/>
      <c r="BI1161" s="11"/>
      <c r="BJ1161" s="11"/>
      <c r="BK1161" s="11"/>
      <c r="BL1161" s="41"/>
      <c r="BM1161" s="41"/>
      <c r="BN1161" s="43">
        <f t="shared" si="2846"/>
        <v>0</v>
      </c>
      <c r="BO1161" s="41"/>
      <c r="BP1161" s="41">
        <v>39000</v>
      </c>
      <c r="BQ1161" s="43">
        <f t="shared" si="2847"/>
        <v>39000</v>
      </c>
      <c r="BR1161" s="41"/>
      <c r="BS1161" s="41"/>
      <c r="BT1161" s="43">
        <f t="shared" si="2848"/>
        <v>0</v>
      </c>
      <c r="BU1161" s="11"/>
      <c r="BV1161" s="21"/>
      <c r="BW1161" s="21"/>
      <c r="BY1161" s="42">
        <v>2</v>
      </c>
    </row>
    <row r="1162" spans="1:77" x14ac:dyDescent="0.3">
      <c r="A1162" s="76" t="s">
        <v>1115</v>
      </c>
      <c r="B1162" s="63"/>
      <c r="C1162" s="76"/>
      <c r="D1162" s="76"/>
      <c r="E1162" s="77" t="s">
        <v>1121</v>
      </c>
      <c r="F1162" s="11"/>
      <c r="G1162" s="11"/>
      <c r="H1162" s="11"/>
      <c r="I1162" s="11"/>
      <c r="J1162" s="11"/>
      <c r="K1162" s="11"/>
      <c r="L1162" s="11"/>
      <c r="M1162" s="11"/>
      <c r="N1162" s="11"/>
      <c r="O1162" s="11"/>
      <c r="P1162" s="11"/>
      <c r="Q1162" s="11"/>
      <c r="R1162" s="11"/>
      <c r="S1162" s="11"/>
      <c r="T1162" s="11"/>
      <c r="U1162" s="11"/>
      <c r="V1162" s="11"/>
      <c r="W1162" s="11"/>
      <c r="X1162" s="11"/>
      <c r="Y1162" s="11"/>
      <c r="Z1162" s="11"/>
      <c r="AA1162" s="11"/>
      <c r="AB1162" s="11"/>
      <c r="AC1162" s="11"/>
      <c r="AD1162" s="11"/>
      <c r="AE1162" s="11"/>
      <c r="AF1162" s="11"/>
      <c r="AG1162" s="11"/>
      <c r="AH1162" s="11"/>
      <c r="AI1162" s="11"/>
      <c r="AJ1162" s="11"/>
      <c r="AK1162" s="11"/>
      <c r="AL1162" s="11"/>
      <c r="AM1162" s="11"/>
      <c r="AN1162" s="11"/>
      <c r="AO1162" s="11"/>
      <c r="AP1162" s="11"/>
      <c r="AQ1162" s="11"/>
      <c r="AR1162" s="11"/>
      <c r="AS1162" s="11"/>
      <c r="AT1162" s="11"/>
      <c r="AU1162" s="11"/>
      <c r="AV1162" s="11"/>
      <c r="AW1162" s="11"/>
      <c r="AX1162" s="11"/>
      <c r="AY1162" s="11"/>
      <c r="AZ1162" s="11"/>
      <c r="BA1162" s="11"/>
      <c r="BB1162" s="11"/>
      <c r="BC1162" s="11"/>
      <c r="BD1162" s="11"/>
      <c r="BE1162" s="11"/>
      <c r="BF1162" s="11"/>
      <c r="BG1162" s="11"/>
      <c r="BH1162" s="11"/>
      <c r="BI1162" s="11"/>
      <c r="BJ1162" s="11"/>
      <c r="BK1162" s="11"/>
      <c r="BL1162" s="41"/>
      <c r="BM1162" s="41">
        <f>BM1163</f>
        <v>0</v>
      </c>
      <c r="BN1162" s="43">
        <f t="shared" si="2846"/>
        <v>0</v>
      </c>
      <c r="BO1162" s="41"/>
      <c r="BP1162" s="41">
        <f>BP1163</f>
        <v>0</v>
      </c>
      <c r="BQ1162" s="43">
        <f t="shared" si="2847"/>
        <v>0</v>
      </c>
      <c r="BR1162" s="41"/>
      <c r="BS1162" s="41">
        <f>BS1163</f>
        <v>55200</v>
      </c>
      <c r="BT1162" s="43">
        <f t="shared" si="2848"/>
        <v>55200</v>
      </c>
      <c r="BU1162" s="11"/>
      <c r="BV1162" s="21"/>
      <c r="BW1162" s="21"/>
      <c r="BY1162" s="42">
        <v>2</v>
      </c>
    </row>
    <row r="1163" spans="1:77" ht="46.8" x14ac:dyDescent="0.3">
      <c r="A1163" s="76" t="s">
        <v>1115</v>
      </c>
      <c r="B1163" s="63">
        <v>400</v>
      </c>
      <c r="C1163" s="62"/>
      <c r="D1163" s="62"/>
      <c r="E1163" s="64" t="s">
        <v>42</v>
      </c>
      <c r="F1163" s="11"/>
      <c r="G1163" s="11"/>
      <c r="H1163" s="11"/>
      <c r="I1163" s="11"/>
      <c r="J1163" s="11"/>
      <c r="K1163" s="11"/>
      <c r="L1163" s="11"/>
      <c r="M1163" s="11"/>
      <c r="N1163" s="11"/>
      <c r="O1163" s="11"/>
      <c r="P1163" s="11"/>
      <c r="Q1163" s="11"/>
      <c r="R1163" s="11"/>
      <c r="S1163" s="11"/>
      <c r="T1163" s="11"/>
      <c r="U1163" s="11"/>
      <c r="V1163" s="11"/>
      <c r="W1163" s="11"/>
      <c r="X1163" s="11"/>
      <c r="Y1163" s="11"/>
      <c r="Z1163" s="11"/>
      <c r="AA1163" s="11"/>
      <c r="AB1163" s="11"/>
      <c r="AC1163" s="11"/>
      <c r="AD1163" s="11"/>
      <c r="AE1163" s="11"/>
      <c r="AF1163" s="11"/>
      <c r="AG1163" s="11"/>
      <c r="AH1163" s="11"/>
      <c r="AI1163" s="11"/>
      <c r="AJ1163" s="11"/>
      <c r="AK1163" s="11"/>
      <c r="AL1163" s="11"/>
      <c r="AM1163" s="11"/>
      <c r="AN1163" s="11"/>
      <c r="AO1163" s="11"/>
      <c r="AP1163" s="11"/>
      <c r="AQ1163" s="11"/>
      <c r="AR1163" s="11"/>
      <c r="AS1163" s="11"/>
      <c r="AT1163" s="11"/>
      <c r="AU1163" s="11"/>
      <c r="AV1163" s="11"/>
      <c r="AW1163" s="11"/>
      <c r="AX1163" s="11"/>
      <c r="AY1163" s="11"/>
      <c r="AZ1163" s="11"/>
      <c r="BA1163" s="11"/>
      <c r="BB1163" s="11"/>
      <c r="BC1163" s="11"/>
      <c r="BD1163" s="11"/>
      <c r="BE1163" s="11"/>
      <c r="BF1163" s="11"/>
      <c r="BG1163" s="11"/>
      <c r="BH1163" s="11"/>
      <c r="BI1163" s="11"/>
      <c r="BJ1163" s="11"/>
      <c r="BK1163" s="11"/>
      <c r="BL1163" s="41"/>
      <c r="BM1163" s="41">
        <f>BM1164</f>
        <v>0</v>
      </c>
      <c r="BN1163" s="43">
        <f t="shared" si="2846"/>
        <v>0</v>
      </c>
      <c r="BO1163" s="41"/>
      <c r="BP1163" s="41">
        <f>BP1164</f>
        <v>0</v>
      </c>
      <c r="BQ1163" s="43">
        <f t="shared" si="2847"/>
        <v>0</v>
      </c>
      <c r="BR1163" s="41"/>
      <c r="BS1163" s="41">
        <f>BS1164</f>
        <v>55200</v>
      </c>
      <c r="BT1163" s="43">
        <f t="shared" si="2848"/>
        <v>55200</v>
      </c>
      <c r="BU1163" s="11"/>
      <c r="BV1163" s="21"/>
      <c r="BW1163" s="21"/>
      <c r="BY1163" s="42">
        <v>2</v>
      </c>
    </row>
    <row r="1164" spans="1:77" x14ac:dyDescent="0.3">
      <c r="A1164" s="76" t="s">
        <v>1115</v>
      </c>
      <c r="B1164" s="63">
        <v>400</v>
      </c>
      <c r="C1164" s="76" t="s">
        <v>66</v>
      </c>
      <c r="D1164" s="76" t="s">
        <v>323</v>
      </c>
      <c r="E1164" s="64" t="s">
        <v>768</v>
      </c>
      <c r="F1164" s="11"/>
      <c r="G1164" s="11"/>
      <c r="H1164" s="11"/>
      <c r="I1164" s="11"/>
      <c r="J1164" s="11"/>
      <c r="K1164" s="11"/>
      <c r="L1164" s="11"/>
      <c r="M1164" s="11"/>
      <c r="N1164" s="11"/>
      <c r="O1164" s="11"/>
      <c r="P1164" s="11"/>
      <c r="Q1164" s="11"/>
      <c r="R1164" s="11"/>
      <c r="S1164" s="11"/>
      <c r="T1164" s="11"/>
      <c r="U1164" s="11"/>
      <c r="V1164" s="11"/>
      <c r="W1164" s="11"/>
      <c r="X1164" s="11"/>
      <c r="Y1164" s="11"/>
      <c r="Z1164" s="11"/>
      <c r="AA1164" s="11"/>
      <c r="AB1164" s="11"/>
      <c r="AC1164" s="11"/>
      <c r="AD1164" s="11"/>
      <c r="AE1164" s="11"/>
      <c r="AF1164" s="11"/>
      <c r="AG1164" s="11"/>
      <c r="AH1164" s="11"/>
      <c r="AI1164" s="11"/>
      <c r="AJ1164" s="11"/>
      <c r="AK1164" s="11"/>
      <c r="AL1164" s="11"/>
      <c r="AM1164" s="11"/>
      <c r="AN1164" s="11"/>
      <c r="AO1164" s="11"/>
      <c r="AP1164" s="11"/>
      <c r="AQ1164" s="11"/>
      <c r="AR1164" s="11"/>
      <c r="AS1164" s="11"/>
      <c r="AT1164" s="11"/>
      <c r="AU1164" s="11"/>
      <c r="AV1164" s="11"/>
      <c r="AW1164" s="11"/>
      <c r="AX1164" s="11"/>
      <c r="AY1164" s="11"/>
      <c r="AZ1164" s="11"/>
      <c r="BA1164" s="11"/>
      <c r="BB1164" s="11"/>
      <c r="BC1164" s="11"/>
      <c r="BD1164" s="11"/>
      <c r="BE1164" s="11"/>
      <c r="BF1164" s="11"/>
      <c r="BG1164" s="11"/>
      <c r="BH1164" s="11"/>
      <c r="BI1164" s="11"/>
      <c r="BJ1164" s="11"/>
      <c r="BK1164" s="11"/>
      <c r="BL1164" s="41"/>
      <c r="BM1164" s="41"/>
      <c r="BN1164" s="43">
        <f t="shared" si="2846"/>
        <v>0</v>
      </c>
      <c r="BO1164" s="41"/>
      <c r="BP1164" s="41"/>
      <c r="BQ1164" s="43">
        <f t="shared" si="2847"/>
        <v>0</v>
      </c>
      <c r="BR1164" s="41"/>
      <c r="BS1164" s="41">
        <v>55200</v>
      </c>
      <c r="BT1164" s="43">
        <f t="shared" si="2848"/>
        <v>55200</v>
      </c>
      <c r="BU1164" s="11"/>
      <c r="BV1164" s="21"/>
      <c r="BW1164" s="21"/>
      <c r="BY1164" s="42">
        <v>2</v>
      </c>
    </row>
    <row r="1165" spans="1:77" ht="78" x14ac:dyDescent="0.3">
      <c r="A1165" s="76" t="s">
        <v>1116</v>
      </c>
      <c r="B1165" s="63"/>
      <c r="C1165" s="76"/>
      <c r="D1165" s="76"/>
      <c r="E1165" s="77" t="s">
        <v>1122</v>
      </c>
      <c r="F1165" s="11"/>
      <c r="G1165" s="11"/>
      <c r="H1165" s="11"/>
      <c r="I1165" s="11"/>
      <c r="J1165" s="11"/>
      <c r="K1165" s="11"/>
      <c r="L1165" s="11"/>
      <c r="M1165" s="11"/>
      <c r="N1165" s="11"/>
      <c r="O1165" s="11"/>
      <c r="P1165" s="11"/>
      <c r="Q1165" s="11"/>
      <c r="R1165" s="11"/>
      <c r="S1165" s="11"/>
      <c r="T1165" s="11"/>
      <c r="U1165" s="11"/>
      <c r="V1165" s="11"/>
      <c r="W1165" s="11"/>
      <c r="X1165" s="11"/>
      <c r="Y1165" s="11"/>
      <c r="Z1165" s="11"/>
      <c r="AA1165" s="11"/>
      <c r="AB1165" s="11"/>
      <c r="AC1165" s="11"/>
      <c r="AD1165" s="11"/>
      <c r="AE1165" s="11"/>
      <c r="AF1165" s="11"/>
      <c r="AG1165" s="11"/>
      <c r="AH1165" s="11"/>
      <c r="AI1165" s="11"/>
      <c r="AJ1165" s="11"/>
      <c r="AK1165" s="11"/>
      <c r="AL1165" s="11"/>
      <c r="AM1165" s="11"/>
      <c r="AN1165" s="11"/>
      <c r="AO1165" s="11"/>
      <c r="AP1165" s="11"/>
      <c r="AQ1165" s="11"/>
      <c r="AR1165" s="11"/>
      <c r="AS1165" s="11"/>
      <c r="AT1165" s="11"/>
      <c r="AU1165" s="11"/>
      <c r="AV1165" s="11"/>
      <c r="AW1165" s="11"/>
      <c r="AX1165" s="11"/>
      <c r="AY1165" s="11"/>
      <c r="AZ1165" s="11"/>
      <c r="BA1165" s="11"/>
      <c r="BB1165" s="11"/>
      <c r="BC1165" s="11"/>
      <c r="BD1165" s="11"/>
      <c r="BE1165" s="11"/>
      <c r="BF1165" s="11"/>
      <c r="BG1165" s="11"/>
      <c r="BH1165" s="11"/>
      <c r="BI1165" s="11"/>
      <c r="BJ1165" s="11"/>
      <c r="BK1165" s="11"/>
      <c r="BL1165" s="41"/>
      <c r="BM1165" s="41">
        <f>BM1166</f>
        <v>0</v>
      </c>
      <c r="BN1165" s="43">
        <f t="shared" si="2846"/>
        <v>0</v>
      </c>
      <c r="BO1165" s="41"/>
      <c r="BP1165" s="41">
        <f>BP1166</f>
        <v>94706</v>
      </c>
      <c r="BQ1165" s="43">
        <f t="shared" si="2847"/>
        <v>94706</v>
      </c>
      <c r="BR1165" s="41"/>
      <c r="BS1165" s="41">
        <f>BS1166</f>
        <v>0</v>
      </c>
      <c r="BT1165" s="43">
        <f t="shared" si="2848"/>
        <v>0</v>
      </c>
      <c r="BU1165" s="11"/>
      <c r="BV1165" s="21"/>
      <c r="BW1165" s="21"/>
      <c r="BY1165" s="42">
        <v>2</v>
      </c>
    </row>
    <row r="1166" spans="1:77" ht="46.8" x14ac:dyDescent="0.3">
      <c r="A1166" s="76" t="s">
        <v>1116</v>
      </c>
      <c r="B1166" s="63">
        <v>400</v>
      </c>
      <c r="C1166" s="62"/>
      <c r="D1166" s="62"/>
      <c r="E1166" s="64" t="s">
        <v>42</v>
      </c>
      <c r="F1166" s="11"/>
      <c r="G1166" s="11"/>
      <c r="H1166" s="11"/>
      <c r="I1166" s="11"/>
      <c r="J1166" s="11"/>
      <c r="K1166" s="11"/>
      <c r="L1166" s="11"/>
      <c r="M1166" s="11"/>
      <c r="N1166" s="11"/>
      <c r="O1166" s="11"/>
      <c r="P1166" s="11"/>
      <c r="Q1166" s="11"/>
      <c r="R1166" s="11"/>
      <c r="S1166" s="11"/>
      <c r="T1166" s="11"/>
      <c r="U1166" s="11"/>
      <c r="V1166" s="11"/>
      <c r="W1166" s="11"/>
      <c r="X1166" s="11"/>
      <c r="Y1166" s="11"/>
      <c r="Z1166" s="11"/>
      <c r="AA1166" s="11"/>
      <c r="AB1166" s="11"/>
      <c r="AC1166" s="11"/>
      <c r="AD1166" s="11"/>
      <c r="AE1166" s="11"/>
      <c r="AF1166" s="11"/>
      <c r="AG1166" s="11"/>
      <c r="AH1166" s="11"/>
      <c r="AI1166" s="11"/>
      <c r="AJ1166" s="11"/>
      <c r="AK1166" s="11"/>
      <c r="AL1166" s="11"/>
      <c r="AM1166" s="11"/>
      <c r="AN1166" s="11"/>
      <c r="AO1166" s="11"/>
      <c r="AP1166" s="11"/>
      <c r="AQ1166" s="11"/>
      <c r="AR1166" s="11"/>
      <c r="AS1166" s="11"/>
      <c r="AT1166" s="11"/>
      <c r="AU1166" s="11"/>
      <c r="AV1166" s="11"/>
      <c r="AW1166" s="11"/>
      <c r="AX1166" s="11"/>
      <c r="AY1166" s="11"/>
      <c r="AZ1166" s="11"/>
      <c r="BA1166" s="11"/>
      <c r="BB1166" s="11"/>
      <c r="BC1166" s="11"/>
      <c r="BD1166" s="11"/>
      <c r="BE1166" s="11"/>
      <c r="BF1166" s="11"/>
      <c r="BG1166" s="11"/>
      <c r="BH1166" s="11"/>
      <c r="BI1166" s="11"/>
      <c r="BJ1166" s="11"/>
      <c r="BK1166" s="11"/>
      <c r="BL1166" s="41"/>
      <c r="BM1166" s="41">
        <f>BM1167</f>
        <v>0</v>
      </c>
      <c r="BN1166" s="43">
        <f t="shared" si="2846"/>
        <v>0</v>
      </c>
      <c r="BO1166" s="41"/>
      <c r="BP1166" s="41">
        <f>BP1167</f>
        <v>94706</v>
      </c>
      <c r="BQ1166" s="43">
        <f t="shared" si="2847"/>
        <v>94706</v>
      </c>
      <c r="BR1166" s="41"/>
      <c r="BS1166" s="41">
        <f>BS1167</f>
        <v>0</v>
      </c>
      <c r="BT1166" s="43">
        <f t="shared" si="2848"/>
        <v>0</v>
      </c>
      <c r="BU1166" s="11"/>
      <c r="BV1166" s="21"/>
      <c r="BW1166" s="21"/>
      <c r="BY1166" s="42">
        <v>2</v>
      </c>
    </row>
    <row r="1167" spans="1:77" x14ac:dyDescent="0.3">
      <c r="A1167" s="76" t="s">
        <v>1116</v>
      </c>
      <c r="B1167" s="63">
        <v>400</v>
      </c>
      <c r="C1167" s="76" t="s">
        <v>66</v>
      </c>
      <c r="D1167" s="76" t="s">
        <v>323</v>
      </c>
      <c r="E1167" s="64" t="s">
        <v>768</v>
      </c>
      <c r="F1167" s="11"/>
      <c r="G1167" s="11"/>
      <c r="H1167" s="11"/>
      <c r="I1167" s="11"/>
      <c r="J1167" s="11"/>
      <c r="K1167" s="11"/>
      <c r="L1167" s="11"/>
      <c r="M1167" s="11"/>
      <c r="N1167" s="11"/>
      <c r="O1167" s="11"/>
      <c r="P1167" s="11"/>
      <c r="Q1167" s="11"/>
      <c r="R1167" s="11"/>
      <c r="S1167" s="11"/>
      <c r="T1167" s="11"/>
      <c r="U1167" s="11"/>
      <c r="V1167" s="11"/>
      <c r="W1167" s="11"/>
      <c r="X1167" s="11"/>
      <c r="Y1167" s="11"/>
      <c r="Z1167" s="11"/>
      <c r="AA1167" s="11"/>
      <c r="AB1167" s="11"/>
      <c r="AC1167" s="11"/>
      <c r="AD1167" s="11"/>
      <c r="AE1167" s="11"/>
      <c r="AF1167" s="11"/>
      <c r="AG1167" s="11"/>
      <c r="AH1167" s="11"/>
      <c r="AI1167" s="11"/>
      <c r="AJ1167" s="11"/>
      <c r="AK1167" s="11"/>
      <c r="AL1167" s="11"/>
      <c r="AM1167" s="11"/>
      <c r="AN1167" s="11"/>
      <c r="AO1167" s="11"/>
      <c r="AP1167" s="11"/>
      <c r="AQ1167" s="11"/>
      <c r="AR1167" s="11"/>
      <c r="AS1167" s="11"/>
      <c r="AT1167" s="11"/>
      <c r="AU1167" s="11"/>
      <c r="AV1167" s="11"/>
      <c r="AW1167" s="11"/>
      <c r="AX1167" s="11"/>
      <c r="AY1167" s="11"/>
      <c r="AZ1167" s="11"/>
      <c r="BA1167" s="11"/>
      <c r="BB1167" s="11"/>
      <c r="BC1167" s="11"/>
      <c r="BD1167" s="11"/>
      <c r="BE1167" s="11"/>
      <c r="BF1167" s="11"/>
      <c r="BG1167" s="11"/>
      <c r="BH1167" s="11"/>
      <c r="BI1167" s="11"/>
      <c r="BJ1167" s="11"/>
      <c r="BK1167" s="11"/>
      <c r="BL1167" s="41"/>
      <c r="BM1167" s="41"/>
      <c r="BN1167" s="43">
        <f t="shared" si="2846"/>
        <v>0</v>
      </c>
      <c r="BO1167" s="41"/>
      <c r="BP1167" s="41">
        <v>94706</v>
      </c>
      <c r="BQ1167" s="43">
        <f t="shared" si="2847"/>
        <v>94706</v>
      </c>
      <c r="BR1167" s="41"/>
      <c r="BS1167" s="41"/>
      <c r="BT1167" s="43">
        <f t="shared" si="2848"/>
        <v>0</v>
      </c>
      <c r="BU1167" s="11"/>
      <c r="BV1167" s="21"/>
      <c r="BW1167" s="21"/>
      <c r="BY1167" s="42">
        <v>2</v>
      </c>
    </row>
    <row r="1168" spans="1:77" ht="46.8" x14ac:dyDescent="0.3">
      <c r="A1168" s="76" t="s">
        <v>1117</v>
      </c>
      <c r="B1168" s="63"/>
      <c r="C1168" s="76"/>
      <c r="D1168" s="76"/>
      <c r="E1168" s="77" t="s">
        <v>1123</v>
      </c>
      <c r="F1168" s="11"/>
      <c r="G1168" s="11"/>
      <c r="H1168" s="11"/>
      <c r="I1168" s="11"/>
      <c r="J1168" s="11"/>
      <c r="K1168" s="11"/>
      <c r="L1168" s="11"/>
      <c r="M1168" s="11"/>
      <c r="N1168" s="11"/>
      <c r="O1168" s="11"/>
      <c r="P1168" s="11"/>
      <c r="Q1168" s="11"/>
      <c r="R1168" s="11"/>
      <c r="S1168" s="11"/>
      <c r="T1168" s="11"/>
      <c r="U1168" s="11"/>
      <c r="V1168" s="11"/>
      <c r="W1168" s="11"/>
      <c r="X1168" s="11"/>
      <c r="Y1168" s="11"/>
      <c r="Z1168" s="11"/>
      <c r="AA1168" s="11"/>
      <c r="AB1168" s="11"/>
      <c r="AC1168" s="11"/>
      <c r="AD1168" s="11"/>
      <c r="AE1168" s="11"/>
      <c r="AF1168" s="11"/>
      <c r="AG1168" s="11"/>
      <c r="AH1168" s="11"/>
      <c r="AI1168" s="11"/>
      <c r="AJ1168" s="11"/>
      <c r="AK1168" s="11"/>
      <c r="AL1168" s="11"/>
      <c r="AM1168" s="11"/>
      <c r="AN1168" s="11"/>
      <c r="AO1168" s="11"/>
      <c r="AP1168" s="11"/>
      <c r="AQ1168" s="11"/>
      <c r="AR1168" s="11"/>
      <c r="AS1168" s="11"/>
      <c r="AT1168" s="11"/>
      <c r="AU1168" s="11"/>
      <c r="AV1168" s="11"/>
      <c r="AW1168" s="11"/>
      <c r="AX1168" s="11"/>
      <c r="AY1168" s="11"/>
      <c r="AZ1168" s="11"/>
      <c r="BA1168" s="11"/>
      <c r="BB1168" s="11"/>
      <c r="BC1168" s="11"/>
      <c r="BD1168" s="11"/>
      <c r="BE1168" s="11"/>
      <c r="BF1168" s="11"/>
      <c r="BG1168" s="11"/>
      <c r="BH1168" s="11"/>
      <c r="BI1168" s="11"/>
      <c r="BJ1168" s="11"/>
      <c r="BK1168" s="11"/>
      <c r="BL1168" s="41"/>
      <c r="BM1168" s="41">
        <f>BM1169</f>
        <v>0</v>
      </c>
      <c r="BN1168" s="43">
        <f t="shared" si="2846"/>
        <v>0</v>
      </c>
      <c r="BO1168" s="41"/>
      <c r="BP1168" s="41">
        <f>BP1169</f>
        <v>38918</v>
      </c>
      <c r="BQ1168" s="43">
        <f t="shared" si="2847"/>
        <v>38918</v>
      </c>
      <c r="BR1168" s="41"/>
      <c r="BS1168" s="41">
        <f>BS1169</f>
        <v>0</v>
      </c>
      <c r="BT1168" s="43">
        <f t="shared" si="2848"/>
        <v>0</v>
      </c>
      <c r="BU1168" s="11"/>
      <c r="BV1168" s="21"/>
      <c r="BW1168" s="21"/>
      <c r="BY1168" s="42">
        <v>2</v>
      </c>
    </row>
    <row r="1169" spans="1:77" ht="46.8" x14ac:dyDescent="0.3">
      <c r="A1169" s="76" t="s">
        <v>1117</v>
      </c>
      <c r="B1169" s="63">
        <v>400</v>
      </c>
      <c r="C1169" s="62"/>
      <c r="D1169" s="62"/>
      <c r="E1169" s="64" t="s">
        <v>42</v>
      </c>
      <c r="F1169" s="11"/>
      <c r="G1169" s="11"/>
      <c r="H1169" s="11"/>
      <c r="I1169" s="11"/>
      <c r="J1169" s="11"/>
      <c r="K1169" s="11"/>
      <c r="L1169" s="11"/>
      <c r="M1169" s="11"/>
      <c r="N1169" s="11"/>
      <c r="O1169" s="11"/>
      <c r="P1169" s="11"/>
      <c r="Q1169" s="11"/>
      <c r="R1169" s="11"/>
      <c r="S1169" s="11"/>
      <c r="T1169" s="11"/>
      <c r="U1169" s="11"/>
      <c r="V1169" s="11"/>
      <c r="W1169" s="11"/>
      <c r="X1169" s="11"/>
      <c r="Y1169" s="11"/>
      <c r="Z1169" s="11"/>
      <c r="AA1169" s="11"/>
      <c r="AB1169" s="11"/>
      <c r="AC1169" s="11"/>
      <c r="AD1169" s="11"/>
      <c r="AE1169" s="11"/>
      <c r="AF1169" s="11"/>
      <c r="AG1169" s="11"/>
      <c r="AH1169" s="11"/>
      <c r="AI1169" s="11"/>
      <c r="AJ1169" s="11"/>
      <c r="AK1169" s="11"/>
      <c r="AL1169" s="11"/>
      <c r="AM1169" s="11"/>
      <c r="AN1169" s="11"/>
      <c r="AO1169" s="11"/>
      <c r="AP1169" s="11"/>
      <c r="AQ1169" s="11"/>
      <c r="AR1169" s="11"/>
      <c r="AS1169" s="11"/>
      <c r="AT1169" s="11"/>
      <c r="AU1169" s="11"/>
      <c r="AV1169" s="11"/>
      <c r="AW1169" s="11"/>
      <c r="AX1169" s="11"/>
      <c r="AY1169" s="11"/>
      <c r="AZ1169" s="11"/>
      <c r="BA1169" s="11"/>
      <c r="BB1169" s="11"/>
      <c r="BC1169" s="11"/>
      <c r="BD1169" s="11"/>
      <c r="BE1169" s="11"/>
      <c r="BF1169" s="11"/>
      <c r="BG1169" s="11"/>
      <c r="BH1169" s="11"/>
      <c r="BI1169" s="11"/>
      <c r="BJ1169" s="11"/>
      <c r="BK1169" s="11"/>
      <c r="BL1169" s="41"/>
      <c r="BM1169" s="41">
        <f>BM1170</f>
        <v>0</v>
      </c>
      <c r="BN1169" s="43">
        <f t="shared" si="2846"/>
        <v>0</v>
      </c>
      <c r="BO1169" s="41"/>
      <c r="BP1169" s="41">
        <f>BP1170</f>
        <v>38918</v>
      </c>
      <c r="BQ1169" s="43">
        <f t="shared" si="2847"/>
        <v>38918</v>
      </c>
      <c r="BR1169" s="41"/>
      <c r="BS1169" s="41">
        <f>BS1170</f>
        <v>0</v>
      </c>
      <c r="BT1169" s="43">
        <f t="shared" si="2848"/>
        <v>0</v>
      </c>
      <c r="BU1169" s="11"/>
      <c r="BV1169" s="21"/>
      <c r="BW1169" s="21"/>
      <c r="BY1169" s="42">
        <v>2</v>
      </c>
    </row>
    <row r="1170" spans="1:77" x14ac:dyDescent="0.3">
      <c r="A1170" s="76" t="s">
        <v>1117</v>
      </c>
      <c r="B1170" s="63">
        <v>400</v>
      </c>
      <c r="C1170" s="76" t="s">
        <v>66</v>
      </c>
      <c r="D1170" s="76" t="s">
        <v>323</v>
      </c>
      <c r="E1170" s="64" t="s">
        <v>768</v>
      </c>
      <c r="F1170" s="11"/>
      <c r="G1170" s="11"/>
      <c r="H1170" s="11"/>
      <c r="I1170" s="11"/>
      <c r="J1170" s="11"/>
      <c r="K1170" s="11"/>
      <c r="L1170" s="11"/>
      <c r="M1170" s="11"/>
      <c r="N1170" s="11"/>
      <c r="O1170" s="11"/>
      <c r="P1170" s="11"/>
      <c r="Q1170" s="11"/>
      <c r="R1170" s="11"/>
      <c r="S1170" s="11"/>
      <c r="T1170" s="11"/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1"/>
      <c r="AE1170" s="11"/>
      <c r="AF1170" s="11"/>
      <c r="AG1170" s="11"/>
      <c r="AH1170" s="11"/>
      <c r="AI1170" s="11"/>
      <c r="AJ1170" s="11"/>
      <c r="AK1170" s="11"/>
      <c r="AL1170" s="11"/>
      <c r="AM1170" s="11"/>
      <c r="AN1170" s="11"/>
      <c r="AO1170" s="11"/>
      <c r="AP1170" s="11"/>
      <c r="AQ1170" s="11"/>
      <c r="AR1170" s="11"/>
      <c r="AS1170" s="11"/>
      <c r="AT1170" s="11"/>
      <c r="AU1170" s="11"/>
      <c r="AV1170" s="11"/>
      <c r="AW1170" s="11"/>
      <c r="AX1170" s="11"/>
      <c r="AY1170" s="11"/>
      <c r="AZ1170" s="11"/>
      <c r="BA1170" s="11"/>
      <c r="BB1170" s="11"/>
      <c r="BC1170" s="11"/>
      <c r="BD1170" s="11"/>
      <c r="BE1170" s="11"/>
      <c r="BF1170" s="11"/>
      <c r="BG1170" s="11"/>
      <c r="BH1170" s="11"/>
      <c r="BI1170" s="11"/>
      <c r="BJ1170" s="11"/>
      <c r="BK1170" s="11"/>
      <c r="BL1170" s="41"/>
      <c r="BM1170" s="41"/>
      <c r="BN1170" s="43">
        <f t="shared" si="2846"/>
        <v>0</v>
      </c>
      <c r="BO1170" s="41"/>
      <c r="BP1170" s="41">
        <v>38918</v>
      </c>
      <c r="BQ1170" s="43">
        <f t="shared" si="2847"/>
        <v>38918</v>
      </c>
      <c r="BR1170" s="41"/>
      <c r="BS1170" s="41"/>
      <c r="BT1170" s="43">
        <f t="shared" si="2848"/>
        <v>0</v>
      </c>
      <c r="BU1170" s="11"/>
      <c r="BV1170" s="21"/>
      <c r="BW1170" s="21"/>
      <c r="BY1170" s="42">
        <v>2</v>
      </c>
    </row>
    <row r="1171" spans="1:77" ht="93.6" x14ac:dyDescent="0.3">
      <c r="A1171" s="76" t="s">
        <v>1118</v>
      </c>
      <c r="B1171" s="63"/>
      <c r="C1171" s="76"/>
      <c r="D1171" s="76"/>
      <c r="E1171" s="77" t="s">
        <v>1124</v>
      </c>
      <c r="F1171" s="11"/>
      <c r="G1171" s="11"/>
      <c r="H1171" s="11"/>
      <c r="I1171" s="11"/>
      <c r="J1171" s="11"/>
      <c r="K1171" s="11"/>
      <c r="L1171" s="11"/>
      <c r="M1171" s="11"/>
      <c r="N1171" s="11"/>
      <c r="O1171" s="11"/>
      <c r="P1171" s="11"/>
      <c r="Q1171" s="11"/>
      <c r="R1171" s="11"/>
      <c r="S1171" s="11"/>
      <c r="T1171" s="11"/>
      <c r="U1171" s="11"/>
      <c r="V1171" s="11"/>
      <c r="W1171" s="11"/>
      <c r="X1171" s="11"/>
      <c r="Y1171" s="11"/>
      <c r="Z1171" s="11"/>
      <c r="AA1171" s="11"/>
      <c r="AB1171" s="11"/>
      <c r="AC1171" s="11"/>
      <c r="AD1171" s="11"/>
      <c r="AE1171" s="11"/>
      <c r="AF1171" s="11"/>
      <c r="AG1171" s="11"/>
      <c r="AH1171" s="11"/>
      <c r="AI1171" s="11"/>
      <c r="AJ1171" s="11"/>
      <c r="AK1171" s="11"/>
      <c r="AL1171" s="11"/>
      <c r="AM1171" s="11"/>
      <c r="AN1171" s="11"/>
      <c r="AO1171" s="11"/>
      <c r="AP1171" s="11"/>
      <c r="AQ1171" s="11"/>
      <c r="AR1171" s="11"/>
      <c r="AS1171" s="11"/>
      <c r="AT1171" s="11"/>
      <c r="AU1171" s="11"/>
      <c r="AV1171" s="11"/>
      <c r="AW1171" s="11"/>
      <c r="AX1171" s="11"/>
      <c r="AY1171" s="11"/>
      <c r="AZ1171" s="11"/>
      <c r="BA1171" s="11"/>
      <c r="BB1171" s="11"/>
      <c r="BC1171" s="11"/>
      <c r="BD1171" s="11"/>
      <c r="BE1171" s="11"/>
      <c r="BF1171" s="11"/>
      <c r="BG1171" s="11"/>
      <c r="BH1171" s="11"/>
      <c r="BI1171" s="11"/>
      <c r="BJ1171" s="11"/>
      <c r="BK1171" s="11"/>
      <c r="BL1171" s="41"/>
      <c r="BM1171" s="41">
        <f>BM1172</f>
        <v>0</v>
      </c>
      <c r="BN1171" s="43">
        <f t="shared" si="2846"/>
        <v>0</v>
      </c>
      <c r="BO1171" s="41"/>
      <c r="BP1171" s="41">
        <f>BP1172</f>
        <v>25020</v>
      </c>
      <c r="BQ1171" s="43">
        <f t="shared" si="2847"/>
        <v>25020</v>
      </c>
      <c r="BR1171" s="41"/>
      <c r="BS1171" s="41">
        <f>BS1172</f>
        <v>0</v>
      </c>
      <c r="BT1171" s="43">
        <f t="shared" si="2848"/>
        <v>0</v>
      </c>
      <c r="BU1171" s="11"/>
      <c r="BV1171" s="21"/>
      <c r="BW1171" s="21"/>
      <c r="BY1171" s="42">
        <v>2</v>
      </c>
    </row>
    <row r="1172" spans="1:77" ht="46.8" x14ac:dyDescent="0.3">
      <c r="A1172" s="76" t="s">
        <v>1118</v>
      </c>
      <c r="B1172" s="63">
        <v>400</v>
      </c>
      <c r="C1172" s="62"/>
      <c r="D1172" s="62"/>
      <c r="E1172" s="64" t="s">
        <v>42</v>
      </c>
      <c r="F1172" s="11"/>
      <c r="G1172" s="11"/>
      <c r="H1172" s="11"/>
      <c r="I1172" s="11"/>
      <c r="J1172" s="11"/>
      <c r="K1172" s="11"/>
      <c r="L1172" s="11"/>
      <c r="M1172" s="11"/>
      <c r="N1172" s="11"/>
      <c r="O1172" s="11"/>
      <c r="P1172" s="11"/>
      <c r="Q1172" s="11"/>
      <c r="R1172" s="11"/>
      <c r="S1172" s="11"/>
      <c r="T1172" s="11"/>
      <c r="U1172" s="11"/>
      <c r="V1172" s="11"/>
      <c r="W1172" s="11"/>
      <c r="X1172" s="11"/>
      <c r="Y1172" s="11"/>
      <c r="Z1172" s="11"/>
      <c r="AA1172" s="11"/>
      <c r="AB1172" s="11"/>
      <c r="AC1172" s="11"/>
      <c r="AD1172" s="11"/>
      <c r="AE1172" s="11"/>
      <c r="AF1172" s="11"/>
      <c r="AG1172" s="11"/>
      <c r="AH1172" s="11"/>
      <c r="AI1172" s="11"/>
      <c r="AJ1172" s="11"/>
      <c r="AK1172" s="11"/>
      <c r="AL1172" s="11"/>
      <c r="AM1172" s="11"/>
      <c r="AN1172" s="11"/>
      <c r="AO1172" s="11"/>
      <c r="AP1172" s="11"/>
      <c r="AQ1172" s="11"/>
      <c r="AR1172" s="11"/>
      <c r="AS1172" s="11"/>
      <c r="AT1172" s="11"/>
      <c r="AU1172" s="11"/>
      <c r="AV1172" s="11"/>
      <c r="AW1172" s="11"/>
      <c r="AX1172" s="11"/>
      <c r="AY1172" s="11"/>
      <c r="AZ1172" s="11"/>
      <c r="BA1172" s="11"/>
      <c r="BB1172" s="11"/>
      <c r="BC1172" s="11"/>
      <c r="BD1172" s="11"/>
      <c r="BE1172" s="11"/>
      <c r="BF1172" s="11"/>
      <c r="BG1172" s="11"/>
      <c r="BH1172" s="11"/>
      <c r="BI1172" s="11"/>
      <c r="BJ1172" s="11"/>
      <c r="BK1172" s="11"/>
      <c r="BL1172" s="41"/>
      <c r="BM1172" s="41">
        <f>BM1173</f>
        <v>0</v>
      </c>
      <c r="BN1172" s="43">
        <f t="shared" si="2846"/>
        <v>0</v>
      </c>
      <c r="BO1172" s="41"/>
      <c r="BP1172" s="41">
        <f>BP1173</f>
        <v>25020</v>
      </c>
      <c r="BQ1172" s="43">
        <f t="shared" si="2847"/>
        <v>25020</v>
      </c>
      <c r="BR1172" s="41"/>
      <c r="BS1172" s="41">
        <f>BS1173</f>
        <v>0</v>
      </c>
      <c r="BT1172" s="43">
        <f t="shared" si="2848"/>
        <v>0</v>
      </c>
      <c r="BU1172" s="11"/>
      <c r="BV1172" s="21"/>
      <c r="BW1172" s="21"/>
      <c r="BY1172" s="42">
        <v>2</v>
      </c>
    </row>
    <row r="1173" spans="1:77" x14ac:dyDescent="0.3">
      <c r="A1173" s="76" t="s">
        <v>1118</v>
      </c>
      <c r="B1173" s="63">
        <v>400</v>
      </c>
      <c r="C1173" s="76" t="s">
        <v>66</v>
      </c>
      <c r="D1173" s="76" t="s">
        <v>323</v>
      </c>
      <c r="E1173" s="64" t="s">
        <v>768</v>
      </c>
      <c r="F1173" s="11"/>
      <c r="G1173" s="11"/>
      <c r="H1173" s="11"/>
      <c r="I1173" s="11"/>
      <c r="J1173" s="11"/>
      <c r="K1173" s="11"/>
      <c r="L1173" s="11"/>
      <c r="M1173" s="11"/>
      <c r="N1173" s="11"/>
      <c r="O1173" s="11"/>
      <c r="P1173" s="11"/>
      <c r="Q1173" s="11"/>
      <c r="R1173" s="11"/>
      <c r="S1173" s="11"/>
      <c r="T1173" s="11"/>
      <c r="U1173" s="11"/>
      <c r="V1173" s="11"/>
      <c r="W1173" s="11"/>
      <c r="X1173" s="11"/>
      <c r="Y1173" s="11"/>
      <c r="Z1173" s="11"/>
      <c r="AA1173" s="11"/>
      <c r="AB1173" s="11"/>
      <c r="AC1173" s="11"/>
      <c r="AD1173" s="11"/>
      <c r="AE1173" s="11"/>
      <c r="AF1173" s="11"/>
      <c r="AG1173" s="11"/>
      <c r="AH1173" s="11"/>
      <c r="AI1173" s="11"/>
      <c r="AJ1173" s="11"/>
      <c r="AK1173" s="11"/>
      <c r="AL1173" s="11"/>
      <c r="AM1173" s="11"/>
      <c r="AN1173" s="11"/>
      <c r="AO1173" s="11"/>
      <c r="AP1173" s="11"/>
      <c r="AQ1173" s="11"/>
      <c r="AR1173" s="11"/>
      <c r="AS1173" s="11"/>
      <c r="AT1173" s="11"/>
      <c r="AU1173" s="11"/>
      <c r="AV1173" s="11"/>
      <c r="AW1173" s="11"/>
      <c r="AX1173" s="11"/>
      <c r="AY1173" s="11"/>
      <c r="AZ1173" s="11"/>
      <c r="BA1173" s="11"/>
      <c r="BB1173" s="11"/>
      <c r="BC1173" s="11"/>
      <c r="BD1173" s="11"/>
      <c r="BE1173" s="11"/>
      <c r="BF1173" s="11"/>
      <c r="BG1173" s="11"/>
      <c r="BH1173" s="11"/>
      <c r="BI1173" s="11"/>
      <c r="BJ1173" s="11"/>
      <c r="BK1173" s="11"/>
      <c r="BL1173" s="41"/>
      <c r="BM1173" s="41"/>
      <c r="BN1173" s="43">
        <f t="shared" si="2846"/>
        <v>0</v>
      </c>
      <c r="BO1173" s="41"/>
      <c r="BP1173" s="41">
        <v>25020</v>
      </c>
      <c r="BQ1173" s="43">
        <f t="shared" si="2847"/>
        <v>25020</v>
      </c>
      <c r="BR1173" s="41"/>
      <c r="BS1173" s="41"/>
      <c r="BT1173" s="43">
        <f t="shared" si="2848"/>
        <v>0</v>
      </c>
      <c r="BU1173" s="11"/>
      <c r="BV1173" s="21"/>
      <c r="BW1173" s="21"/>
      <c r="BY1173" s="42">
        <v>2</v>
      </c>
    </row>
    <row r="1174" spans="1:77" ht="46.8" x14ac:dyDescent="0.3">
      <c r="A1174" s="76" t="s">
        <v>1119</v>
      </c>
      <c r="B1174" s="63"/>
      <c r="C1174" s="76"/>
      <c r="D1174" s="76"/>
      <c r="E1174" s="77" t="s">
        <v>1125</v>
      </c>
      <c r="F1174" s="11"/>
      <c r="G1174" s="11"/>
      <c r="H1174" s="11"/>
      <c r="I1174" s="11"/>
      <c r="J1174" s="11"/>
      <c r="K1174" s="11"/>
      <c r="L1174" s="11"/>
      <c r="M1174" s="11"/>
      <c r="N1174" s="11"/>
      <c r="O1174" s="11"/>
      <c r="P1174" s="11"/>
      <c r="Q1174" s="11"/>
      <c r="R1174" s="11"/>
      <c r="S1174" s="11"/>
      <c r="T1174" s="11"/>
      <c r="U1174" s="11"/>
      <c r="V1174" s="11"/>
      <c r="W1174" s="11"/>
      <c r="X1174" s="11"/>
      <c r="Y1174" s="11"/>
      <c r="Z1174" s="11"/>
      <c r="AA1174" s="11"/>
      <c r="AB1174" s="11"/>
      <c r="AC1174" s="11"/>
      <c r="AD1174" s="11"/>
      <c r="AE1174" s="11"/>
      <c r="AF1174" s="11"/>
      <c r="AG1174" s="11"/>
      <c r="AH1174" s="11"/>
      <c r="AI1174" s="11"/>
      <c r="AJ1174" s="11"/>
      <c r="AK1174" s="11"/>
      <c r="AL1174" s="11"/>
      <c r="AM1174" s="11"/>
      <c r="AN1174" s="11"/>
      <c r="AO1174" s="11"/>
      <c r="AP1174" s="11"/>
      <c r="AQ1174" s="11"/>
      <c r="AR1174" s="11"/>
      <c r="AS1174" s="11"/>
      <c r="AT1174" s="11"/>
      <c r="AU1174" s="11"/>
      <c r="AV1174" s="11"/>
      <c r="AW1174" s="11"/>
      <c r="AX1174" s="11"/>
      <c r="AY1174" s="11"/>
      <c r="AZ1174" s="11"/>
      <c r="BA1174" s="11"/>
      <c r="BB1174" s="11"/>
      <c r="BC1174" s="11"/>
      <c r="BD1174" s="11"/>
      <c r="BE1174" s="11"/>
      <c r="BF1174" s="11"/>
      <c r="BG1174" s="11"/>
      <c r="BH1174" s="11"/>
      <c r="BI1174" s="11"/>
      <c r="BJ1174" s="11"/>
      <c r="BK1174" s="11"/>
      <c r="BL1174" s="41"/>
      <c r="BM1174" s="41">
        <f>BM1175</f>
        <v>0</v>
      </c>
      <c r="BN1174" s="43">
        <f t="shared" si="2846"/>
        <v>0</v>
      </c>
      <c r="BO1174" s="41"/>
      <c r="BP1174" s="41">
        <f>BP1175</f>
        <v>0</v>
      </c>
      <c r="BQ1174" s="43">
        <f t="shared" si="2847"/>
        <v>0</v>
      </c>
      <c r="BR1174" s="41"/>
      <c r="BS1174" s="41">
        <f>BS1175</f>
        <v>21844</v>
      </c>
      <c r="BT1174" s="43">
        <f t="shared" si="2848"/>
        <v>21844</v>
      </c>
      <c r="BU1174" s="11"/>
      <c r="BV1174" s="21"/>
      <c r="BW1174" s="21"/>
      <c r="BY1174" s="42">
        <v>2</v>
      </c>
    </row>
    <row r="1175" spans="1:77" ht="46.8" x14ac:dyDescent="0.3">
      <c r="A1175" s="76" t="s">
        <v>1119</v>
      </c>
      <c r="B1175" s="63">
        <v>400</v>
      </c>
      <c r="C1175" s="62"/>
      <c r="D1175" s="62"/>
      <c r="E1175" s="64" t="s">
        <v>42</v>
      </c>
      <c r="F1175" s="11"/>
      <c r="G1175" s="11"/>
      <c r="H1175" s="11"/>
      <c r="I1175" s="11"/>
      <c r="J1175" s="11"/>
      <c r="K1175" s="11"/>
      <c r="L1175" s="11"/>
      <c r="M1175" s="11"/>
      <c r="N1175" s="11"/>
      <c r="O1175" s="11"/>
      <c r="P1175" s="11"/>
      <c r="Q1175" s="11"/>
      <c r="R1175" s="11"/>
      <c r="S1175" s="11"/>
      <c r="T1175" s="11"/>
      <c r="U1175" s="11"/>
      <c r="V1175" s="11"/>
      <c r="W1175" s="11"/>
      <c r="X1175" s="11"/>
      <c r="Y1175" s="11"/>
      <c r="Z1175" s="11"/>
      <c r="AA1175" s="11"/>
      <c r="AB1175" s="11"/>
      <c r="AC1175" s="11"/>
      <c r="AD1175" s="11"/>
      <c r="AE1175" s="11"/>
      <c r="AF1175" s="11"/>
      <c r="AG1175" s="11"/>
      <c r="AH1175" s="11"/>
      <c r="AI1175" s="11"/>
      <c r="AJ1175" s="11"/>
      <c r="AK1175" s="11"/>
      <c r="AL1175" s="11"/>
      <c r="AM1175" s="11"/>
      <c r="AN1175" s="11"/>
      <c r="AO1175" s="11"/>
      <c r="AP1175" s="11"/>
      <c r="AQ1175" s="11"/>
      <c r="AR1175" s="11"/>
      <c r="AS1175" s="11"/>
      <c r="AT1175" s="11"/>
      <c r="AU1175" s="11"/>
      <c r="AV1175" s="11"/>
      <c r="AW1175" s="11"/>
      <c r="AX1175" s="11"/>
      <c r="AY1175" s="11"/>
      <c r="AZ1175" s="11"/>
      <c r="BA1175" s="11"/>
      <c r="BB1175" s="11"/>
      <c r="BC1175" s="11"/>
      <c r="BD1175" s="11"/>
      <c r="BE1175" s="11"/>
      <c r="BF1175" s="11"/>
      <c r="BG1175" s="11"/>
      <c r="BH1175" s="11"/>
      <c r="BI1175" s="11"/>
      <c r="BJ1175" s="11"/>
      <c r="BK1175" s="11"/>
      <c r="BL1175" s="41"/>
      <c r="BM1175" s="41">
        <f>BM1176</f>
        <v>0</v>
      </c>
      <c r="BN1175" s="43">
        <f t="shared" si="2846"/>
        <v>0</v>
      </c>
      <c r="BO1175" s="41"/>
      <c r="BP1175" s="41">
        <f>BP1176</f>
        <v>0</v>
      </c>
      <c r="BQ1175" s="43">
        <f t="shared" si="2847"/>
        <v>0</v>
      </c>
      <c r="BR1175" s="41"/>
      <c r="BS1175" s="41">
        <f>BS1176</f>
        <v>21844</v>
      </c>
      <c r="BT1175" s="43">
        <f t="shared" si="2848"/>
        <v>21844</v>
      </c>
      <c r="BU1175" s="11"/>
      <c r="BV1175" s="21"/>
      <c r="BW1175" s="21"/>
      <c r="BY1175" s="42">
        <v>2</v>
      </c>
    </row>
    <row r="1176" spans="1:77" x14ac:dyDescent="0.3">
      <c r="A1176" s="76" t="s">
        <v>1119</v>
      </c>
      <c r="B1176" s="63">
        <v>400</v>
      </c>
      <c r="C1176" s="76" t="s">
        <v>66</v>
      </c>
      <c r="D1176" s="76" t="s">
        <v>323</v>
      </c>
      <c r="E1176" s="64" t="s">
        <v>768</v>
      </c>
      <c r="F1176" s="11"/>
      <c r="G1176" s="11"/>
      <c r="H1176" s="11"/>
      <c r="I1176" s="11"/>
      <c r="J1176" s="11"/>
      <c r="K1176" s="11"/>
      <c r="L1176" s="11"/>
      <c r="M1176" s="11"/>
      <c r="N1176" s="11"/>
      <c r="O1176" s="11"/>
      <c r="P1176" s="11"/>
      <c r="Q1176" s="11"/>
      <c r="R1176" s="11"/>
      <c r="S1176" s="11"/>
      <c r="T1176" s="11"/>
      <c r="U1176" s="11"/>
      <c r="V1176" s="11"/>
      <c r="W1176" s="11"/>
      <c r="X1176" s="11"/>
      <c r="Y1176" s="11"/>
      <c r="Z1176" s="11"/>
      <c r="AA1176" s="11"/>
      <c r="AB1176" s="11"/>
      <c r="AC1176" s="11"/>
      <c r="AD1176" s="11"/>
      <c r="AE1176" s="11"/>
      <c r="AF1176" s="11"/>
      <c r="AG1176" s="11"/>
      <c r="AH1176" s="11"/>
      <c r="AI1176" s="11"/>
      <c r="AJ1176" s="11"/>
      <c r="AK1176" s="11"/>
      <c r="AL1176" s="11"/>
      <c r="AM1176" s="11"/>
      <c r="AN1176" s="11"/>
      <c r="AO1176" s="11"/>
      <c r="AP1176" s="11"/>
      <c r="AQ1176" s="11"/>
      <c r="AR1176" s="11"/>
      <c r="AS1176" s="11"/>
      <c r="AT1176" s="11"/>
      <c r="AU1176" s="11"/>
      <c r="AV1176" s="11"/>
      <c r="AW1176" s="11"/>
      <c r="AX1176" s="11"/>
      <c r="AY1176" s="11"/>
      <c r="AZ1176" s="11"/>
      <c r="BA1176" s="11"/>
      <c r="BB1176" s="11"/>
      <c r="BC1176" s="11"/>
      <c r="BD1176" s="11"/>
      <c r="BE1176" s="11"/>
      <c r="BF1176" s="11"/>
      <c r="BG1176" s="11"/>
      <c r="BH1176" s="11"/>
      <c r="BI1176" s="11"/>
      <c r="BJ1176" s="11"/>
      <c r="BK1176" s="11"/>
      <c r="BL1176" s="41"/>
      <c r="BM1176" s="41"/>
      <c r="BN1176" s="43">
        <f t="shared" si="2846"/>
        <v>0</v>
      </c>
      <c r="BO1176" s="41"/>
      <c r="BP1176" s="41"/>
      <c r="BQ1176" s="43">
        <f t="shared" si="2847"/>
        <v>0</v>
      </c>
      <c r="BR1176" s="41"/>
      <c r="BS1176" s="41">
        <v>21844</v>
      </c>
      <c r="BT1176" s="43">
        <f t="shared" si="2848"/>
        <v>21844</v>
      </c>
      <c r="BU1176" s="11"/>
      <c r="BV1176" s="21"/>
      <c r="BW1176" s="21"/>
      <c r="BY1176" s="42">
        <v>2</v>
      </c>
    </row>
    <row r="1177" spans="1:77" s="70" customFormat="1" ht="15.6" customHeight="1" x14ac:dyDescent="0.3">
      <c r="A1177" s="59" t="s">
        <v>763</v>
      </c>
      <c r="B1177" s="60"/>
      <c r="C1177" s="59"/>
      <c r="D1177" s="59"/>
      <c r="E1177" s="61" t="s">
        <v>36</v>
      </c>
      <c r="F1177" s="18">
        <f t="shared" ref="F1177:K1177" si="2849">F1178+F1239</f>
        <v>461283.5</v>
      </c>
      <c r="G1177" s="18">
        <f t="shared" si="2849"/>
        <v>680402.8</v>
      </c>
      <c r="H1177" s="18">
        <f t="shared" si="2849"/>
        <v>275578.5</v>
      </c>
      <c r="I1177" s="18">
        <f t="shared" si="2849"/>
        <v>90000</v>
      </c>
      <c r="J1177" s="18">
        <f t="shared" si="2849"/>
        <v>90000</v>
      </c>
      <c r="K1177" s="18">
        <f t="shared" si="2849"/>
        <v>90000</v>
      </c>
      <c r="L1177" s="18">
        <f t="shared" si="2749"/>
        <v>551283.5</v>
      </c>
      <c r="M1177" s="18">
        <f t="shared" si="2750"/>
        <v>770402.8</v>
      </c>
      <c r="N1177" s="18">
        <f t="shared" si="2751"/>
        <v>365578.5</v>
      </c>
      <c r="O1177" s="18">
        <f>O1178+O1239</f>
        <v>15082.12472</v>
      </c>
      <c r="P1177" s="18">
        <f>P1178+P1239</f>
        <v>0</v>
      </c>
      <c r="Q1177" s="18">
        <f>Q1178+Q1239</f>
        <v>0</v>
      </c>
      <c r="R1177" s="18">
        <f t="shared" si="2822"/>
        <v>566365.62471999996</v>
      </c>
      <c r="S1177" s="18">
        <f t="shared" si="2823"/>
        <v>770402.8</v>
      </c>
      <c r="T1177" s="18">
        <f t="shared" si="2824"/>
        <v>365578.5</v>
      </c>
      <c r="U1177" s="18">
        <f>U1178+U1239</f>
        <v>0</v>
      </c>
      <c r="V1177" s="18">
        <f>V1178+V1239</f>
        <v>0</v>
      </c>
      <c r="W1177" s="18">
        <f>W1178+W1239</f>
        <v>0</v>
      </c>
      <c r="X1177" s="18">
        <f t="shared" si="2825"/>
        <v>566365.62471999996</v>
      </c>
      <c r="Y1177" s="18">
        <f t="shared" si="2826"/>
        <v>770402.8</v>
      </c>
      <c r="Z1177" s="18">
        <f t="shared" si="2827"/>
        <v>365578.5</v>
      </c>
      <c r="AA1177" s="18">
        <f>AA1178+AA1239</f>
        <v>-77399.3</v>
      </c>
      <c r="AB1177" s="18">
        <f>AB1178+AB1239</f>
        <v>104188.8</v>
      </c>
      <c r="AC1177" s="18">
        <f>AC1178+AC1239</f>
        <v>0</v>
      </c>
      <c r="AD1177" s="18">
        <f t="shared" si="2828"/>
        <v>488966.32471999998</v>
      </c>
      <c r="AE1177" s="18">
        <f t="shared" si="2829"/>
        <v>874591.60000000009</v>
      </c>
      <c r="AF1177" s="18">
        <f t="shared" si="2830"/>
        <v>365578.5</v>
      </c>
      <c r="AG1177" s="18">
        <f>AG1178+AG1239</f>
        <v>0</v>
      </c>
      <c r="AH1177" s="18">
        <f t="shared" si="2831"/>
        <v>488966.32471999998</v>
      </c>
      <c r="AI1177" s="18">
        <f t="shared" si="2832"/>
        <v>874591.60000000009</v>
      </c>
      <c r="AJ1177" s="18">
        <f t="shared" si="2833"/>
        <v>365578.5</v>
      </c>
      <c r="AK1177" s="18">
        <f>AK1178+AK1239+AK1248</f>
        <v>3755.25</v>
      </c>
      <c r="AL1177" s="18">
        <f>AL1178+AL1239+AL1248</f>
        <v>190157.709</v>
      </c>
      <c r="AM1177" s="18">
        <f>AM1178+AM1239+AM1248</f>
        <v>240427.576</v>
      </c>
      <c r="AN1177" s="18">
        <f t="shared" si="2834"/>
        <v>492721.57471999998</v>
      </c>
      <c r="AO1177" s="18">
        <f t="shared" si="2835"/>
        <v>1064749.3090000001</v>
      </c>
      <c r="AP1177" s="18">
        <f t="shared" si="2836"/>
        <v>606006.076</v>
      </c>
      <c r="AQ1177" s="18">
        <f>AQ1178+AQ1239+AQ1248</f>
        <v>0</v>
      </c>
      <c r="AR1177" s="18">
        <f>AR1178+AR1239+AR1248</f>
        <v>0</v>
      </c>
      <c r="AS1177" s="18">
        <f>AS1178+AS1239+AS1248</f>
        <v>0</v>
      </c>
      <c r="AT1177" s="18">
        <f t="shared" si="2837"/>
        <v>492721.57471999998</v>
      </c>
      <c r="AU1177" s="18">
        <f t="shared" si="2838"/>
        <v>1064749.3090000001</v>
      </c>
      <c r="AV1177" s="18">
        <f t="shared" si="2839"/>
        <v>606006.076</v>
      </c>
      <c r="AW1177" s="18">
        <f>AW1178+AW1239+AW1248</f>
        <v>-19736.830000000002</v>
      </c>
      <c r="AX1177" s="18">
        <f>AX1178+AX1239+AX1248</f>
        <v>-165163.55499999999</v>
      </c>
      <c r="AY1177" s="18">
        <f>AY1178+AY1239+AY1248</f>
        <v>184663.55499999999</v>
      </c>
      <c r="AZ1177" s="18">
        <f t="shared" si="2840"/>
        <v>472984.74471999996</v>
      </c>
      <c r="BA1177" s="18">
        <f t="shared" si="2841"/>
        <v>899585.75400000019</v>
      </c>
      <c r="BB1177" s="18">
        <f t="shared" si="2842"/>
        <v>790669.63100000005</v>
      </c>
      <c r="BC1177" s="18">
        <f>BC1178+BC1239+BC1248</f>
        <v>-15</v>
      </c>
      <c r="BD1177" s="18">
        <f>BD1178+BD1239+BD1248</f>
        <v>0</v>
      </c>
      <c r="BE1177" s="18">
        <f>BE1178+BE1239+BE1248</f>
        <v>0</v>
      </c>
      <c r="BF1177" s="18">
        <f t="shared" si="2843"/>
        <v>472969.74471999996</v>
      </c>
      <c r="BG1177" s="18">
        <f t="shared" si="2844"/>
        <v>899585.75400000019</v>
      </c>
      <c r="BH1177" s="18">
        <f t="shared" si="2845"/>
        <v>790669.63100000005</v>
      </c>
      <c r="BI1177" s="18">
        <f>BI1178+BI1239+BI1248</f>
        <v>-14914.817000000001</v>
      </c>
      <c r="BJ1177" s="18">
        <f>BJ1178+BJ1239+BJ1248</f>
        <v>14900.093000000001</v>
      </c>
      <c r="BK1177" s="18">
        <f>BK1178+BK1239+BK1248</f>
        <v>0</v>
      </c>
      <c r="BL1177" s="18">
        <f t="shared" si="2783"/>
        <v>458054.92771999998</v>
      </c>
      <c r="BM1177" s="18">
        <f>BM1178+BM1239+BM1248</f>
        <v>0</v>
      </c>
      <c r="BN1177" s="68">
        <f t="shared" ref="BN1177:BN1226" si="2850">BL1177+BM1177</f>
        <v>458054.92771999998</v>
      </c>
      <c r="BO1177" s="18">
        <f t="shared" ref="BO1177:BO1240" si="2851">BG1177+BJ1177</f>
        <v>914485.84700000018</v>
      </c>
      <c r="BP1177" s="18">
        <f>BP1178+BP1239+BP1248</f>
        <v>-180000</v>
      </c>
      <c r="BQ1177" s="68">
        <f t="shared" ref="BQ1177:BQ1226" si="2852">BO1177+BP1177</f>
        <v>734485.84700000018</v>
      </c>
      <c r="BR1177" s="18">
        <f t="shared" ref="BR1177:BR1240" si="2853">BH1177+BK1177</f>
        <v>790669.63100000005</v>
      </c>
      <c r="BS1177" s="18">
        <f>BS1178+BS1239+BS1248</f>
        <v>180000</v>
      </c>
      <c r="BT1177" s="68">
        <f t="shared" ref="BT1177:BT1226" si="2854">BR1177+BS1177</f>
        <v>970669.63100000005</v>
      </c>
      <c r="BU1177" s="18">
        <f>BU1178+BU1239+BU1248</f>
        <v>0</v>
      </c>
      <c r="BV1177" s="19"/>
      <c r="BW1177" s="19"/>
      <c r="BX1177" s="17" t="str">
        <f t="shared" ref="BX1177:BX1240" si="2855">CONCATENATE(C1177,D1177)</f>
        <v/>
      </c>
      <c r="BY1177" s="17"/>
    </row>
    <row r="1178" spans="1:77" ht="62.4" customHeight="1" x14ac:dyDescent="0.3">
      <c r="A1178" s="62" t="s">
        <v>764</v>
      </c>
      <c r="B1178" s="63"/>
      <c r="C1178" s="62"/>
      <c r="D1178" s="62"/>
      <c r="E1178" s="64" t="s">
        <v>765</v>
      </c>
      <c r="F1178" s="11">
        <f t="shared" ref="F1178:K1178" si="2856">F1179+F1182+F1185+F1188+F1191+F1194+F1197+F1200+F1233+F1236</f>
        <v>304283.5</v>
      </c>
      <c r="G1178" s="11">
        <f t="shared" si="2856"/>
        <v>523402.80000000005</v>
      </c>
      <c r="H1178" s="11">
        <f t="shared" si="2856"/>
        <v>118578.5</v>
      </c>
      <c r="I1178" s="11">
        <f t="shared" si="2856"/>
        <v>0</v>
      </c>
      <c r="J1178" s="11">
        <f t="shared" si="2856"/>
        <v>0</v>
      </c>
      <c r="K1178" s="11">
        <f t="shared" si="2856"/>
        <v>0</v>
      </c>
      <c r="L1178" s="11">
        <f t="shared" si="2749"/>
        <v>304283.5</v>
      </c>
      <c r="M1178" s="11">
        <f t="shared" si="2750"/>
        <v>523402.80000000005</v>
      </c>
      <c r="N1178" s="11">
        <f t="shared" si="2751"/>
        <v>118578.5</v>
      </c>
      <c r="O1178" s="11">
        <f>O1179+O1182+O1185+O1188+O1191+O1194+O1197+O1200+O1233+O1236+O1206+O1203</f>
        <v>13712.44867</v>
      </c>
      <c r="P1178" s="11">
        <f>P1179+P1182+P1185+P1188+P1191+P1194+P1197+P1200+P1233+P1236+P1206+P1203</f>
        <v>0</v>
      </c>
      <c r="Q1178" s="11">
        <f>Q1179+Q1182+Q1185+Q1188+Q1191+Q1194+Q1197+Q1200+Q1233+Q1236+Q1206+Q1203</f>
        <v>0</v>
      </c>
      <c r="R1178" s="11">
        <f t="shared" si="2822"/>
        <v>317995.94867000001</v>
      </c>
      <c r="S1178" s="11">
        <f t="shared" si="2823"/>
        <v>523402.80000000005</v>
      </c>
      <c r="T1178" s="11">
        <f t="shared" si="2824"/>
        <v>118578.5</v>
      </c>
      <c r="U1178" s="11">
        <f>U1179+U1182+U1185+U1188+U1191+U1194+U1197+U1200+U1233+U1236+U1206+U1203</f>
        <v>0</v>
      </c>
      <c r="V1178" s="11">
        <f>V1179+V1182+V1185+V1188+V1191+V1194+V1197+V1200+V1233+V1236+V1206+V1203</f>
        <v>0</v>
      </c>
      <c r="W1178" s="11">
        <f>W1179+W1182+W1185+W1188+W1191+W1194+W1197+W1200+W1233+W1236+W1206+W1203</f>
        <v>0</v>
      </c>
      <c r="X1178" s="11">
        <f t="shared" si="2825"/>
        <v>317995.94867000001</v>
      </c>
      <c r="Y1178" s="11">
        <f t="shared" si="2826"/>
        <v>523402.80000000005</v>
      </c>
      <c r="Z1178" s="11">
        <f t="shared" si="2827"/>
        <v>118578.5</v>
      </c>
      <c r="AA1178" s="11">
        <f>AA1179+AA1182+AA1185+AA1188+AA1191+AA1194+AA1197+AA1200+AA1233+AA1236+AA1206+AA1203+AA1209</f>
        <v>-77399.3</v>
      </c>
      <c r="AB1178" s="11">
        <f>AB1179+AB1182+AB1185+AB1188+AB1191+AB1194+AB1197+AB1200+AB1233+AB1236+AB1206+AB1203+AB1209</f>
        <v>104188.8</v>
      </c>
      <c r="AC1178" s="11">
        <f>AC1179+AC1182+AC1185+AC1188+AC1191+AC1194+AC1197+AC1200+AC1233+AC1236+AC1206+AC1203+AC1209</f>
        <v>0</v>
      </c>
      <c r="AD1178" s="11">
        <f t="shared" si="2828"/>
        <v>240596.64867000002</v>
      </c>
      <c r="AE1178" s="11">
        <f t="shared" si="2829"/>
        <v>627591.60000000009</v>
      </c>
      <c r="AF1178" s="11">
        <f t="shared" si="2830"/>
        <v>118578.5</v>
      </c>
      <c r="AG1178" s="11">
        <f>AG1179+AG1182+AG1185+AG1188+AG1191+AG1194+AG1197+AG1200+AG1233+AG1236+AG1206+AG1203+AG1209</f>
        <v>0</v>
      </c>
      <c r="AH1178" s="11">
        <f t="shared" si="2831"/>
        <v>240596.64867000002</v>
      </c>
      <c r="AI1178" s="11">
        <f t="shared" si="2832"/>
        <v>627591.60000000009</v>
      </c>
      <c r="AJ1178" s="11">
        <f t="shared" si="2833"/>
        <v>118578.5</v>
      </c>
      <c r="AK1178" s="11">
        <f>AK1179+AK1182+AK1185+AK1188+AK1191+AK1194+AK1197+AK1200+AK1233+AK1236+AK1206+AK1203+AK1209+AK1212+AK1215+AK1218+AK1221+AK1224</f>
        <v>-96244.75</v>
      </c>
      <c r="AL1178" s="11">
        <f>AL1179+AL1182+AL1185+AL1188+AL1191+AL1194+AL1197+AL1200+AL1233+AL1236+AL1206+AL1203+AL1209+AL1212+AL1215+AL1218+AL1221+AL1224</f>
        <v>90157.709000000003</v>
      </c>
      <c r="AM1178" s="11">
        <f>AM1179+AM1182+AM1185+AM1188+AM1191+AM1194+AM1197+AM1200+AM1233+AM1236+AM1206+AM1203+AM1209+AM1212+AM1215+AM1218+AM1221+AM1224</f>
        <v>240427.576</v>
      </c>
      <c r="AN1178" s="11">
        <f t="shared" si="2834"/>
        <v>144351.89867000002</v>
      </c>
      <c r="AO1178" s="11">
        <f t="shared" si="2835"/>
        <v>717749.30900000012</v>
      </c>
      <c r="AP1178" s="11">
        <f t="shared" si="2836"/>
        <v>359006.076</v>
      </c>
      <c r="AQ1178" s="11">
        <f>AQ1179+AQ1182+AQ1185+AQ1188+AQ1191+AQ1194+AQ1197+AQ1200+AQ1233+AQ1236+AQ1206+AQ1203+AQ1209+AQ1212+AQ1215+AQ1218+AQ1221+AQ1224</f>
        <v>0</v>
      </c>
      <c r="AR1178" s="11">
        <f>AR1179+AR1182+AR1185+AR1188+AR1191+AR1194+AR1197+AR1200+AR1233+AR1236+AR1206+AR1203+AR1209+AR1212+AR1215+AR1218+AR1221+AR1224</f>
        <v>0</v>
      </c>
      <c r="AS1178" s="11">
        <f>AS1179+AS1182+AS1185+AS1188+AS1191+AS1194+AS1197+AS1200+AS1233+AS1236+AS1206+AS1203+AS1209+AS1212+AS1215+AS1218+AS1221+AS1224</f>
        <v>0</v>
      </c>
      <c r="AT1178" s="11">
        <f t="shared" si="2837"/>
        <v>144351.89867000002</v>
      </c>
      <c r="AU1178" s="11">
        <f t="shared" si="2838"/>
        <v>717749.30900000012</v>
      </c>
      <c r="AV1178" s="11">
        <f t="shared" si="2839"/>
        <v>359006.076</v>
      </c>
      <c r="AW1178" s="11">
        <f>AW1179+AW1182+AW1185+AW1188+AW1191+AW1194+AW1197+AW1200+AW1233+AW1236+AW1206+AW1203+AW1209+AW1212+AW1215+AW1218+AW1221+AW1224+AW1227+AW1230</f>
        <v>-19736.830000000002</v>
      </c>
      <c r="AX1178" s="11">
        <f>AX1179+AX1182+AX1185+AX1188+AX1191+AX1194+AX1197+AX1200+AX1233+AX1236+AX1206+AX1203+AX1209+AX1212+AX1215+AX1218+AX1221+AX1224+AX1227+AX1230</f>
        <v>-165163.55499999999</v>
      </c>
      <c r="AY1178" s="11">
        <f>AY1179+AY1182+AY1185+AY1188+AY1191+AY1194+AY1197+AY1200+AY1233+AY1236+AY1206+AY1203+AY1209+AY1212+AY1215+AY1218+AY1221+AY1224+AY1227+AY1230</f>
        <v>184663.55499999999</v>
      </c>
      <c r="AZ1178" s="11">
        <f t="shared" si="2840"/>
        <v>124615.06867000002</v>
      </c>
      <c r="BA1178" s="11">
        <f t="shared" si="2841"/>
        <v>552585.75400000019</v>
      </c>
      <c r="BB1178" s="11">
        <f t="shared" si="2842"/>
        <v>543669.63100000005</v>
      </c>
      <c r="BC1178" s="11">
        <f>BC1179+BC1182+BC1185+BC1188+BC1191+BC1194+BC1197+BC1200+BC1233+BC1236+BC1206+BC1203+BC1209+BC1212+BC1215+BC1218+BC1221+BC1224+BC1227+BC1230</f>
        <v>-15</v>
      </c>
      <c r="BD1178" s="11">
        <f>BD1179+BD1182+BD1185+BD1188+BD1191+BD1194+BD1197+BD1200+BD1233+BD1236+BD1206+BD1203+BD1209+BD1212+BD1215+BD1218+BD1221+BD1224+BD1227+BD1230</f>
        <v>0</v>
      </c>
      <c r="BE1178" s="11">
        <f>BE1179+BE1182+BE1185+BE1188+BE1191+BE1194+BE1197+BE1200+BE1233+BE1236+BE1206+BE1203+BE1209+BE1212+BE1215+BE1218+BE1221+BE1224+BE1227+BE1230</f>
        <v>0</v>
      </c>
      <c r="BF1178" s="11">
        <f t="shared" si="2843"/>
        <v>124600.06867000002</v>
      </c>
      <c r="BG1178" s="11">
        <f t="shared" si="2844"/>
        <v>552585.75400000019</v>
      </c>
      <c r="BH1178" s="11">
        <f t="shared" si="2845"/>
        <v>543669.63100000005</v>
      </c>
      <c r="BI1178" s="11">
        <f>BI1179+BI1182+BI1185+BI1188+BI1191+BI1194+BI1197+BI1200+BI1233+BI1236+BI1206+BI1203+BI1209+BI1212+BI1215+BI1218+BI1221+BI1224+BI1227+BI1230</f>
        <v>-14900.093000000001</v>
      </c>
      <c r="BJ1178" s="11">
        <f>BJ1179+BJ1182+BJ1185+BJ1188+BJ1191+BJ1194+BJ1197+BJ1200+BJ1233+BJ1236+BJ1206+BJ1203+BJ1209+BJ1212+BJ1215+BJ1218+BJ1221+BJ1224+BJ1227+BJ1230</f>
        <v>14900.093000000001</v>
      </c>
      <c r="BK1178" s="11">
        <f>BK1179+BK1182+BK1185+BK1188+BK1191+BK1194+BK1197+BK1200+BK1233+BK1236+BK1206+BK1203+BK1209+BK1212+BK1215+BK1218+BK1221+BK1224+BK1227+BK1230</f>
        <v>0</v>
      </c>
      <c r="BL1178" s="11">
        <f t="shared" si="2783"/>
        <v>109699.97567000001</v>
      </c>
      <c r="BM1178" s="11">
        <f>BM1179+BM1182+BM1185+BM1188+BM1191+BM1194+BM1197+BM1200+BM1233+BM1236+BM1206+BM1203+BM1209+BM1212+BM1215+BM1218+BM1221+BM1224+BM1227+BM1230</f>
        <v>0</v>
      </c>
      <c r="BN1178" s="43">
        <f t="shared" si="2850"/>
        <v>109699.97567000001</v>
      </c>
      <c r="BO1178" s="11">
        <f t="shared" si="2851"/>
        <v>567485.84700000018</v>
      </c>
      <c r="BP1178" s="11">
        <f>BP1179+BP1182+BP1185+BP1188+BP1191+BP1194+BP1197+BP1200+BP1233+BP1236+BP1206+BP1203+BP1209+BP1212+BP1215+BP1218+BP1221+BP1224+BP1227+BP1230</f>
        <v>-180000</v>
      </c>
      <c r="BQ1178" s="43">
        <f t="shared" si="2852"/>
        <v>387485.84700000018</v>
      </c>
      <c r="BR1178" s="11">
        <f t="shared" si="2853"/>
        <v>543669.63100000005</v>
      </c>
      <c r="BS1178" s="11">
        <f>BS1179+BS1182+BS1185+BS1188+BS1191+BS1194+BS1197+BS1200+BS1233+BS1236+BS1206+BS1203+BS1209+BS1212+BS1215+BS1218+BS1221+BS1224+BS1227+BS1230</f>
        <v>180000</v>
      </c>
      <c r="BT1178" s="43">
        <f t="shared" si="2854"/>
        <v>723669.63100000005</v>
      </c>
      <c r="BU1178" s="11">
        <f>BU1179+BU1182+BU1185+BU1188+BU1191+BU1194+BU1197+BU1200+BU1233+BU1236+BU1206+BU1203+BU1209+BU1212+BU1215+BU1218+BU1221+BU1224+BU1227+BU1230</f>
        <v>0</v>
      </c>
      <c r="BV1178" s="21"/>
      <c r="BW1178" s="21"/>
      <c r="BX1178" s="1" t="str">
        <f t="shared" si="2855"/>
        <v/>
      </c>
    </row>
    <row r="1179" spans="1:77" ht="46.8" customHeight="1" x14ac:dyDescent="0.3">
      <c r="A1179" s="62" t="s">
        <v>766</v>
      </c>
      <c r="B1179" s="63"/>
      <c r="C1179" s="62"/>
      <c r="D1179" s="62"/>
      <c r="E1179" s="64" t="s">
        <v>767</v>
      </c>
      <c r="F1179" s="11">
        <f t="shared" ref="F1179:F1237" si="2857">F1180</f>
        <v>96899.3</v>
      </c>
      <c r="G1179" s="11">
        <f t="shared" ref="G1179:G1237" si="2858">G1180</f>
        <v>301615.5</v>
      </c>
      <c r="H1179" s="11">
        <f t="shared" ref="H1179:H1237" si="2859">H1180</f>
        <v>0</v>
      </c>
      <c r="I1179" s="11">
        <f t="shared" ref="I1179:I1237" si="2860">I1180</f>
        <v>0</v>
      </c>
      <c r="J1179" s="11">
        <f t="shared" ref="J1179:J1237" si="2861">J1180</f>
        <v>0</v>
      </c>
      <c r="K1179" s="11">
        <f t="shared" ref="K1179:K1237" si="2862">K1180</f>
        <v>0</v>
      </c>
      <c r="L1179" s="11">
        <f t="shared" si="2749"/>
        <v>96899.3</v>
      </c>
      <c r="M1179" s="11">
        <f t="shared" si="2750"/>
        <v>301615.5</v>
      </c>
      <c r="N1179" s="11">
        <f t="shared" si="2751"/>
        <v>0</v>
      </c>
      <c r="O1179" s="11">
        <f t="shared" ref="O1179:O1237" si="2863">O1180</f>
        <v>0</v>
      </c>
      <c r="P1179" s="11">
        <f t="shared" ref="P1179:P1237" si="2864">P1180</f>
        <v>0</v>
      </c>
      <c r="Q1179" s="11">
        <f t="shared" ref="Q1179:Q1237" si="2865">Q1180</f>
        <v>0</v>
      </c>
      <c r="R1179" s="11">
        <f t="shared" si="2822"/>
        <v>96899.3</v>
      </c>
      <c r="S1179" s="11">
        <f t="shared" si="2823"/>
        <v>301615.5</v>
      </c>
      <c r="T1179" s="11">
        <f t="shared" si="2824"/>
        <v>0</v>
      </c>
      <c r="U1179" s="11">
        <f t="shared" ref="U1179:U1237" si="2866">U1180</f>
        <v>0</v>
      </c>
      <c r="V1179" s="11">
        <f t="shared" ref="V1179:V1237" si="2867">V1180</f>
        <v>0</v>
      </c>
      <c r="W1179" s="11">
        <f t="shared" ref="W1179:W1237" si="2868">W1180</f>
        <v>0</v>
      </c>
      <c r="X1179" s="11">
        <f t="shared" si="2825"/>
        <v>96899.3</v>
      </c>
      <c r="Y1179" s="11">
        <f t="shared" si="2826"/>
        <v>301615.5</v>
      </c>
      <c r="Z1179" s="11">
        <f t="shared" si="2827"/>
        <v>0</v>
      </c>
      <c r="AA1179" s="11">
        <f t="shared" ref="AA1179:AA1237" si="2869">AA1180</f>
        <v>-77399.3</v>
      </c>
      <c r="AB1179" s="11">
        <f t="shared" ref="AB1179:AB1237" si="2870">AB1180</f>
        <v>77399.3</v>
      </c>
      <c r="AC1179" s="11">
        <f t="shared" ref="AC1179:AC1237" si="2871">AC1180</f>
        <v>0</v>
      </c>
      <c r="AD1179" s="11">
        <f t="shared" si="2828"/>
        <v>19500</v>
      </c>
      <c r="AE1179" s="11">
        <f t="shared" si="2829"/>
        <v>379014.8</v>
      </c>
      <c r="AF1179" s="11">
        <f t="shared" si="2830"/>
        <v>0</v>
      </c>
      <c r="AG1179" s="11">
        <f t="shared" ref="AG1179:AG1237" si="2872">AG1180</f>
        <v>0</v>
      </c>
      <c r="AH1179" s="11">
        <f t="shared" si="2831"/>
        <v>19500</v>
      </c>
      <c r="AI1179" s="11">
        <f t="shared" si="2832"/>
        <v>379014.8</v>
      </c>
      <c r="AJ1179" s="11">
        <f t="shared" si="2833"/>
        <v>0</v>
      </c>
      <c r="AK1179" s="11">
        <f t="shared" ref="AK1179:AK1237" si="2873">AK1180</f>
        <v>0</v>
      </c>
      <c r="AL1179" s="11">
        <f t="shared" ref="AL1179:AL1237" si="2874">AL1180</f>
        <v>0</v>
      </c>
      <c r="AM1179" s="11">
        <f t="shared" ref="AM1179:AM1237" si="2875">AM1180</f>
        <v>0</v>
      </c>
      <c r="AN1179" s="11">
        <f t="shared" si="2834"/>
        <v>19500</v>
      </c>
      <c r="AO1179" s="11">
        <f t="shared" si="2835"/>
        <v>379014.8</v>
      </c>
      <c r="AP1179" s="11">
        <f t="shared" si="2836"/>
        <v>0</v>
      </c>
      <c r="AQ1179" s="11">
        <f t="shared" ref="AQ1179:AQ1237" si="2876">AQ1180</f>
        <v>0</v>
      </c>
      <c r="AR1179" s="11">
        <f t="shared" ref="AR1179:AR1237" si="2877">AR1180</f>
        <v>0</v>
      </c>
      <c r="AS1179" s="11">
        <f t="shared" ref="AS1179:AS1237" si="2878">AS1180</f>
        <v>0</v>
      </c>
      <c r="AT1179" s="11">
        <f t="shared" si="2837"/>
        <v>19500</v>
      </c>
      <c r="AU1179" s="11">
        <f t="shared" si="2838"/>
        <v>379014.8</v>
      </c>
      <c r="AV1179" s="11">
        <f t="shared" si="2839"/>
        <v>0</v>
      </c>
      <c r="AW1179" s="11">
        <f t="shared" ref="AW1179:AW1237" si="2879">AW1180</f>
        <v>-19500</v>
      </c>
      <c r="AX1179" s="11">
        <f t="shared" ref="AX1179:AX1237" si="2880">AX1180</f>
        <v>-165163.55499999999</v>
      </c>
      <c r="AY1179" s="11">
        <f t="shared" ref="AY1179:AY1237" si="2881">AY1180</f>
        <v>184663.55499999999</v>
      </c>
      <c r="AZ1179" s="11">
        <f t="shared" si="2840"/>
        <v>0</v>
      </c>
      <c r="BA1179" s="11">
        <f t="shared" si="2841"/>
        <v>213851.245</v>
      </c>
      <c r="BB1179" s="11">
        <f t="shared" si="2842"/>
        <v>184663.55499999999</v>
      </c>
      <c r="BC1179" s="11">
        <f t="shared" ref="BC1179:BC1237" si="2882">BC1180</f>
        <v>0</v>
      </c>
      <c r="BD1179" s="11">
        <f t="shared" ref="BD1179:BD1237" si="2883">BD1180</f>
        <v>0</v>
      </c>
      <c r="BE1179" s="11">
        <f t="shared" ref="BE1179:BE1237" si="2884">BE1180</f>
        <v>0</v>
      </c>
      <c r="BF1179" s="11">
        <f t="shared" si="2843"/>
        <v>0</v>
      </c>
      <c r="BG1179" s="11">
        <f t="shared" si="2844"/>
        <v>213851.245</v>
      </c>
      <c r="BH1179" s="11">
        <f t="shared" si="2845"/>
        <v>184663.55499999999</v>
      </c>
      <c r="BI1179" s="11">
        <f t="shared" ref="BI1179:BI1237" si="2885">BI1180</f>
        <v>0</v>
      </c>
      <c r="BJ1179" s="11">
        <f t="shared" ref="BJ1179:BJ1237" si="2886">BJ1180</f>
        <v>0</v>
      </c>
      <c r="BK1179" s="11">
        <f t="shared" ref="BK1179:BK1237" si="2887">BK1180</f>
        <v>0</v>
      </c>
      <c r="BL1179" s="11">
        <f t="shared" si="2783"/>
        <v>0</v>
      </c>
      <c r="BM1179" s="11">
        <f t="shared" ref="BM1179:BM1237" si="2888">BM1180</f>
        <v>0</v>
      </c>
      <c r="BN1179" s="43">
        <f t="shared" si="2850"/>
        <v>0</v>
      </c>
      <c r="BO1179" s="11">
        <f t="shared" si="2851"/>
        <v>213851.245</v>
      </c>
      <c r="BP1179" s="11">
        <f t="shared" ref="BP1179:BU1237" si="2889">BP1180</f>
        <v>-180000</v>
      </c>
      <c r="BQ1179" s="43">
        <f t="shared" si="2852"/>
        <v>33851.244999999995</v>
      </c>
      <c r="BR1179" s="11">
        <f t="shared" si="2853"/>
        <v>184663.55499999999</v>
      </c>
      <c r="BS1179" s="11">
        <f t="shared" si="2889"/>
        <v>180000</v>
      </c>
      <c r="BT1179" s="43">
        <f t="shared" si="2854"/>
        <v>364663.55499999999</v>
      </c>
      <c r="BU1179" s="11">
        <f t="shared" si="2889"/>
        <v>0</v>
      </c>
      <c r="BV1179" s="21"/>
      <c r="BW1179" s="21"/>
      <c r="BX1179" s="1" t="str">
        <f t="shared" si="2855"/>
        <v/>
      </c>
    </row>
    <row r="1180" spans="1:77" ht="46.8" customHeight="1" x14ac:dyDescent="0.3">
      <c r="A1180" s="62" t="s">
        <v>766</v>
      </c>
      <c r="B1180" s="63" t="s">
        <v>41</v>
      </c>
      <c r="C1180" s="62"/>
      <c r="D1180" s="62"/>
      <c r="E1180" s="64" t="s">
        <v>42</v>
      </c>
      <c r="F1180" s="11">
        <f t="shared" si="2857"/>
        <v>96899.3</v>
      </c>
      <c r="G1180" s="11">
        <f t="shared" si="2858"/>
        <v>301615.5</v>
      </c>
      <c r="H1180" s="11">
        <f t="shared" si="2859"/>
        <v>0</v>
      </c>
      <c r="I1180" s="11">
        <f t="shared" si="2860"/>
        <v>0</v>
      </c>
      <c r="J1180" s="11">
        <f t="shared" si="2861"/>
        <v>0</v>
      </c>
      <c r="K1180" s="11">
        <f t="shared" si="2862"/>
        <v>0</v>
      </c>
      <c r="L1180" s="11">
        <f t="shared" si="2749"/>
        <v>96899.3</v>
      </c>
      <c r="M1180" s="11">
        <f t="shared" si="2750"/>
        <v>301615.5</v>
      </c>
      <c r="N1180" s="11">
        <f t="shared" si="2751"/>
        <v>0</v>
      </c>
      <c r="O1180" s="11">
        <f t="shared" si="2863"/>
        <v>0</v>
      </c>
      <c r="P1180" s="11">
        <f t="shared" si="2864"/>
        <v>0</v>
      </c>
      <c r="Q1180" s="11">
        <f t="shared" si="2865"/>
        <v>0</v>
      </c>
      <c r="R1180" s="11">
        <f t="shared" si="2822"/>
        <v>96899.3</v>
      </c>
      <c r="S1180" s="11">
        <f t="shared" si="2823"/>
        <v>301615.5</v>
      </c>
      <c r="T1180" s="11">
        <f t="shared" si="2824"/>
        <v>0</v>
      </c>
      <c r="U1180" s="11">
        <f t="shared" si="2866"/>
        <v>0</v>
      </c>
      <c r="V1180" s="11">
        <f t="shared" si="2867"/>
        <v>0</v>
      </c>
      <c r="W1180" s="11">
        <f t="shared" si="2868"/>
        <v>0</v>
      </c>
      <c r="X1180" s="11">
        <f t="shared" si="2825"/>
        <v>96899.3</v>
      </c>
      <c r="Y1180" s="11">
        <f t="shared" si="2826"/>
        <v>301615.5</v>
      </c>
      <c r="Z1180" s="11">
        <f t="shared" si="2827"/>
        <v>0</v>
      </c>
      <c r="AA1180" s="11">
        <f t="shared" si="2869"/>
        <v>-77399.3</v>
      </c>
      <c r="AB1180" s="11">
        <f t="shared" si="2870"/>
        <v>77399.3</v>
      </c>
      <c r="AC1180" s="11">
        <f t="shared" si="2871"/>
        <v>0</v>
      </c>
      <c r="AD1180" s="11">
        <f t="shared" si="2828"/>
        <v>19500</v>
      </c>
      <c r="AE1180" s="11">
        <f t="shared" si="2829"/>
        <v>379014.8</v>
      </c>
      <c r="AF1180" s="11">
        <f t="shared" si="2830"/>
        <v>0</v>
      </c>
      <c r="AG1180" s="11">
        <f t="shared" si="2872"/>
        <v>0</v>
      </c>
      <c r="AH1180" s="11">
        <f t="shared" si="2831"/>
        <v>19500</v>
      </c>
      <c r="AI1180" s="11">
        <f t="shared" si="2832"/>
        <v>379014.8</v>
      </c>
      <c r="AJ1180" s="11">
        <f t="shared" si="2833"/>
        <v>0</v>
      </c>
      <c r="AK1180" s="11">
        <f t="shared" si="2873"/>
        <v>0</v>
      </c>
      <c r="AL1180" s="11">
        <f t="shared" si="2874"/>
        <v>0</v>
      </c>
      <c r="AM1180" s="11">
        <f t="shared" si="2875"/>
        <v>0</v>
      </c>
      <c r="AN1180" s="11">
        <f t="shared" si="2834"/>
        <v>19500</v>
      </c>
      <c r="AO1180" s="11">
        <f t="shared" si="2835"/>
        <v>379014.8</v>
      </c>
      <c r="AP1180" s="11">
        <f t="shared" si="2836"/>
        <v>0</v>
      </c>
      <c r="AQ1180" s="11">
        <f t="shared" si="2876"/>
        <v>0</v>
      </c>
      <c r="AR1180" s="11">
        <f t="shared" si="2877"/>
        <v>0</v>
      </c>
      <c r="AS1180" s="11">
        <f t="shared" si="2878"/>
        <v>0</v>
      </c>
      <c r="AT1180" s="11">
        <f t="shared" si="2837"/>
        <v>19500</v>
      </c>
      <c r="AU1180" s="11">
        <f t="shared" si="2838"/>
        <v>379014.8</v>
      </c>
      <c r="AV1180" s="11">
        <f t="shared" si="2839"/>
        <v>0</v>
      </c>
      <c r="AW1180" s="11">
        <f t="shared" si="2879"/>
        <v>-19500</v>
      </c>
      <c r="AX1180" s="11">
        <f t="shared" si="2880"/>
        <v>-165163.55499999999</v>
      </c>
      <c r="AY1180" s="11">
        <f t="shared" si="2881"/>
        <v>184663.55499999999</v>
      </c>
      <c r="AZ1180" s="11">
        <f t="shared" si="2840"/>
        <v>0</v>
      </c>
      <c r="BA1180" s="11">
        <f t="shared" si="2841"/>
        <v>213851.245</v>
      </c>
      <c r="BB1180" s="11">
        <f t="shared" si="2842"/>
        <v>184663.55499999999</v>
      </c>
      <c r="BC1180" s="11">
        <f t="shared" si="2882"/>
        <v>0</v>
      </c>
      <c r="BD1180" s="11">
        <f t="shared" si="2883"/>
        <v>0</v>
      </c>
      <c r="BE1180" s="11">
        <f t="shared" si="2884"/>
        <v>0</v>
      </c>
      <c r="BF1180" s="11">
        <f t="shared" si="2843"/>
        <v>0</v>
      </c>
      <c r="BG1180" s="11">
        <f t="shared" si="2844"/>
        <v>213851.245</v>
      </c>
      <c r="BH1180" s="11">
        <f t="shared" si="2845"/>
        <v>184663.55499999999</v>
      </c>
      <c r="BI1180" s="11">
        <f t="shared" si="2885"/>
        <v>0</v>
      </c>
      <c r="BJ1180" s="11">
        <f t="shared" si="2886"/>
        <v>0</v>
      </c>
      <c r="BK1180" s="11">
        <f t="shared" si="2887"/>
        <v>0</v>
      </c>
      <c r="BL1180" s="11">
        <f t="shared" si="2783"/>
        <v>0</v>
      </c>
      <c r="BM1180" s="11">
        <f t="shared" si="2888"/>
        <v>0</v>
      </c>
      <c r="BN1180" s="43">
        <f t="shared" si="2850"/>
        <v>0</v>
      </c>
      <c r="BO1180" s="11">
        <f t="shared" si="2851"/>
        <v>213851.245</v>
      </c>
      <c r="BP1180" s="11">
        <f t="shared" si="2889"/>
        <v>-180000</v>
      </c>
      <c r="BQ1180" s="43">
        <f t="shared" si="2852"/>
        <v>33851.244999999995</v>
      </c>
      <c r="BR1180" s="11">
        <f t="shared" si="2853"/>
        <v>184663.55499999999</v>
      </c>
      <c r="BS1180" s="11">
        <f t="shared" si="2889"/>
        <v>180000</v>
      </c>
      <c r="BT1180" s="43">
        <f t="shared" si="2854"/>
        <v>364663.55499999999</v>
      </c>
      <c r="BU1180" s="11">
        <f t="shared" si="2889"/>
        <v>0</v>
      </c>
      <c r="BV1180" s="21"/>
      <c r="BW1180" s="21"/>
      <c r="BX1180" s="1" t="str">
        <f t="shared" si="2855"/>
        <v/>
      </c>
    </row>
    <row r="1181" spans="1:77" x14ac:dyDescent="0.3">
      <c r="A1181" s="62" t="s">
        <v>766</v>
      </c>
      <c r="B1181" s="63">
        <v>400</v>
      </c>
      <c r="C1181" s="62" t="s">
        <v>66</v>
      </c>
      <c r="D1181" s="62" t="s">
        <v>323</v>
      </c>
      <c r="E1181" s="64" t="s">
        <v>768</v>
      </c>
      <c r="F1181" s="11">
        <v>96899.3</v>
      </c>
      <c r="G1181" s="11">
        <v>301615.5</v>
      </c>
      <c r="H1181" s="11">
        <v>0</v>
      </c>
      <c r="I1181" s="11"/>
      <c r="J1181" s="11"/>
      <c r="K1181" s="11"/>
      <c r="L1181" s="11">
        <f t="shared" si="2749"/>
        <v>96899.3</v>
      </c>
      <c r="M1181" s="11">
        <f t="shared" si="2750"/>
        <v>301615.5</v>
      </c>
      <c r="N1181" s="11">
        <f t="shared" si="2751"/>
        <v>0</v>
      </c>
      <c r="O1181" s="11"/>
      <c r="P1181" s="11"/>
      <c r="Q1181" s="11"/>
      <c r="R1181" s="11">
        <f t="shared" si="2822"/>
        <v>96899.3</v>
      </c>
      <c r="S1181" s="11">
        <f t="shared" si="2823"/>
        <v>301615.5</v>
      </c>
      <c r="T1181" s="11">
        <f t="shared" si="2824"/>
        <v>0</v>
      </c>
      <c r="U1181" s="11"/>
      <c r="V1181" s="11"/>
      <c r="W1181" s="11"/>
      <c r="X1181" s="11">
        <f t="shared" si="2825"/>
        <v>96899.3</v>
      </c>
      <c r="Y1181" s="11">
        <f t="shared" si="2826"/>
        <v>301615.5</v>
      </c>
      <c r="Z1181" s="11">
        <f t="shared" si="2827"/>
        <v>0</v>
      </c>
      <c r="AA1181" s="11">
        <v>-77399.3</v>
      </c>
      <c r="AB1181" s="11">
        <v>77399.3</v>
      </c>
      <c r="AC1181" s="11"/>
      <c r="AD1181" s="11">
        <f t="shared" si="2828"/>
        <v>19500</v>
      </c>
      <c r="AE1181" s="11">
        <f t="shared" si="2829"/>
        <v>379014.8</v>
      </c>
      <c r="AF1181" s="11">
        <f t="shared" si="2830"/>
        <v>0</v>
      </c>
      <c r="AG1181" s="11"/>
      <c r="AH1181" s="11">
        <f t="shared" si="2831"/>
        <v>19500</v>
      </c>
      <c r="AI1181" s="11">
        <f t="shared" si="2832"/>
        <v>379014.8</v>
      </c>
      <c r="AJ1181" s="11">
        <f t="shared" si="2833"/>
        <v>0</v>
      </c>
      <c r="AK1181" s="11"/>
      <c r="AL1181" s="11"/>
      <c r="AM1181" s="11"/>
      <c r="AN1181" s="11">
        <f t="shared" si="2834"/>
        <v>19500</v>
      </c>
      <c r="AO1181" s="11">
        <f t="shared" si="2835"/>
        <v>379014.8</v>
      </c>
      <c r="AP1181" s="11">
        <f t="shared" si="2836"/>
        <v>0</v>
      </c>
      <c r="AQ1181" s="11"/>
      <c r="AR1181" s="11"/>
      <c r="AS1181" s="11"/>
      <c r="AT1181" s="11">
        <f t="shared" si="2837"/>
        <v>19500</v>
      </c>
      <c r="AU1181" s="11">
        <f t="shared" si="2838"/>
        <v>379014.8</v>
      </c>
      <c r="AV1181" s="11">
        <f t="shared" si="2839"/>
        <v>0</v>
      </c>
      <c r="AW1181" s="11">
        <v>-19500</v>
      </c>
      <c r="AX1181" s="11">
        <v>-165163.55499999999</v>
      </c>
      <c r="AY1181" s="11">
        <v>184663.55499999999</v>
      </c>
      <c r="AZ1181" s="11">
        <f t="shared" si="2840"/>
        <v>0</v>
      </c>
      <c r="BA1181" s="11">
        <f t="shared" si="2841"/>
        <v>213851.245</v>
      </c>
      <c r="BB1181" s="11">
        <f t="shared" si="2842"/>
        <v>184663.55499999999</v>
      </c>
      <c r="BC1181" s="11"/>
      <c r="BD1181" s="11"/>
      <c r="BE1181" s="11"/>
      <c r="BF1181" s="11">
        <f t="shared" si="2843"/>
        <v>0</v>
      </c>
      <c r="BG1181" s="11">
        <f t="shared" si="2844"/>
        <v>213851.245</v>
      </c>
      <c r="BH1181" s="11">
        <f t="shared" si="2845"/>
        <v>184663.55499999999</v>
      </c>
      <c r="BI1181" s="11"/>
      <c r="BJ1181" s="11"/>
      <c r="BK1181" s="11"/>
      <c r="BL1181" s="39">
        <f t="shared" si="2783"/>
        <v>0</v>
      </c>
      <c r="BM1181" s="39"/>
      <c r="BN1181" s="43">
        <f t="shared" si="2850"/>
        <v>0</v>
      </c>
      <c r="BO1181" s="39">
        <f t="shared" si="2851"/>
        <v>213851.245</v>
      </c>
      <c r="BP1181" s="39">
        <v>-180000</v>
      </c>
      <c r="BQ1181" s="43">
        <f t="shared" si="2852"/>
        <v>33851.244999999995</v>
      </c>
      <c r="BR1181" s="39">
        <f t="shared" si="2853"/>
        <v>184663.55499999999</v>
      </c>
      <c r="BS1181" s="39">
        <v>180000</v>
      </c>
      <c r="BT1181" s="43">
        <f t="shared" si="2854"/>
        <v>364663.55499999999</v>
      </c>
      <c r="BU1181" s="11"/>
      <c r="BV1181" s="21"/>
      <c r="BW1181" s="21"/>
      <c r="BX1181" s="1" t="str">
        <f t="shared" si="2855"/>
        <v>0502</v>
      </c>
      <c r="BY1181" s="40">
        <v>1</v>
      </c>
    </row>
    <row r="1182" spans="1:77" ht="46.8" customHeight="1" x14ac:dyDescent="0.3">
      <c r="A1182" s="62" t="s">
        <v>769</v>
      </c>
      <c r="B1182" s="63"/>
      <c r="C1182" s="62"/>
      <c r="D1182" s="62"/>
      <c r="E1182" s="64" t="s">
        <v>770</v>
      </c>
      <c r="F1182" s="11">
        <f t="shared" si="2857"/>
        <v>23507.200000000001</v>
      </c>
      <c r="G1182" s="11">
        <f t="shared" si="2858"/>
        <v>50000</v>
      </c>
      <c r="H1182" s="11">
        <f t="shared" si="2859"/>
        <v>0</v>
      </c>
      <c r="I1182" s="11">
        <f t="shared" si="2860"/>
        <v>0</v>
      </c>
      <c r="J1182" s="11">
        <f t="shared" si="2861"/>
        <v>0</v>
      </c>
      <c r="K1182" s="11">
        <f t="shared" si="2862"/>
        <v>0</v>
      </c>
      <c r="L1182" s="11">
        <f t="shared" si="2749"/>
        <v>23507.200000000001</v>
      </c>
      <c r="M1182" s="11">
        <f t="shared" si="2750"/>
        <v>50000</v>
      </c>
      <c r="N1182" s="11">
        <f t="shared" si="2751"/>
        <v>0</v>
      </c>
      <c r="O1182" s="11">
        <f t="shared" si="2863"/>
        <v>0</v>
      </c>
      <c r="P1182" s="11">
        <f t="shared" si="2864"/>
        <v>0</v>
      </c>
      <c r="Q1182" s="11">
        <f t="shared" si="2865"/>
        <v>0</v>
      </c>
      <c r="R1182" s="11">
        <f t="shared" si="2822"/>
        <v>23507.200000000001</v>
      </c>
      <c r="S1182" s="11">
        <f t="shared" si="2823"/>
        <v>50000</v>
      </c>
      <c r="T1182" s="11">
        <f t="shared" si="2824"/>
        <v>0</v>
      </c>
      <c r="U1182" s="11">
        <f t="shared" si="2866"/>
        <v>0</v>
      </c>
      <c r="V1182" s="11">
        <f t="shared" si="2867"/>
        <v>0</v>
      </c>
      <c r="W1182" s="11">
        <f t="shared" si="2868"/>
        <v>0</v>
      </c>
      <c r="X1182" s="11">
        <f t="shared" si="2825"/>
        <v>23507.200000000001</v>
      </c>
      <c r="Y1182" s="11">
        <f t="shared" si="2826"/>
        <v>50000</v>
      </c>
      <c r="Z1182" s="11">
        <f t="shared" si="2827"/>
        <v>0</v>
      </c>
      <c r="AA1182" s="11">
        <f t="shared" si="2869"/>
        <v>0</v>
      </c>
      <c r="AB1182" s="11">
        <f t="shared" si="2870"/>
        <v>0</v>
      </c>
      <c r="AC1182" s="11">
        <f t="shared" si="2871"/>
        <v>0</v>
      </c>
      <c r="AD1182" s="11">
        <f t="shared" si="2828"/>
        <v>23507.200000000001</v>
      </c>
      <c r="AE1182" s="11">
        <f t="shared" si="2829"/>
        <v>50000</v>
      </c>
      <c r="AF1182" s="11">
        <f t="shared" si="2830"/>
        <v>0</v>
      </c>
      <c r="AG1182" s="11">
        <f t="shared" si="2872"/>
        <v>0</v>
      </c>
      <c r="AH1182" s="11">
        <f t="shared" si="2831"/>
        <v>23507.200000000001</v>
      </c>
      <c r="AI1182" s="11">
        <f t="shared" si="2832"/>
        <v>50000</v>
      </c>
      <c r="AJ1182" s="11">
        <f t="shared" si="2833"/>
        <v>0</v>
      </c>
      <c r="AK1182" s="11">
        <f t="shared" si="2873"/>
        <v>0</v>
      </c>
      <c r="AL1182" s="11">
        <f t="shared" si="2874"/>
        <v>0</v>
      </c>
      <c r="AM1182" s="11">
        <f t="shared" si="2875"/>
        <v>0</v>
      </c>
      <c r="AN1182" s="11">
        <f t="shared" si="2834"/>
        <v>23507.200000000001</v>
      </c>
      <c r="AO1182" s="11">
        <f t="shared" si="2835"/>
        <v>50000</v>
      </c>
      <c r="AP1182" s="11">
        <f t="shared" si="2836"/>
        <v>0</v>
      </c>
      <c r="AQ1182" s="11">
        <f t="shared" si="2876"/>
        <v>0</v>
      </c>
      <c r="AR1182" s="11">
        <f t="shared" si="2877"/>
        <v>0</v>
      </c>
      <c r="AS1182" s="11">
        <f t="shared" si="2878"/>
        <v>0</v>
      </c>
      <c r="AT1182" s="11">
        <f t="shared" si="2837"/>
        <v>23507.200000000001</v>
      </c>
      <c r="AU1182" s="11">
        <f t="shared" si="2838"/>
        <v>50000</v>
      </c>
      <c r="AV1182" s="11">
        <f t="shared" si="2839"/>
        <v>0</v>
      </c>
      <c r="AW1182" s="11">
        <f t="shared" si="2879"/>
        <v>0</v>
      </c>
      <c r="AX1182" s="11">
        <f t="shared" si="2880"/>
        <v>0</v>
      </c>
      <c r="AY1182" s="11">
        <f t="shared" si="2881"/>
        <v>0</v>
      </c>
      <c r="AZ1182" s="11">
        <f t="shared" si="2840"/>
        <v>23507.200000000001</v>
      </c>
      <c r="BA1182" s="11">
        <f t="shared" si="2841"/>
        <v>50000</v>
      </c>
      <c r="BB1182" s="11">
        <f t="shared" si="2842"/>
        <v>0</v>
      </c>
      <c r="BC1182" s="11">
        <f t="shared" si="2882"/>
        <v>0</v>
      </c>
      <c r="BD1182" s="11">
        <f t="shared" si="2883"/>
        <v>0</v>
      </c>
      <c r="BE1182" s="11">
        <f t="shared" si="2884"/>
        <v>0</v>
      </c>
      <c r="BF1182" s="11">
        <f t="shared" si="2843"/>
        <v>23507.200000000001</v>
      </c>
      <c r="BG1182" s="11">
        <f t="shared" si="2844"/>
        <v>50000</v>
      </c>
      <c r="BH1182" s="11">
        <f t="shared" si="2845"/>
        <v>0</v>
      </c>
      <c r="BI1182" s="11">
        <f t="shared" si="2885"/>
        <v>-2115.7930000000001</v>
      </c>
      <c r="BJ1182" s="11">
        <f t="shared" si="2886"/>
        <v>2115.7930000000001</v>
      </c>
      <c r="BK1182" s="11">
        <f t="shared" si="2887"/>
        <v>0</v>
      </c>
      <c r="BL1182" s="11">
        <f t="shared" si="2783"/>
        <v>21391.406999999999</v>
      </c>
      <c r="BM1182" s="11">
        <f t="shared" si="2888"/>
        <v>0</v>
      </c>
      <c r="BN1182" s="43">
        <f t="shared" si="2850"/>
        <v>21391.406999999999</v>
      </c>
      <c r="BO1182" s="11">
        <f t="shared" si="2851"/>
        <v>52115.792999999998</v>
      </c>
      <c r="BP1182" s="11">
        <f t="shared" si="2889"/>
        <v>0</v>
      </c>
      <c r="BQ1182" s="43">
        <f t="shared" si="2852"/>
        <v>52115.792999999998</v>
      </c>
      <c r="BR1182" s="11">
        <f t="shared" si="2853"/>
        <v>0</v>
      </c>
      <c r="BS1182" s="11">
        <f t="shared" si="2889"/>
        <v>0</v>
      </c>
      <c r="BT1182" s="43">
        <f t="shared" si="2854"/>
        <v>0</v>
      </c>
      <c r="BU1182" s="11">
        <f t="shared" si="2889"/>
        <v>0</v>
      </c>
      <c r="BV1182" s="21"/>
      <c r="BW1182" s="21"/>
      <c r="BX1182" s="1" t="str">
        <f t="shared" si="2855"/>
        <v/>
      </c>
    </row>
    <row r="1183" spans="1:77" ht="46.8" customHeight="1" x14ac:dyDescent="0.3">
      <c r="A1183" s="62" t="s">
        <v>769</v>
      </c>
      <c r="B1183" s="63" t="s">
        <v>41</v>
      </c>
      <c r="C1183" s="62"/>
      <c r="D1183" s="62"/>
      <c r="E1183" s="64" t="s">
        <v>42</v>
      </c>
      <c r="F1183" s="11">
        <f t="shared" si="2857"/>
        <v>23507.200000000001</v>
      </c>
      <c r="G1183" s="11">
        <f t="shared" si="2858"/>
        <v>50000</v>
      </c>
      <c r="H1183" s="11">
        <f t="shared" si="2859"/>
        <v>0</v>
      </c>
      <c r="I1183" s="11">
        <f t="shared" si="2860"/>
        <v>0</v>
      </c>
      <c r="J1183" s="11">
        <f t="shared" si="2861"/>
        <v>0</v>
      </c>
      <c r="K1183" s="11">
        <f t="shared" si="2862"/>
        <v>0</v>
      </c>
      <c r="L1183" s="11">
        <f t="shared" si="2749"/>
        <v>23507.200000000001</v>
      </c>
      <c r="M1183" s="11">
        <f t="shared" si="2750"/>
        <v>50000</v>
      </c>
      <c r="N1183" s="11">
        <f t="shared" si="2751"/>
        <v>0</v>
      </c>
      <c r="O1183" s="11">
        <f t="shared" si="2863"/>
        <v>0</v>
      </c>
      <c r="P1183" s="11">
        <f t="shared" si="2864"/>
        <v>0</v>
      </c>
      <c r="Q1183" s="11">
        <f t="shared" si="2865"/>
        <v>0</v>
      </c>
      <c r="R1183" s="11">
        <f t="shared" si="2822"/>
        <v>23507.200000000001</v>
      </c>
      <c r="S1183" s="11">
        <f t="shared" si="2823"/>
        <v>50000</v>
      </c>
      <c r="T1183" s="11">
        <f t="shared" si="2824"/>
        <v>0</v>
      </c>
      <c r="U1183" s="11">
        <f t="shared" si="2866"/>
        <v>0</v>
      </c>
      <c r="V1183" s="11">
        <f t="shared" si="2867"/>
        <v>0</v>
      </c>
      <c r="W1183" s="11">
        <f t="shared" si="2868"/>
        <v>0</v>
      </c>
      <c r="X1183" s="11">
        <f t="shared" si="2825"/>
        <v>23507.200000000001</v>
      </c>
      <c r="Y1183" s="11">
        <f t="shared" si="2826"/>
        <v>50000</v>
      </c>
      <c r="Z1183" s="11">
        <f t="shared" si="2827"/>
        <v>0</v>
      </c>
      <c r="AA1183" s="11">
        <f t="shared" si="2869"/>
        <v>0</v>
      </c>
      <c r="AB1183" s="11">
        <f t="shared" si="2870"/>
        <v>0</v>
      </c>
      <c r="AC1183" s="11">
        <f t="shared" si="2871"/>
        <v>0</v>
      </c>
      <c r="AD1183" s="11">
        <f t="shared" si="2828"/>
        <v>23507.200000000001</v>
      </c>
      <c r="AE1183" s="11">
        <f t="shared" si="2829"/>
        <v>50000</v>
      </c>
      <c r="AF1183" s="11">
        <f t="shared" si="2830"/>
        <v>0</v>
      </c>
      <c r="AG1183" s="11">
        <f t="shared" si="2872"/>
        <v>0</v>
      </c>
      <c r="AH1183" s="11">
        <f t="shared" si="2831"/>
        <v>23507.200000000001</v>
      </c>
      <c r="AI1183" s="11">
        <f t="shared" si="2832"/>
        <v>50000</v>
      </c>
      <c r="AJ1183" s="11">
        <f t="shared" si="2833"/>
        <v>0</v>
      </c>
      <c r="AK1183" s="11">
        <f t="shared" si="2873"/>
        <v>0</v>
      </c>
      <c r="AL1183" s="11">
        <f t="shared" si="2874"/>
        <v>0</v>
      </c>
      <c r="AM1183" s="11">
        <f t="shared" si="2875"/>
        <v>0</v>
      </c>
      <c r="AN1183" s="11">
        <f t="shared" si="2834"/>
        <v>23507.200000000001</v>
      </c>
      <c r="AO1183" s="11">
        <f t="shared" si="2835"/>
        <v>50000</v>
      </c>
      <c r="AP1183" s="11">
        <f t="shared" si="2836"/>
        <v>0</v>
      </c>
      <c r="AQ1183" s="11">
        <f t="shared" si="2876"/>
        <v>0</v>
      </c>
      <c r="AR1183" s="11">
        <f t="shared" si="2877"/>
        <v>0</v>
      </c>
      <c r="AS1183" s="11">
        <f t="shared" si="2878"/>
        <v>0</v>
      </c>
      <c r="AT1183" s="11">
        <f t="shared" si="2837"/>
        <v>23507.200000000001</v>
      </c>
      <c r="AU1183" s="11">
        <f t="shared" si="2838"/>
        <v>50000</v>
      </c>
      <c r="AV1183" s="11">
        <f t="shared" si="2839"/>
        <v>0</v>
      </c>
      <c r="AW1183" s="11">
        <f t="shared" si="2879"/>
        <v>0</v>
      </c>
      <c r="AX1183" s="11">
        <f t="shared" si="2880"/>
        <v>0</v>
      </c>
      <c r="AY1183" s="11">
        <f t="shared" si="2881"/>
        <v>0</v>
      </c>
      <c r="AZ1183" s="11">
        <f t="shared" si="2840"/>
        <v>23507.200000000001</v>
      </c>
      <c r="BA1183" s="11">
        <f t="shared" si="2841"/>
        <v>50000</v>
      </c>
      <c r="BB1183" s="11">
        <f t="shared" si="2842"/>
        <v>0</v>
      </c>
      <c r="BC1183" s="11">
        <f t="shared" si="2882"/>
        <v>0</v>
      </c>
      <c r="BD1183" s="11">
        <f t="shared" si="2883"/>
        <v>0</v>
      </c>
      <c r="BE1183" s="11">
        <f t="shared" si="2884"/>
        <v>0</v>
      </c>
      <c r="BF1183" s="11">
        <f t="shared" si="2843"/>
        <v>23507.200000000001</v>
      </c>
      <c r="BG1183" s="11">
        <f t="shared" si="2844"/>
        <v>50000</v>
      </c>
      <c r="BH1183" s="11">
        <f t="shared" si="2845"/>
        <v>0</v>
      </c>
      <c r="BI1183" s="11">
        <f t="shared" si="2885"/>
        <v>-2115.7930000000001</v>
      </c>
      <c r="BJ1183" s="11">
        <f t="shared" si="2886"/>
        <v>2115.7930000000001</v>
      </c>
      <c r="BK1183" s="11">
        <f t="shared" si="2887"/>
        <v>0</v>
      </c>
      <c r="BL1183" s="11">
        <f t="shared" si="2783"/>
        <v>21391.406999999999</v>
      </c>
      <c r="BM1183" s="11">
        <f t="shared" si="2888"/>
        <v>0</v>
      </c>
      <c r="BN1183" s="43">
        <f t="shared" si="2850"/>
        <v>21391.406999999999</v>
      </c>
      <c r="BO1183" s="11">
        <f t="shared" si="2851"/>
        <v>52115.792999999998</v>
      </c>
      <c r="BP1183" s="11">
        <f t="shared" si="2889"/>
        <v>0</v>
      </c>
      <c r="BQ1183" s="43">
        <f t="shared" si="2852"/>
        <v>52115.792999999998</v>
      </c>
      <c r="BR1183" s="11">
        <f t="shared" si="2853"/>
        <v>0</v>
      </c>
      <c r="BS1183" s="11">
        <f t="shared" si="2889"/>
        <v>0</v>
      </c>
      <c r="BT1183" s="43">
        <f t="shared" si="2854"/>
        <v>0</v>
      </c>
      <c r="BU1183" s="11">
        <f t="shared" si="2889"/>
        <v>0</v>
      </c>
      <c r="BV1183" s="21"/>
      <c r="BW1183" s="21"/>
      <c r="BX1183" s="1" t="str">
        <f t="shared" si="2855"/>
        <v/>
      </c>
    </row>
    <row r="1184" spans="1:77" ht="15.6" customHeight="1" x14ac:dyDescent="0.3">
      <c r="A1184" s="62" t="s">
        <v>769</v>
      </c>
      <c r="B1184" s="63">
        <v>400</v>
      </c>
      <c r="C1184" s="62" t="s">
        <v>66</v>
      </c>
      <c r="D1184" s="62" t="s">
        <v>323</v>
      </c>
      <c r="E1184" s="64" t="s">
        <v>768</v>
      </c>
      <c r="F1184" s="11">
        <v>23507.200000000001</v>
      </c>
      <c r="G1184" s="11">
        <v>50000</v>
      </c>
      <c r="H1184" s="11">
        <v>0</v>
      </c>
      <c r="I1184" s="11"/>
      <c r="J1184" s="11"/>
      <c r="K1184" s="11"/>
      <c r="L1184" s="11">
        <f t="shared" si="2749"/>
        <v>23507.200000000001</v>
      </c>
      <c r="M1184" s="11">
        <f t="shared" si="2750"/>
        <v>50000</v>
      </c>
      <c r="N1184" s="11">
        <f t="shared" si="2751"/>
        <v>0</v>
      </c>
      <c r="O1184" s="11"/>
      <c r="P1184" s="11"/>
      <c r="Q1184" s="11"/>
      <c r="R1184" s="11">
        <f t="shared" si="2822"/>
        <v>23507.200000000001</v>
      </c>
      <c r="S1184" s="11">
        <f t="shared" si="2823"/>
        <v>50000</v>
      </c>
      <c r="T1184" s="11">
        <f t="shared" si="2824"/>
        <v>0</v>
      </c>
      <c r="U1184" s="11"/>
      <c r="V1184" s="11"/>
      <c r="W1184" s="11"/>
      <c r="X1184" s="11">
        <f t="shared" si="2825"/>
        <v>23507.200000000001</v>
      </c>
      <c r="Y1184" s="11">
        <f t="shared" si="2826"/>
        <v>50000</v>
      </c>
      <c r="Z1184" s="11">
        <f t="shared" si="2827"/>
        <v>0</v>
      </c>
      <c r="AA1184" s="11"/>
      <c r="AB1184" s="11"/>
      <c r="AC1184" s="11"/>
      <c r="AD1184" s="11">
        <f t="shared" si="2828"/>
        <v>23507.200000000001</v>
      </c>
      <c r="AE1184" s="11">
        <f t="shared" si="2829"/>
        <v>50000</v>
      </c>
      <c r="AF1184" s="11">
        <f t="shared" si="2830"/>
        <v>0</v>
      </c>
      <c r="AG1184" s="11"/>
      <c r="AH1184" s="11">
        <f t="shared" si="2831"/>
        <v>23507.200000000001</v>
      </c>
      <c r="AI1184" s="11">
        <f t="shared" si="2832"/>
        <v>50000</v>
      </c>
      <c r="AJ1184" s="11">
        <f t="shared" si="2833"/>
        <v>0</v>
      </c>
      <c r="AK1184" s="11"/>
      <c r="AL1184" s="11"/>
      <c r="AM1184" s="11"/>
      <c r="AN1184" s="11">
        <f t="shared" si="2834"/>
        <v>23507.200000000001</v>
      </c>
      <c r="AO1184" s="11">
        <f t="shared" si="2835"/>
        <v>50000</v>
      </c>
      <c r="AP1184" s="11">
        <f t="shared" si="2836"/>
        <v>0</v>
      </c>
      <c r="AQ1184" s="11"/>
      <c r="AR1184" s="11"/>
      <c r="AS1184" s="11"/>
      <c r="AT1184" s="11">
        <f t="shared" si="2837"/>
        <v>23507.200000000001</v>
      </c>
      <c r="AU1184" s="11">
        <f t="shared" si="2838"/>
        <v>50000</v>
      </c>
      <c r="AV1184" s="11">
        <f t="shared" si="2839"/>
        <v>0</v>
      </c>
      <c r="AW1184" s="11"/>
      <c r="AX1184" s="11"/>
      <c r="AY1184" s="11"/>
      <c r="AZ1184" s="11">
        <f t="shared" si="2840"/>
        <v>23507.200000000001</v>
      </c>
      <c r="BA1184" s="11">
        <f t="shared" si="2841"/>
        <v>50000</v>
      </c>
      <c r="BB1184" s="11">
        <f t="shared" si="2842"/>
        <v>0</v>
      </c>
      <c r="BC1184" s="11"/>
      <c r="BD1184" s="11"/>
      <c r="BE1184" s="11"/>
      <c r="BF1184" s="11">
        <f t="shared" si="2843"/>
        <v>23507.200000000001</v>
      </c>
      <c r="BG1184" s="11">
        <f t="shared" si="2844"/>
        <v>50000</v>
      </c>
      <c r="BH1184" s="11">
        <f t="shared" si="2845"/>
        <v>0</v>
      </c>
      <c r="BI1184" s="11">
        <v>-2115.7930000000001</v>
      </c>
      <c r="BJ1184" s="11">
        <v>2115.7930000000001</v>
      </c>
      <c r="BK1184" s="11"/>
      <c r="BL1184" s="11">
        <f t="shared" si="2783"/>
        <v>21391.406999999999</v>
      </c>
      <c r="BM1184" s="11"/>
      <c r="BN1184" s="43">
        <f t="shared" si="2850"/>
        <v>21391.406999999999</v>
      </c>
      <c r="BO1184" s="11">
        <f t="shared" si="2851"/>
        <v>52115.792999999998</v>
      </c>
      <c r="BP1184" s="11"/>
      <c r="BQ1184" s="43">
        <f t="shared" si="2852"/>
        <v>52115.792999999998</v>
      </c>
      <c r="BR1184" s="11">
        <f t="shared" si="2853"/>
        <v>0</v>
      </c>
      <c r="BS1184" s="11"/>
      <c r="BT1184" s="43">
        <f t="shared" si="2854"/>
        <v>0</v>
      </c>
      <c r="BU1184" s="11"/>
      <c r="BV1184" s="21"/>
      <c r="BW1184" s="21"/>
      <c r="BX1184" s="1" t="str">
        <f t="shared" si="2855"/>
        <v>0502</v>
      </c>
    </row>
    <row r="1185" spans="1:76" ht="62.4" customHeight="1" x14ac:dyDescent="0.3">
      <c r="A1185" s="62" t="s">
        <v>771</v>
      </c>
      <c r="B1185" s="63"/>
      <c r="C1185" s="62"/>
      <c r="D1185" s="62"/>
      <c r="E1185" s="64" t="s">
        <v>772</v>
      </c>
      <c r="F1185" s="11">
        <f t="shared" si="2857"/>
        <v>8990</v>
      </c>
      <c r="G1185" s="11">
        <f t="shared" si="2858"/>
        <v>0</v>
      </c>
      <c r="H1185" s="11">
        <f t="shared" si="2859"/>
        <v>0</v>
      </c>
      <c r="I1185" s="11">
        <f t="shared" si="2860"/>
        <v>0</v>
      </c>
      <c r="J1185" s="11">
        <f t="shared" si="2861"/>
        <v>0</v>
      </c>
      <c r="K1185" s="11">
        <f t="shared" si="2862"/>
        <v>0</v>
      </c>
      <c r="L1185" s="11">
        <f t="shared" si="2749"/>
        <v>8990</v>
      </c>
      <c r="M1185" s="11">
        <f t="shared" si="2750"/>
        <v>0</v>
      </c>
      <c r="N1185" s="11">
        <f t="shared" si="2751"/>
        <v>0</v>
      </c>
      <c r="O1185" s="11">
        <f t="shared" si="2863"/>
        <v>0</v>
      </c>
      <c r="P1185" s="11">
        <f t="shared" si="2864"/>
        <v>0</v>
      </c>
      <c r="Q1185" s="11">
        <f t="shared" si="2865"/>
        <v>0</v>
      </c>
      <c r="R1185" s="11">
        <f t="shared" si="2822"/>
        <v>8990</v>
      </c>
      <c r="S1185" s="11">
        <f t="shared" si="2823"/>
        <v>0</v>
      </c>
      <c r="T1185" s="11">
        <f t="shared" si="2824"/>
        <v>0</v>
      </c>
      <c r="U1185" s="11">
        <f t="shared" si="2866"/>
        <v>0</v>
      </c>
      <c r="V1185" s="11">
        <f t="shared" si="2867"/>
        <v>0</v>
      </c>
      <c r="W1185" s="11">
        <f t="shared" si="2868"/>
        <v>0</v>
      </c>
      <c r="X1185" s="11">
        <f t="shared" si="2825"/>
        <v>8990</v>
      </c>
      <c r="Y1185" s="11">
        <f t="shared" si="2826"/>
        <v>0</v>
      </c>
      <c r="Z1185" s="11">
        <f t="shared" si="2827"/>
        <v>0</v>
      </c>
      <c r="AA1185" s="11">
        <f t="shared" si="2869"/>
        <v>0</v>
      </c>
      <c r="AB1185" s="11">
        <f t="shared" si="2870"/>
        <v>0</v>
      </c>
      <c r="AC1185" s="11">
        <f t="shared" si="2871"/>
        <v>0</v>
      </c>
      <c r="AD1185" s="11">
        <f t="shared" si="2828"/>
        <v>8990</v>
      </c>
      <c r="AE1185" s="11">
        <f t="shared" si="2829"/>
        <v>0</v>
      </c>
      <c r="AF1185" s="11">
        <f t="shared" si="2830"/>
        <v>0</v>
      </c>
      <c r="AG1185" s="11">
        <f t="shared" si="2872"/>
        <v>0</v>
      </c>
      <c r="AH1185" s="11">
        <f t="shared" si="2831"/>
        <v>8990</v>
      </c>
      <c r="AI1185" s="11">
        <f t="shared" si="2832"/>
        <v>0</v>
      </c>
      <c r="AJ1185" s="11">
        <f t="shared" si="2833"/>
        <v>0</v>
      </c>
      <c r="AK1185" s="11">
        <f t="shared" si="2873"/>
        <v>0</v>
      </c>
      <c r="AL1185" s="11">
        <f t="shared" si="2874"/>
        <v>0</v>
      </c>
      <c r="AM1185" s="11">
        <f t="shared" si="2875"/>
        <v>0</v>
      </c>
      <c r="AN1185" s="11">
        <f t="shared" si="2834"/>
        <v>8990</v>
      </c>
      <c r="AO1185" s="11">
        <f t="shared" si="2835"/>
        <v>0</v>
      </c>
      <c r="AP1185" s="11">
        <f t="shared" si="2836"/>
        <v>0</v>
      </c>
      <c r="AQ1185" s="11">
        <f t="shared" si="2876"/>
        <v>0</v>
      </c>
      <c r="AR1185" s="11">
        <f t="shared" si="2877"/>
        <v>0</v>
      </c>
      <c r="AS1185" s="11">
        <f t="shared" si="2878"/>
        <v>0</v>
      </c>
      <c r="AT1185" s="11">
        <f t="shared" si="2837"/>
        <v>8990</v>
      </c>
      <c r="AU1185" s="11">
        <f t="shared" si="2838"/>
        <v>0</v>
      </c>
      <c r="AV1185" s="11">
        <f t="shared" si="2839"/>
        <v>0</v>
      </c>
      <c r="AW1185" s="11">
        <f t="shared" si="2879"/>
        <v>0</v>
      </c>
      <c r="AX1185" s="11">
        <f t="shared" si="2880"/>
        <v>0</v>
      </c>
      <c r="AY1185" s="11">
        <f t="shared" si="2881"/>
        <v>0</v>
      </c>
      <c r="AZ1185" s="11">
        <f t="shared" si="2840"/>
        <v>8990</v>
      </c>
      <c r="BA1185" s="11">
        <f t="shared" si="2841"/>
        <v>0</v>
      </c>
      <c r="BB1185" s="11">
        <f t="shared" si="2842"/>
        <v>0</v>
      </c>
      <c r="BC1185" s="11">
        <f t="shared" si="2882"/>
        <v>0</v>
      </c>
      <c r="BD1185" s="11">
        <f t="shared" si="2883"/>
        <v>0</v>
      </c>
      <c r="BE1185" s="11">
        <f t="shared" si="2884"/>
        <v>0</v>
      </c>
      <c r="BF1185" s="11">
        <f t="shared" si="2843"/>
        <v>8990</v>
      </c>
      <c r="BG1185" s="11">
        <f t="shared" si="2844"/>
        <v>0</v>
      </c>
      <c r="BH1185" s="11">
        <f t="shared" si="2845"/>
        <v>0</v>
      </c>
      <c r="BI1185" s="11">
        <f t="shared" si="2885"/>
        <v>0</v>
      </c>
      <c r="BJ1185" s="11">
        <f t="shared" si="2886"/>
        <v>0</v>
      </c>
      <c r="BK1185" s="11">
        <f t="shared" si="2887"/>
        <v>0</v>
      </c>
      <c r="BL1185" s="11">
        <f t="shared" si="2783"/>
        <v>8990</v>
      </c>
      <c r="BM1185" s="11">
        <f t="shared" si="2888"/>
        <v>0</v>
      </c>
      <c r="BN1185" s="43">
        <f t="shared" si="2850"/>
        <v>8990</v>
      </c>
      <c r="BO1185" s="11">
        <f t="shared" si="2851"/>
        <v>0</v>
      </c>
      <c r="BP1185" s="11">
        <f t="shared" si="2889"/>
        <v>0</v>
      </c>
      <c r="BQ1185" s="43">
        <f t="shared" si="2852"/>
        <v>0</v>
      </c>
      <c r="BR1185" s="11">
        <f t="shared" si="2853"/>
        <v>0</v>
      </c>
      <c r="BS1185" s="11">
        <f t="shared" si="2889"/>
        <v>0</v>
      </c>
      <c r="BT1185" s="43">
        <f t="shared" si="2854"/>
        <v>0</v>
      </c>
      <c r="BU1185" s="11">
        <f t="shared" si="2889"/>
        <v>0</v>
      </c>
      <c r="BV1185" s="21"/>
      <c r="BW1185" s="21"/>
      <c r="BX1185" s="1" t="str">
        <f t="shared" si="2855"/>
        <v/>
      </c>
    </row>
    <row r="1186" spans="1:76" ht="46.8" customHeight="1" x14ac:dyDescent="0.3">
      <c r="A1186" s="62" t="s">
        <v>771</v>
      </c>
      <c r="B1186" s="63" t="s">
        <v>41</v>
      </c>
      <c r="C1186" s="62"/>
      <c r="D1186" s="62"/>
      <c r="E1186" s="64" t="s">
        <v>42</v>
      </c>
      <c r="F1186" s="11">
        <f t="shared" si="2857"/>
        <v>8990</v>
      </c>
      <c r="G1186" s="11">
        <f t="shared" si="2858"/>
        <v>0</v>
      </c>
      <c r="H1186" s="11">
        <f t="shared" si="2859"/>
        <v>0</v>
      </c>
      <c r="I1186" s="11">
        <f t="shared" si="2860"/>
        <v>0</v>
      </c>
      <c r="J1186" s="11">
        <f t="shared" si="2861"/>
        <v>0</v>
      </c>
      <c r="K1186" s="11">
        <f t="shared" si="2862"/>
        <v>0</v>
      </c>
      <c r="L1186" s="11">
        <f t="shared" si="2749"/>
        <v>8990</v>
      </c>
      <c r="M1186" s="11">
        <f t="shared" si="2750"/>
        <v>0</v>
      </c>
      <c r="N1186" s="11">
        <f t="shared" si="2751"/>
        <v>0</v>
      </c>
      <c r="O1186" s="11">
        <f t="shared" si="2863"/>
        <v>0</v>
      </c>
      <c r="P1186" s="11">
        <f t="shared" si="2864"/>
        <v>0</v>
      </c>
      <c r="Q1186" s="11">
        <f t="shared" si="2865"/>
        <v>0</v>
      </c>
      <c r="R1186" s="11">
        <f t="shared" si="2822"/>
        <v>8990</v>
      </c>
      <c r="S1186" s="11">
        <f t="shared" si="2823"/>
        <v>0</v>
      </c>
      <c r="T1186" s="11">
        <f t="shared" si="2824"/>
        <v>0</v>
      </c>
      <c r="U1186" s="11">
        <f t="shared" si="2866"/>
        <v>0</v>
      </c>
      <c r="V1186" s="11">
        <f t="shared" si="2867"/>
        <v>0</v>
      </c>
      <c r="W1186" s="11">
        <f t="shared" si="2868"/>
        <v>0</v>
      </c>
      <c r="X1186" s="11">
        <f t="shared" si="2825"/>
        <v>8990</v>
      </c>
      <c r="Y1186" s="11">
        <f t="shared" si="2826"/>
        <v>0</v>
      </c>
      <c r="Z1186" s="11">
        <f t="shared" si="2827"/>
        <v>0</v>
      </c>
      <c r="AA1186" s="11">
        <f t="shared" si="2869"/>
        <v>0</v>
      </c>
      <c r="AB1186" s="11">
        <f t="shared" si="2870"/>
        <v>0</v>
      </c>
      <c r="AC1186" s="11">
        <f t="shared" si="2871"/>
        <v>0</v>
      </c>
      <c r="AD1186" s="11">
        <f t="shared" si="2828"/>
        <v>8990</v>
      </c>
      <c r="AE1186" s="11">
        <f t="shared" si="2829"/>
        <v>0</v>
      </c>
      <c r="AF1186" s="11">
        <f t="shared" si="2830"/>
        <v>0</v>
      </c>
      <c r="AG1186" s="11">
        <f t="shared" si="2872"/>
        <v>0</v>
      </c>
      <c r="AH1186" s="11">
        <f t="shared" si="2831"/>
        <v>8990</v>
      </c>
      <c r="AI1186" s="11">
        <f t="shared" si="2832"/>
        <v>0</v>
      </c>
      <c r="AJ1186" s="11">
        <f t="shared" si="2833"/>
        <v>0</v>
      </c>
      <c r="AK1186" s="11">
        <f t="shared" si="2873"/>
        <v>0</v>
      </c>
      <c r="AL1186" s="11">
        <f t="shared" si="2874"/>
        <v>0</v>
      </c>
      <c r="AM1186" s="11">
        <f t="shared" si="2875"/>
        <v>0</v>
      </c>
      <c r="AN1186" s="11">
        <f t="shared" si="2834"/>
        <v>8990</v>
      </c>
      <c r="AO1186" s="11">
        <f t="shared" si="2835"/>
        <v>0</v>
      </c>
      <c r="AP1186" s="11">
        <f t="shared" si="2836"/>
        <v>0</v>
      </c>
      <c r="AQ1186" s="11">
        <f t="shared" si="2876"/>
        <v>0</v>
      </c>
      <c r="AR1186" s="11">
        <f t="shared" si="2877"/>
        <v>0</v>
      </c>
      <c r="AS1186" s="11">
        <f t="shared" si="2878"/>
        <v>0</v>
      </c>
      <c r="AT1186" s="11">
        <f t="shared" si="2837"/>
        <v>8990</v>
      </c>
      <c r="AU1186" s="11">
        <f t="shared" si="2838"/>
        <v>0</v>
      </c>
      <c r="AV1186" s="11">
        <f t="shared" si="2839"/>
        <v>0</v>
      </c>
      <c r="AW1186" s="11">
        <f t="shared" si="2879"/>
        <v>0</v>
      </c>
      <c r="AX1186" s="11">
        <f t="shared" si="2880"/>
        <v>0</v>
      </c>
      <c r="AY1186" s="11">
        <f t="shared" si="2881"/>
        <v>0</v>
      </c>
      <c r="AZ1186" s="11">
        <f t="shared" si="2840"/>
        <v>8990</v>
      </c>
      <c r="BA1186" s="11">
        <f t="shared" si="2841"/>
        <v>0</v>
      </c>
      <c r="BB1186" s="11">
        <f t="shared" si="2842"/>
        <v>0</v>
      </c>
      <c r="BC1186" s="11">
        <f t="shared" si="2882"/>
        <v>0</v>
      </c>
      <c r="BD1186" s="11">
        <f t="shared" si="2883"/>
        <v>0</v>
      </c>
      <c r="BE1186" s="11">
        <f t="shared" si="2884"/>
        <v>0</v>
      </c>
      <c r="BF1186" s="11">
        <f t="shared" si="2843"/>
        <v>8990</v>
      </c>
      <c r="BG1186" s="11">
        <f t="shared" si="2844"/>
        <v>0</v>
      </c>
      <c r="BH1186" s="11">
        <f t="shared" si="2845"/>
        <v>0</v>
      </c>
      <c r="BI1186" s="11">
        <f t="shared" si="2885"/>
        <v>0</v>
      </c>
      <c r="BJ1186" s="11">
        <f t="shared" si="2886"/>
        <v>0</v>
      </c>
      <c r="BK1186" s="11">
        <f t="shared" si="2887"/>
        <v>0</v>
      </c>
      <c r="BL1186" s="11">
        <f t="shared" si="2783"/>
        <v>8990</v>
      </c>
      <c r="BM1186" s="11">
        <f t="shared" si="2888"/>
        <v>0</v>
      </c>
      <c r="BN1186" s="43">
        <f t="shared" si="2850"/>
        <v>8990</v>
      </c>
      <c r="BO1186" s="11">
        <f t="shared" si="2851"/>
        <v>0</v>
      </c>
      <c r="BP1186" s="11">
        <f t="shared" si="2889"/>
        <v>0</v>
      </c>
      <c r="BQ1186" s="43">
        <f t="shared" si="2852"/>
        <v>0</v>
      </c>
      <c r="BR1186" s="11">
        <f t="shared" si="2853"/>
        <v>0</v>
      </c>
      <c r="BS1186" s="11">
        <f t="shared" si="2889"/>
        <v>0</v>
      </c>
      <c r="BT1186" s="43">
        <f t="shared" si="2854"/>
        <v>0</v>
      </c>
      <c r="BU1186" s="11">
        <f t="shared" si="2889"/>
        <v>0</v>
      </c>
      <c r="BV1186" s="21"/>
      <c r="BW1186" s="21"/>
      <c r="BX1186" s="1" t="str">
        <f t="shared" si="2855"/>
        <v/>
      </c>
    </row>
    <row r="1187" spans="1:76" ht="15.6" customHeight="1" x14ac:dyDescent="0.3">
      <c r="A1187" s="62" t="s">
        <v>771</v>
      </c>
      <c r="B1187" s="63">
        <v>400</v>
      </c>
      <c r="C1187" s="62" t="s">
        <v>66</v>
      </c>
      <c r="D1187" s="62" t="s">
        <v>323</v>
      </c>
      <c r="E1187" s="64" t="s">
        <v>768</v>
      </c>
      <c r="F1187" s="11">
        <v>8990</v>
      </c>
      <c r="G1187" s="11">
        <v>0</v>
      </c>
      <c r="H1187" s="11">
        <v>0</v>
      </c>
      <c r="I1187" s="11"/>
      <c r="J1187" s="11"/>
      <c r="K1187" s="11"/>
      <c r="L1187" s="11">
        <f t="shared" si="2749"/>
        <v>8990</v>
      </c>
      <c r="M1187" s="11">
        <f t="shared" si="2750"/>
        <v>0</v>
      </c>
      <c r="N1187" s="11">
        <f t="shared" si="2751"/>
        <v>0</v>
      </c>
      <c r="O1187" s="11"/>
      <c r="P1187" s="11"/>
      <c r="Q1187" s="11"/>
      <c r="R1187" s="11">
        <f t="shared" si="2822"/>
        <v>8990</v>
      </c>
      <c r="S1187" s="11">
        <f t="shared" si="2823"/>
        <v>0</v>
      </c>
      <c r="T1187" s="11">
        <f t="shared" si="2824"/>
        <v>0</v>
      </c>
      <c r="U1187" s="11"/>
      <c r="V1187" s="11"/>
      <c r="W1187" s="11"/>
      <c r="X1187" s="11">
        <f t="shared" si="2825"/>
        <v>8990</v>
      </c>
      <c r="Y1187" s="11">
        <f t="shared" si="2826"/>
        <v>0</v>
      </c>
      <c r="Z1187" s="11">
        <f t="shared" si="2827"/>
        <v>0</v>
      </c>
      <c r="AA1187" s="11"/>
      <c r="AB1187" s="11"/>
      <c r="AC1187" s="11"/>
      <c r="AD1187" s="11">
        <f t="shared" si="2828"/>
        <v>8990</v>
      </c>
      <c r="AE1187" s="11">
        <f t="shared" si="2829"/>
        <v>0</v>
      </c>
      <c r="AF1187" s="11">
        <f t="shared" si="2830"/>
        <v>0</v>
      </c>
      <c r="AG1187" s="11"/>
      <c r="AH1187" s="11">
        <f t="shared" si="2831"/>
        <v>8990</v>
      </c>
      <c r="AI1187" s="11">
        <f t="shared" si="2832"/>
        <v>0</v>
      </c>
      <c r="AJ1187" s="11">
        <f t="shared" si="2833"/>
        <v>0</v>
      </c>
      <c r="AK1187" s="11"/>
      <c r="AL1187" s="11"/>
      <c r="AM1187" s="11"/>
      <c r="AN1187" s="11">
        <f t="shared" si="2834"/>
        <v>8990</v>
      </c>
      <c r="AO1187" s="11">
        <f t="shared" si="2835"/>
        <v>0</v>
      </c>
      <c r="AP1187" s="11">
        <f t="shared" si="2836"/>
        <v>0</v>
      </c>
      <c r="AQ1187" s="11"/>
      <c r="AR1187" s="11"/>
      <c r="AS1187" s="11"/>
      <c r="AT1187" s="11">
        <f t="shared" si="2837"/>
        <v>8990</v>
      </c>
      <c r="AU1187" s="11">
        <f t="shared" si="2838"/>
        <v>0</v>
      </c>
      <c r="AV1187" s="11">
        <f t="shared" si="2839"/>
        <v>0</v>
      </c>
      <c r="AW1187" s="11"/>
      <c r="AX1187" s="11"/>
      <c r="AY1187" s="11"/>
      <c r="AZ1187" s="11">
        <f t="shared" si="2840"/>
        <v>8990</v>
      </c>
      <c r="BA1187" s="11">
        <f t="shared" si="2841"/>
        <v>0</v>
      </c>
      <c r="BB1187" s="11">
        <f t="shared" si="2842"/>
        <v>0</v>
      </c>
      <c r="BC1187" s="11"/>
      <c r="BD1187" s="11"/>
      <c r="BE1187" s="11"/>
      <c r="BF1187" s="11">
        <f t="shared" si="2843"/>
        <v>8990</v>
      </c>
      <c r="BG1187" s="11">
        <f t="shared" si="2844"/>
        <v>0</v>
      </c>
      <c r="BH1187" s="11">
        <f t="shared" si="2845"/>
        <v>0</v>
      </c>
      <c r="BI1187" s="11"/>
      <c r="BJ1187" s="11"/>
      <c r="BK1187" s="11"/>
      <c r="BL1187" s="11">
        <f t="shared" si="2783"/>
        <v>8990</v>
      </c>
      <c r="BM1187" s="11"/>
      <c r="BN1187" s="43">
        <f t="shared" si="2850"/>
        <v>8990</v>
      </c>
      <c r="BO1187" s="11">
        <f t="shared" si="2851"/>
        <v>0</v>
      </c>
      <c r="BP1187" s="11"/>
      <c r="BQ1187" s="43">
        <f t="shared" si="2852"/>
        <v>0</v>
      </c>
      <c r="BR1187" s="11">
        <f t="shared" si="2853"/>
        <v>0</v>
      </c>
      <c r="BS1187" s="11"/>
      <c r="BT1187" s="43">
        <f t="shared" si="2854"/>
        <v>0</v>
      </c>
      <c r="BU1187" s="11"/>
      <c r="BV1187" s="21"/>
      <c r="BW1187" s="21"/>
      <c r="BX1187" s="1" t="str">
        <f t="shared" si="2855"/>
        <v>0502</v>
      </c>
    </row>
    <row r="1188" spans="1:76" ht="31.2" customHeight="1" x14ac:dyDescent="0.3">
      <c r="A1188" s="62" t="s">
        <v>773</v>
      </c>
      <c r="B1188" s="63"/>
      <c r="C1188" s="62"/>
      <c r="D1188" s="62"/>
      <c r="E1188" s="64" t="s">
        <v>774</v>
      </c>
      <c r="F1188" s="11">
        <f t="shared" si="2857"/>
        <v>4784.3</v>
      </c>
      <c r="G1188" s="11">
        <f t="shared" si="2858"/>
        <v>0</v>
      </c>
      <c r="H1188" s="11">
        <f t="shared" si="2859"/>
        <v>0</v>
      </c>
      <c r="I1188" s="11">
        <f t="shared" si="2860"/>
        <v>0</v>
      </c>
      <c r="J1188" s="11">
        <f t="shared" si="2861"/>
        <v>0</v>
      </c>
      <c r="K1188" s="11">
        <f t="shared" si="2862"/>
        <v>0</v>
      </c>
      <c r="L1188" s="11">
        <f t="shared" si="2749"/>
        <v>4784.3</v>
      </c>
      <c r="M1188" s="11">
        <f t="shared" si="2750"/>
        <v>0</v>
      </c>
      <c r="N1188" s="11">
        <f t="shared" si="2751"/>
        <v>0</v>
      </c>
      <c r="O1188" s="11">
        <f t="shared" si="2863"/>
        <v>0</v>
      </c>
      <c r="P1188" s="11">
        <f t="shared" si="2864"/>
        <v>0</v>
      </c>
      <c r="Q1188" s="11">
        <f t="shared" si="2865"/>
        <v>0</v>
      </c>
      <c r="R1188" s="11">
        <f t="shared" si="2822"/>
        <v>4784.3</v>
      </c>
      <c r="S1188" s="11">
        <f t="shared" si="2823"/>
        <v>0</v>
      </c>
      <c r="T1188" s="11">
        <f t="shared" si="2824"/>
        <v>0</v>
      </c>
      <c r="U1188" s="11">
        <f t="shared" si="2866"/>
        <v>0</v>
      </c>
      <c r="V1188" s="11">
        <f t="shared" si="2867"/>
        <v>0</v>
      </c>
      <c r="W1188" s="11">
        <f t="shared" si="2868"/>
        <v>0</v>
      </c>
      <c r="X1188" s="11">
        <f t="shared" si="2825"/>
        <v>4784.3</v>
      </c>
      <c r="Y1188" s="11">
        <f t="shared" si="2826"/>
        <v>0</v>
      </c>
      <c r="Z1188" s="11">
        <f t="shared" si="2827"/>
        <v>0</v>
      </c>
      <c r="AA1188" s="11">
        <f t="shared" si="2869"/>
        <v>0</v>
      </c>
      <c r="AB1188" s="11">
        <f t="shared" si="2870"/>
        <v>0</v>
      </c>
      <c r="AC1188" s="11">
        <f t="shared" si="2871"/>
        <v>0</v>
      </c>
      <c r="AD1188" s="11">
        <f t="shared" si="2828"/>
        <v>4784.3</v>
      </c>
      <c r="AE1188" s="11">
        <f t="shared" si="2829"/>
        <v>0</v>
      </c>
      <c r="AF1188" s="11">
        <f t="shared" si="2830"/>
        <v>0</v>
      </c>
      <c r="AG1188" s="11">
        <f t="shared" si="2872"/>
        <v>0</v>
      </c>
      <c r="AH1188" s="11">
        <f t="shared" si="2831"/>
        <v>4784.3</v>
      </c>
      <c r="AI1188" s="11">
        <f t="shared" si="2832"/>
        <v>0</v>
      </c>
      <c r="AJ1188" s="11">
        <f t="shared" si="2833"/>
        <v>0</v>
      </c>
      <c r="AK1188" s="11">
        <f t="shared" si="2873"/>
        <v>0</v>
      </c>
      <c r="AL1188" s="11">
        <f t="shared" si="2874"/>
        <v>0</v>
      </c>
      <c r="AM1188" s="11">
        <f t="shared" si="2875"/>
        <v>0</v>
      </c>
      <c r="AN1188" s="11">
        <f t="shared" si="2834"/>
        <v>4784.3</v>
      </c>
      <c r="AO1188" s="11">
        <f t="shared" si="2835"/>
        <v>0</v>
      </c>
      <c r="AP1188" s="11">
        <f t="shared" si="2836"/>
        <v>0</v>
      </c>
      <c r="AQ1188" s="11">
        <f t="shared" si="2876"/>
        <v>0</v>
      </c>
      <c r="AR1188" s="11">
        <f t="shared" si="2877"/>
        <v>0</v>
      </c>
      <c r="AS1188" s="11">
        <f t="shared" si="2878"/>
        <v>0</v>
      </c>
      <c r="AT1188" s="11">
        <f t="shared" si="2837"/>
        <v>4784.3</v>
      </c>
      <c r="AU1188" s="11">
        <f t="shared" si="2838"/>
        <v>0</v>
      </c>
      <c r="AV1188" s="11">
        <f t="shared" si="2839"/>
        <v>0</v>
      </c>
      <c r="AW1188" s="11">
        <f t="shared" si="2879"/>
        <v>0</v>
      </c>
      <c r="AX1188" s="11">
        <f t="shared" si="2880"/>
        <v>0</v>
      </c>
      <c r="AY1188" s="11">
        <f t="shared" si="2881"/>
        <v>0</v>
      </c>
      <c r="AZ1188" s="11">
        <f t="shared" si="2840"/>
        <v>4784.3</v>
      </c>
      <c r="BA1188" s="11">
        <f t="shared" si="2841"/>
        <v>0</v>
      </c>
      <c r="BB1188" s="11">
        <f t="shared" si="2842"/>
        <v>0</v>
      </c>
      <c r="BC1188" s="11">
        <f t="shared" si="2882"/>
        <v>0</v>
      </c>
      <c r="BD1188" s="11">
        <f t="shared" si="2883"/>
        <v>0</v>
      </c>
      <c r="BE1188" s="11">
        <f t="shared" si="2884"/>
        <v>0</v>
      </c>
      <c r="BF1188" s="11">
        <f t="shared" si="2843"/>
        <v>4784.3</v>
      </c>
      <c r="BG1188" s="11">
        <f t="shared" si="2844"/>
        <v>0</v>
      </c>
      <c r="BH1188" s="11">
        <f t="shared" si="2845"/>
        <v>0</v>
      </c>
      <c r="BI1188" s="11">
        <f t="shared" si="2885"/>
        <v>-4784.3</v>
      </c>
      <c r="BJ1188" s="11">
        <f t="shared" si="2886"/>
        <v>4784.3</v>
      </c>
      <c r="BK1188" s="11">
        <f t="shared" si="2887"/>
        <v>0</v>
      </c>
      <c r="BL1188" s="11">
        <f t="shared" si="2783"/>
        <v>0</v>
      </c>
      <c r="BM1188" s="11">
        <f t="shared" si="2888"/>
        <v>0</v>
      </c>
      <c r="BN1188" s="43">
        <f t="shared" si="2850"/>
        <v>0</v>
      </c>
      <c r="BO1188" s="11">
        <f t="shared" si="2851"/>
        <v>4784.3</v>
      </c>
      <c r="BP1188" s="11">
        <f t="shared" si="2889"/>
        <v>0</v>
      </c>
      <c r="BQ1188" s="43">
        <f t="shared" si="2852"/>
        <v>4784.3</v>
      </c>
      <c r="BR1188" s="11">
        <f t="shared" si="2853"/>
        <v>0</v>
      </c>
      <c r="BS1188" s="11">
        <f t="shared" si="2889"/>
        <v>0</v>
      </c>
      <c r="BT1188" s="43">
        <f t="shared" si="2854"/>
        <v>0</v>
      </c>
      <c r="BU1188" s="11">
        <f t="shared" si="2889"/>
        <v>0</v>
      </c>
      <c r="BV1188" s="21"/>
      <c r="BW1188" s="21"/>
      <c r="BX1188" s="1" t="str">
        <f t="shared" si="2855"/>
        <v/>
      </c>
    </row>
    <row r="1189" spans="1:76" ht="46.8" customHeight="1" x14ac:dyDescent="0.3">
      <c r="A1189" s="62" t="s">
        <v>773</v>
      </c>
      <c r="B1189" s="63" t="s">
        <v>41</v>
      </c>
      <c r="C1189" s="62"/>
      <c r="D1189" s="62"/>
      <c r="E1189" s="64" t="s">
        <v>42</v>
      </c>
      <c r="F1189" s="11">
        <f t="shared" si="2857"/>
        <v>4784.3</v>
      </c>
      <c r="G1189" s="11">
        <f t="shared" si="2858"/>
        <v>0</v>
      </c>
      <c r="H1189" s="11">
        <f t="shared" si="2859"/>
        <v>0</v>
      </c>
      <c r="I1189" s="11">
        <f t="shared" si="2860"/>
        <v>0</v>
      </c>
      <c r="J1189" s="11">
        <f t="shared" si="2861"/>
        <v>0</v>
      </c>
      <c r="K1189" s="11">
        <f t="shared" si="2862"/>
        <v>0</v>
      </c>
      <c r="L1189" s="11">
        <f t="shared" si="2749"/>
        <v>4784.3</v>
      </c>
      <c r="M1189" s="11">
        <f t="shared" si="2750"/>
        <v>0</v>
      </c>
      <c r="N1189" s="11">
        <f t="shared" si="2751"/>
        <v>0</v>
      </c>
      <c r="O1189" s="11">
        <f t="shared" si="2863"/>
        <v>0</v>
      </c>
      <c r="P1189" s="11">
        <f t="shared" si="2864"/>
        <v>0</v>
      </c>
      <c r="Q1189" s="11">
        <f t="shared" si="2865"/>
        <v>0</v>
      </c>
      <c r="R1189" s="11">
        <f t="shared" si="2822"/>
        <v>4784.3</v>
      </c>
      <c r="S1189" s="11">
        <f t="shared" si="2823"/>
        <v>0</v>
      </c>
      <c r="T1189" s="11">
        <f t="shared" si="2824"/>
        <v>0</v>
      </c>
      <c r="U1189" s="11">
        <f t="shared" si="2866"/>
        <v>0</v>
      </c>
      <c r="V1189" s="11">
        <f t="shared" si="2867"/>
        <v>0</v>
      </c>
      <c r="W1189" s="11">
        <f t="shared" si="2868"/>
        <v>0</v>
      </c>
      <c r="X1189" s="11">
        <f t="shared" si="2825"/>
        <v>4784.3</v>
      </c>
      <c r="Y1189" s="11">
        <f t="shared" si="2826"/>
        <v>0</v>
      </c>
      <c r="Z1189" s="11">
        <f t="shared" si="2827"/>
        <v>0</v>
      </c>
      <c r="AA1189" s="11">
        <f t="shared" si="2869"/>
        <v>0</v>
      </c>
      <c r="AB1189" s="11">
        <f t="shared" si="2870"/>
        <v>0</v>
      </c>
      <c r="AC1189" s="11">
        <f t="shared" si="2871"/>
        <v>0</v>
      </c>
      <c r="AD1189" s="11">
        <f t="shared" si="2828"/>
        <v>4784.3</v>
      </c>
      <c r="AE1189" s="11">
        <f t="shared" si="2829"/>
        <v>0</v>
      </c>
      <c r="AF1189" s="11">
        <f t="shared" si="2830"/>
        <v>0</v>
      </c>
      <c r="AG1189" s="11">
        <f t="shared" si="2872"/>
        <v>0</v>
      </c>
      <c r="AH1189" s="11">
        <f t="shared" si="2831"/>
        <v>4784.3</v>
      </c>
      <c r="AI1189" s="11">
        <f t="shared" si="2832"/>
        <v>0</v>
      </c>
      <c r="AJ1189" s="11">
        <f t="shared" si="2833"/>
        <v>0</v>
      </c>
      <c r="AK1189" s="11">
        <f t="shared" si="2873"/>
        <v>0</v>
      </c>
      <c r="AL1189" s="11">
        <f t="shared" si="2874"/>
        <v>0</v>
      </c>
      <c r="AM1189" s="11">
        <f t="shared" si="2875"/>
        <v>0</v>
      </c>
      <c r="AN1189" s="11">
        <f t="shared" si="2834"/>
        <v>4784.3</v>
      </c>
      <c r="AO1189" s="11">
        <f t="shared" si="2835"/>
        <v>0</v>
      </c>
      <c r="AP1189" s="11">
        <f t="shared" si="2836"/>
        <v>0</v>
      </c>
      <c r="AQ1189" s="11">
        <f t="shared" si="2876"/>
        <v>0</v>
      </c>
      <c r="AR1189" s="11">
        <f t="shared" si="2877"/>
        <v>0</v>
      </c>
      <c r="AS1189" s="11">
        <f t="shared" si="2878"/>
        <v>0</v>
      </c>
      <c r="AT1189" s="11">
        <f t="shared" si="2837"/>
        <v>4784.3</v>
      </c>
      <c r="AU1189" s="11">
        <f t="shared" si="2838"/>
        <v>0</v>
      </c>
      <c r="AV1189" s="11">
        <f t="shared" si="2839"/>
        <v>0</v>
      </c>
      <c r="AW1189" s="11">
        <f t="shared" si="2879"/>
        <v>0</v>
      </c>
      <c r="AX1189" s="11">
        <f t="shared" si="2880"/>
        <v>0</v>
      </c>
      <c r="AY1189" s="11">
        <f t="shared" si="2881"/>
        <v>0</v>
      </c>
      <c r="AZ1189" s="11">
        <f t="shared" si="2840"/>
        <v>4784.3</v>
      </c>
      <c r="BA1189" s="11">
        <f t="shared" si="2841"/>
        <v>0</v>
      </c>
      <c r="BB1189" s="11">
        <f t="shared" si="2842"/>
        <v>0</v>
      </c>
      <c r="BC1189" s="11">
        <f t="shared" si="2882"/>
        <v>0</v>
      </c>
      <c r="BD1189" s="11">
        <f t="shared" si="2883"/>
        <v>0</v>
      </c>
      <c r="BE1189" s="11">
        <f t="shared" si="2884"/>
        <v>0</v>
      </c>
      <c r="BF1189" s="11">
        <f t="shared" si="2843"/>
        <v>4784.3</v>
      </c>
      <c r="BG1189" s="11">
        <f t="shared" si="2844"/>
        <v>0</v>
      </c>
      <c r="BH1189" s="11">
        <f t="shared" si="2845"/>
        <v>0</v>
      </c>
      <c r="BI1189" s="11">
        <f t="shared" si="2885"/>
        <v>-4784.3</v>
      </c>
      <c r="BJ1189" s="11">
        <f t="shared" si="2886"/>
        <v>4784.3</v>
      </c>
      <c r="BK1189" s="11">
        <f t="shared" si="2887"/>
        <v>0</v>
      </c>
      <c r="BL1189" s="11">
        <f t="shared" si="2783"/>
        <v>0</v>
      </c>
      <c r="BM1189" s="11">
        <f t="shared" si="2888"/>
        <v>0</v>
      </c>
      <c r="BN1189" s="43">
        <f t="shared" si="2850"/>
        <v>0</v>
      </c>
      <c r="BO1189" s="11">
        <f t="shared" si="2851"/>
        <v>4784.3</v>
      </c>
      <c r="BP1189" s="11">
        <f t="shared" si="2889"/>
        <v>0</v>
      </c>
      <c r="BQ1189" s="43">
        <f t="shared" si="2852"/>
        <v>4784.3</v>
      </c>
      <c r="BR1189" s="11">
        <f t="shared" si="2853"/>
        <v>0</v>
      </c>
      <c r="BS1189" s="11">
        <f t="shared" si="2889"/>
        <v>0</v>
      </c>
      <c r="BT1189" s="43">
        <f t="shared" si="2854"/>
        <v>0</v>
      </c>
      <c r="BU1189" s="11">
        <f t="shared" si="2889"/>
        <v>0</v>
      </c>
      <c r="BV1189" s="21"/>
      <c r="BW1189" s="21"/>
      <c r="BX1189" s="1" t="str">
        <f t="shared" si="2855"/>
        <v/>
      </c>
    </row>
    <row r="1190" spans="1:76" ht="15.6" customHeight="1" x14ac:dyDescent="0.3">
      <c r="A1190" s="62" t="s">
        <v>773</v>
      </c>
      <c r="B1190" s="63">
        <v>400</v>
      </c>
      <c r="C1190" s="62" t="s">
        <v>66</v>
      </c>
      <c r="D1190" s="62" t="s">
        <v>323</v>
      </c>
      <c r="E1190" s="64" t="s">
        <v>768</v>
      </c>
      <c r="F1190" s="11">
        <v>4784.3</v>
      </c>
      <c r="G1190" s="11">
        <v>0</v>
      </c>
      <c r="H1190" s="11">
        <v>0</v>
      </c>
      <c r="I1190" s="11"/>
      <c r="J1190" s="11"/>
      <c r="K1190" s="11"/>
      <c r="L1190" s="11">
        <f t="shared" si="2749"/>
        <v>4784.3</v>
      </c>
      <c r="M1190" s="11">
        <f t="shared" si="2750"/>
        <v>0</v>
      </c>
      <c r="N1190" s="11">
        <f t="shared" si="2751"/>
        <v>0</v>
      </c>
      <c r="O1190" s="11"/>
      <c r="P1190" s="11"/>
      <c r="Q1190" s="11"/>
      <c r="R1190" s="11">
        <f t="shared" si="2822"/>
        <v>4784.3</v>
      </c>
      <c r="S1190" s="11">
        <f t="shared" si="2823"/>
        <v>0</v>
      </c>
      <c r="T1190" s="11">
        <f t="shared" si="2824"/>
        <v>0</v>
      </c>
      <c r="U1190" s="11"/>
      <c r="V1190" s="11"/>
      <c r="W1190" s="11"/>
      <c r="X1190" s="11">
        <f t="shared" si="2825"/>
        <v>4784.3</v>
      </c>
      <c r="Y1190" s="11">
        <f t="shared" si="2826"/>
        <v>0</v>
      </c>
      <c r="Z1190" s="11">
        <f t="shared" si="2827"/>
        <v>0</v>
      </c>
      <c r="AA1190" s="11"/>
      <c r="AB1190" s="11"/>
      <c r="AC1190" s="11"/>
      <c r="AD1190" s="11">
        <f t="shared" si="2828"/>
        <v>4784.3</v>
      </c>
      <c r="AE1190" s="11">
        <f t="shared" si="2829"/>
        <v>0</v>
      </c>
      <c r="AF1190" s="11">
        <f t="shared" si="2830"/>
        <v>0</v>
      </c>
      <c r="AG1190" s="11"/>
      <c r="AH1190" s="11">
        <f t="shared" si="2831"/>
        <v>4784.3</v>
      </c>
      <c r="AI1190" s="11">
        <f t="shared" si="2832"/>
        <v>0</v>
      </c>
      <c r="AJ1190" s="11">
        <f t="shared" si="2833"/>
        <v>0</v>
      </c>
      <c r="AK1190" s="11"/>
      <c r="AL1190" s="11"/>
      <c r="AM1190" s="11"/>
      <c r="AN1190" s="11">
        <f t="shared" si="2834"/>
        <v>4784.3</v>
      </c>
      <c r="AO1190" s="11">
        <f t="shared" si="2835"/>
        <v>0</v>
      </c>
      <c r="AP1190" s="11">
        <f t="shared" si="2836"/>
        <v>0</v>
      </c>
      <c r="AQ1190" s="11"/>
      <c r="AR1190" s="11"/>
      <c r="AS1190" s="11"/>
      <c r="AT1190" s="11">
        <f t="shared" si="2837"/>
        <v>4784.3</v>
      </c>
      <c r="AU1190" s="11">
        <f t="shared" si="2838"/>
        <v>0</v>
      </c>
      <c r="AV1190" s="11">
        <f t="shared" si="2839"/>
        <v>0</v>
      </c>
      <c r="AW1190" s="11"/>
      <c r="AX1190" s="11"/>
      <c r="AY1190" s="11"/>
      <c r="AZ1190" s="11">
        <f t="shared" si="2840"/>
        <v>4784.3</v>
      </c>
      <c r="BA1190" s="11">
        <f t="shared" si="2841"/>
        <v>0</v>
      </c>
      <c r="BB1190" s="11">
        <f t="shared" si="2842"/>
        <v>0</v>
      </c>
      <c r="BC1190" s="11"/>
      <c r="BD1190" s="11"/>
      <c r="BE1190" s="11"/>
      <c r="BF1190" s="11">
        <f t="shared" si="2843"/>
        <v>4784.3</v>
      </c>
      <c r="BG1190" s="11">
        <f t="shared" si="2844"/>
        <v>0</v>
      </c>
      <c r="BH1190" s="11">
        <f t="shared" si="2845"/>
        <v>0</v>
      </c>
      <c r="BI1190" s="11">
        <v>-4784.3</v>
      </c>
      <c r="BJ1190" s="11">
        <v>4784.3</v>
      </c>
      <c r="BK1190" s="11"/>
      <c r="BL1190" s="11">
        <f t="shared" si="2783"/>
        <v>0</v>
      </c>
      <c r="BM1190" s="11"/>
      <c r="BN1190" s="43">
        <f t="shared" si="2850"/>
        <v>0</v>
      </c>
      <c r="BO1190" s="11">
        <f t="shared" si="2851"/>
        <v>4784.3</v>
      </c>
      <c r="BP1190" s="11"/>
      <c r="BQ1190" s="43">
        <f t="shared" si="2852"/>
        <v>4784.3</v>
      </c>
      <c r="BR1190" s="11">
        <f t="shared" si="2853"/>
        <v>0</v>
      </c>
      <c r="BS1190" s="11"/>
      <c r="BT1190" s="43">
        <f t="shared" si="2854"/>
        <v>0</v>
      </c>
      <c r="BU1190" s="11"/>
      <c r="BV1190" s="21"/>
      <c r="BW1190" s="21"/>
      <c r="BX1190" s="1" t="str">
        <f t="shared" si="2855"/>
        <v>0502</v>
      </c>
    </row>
    <row r="1191" spans="1:76" ht="31.2" customHeight="1" x14ac:dyDescent="0.3">
      <c r="A1191" s="62" t="s">
        <v>775</v>
      </c>
      <c r="B1191" s="63"/>
      <c r="C1191" s="62"/>
      <c r="D1191" s="62"/>
      <c r="E1191" s="64" t="s">
        <v>776</v>
      </c>
      <c r="F1191" s="11">
        <f t="shared" si="2857"/>
        <v>26891</v>
      </c>
      <c r="G1191" s="11">
        <f t="shared" si="2858"/>
        <v>0</v>
      </c>
      <c r="H1191" s="11">
        <f t="shared" si="2859"/>
        <v>0</v>
      </c>
      <c r="I1191" s="11">
        <f t="shared" si="2860"/>
        <v>0</v>
      </c>
      <c r="J1191" s="11">
        <f t="shared" si="2861"/>
        <v>0</v>
      </c>
      <c r="K1191" s="11">
        <f t="shared" si="2862"/>
        <v>0</v>
      </c>
      <c r="L1191" s="11">
        <f t="shared" si="2749"/>
        <v>26891</v>
      </c>
      <c r="M1191" s="11">
        <f t="shared" si="2750"/>
        <v>0</v>
      </c>
      <c r="N1191" s="11">
        <f t="shared" si="2751"/>
        <v>0</v>
      </c>
      <c r="O1191" s="11">
        <f t="shared" si="2863"/>
        <v>0</v>
      </c>
      <c r="P1191" s="11">
        <f t="shared" si="2864"/>
        <v>0</v>
      </c>
      <c r="Q1191" s="11">
        <f t="shared" si="2865"/>
        <v>0</v>
      </c>
      <c r="R1191" s="11">
        <f t="shared" si="2822"/>
        <v>26891</v>
      </c>
      <c r="S1191" s="11">
        <f t="shared" si="2823"/>
        <v>0</v>
      </c>
      <c r="T1191" s="11">
        <f t="shared" si="2824"/>
        <v>0</v>
      </c>
      <c r="U1191" s="11">
        <f t="shared" si="2866"/>
        <v>0</v>
      </c>
      <c r="V1191" s="11">
        <f t="shared" si="2867"/>
        <v>0</v>
      </c>
      <c r="W1191" s="11">
        <f t="shared" si="2868"/>
        <v>0</v>
      </c>
      <c r="X1191" s="11">
        <f t="shared" si="2825"/>
        <v>26891</v>
      </c>
      <c r="Y1191" s="11">
        <f t="shared" si="2826"/>
        <v>0</v>
      </c>
      <c r="Z1191" s="11">
        <f t="shared" si="2827"/>
        <v>0</v>
      </c>
      <c r="AA1191" s="11">
        <f t="shared" si="2869"/>
        <v>0</v>
      </c>
      <c r="AB1191" s="11">
        <f t="shared" si="2870"/>
        <v>0</v>
      </c>
      <c r="AC1191" s="11">
        <f t="shared" si="2871"/>
        <v>0</v>
      </c>
      <c r="AD1191" s="11">
        <f t="shared" si="2828"/>
        <v>26891</v>
      </c>
      <c r="AE1191" s="11">
        <f t="shared" si="2829"/>
        <v>0</v>
      </c>
      <c r="AF1191" s="11">
        <f t="shared" si="2830"/>
        <v>0</v>
      </c>
      <c r="AG1191" s="11">
        <f t="shared" si="2872"/>
        <v>0</v>
      </c>
      <c r="AH1191" s="11">
        <f t="shared" si="2831"/>
        <v>26891</v>
      </c>
      <c r="AI1191" s="11">
        <f t="shared" si="2832"/>
        <v>0</v>
      </c>
      <c r="AJ1191" s="11">
        <f t="shared" si="2833"/>
        <v>0</v>
      </c>
      <c r="AK1191" s="11">
        <f t="shared" si="2873"/>
        <v>0</v>
      </c>
      <c r="AL1191" s="11">
        <f t="shared" si="2874"/>
        <v>0</v>
      </c>
      <c r="AM1191" s="11">
        <f t="shared" si="2875"/>
        <v>0</v>
      </c>
      <c r="AN1191" s="11">
        <f t="shared" si="2834"/>
        <v>26891</v>
      </c>
      <c r="AO1191" s="11">
        <f t="shared" si="2835"/>
        <v>0</v>
      </c>
      <c r="AP1191" s="11">
        <f t="shared" si="2836"/>
        <v>0</v>
      </c>
      <c r="AQ1191" s="11">
        <f t="shared" si="2876"/>
        <v>0</v>
      </c>
      <c r="AR1191" s="11">
        <f t="shared" si="2877"/>
        <v>0</v>
      </c>
      <c r="AS1191" s="11">
        <f t="shared" si="2878"/>
        <v>0</v>
      </c>
      <c r="AT1191" s="11">
        <f t="shared" si="2837"/>
        <v>26891</v>
      </c>
      <c r="AU1191" s="11">
        <f t="shared" si="2838"/>
        <v>0</v>
      </c>
      <c r="AV1191" s="11">
        <f t="shared" si="2839"/>
        <v>0</v>
      </c>
      <c r="AW1191" s="11">
        <f t="shared" si="2879"/>
        <v>0</v>
      </c>
      <c r="AX1191" s="11">
        <f t="shared" si="2880"/>
        <v>0</v>
      </c>
      <c r="AY1191" s="11">
        <f t="shared" si="2881"/>
        <v>0</v>
      </c>
      <c r="AZ1191" s="11">
        <f t="shared" si="2840"/>
        <v>26891</v>
      </c>
      <c r="BA1191" s="11">
        <f t="shared" si="2841"/>
        <v>0</v>
      </c>
      <c r="BB1191" s="11">
        <f t="shared" si="2842"/>
        <v>0</v>
      </c>
      <c r="BC1191" s="11">
        <f t="shared" si="2882"/>
        <v>0</v>
      </c>
      <c r="BD1191" s="11">
        <f t="shared" si="2883"/>
        <v>0</v>
      </c>
      <c r="BE1191" s="11">
        <f t="shared" si="2884"/>
        <v>0</v>
      </c>
      <c r="BF1191" s="11">
        <f t="shared" si="2843"/>
        <v>26891</v>
      </c>
      <c r="BG1191" s="11">
        <f t="shared" si="2844"/>
        <v>0</v>
      </c>
      <c r="BH1191" s="11">
        <f t="shared" si="2845"/>
        <v>0</v>
      </c>
      <c r="BI1191" s="11">
        <f t="shared" si="2885"/>
        <v>0</v>
      </c>
      <c r="BJ1191" s="11">
        <f t="shared" si="2886"/>
        <v>0</v>
      </c>
      <c r="BK1191" s="11">
        <f t="shared" si="2887"/>
        <v>0</v>
      </c>
      <c r="BL1191" s="11">
        <f t="shared" si="2783"/>
        <v>26891</v>
      </c>
      <c r="BM1191" s="11">
        <f t="shared" si="2888"/>
        <v>0</v>
      </c>
      <c r="BN1191" s="43">
        <f t="shared" si="2850"/>
        <v>26891</v>
      </c>
      <c r="BO1191" s="11">
        <f t="shared" si="2851"/>
        <v>0</v>
      </c>
      <c r="BP1191" s="11">
        <f t="shared" si="2889"/>
        <v>0</v>
      </c>
      <c r="BQ1191" s="43">
        <f t="shared" si="2852"/>
        <v>0</v>
      </c>
      <c r="BR1191" s="11">
        <f t="shared" si="2853"/>
        <v>0</v>
      </c>
      <c r="BS1191" s="11">
        <f t="shared" si="2889"/>
        <v>0</v>
      </c>
      <c r="BT1191" s="43">
        <f t="shared" si="2854"/>
        <v>0</v>
      </c>
      <c r="BU1191" s="11">
        <f t="shared" si="2889"/>
        <v>0</v>
      </c>
      <c r="BV1191" s="21"/>
      <c r="BW1191" s="21"/>
      <c r="BX1191" s="1" t="str">
        <f t="shared" si="2855"/>
        <v/>
      </c>
    </row>
    <row r="1192" spans="1:76" ht="46.8" customHeight="1" x14ac:dyDescent="0.3">
      <c r="A1192" s="62" t="s">
        <v>775</v>
      </c>
      <c r="B1192" s="63" t="s">
        <v>41</v>
      </c>
      <c r="C1192" s="62"/>
      <c r="D1192" s="62"/>
      <c r="E1192" s="64" t="s">
        <v>42</v>
      </c>
      <c r="F1192" s="11">
        <f t="shared" si="2857"/>
        <v>26891</v>
      </c>
      <c r="G1192" s="11">
        <f t="shared" si="2858"/>
        <v>0</v>
      </c>
      <c r="H1192" s="11">
        <f t="shared" si="2859"/>
        <v>0</v>
      </c>
      <c r="I1192" s="11">
        <f t="shared" si="2860"/>
        <v>0</v>
      </c>
      <c r="J1192" s="11">
        <f t="shared" si="2861"/>
        <v>0</v>
      </c>
      <c r="K1192" s="11">
        <f t="shared" si="2862"/>
        <v>0</v>
      </c>
      <c r="L1192" s="11">
        <f t="shared" si="2749"/>
        <v>26891</v>
      </c>
      <c r="M1192" s="11">
        <f t="shared" si="2750"/>
        <v>0</v>
      </c>
      <c r="N1192" s="11">
        <f t="shared" si="2751"/>
        <v>0</v>
      </c>
      <c r="O1192" s="11">
        <f t="shared" si="2863"/>
        <v>0</v>
      </c>
      <c r="P1192" s="11">
        <f t="shared" si="2864"/>
        <v>0</v>
      </c>
      <c r="Q1192" s="11">
        <f t="shared" si="2865"/>
        <v>0</v>
      </c>
      <c r="R1192" s="11">
        <f t="shared" si="2822"/>
        <v>26891</v>
      </c>
      <c r="S1192" s="11">
        <f t="shared" si="2823"/>
        <v>0</v>
      </c>
      <c r="T1192" s="11">
        <f t="shared" si="2824"/>
        <v>0</v>
      </c>
      <c r="U1192" s="11">
        <f t="shared" si="2866"/>
        <v>0</v>
      </c>
      <c r="V1192" s="11">
        <f t="shared" si="2867"/>
        <v>0</v>
      </c>
      <c r="W1192" s="11">
        <f t="shared" si="2868"/>
        <v>0</v>
      </c>
      <c r="X1192" s="11">
        <f t="shared" si="2825"/>
        <v>26891</v>
      </c>
      <c r="Y1192" s="11">
        <f t="shared" si="2826"/>
        <v>0</v>
      </c>
      <c r="Z1192" s="11">
        <f t="shared" si="2827"/>
        <v>0</v>
      </c>
      <c r="AA1192" s="11">
        <f t="shared" si="2869"/>
        <v>0</v>
      </c>
      <c r="AB1192" s="11">
        <f t="shared" si="2870"/>
        <v>0</v>
      </c>
      <c r="AC1192" s="11">
        <f t="shared" si="2871"/>
        <v>0</v>
      </c>
      <c r="AD1192" s="11">
        <f t="shared" si="2828"/>
        <v>26891</v>
      </c>
      <c r="AE1192" s="11">
        <f t="shared" si="2829"/>
        <v>0</v>
      </c>
      <c r="AF1192" s="11">
        <f t="shared" si="2830"/>
        <v>0</v>
      </c>
      <c r="AG1192" s="11">
        <f t="shared" si="2872"/>
        <v>0</v>
      </c>
      <c r="AH1192" s="11">
        <f t="shared" si="2831"/>
        <v>26891</v>
      </c>
      <c r="AI1192" s="11">
        <f t="shared" si="2832"/>
        <v>0</v>
      </c>
      <c r="AJ1192" s="11">
        <f t="shared" si="2833"/>
        <v>0</v>
      </c>
      <c r="AK1192" s="11">
        <f t="shared" si="2873"/>
        <v>0</v>
      </c>
      <c r="AL1192" s="11">
        <f t="shared" si="2874"/>
        <v>0</v>
      </c>
      <c r="AM1192" s="11">
        <f t="shared" si="2875"/>
        <v>0</v>
      </c>
      <c r="AN1192" s="11">
        <f t="shared" si="2834"/>
        <v>26891</v>
      </c>
      <c r="AO1192" s="11">
        <f t="shared" si="2835"/>
        <v>0</v>
      </c>
      <c r="AP1192" s="11">
        <f t="shared" si="2836"/>
        <v>0</v>
      </c>
      <c r="AQ1192" s="11">
        <f t="shared" si="2876"/>
        <v>0</v>
      </c>
      <c r="AR1192" s="11">
        <f t="shared" si="2877"/>
        <v>0</v>
      </c>
      <c r="AS1192" s="11">
        <f t="shared" si="2878"/>
        <v>0</v>
      </c>
      <c r="AT1192" s="11">
        <f t="shared" si="2837"/>
        <v>26891</v>
      </c>
      <c r="AU1192" s="11">
        <f t="shared" si="2838"/>
        <v>0</v>
      </c>
      <c r="AV1192" s="11">
        <f t="shared" si="2839"/>
        <v>0</v>
      </c>
      <c r="AW1192" s="11">
        <f t="shared" si="2879"/>
        <v>0</v>
      </c>
      <c r="AX1192" s="11">
        <f t="shared" si="2880"/>
        <v>0</v>
      </c>
      <c r="AY1192" s="11">
        <f t="shared" si="2881"/>
        <v>0</v>
      </c>
      <c r="AZ1192" s="11">
        <f t="shared" si="2840"/>
        <v>26891</v>
      </c>
      <c r="BA1192" s="11">
        <f t="shared" si="2841"/>
        <v>0</v>
      </c>
      <c r="BB1192" s="11">
        <f t="shared" si="2842"/>
        <v>0</v>
      </c>
      <c r="BC1192" s="11">
        <f t="shared" si="2882"/>
        <v>0</v>
      </c>
      <c r="BD1192" s="11">
        <f t="shared" si="2883"/>
        <v>0</v>
      </c>
      <c r="BE1192" s="11">
        <f t="shared" si="2884"/>
        <v>0</v>
      </c>
      <c r="BF1192" s="11">
        <f t="shared" si="2843"/>
        <v>26891</v>
      </c>
      <c r="BG1192" s="11">
        <f t="shared" si="2844"/>
        <v>0</v>
      </c>
      <c r="BH1192" s="11">
        <f t="shared" si="2845"/>
        <v>0</v>
      </c>
      <c r="BI1192" s="11">
        <f t="shared" si="2885"/>
        <v>0</v>
      </c>
      <c r="BJ1192" s="11">
        <f t="shared" si="2886"/>
        <v>0</v>
      </c>
      <c r="BK1192" s="11">
        <f t="shared" si="2887"/>
        <v>0</v>
      </c>
      <c r="BL1192" s="11">
        <f t="shared" si="2783"/>
        <v>26891</v>
      </c>
      <c r="BM1192" s="11">
        <f t="shared" si="2888"/>
        <v>0</v>
      </c>
      <c r="BN1192" s="43">
        <f t="shared" si="2850"/>
        <v>26891</v>
      </c>
      <c r="BO1192" s="11">
        <f t="shared" si="2851"/>
        <v>0</v>
      </c>
      <c r="BP1192" s="11">
        <f t="shared" si="2889"/>
        <v>0</v>
      </c>
      <c r="BQ1192" s="43">
        <f t="shared" si="2852"/>
        <v>0</v>
      </c>
      <c r="BR1192" s="11">
        <f t="shared" si="2853"/>
        <v>0</v>
      </c>
      <c r="BS1192" s="11">
        <f t="shared" si="2889"/>
        <v>0</v>
      </c>
      <c r="BT1192" s="43">
        <f t="shared" si="2854"/>
        <v>0</v>
      </c>
      <c r="BU1192" s="11">
        <f t="shared" si="2889"/>
        <v>0</v>
      </c>
      <c r="BV1192" s="21"/>
      <c r="BW1192" s="21"/>
      <c r="BX1192" s="1" t="str">
        <f t="shared" si="2855"/>
        <v/>
      </c>
    </row>
    <row r="1193" spans="1:76" ht="15.6" customHeight="1" x14ac:dyDescent="0.3">
      <c r="A1193" s="62" t="s">
        <v>775</v>
      </c>
      <c r="B1193" s="63">
        <v>400</v>
      </c>
      <c r="C1193" s="62" t="s">
        <v>66</v>
      </c>
      <c r="D1193" s="62" t="s">
        <v>323</v>
      </c>
      <c r="E1193" s="64" t="s">
        <v>768</v>
      </c>
      <c r="F1193" s="11">
        <v>26891</v>
      </c>
      <c r="G1193" s="11">
        <v>0</v>
      </c>
      <c r="H1193" s="11">
        <v>0</v>
      </c>
      <c r="I1193" s="11"/>
      <c r="J1193" s="11"/>
      <c r="K1193" s="11"/>
      <c r="L1193" s="11">
        <f t="shared" si="2749"/>
        <v>26891</v>
      </c>
      <c r="M1193" s="11">
        <f t="shared" si="2750"/>
        <v>0</v>
      </c>
      <c r="N1193" s="11">
        <f t="shared" si="2751"/>
        <v>0</v>
      </c>
      <c r="O1193" s="11"/>
      <c r="P1193" s="11"/>
      <c r="Q1193" s="11"/>
      <c r="R1193" s="11">
        <f t="shared" si="2822"/>
        <v>26891</v>
      </c>
      <c r="S1193" s="11">
        <f t="shared" si="2823"/>
        <v>0</v>
      </c>
      <c r="T1193" s="11">
        <f t="shared" si="2824"/>
        <v>0</v>
      </c>
      <c r="U1193" s="11"/>
      <c r="V1193" s="11"/>
      <c r="W1193" s="11"/>
      <c r="X1193" s="11">
        <f t="shared" si="2825"/>
        <v>26891</v>
      </c>
      <c r="Y1193" s="11">
        <f t="shared" si="2826"/>
        <v>0</v>
      </c>
      <c r="Z1193" s="11">
        <f t="shared" si="2827"/>
        <v>0</v>
      </c>
      <c r="AA1193" s="11"/>
      <c r="AB1193" s="11"/>
      <c r="AC1193" s="11"/>
      <c r="AD1193" s="11">
        <f t="shared" si="2828"/>
        <v>26891</v>
      </c>
      <c r="AE1193" s="11">
        <f t="shared" si="2829"/>
        <v>0</v>
      </c>
      <c r="AF1193" s="11">
        <f t="shared" si="2830"/>
        <v>0</v>
      </c>
      <c r="AG1193" s="11"/>
      <c r="AH1193" s="11">
        <f t="shared" si="2831"/>
        <v>26891</v>
      </c>
      <c r="AI1193" s="11">
        <f t="shared" si="2832"/>
        <v>0</v>
      </c>
      <c r="AJ1193" s="11">
        <f t="shared" si="2833"/>
        <v>0</v>
      </c>
      <c r="AK1193" s="11"/>
      <c r="AL1193" s="11"/>
      <c r="AM1193" s="11"/>
      <c r="AN1193" s="11">
        <f t="shared" si="2834"/>
        <v>26891</v>
      </c>
      <c r="AO1193" s="11">
        <f t="shared" si="2835"/>
        <v>0</v>
      </c>
      <c r="AP1193" s="11">
        <f t="shared" si="2836"/>
        <v>0</v>
      </c>
      <c r="AQ1193" s="11"/>
      <c r="AR1193" s="11"/>
      <c r="AS1193" s="11"/>
      <c r="AT1193" s="11">
        <f t="shared" si="2837"/>
        <v>26891</v>
      </c>
      <c r="AU1193" s="11">
        <f t="shared" si="2838"/>
        <v>0</v>
      </c>
      <c r="AV1193" s="11">
        <f t="shared" si="2839"/>
        <v>0</v>
      </c>
      <c r="AW1193" s="11"/>
      <c r="AX1193" s="11"/>
      <c r="AY1193" s="11"/>
      <c r="AZ1193" s="11">
        <f t="shared" si="2840"/>
        <v>26891</v>
      </c>
      <c r="BA1193" s="11">
        <f t="shared" si="2841"/>
        <v>0</v>
      </c>
      <c r="BB1193" s="11">
        <f t="shared" si="2842"/>
        <v>0</v>
      </c>
      <c r="BC1193" s="11"/>
      <c r="BD1193" s="11"/>
      <c r="BE1193" s="11"/>
      <c r="BF1193" s="11">
        <f t="shared" si="2843"/>
        <v>26891</v>
      </c>
      <c r="BG1193" s="11">
        <f t="shared" si="2844"/>
        <v>0</v>
      </c>
      <c r="BH1193" s="11">
        <f t="shared" si="2845"/>
        <v>0</v>
      </c>
      <c r="BI1193" s="11"/>
      <c r="BJ1193" s="11"/>
      <c r="BK1193" s="11"/>
      <c r="BL1193" s="11">
        <f t="shared" si="2783"/>
        <v>26891</v>
      </c>
      <c r="BM1193" s="11"/>
      <c r="BN1193" s="43">
        <f t="shared" si="2850"/>
        <v>26891</v>
      </c>
      <c r="BO1193" s="11">
        <f t="shared" si="2851"/>
        <v>0</v>
      </c>
      <c r="BP1193" s="11"/>
      <c r="BQ1193" s="43">
        <f t="shared" si="2852"/>
        <v>0</v>
      </c>
      <c r="BR1193" s="11">
        <f t="shared" si="2853"/>
        <v>0</v>
      </c>
      <c r="BS1193" s="11"/>
      <c r="BT1193" s="43">
        <f t="shared" si="2854"/>
        <v>0</v>
      </c>
      <c r="BU1193" s="11"/>
      <c r="BV1193" s="21"/>
      <c r="BW1193" s="21"/>
      <c r="BX1193" s="1" t="str">
        <f t="shared" si="2855"/>
        <v>0502</v>
      </c>
    </row>
    <row r="1194" spans="1:76" ht="31.2" customHeight="1" x14ac:dyDescent="0.3">
      <c r="A1194" s="62" t="s">
        <v>777</v>
      </c>
      <c r="B1194" s="63"/>
      <c r="C1194" s="62"/>
      <c r="D1194" s="62"/>
      <c r="E1194" s="64" t="s">
        <v>778</v>
      </c>
      <c r="F1194" s="11">
        <f t="shared" si="2857"/>
        <v>4000</v>
      </c>
      <c r="G1194" s="11">
        <f t="shared" si="2858"/>
        <v>34485.800000000003</v>
      </c>
      <c r="H1194" s="11">
        <f t="shared" si="2859"/>
        <v>0</v>
      </c>
      <c r="I1194" s="11">
        <f t="shared" si="2860"/>
        <v>0</v>
      </c>
      <c r="J1194" s="11">
        <f t="shared" si="2861"/>
        <v>0</v>
      </c>
      <c r="K1194" s="11">
        <f t="shared" si="2862"/>
        <v>0</v>
      </c>
      <c r="L1194" s="11">
        <f t="shared" si="2749"/>
        <v>4000</v>
      </c>
      <c r="M1194" s="11">
        <f t="shared" si="2750"/>
        <v>34485.800000000003</v>
      </c>
      <c r="N1194" s="11">
        <f t="shared" si="2751"/>
        <v>0</v>
      </c>
      <c r="O1194" s="11">
        <f t="shared" si="2863"/>
        <v>0</v>
      </c>
      <c r="P1194" s="11">
        <f t="shared" si="2864"/>
        <v>0</v>
      </c>
      <c r="Q1194" s="11">
        <f t="shared" si="2865"/>
        <v>0</v>
      </c>
      <c r="R1194" s="11">
        <f t="shared" si="2822"/>
        <v>4000</v>
      </c>
      <c r="S1194" s="11">
        <f t="shared" si="2823"/>
        <v>34485.800000000003</v>
      </c>
      <c r="T1194" s="11">
        <f t="shared" si="2824"/>
        <v>0</v>
      </c>
      <c r="U1194" s="11">
        <f t="shared" si="2866"/>
        <v>0</v>
      </c>
      <c r="V1194" s="11">
        <f t="shared" si="2867"/>
        <v>0</v>
      </c>
      <c r="W1194" s="11">
        <f t="shared" si="2868"/>
        <v>0</v>
      </c>
      <c r="X1194" s="11">
        <f t="shared" si="2825"/>
        <v>4000</v>
      </c>
      <c r="Y1194" s="11">
        <f t="shared" si="2826"/>
        <v>34485.800000000003</v>
      </c>
      <c r="Z1194" s="11">
        <f t="shared" si="2827"/>
        <v>0</v>
      </c>
      <c r="AA1194" s="11">
        <f t="shared" si="2869"/>
        <v>0</v>
      </c>
      <c r="AB1194" s="11">
        <f t="shared" si="2870"/>
        <v>0</v>
      </c>
      <c r="AC1194" s="11">
        <f t="shared" si="2871"/>
        <v>0</v>
      </c>
      <c r="AD1194" s="11">
        <f t="shared" si="2828"/>
        <v>4000</v>
      </c>
      <c r="AE1194" s="11">
        <f t="shared" si="2829"/>
        <v>34485.800000000003</v>
      </c>
      <c r="AF1194" s="11">
        <f t="shared" si="2830"/>
        <v>0</v>
      </c>
      <c r="AG1194" s="11">
        <f t="shared" si="2872"/>
        <v>0</v>
      </c>
      <c r="AH1194" s="11">
        <f t="shared" si="2831"/>
        <v>4000</v>
      </c>
      <c r="AI1194" s="11">
        <f t="shared" si="2832"/>
        <v>34485.800000000003</v>
      </c>
      <c r="AJ1194" s="11">
        <f t="shared" si="2833"/>
        <v>0</v>
      </c>
      <c r="AK1194" s="11">
        <f t="shared" si="2873"/>
        <v>0</v>
      </c>
      <c r="AL1194" s="11">
        <f t="shared" si="2874"/>
        <v>0</v>
      </c>
      <c r="AM1194" s="11">
        <f t="shared" si="2875"/>
        <v>0</v>
      </c>
      <c r="AN1194" s="11">
        <f t="shared" si="2834"/>
        <v>4000</v>
      </c>
      <c r="AO1194" s="11">
        <f t="shared" si="2835"/>
        <v>34485.800000000003</v>
      </c>
      <c r="AP1194" s="11">
        <f t="shared" si="2836"/>
        <v>0</v>
      </c>
      <c r="AQ1194" s="11">
        <f t="shared" si="2876"/>
        <v>0</v>
      </c>
      <c r="AR1194" s="11">
        <f t="shared" si="2877"/>
        <v>0</v>
      </c>
      <c r="AS1194" s="11">
        <f t="shared" si="2878"/>
        <v>0</v>
      </c>
      <c r="AT1194" s="11">
        <f t="shared" si="2837"/>
        <v>4000</v>
      </c>
      <c r="AU1194" s="11">
        <f t="shared" si="2838"/>
        <v>34485.800000000003</v>
      </c>
      <c r="AV1194" s="11">
        <f t="shared" si="2839"/>
        <v>0</v>
      </c>
      <c r="AW1194" s="11">
        <f t="shared" si="2879"/>
        <v>0</v>
      </c>
      <c r="AX1194" s="11">
        <f t="shared" si="2880"/>
        <v>0</v>
      </c>
      <c r="AY1194" s="11">
        <f t="shared" si="2881"/>
        <v>0</v>
      </c>
      <c r="AZ1194" s="11">
        <f t="shared" si="2840"/>
        <v>4000</v>
      </c>
      <c r="BA1194" s="11">
        <f t="shared" si="2841"/>
        <v>34485.800000000003</v>
      </c>
      <c r="BB1194" s="11">
        <f t="shared" si="2842"/>
        <v>0</v>
      </c>
      <c r="BC1194" s="11">
        <f t="shared" si="2882"/>
        <v>0</v>
      </c>
      <c r="BD1194" s="11">
        <f t="shared" si="2883"/>
        <v>0</v>
      </c>
      <c r="BE1194" s="11">
        <f t="shared" si="2884"/>
        <v>0</v>
      </c>
      <c r="BF1194" s="11">
        <f t="shared" si="2843"/>
        <v>4000</v>
      </c>
      <c r="BG1194" s="11">
        <f t="shared" si="2844"/>
        <v>34485.800000000003</v>
      </c>
      <c r="BH1194" s="11">
        <f t="shared" si="2845"/>
        <v>0</v>
      </c>
      <c r="BI1194" s="11">
        <f t="shared" si="2885"/>
        <v>0</v>
      </c>
      <c r="BJ1194" s="11">
        <f t="shared" si="2886"/>
        <v>0</v>
      </c>
      <c r="BK1194" s="11">
        <f t="shared" si="2887"/>
        <v>0</v>
      </c>
      <c r="BL1194" s="11">
        <f t="shared" si="2783"/>
        <v>4000</v>
      </c>
      <c r="BM1194" s="11">
        <f t="shared" si="2888"/>
        <v>0</v>
      </c>
      <c r="BN1194" s="43">
        <f t="shared" si="2850"/>
        <v>4000</v>
      </c>
      <c r="BO1194" s="11">
        <f t="shared" si="2851"/>
        <v>34485.800000000003</v>
      </c>
      <c r="BP1194" s="11">
        <f t="shared" si="2889"/>
        <v>0</v>
      </c>
      <c r="BQ1194" s="43">
        <f t="shared" si="2852"/>
        <v>34485.800000000003</v>
      </c>
      <c r="BR1194" s="11">
        <f t="shared" si="2853"/>
        <v>0</v>
      </c>
      <c r="BS1194" s="11">
        <f t="shared" si="2889"/>
        <v>0</v>
      </c>
      <c r="BT1194" s="43">
        <f t="shared" si="2854"/>
        <v>0</v>
      </c>
      <c r="BU1194" s="11">
        <f t="shared" si="2889"/>
        <v>0</v>
      </c>
      <c r="BV1194" s="21"/>
      <c r="BW1194" s="21"/>
      <c r="BX1194" s="1" t="str">
        <f t="shared" si="2855"/>
        <v/>
      </c>
    </row>
    <row r="1195" spans="1:76" ht="46.8" customHeight="1" x14ac:dyDescent="0.3">
      <c r="A1195" s="62" t="s">
        <v>777</v>
      </c>
      <c r="B1195" s="63" t="s">
        <v>41</v>
      </c>
      <c r="C1195" s="62"/>
      <c r="D1195" s="62"/>
      <c r="E1195" s="64" t="s">
        <v>42</v>
      </c>
      <c r="F1195" s="11">
        <f t="shared" si="2857"/>
        <v>4000</v>
      </c>
      <c r="G1195" s="11">
        <f t="shared" si="2858"/>
        <v>34485.800000000003</v>
      </c>
      <c r="H1195" s="11">
        <f t="shared" si="2859"/>
        <v>0</v>
      </c>
      <c r="I1195" s="11">
        <f t="shared" si="2860"/>
        <v>0</v>
      </c>
      <c r="J1195" s="11">
        <f t="shared" si="2861"/>
        <v>0</v>
      </c>
      <c r="K1195" s="11">
        <f t="shared" si="2862"/>
        <v>0</v>
      </c>
      <c r="L1195" s="11">
        <f t="shared" si="2749"/>
        <v>4000</v>
      </c>
      <c r="M1195" s="11">
        <f t="shared" si="2750"/>
        <v>34485.800000000003</v>
      </c>
      <c r="N1195" s="11">
        <f t="shared" si="2751"/>
        <v>0</v>
      </c>
      <c r="O1195" s="11">
        <f t="shared" si="2863"/>
        <v>0</v>
      </c>
      <c r="P1195" s="11">
        <f t="shared" si="2864"/>
        <v>0</v>
      </c>
      <c r="Q1195" s="11">
        <f t="shared" si="2865"/>
        <v>0</v>
      </c>
      <c r="R1195" s="11">
        <f t="shared" si="2822"/>
        <v>4000</v>
      </c>
      <c r="S1195" s="11">
        <f t="shared" si="2823"/>
        <v>34485.800000000003</v>
      </c>
      <c r="T1195" s="11">
        <f t="shared" si="2824"/>
        <v>0</v>
      </c>
      <c r="U1195" s="11">
        <f t="shared" si="2866"/>
        <v>0</v>
      </c>
      <c r="V1195" s="11">
        <f t="shared" si="2867"/>
        <v>0</v>
      </c>
      <c r="W1195" s="11">
        <f t="shared" si="2868"/>
        <v>0</v>
      </c>
      <c r="X1195" s="11">
        <f t="shared" si="2825"/>
        <v>4000</v>
      </c>
      <c r="Y1195" s="11">
        <f t="shared" si="2826"/>
        <v>34485.800000000003</v>
      </c>
      <c r="Z1195" s="11">
        <f t="shared" si="2827"/>
        <v>0</v>
      </c>
      <c r="AA1195" s="11">
        <f t="shared" si="2869"/>
        <v>0</v>
      </c>
      <c r="AB1195" s="11">
        <f t="shared" si="2870"/>
        <v>0</v>
      </c>
      <c r="AC1195" s="11">
        <f t="shared" si="2871"/>
        <v>0</v>
      </c>
      <c r="AD1195" s="11">
        <f t="shared" si="2828"/>
        <v>4000</v>
      </c>
      <c r="AE1195" s="11">
        <f t="shared" si="2829"/>
        <v>34485.800000000003</v>
      </c>
      <c r="AF1195" s="11">
        <f t="shared" si="2830"/>
        <v>0</v>
      </c>
      <c r="AG1195" s="11">
        <f t="shared" si="2872"/>
        <v>0</v>
      </c>
      <c r="AH1195" s="11">
        <f t="shared" si="2831"/>
        <v>4000</v>
      </c>
      <c r="AI1195" s="11">
        <f t="shared" si="2832"/>
        <v>34485.800000000003</v>
      </c>
      <c r="AJ1195" s="11">
        <f t="shared" si="2833"/>
        <v>0</v>
      </c>
      <c r="AK1195" s="11">
        <f t="shared" si="2873"/>
        <v>0</v>
      </c>
      <c r="AL1195" s="11">
        <f t="shared" si="2874"/>
        <v>0</v>
      </c>
      <c r="AM1195" s="11">
        <f t="shared" si="2875"/>
        <v>0</v>
      </c>
      <c r="AN1195" s="11">
        <f t="shared" si="2834"/>
        <v>4000</v>
      </c>
      <c r="AO1195" s="11">
        <f t="shared" si="2835"/>
        <v>34485.800000000003</v>
      </c>
      <c r="AP1195" s="11">
        <f t="shared" si="2836"/>
        <v>0</v>
      </c>
      <c r="AQ1195" s="11">
        <f t="shared" si="2876"/>
        <v>0</v>
      </c>
      <c r="AR1195" s="11">
        <f t="shared" si="2877"/>
        <v>0</v>
      </c>
      <c r="AS1195" s="11">
        <f t="shared" si="2878"/>
        <v>0</v>
      </c>
      <c r="AT1195" s="11">
        <f t="shared" si="2837"/>
        <v>4000</v>
      </c>
      <c r="AU1195" s="11">
        <f t="shared" si="2838"/>
        <v>34485.800000000003</v>
      </c>
      <c r="AV1195" s="11">
        <f t="shared" si="2839"/>
        <v>0</v>
      </c>
      <c r="AW1195" s="11">
        <f t="shared" si="2879"/>
        <v>0</v>
      </c>
      <c r="AX1195" s="11">
        <f t="shared" si="2880"/>
        <v>0</v>
      </c>
      <c r="AY1195" s="11">
        <f t="shared" si="2881"/>
        <v>0</v>
      </c>
      <c r="AZ1195" s="11">
        <f t="shared" si="2840"/>
        <v>4000</v>
      </c>
      <c r="BA1195" s="11">
        <f t="shared" si="2841"/>
        <v>34485.800000000003</v>
      </c>
      <c r="BB1195" s="11">
        <f t="shared" si="2842"/>
        <v>0</v>
      </c>
      <c r="BC1195" s="11">
        <f t="shared" si="2882"/>
        <v>0</v>
      </c>
      <c r="BD1195" s="11">
        <f t="shared" si="2883"/>
        <v>0</v>
      </c>
      <c r="BE1195" s="11">
        <f t="shared" si="2884"/>
        <v>0</v>
      </c>
      <c r="BF1195" s="11">
        <f t="shared" si="2843"/>
        <v>4000</v>
      </c>
      <c r="BG1195" s="11">
        <f t="shared" si="2844"/>
        <v>34485.800000000003</v>
      </c>
      <c r="BH1195" s="11">
        <f t="shared" si="2845"/>
        <v>0</v>
      </c>
      <c r="BI1195" s="11">
        <f t="shared" si="2885"/>
        <v>0</v>
      </c>
      <c r="BJ1195" s="11">
        <f t="shared" si="2886"/>
        <v>0</v>
      </c>
      <c r="BK1195" s="11">
        <f t="shared" si="2887"/>
        <v>0</v>
      </c>
      <c r="BL1195" s="11">
        <f t="shared" si="2783"/>
        <v>4000</v>
      </c>
      <c r="BM1195" s="11">
        <f t="shared" si="2888"/>
        <v>0</v>
      </c>
      <c r="BN1195" s="43">
        <f t="shared" si="2850"/>
        <v>4000</v>
      </c>
      <c r="BO1195" s="11">
        <f t="shared" si="2851"/>
        <v>34485.800000000003</v>
      </c>
      <c r="BP1195" s="11">
        <f t="shared" si="2889"/>
        <v>0</v>
      </c>
      <c r="BQ1195" s="43">
        <f t="shared" si="2852"/>
        <v>34485.800000000003</v>
      </c>
      <c r="BR1195" s="11">
        <f t="shared" si="2853"/>
        <v>0</v>
      </c>
      <c r="BS1195" s="11">
        <f t="shared" si="2889"/>
        <v>0</v>
      </c>
      <c r="BT1195" s="43">
        <f t="shared" si="2854"/>
        <v>0</v>
      </c>
      <c r="BU1195" s="11">
        <f t="shared" si="2889"/>
        <v>0</v>
      </c>
      <c r="BV1195" s="21"/>
      <c r="BW1195" s="21"/>
      <c r="BX1195" s="1" t="str">
        <f t="shared" si="2855"/>
        <v/>
      </c>
    </row>
    <row r="1196" spans="1:76" ht="15.6" customHeight="1" x14ac:dyDescent="0.3">
      <c r="A1196" s="62" t="s">
        <v>777</v>
      </c>
      <c r="B1196" s="63">
        <v>400</v>
      </c>
      <c r="C1196" s="62" t="s">
        <v>66</v>
      </c>
      <c r="D1196" s="62" t="s">
        <v>323</v>
      </c>
      <c r="E1196" s="64" t="s">
        <v>768</v>
      </c>
      <c r="F1196" s="11">
        <v>4000</v>
      </c>
      <c r="G1196" s="11">
        <v>34485.800000000003</v>
      </c>
      <c r="H1196" s="11">
        <v>0</v>
      </c>
      <c r="I1196" s="11"/>
      <c r="J1196" s="11"/>
      <c r="K1196" s="11"/>
      <c r="L1196" s="11">
        <f t="shared" si="2749"/>
        <v>4000</v>
      </c>
      <c r="M1196" s="11">
        <f t="shared" si="2750"/>
        <v>34485.800000000003</v>
      </c>
      <c r="N1196" s="11">
        <f t="shared" si="2751"/>
        <v>0</v>
      </c>
      <c r="O1196" s="11"/>
      <c r="P1196" s="11"/>
      <c r="Q1196" s="11"/>
      <c r="R1196" s="11">
        <f t="shared" si="2822"/>
        <v>4000</v>
      </c>
      <c r="S1196" s="11">
        <f t="shared" si="2823"/>
        <v>34485.800000000003</v>
      </c>
      <c r="T1196" s="11">
        <f t="shared" si="2824"/>
        <v>0</v>
      </c>
      <c r="U1196" s="11"/>
      <c r="V1196" s="11"/>
      <c r="W1196" s="11"/>
      <c r="X1196" s="11">
        <f t="shared" si="2825"/>
        <v>4000</v>
      </c>
      <c r="Y1196" s="11">
        <f t="shared" si="2826"/>
        <v>34485.800000000003</v>
      </c>
      <c r="Z1196" s="11">
        <f t="shared" si="2827"/>
        <v>0</v>
      </c>
      <c r="AA1196" s="11"/>
      <c r="AB1196" s="11"/>
      <c r="AC1196" s="11"/>
      <c r="AD1196" s="11">
        <f t="shared" si="2828"/>
        <v>4000</v>
      </c>
      <c r="AE1196" s="11">
        <f t="shared" si="2829"/>
        <v>34485.800000000003</v>
      </c>
      <c r="AF1196" s="11">
        <f t="shared" si="2830"/>
        <v>0</v>
      </c>
      <c r="AG1196" s="11"/>
      <c r="AH1196" s="11">
        <f t="shared" si="2831"/>
        <v>4000</v>
      </c>
      <c r="AI1196" s="11">
        <f t="shared" si="2832"/>
        <v>34485.800000000003</v>
      </c>
      <c r="AJ1196" s="11">
        <f t="shared" si="2833"/>
        <v>0</v>
      </c>
      <c r="AK1196" s="11"/>
      <c r="AL1196" s="11"/>
      <c r="AM1196" s="11"/>
      <c r="AN1196" s="11">
        <f t="shared" si="2834"/>
        <v>4000</v>
      </c>
      <c r="AO1196" s="11">
        <f t="shared" si="2835"/>
        <v>34485.800000000003</v>
      </c>
      <c r="AP1196" s="11">
        <f t="shared" si="2836"/>
        <v>0</v>
      </c>
      <c r="AQ1196" s="11"/>
      <c r="AR1196" s="11"/>
      <c r="AS1196" s="11"/>
      <c r="AT1196" s="11">
        <f t="shared" si="2837"/>
        <v>4000</v>
      </c>
      <c r="AU1196" s="11">
        <f t="shared" si="2838"/>
        <v>34485.800000000003</v>
      </c>
      <c r="AV1196" s="11">
        <f t="shared" si="2839"/>
        <v>0</v>
      </c>
      <c r="AW1196" s="11"/>
      <c r="AX1196" s="11"/>
      <c r="AY1196" s="11"/>
      <c r="AZ1196" s="11">
        <f t="shared" si="2840"/>
        <v>4000</v>
      </c>
      <c r="BA1196" s="11">
        <f t="shared" si="2841"/>
        <v>34485.800000000003</v>
      </c>
      <c r="BB1196" s="11">
        <f t="shared" si="2842"/>
        <v>0</v>
      </c>
      <c r="BC1196" s="11"/>
      <c r="BD1196" s="11"/>
      <c r="BE1196" s="11"/>
      <c r="BF1196" s="11">
        <f t="shared" si="2843"/>
        <v>4000</v>
      </c>
      <c r="BG1196" s="11">
        <f t="shared" si="2844"/>
        <v>34485.800000000003</v>
      </c>
      <c r="BH1196" s="11">
        <f t="shared" si="2845"/>
        <v>0</v>
      </c>
      <c r="BI1196" s="11"/>
      <c r="BJ1196" s="11"/>
      <c r="BK1196" s="11"/>
      <c r="BL1196" s="11">
        <f t="shared" si="2783"/>
        <v>4000</v>
      </c>
      <c r="BM1196" s="11"/>
      <c r="BN1196" s="43">
        <f t="shared" si="2850"/>
        <v>4000</v>
      </c>
      <c r="BO1196" s="11">
        <f t="shared" si="2851"/>
        <v>34485.800000000003</v>
      </c>
      <c r="BP1196" s="11"/>
      <c r="BQ1196" s="43">
        <f t="shared" si="2852"/>
        <v>34485.800000000003</v>
      </c>
      <c r="BR1196" s="11">
        <f t="shared" si="2853"/>
        <v>0</v>
      </c>
      <c r="BS1196" s="11"/>
      <c r="BT1196" s="43">
        <f t="shared" si="2854"/>
        <v>0</v>
      </c>
      <c r="BU1196" s="11"/>
      <c r="BV1196" s="21"/>
      <c r="BW1196" s="21"/>
      <c r="BX1196" s="1" t="str">
        <f t="shared" si="2855"/>
        <v>0502</v>
      </c>
    </row>
    <row r="1197" spans="1:76" ht="31.2" customHeight="1" x14ac:dyDescent="0.3">
      <c r="A1197" s="62" t="s">
        <v>779</v>
      </c>
      <c r="B1197" s="63"/>
      <c r="C1197" s="62"/>
      <c r="D1197" s="62"/>
      <c r="E1197" s="64" t="s">
        <v>780</v>
      </c>
      <c r="F1197" s="11">
        <f t="shared" si="2857"/>
        <v>6246.4</v>
      </c>
      <c r="G1197" s="11">
        <f t="shared" si="2858"/>
        <v>36771.4</v>
      </c>
      <c r="H1197" s="11">
        <f t="shared" si="2859"/>
        <v>0</v>
      </c>
      <c r="I1197" s="11">
        <f t="shared" si="2860"/>
        <v>0</v>
      </c>
      <c r="J1197" s="11">
        <f t="shared" si="2861"/>
        <v>0</v>
      </c>
      <c r="K1197" s="11">
        <f t="shared" si="2862"/>
        <v>0</v>
      </c>
      <c r="L1197" s="11">
        <f t="shared" si="2749"/>
        <v>6246.4</v>
      </c>
      <c r="M1197" s="11">
        <f t="shared" si="2750"/>
        <v>36771.4</v>
      </c>
      <c r="N1197" s="11">
        <f t="shared" si="2751"/>
        <v>0</v>
      </c>
      <c r="O1197" s="11">
        <f t="shared" si="2863"/>
        <v>0</v>
      </c>
      <c r="P1197" s="11">
        <f t="shared" si="2864"/>
        <v>0</v>
      </c>
      <c r="Q1197" s="11">
        <f t="shared" si="2865"/>
        <v>0</v>
      </c>
      <c r="R1197" s="11">
        <f t="shared" si="2822"/>
        <v>6246.4</v>
      </c>
      <c r="S1197" s="11">
        <f t="shared" si="2823"/>
        <v>36771.4</v>
      </c>
      <c r="T1197" s="11">
        <f t="shared" si="2824"/>
        <v>0</v>
      </c>
      <c r="U1197" s="11">
        <f t="shared" si="2866"/>
        <v>0</v>
      </c>
      <c r="V1197" s="11">
        <f t="shared" si="2867"/>
        <v>0</v>
      </c>
      <c r="W1197" s="11">
        <f t="shared" si="2868"/>
        <v>0</v>
      </c>
      <c r="X1197" s="11">
        <f t="shared" si="2825"/>
        <v>6246.4</v>
      </c>
      <c r="Y1197" s="11">
        <f t="shared" si="2826"/>
        <v>36771.4</v>
      </c>
      <c r="Z1197" s="11">
        <f t="shared" si="2827"/>
        <v>0</v>
      </c>
      <c r="AA1197" s="11">
        <f t="shared" si="2869"/>
        <v>0</v>
      </c>
      <c r="AB1197" s="11">
        <f t="shared" si="2870"/>
        <v>0</v>
      </c>
      <c r="AC1197" s="11">
        <f t="shared" si="2871"/>
        <v>0</v>
      </c>
      <c r="AD1197" s="11">
        <f t="shared" si="2828"/>
        <v>6246.4</v>
      </c>
      <c r="AE1197" s="11">
        <f t="shared" si="2829"/>
        <v>36771.4</v>
      </c>
      <c r="AF1197" s="11">
        <f t="shared" si="2830"/>
        <v>0</v>
      </c>
      <c r="AG1197" s="11">
        <f t="shared" si="2872"/>
        <v>0</v>
      </c>
      <c r="AH1197" s="11">
        <f t="shared" si="2831"/>
        <v>6246.4</v>
      </c>
      <c r="AI1197" s="11">
        <f t="shared" si="2832"/>
        <v>36771.4</v>
      </c>
      <c r="AJ1197" s="11">
        <f t="shared" si="2833"/>
        <v>0</v>
      </c>
      <c r="AK1197" s="11">
        <f t="shared" si="2873"/>
        <v>6317.56</v>
      </c>
      <c r="AL1197" s="11">
        <f t="shared" si="2874"/>
        <v>-6317.56</v>
      </c>
      <c r="AM1197" s="11">
        <f t="shared" si="2875"/>
        <v>0</v>
      </c>
      <c r="AN1197" s="11">
        <f t="shared" si="2834"/>
        <v>12563.96</v>
      </c>
      <c r="AO1197" s="11">
        <f t="shared" si="2835"/>
        <v>30453.84</v>
      </c>
      <c r="AP1197" s="11">
        <f t="shared" si="2836"/>
        <v>0</v>
      </c>
      <c r="AQ1197" s="11">
        <f t="shared" si="2876"/>
        <v>0</v>
      </c>
      <c r="AR1197" s="11">
        <f t="shared" si="2877"/>
        <v>0</v>
      </c>
      <c r="AS1197" s="11">
        <f t="shared" si="2878"/>
        <v>0</v>
      </c>
      <c r="AT1197" s="11">
        <f t="shared" si="2837"/>
        <v>12563.96</v>
      </c>
      <c r="AU1197" s="11">
        <f t="shared" si="2838"/>
        <v>30453.84</v>
      </c>
      <c r="AV1197" s="11">
        <f t="shared" si="2839"/>
        <v>0</v>
      </c>
      <c r="AW1197" s="11">
        <f t="shared" si="2879"/>
        <v>0</v>
      </c>
      <c r="AX1197" s="11">
        <f t="shared" si="2880"/>
        <v>0</v>
      </c>
      <c r="AY1197" s="11">
        <f t="shared" si="2881"/>
        <v>0</v>
      </c>
      <c r="AZ1197" s="11">
        <f t="shared" si="2840"/>
        <v>12563.96</v>
      </c>
      <c r="BA1197" s="11">
        <f t="shared" si="2841"/>
        <v>30453.84</v>
      </c>
      <c r="BB1197" s="11">
        <f t="shared" si="2842"/>
        <v>0</v>
      </c>
      <c r="BC1197" s="11">
        <f t="shared" si="2882"/>
        <v>0</v>
      </c>
      <c r="BD1197" s="11">
        <f t="shared" si="2883"/>
        <v>0</v>
      </c>
      <c r="BE1197" s="11">
        <f t="shared" si="2884"/>
        <v>0</v>
      </c>
      <c r="BF1197" s="11">
        <f t="shared" si="2843"/>
        <v>12563.96</v>
      </c>
      <c r="BG1197" s="11">
        <f t="shared" si="2844"/>
        <v>30453.84</v>
      </c>
      <c r="BH1197" s="11">
        <f t="shared" si="2845"/>
        <v>0</v>
      </c>
      <c r="BI1197" s="11">
        <f t="shared" si="2885"/>
        <v>0</v>
      </c>
      <c r="BJ1197" s="11">
        <f t="shared" si="2886"/>
        <v>0</v>
      </c>
      <c r="BK1197" s="11">
        <f t="shared" si="2887"/>
        <v>0</v>
      </c>
      <c r="BL1197" s="11">
        <f t="shared" si="2783"/>
        <v>12563.96</v>
      </c>
      <c r="BM1197" s="11">
        <f t="shared" si="2888"/>
        <v>0</v>
      </c>
      <c r="BN1197" s="43">
        <f t="shared" si="2850"/>
        <v>12563.96</v>
      </c>
      <c r="BO1197" s="11">
        <f t="shared" si="2851"/>
        <v>30453.84</v>
      </c>
      <c r="BP1197" s="11">
        <f t="shared" si="2889"/>
        <v>0</v>
      </c>
      <c r="BQ1197" s="43">
        <f t="shared" si="2852"/>
        <v>30453.84</v>
      </c>
      <c r="BR1197" s="11">
        <f t="shared" si="2853"/>
        <v>0</v>
      </c>
      <c r="BS1197" s="11">
        <f t="shared" si="2889"/>
        <v>0</v>
      </c>
      <c r="BT1197" s="43">
        <f t="shared" si="2854"/>
        <v>0</v>
      </c>
      <c r="BU1197" s="11">
        <f t="shared" si="2889"/>
        <v>0</v>
      </c>
      <c r="BV1197" s="21"/>
      <c r="BW1197" s="21"/>
      <c r="BX1197" s="1" t="str">
        <f t="shared" si="2855"/>
        <v/>
      </c>
    </row>
    <row r="1198" spans="1:76" ht="46.8" customHeight="1" x14ac:dyDescent="0.3">
      <c r="A1198" s="62" t="s">
        <v>779</v>
      </c>
      <c r="B1198" s="63" t="s">
        <v>41</v>
      </c>
      <c r="C1198" s="62"/>
      <c r="D1198" s="62"/>
      <c r="E1198" s="64" t="s">
        <v>42</v>
      </c>
      <c r="F1198" s="11">
        <f t="shared" si="2857"/>
        <v>6246.4</v>
      </c>
      <c r="G1198" s="11">
        <f t="shared" si="2858"/>
        <v>36771.4</v>
      </c>
      <c r="H1198" s="11">
        <f t="shared" si="2859"/>
        <v>0</v>
      </c>
      <c r="I1198" s="11">
        <f t="shared" si="2860"/>
        <v>0</v>
      </c>
      <c r="J1198" s="11">
        <f t="shared" si="2861"/>
        <v>0</v>
      </c>
      <c r="K1198" s="11">
        <f t="shared" si="2862"/>
        <v>0</v>
      </c>
      <c r="L1198" s="11">
        <f t="shared" si="2749"/>
        <v>6246.4</v>
      </c>
      <c r="M1198" s="11">
        <f t="shared" si="2750"/>
        <v>36771.4</v>
      </c>
      <c r="N1198" s="11">
        <f t="shared" si="2751"/>
        <v>0</v>
      </c>
      <c r="O1198" s="11">
        <f t="shared" si="2863"/>
        <v>0</v>
      </c>
      <c r="P1198" s="11">
        <f t="shared" si="2864"/>
        <v>0</v>
      </c>
      <c r="Q1198" s="11">
        <f t="shared" si="2865"/>
        <v>0</v>
      </c>
      <c r="R1198" s="11">
        <f t="shared" si="2822"/>
        <v>6246.4</v>
      </c>
      <c r="S1198" s="11">
        <f t="shared" si="2823"/>
        <v>36771.4</v>
      </c>
      <c r="T1198" s="11">
        <f t="shared" si="2824"/>
        <v>0</v>
      </c>
      <c r="U1198" s="11">
        <f t="shared" si="2866"/>
        <v>0</v>
      </c>
      <c r="V1198" s="11">
        <f t="shared" si="2867"/>
        <v>0</v>
      </c>
      <c r="W1198" s="11">
        <f t="shared" si="2868"/>
        <v>0</v>
      </c>
      <c r="X1198" s="11">
        <f t="shared" si="2825"/>
        <v>6246.4</v>
      </c>
      <c r="Y1198" s="11">
        <f t="shared" si="2826"/>
        <v>36771.4</v>
      </c>
      <c r="Z1198" s="11">
        <f t="shared" si="2827"/>
        <v>0</v>
      </c>
      <c r="AA1198" s="11">
        <f t="shared" si="2869"/>
        <v>0</v>
      </c>
      <c r="AB1198" s="11">
        <f t="shared" si="2870"/>
        <v>0</v>
      </c>
      <c r="AC1198" s="11">
        <f t="shared" si="2871"/>
        <v>0</v>
      </c>
      <c r="AD1198" s="11">
        <f t="shared" si="2828"/>
        <v>6246.4</v>
      </c>
      <c r="AE1198" s="11">
        <f t="shared" si="2829"/>
        <v>36771.4</v>
      </c>
      <c r="AF1198" s="11">
        <f t="shared" si="2830"/>
        <v>0</v>
      </c>
      <c r="AG1198" s="11">
        <f t="shared" si="2872"/>
        <v>0</v>
      </c>
      <c r="AH1198" s="11">
        <f t="shared" si="2831"/>
        <v>6246.4</v>
      </c>
      <c r="AI1198" s="11">
        <f t="shared" si="2832"/>
        <v>36771.4</v>
      </c>
      <c r="AJ1198" s="11">
        <f t="shared" si="2833"/>
        <v>0</v>
      </c>
      <c r="AK1198" s="11">
        <f t="shared" si="2873"/>
        <v>6317.56</v>
      </c>
      <c r="AL1198" s="11">
        <f t="shared" si="2874"/>
        <v>-6317.56</v>
      </c>
      <c r="AM1198" s="11">
        <f t="shared" si="2875"/>
        <v>0</v>
      </c>
      <c r="AN1198" s="11">
        <f t="shared" si="2834"/>
        <v>12563.96</v>
      </c>
      <c r="AO1198" s="11">
        <f t="shared" si="2835"/>
        <v>30453.84</v>
      </c>
      <c r="AP1198" s="11">
        <f t="shared" si="2836"/>
        <v>0</v>
      </c>
      <c r="AQ1198" s="11">
        <f t="shared" si="2876"/>
        <v>0</v>
      </c>
      <c r="AR1198" s="11">
        <f t="shared" si="2877"/>
        <v>0</v>
      </c>
      <c r="AS1198" s="11">
        <f t="shared" si="2878"/>
        <v>0</v>
      </c>
      <c r="AT1198" s="11">
        <f t="shared" si="2837"/>
        <v>12563.96</v>
      </c>
      <c r="AU1198" s="11">
        <f t="shared" si="2838"/>
        <v>30453.84</v>
      </c>
      <c r="AV1198" s="11">
        <f t="shared" si="2839"/>
        <v>0</v>
      </c>
      <c r="AW1198" s="11">
        <f t="shared" si="2879"/>
        <v>0</v>
      </c>
      <c r="AX1198" s="11">
        <f t="shared" si="2880"/>
        <v>0</v>
      </c>
      <c r="AY1198" s="11">
        <f t="shared" si="2881"/>
        <v>0</v>
      </c>
      <c r="AZ1198" s="11">
        <f t="shared" si="2840"/>
        <v>12563.96</v>
      </c>
      <c r="BA1198" s="11">
        <f t="shared" si="2841"/>
        <v>30453.84</v>
      </c>
      <c r="BB1198" s="11">
        <f t="shared" si="2842"/>
        <v>0</v>
      </c>
      <c r="BC1198" s="11">
        <f t="shared" si="2882"/>
        <v>0</v>
      </c>
      <c r="BD1198" s="11">
        <f t="shared" si="2883"/>
        <v>0</v>
      </c>
      <c r="BE1198" s="11">
        <f t="shared" si="2884"/>
        <v>0</v>
      </c>
      <c r="BF1198" s="11">
        <f t="shared" si="2843"/>
        <v>12563.96</v>
      </c>
      <c r="BG1198" s="11">
        <f t="shared" si="2844"/>
        <v>30453.84</v>
      </c>
      <c r="BH1198" s="11">
        <f t="shared" si="2845"/>
        <v>0</v>
      </c>
      <c r="BI1198" s="11">
        <f t="shared" si="2885"/>
        <v>0</v>
      </c>
      <c r="BJ1198" s="11">
        <f t="shared" si="2886"/>
        <v>0</v>
      </c>
      <c r="BK1198" s="11">
        <f t="shared" si="2887"/>
        <v>0</v>
      </c>
      <c r="BL1198" s="11">
        <f t="shared" si="2783"/>
        <v>12563.96</v>
      </c>
      <c r="BM1198" s="11">
        <f t="shared" si="2888"/>
        <v>0</v>
      </c>
      <c r="BN1198" s="43">
        <f t="shared" si="2850"/>
        <v>12563.96</v>
      </c>
      <c r="BO1198" s="11">
        <f t="shared" si="2851"/>
        <v>30453.84</v>
      </c>
      <c r="BP1198" s="11">
        <f t="shared" si="2889"/>
        <v>0</v>
      </c>
      <c r="BQ1198" s="43">
        <f t="shared" si="2852"/>
        <v>30453.84</v>
      </c>
      <c r="BR1198" s="11">
        <f t="shared" si="2853"/>
        <v>0</v>
      </c>
      <c r="BS1198" s="11">
        <f t="shared" si="2889"/>
        <v>0</v>
      </c>
      <c r="BT1198" s="43">
        <f t="shared" si="2854"/>
        <v>0</v>
      </c>
      <c r="BU1198" s="11">
        <f t="shared" si="2889"/>
        <v>0</v>
      </c>
      <c r="BV1198" s="21"/>
      <c r="BW1198" s="21"/>
      <c r="BX1198" s="1" t="str">
        <f t="shared" si="2855"/>
        <v/>
      </c>
    </row>
    <row r="1199" spans="1:76" ht="15.6" customHeight="1" x14ac:dyDescent="0.3">
      <c r="A1199" s="62" t="s">
        <v>779</v>
      </c>
      <c r="B1199" s="63">
        <v>400</v>
      </c>
      <c r="C1199" s="62" t="s">
        <v>66</v>
      </c>
      <c r="D1199" s="62" t="s">
        <v>323</v>
      </c>
      <c r="E1199" s="64" t="s">
        <v>768</v>
      </c>
      <c r="F1199" s="11">
        <f>6000+246.4</f>
        <v>6246.4</v>
      </c>
      <c r="G1199" s="11">
        <v>36771.4</v>
      </c>
      <c r="H1199" s="11">
        <v>0</v>
      </c>
      <c r="I1199" s="11"/>
      <c r="J1199" s="11"/>
      <c r="K1199" s="11"/>
      <c r="L1199" s="11">
        <f t="shared" ref="L1199:L1262" si="2890">F1199+I1199</f>
        <v>6246.4</v>
      </c>
      <c r="M1199" s="11">
        <f t="shared" ref="M1199:M1262" si="2891">G1199+J1199</f>
        <v>36771.4</v>
      </c>
      <c r="N1199" s="11">
        <f t="shared" ref="N1199:N1262" si="2892">H1199+K1199</f>
        <v>0</v>
      </c>
      <c r="O1199" s="11"/>
      <c r="P1199" s="11"/>
      <c r="Q1199" s="11"/>
      <c r="R1199" s="11">
        <f t="shared" si="2822"/>
        <v>6246.4</v>
      </c>
      <c r="S1199" s="11">
        <f t="shared" si="2823"/>
        <v>36771.4</v>
      </c>
      <c r="T1199" s="11">
        <f t="shared" si="2824"/>
        <v>0</v>
      </c>
      <c r="U1199" s="11"/>
      <c r="V1199" s="11"/>
      <c r="W1199" s="11"/>
      <c r="X1199" s="11">
        <f t="shared" si="2825"/>
        <v>6246.4</v>
      </c>
      <c r="Y1199" s="11">
        <f t="shared" si="2826"/>
        <v>36771.4</v>
      </c>
      <c r="Z1199" s="11">
        <f t="shared" si="2827"/>
        <v>0</v>
      </c>
      <c r="AA1199" s="11"/>
      <c r="AB1199" s="11"/>
      <c r="AC1199" s="11"/>
      <c r="AD1199" s="11">
        <f t="shared" si="2828"/>
        <v>6246.4</v>
      </c>
      <c r="AE1199" s="11">
        <f t="shared" si="2829"/>
        <v>36771.4</v>
      </c>
      <c r="AF1199" s="11">
        <f t="shared" si="2830"/>
        <v>0</v>
      </c>
      <c r="AG1199" s="11"/>
      <c r="AH1199" s="11">
        <f t="shared" si="2831"/>
        <v>6246.4</v>
      </c>
      <c r="AI1199" s="11">
        <f t="shared" si="2832"/>
        <v>36771.4</v>
      </c>
      <c r="AJ1199" s="11">
        <f t="shared" si="2833"/>
        <v>0</v>
      </c>
      <c r="AK1199" s="11">
        <v>6317.56</v>
      </c>
      <c r="AL1199" s="11">
        <v>-6317.56</v>
      </c>
      <c r="AM1199" s="11"/>
      <c r="AN1199" s="11">
        <f t="shared" si="2834"/>
        <v>12563.96</v>
      </c>
      <c r="AO1199" s="11">
        <f t="shared" si="2835"/>
        <v>30453.84</v>
      </c>
      <c r="AP1199" s="11">
        <f t="shared" si="2836"/>
        <v>0</v>
      </c>
      <c r="AQ1199" s="11"/>
      <c r="AR1199" s="11"/>
      <c r="AS1199" s="11"/>
      <c r="AT1199" s="11">
        <f t="shared" si="2837"/>
        <v>12563.96</v>
      </c>
      <c r="AU1199" s="11">
        <f t="shared" si="2838"/>
        <v>30453.84</v>
      </c>
      <c r="AV1199" s="11">
        <f t="shared" si="2839"/>
        <v>0</v>
      </c>
      <c r="AW1199" s="11"/>
      <c r="AX1199" s="11"/>
      <c r="AY1199" s="11"/>
      <c r="AZ1199" s="11">
        <f t="shared" si="2840"/>
        <v>12563.96</v>
      </c>
      <c r="BA1199" s="11">
        <f t="shared" si="2841"/>
        <v>30453.84</v>
      </c>
      <c r="BB1199" s="11">
        <f t="shared" si="2842"/>
        <v>0</v>
      </c>
      <c r="BC1199" s="11"/>
      <c r="BD1199" s="11"/>
      <c r="BE1199" s="11"/>
      <c r="BF1199" s="11">
        <f t="shared" si="2843"/>
        <v>12563.96</v>
      </c>
      <c r="BG1199" s="11">
        <f t="shared" si="2844"/>
        <v>30453.84</v>
      </c>
      <c r="BH1199" s="11">
        <f t="shared" si="2845"/>
        <v>0</v>
      </c>
      <c r="BI1199" s="11"/>
      <c r="BJ1199" s="11"/>
      <c r="BK1199" s="11"/>
      <c r="BL1199" s="11">
        <f t="shared" si="2783"/>
        <v>12563.96</v>
      </c>
      <c r="BM1199" s="11"/>
      <c r="BN1199" s="43">
        <f t="shared" si="2850"/>
        <v>12563.96</v>
      </c>
      <c r="BO1199" s="11">
        <f t="shared" si="2851"/>
        <v>30453.84</v>
      </c>
      <c r="BP1199" s="11"/>
      <c r="BQ1199" s="43">
        <f t="shared" si="2852"/>
        <v>30453.84</v>
      </c>
      <c r="BR1199" s="11">
        <f t="shared" si="2853"/>
        <v>0</v>
      </c>
      <c r="BS1199" s="11"/>
      <c r="BT1199" s="43">
        <f t="shared" si="2854"/>
        <v>0</v>
      </c>
      <c r="BU1199" s="11"/>
      <c r="BV1199" s="21"/>
      <c r="BW1199" s="21"/>
      <c r="BX1199" s="1" t="str">
        <f t="shared" si="2855"/>
        <v>0502</v>
      </c>
    </row>
    <row r="1200" spans="1:76" ht="46.8" customHeight="1" x14ac:dyDescent="0.3">
      <c r="A1200" s="62" t="s">
        <v>781</v>
      </c>
      <c r="B1200" s="63"/>
      <c r="C1200" s="62"/>
      <c r="D1200" s="62"/>
      <c r="E1200" s="65" t="s">
        <v>782</v>
      </c>
      <c r="F1200" s="11">
        <f t="shared" si="2857"/>
        <v>9201</v>
      </c>
      <c r="G1200" s="11">
        <f t="shared" si="2858"/>
        <v>0</v>
      </c>
      <c r="H1200" s="11">
        <f t="shared" si="2859"/>
        <v>0</v>
      </c>
      <c r="I1200" s="11">
        <f t="shared" si="2860"/>
        <v>0</v>
      </c>
      <c r="J1200" s="11">
        <f t="shared" si="2861"/>
        <v>0</v>
      </c>
      <c r="K1200" s="11">
        <f t="shared" si="2862"/>
        <v>0</v>
      </c>
      <c r="L1200" s="11">
        <f t="shared" si="2890"/>
        <v>9201</v>
      </c>
      <c r="M1200" s="11">
        <f t="shared" si="2891"/>
        <v>0</v>
      </c>
      <c r="N1200" s="11">
        <f t="shared" si="2892"/>
        <v>0</v>
      </c>
      <c r="O1200" s="11">
        <f t="shared" si="2863"/>
        <v>0</v>
      </c>
      <c r="P1200" s="11">
        <f t="shared" si="2864"/>
        <v>0</v>
      </c>
      <c r="Q1200" s="11">
        <f t="shared" si="2865"/>
        <v>0</v>
      </c>
      <c r="R1200" s="11">
        <f t="shared" si="2822"/>
        <v>9201</v>
      </c>
      <c r="S1200" s="11">
        <f t="shared" si="2823"/>
        <v>0</v>
      </c>
      <c r="T1200" s="11">
        <f t="shared" si="2824"/>
        <v>0</v>
      </c>
      <c r="U1200" s="11">
        <f t="shared" si="2866"/>
        <v>0</v>
      </c>
      <c r="V1200" s="11">
        <f t="shared" si="2867"/>
        <v>0</v>
      </c>
      <c r="W1200" s="11">
        <f t="shared" si="2868"/>
        <v>0</v>
      </c>
      <c r="X1200" s="11">
        <f t="shared" si="2825"/>
        <v>9201</v>
      </c>
      <c r="Y1200" s="11">
        <f t="shared" si="2826"/>
        <v>0</v>
      </c>
      <c r="Z1200" s="11">
        <f t="shared" si="2827"/>
        <v>0</v>
      </c>
      <c r="AA1200" s="11">
        <f t="shared" si="2869"/>
        <v>0</v>
      </c>
      <c r="AB1200" s="11">
        <f t="shared" si="2870"/>
        <v>0</v>
      </c>
      <c r="AC1200" s="11">
        <f t="shared" si="2871"/>
        <v>0</v>
      </c>
      <c r="AD1200" s="11">
        <f t="shared" si="2828"/>
        <v>9201</v>
      </c>
      <c r="AE1200" s="11">
        <f t="shared" si="2829"/>
        <v>0</v>
      </c>
      <c r="AF1200" s="11">
        <f t="shared" si="2830"/>
        <v>0</v>
      </c>
      <c r="AG1200" s="11">
        <f t="shared" si="2872"/>
        <v>0</v>
      </c>
      <c r="AH1200" s="11">
        <f t="shared" si="2831"/>
        <v>9201</v>
      </c>
      <c r="AI1200" s="11">
        <f t="shared" si="2832"/>
        <v>0</v>
      </c>
      <c r="AJ1200" s="11">
        <f t="shared" si="2833"/>
        <v>0</v>
      </c>
      <c r="AK1200" s="11">
        <f t="shared" si="2873"/>
        <v>0</v>
      </c>
      <c r="AL1200" s="11">
        <f t="shared" si="2874"/>
        <v>0</v>
      </c>
      <c r="AM1200" s="11">
        <f t="shared" si="2875"/>
        <v>0</v>
      </c>
      <c r="AN1200" s="11">
        <f t="shared" si="2834"/>
        <v>9201</v>
      </c>
      <c r="AO1200" s="11">
        <f t="shared" si="2835"/>
        <v>0</v>
      </c>
      <c r="AP1200" s="11">
        <f t="shared" si="2836"/>
        <v>0</v>
      </c>
      <c r="AQ1200" s="11">
        <f t="shared" si="2876"/>
        <v>0</v>
      </c>
      <c r="AR1200" s="11">
        <f t="shared" si="2877"/>
        <v>0</v>
      </c>
      <c r="AS1200" s="11">
        <f t="shared" si="2878"/>
        <v>0</v>
      </c>
      <c r="AT1200" s="11">
        <f t="shared" si="2837"/>
        <v>9201</v>
      </c>
      <c r="AU1200" s="11">
        <f t="shared" si="2838"/>
        <v>0</v>
      </c>
      <c r="AV1200" s="11">
        <f t="shared" si="2839"/>
        <v>0</v>
      </c>
      <c r="AW1200" s="11">
        <f t="shared" si="2879"/>
        <v>0</v>
      </c>
      <c r="AX1200" s="11">
        <f t="shared" si="2880"/>
        <v>0</v>
      </c>
      <c r="AY1200" s="11">
        <f t="shared" si="2881"/>
        <v>0</v>
      </c>
      <c r="AZ1200" s="11">
        <f t="shared" si="2840"/>
        <v>9201</v>
      </c>
      <c r="BA1200" s="11">
        <f t="shared" si="2841"/>
        <v>0</v>
      </c>
      <c r="BB1200" s="11">
        <f t="shared" si="2842"/>
        <v>0</v>
      </c>
      <c r="BC1200" s="11">
        <f t="shared" si="2882"/>
        <v>0</v>
      </c>
      <c r="BD1200" s="11">
        <f t="shared" si="2883"/>
        <v>0</v>
      </c>
      <c r="BE1200" s="11">
        <f t="shared" si="2884"/>
        <v>0</v>
      </c>
      <c r="BF1200" s="11">
        <f t="shared" si="2843"/>
        <v>9201</v>
      </c>
      <c r="BG1200" s="11">
        <f t="shared" si="2844"/>
        <v>0</v>
      </c>
      <c r="BH1200" s="11">
        <f t="shared" si="2845"/>
        <v>0</v>
      </c>
      <c r="BI1200" s="11">
        <f t="shared" si="2885"/>
        <v>0</v>
      </c>
      <c r="BJ1200" s="11">
        <f t="shared" si="2886"/>
        <v>0</v>
      </c>
      <c r="BK1200" s="11">
        <f t="shared" si="2887"/>
        <v>0</v>
      </c>
      <c r="BL1200" s="11">
        <f t="shared" si="2783"/>
        <v>9201</v>
      </c>
      <c r="BM1200" s="11">
        <f t="shared" si="2888"/>
        <v>0</v>
      </c>
      <c r="BN1200" s="43">
        <f t="shared" si="2850"/>
        <v>9201</v>
      </c>
      <c r="BO1200" s="11">
        <f t="shared" si="2851"/>
        <v>0</v>
      </c>
      <c r="BP1200" s="11">
        <f t="shared" si="2889"/>
        <v>0</v>
      </c>
      <c r="BQ1200" s="43">
        <f t="shared" si="2852"/>
        <v>0</v>
      </c>
      <c r="BR1200" s="11">
        <f t="shared" si="2853"/>
        <v>0</v>
      </c>
      <c r="BS1200" s="11">
        <f t="shared" si="2889"/>
        <v>0</v>
      </c>
      <c r="BT1200" s="43">
        <f t="shared" si="2854"/>
        <v>0</v>
      </c>
      <c r="BU1200" s="11">
        <f t="shared" si="2889"/>
        <v>0</v>
      </c>
      <c r="BV1200" s="21"/>
      <c r="BW1200" s="21"/>
      <c r="BX1200" s="1" t="str">
        <f t="shared" si="2855"/>
        <v/>
      </c>
    </row>
    <row r="1201" spans="1:76" ht="46.8" customHeight="1" x14ac:dyDescent="0.3">
      <c r="A1201" s="62" t="s">
        <v>781</v>
      </c>
      <c r="B1201" s="63" t="s">
        <v>41</v>
      </c>
      <c r="C1201" s="62"/>
      <c r="D1201" s="62"/>
      <c r="E1201" s="64" t="s">
        <v>42</v>
      </c>
      <c r="F1201" s="11">
        <f t="shared" si="2857"/>
        <v>9201</v>
      </c>
      <c r="G1201" s="11">
        <f t="shared" si="2858"/>
        <v>0</v>
      </c>
      <c r="H1201" s="11">
        <f t="shared" si="2859"/>
        <v>0</v>
      </c>
      <c r="I1201" s="11">
        <f t="shared" si="2860"/>
        <v>0</v>
      </c>
      <c r="J1201" s="11">
        <f t="shared" si="2861"/>
        <v>0</v>
      </c>
      <c r="K1201" s="11">
        <f t="shared" si="2862"/>
        <v>0</v>
      </c>
      <c r="L1201" s="11">
        <f t="shared" si="2890"/>
        <v>9201</v>
      </c>
      <c r="M1201" s="11">
        <f t="shared" si="2891"/>
        <v>0</v>
      </c>
      <c r="N1201" s="11">
        <f t="shared" si="2892"/>
        <v>0</v>
      </c>
      <c r="O1201" s="11">
        <f t="shared" si="2863"/>
        <v>0</v>
      </c>
      <c r="P1201" s="11">
        <f t="shared" si="2864"/>
        <v>0</v>
      </c>
      <c r="Q1201" s="11">
        <f t="shared" si="2865"/>
        <v>0</v>
      </c>
      <c r="R1201" s="11">
        <f t="shared" si="2822"/>
        <v>9201</v>
      </c>
      <c r="S1201" s="11">
        <f t="shared" si="2823"/>
        <v>0</v>
      </c>
      <c r="T1201" s="11">
        <f t="shared" si="2824"/>
        <v>0</v>
      </c>
      <c r="U1201" s="11">
        <f t="shared" si="2866"/>
        <v>0</v>
      </c>
      <c r="V1201" s="11">
        <f t="shared" si="2867"/>
        <v>0</v>
      </c>
      <c r="W1201" s="11">
        <f t="shared" si="2868"/>
        <v>0</v>
      </c>
      <c r="X1201" s="11">
        <f t="shared" si="2825"/>
        <v>9201</v>
      </c>
      <c r="Y1201" s="11">
        <f t="shared" si="2826"/>
        <v>0</v>
      </c>
      <c r="Z1201" s="11">
        <f t="shared" si="2827"/>
        <v>0</v>
      </c>
      <c r="AA1201" s="11">
        <f t="shared" si="2869"/>
        <v>0</v>
      </c>
      <c r="AB1201" s="11">
        <f t="shared" si="2870"/>
        <v>0</v>
      </c>
      <c r="AC1201" s="11">
        <f t="shared" si="2871"/>
        <v>0</v>
      </c>
      <c r="AD1201" s="11">
        <f t="shared" si="2828"/>
        <v>9201</v>
      </c>
      <c r="AE1201" s="11">
        <f t="shared" si="2829"/>
        <v>0</v>
      </c>
      <c r="AF1201" s="11">
        <f t="shared" si="2830"/>
        <v>0</v>
      </c>
      <c r="AG1201" s="11">
        <f t="shared" si="2872"/>
        <v>0</v>
      </c>
      <c r="AH1201" s="11">
        <f t="shared" si="2831"/>
        <v>9201</v>
      </c>
      <c r="AI1201" s="11">
        <f t="shared" si="2832"/>
        <v>0</v>
      </c>
      <c r="AJ1201" s="11">
        <f t="shared" si="2833"/>
        <v>0</v>
      </c>
      <c r="AK1201" s="11">
        <f t="shared" si="2873"/>
        <v>0</v>
      </c>
      <c r="AL1201" s="11">
        <f t="shared" si="2874"/>
        <v>0</v>
      </c>
      <c r="AM1201" s="11">
        <f t="shared" si="2875"/>
        <v>0</v>
      </c>
      <c r="AN1201" s="11">
        <f t="shared" si="2834"/>
        <v>9201</v>
      </c>
      <c r="AO1201" s="11">
        <f t="shared" si="2835"/>
        <v>0</v>
      </c>
      <c r="AP1201" s="11">
        <f t="shared" si="2836"/>
        <v>0</v>
      </c>
      <c r="AQ1201" s="11">
        <f t="shared" si="2876"/>
        <v>0</v>
      </c>
      <c r="AR1201" s="11">
        <f t="shared" si="2877"/>
        <v>0</v>
      </c>
      <c r="AS1201" s="11">
        <f t="shared" si="2878"/>
        <v>0</v>
      </c>
      <c r="AT1201" s="11">
        <f t="shared" si="2837"/>
        <v>9201</v>
      </c>
      <c r="AU1201" s="11">
        <f t="shared" si="2838"/>
        <v>0</v>
      </c>
      <c r="AV1201" s="11">
        <f t="shared" si="2839"/>
        <v>0</v>
      </c>
      <c r="AW1201" s="11">
        <f t="shared" si="2879"/>
        <v>0</v>
      </c>
      <c r="AX1201" s="11">
        <f t="shared" si="2880"/>
        <v>0</v>
      </c>
      <c r="AY1201" s="11">
        <f t="shared" si="2881"/>
        <v>0</v>
      </c>
      <c r="AZ1201" s="11">
        <f t="shared" si="2840"/>
        <v>9201</v>
      </c>
      <c r="BA1201" s="11">
        <f t="shared" si="2841"/>
        <v>0</v>
      </c>
      <c r="BB1201" s="11">
        <f t="shared" si="2842"/>
        <v>0</v>
      </c>
      <c r="BC1201" s="11">
        <f t="shared" si="2882"/>
        <v>0</v>
      </c>
      <c r="BD1201" s="11">
        <f t="shared" si="2883"/>
        <v>0</v>
      </c>
      <c r="BE1201" s="11">
        <f t="shared" si="2884"/>
        <v>0</v>
      </c>
      <c r="BF1201" s="11">
        <f t="shared" si="2843"/>
        <v>9201</v>
      </c>
      <c r="BG1201" s="11">
        <f t="shared" si="2844"/>
        <v>0</v>
      </c>
      <c r="BH1201" s="11">
        <f t="shared" si="2845"/>
        <v>0</v>
      </c>
      <c r="BI1201" s="11">
        <f t="shared" si="2885"/>
        <v>0</v>
      </c>
      <c r="BJ1201" s="11">
        <f t="shared" si="2886"/>
        <v>0</v>
      </c>
      <c r="BK1201" s="11">
        <f t="shared" si="2887"/>
        <v>0</v>
      </c>
      <c r="BL1201" s="11">
        <f t="shared" si="2783"/>
        <v>9201</v>
      </c>
      <c r="BM1201" s="11">
        <f t="shared" si="2888"/>
        <v>0</v>
      </c>
      <c r="BN1201" s="43">
        <f t="shared" si="2850"/>
        <v>9201</v>
      </c>
      <c r="BO1201" s="11">
        <f t="shared" si="2851"/>
        <v>0</v>
      </c>
      <c r="BP1201" s="11">
        <f t="shared" si="2889"/>
        <v>0</v>
      </c>
      <c r="BQ1201" s="43">
        <f t="shared" si="2852"/>
        <v>0</v>
      </c>
      <c r="BR1201" s="11">
        <f t="shared" si="2853"/>
        <v>0</v>
      </c>
      <c r="BS1201" s="11">
        <f t="shared" si="2889"/>
        <v>0</v>
      </c>
      <c r="BT1201" s="43">
        <f t="shared" si="2854"/>
        <v>0</v>
      </c>
      <c r="BU1201" s="11">
        <f t="shared" si="2889"/>
        <v>0</v>
      </c>
      <c r="BV1201" s="21"/>
      <c r="BW1201" s="21"/>
      <c r="BX1201" s="1" t="str">
        <f t="shared" si="2855"/>
        <v/>
      </c>
    </row>
    <row r="1202" spans="1:76" ht="15.6" customHeight="1" x14ac:dyDescent="0.3">
      <c r="A1202" s="62" t="s">
        <v>781</v>
      </c>
      <c r="B1202" s="63">
        <v>400</v>
      </c>
      <c r="C1202" s="62" t="s">
        <v>66</v>
      </c>
      <c r="D1202" s="62" t="s">
        <v>323</v>
      </c>
      <c r="E1202" s="64" t="s">
        <v>768</v>
      </c>
      <c r="F1202" s="11">
        <v>9201</v>
      </c>
      <c r="G1202" s="11">
        <v>0</v>
      </c>
      <c r="H1202" s="11">
        <v>0</v>
      </c>
      <c r="I1202" s="11"/>
      <c r="J1202" s="11"/>
      <c r="K1202" s="11"/>
      <c r="L1202" s="11">
        <f t="shared" si="2890"/>
        <v>9201</v>
      </c>
      <c r="M1202" s="11">
        <f t="shared" si="2891"/>
        <v>0</v>
      </c>
      <c r="N1202" s="11">
        <f t="shared" si="2892"/>
        <v>0</v>
      </c>
      <c r="O1202" s="11"/>
      <c r="P1202" s="11"/>
      <c r="Q1202" s="11"/>
      <c r="R1202" s="11">
        <f t="shared" si="2822"/>
        <v>9201</v>
      </c>
      <c r="S1202" s="11">
        <f t="shared" si="2823"/>
        <v>0</v>
      </c>
      <c r="T1202" s="11">
        <f t="shared" si="2824"/>
        <v>0</v>
      </c>
      <c r="U1202" s="11"/>
      <c r="V1202" s="11"/>
      <c r="W1202" s="11"/>
      <c r="X1202" s="11">
        <f t="shared" si="2825"/>
        <v>9201</v>
      </c>
      <c r="Y1202" s="11">
        <f t="shared" si="2826"/>
        <v>0</v>
      </c>
      <c r="Z1202" s="11">
        <f t="shared" si="2827"/>
        <v>0</v>
      </c>
      <c r="AA1202" s="11"/>
      <c r="AB1202" s="11"/>
      <c r="AC1202" s="11"/>
      <c r="AD1202" s="11">
        <f t="shared" si="2828"/>
        <v>9201</v>
      </c>
      <c r="AE1202" s="11">
        <f t="shared" si="2829"/>
        <v>0</v>
      </c>
      <c r="AF1202" s="11">
        <f t="shared" si="2830"/>
        <v>0</v>
      </c>
      <c r="AG1202" s="11"/>
      <c r="AH1202" s="11">
        <f t="shared" si="2831"/>
        <v>9201</v>
      </c>
      <c r="AI1202" s="11">
        <f t="shared" si="2832"/>
        <v>0</v>
      </c>
      <c r="AJ1202" s="11">
        <f t="shared" si="2833"/>
        <v>0</v>
      </c>
      <c r="AK1202" s="11"/>
      <c r="AL1202" s="11"/>
      <c r="AM1202" s="11"/>
      <c r="AN1202" s="11">
        <f t="shared" si="2834"/>
        <v>9201</v>
      </c>
      <c r="AO1202" s="11">
        <f t="shared" si="2835"/>
        <v>0</v>
      </c>
      <c r="AP1202" s="11">
        <f t="shared" si="2836"/>
        <v>0</v>
      </c>
      <c r="AQ1202" s="11"/>
      <c r="AR1202" s="11"/>
      <c r="AS1202" s="11"/>
      <c r="AT1202" s="11">
        <f t="shared" si="2837"/>
        <v>9201</v>
      </c>
      <c r="AU1202" s="11">
        <f t="shared" si="2838"/>
        <v>0</v>
      </c>
      <c r="AV1202" s="11">
        <f t="shared" si="2839"/>
        <v>0</v>
      </c>
      <c r="AW1202" s="11"/>
      <c r="AX1202" s="11"/>
      <c r="AY1202" s="11"/>
      <c r="AZ1202" s="11">
        <f t="shared" si="2840"/>
        <v>9201</v>
      </c>
      <c r="BA1202" s="11">
        <f t="shared" si="2841"/>
        <v>0</v>
      </c>
      <c r="BB1202" s="11">
        <f t="shared" si="2842"/>
        <v>0</v>
      </c>
      <c r="BC1202" s="11"/>
      <c r="BD1202" s="11"/>
      <c r="BE1202" s="11"/>
      <c r="BF1202" s="11">
        <f t="shared" si="2843"/>
        <v>9201</v>
      </c>
      <c r="BG1202" s="11">
        <f t="shared" si="2844"/>
        <v>0</v>
      </c>
      <c r="BH1202" s="11">
        <f t="shared" si="2845"/>
        <v>0</v>
      </c>
      <c r="BI1202" s="11"/>
      <c r="BJ1202" s="11"/>
      <c r="BK1202" s="11"/>
      <c r="BL1202" s="11">
        <f t="shared" si="2783"/>
        <v>9201</v>
      </c>
      <c r="BM1202" s="11"/>
      <c r="BN1202" s="43">
        <f t="shared" si="2850"/>
        <v>9201</v>
      </c>
      <c r="BO1202" s="11">
        <f t="shared" si="2851"/>
        <v>0</v>
      </c>
      <c r="BP1202" s="11"/>
      <c r="BQ1202" s="43">
        <f t="shared" si="2852"/>
        <v>0</v>
      </c>
      <c r="BR1202" s="11">
        <f t="shared" si="2853"/>
        <v>0</v>
      </c>
      <c r="BS1202" s="11"/>
      <c r="BT1202" s="43">
        <f t="shared" si="2854"/>
        <v>0</v>
      </c>
      <c r="BU1202" s="11"/>
      <c r="BV1202" s="21"/>
      <c r="BW1202" s="21"/>
      <c r="BX1202" s="1" t="str">
        <f t="shared" si="2855"/>
        <v>0502</v>
      </c>
    </row>
    <row r="1203" spans="1:76" ht="31.2" customHeight="1" x14ac:dyDescent="0.3">
      <c r="A1203" s="62" t="s">
        <v>783</v>
      </c>
      <c r="B1203" s="63"/>
      <c r="C1203" s="62"/>
      <c r="D1203" s="62"/>
      <c r="E1203" s="65" t="s">
        <v>784</v>
      </c>
      <c r="F1203" s="11"/>
      <c r="G1203" s="11"/>
      <c r="H1203" s="11"/>
      <c r="I1203" s="11"/>
      <c r="J1203" s="11"/>
      <c r="K1203" s="11"/>
      <c r="L1203" s="11"/>
      <c r="M1203" s="11"/>
      <c r="N1203" s="11"/>
      <c r="O1203" s="11">
        <f t="shared" si="2863"/>
        <v>13660</v>
      </c>
      <c r="P1203" s="11">
        <f t="shared" si="2864"/>
        <v>0</v>
      </c>
      <c r="Q1203" s="11">
        <f t="shared" si="2865"/>
        <v>0</v>
      </c>
      <c r="R1203" s="11">
        <f t="shared" si="2822"/>
        <v>13660</v>
      </c>
      <c r="S1203" s="11">
        <f t="shared" si="2823"/>
        <v>0</v>
      </c>
      <c r="T1203" s="11">
        <f t="shared" si="2824"/>
        <v>0</v>
      </c>
      <c r="U1203" s="11">
        <f t="shared" si="2866"/>
        <v>0</v>
      </c>
      <c r="V1203" s="11">
        <f t="shared" si="2867"/>
        <v>0</v>
      </c>
      <c r="W1203" s="11">
        <f t="shared" si="2868"/>
        <v>0</v>
      </c>
      <c r="X1203" s="11">
        <f t="shared" si="2825"/>
        <v>13660</v>
      </c>
      <c r="Y1203" s="11">
        <f t="shared" si="2826"/>
        <v>0</v>
      </c>
      <c r="Z1203" s="11">
        <f t="shared" si="2827"/>
        <v>0</v>
      </c>
      <c r="AA1203" s="11">
        <f t="shared" si="2869"/>
        <v>0</v>
      </c>
      <c r="AB1203" s="11">
        <f t="shared" si="2870"/>
        <v>0</v>
      </c>
      <c r="AC1203" s="11">
        <f t="shared" si="2871"/>
        <v>0</v>
      </c>
      <c r="AD1203" s="11">
        <f t="shared" si="2828"/>
        <v>13660</v>
      </c>
      <c r="AE1203" s="11">
        <f t="shared" si="2829"/>
        <v>0</v>
      </c>
      <c r="AF1203" s="11">
        <f t="shared" si="2830"/>
        <v>0</v>
      </c>
      <c r="AG1203" s="11">
        <f t="shared" si="2872"/>
        <v>0</v>
      </c>
      <c r="AH1203" s="11">
        <f t="shared" si="2831"/>
        <v>13660</v>
      </c>
      <c r="AI1203" s="11">
        <f t="shared" si="2832"/>
        <v>0</v>
      </c>
      <c r="AJ1203" s="11">
        <f t="shared" si="2833"/>
        <v>0</v>
      </c>
      <c r="AK1203" s="11">
        <f t="shared" si="2873"/>
        <v>0</v>
      </c>
      <c r="AL1203" s="11">
        <f t="shared" si="2874"/>
        <v>0</v>
      </c>
      <c r="AM1203" s="11">
        <f t="shared" si="2875"/>
        <v>0</v>
      </c>
      <c r="AN1203" s="11">
        <f t="shared" si="2834"/>
        <v>13660</v>
      </c>
      <c r="AO1203" s="11">
        <f t="shared" si="2835"/>
        <v>0</v>
      </c>
      <c r="AP1203" s="11">
        <f t="shared" si="2836"/>
        <v>0</v>
      </c>
      <c r="AQ1203" s="11">
        <f t="shared" si="2876"/>
        <v>0</v>
      </c>
      <c r="AR1203" s="11">
        <f t="shared" si="2877"/>
        <v>0</v>
      </c>
      <c r="AS1203" s="11">
        <f t="shared" si="2878"/>
        <v>0</v>
      </c>
      <c r="AT1203" s="11">
        <f t="shared" si="2837"/>
        <v>13660</v>
      </c>
      <c r="AU1203" s="11">
        <f t="shared" si="2838"/>
        <v>0</v>
      </c>
      <c r="AV1203" s="11">
        <f t="shared" si="2839"/>
        <v>0</v>
      </c>
      <c r="AW1203" s="11">
        <f t="shared" si="2879"/>
        <v>0</v>
      </c>
      <c r="AX1203" s="11">
        <f t="shared" si="2880"/>
        <v>0</v>
      </c>
      <c r="AY1203" s="11">
        <f t="shared" si="2881"/>
        <v>0</v>
      </c>
      <c r="AZ1203" s="11">
        <f t="shared" si="2840"/>
        <v>13660</v>
      </c>
      <c r="BA1203" s="11">
        <f t="shared" si="2841"/>
        <v>0</v>
      </c>
      <c r="BB1203" s="11">
        <f t="shared" si="2842"/>
        <v>0</v>
      </c>
      <c r="BC1203" s="11">
        <f t="shared" si="2882"/>
        <v>0</v>
      </c>
      <c r="BD1203" s="11">
        <f t="shared" si="2883"/>
        <v>0</v>
      </c>
      <c r="BE1203" s="11">
        <f t="shared" si="2884"/>
        <v>0</v>
      </c>
      <c r="BF1203" s="11">
        <f t="shared" si="2843"/>
        <v>13660</v>
      </c>
      <c r="BG1203" s="11">
        <f t="shared" si="2844"/>
        <v>0</v>
      </c>
      <c r="BH1203" s="11">
        <f t="shared" si="2845"/>
        <v>0</v>
      </c>
      <c r="BI1203" s="11">
        <f t="shared" si="2885"/>
        <v>0</v>
      </c>
      <c r="BJ1203" s="11">
        <f t="shared" si="2886"/>
        <v>0</v>
      </c>
      <c r="BK1203" s="11">
        <f t="shared" si="2887"/>
        <v>0</v>
      </c>
      <c r="BL1203" s="11">
        <f t="shared" si="2783"/>
        <v>13660</v>
      </c>
      <c r="BM1203" s="11">
        <f t="shared" si="2888"/>
        <v>0</v>
      </c>
      <c r="BN1203" s="43">
        <f t="shared" si="2850"/>
        <v>13660</v>
      </c>
      <c r="BO1203" s="11">
        <f t="shared" si="2851"/>
        <v>0</v>
      </c>
      <c r="BP1203" s="11">
        <f t="shared" si="2889"/>
        <v>0</v>
      </c>
      <c r="BQ1203" s="43">
        <f t="shared" si="2852"/>
        <v>0</v>
      </c>
      <c r="BR1203" s="11">
        <f t="shared" si="2853"/>
        <v>0</v>
      </c>
      <c r="BS1203" s="11">
        <f t="shared" si="2889"/>
        <v>0</v>
      </c>
      <c r="BT1203" s="43">
        <f t="shared" si="2854"/>
        <v>0</v>
      </c>
      <c r="BU1203" s="11">
        <f t="shared" si="2889"/>
        <v>0</v>
      </c>
      <c r="BV1203" s="21"/>
      <c r="BW1203" s="21"/>
      <c r="BX1203" s="1" t="str">
        <f t="shared" si="2855"/>
        <v/>
      </c>
    </row>
    <row r="1204" spans="1:76" ht="46.8" customHeight="1" x14ac:dyDescent="0.3">
      <c r="A1204" s="62" t="s">
        <v>783</v>
      </c>
      <c r="B1204" s="63" t="s">
        <v>41</v>
      </c>
      <c r="C1204" s="62"/>
      <c r="D1204" s="62"/>
      <c r="E1204" s="64" t="s">
        <v>42</v>
      </c>
      <c r="F1204" s="11"/>
      <c r="G1204" s="11"/>
      <c r="H1204" s="11"/>
      <c r="I1204" s="11"/>
      <c r="J1204" s="11"/>
      <c r="K1204" s="11"/>
      <c r="L1204" s="11"/>
      <c r="M1204" s="11"/>
      <c r="N1204" s="11"/>
      <c r="O1204" s="11">
        <f t="shared" si="2863"/>
        <v>13660</v>
      </c>
      <c r="P1204" s="11">
        <f t="shared" si="2864"/>
        <v>0</v>
      </c>
      <c r="Q1204" s="11">
        <f t="shared" si="2865"/>
        <v>0</v>
      </c>
      <c r="R1204" s="11">
        <f t="shared" si="2822"/>
        <v>13660</v>
      </c>
      <c r="S1204" s="11">
        <f t="shared" si="2823"/>
        <v>0</v>
      </c>
      <c r="T1204" s="11">
        <f t="shared" si="2824"/>
        <v>0</v>
      </c>
      <c r="U1204" s="11">
        <f t="shared" si="2866"/>
        <v>0</v>
      </c>
      <c r="V1204" s="11">
        <f t="shared" si="2867"/>
        <v>0</v>
      </c>
      <c r="W1204" s="11">
        <f t="shared" si="2868"/>
        <v>0</v>
      </c>
      <c r="X1204" s="11">
        <f t="shared" si="2825"/>
        <v>13660</v>
      </c>
      <c r="Y1204" s="11">
        <f t="shared" si="2826"/>
        <v>0</v>
      </c>
      <c r="Z1204" s="11">
        <f t="shared" si="2827"/>
        <v>0</v>
      </c>
      <c r="AA1204" s="11">
        <f t="shared" si="2869"/>
        <v>0</v>
      </c>
      <c r="AB1204" s="11">
        <f t="shared" si="2870"/>
        <v>0</v>
      </c>
      <c r="AC1204" s="11">
        <f t="shared" si="2871"/>
        <v>0</v>
      </c>
      <c r="AD1204" s="11">
        <f t="shared" si="2828"/>
        <v>13660</v>
      </c>
      <c r="AE1204" s="11">
        <f t="shared" si="2829"/>
        <v>0</v>
      </c>
      <c r="AF1204" s="11">
        <f t="shared" si="2830"/>
        <v>0</v>
      </c>
      <c r="AG1204" s="11">
        <f t="shared" si="2872"/>
        <v>0</v>
      </c>
      <c r="AH1204" s="11">
        <f t="shared" si="2831"/>
        <v>13660</v>
      </c>
      <c r="AI1204" s="11">
        <f t="shared" si="2832"/>
        <v>0</v>
      </c>
      <c r="AJ1204" s="11">
        <f t="shared" si="2833"/>
        <v>0</v>
      </c>
      <c r="AK1204" s="11">
        <f t="shared" si="2873"/>
        <v>0</v>
      </c>
      <c r="AL1204" s="11">
        <f t="shared" si="2874"/>
        <v>0</v>
      </c>
      <c r="AM1204" s="11">
        <f t="shared" si="2875"/>
        <v>0</v>
      </c>
      <c r="AN1204" s="11">
        <f t="shared" si="2834"/>
        <v>13660</v>
      </c>
      <c r="AO1204" s="11">
        <f t="shared" si="2835"/>
        <v>0</v>
      </c>
      <c r="AP1204" s="11">
        <f t="shared" si="2836"/>
        <v>0</v>
      </c>
      <c r="AQ1204" s="11">
        <f t="shared" si="2876"/>
        <v>0</v>
      </c>
      <c r="AR1204" s="11">
        <f t="shared" si="2877"/>
        <v>0</v>
      </c>
      <c r="AS1204" s="11">
        <f t="shared" si="2878"/>
        <v>0</v>
      </c>
      <c r="AT1204" s="11">
        <f t="shared" si="2837"/>
        <v>13660</v>
      </c>
      <c r="AU1204" s="11">
        <f t="shared" si="2838"/>
        <v>0</v>
      </c>
      <c r="AV1204" s="11">
        <f t="shared" si="2839"/>
        <v>0</v>
      </c>
      <c r="AW1204" s="11">
        <f t="shared" si="2879"/>
        <v>0</v>
      </c>
      <c r="AX1204" s="11">
        <f t="shared" si="2880"/>
        <v>0</v>
      </c>
      <c r="AY1204" s="11">
        <f t="shared" si="2881"/>
        <v>0</v>
      </c>
      <c r="AZ1204" s="11">
        <f t="shared" si="2840"/>
        <v>13660</v>
      </c>
      <c r="BA1204" s="11">
        <f t="shared" si="2841"/>
        <v>0</v>
      </c>
      <c r="BB1204" s="11">
        <f t="shared" si="2842"/>
        <v>0</v>
      </c>
      <c r="BC1204" s="11">
        <f t="shared" si="2882"/>
        <v>0</v>
      </c>
      <c r="BD1204" s="11">
        <f t="shared" si="2883"/>
        <v>0</v>
      </c>
      <c r="BE1204" s="11">
        <f t="shared" si="2884"/>
        <v>0</v>
      </c>
      <c r="BF1204" s="11">
        <f t="shared" si="2843"/>
        <v>13660</v>
      </c>
      <c r="BG1204" s="11">
        <f t="shared" si="2844"/>
        <v>0</v>
      </c>
      <c r="BH1204" s="11">
        <f t="shared" si="2845"/>
        <v>0</v>
      </c>
      <c r="BI1204" s="11">
        <f t="shared" si="2885"/>
        <v>0</v>
      </c>
      <c r="BJ1204" s="11">
        <f t="shared" si="2886"/>
        <v>0</v>
      </c>
      <c r="BK1204" s="11">
        <f t="shared" si="2887"/>
        <v>0</v>
      </c>
      <c r="BL1204" s="11">
        <f t="shared" si="2783"/>
        <v>13660</v>
      </c>
      <c r="BM1204" s="11">
        <f t="shared" si="2888"/>
        <v>0</v>
      </c>
      <c r="BN1204" s="43">
        <f t="shared" si="2850"/>
        <v>13660</v>
      </c>
      <c r="BO1204" s="11">
        <f t="shared" si="2851"/>
        <v>0</v>
      </c>
      <c r="BP1204" s="11">
        <f t="shared" si="2889"/>
        <v>0</v>
      </c>
      <c r="BQ1204" s="43">
        <f t="shared" si="2852"/>
        <v>0</v>
      </c>
      <c r="BR1204" s="11">
        <f t="shared" si="2853"/>
        <v>0</v>
      </c>
      <c r="BS1204" s="11">
        <f t="shared" si="2889"/>
        <v>0</v>
      </c>
      <c r="BT1204" s="43">
        <f t="shared" si="2854"/>
        <v>0</v>
      </c>
      <c r="BU1204" s="11">
        <f t="shared" si="2889"/>
        <v>0</v>
      </c>
      <c r="BV1204" s="21"/>
      <c r="BW1204" s="21"/>
      <c r="BX1204" s="1" t="str">
        <f t="shared" si="2855"/>
        <v/>
      </c>
    </row>
    <row r="1205" spans="1:76" ht="15.6" customHeight="1" x14ac:dyDescent="0.3">
      <c r="A1205" s="62" t="s">
        <v>783</v>
      </c>
      <c r="B1205" s="63">
        <v>400</v>
      </c>
      <c r="C1205" s="62" t="s">
        <v>66</v>
      </c>
      <c r="D1205" s="62" t="s">
        <v>67</v>
      </c>
      <c r="E1205" s="64" t="s">
        <v>68</v>
      </c>
      <c r="F1205" s="11"/>
      <c r="G1205" s="11"/>
      <c r="H1205" s="11"/>
      <c r="I1205" s="11"/>
      <c r="J1205" s="11"/>
      <c r="K1205" s="11"/>
      <c r="L1205" s="11"/>
      <c r="M1205" s="11"/>
      <c r="N1205" s="11"/>
      <c r="O1205" s="11">
        <v>13660</v>
      </c>
      <c r="P1205" s="11"/>
      <c r="Q1205" s="11"/>
      <c r="R1205" s="11">
        <f t="shared" si="2822"/>
        <v>13660</v>
      </c>
      <c r="S1205" s="11">
        <f t="shared" si="2823"/>
        <v>0</v>
      </c>
      <c r="T1205" s="11">
        <f t="shared" si="2824"/>
        <v>0</v>
      </c>
      <c r="U1205" s="11"/>
      <c r="V1205" s="11"/>
      <c r="W1205" s="11"/>
      <c r="X1205" s="11">
        <f t="shared" si="2825"/>
        <v>13660</v>
      </c>
      <c r="Y1205" s="11">
        <f t="shared" si="2826"/>
        <v>0</v>
      </c>
      <c r="Z1205" s="11">
        <f t="shared" si="2827"/>
        <v>0</v>
      </c>
      <c r="AA1205" s="11"/>
      <c r="AB1205" s="11"/>
      <c r="AC1205" s="11"/>
      <c r="AD1205" s="11">
        <f t="shared" si="2828"/>
        <v>13660</v>
      </c>
      <c r="AE1205" s="11">
        <f t="shared" si="2829"/>
        <v>0</v>
      </c>
      <c r="AF1205" s="11">
        <f t="shared" si="2830"/>
        <v>0</v>
      </c>
      <c r="AG1205" s="11"/>
      <c r="AH1205" s="11">
        <f t="shared" si="2831"/>
        <v>13660</v>
      </c>
      <c r="AI1205" s="11">
        <f t="shared" si="2832"/>
        <v>0</v>
      </c>
      <c r="AJ1205" s="11">
        <f t="shared" si="2833"/>
        <v>0</v>
      </c>
      <c r="AK1205" s="11"/>
      <c r="AL1205" s="11"/>
      <c r="AM1205" s="11"/>
      <c r="AN1205" s="11">
        <f t="shared" si="2834"/>
        <v>13660</v>
      </c>
      <c r="AO1205" s="11">
        <f t="shared" si="2835"/>
        <v>0</v>
      </c>
      <c r="AP1205" s="11">
        <f t="shared" si="2836"/>
        <v>0</v>
      </c>
      <c r="AQ1205" s="11"/>
      <c r="AR1205" s="11"/>
      <c r="AS1205" s="11"/>
      <c r="AT1205" s="11">
        <f t="shared" si="2837"/>
        <v>13660</v>
      </c>
      <c r="AU1205" s="11">
        <f t="shared" si="2838"/>
        <v>0</v>
      </c>
      <c r="AV1205" s="11">
        <f t="shared" si="2839"/>
        <v>0</v>
      </c>
      <c r="AW1205" s="11"/>
      <c r="AX1205" s="11"/>
      <c r="AY1205" s="11"/>
      <c r="AZ1205" s="11">
        <f t="shared" si="2840"/>
        <v>13660</v>
      </c>
      <c r="BA1205" s="11">
        <f t="shared" si="2841"/>
        <v>0</v>
      </c>
      <c r="BB1205" s="11">
        <f t="shared" si="2842"/>
        <v>0</v>
      </c>
      <c r="BC1205" s="11"/>
      <c r="BD1205" s="11"/>
      <c r="BE1205" s="11"/>
      <c r="BF1205" s="11">
        <f t="shared" si="2843"/>
        <v>13660</v>
      </c>
      <c r="BG1205" s="11">
        <f t="shared" si="2844"/>
        <v>0</v>
      </c>
      <c r="BH1205" s="11">
        <f t="shared" si="2845"/>
        <v>0</v>
      </c>
      <c r="BI1205" s="11"/>
      <c r="BJ1205" s="11"/>
      <c r="BK1205" s="11"/>
      <c r="BL1205" s="11">
        <f t="shared" si="2783"/>
        <v>13660</v>
      </c>
      <c r="BM1205" s="11"/>
      <c r="BN1205" s="43">
        <f t="shared" si="2850"/>
        <v>13660</v>
      </c>
      <c r="BO1205" s="11">
        <f t="shared" si="2851"/>
        <v>0</v>
      </c>
      <c r="BP1205" s="11"/>
      <c r="BQ1205" s="43">
        <f t="shared" si="2852"/>
        <v>0</v>
      </c>
      <c r="BR1205" s="11">
        <f t="shared" si="2853"/>
        <v>0</v>
      </c>
      <c r="BS1205" s="11"/>
      <c r="BT1205" s="43">
        <f t="shared" si="2854"/>
        <v>0</v>
      </c>
      <c r="BU1205" s="11"/>
      <c r="BV1205" s="21"/>
      <c r="BW1205" s="21"/>
      <c r="BX1205" s="1" t="str">
        <f t="shared" si="2855"/>
        <v>0503</v>
      </c>
    </row>
    <row r="1206" spans="1:76" ht="31.2" customHeight="1" x14ac:dyDescent="0.3">
      <c r="A1206" s="62" t="s">
        <v>785</v>
      </c>
      <c r="B1206" s="63"/>
      <c r="C1206" s="62"/>
      <c r="D1206" s="62"/>
      <c r="E1206" s="65" t="s">
        <v>786</v>
      </c>
      <c r="F1206" s="11"/>
      <c r="G1206" s="11"/>
      <c r="H1206" s="11"/>
      <c r="I1206" s="11"/>
      <c r="J1206" s="11"/>
      <c r="K1206" s="11"/>
      <c r="L1206" s="11"/>
      <c r="M1206" s="11"/>
      <c r="N1206" s="11"/>
      <c r="O1206" s="11">
        <f t="shared" si="2863"/>
        <v>52.44867</v>
      </c>
      <c r="P1206" s="11">
        <f t="shared" si="2864"/>
        <v>0</v>
      </c>
      <c r="Q1206" s="11">
        <f t="shared" si="2865"/>
        <v>0</v>
      </c>
      <c r="R1206" s="11">
        <f t="shared" si="2822"/>
        <v>52.44867</v>
      </c>
      <c r="S1206" s="11">
        <f t="shared" si="2823"/>
        <v>0</v>
      </c>
      <c r="T1206" s="11">
        <f t="shared" si="2824"/>
        <v>0</v>
      </c>
      <c r="U1206" s="11">
        <f t="shared" si="2866"/>
        <v>0</v>
      </c>
      <c r="V1206" s="11">
        <f t="shared" si="2867"/>
        <v>0</v>
      </c>
      <c r="W1206" s="11">
        <f t="shared" si="2868"/>
        <v>0</v>
      </c>
      <c r="X1206" s="11">
        <f t="shared" si="2825"/>
        <v>52.44867</v>
      </c>
      <c r="Y1206" s="11">
        <f t="shared" si="2826"/>
        <v>0</v>
      </c>
      <c r="Z1206" s="11">
        <f t="shared" si="2827"/>
        <v>0</v>
      </c>
      <c r="AA1206" s="11">
        <f t="shared" si="2869"/>
        <v>0</v>
      </c>
      <c r="AB1206" s="11">
        <f t="shared" si="2870"/>
        <v>0</v>
      </c>
      <c r="AC1206" s="11">
        <f t="shared" si="2871"/>
        <v>0</v>
      </c>
      <c r="AD1206" s="11">
        <f t="shared" si="2828"/>
        <v>52.44867</v>
      </c>
      <c r="AE1206" s="11">
        <f t="shared" si="2829"/>
        <v>0</v>
      </c>
      <c r="AF1206" s="11">
        <f t="shared" si="2830"/>
        <v>0</v>
      </c>
      <c r="AG1206" s="11">
        <f t="shared" si="2872"/>
        <v>0</v>
      </c>
      <c r="AH1206" s="11">
        <f t="shared" si="2831"/>
        <v>52.44867</v>
      </c>
      <c r="AI1206" s="11">
        <f t="shared" si="2832"/>
        <v>0</v>
      </c>
      <c r="AJ1206" s="11">
        <f t="shared" si="2833"/>
        <v>0</v>
      </c>
      <c r="AK1206" s="11">
        <f t="shared" si="2873"/>
        <v>0</v>
      </c>
      <c r="AL1206" s="11">
        <f t="shared" si="2874"/>
        <v>0</v>
      </c>
      <c r="AM1206" s="11">
        <f t="shared" si="2875"/>
        <v>0</v>
      </c>
      <c r="AN1206" s="11">
        <f t="shared" si="2834"/>
        <v>52.44867</v>
      </c>
      <c r="AO1206" s="11">
        <f t="shared" si="2835"/>
        <v>0</v>
      </c>
      <c r="AP1206" s="11">
        <f t="shared" si="2836"/>
        <v>0</v>
      </c>
      <c r="AQ1206" s="11">
        <f t="shared" si="2876"/>
        <v>0</v>
      </c>
      <c r="AR1206" s="11">
        <f t="shared" si="2877"/>
        <v>0</v>
      </c>
      <c r="AS1206" s="11">
        <f t="shared" si="2878"/>
        <v>0</v>
      </c>
      <c r="AT1206" s="11">
        <f t="shared" si="2837"/>
        <v>52.44867</v>
      </c>
      <c r="AU1206" s="11">
        <f t="shared" si="2838"/>
        <v>0</v>
      </c>
      <c r="AV1206" s="11">
        <f t="shared" si="2839"/>
        <v>0</v>
      </c>
      <c r="AW1206" s="11">
        <f t="shared" si="2879"/>
        <v>0</v>
      </c>
      <c r="AX1206" s="11">
        <f t="shared" si="2880"/>
        <v>0</v>
      </c>
      <c r="AY1206" s="11">
        <f t="shared" si="2881"/>
        <v>0</v>
      </c>
      <c r="AZ1206" s="11">
        <f t="shared" si="2840"/>
        <v>52.44867</v>
      </c>
      <c r="BA1206" s="11">
        <f t="shared" si="2841"/>
        <v>0</v>
      </c>
      <c r="BB1206" s="11">
        <f t="shared" si="2842"/>
        <v>0</v>
      </c>
      <c r="BC1206" s="11">
        <f t="shared" si="2882"/>
        <v>0</v>
      </c>
      <c r="BD1206" s="11">
        <f t="shared" si="2883"/>
        <v>0</v>
      </c>
      <c r="BE1206" s="11">
        <f t="shared" si="2884"/>
        <v>0</v>
      </c>
      <c r="BF1206" s="11">
        <f t="shared" si="2843"/>
        <v>52.44867</v>
      </c>
      <c r="BG1206" s="11">
        <f t="shared" si="2844"/>
        <v>0</v>
      </c>
      <c r="BH1206" s="11">
        <f t="shared" si="2845"/>
        <v>0</v>
      </c>
      <c r="BI1206" s="11">
        <f t="shared" si="2885"/>
        <v>0</v>
      </c>
      <c r="BJ1206" s="11">
        <f t="shared" si="2886"/>
        <v>0</v>
      </c>
      <c r="BK1206" s="11">
        <f t="shared" si="2887"/>
        <v>0</v>
      </c>
      <c r="BL1206" s="11">
        <f t="shared" si="2783"/>
        <v>52.44867</v>
      </c>
      <c r="BM1206" s="11">
        <f t="shared" si="2888"/>
        <v>0</v>
      </c>
      <c r="BN1206" s="43">
        <f t="shared" si="2850"/>
        <v>52.44867</v>
      </c>
      <c r="BO1206" s="11">
        <f t="shared" si="2851"/>
        <v>0</v>
      </c>
      <c r="BP1206" s="11">
        <f t="shared" si="2889"/>
        <v>0</v>
      </c>
      <c r="BQ1206" s="43">
        <f t="shared" si="2852"/>
        <v>0</v>
      </c>
      <c r="BR1206" s="11">
        <f t="shared" si="2853"/>
        <v>0</v>
      </c>
      <c r="BS1206" s="11">
        <f t="shared" si="2889"/>
        <v>0</v>
      </c>
      <c r="BT1206" s="43">
        <f t="shared" si="2854"/>
        <v>0</v>
      </c>
      <c r="BU1206" s="11">
        <f t="shared" si="2889"/>
        <v>0</v>
      </c>
      <c r="BV1206" s="21"/>
      <c r="BW1206" s="21"/>
      <c r="BX1206" s="1" t="str">
        <f t="shared" si="2855"/>
        <v/>
      </c>
    </row>
    <row r="1207" spans="1:76" ht="46.8" customHeight="1" x14ac:dyDescent="0.3">
      <c r="A1207" s="62" t="s">
        <v>785</v>
      </c>
      <c r="B1207" s="63" t="s">
        <v>41</v>
      </c>
      <c r="C1207" s="62"/>
      <c r="D1207" s="62"/>
      <c r="E1207" s="64" t="s">
        <v>42</v>
      </c>
      <c r="F1207" s="11"/>
      <c r="G1207" s="11"/>
      <c r="H1207" s="11"/>
      <c r="I1207" s="11"/>
      <c r="J1207" s="11"/>
      <c r="K1207" s="11"/>
      <c r="L1207" s="11"/>
      <c r="M1207" s="11"/>
      <c r="N1207" s="11"/>
      <c r="O1207" s="11">
        <f t="shared" si="2863"/>
        <v>52.44867</v>
      </c>
      <c r="P1207" s="11">
        <f t="shared" si="2864"/>
        <v>0</v>
      </c>
      <c r="Q1207" s="11">
        <f t="shared" si="2865"/>
        <v>0</v>
      </c>
      <c r="R1207" s="11">
        <f t="shared" si="2822"/>
        <v>52.44867</v>
      </c>
      <c r="S1207" s="11">
        <f t="shared" si="2823"/>
        <v>0</v>
      </c>
      <c r="T1207" s="11">
        <f t="shared" si="2824"/>
        <v>0</v>
      </c>
      <c r="U1207" s="11">
        <f t="shared" si="2866"/>
        <v>0</v>
      </c>
      <c r="V1207" s="11">
        <f t="shared" si="2867"/>
        <v>0</v>
      </c>
      <c r="W1207" s="11">
        <f t="shared" si="2868"/>
        <v>0</v>
      </c>
      <c r="X1207" s="11">
        <f t="shared" si="2825"/>
        <v>52.44867</v>
      </c>
      <c r="Y1207" s="11">
        <f t="shared" si="2826"/>
        <v>0</v>
      </c>
      <c r="Z1207" s="11">
        <f t="shared" si="2827"/>
        <v>0</v>
      </c>
      <c r="AA1207" s="11">
        <f t="shared" si="2869"/>
        <v>0</v>
      </c>
      <c r="AB1207" s="11">
        <f t="shared" si="2870"/>
        <v>0</v>
      </c>
      <c r="AC1207" s="11">
        <f t="shared" si="2871"/>
        <v>0</v>
      </c>
      <c r="AD1207" s="11">
        <f t="shared" si="2828"/>
        <v>52.44867</v>
      </c>
      <c r="AE1207" s="11">
        <f t="shared" si="2829"/>
        <v>0</v>
      </c>
      <c r="AF1207" s="11">
        <f t="shared" si="2830"/>
        <v>0</v>
      </c>
      <c r="AG1207" s="11">
        <f t="shared" si="2872"/>
        <v>0</v>
      </c>
      <c r="AH1207" s="11">
        <f t="shared" si="2831"/>
        <v>52.44867</v>
      </c>
      <c r="AI1207" s="11">
        <f t="shared" si="2832"/>
        <v>0</v>
      </c>
      <c r="AJ1207" s="11">
        <f t="shared" si="2833"/>
        <v>0</v>
      </c>
      <c r="AK1207" s="11">
        <f t="shared" si="2873"/>
        <v>0</v>
      </c>
      <c r="AL1207" s="11">
        <f t="shared" si="2874"/>
        <v>0</v>
      </c>
      <c r="AM1207" s="11">
        <f t="shared" si="2875"/>
        <v>0</v>
      </c>
      <c r="AN1207" s="11">
        <f t="shared" si="2834"/>
        <v>52.44867</v>
      </c>
      <c r="AO1207" s="11">
        <f t="shared" si="2835"/>
        <v>0</v>
      </c>
      <c r="AP1207" s="11">
        <f t="shared" si="2836"/>
        <v>0</v>
      </c>
      <c r="AQ1207" s="11">
        <f t="shared" si="2876"/>
        <v>0</v>
      </c>
      <c r="AR1207" s="11">
        <f t="shared" si="2877"/>
        <v>0</v>
      </c>
      <c r="AS1207" s="11">
        <f t="shared" si="2878"/>
        <v>0</v>
      </c>
      <c r="AT1207" s="11">
        <f t="shared" si="2837"/>
        <v>52.44867</v>
      </c>
      <c r="AU1207" s="11">
        <f t="shared" si="2838"/>
        <v>0</v>
      </c>
      <c r="AV1207" s="11">
        <f t="shared" si="2839"/>
        <v>0</v>
      </c>
      <c r="AW1207" s="11">
        <f t="shared" si="2879"/>
        <v>0</v>
      </c>
      <c r="AX1207" s="11">
        <f t="shared" si="2880"/>
        <v>0</v>
      </c>
      <c r="AY1207" s="11">
        <f t="shared" si="2881"/>
        <v>0</v>
      </c>
      <c r="AZ1207" s="11">
        <f t="shared" si="2840"/>
        <v>52.44867</v>
      </c>
      <c r="BA1207" s="11">
        <f t="shared" si="2841"/>
        <v>0</v>
      </c>
      <c r="BB1207" s="11">
        <f t="shared" si="2842"/>
        <v>0</v>
      </c>
      <c r="BC1207" s="11">
        <f t="shared" si="2882"/>
        <v>0</v>
      </c>
      <c r="BD1207" s="11">
        <f t="shared" si="2883"/>
        <v>0</v>
      </c>
      <c r="BE1207" s="11">
        <f t="shared" si="2884"/>
        <v>0</v>
      </c>
      <c r="BF1207" s="11">
        <f t="shared" si="2843"/>
        <v>52.44867</v>
      </c>
      <c r="BG1207" s="11">
        <f t="shared" si="2844"/>
        <v>0</v>
      </c>
      <c r="BH1207" s="11">
        <f t="shared" si="2845"/>
        <v>0</v>
      </c>
      <c r="BI1207" s="11">
        <f t="shared" si="2885"/>
        <v>0</v>
      </c>
      <c r="BJ1207" s="11">
        <f t="shared" si="2886"/>
        <v>0</v>
      </c>
      <c r="BK1207" s="11">
        <f t="shared" si="2887"/>
        <v>0</v>
      </c>
      <c r="BL1207" s="11">
        <f t="shared" si="2783"/>
        <v>52.44867</v>
      </c>
      <c r="BM1207" s="11">
        <f t="shared" si="2888"/>
        <v>0</v>
      </c>
      <c r="BN1207" s="43">
        <f t="shared" si="2850"/>
        <v>52.44867</v>
      </c>
      <c r="BO1207" s="11">
        <f t="shared" si="2851"/>
        <v>0</v>
      </c>
      <c r="BP1207" s="11">
        <f t="shared" si="2889"/>
        <v>0</v>
      </c>
      <c r="BQ1207" s="43">
        <f t="shared" si="2852"/>
        <v>0</v>
      </c>
      <c r="BR1207" s="11">
        <f t="shared" si="2853"/>
        <v>0</v>
      </c>
      <c r="BS1207" s="11">
        <f t="shared" si="2889"/>
        <v>0</v>
      </c>
      <c r="BT1207" s="43">
        <f t="shared" si="2854"/>
        <v>0</v>
      </c>
      <c r="BU1207" s="11">
        <f t="shared" si="2889"/>
        <v>0</v>
      </c>
      <c r="BV1207" s="21"/>
      <c r="BW1207" s="21"/>
      <c r="BX1207" s="1" t="str">
        <f t="shared" si="2855"/>
        <v/>
      </c>
    </row>
    <row r="1208" spans="1:76" ht="15.6" customHeight="1" x14ac:dyDescent="0.3">
      <c r="A1208" s="62" t="s">
        <v>785</v>
      </c>
      <c r="B1208" s="63">
        <v>400</v>
      </c>
      <c r="C1208" s="62" t="s">
        <v>66</v>
      </c>
      <c r="D1208" s="62" t="s">
        <v>323</v>
      </c>
      <c r="E1208" s="64" t="s">
        <v>768</v>
      </c>
      <c r="F1208" s="11"/>
      <c r="G1208" s="11"/>
      <c r="H1208" s="11"/>
      <c r="I1208" s="11"/>
      <c r="J1208" s="11"/>
      <c r="K1208" s="11"/>
      <c r="L1208" s="11"/>
      <c r="M1208" s="11"/>
      <c r="N1208" s="11"/>
      <c r="O1208" s="11">
        <v>52.44867</v>
      </c>
      <c r="P1208" s="11"/>
      <c r="Q1208" s="11"/>
      <c r="R1208" s="11">
        <f t="shared" si="2822"/>
        <v>52.44867</v>
      </c>
      <c r="S1208" s="11">
        <f t="shared" si="2823"/>
        <v>0</v>
      </c>
      <c r="T1208" s="11">
        <f t="shared" si="2824"/>
        <v>0</v>
      </c>
      <c r="U1208" s="11"/>
      <c r="V1208" s="11"/>
      <c r="W1208" s="11"/>
      <c r="X1208" s="11">
        <f t="shared" si="2825"/>
        <v>52.44867</v>
      </c>
      <c r="Y1208" s="11">
        <f t="shared" si="2826"/>
        <v>0</v>
      </c>
      <c r="Z1208" s="11">
        <f t="shared" si="2827"/>
        <v>0</v>
      </c>
      <c r="AA1208" s="11"/>
      <c r="AB1208" s="11"/>
      <c r="AC1208" s="11"/>
      <c r="AD1208" s="11">
        <f t="shared" si="2828"/>
        <v>52.44867</v>
      </c>
      <c r="AE1208" s="11">
        <f t="shared" si="2829"/>
        <v>0</v>
      </c>
      <c r="AF1208" s="11">
        <f t="shared" si="2830"/>
        <v>0</v>
      </c>
      <c r="AG1208" s="11"/>
      <c r="AH1208" s="11">
        <f t="shared" si="2831"/>
        <v>52.44867</v>
      </c>
      <c r="AI1208" s="11">
        <f t="shared" si="2832"/>
        <v>0</v>
      </c>
      <c r="AJ1208" s="11">
        <f t="shared" si="2833"/>
        <v>0</v>
      </c>
      <c r="AK1208" s="11"/>
      <c r="AL1208" s="11"/>
      <c r="AM1208" s="11"/>
      <c r="AN1208" s="11">
        <f t="shared" si="2834"/>
        <v>52.44867</v>
      </c>
      <c r="AO1208" s="11">
        <f t="shared" si="2835"/>
        <v>0</v>
      </c>
      <c r="AP1208" s="11">
        <f t="shared" si="2836"/>
        <v>0</v>
      </c>
      <c r="AQ1208" s="11"/>
      <c r="AR1208" s="11"/>
      <c r="AS1208" s="11"/>
      <c r="AT1208" s="11">
        <f t="shared" si="2837"/>
        <v>52.44867</v>
      </c>
      <c r="AU1208" s="11">
        <f t="shared" si="2838"/>
        <v>0</v>
      </c>
      <c r="AV1208" s="11">
        <f t="shared" si="2839"/>
        <v>0</v>
      </c>
      <c r="AW1208" s="11"/>
      <c r="AX1208" s="11"/>
      <c r="AY1208" s="11"/>
      <c r="AZ1208" s="11">
        <f t="shared" si="2840"/>
        <v>52.44867</v>
      </c>
      <c r="BA1208" s="11">
        <f t="shared" si="2841"/>
        <v>0</v>
      </c>
      <c r="BB1208" s="11">
        <f t="shared" si="2842"/>
        <v>0</v>
      </c>
      <c r="BC1208" s="11"/>
      <c r="BD1208" s="11"/>
      <c r="BE1208" s="11"/>
      <c r="BF1208" s="11">
        <f t="shared" si="2843"/>
        <v>52.44867</v>
      </c>
      <c r="BG1208" s="11">
        <f t="shared" si="2844"/>
        <v>0</v>
      </c>
      <c r="BH1208" s="11">
        <f t="shared" si="2845"/>
        <v>0</v>
      </c>
      <c r="BI1208" s="11"/>
      <c r="BJ1208" s="11"/>
      <c r="BK1208" s="11"/>
      <c r="BL1208" s="11">
        <f t="shared" si="2783"/>
        <v>52.44867</v>
      </c>
      <c r="BM1208" s="11"/>
      <c r="BN1208" s="43">
        <f t="shared" si="2850"/>
        <v>52.44867</v>
      </c>
      <c r="BO1208" s="11">
        <f t="shared" si="2851"/>
        <v>0</v>
      </c>
      <c r="BP1208" s="11"/>
      <c r="BQ1208" s="43">
        <f t="shared" si="2852"/>
        <v>0</v>
      </c>
      <c r="BR1208" s="11">
        <f t="shared" si="2853"/>
        <v>0</v>
      </c>
      <c r="BS1208" s="11"/>
      <c r="BT1208" s="43">
        <f t="shared" si="2854"/>
        <v>0</v>
      </c>
      <c r="BU1208" s="11"/>
      <c r="BV1208" s="21"/>
      <c r="BW1208" s="21"/>
      <c r="BX1208" s="1" t="str">
        <f t="shared" si="2855"/>
        <v>0502</v>
      </c>
    </row>
    <row r="1209" spans="1:76" ht="31.2" customHeight="1" x14ac:dyDescent="0.3">
      <c r="A1209" s="62" t="s">
        <v>787</v>
      </c>
      <c r="B1209" s="63"/>
      <c r="C1209" s="62"/>
      <c r="D1209" s="62"/>
      <c r="E1209" s="65" t="s">
        <v>788</v>
      </c>
      <c r="F1209" s="11"/>
      <c r="G1209" s="11"/>
      <c r="H1209" s="11"/>
      <c r="I1209" s="11"/>
      <c r="J1209" s="11"/>
      <c r="K1209" s="11"/>
      <c r="L1209" s="11"/>
      <c r="M1209" s="11"/>
      <c r="N1209" s="11"/>
      <c r="O1209" s="11"/>
      <c r="P1209" s="11"/>
      <c r="Q1209" s="11"/>
      <c r="R1209" s="11"/>
      <c r="S1209" s="11"/>
      <c r="T1209" s="11"/>
      <c r="U1209" s="11"/>
      <c r="V1209" s="11"/>
      <c r="W1209" s="11"/>
      <c r="X1209" s="11"/>
      <c r="Y1209" s="11"/>
      <c r="Z1209" s="11"/>
      <c r="AA1209" s="11">
        <f t="shared" si="2869"/>
        <v>0</v>
      </c>
      <c r="AB1209" s="11">
        <f t="shared" si="2870"/>
        <v>26789.5</v>
      </c>
      <c r="AC1209" s="11">
        <f t="shared" si="2871"/>
        <v>0</v>
      </c>
      <c r="AD1209" s="11">
        <f t="shared" si="2828"/>
        <v>0</v>
      </c>
      <c r="AE1209" s="11">
        <f t="shared" si="2829"/>
        <v>26789.5</v>
      </c>
      <c r="AF1209" s="11">
        <f t="shared" si="2830"/>
        <v>0</v>
      </c>
      <c r="AG1209" s="11">
        <f t="shared" si="2872"/>
        <v>0</v>
      </c>
      <c r="AH1209" s="11">
        <f t="shared" si="2831"/>
        <v>0</v>
      </c>
      <c r="AI1209" s="11">
        <f t="shared" si="2832"/>
        <v>26789.5</v>
      </c>
      <c r="AJ1209" s="11">
        <f t="shared" si="2833"/>
        <v>0</v>
      </c>
      <c r="AK1209" s="11">
        <f t="shared" si="2873"/>
        <v>0</v>
      </c>
      <c r="AL1209" s="11">
        <f t="shared" si="2874"/>
        <v>0</v>
      </c>
      <c r="AM1209" s="11">
        <f t="shared" si="2875"/>
        <v>0</v>
      </c>
      <c r="AN1209" s="11">
        <f t="shared" si="2834"/>
        <v>0</v>
      </c>
      <c r="AO1209" s="11">
        <f t="shared" si="2835"/>
        <v>26789.5</v>
      </c>
      <c r="AP1209" s="11">
        <f t="shared" si="2836"/>
        <v>0</v>
      </c>
      <c r="AQ1209" s="11">
        <f t="shared" si="2876"/>
        <v>0</v>
      </c>
      <c r="AR1209" s="11">
        <f t="shared" si="2877"/>
        <v>0</v>
      </c>
      <c r="AS1209" s="11">
        <f t="shared" si="2878"/>
        <v>0</v>
      </c>
      <c r="AT1209" s="11">
        <f t="shared" si="2837"/>
        <v>0</v>
      </c>
      <c r="AU1209" s="11">
        <f t="shared" si="2838"/>
        <v>26789.5</v>
      </c>
      <c r="AV1209" s="11">
        <f t="shared" si="2839"/>
        <v>0</v>
      </c>
      <c r="AW1209" s="11">
        <f t="shared" si="2879"/>
        <v>0</v>
      </c>
      <c r="AX1209" s="11">
        <f t="shared" si="2880"/>
        <v>0</v>
      </c>
      <c r="AY1209" s="11">
        <f t="shared" si="2881"/>
        <v>0</v>
      </c>
      <c r="AZ1209" s="11">
        <f t="shared" si="2840"/>
        <v>0</v>
      </c>
      <c r="BA1209" s="11">
        <f t="shared" si="2841"/>
        <v>26789.5</v>
      </c>
      <c r="BB1209" s="11">
        <f t="shared" si="2842"/>
        <v>0</v>
      </c>
      <c r="BC1209" s="11">
        <f t="shared" si="2882"/>
        <v>0</v>
      </c>
      <c r="BD1209" s="11">
        <f t="shared" si="2883"/>
        <v>0</v>
      </c>
      <c r="BE1209" s="11">
        <f t="shared" si="2884"/>
        <v>0</v>
      </c>
      <c r="BF1209" s="11">
        <f t="shared" si="2843"/>
        <v>0</v>
      </c>
      <c r="BG1209" s="11">
        <f t="shared" si="2844"/>
        <v>26789.5</v>
      </c>
      <c r="BH1209" s="11">
        <f t="shared" si="2845"/>
        <v>0</v>
      </c>
      <c r="BI1209" s="11">
        <f t="shared" si="2885"/>
        <v>0</v>
      </c>
      <c r="BJ1209" s="11">
        <f t="shared" si="2886"/>
        <v>0</v>
      </c>
      <c r="BK1209" s="11">
        <f t="shared" si="2887"/>
        <v>0</v>
      </c>
      <c r="BL1209" s="11">
        <f t="shared" si="2783"/>
        <v>0</v>
      </c>
      <c r="BM1209" s="11">
        <f t="shared" si="2888"/>
        <v>0</v>
      </c>
      <c r="BN1209" s="43">
        <f t="shared" si="2850"/>
        <v>0</v>
      </c>
      <c r="BO1209" s="11">
        <f t="shared" si="2851"/>
        <v>26789.5</v>
      </c>
      <c r="BP1209" s="11">
        <f t="shared" si="2889"/>
        <v>0</v>
      </c>
      <c r="BQ1209" s="43">
        <f t="shared" si="2852"/>
        <v>26789.5</v>
      </c>
      <c r="BR1209" s="11">
        <f t="shared" si="2853"/>
        <v>0</v>
      </c>
      <c r="BS1209" s="11">
        <f t="shared" si="2889"/>
        <v>0</v>
      </c>
      <c r="BT1209" s="43">
        <f t="shared" si="2854"/>
        <v>0</v>
      </c>
      <c r="BU1209" s="11">
        <f t="shared" si="2889"/>
        <v>0</v>
      </c>
      <c r="BV1209" s="21"/>
      <c r="BW1209" s="21"/>
      <c r="BX1209" s="1" t="str">
        <f t="shared" si="2855"/>
        <v/>
      </c>
    </row>
    <row r="1210" spans="1:76" ht="46.8" customHeight="1" x14ac:dyDescent="0.3">
      <c r="A1210" s="62" t="s">
        <v>787</v>
      </c>
      <c r="B1210" s="63" t="s">
        <v>41</v>
      </c>
      <c r="C1210" s="62"/>
      <c r="D1210" s="62"/>
      <c r="E1210" s="64" t="s">
        <v>42</v>
      </c>
      <c r="F1210" s="11"/>
      <c r="G1210" s="11"/>
      <c r="H1210" s="11"/>
      <c r="I1210" s="11"/>
      <c r="J1210" s="11"/>
      <c r="K1210" s="11"/>
      <c r="L1210" s="11"/>
      <c r="M1210" s="11"/>
      <c r="N1210" s="11"/>
      <c r="O1210" s="11"/>
      <c r="P1210" s="11"/>
      <c r="Q1210" s="11"/>
      <c r="R1210" s="11"/>
      <c r="S1210" s="11"/>
      <c r="T1210" s="11"/>
      <c r="U1210" s="11"/>
      <c r="V1210" s="11"/>
      <c r="W1210" s="11"/>
      <c r="X1210" s="11"/>
      <c r="Y1210" s="11"/>
      <c r="Z1210" s="11"/>
      <c r="AA1210" s="11">
        <f t="shared" si="2869"/>
        <v>0</v>
      </c>
      <c r="AB1210" s="11">
        <f t="shared" si="2870"/>
        <v>26789.5</v>
      </c>
      <c r="AC1210" s="11">
        <f t="shared" si="2871"/>
        <v>0</v>
      </c>
      <c r="AD1210" s="11">
        <f t="shared" si="2828"/>
        <v>0</v>
      </c>
      <c r="AE1210" s="11">
        <f t="shared" si="2829"/>
        <v>26789.5</v>
      </c>
      <c r="AF1210" s="11">
        <f t="shared" si="2830"/>
        <v>0</v>
      </c>
      <c r="AG1210" s="11">
        <f t="shared" si="2872"/>
        <v>0</v>
      </c>
      <c r="AH1210" s="11">
        <f t="shared" si="2831"/>
        <v>0</v>
      </c>
      <c r="AI1210" s="11">
        <f t="shared" si="2832"/>
        <v>26789.5</v>
      </c>
      <c r="AJ1210" s="11">
        <f t="shared" si="2833"/>
        <v>0</v>
      </c>
      <c r="AK1210" s="11">
        <f t="shared" si="2873"/>
        <v>0</v>
      </c>
      <c r="AL1210" s="11">
        <f t="shared" si="2874"/>
        <v>0</v>
      </c>
      <c r="AM1210" s="11">
        <f t="shared" si="2875"/>
        <v>0</v>
      </c>
      <c r="AN1210" s="11">
        <f t="shared" si="2834"/>
        <v>0</v>
      </c>
      <c r="AO1210" s="11">
        <f t="shared" si="2835"/>
        <v>26789.5</v>
      </c>
      <c r="AP1210" s="11">
        <f t="shared" si="2836"/>
        <v>0</v>
      </c>
      <c r="AQ1210" s="11">
        <f t="shared" si="2876"/>
        <v>0</v>
      </c>
      <c r="AR1210" s="11">
        <f t="shared" si="2877"/>
        <v>0</v>
      </c>
      <c r="AS1210" s="11">
        <f t="shared" si="2878"/>
        <v>0</v>
      </c>
      <c r="AT1210" s="11">
        <f t="shared" si="2837"/>
        <v>0</v>
      </c>
      <c r="AU1210" s="11">
        <f t="shared" si="2838"/>
        <v>26789.5</v>
      </c>
      <c r="AV1210" s="11">
        <f t="shared" si="2839"/>
        <v>0</v>
      </c>
      <c r="AW1210" s="11">
        <f t="shared" si="2879"/>
        <v>0</v>
      </c>
      <c r="AX1210" s="11">
        <f t="shared" si="2880"/>
        <v>0</v>
      </c>
      <c r="AY1210" s="11">
        <f t="shared" si="2881"/>
        <v>0</v>
      </c>
      <c r="AZ1210" s="11">
        <f t="shared" si="2840"/>
        <v>0</v>
      </c>
      <c r="BA1210" s="11">
        <f t="shared" si="2841"/>
        <v>26789.5</v>
      </c>
      <c r="BB1210" s="11">
        <f t="shared" si="2842"/>
        <v>0</v>
      </c>
      <c r="BC1210" s="11">
        <f t="shared" si="2882"/>
        <v>0</v>
      </c>
      <c r="BD1210" s="11">
        <f t="shared" si="2883"/>
        <v>0</v>
      </c>
      <c r="BE1210" s="11">
        <f t="shared" si="2884"/>
        <v>0</v>
      </c>
      <c r="BF1210" s="11">
        <f t="shared" si="2843"/>
        <v>0</v>
      </c>
      <c r="BG1210" s="11">
        <f t="shared" si="2844"/>
        <v>26789.5</v>
      </c>
      <c r="BH1210" s="11">
        <f t="shared" si="2845"/>
        <v>0</v>
      </c>
      <c r="BI1210" s="11">
        <f t="shared" si="2885"/>
        <v>0</v>
      </c>
      <c r="BJ1210" s="11">
        <f t="shared" si="2886"/>
        <v>0</v>
      </c>
      <c r="BK1210" s="11">
        <f t="shared" si="2887"/>
        <v>0</v>
      </c>
      <c r="BL1210" s="11">
        <f t="shared" si="2783"/>
        <v>0</v>
      </c>
      <c r="BM1210" s="11">
        <f t="shared" si="2888"/>
        <v>0</v>
      </c>
      <c r="BN1210" s="43">
        <f t="shared" si="2850"/>
        <v>0</v>
      </c>
      <c r="BO1210" s="11">
        <f t="shared" si="2851"/>
        <v>26789.5</v>
      </c>
      <c r="BP1210" s="11">
        <f t="shared" si="2889"/>
        <v>0</v>
      </c>
      <c r="BQ1210" s="43">
        <f t="shared" si="2852"/>
        <v>26789.5</v>
      </c>
      <c r="BR1210" s="11">
        <f t="shared" si="2853"/>
        <v>0</v>
      </c>
      <c r="BS1210" s="11">
        <f t="shared" si="2889"/>
        <v>0</v>
      </c>
      <c r="BT1210" s="43">
        <f t="shared" si="2854"/>
        <v>0</v>
      </c>
      <c r="BU1210" s="11">
        <f t="shared" si="2889"/>
        <v>0</v>
      </c>
      <c r="BV1210" s="21"/>
      <c r="BW1210" s="21"/>
      <c r="BX1210" s="1" t="str">
        <f t="shared" si="2855"/>
        <v/>
      </c>
    </row>
    <row r="1211" spans="1:76" ht="15.6" customHeight="1" x14ac:dyDescent="0.3">
      <c r="A1211" s="62" t="s">
        <v>787</v>
      </c>
      <c r="B1211" s="63">
        <v>400</v>
      </c>
      <c r="C1211" s="62" t="s">
        <v>66</v>
      </c>
      <c r="D1211" s="62" t="s">
        <v>323</v>
      </c>
      <c r="E1211" s="64" t="s">
        <v>768</v>
      </c>
      <c r="F1211" s="11"/>
      <c r="G1211" s="11"/>
      <c r="H1211" s="11"/>
      <c r="I1211" s="11"/>
      <c r="J1211" s="11"/>
      <c r="K1211" s="11"/>
      <c r="L1211" s="11"/>
      <c r="M1211" s="11"/>
      <c r="N1211" s="11"/>
      <c r="O1211" s="11"/>
      <c r="P1211" s="11"/>
      <c r="Q1211" s="11"/>
      <c r="R1211" s="11"/>
      <c r="S1211" s="11"/>
      <c r="T1211" s="11"/>
      <c r="U1211" s="11"/>
      <c r="V1211" s="11"/>
      <c r="W1211" s="11"/>
      <c r="X1211" s="11"/>
      <c r="Y1211" s="11"/>
      <c r="Z1211" s="11"/>
      <c r="AA1211" s="11"/>
      <c r="AB1211" s="11">
        <v>26789.5</v>
      </c>
      <c r="AC1211" s="11"/>
      <c r="AD1211" s="11">
        <f t="shared" si="2828"/>
        <v>0</v>
      </c>
      <c r="AE1211" s="11">
        <f t="shared" si="2829"/>
        <v>26789.5</v>
      </c>
      <c r="AF1211" s="11">
        <f t="shared" si="2830"/>
        <v>0</v>
      </c>
      <c r="AG1211" s="11"/>
      <c r="AH1211" s="11">
        <f t="shared" si="2831"/>
        <v>0</v>
      </c>
      <c r="AI1211" s="11">
        <f t="shared" si="2832"/>
        <v>26789.5</v>
      </c>
      <c r="AJ1211" s="11">
        <f t="shared" si="2833"/>
        <v>0</v>
      </c>
      <c r="AK1211" s="11"/>
      <c r="AL1211" s="11"/>
      <c r="AM1211" s="11"/>
      <c r="AN1211" s="11">
        <f t="shared" si="2834"/>
        <v>0</v>
      </c>
      <c r="AO1211" s="11">
        <f t="shared" si="2835"/>
        <v>26789.5</v>
      </c>
      <c r="AP1211" s="11">
        <f t="shared" si="2836"/>
        <v>0</v>
      </c>
      <c r="AQ1211" s="11"/>
      <c r="AR1211" s="11"/>
      <c r="AS1211" s="11"/>
      <c r="AT1211" s="11">
        <f t="shared" si="2837"/>
        <v>0</v>
      </c>
      <c r="AU1211" s="11">
        <f t="shared" si="2838"/>
        <v>26789.5</v>
      </c>
      <c r="AV1211" s="11">
        <f t="shared" si="2839"/>
        <v>0</v>
      </c>
      <c r="AW1211" s="11"/>
      <c r="AX1211" s="11"/>
      <c r="AY1211" s="11"/>
      <c r="AZ1211" s="11">
        <f t="shared" si="2840"/>
        <v>0</v>
      </c>
      <c r="BA1211" s="11">
        <f t="shared" si="2841"/>
        <v>26789.5</v>
      </c>
      <c r="BB1211" s="11">
        <f t="shared" si="2842"/>
        <v>0</v>
      </c>
      <c r="BC1211" s="11"/>
      <c r="BD1211" s="11"/>
      <c r="BE1211" s="11"/>
      <c r="BF1211" s="11">
        <f t="shared" si="2843"/>
        <v>0</v>
      </c>
      <c r="BG1211" s="11">
        <f t="shared" si="2844"/>
        <v>26789.5</v>
      </c>
      <c r="BH1211" s="11">
        <f t="shared" si="2845"/>
        <v>0</v>
      </c>
      <c r="BI1211" s="11"/>
      <c r="BJ1211" s="11"/>
      <c r="BK1211" s="11"/>
      <c r="BL1211" s="11">
        <f t="shared" si="2783"/>
        <v>0</v>
      </c>
      <c r="BM1211" s="11"/>
      <c r="BN1211" s="43">
        <f t="shared" si="2850"/>
        <v>0</v>
      </c>
      <c r="BO1211" s="11">
        <f t="shared" si="2851"/>
        <v>26789.5</v>
      </c>
      <c r="BP1211" s="11"/>
      <c r="BQ1211" s="43">
        <f t="shared" si="2852"/>
        <v>26789.5</v>
      </c>
      <c r="BR1211" s="11">
        <f t="shared" si="2853"/>
        <v>0</v>
      </c>
      <c r="BS1211" s="11"/>
      <c r="BT1211" s="43">
        <f t="shared" si="2854"/>
        <v>0</v>
      </c>
      <c r="BU1211" s="11"/>
      <c r="BV1211" s="21"/>
      <c r="BW1211" s="21"/>
      <c r="BX1211" s="1" t="str">
        <f t="shared" si="2855"/>
        <v>0502</v>
      </c>
    </row>
    <row r="1212" spans="1:76" ht="46.8" customHeight="1" x14ac:dyDescent="0.3">
      <c r="A1212" s="62" t="s">
        <v>789</v>
      </c>
      <c r="B1212" s="63"/>
      <c r="C1212" s="62"/>
      <c r="D1212" s="62"/>
      <c r="E1212" s="65" t="s">
        <v>790</v>
      </c>
      <c r="F1212" s="11"/>
      <c r="G1212" s="11"/>
      <c r="H1212" s="11"/>
      <c r="I1212" s="11"/>
      <c r="J1212" s="11"/>
      <c r="K1212" s="11"/>
      <c r="L1212" s="11"/>
      <c r="M1212" s="11"/>
      <c r="N1212" s="11"/>
      <c r="O1212" s="11"/>
      <c r="P1212" s="11"/>
      <c r="Q1212" s="11"/>
      <c r="R1212" s="11"/>
      <c r="S1212" s="11"/>
      <c r="T1212" s="11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1"/>
      <c r="AE1212" s="11"/>
      <c r="AF1212" s="11"/>
      <c r="AG1212" s="11"/>
      <c r="AH1212" s="11"/>
      <c r="AI1212" s="11"/>
      <c r="AJ1212" s="11"/>
      <c r="AK1212" s="11">
        <f t="shared" si="2873"/>
        <v>13201.99</v>
      </c>
      <c r="AL1212" s="11">
        <f t="shared" si="2874"/>
        <v>0</v>
      </c>
      <c r="AM1212" s="11">
        <f t="shared" si="2875"/>
        <v>0</v>
      </c>
      <c r="AN1212" s="11">
        <f t="shared" si="2834"/>
        <v>13201.99</v>
      </c>
      <c r="AO1212" s="11">
        <f t="shared" si="2835"/>
        <v>0</v>
      </c>
      <c r="AP1212" s="11">
        <f t="shared" si="2836"/>
        <v>0</v>
      </c>
      <c r="AQ1212" s="11">
        <f t="shared" si="2876"/>
        <v>0</v>
      </c>
      <c r="AR1212" s="11">
        <f t="shared" si="2877"/>
        <v>0</v>
      </c>
      <c r="AS1212" s="11">
        <f t="shared" si="2878"/>
        <v>0</v>
      </c>
      <c r="AT1212" s="11">
        <f t="shared" si="2837"/>
        <v>13201.99</v>
      </c>
      <c r="AU1212" s="11">
        <f t="shared" si="2838"/>
        <v>0</v>
      </c>
      <c r="AV1212" s="11">
        <f t="shared" si="2839"/>
        <v>0</v>
      </c>
      <c r="AW1212" s="11">
        <f t="shared" si="2879"/>
        <v>-681.99</v>
      </c>
      <c r="AX1212" s="11">
        <f t="shared" si="2880"/>
        <v>0</v>
      </c>
      <c r="AY1212" s="11">
        <f t="shared" si="2881"/>
        <v>0</v>
      </c>
      <c r="AZ1212" s="11">
        <f t="shared" si="2840"/>
        <v>12520</v>
      </c>
      <c r="BA1212" s="11">
        <f t="shared" si="2841"/>
        <v>0</v>
      </c>
      <c r="BB1212" s="11">
        <f t="shared" si="2842"/>
        <v>0</v>
      </c>
      <c r="BC1212" s="11">
        <f t="shared" si="2882"/>
        <v>0</v>
      </c>
      <c r="BD1212" s="11">
        <f t="shared" si="2883"/>
        <v>0</v>
      </c>
      <c r="BE1212" s="11">
        <f t="shared" si="2884"/>
        <v>0</v>
      </c>
      <c r="BF1212" s="11">
        <f t="shared" si="2843"/>
        <v>12520</v>
      </c>
      <c r="BG1212" s="11">
        <f t="shared" si="2844"/>
        <v>0</v>
      </c>
      <c r="BH1212" s="11">
        <f t="shared" si="2845"/>
        <v>0</v>
      </c>
      <c r="BI1212" s="11">
        <f t="shared" si="2885"/>
        <v>0</v>
      </c>
      <c r="BJ1212" s="11">
        <f t="shared" si="2886"/>
        <v>0</v>
      </c>
      <c r="BK1212" s="11">
        <f t="shared" si="2887"/>
        <v>0</v>
      </c>
      <c r="BL1212" s="11">
        <f t="shared" si="2783"/>
        <v>12520</v>
      </c>
      <c r="BM1212" s="11">
        <f t="shared" si="2888"/>
        <v>0</v>
      </c>
      <c r="BN1212" s="43">
        <f t="shared" si="2850"/>
        <v>12520</v>
      </c>
      <c r="BO1212" s="11">
        <f t="shared" si="2851"/>
        <v>0</v>
      </c>
      <c r="BP1212" s="11">
        <f t="shared" si="2889"/>
        <v>0</v>
      </c>
      <c r="BQ1212" s="43">
        <f t="shared" si="2852"/>
        <v>0</v>
      </c>
      <c r="BR1212" s="11">
        <f t="shared" si="2853"/>
        <v>0</v>
      </c>
      <c r="BS1212" s="11">
        <f t="shared" si="2889"/>
        <v>0</v>
      </c>
      <c r="BT1212" s="43">
        <f t="shared" si="2854"/>
        <v>0</v>
      </c>
      <c r="BU1212" s="11">
        <f t="shared" si="2889"/>
        <v>0</v>
      </c>
      <c r="BV1212" s="21"/>
      <c r="BW1212" s="21"/>
      <c r="BX1212" s="1" t="str">
        <f t="shared" si="2855"/>
        <v/>
      </c>
    </row>
    <row r="1213" spans="1:76" ht="46.8" customHeight="1" x14ac:dyDescent="0.3">
      <c r="A1213" s="62" t="s">
        <v>789</v>
      </c>
      <c r="B1213" s="63" t="s">
        <v>41</v>
      </c>
      <c r="C1213" s="62"/>
      <c r="D1213" s="62"/>
      <c r="E1213" s="64" t="s">
        <v>42</v>
      </c>
      <c r="F1213" s="11"/>
      <c r="G1213" s="11"/>
      <c r="H1213" s="11"/>
      <c r="I1213" s="11"/>
      <c r="J1213" s="11"/>
      <c r="K1213" s="11"/>
      <c r="L1213" s="11"/>
      <c r="M1213" s="11"/>
      <c r="N1213" s="11"/>
      <c r="O1213" s="11"/>
      <c r="P1213" s="11"/>
      <c r="Q1213" s="11"/>
      <c r="R1213" s="11"/>
      <c r="S1213" s="11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1"/>
      <c r="AE1213" s="11"/>
      <c r="AF1213" s="11"/>
      <c r="AG1213" s="11"/>
      <c r="AH1213" s="11"/>
      <c r="AI1213" s="11"/>
      <c r="AJ1213" s="11"/>
      <c r="AK1213" s="11">
        <f t="shared" si="2873"/>
        <v>13201.99</v>
      </c>
      <c r="AL1213" s="11">
        <f t="shared" si="2874"/>
        <v>0</v>
      </c>
      <c r="AM1213" s="11">
        <f t="shared" si="2875"/>
        <v>0</v>
      </c>
      <c r="AN1213" s="11">
        <f t="shared" si="2834"/>
        <v>13201.99</v>
      </c>
      <c r="AO1213" s="11">
        <f t="shared" si="2835"/>
        <v>0</v>
      </c>
      <c r="AP1213" s="11">
        <f t="shared" si="2836"/>
        <v>0</v>
      </c>
      <c r="AQ1213" s="11">
        <f t="shared" si="2876"/>
        <v>0</v>
      </c>
      <c r="AR1213" s="11">
        <f t="shared" si="2877"/>
        <v>0</v>
      </c>
      <c r="AS1213" s="11">
        <f t="shared" si="2878"/>
        <v>0</v>
      </c>
      <c r="AT1213" s="11">
        <f t="shared" si="2837"/>
        <v>13201.99</v>
      </c>
      <c r="AU1213" s="11">
        <f t="shared" si="2838"/>
        <v>0</v>
      </c>
      <c r="AV1213" s="11">
        <f t="shared" si="2839"/>
        <v>0</v>
      </c>
      <c r="AW1213" s="11">
        <f t="shared" si="2879"/>
        <v>-681.99</v>
      </c>
      <c r="AX1213" s="11">
        <f t="shared" si="2880"/>
        <v>0</v>
      </c>
      <c r="AY1213" s="11">
        <f t="shared" si="2881"/>
        <v>0</v>
      </c>
      <c r="AZ1213" s="11">
        <f t="shared" si="2840"/>
        <v>12520</v>
      </c>
      <c r="BA1213" s="11">
        <f t="shared" si="2841"/>
        <v>0</v>
      </c>
      <c r="BB1213" s="11">
        <f t="shared" si="2842"/>
        <v>0</v>
      </c>
      <c r="BC1213" s="11">
        <f t="shared" si="2882"/>
        <v>0</v>
      </c>
      <c r="BD1213" s="11">
        <f t="shared" si="2883"/>
        <v>0</v>
      </c>
      <c r="BE1213" s="11">
        <f t="shared" si="2884"/>
        <v>0</v>
      </c>
      <c r="BF1213" s="11">
        <f t="shared" si="2843"/>
        <v>12520</v>
      </c>
      <c r="BG1213" s="11">
        <f t="shared" si="2844"/>
        <v>0</v>
      </c>
      <c r="BH1213" s="11">
        <f t="shared" si="2845"/>
        <v>0</v>
      </c>
      <c r="BI1213" s="11">
        <f t="shared" si="2885"/>
        <v>0</v>
      </c>
      <c r="BJ1213" s="11">
        <f t="shared" si="2886"/>
        <v>0</v>
      </c>
      <c r="BK1213" s="11">
        <f t="shared" si="2887"/>
        <v>0</v>
      </c>
      <c r="BL1213" s="11">
        <f t="shared" si="2783"/>
        <v>12520</v>
      </c>
      <c r="BM1213" s="11">
        <f t="shared" si="2888"/>
        <v>0</v>
      </c>
      <c r="BN1213" s="43">
        <f t="shared" si="2850"/>
        <v>12520</v>
      </c>
      <c r="BO1213" s="11">
        <f t="shared" si="2851"/>
        <v>0</v>
      </c>
      <c r="BP1213" s="11">
        <f t="shared" si="2889"/>
        <v>0</v>
      </c>
      <c r="BQ1213" s="43">
        <f t="shared" si="2852"/>
        <v>0</v>
      </c>
      <c r="BR1213" s="11">
        <f t="shared" si="2853"/>
        <v>0</v>
      </c>
      <c r="BS1213" s="11">
        <f t="shared" si="2889"/>
        <v>0</v>
      </c>
      <c r="BT1213" s="43">
        <f t="shared" si="2854"/>
        <v>0</v>
      </c>
      <c r="BU1213" s="11">
        <f t="shared" si="2889"/>
        <v>0</v>
      </c>
      <c r="BV1213" s="21"/>
      <c r="BW1213" s="21"/>
      <c r="BX1213" s="1" t="str">
        <f t="shared" si="2855"/>
        <v/>
      </c>
    </row>
    <row r="1214" spans="1:76" ht="15.6" customHeight="1" x14ac:dyDescent="0.3">
      <c r="A1214" s="62" t="s">
        <v>789</v>
      </c>
      <c r="B1214" s="63">
        <v>400</v>
      </c>
      <c r="C1214" s="62" t="s">
        <v>66</v>
      </c>
      <c r="D1214" s="62" t="s">
        <v>323</v>
      </c>
      <c r="E1214" s="64" t="s">
        <v>768</v>
      </c>
      <c r="F1214" s="11"/>
      <c r="G1214" s="11"/>
      <c r="H1214" s="11"/>
      <c r="I1214" s="11"/>
      <c r="J1214" s="11"/>
      <c r="K1214" s="11"/>
      <c r="L1214" s="11"/>
      <c r="M1214" s="11"/>
      <c r="N1214" s="11"/>
      <c r="O1214" s="11"/>
      <c r="P1214" s="11"/>
      <c r="Q1214" s="11"/>
      <c r="R1214" s="11"/>
      <c r="S1214" s="11"/>
      <c r="T1214" s="11"/>
      <c r="U1214" s="11"/>
      <c r="V1214" s="11"/>
      <c r="W1214" s="11"/>
      <c r="X1214" s="11"/>
      <c r="Y1214" s="11"/>
      <c r="Z1214" s="11"/>
      <c r="AA1214" s="11"/>
      <c r="AB1214" s="11"/>
      <c r="AC1214" s="11"/>
      <c r="AD1214" s="11"/>
      <c r="AE1214" s="11"/>
      <c r="AF1214" s="11"/>
      <c r="AG1214" s="11"/>
      <c r="AH1214" s="11"/>
      <c r="AI1214" s="11"/>
      <c r="AJ1214" s="11"/>
      <c r="AK1214" s="11">
        <v>13201.99</v>
      </c>
      <c r="AL1214" s="11"/>
      <c r="AM1214" s="11"/>
      <c r="AN1214" s="11">
        <f t="shared" si="2834"/>
        <v>13201.99</v>
      </c>
      <c r="AO1214" s="11">
        <f t="shared" si="2835"/>
        <v>0</v>
      </c>
      <c r="AP1214" s="11">
        <f t="shared" si="2836"/>
        <v>0</v>
      </c>
      <c r="AQ1214" s="11"/>
      <c r="AR1214" s="11"/>
      <c r="AS1214" s="11"/>
      <c r="AT1214" s="11">
        <f t="shared" si="2837"/>
        <v>13201.99</v>
      </c>
      <c r="AU1214" s="11">
        <f t="shared" si="2838"/>
        <v>0</v>
      </c>
      <c r="AV1214" s="11">
        <f t="shared" si="2839"/>
        <v>0</v>
      </c>
      <c r="AW1214" s="11">
        <f>-15-666.99</f>
        <v>-681.99</v>
      </c>
      <c r="AX1214" s="11"/>
      <c r="AY1214" s="11"/>
      <c r="AZ1214" s="11">
        <f t="shared" si="2840"/>
        <v>12520</v>
      </c>
      <c r="BA1214" s="11">
        <f t="shared" si="2841"/>
        <v>0</v>
      </c>
      <c r="BB1214" s="11">
        <f t="shared" si="2842"/>
        <v>0</v>
      </c>
      <c r="BC1214" s="11"/>
      <c r="BD1214" s="11"/>
      <c r="BE1214" s="11"/>
      <c r="BF1214" s="11">
        <f t="shared" si="2843"/>
        <v>12520</v>
      </c>
      <c r="BG1214" s="11">
        <f t="shared" si="2844"/>
        <v>0</v>
      </c>
      <c r="BH1214" s="11">
        <f t="shared" si="2845"/>
        <v>0</v>
      </c>
      <c r="BI1214" s="11"/>
      <c r="BJ1214" s="11"/>
      <c r="BK1214" s="11"/>
      <c r="BL1214" s="11">
        <f t="shared" ref="BL1214:BL1277" si="2893">BF1214+BI1214</f>
        <v>12520</v>
      </c>
      <c r="BM1214" s="11"/>
      <c r="BN1214" s="43">
        <f t="shared" si="2850"/>
        <v>12520</v>
      </c>
      <c r="BO1214" s="11">
        <f t="shared" si="2851"/>
        <v>0</v>
      </c>
      <c r="BP1214" s="11"/>
      <c r="BQ1214" s="43">
        <f t="shared" si="2852"/>
        <v>0</v>
      </c>
      <c r="BR1214" s="11">
        <f t="shared" si="2853"/>
        <v>0</v>
      </c>
      <c r="BS1214" s="11"/>
      <c r="BT1214" s="43">
        <f t="shared" si="2854"/>
        <v>0</v>
      </c>
      <c r="BU1214" s="11"/>
      <c r="BV1214" s="21"/>
      <c r="BW1214" s="21"/>
      <c r="BX1214" s="1" t="str">
        <f t="shared" si="2855"/>
        <v>0502</v>
      </c>
    </row>
    <row r="1215" spans="1:76" ht="46.8" customHeight="1" x14ac:dyDescent="0.3">
      <c r="A1215" s="62" t="s">
        <v>791</v>
      </c>
      <c r="B1215" s="63"/>
      <c r="C1215" s="62"/>
      <c r="D1215" s="62"/>
      <c r="E1215" s="65" t="s">
        <v>792</v>
      </c>
      <c r="F1215" s="11"/>
      <c r="G1215" s="11"/>
      <c r="H1215" s="11"/>
      <c r="I1215" s="11"/>
      <c r="J1215" s="11"/>
      <c r="K1215" s="11"/>
      <c r="L1215" s="11"/>
      <c r="M1215" s="11"/>
      <c r="N1215" s="11"/>
      <c r="O1215" s="11"/>
      <c r="P1215" s="11"/>
      <c r="Q1215" s="11"/>
      <c r="R1215" s="11"/>
      <c r="S1215" s="11"/>
      <c r="T1215" s="11"/>
      <c r="U1215" s="11"/>
      <c r="V1215" s="11"/>
      <c r="W1215" s="11"/>
      <c r="X1215" s="11"/>
      <c r="Y1215" s="11"/>
      <c r="Z1215" s="11"/>
      <c r="AA1215" s="11"/>
      <c r="AB1215" s="11"/>
      <c r="AC1215" s="11"/>
      <c r="AD1215" s="11"/>
      <c r="AE1215" s="11"/>
      <c r="AF1215" s="11"/>
      <c r="AG1215" s="11"/>
      <c r="AH1215" s="11"/>
      <c r="AI1215" s="11"/>
      <c r="AJ1215" s="11"/>
      <c r="AK1215" s="11">
        <f t="shared" si="2873"/>
        <v>0</v>
      </c>
      <c r="AL1215" s="11">
        <f t="shared" si="2874"/>
        <v>11334.027</v>
      </c>
      <c r="AM1215" s="11">
        <f t="shared" si="2875"/>
        <v>0</v>
      </c>
      <c r="AN1215" s="11">
        <f t="shared" si="2834"/>
        <v>0</v>
      </c>
      <c r="AO1215" s="11">
        <f t="shared" si="2835"/>
        <v>11334.027</v>
      </c>
      <c r="AP1215" s="11">
        <f t="shared" si="2836"/>
        <v>0</v>
      </c>
      <c r="AQ1215" s="11">
        <f t="shared" si="2876"/>
        <v>0</v>
      </c>
      <c r="AR1215" s="11">
        <f t="shared" si="2877"/>
        <v>0</v>
      </c>
      <c r="AS1215" s="11">
        <f t="shared" si="2878"/>
        <v>0</v>
      </c>
      <c r="AT1215" s="11">
        <f t="shared" si="2837"/>
        <v>0</v>
      </c>
      <c r="AU1215" s="11">
        <f t="shared" si="2838"/>
        <v>11334.027</v>
      </c>
      <c r="AV1215" s="11">
        <f t="shared" si="2839"/>
        <v>0</v>
      </c>
      <c r="AW1215" s="11">
        <f t="shared" si="2879"/>
        <v>0</v>
      </c>
      <c r="AX1215" s="11">
        <f t="shared" si="2880"/>
        <v>0</v>
      </c>
      <c r="AY1215" s="11">
        <f t="shared" si="2881"/>
        <v>0</v>
      </c>
      <c r="AZ1215" s="11">
        <f t="shared" si="2840"/>
        <v>0</v>
      </c>
      <c r="BA1215" s="11">
        <f t="shared" si="2841"/>
        <v>11334.027</v>
      </c>
      <c r="BB1215" s="11">
        <f t="shared" si="2842"/>
        <v>0</v>
      </c>
      <c r="BC1215" s="11">
        <f t="shared" si="2882"/>
        <v>0</v>
      </c>
      <c r="BD1215" s="11">
        <f t="shared" si="2883"/>
        <v>0</v>
      </c>
      <c r="BE1215" s="11">
        <f t="shared" si="2884"/>
        <v>0</v>
      </c>
      <c r="BF1215" s="11">
        <f t="shared" si="2843"/>
        <v>0</v>
      </c>
      <c r="BG1215" s="11">
        <f t="shared" si="2844"/>
        <v>11334.027</v>
      </c>
      <c r="BH1215" s="11">
        <f t="shared" si="2845"/>
        <v>0</v>
      </c>
      <c r="BI1215" s="11">
        <f t="shared" si="2885"/>
        <v>0</v>
      </c>
      <c r="BJ1215" s="11">
        <f t="shared" si="2886"/>
        <v>0</v>
      </c>
      <c r="BK1215" s="11">
        <f t="shared" si="2887"/>
        <v>0</v>
      </c>
      <c r="BL1215" s="11">
        <f t="shared" si="2893"/>
        <v>0</v>
      </c>
      <c r="BM1215" s="11">
        <f t="shared" si="2888"/>
        <v>0</v>
      </c>
      <c r="BN1215" s="43">
        <f t="shared" si="2850"/>
        <v>0</v>
      </c>
      <c r="BO1215" s="11">
        <f t="shared" si="2851"/>
        <v>11334.027</v>
      </c>
      <c r="BP1215" s="11">
        <f t="shared" si="2889"/>
        <v>0</v>
      </c>
      <c r="BQ1215" s="43">
        <f t="shared" si="2852"/>
        <v>11334.027</v>
      </c>
      <c r="BR1215" s="11">
        <f t="shared" si="2853"/>
        <v>0</v>
      </c>
      <c r="BS1215" s="11">
        <f t="shared" si="2889"/>
        <v>0</v>
      </c>
      <c r="BT1215" s="43">
        <f t="shared" si="2854"/>
        <v>0</v>
      </c>
      <c r="BU1215" s="11">
        <f t="shared" si="2889"/>
        <v>0</v>
      </c>
      <c r="BV1215" s="21"/>
      <c r="BW1215" s="21"/>
      <c r="BX1215" s="1" t="str">
        <f t="shared" si="2855"/>
        <v/>
      </c>
    </row>
    <row r="1216" spans="1:76" ht="46.8" customHeight="1" x14ac:dyDescent="0.3">
      <c r="A1216" s="62" t="s">
        <v>791</v>
      </c>
      <c r="B1216" s="63" t="s">
        <v>41</v>
      </c>
      <c r="C1216" s="62"/>
      <c r="D1216" s="62"/>
      <c r="E1216" s="64" t="s">
        <v>42</v>
      </c>
      <c r="F1216" s="11"/>
      <c r="G1216" s="11"/>
      <c r="H1216" s="11"/>
      <c r="I1216" s="11"/>
      <c r="J1216" s="11"/>
      <c r="K1216" s="11"/>
      <c r="L1216" s="11"/>
      <c r="M1216" s="11"/>
      <c r="N1216" s="11"/>
      <c r="O1216" s="11"/>
      <c r="P1216" s="11"/>
      <c r="Q1216" s="11"/>
      <c r="R1216" s="11"/>
      <c r="S1216" s="11"/>
      <c r="T1216" s="11"/>
      <c r="U1216" s="11"/>
      <c r="V1216" s="11"/>
      <c r="W1216" s="11"/>
      <c r="X1216" s="11"/>
      <c r="Y1216" s="11"/>
      <c r="Z1216" s="11"/>
      <c r="AA1216" s="11"/>
      <c r="AB1216" s="11"/>
      <c r="AC1216" s="11"/>
      <c r="AD1216" s="11"/>
      <c r="AE1216" s="11"/>
      <c r="AF1216" s="11"/>
      <c r="AG1216" s="11"/>
      <c r="AH1216" s="11"/>
      <c r="AI1216" s="11"/>
      <c r="AJ1216" s="11"/>
      <c r="AK1216" s="11">
        <f t="shared" si="2873"/>
        <v>0</v>
      </c>
      <c r="AL1216" s="11">
        <f t="shared" si="2874"/>
        <v>11334.027</v>
      </c>
      <c r="AM1216" s="11">
        <f t="shared" si="2875"/>
        <v>0</v>
      </c>
      <c r="AN1216" s="11">
        <f t="shared" si="2834"/>
        <v>0</v>
      </c>
      <c r="AO1216" s="11">
        <f t="shared" si="2835"/>
        <v>11334.027</v>
      </c>
      <c r="AP1216" s="11">
        <f t="shared" si="2836"/>
        <v>0</v>
      </c>
      <c r="AQ1216" s="11"/>
      <c r="AR1216" s="11"/>
      <c r="AS1216" s="11"/>
      <c r="AT1216" s="11">
        <f t="shared" si="2837"/>
        <v>0</v>
      </c>
      <c r="AU1216" s="11">
        <f t="shared" si="2838"/>
        <v>11334.027</v>
      </c>
      <c r="AV1216" s="11">
        <f t="shared" si="2839"/>
        <v>0</v>
      </c>
      <c r="AW1216" s="11"/>
      <c r="AX1216" s="11"/>
      <c r="AY1216" s="11"/>
      <c r="AZ1216" s="11">
        <f t="shared" si="2840"/>
        <v>0</v>
      </c>
      <c r="BA1216" s="11">
        <f t="shared" si="2841"/>
        <v>11334.027</v>
      </c>
      <c r="BB1216" s="11">
        <f t="shared" si="2842"/>
        <v>0</v>
      </c>
      <c r="BC1216" s="11"/>
      <c r="BD1216" s="11"/>
      <c r="BE1216" s="11"/>
      <c r="BF1216" s="11">
        <f t="shared" si="2843"/>
        <v>0</v>
      </c>
      <c r="BG1216" s="11">
        <f t="shared" si="2844"/>
        <v>11334.027</v>
      </c>
      <c r="BH1216" s="11">
        <f t="shared" si="2845"/>
        <v>0</v>
      </c>
      <c r="BI1216" s="11"/>
      <c r="BJ1216" s="11"/>
      <c r="BK1216" s="11"/>
      <c r="BL1216" s="11">
        <f t="shared" si="2893"/>
        <v>0</v>
      </c>
      <c r="BM1216" s="11"/>
      <c r="BN1216" s="43">
        <f t="shared" si="2850"/>
        <v>0</v>
      </c>
      <c r="BO1216" s="11">
        <f t="shared" si="2851"/>
        <v>11334.027</v>
      </c>
      <c r="BP1216" s="11"/>
      <c r="BQ1216" s="43">
        <f t="shared" si="2852"/>
        <v>11334.027</v>
      </c>
      <c r="BR1216" s="11">
        <f t="shared" si="2853"/>
        <v>0</v>
      </c>
      <c r="BS1216" s="11"/>
      <c r="BT1216" s="43">
        <f t="shared" si="2854"/>
        <v>0</v>
      </c>
      <c r="BU1216" s="11"/>
      <c r="BV1216" s="21"/>
      <c r="BW1216" s="21"/>
      <c r="BX1216" s="1" t="str">
        <f t="shared" si="2855"/>
        <v/>
      </c>
    </row>
    <row r="1217" spans="1:76" ht="15.6" customHeight="1" x14ac:dyDescent="0.3">
      <c r="A1217" s="62" t="s">
        <v>791</v>
      </c>
      <c r="B1217" s="63">
        <v>400</v>
      </c>
      <c r="C1217" s="62" t="s">
        <v>66</v>
      </c>
      <c r="D1217" s="62" t="s">
        <v>323</v>
      </c>
      <c r="E1217" s="64" t="s">
        <v>768</v>
      </c>
      <c r="F1217" s="11"/>
      <c r="G1217" s="11"/>
      <c r="H1217" s="11"/>
      <c r="I1217" s="11"/>
      <c r="J1217" s="11"/>
      <c r="K1217" s="11"/>
      <c r="L1217" s="11"/>
      <c r="M1217" s="11"/>
      <c r="N1217" s="11"/>
      <c r="O1217" s="11"/>
      <c r="P1217" s="11"/>
      <c r="Q1217" s="11"/>
      <c r="R1217" s="11"/>
      <c r="S1217" s="11"/>
      <c r="T1217" s="11"/>
      <c r="U1217" s="11"/>
      <c r="V1217" s="11"/>
      <c r="W1217" s="11"/>
      <c r="X1217" s="11"/>
      <c r="Y1217" s="11"/>
      <c r="Z1217" s="11"/>
      <c r="AA1217" s="11"/>
      <c r="AB1217" s="11"/>
      <c r="AC1217" s="11"/>
      <c r="AD1217" s="11"/>
      <c r="AE1217" s="11"/>
      <c r="AF1217" s="11"/>
      <c r="AG1217" s="11"/>
      <c r="AH1217" s="11"/>
      <c r="AI1217" s="11"/>
      <c r="AJ1217" s="11"/>
      <c r="AK1217" s="11"/>
      <c r="AL1217" s="11">
        <v>11334.027</v>
      </c>
      <c r="AM1217" s="11"/>
      <c r="AN1217" s="11">
        <f t="shared" si="2834"/>
        <v>0</v>
      </c>
      <c r="AO1217" s="11">
        <f t="shared" si="2835"/>
        <v>11334.027</v>
      </c>
      <c r="AP1217" s="11">
        <f t="shared" si="2836"/>
        <v>0</v>
      </c>
      <c r="AQ1217" s="11"/>
      <c r="AR1217" s="11"/>
      <c r="AS1217" s="11"/>
      <c r="AT1217" s="11">
        <f t="shared" si="2837"/>
        <v>0</v>
      </c>
      <c r="AU1217" s="11">
        <f t="shared" si="2838"/>
        <v>11334.027</v>
      </c>
      <c r="AV1217" s="11">
        <f t="shared" si="2839"/>
        <v>0</v>
      </c>
      <c r="AW1217" s="11"/>
      <c r="AX1217" s="11"/>
      <c r="AY1217" s="11"/>
      <c r="AZ1217" s="11">
        <f t="shared" si="2840"/>
        <v>0</v>
      </c>
      <c r="BA1217" s="11">
        <f t="shared" si="2841"/>
        <v>11334.027</v>
      </c>
      <c r="BB1217" s="11">
        <f t="shared" si="2842"/>
        <v>0</v>
      </c>
      <c r="BC1217" s="11"/>
      <c r="BD1217" s="11"/>
      <c r="BE1217" s="11"/>
      <c r="BF1217" s="11">
        <f t="shared" si="2843"/>
        <v>0</v>
      </c>
      <c r="BG1217" s="11">
        <f t="shared" si="2844"/>
        <v>11334.027</v>
      </c>
      <c r="BH1217" s="11">
        <f t="shared" si="2845"/>
        <v>0</v>
      </c>
      <c r="BI1217" s="11"/>
      <c r="BJ1217" s="11"/>
      <c r="BK1217" s="11"/>
      <c r="BL1217" s="11">
        <f t="shared" si="2893"/>
        <v>0</v>
      </c>
      <c r="BM1217" s="11"/>
      <c r="BN1217" s="43">
        <f t="shared" si="2850"/>
        <v>0</v>
      </c>
      <c r="BO1217" s="11">
        <f t="shared" si="2851"/>
        <v>11334.027</v>
      </c>
      <c r="BP1217" s="11"/>
      <c r="BQ1217" s="43">
        <f t="shared" si="2852"/>
        <v>11334.027</v>
      </c>
      <c r="BR1217" s="11">
        <f t="shared" si="2853"/>
        <v>0</v>
      </c>
      <c r="BS1217" s="11"/>
      <c r="BT1217" s="43">
        <f t="shared" si="2854"/>
        <v>0</v>
      </c>
      <c r="BU1217" s="11"/>
      <c r="BV1217" s="21"/>
      <c r="BW1217" s="21"/>
      <c r="BX1217" s="1" t="str">
        <f t="shared" si="2855"/>
        <v>0502</v>
      </c>
    </row>
    <row r="1218" spans="1:76" ht="31.2" customHeight="1" x14ac:dyDescent="0.3">
      <c r="A1218" s="62" t="s">
        <v>793</v>
      </c>
      <c r="B1218" s="63"/>
      <c r="C1218" s="62"/>
      <c r="D1218" s="62"/>
      <c r="E1218" s="65" t="s">
        <v>794</v>
      </c>
      <c r="F1218" s="11"/>
      <c r="G1218" s="11"/>
      <c r="H1218" s="11"/>
      <c r="I1218" s="11"/>
      <c r="J1218" s="11"/>
      <c r="K1218" s="11"/>
      <c r="L1218" s="11"/>
      <c r="M1218" s="11"/>
      <c r="N1218" s="11"/>
      <c r="O1218" s="11"/>
      <c r="P1218" s="11"/>
      <c r="Q1218" s="11"/>
      <c r="R1218" s="11"/>
      <c r="S1218" s="11"/>
      <c r="T1218" s="11"/>
      <c r="U1218" s="11"/>
      <c r="V1218" s="11"/>
      <c r="W1218" s="11"/>
      <c r="X1218" s="11"/>
      <c r="Y1218" s="11"/>
      <c r="Z1218" s="11"/>
      <c r="AA1218" s="11"/>
      <c r="AB1218" s="11"/>
      <c r="AC1218" s="11"/>
      <c r="AD1218" s="11"/>
      <c r="AE1218" s="11"/>
      <c r="AF1218" s="11"/>
      <c r="AG1218" s="11"/>
      <c r="AH1218" s="11"/>
      <c r="AI1218" s="11"/>
      <c r="AJ1218" s="11"/>
      <c r="AK1218" s="11">
        <f t="shared" si="2873"/>
        <v>0</v>
      </c>
      <c r="AL1218" s="11">
        <f t="shared" si="2874"/>
        <v>4115.0559999999996</v>
      </c>
      <c r="AM1218" s="11">
        <f t="shared" si="2875"/>
        <v>168427.576</v>
      </c>
      <c r="AN1218" s="11">
        <f t="shared" si="2834"/>
        <v>0</v>
      </c>
      <c r="AO1218" s="11">
        <f t="shared" si="2835"/>
        <v>4115.0559999999996</v>
      </c>
      <c r="AP1218" s="11">
        <f t="shared" si="2836"/>
        <v>168427.576</v>
      </c>
      <c r="AQ1218" s="11"/>
      <c r="AR1218" s="11"/>
      <c r="AS1218" s="11"/>
      <c r="AT1218" s="11">
        <f t="shared" si="2837"/>
        <v>0</v>
      </c>
      <c r="AU1218" s="11">
        <f t="shared" si="2838"/>
        <v>4115.0559999999996</v>
      </c>
      <c r="AV1218" s="11">
        <f t="shared" si="2839"/>
        <v>168427.576</v>
      </c>
      <c r="AW1218" s="11"/>
      <c r="AX1218" s="11"/>
      <c r="AY1218" s="11"/>
      <c r="AZ1218" s="11">
        <f t="shared" si="2840"/>
        <v>0</v>
      </c>
      <c r="BA1218" s="11">
        <f t="shared" si="2841"/>
        <v>4115.0559999999996</v>
      </c>
      <c r="BB1218" s="11">
        <f t="shared" si="2842"/>
        <v>168427.576</v>
      </c>
      <c r="BC1218" s="11"/>
      <c r="BD1218" s="11"/>
      <c r="BE1218" s="11"/>
      <c r="BF1218" s="11">
        <f t="shared" si="2843"/>
        <v>0</v>
      </c>
      <c r="BG1218" s="11">
        <f t="shared" si="2844"/>
        <v>4115.0559999999996</v>
      </c>
      <c r="BH1218" s="11">
        <f t="shared" si="2845"/>
        <v>168427.576</v>
      </c>
      <c r="BI1218" s="11"/>
      <c r="BJ1218" s="11"/>
      <c r="BK1218" s="11"/>
      <c r="BL1218" s="11">
        <f t="shared" si="2893"/>
        <v>0</v>
      </c>
      <c r="BM1218" s="11"/>
      <c r="BN1218" s="43">
        <f t="shared" si="2850"/>
        <v>0</v>
      </c>
      <c r="BO1218" s="11">
        <f t="shared" si="2851"/>
        <v>4115.0559999999996</v>
      </c>
      <c r="BP1218" s="11"/>
      <c r="BQ1218" s="43">
        <f t="shared" si="2852"/>
        <v>4115.0559999999996</v>
      </c>
      <c r="BR1218" s="11">
        <f t="shared" si="2853"/>
        <v>168427.576</v>
      </c>
      <c r="BS1218" s="11"/>
      <c r="BT1218" s="43">
        <f t="shared" si="2854"/>
        <v>168427.576</v>
      </c>
      <c r="BU1218" s="11"/>
      <c r="BV1218" s="21"/>
      <c r="BW1218" s="21"/>
      <c r="BX1218" s="1" t="str">
        <f t="shared" si="2855"/>
        <v/>
      </c>
    </row>
    <row r="1219" spans="1:76" ht="46.8" customHeight="1" x14ac:dyDescent="0.3">
      <c r="A1219" s="62" t="s">
        <v>793</v>
      </c>
      <c r="B1219" s="63" t="s">
        <v>41</v>
      </c>
      <c r="C1219" s="62"/>
      <c r="D1219" s="62"/>
      <c r="E1219" s="64" t="s">
        <v>42</v>
      </c>
      <c r="F1219" s="11"/>
      <c r="G1219" s="11"/>
      <c r="H1219" s="11"/>
      <c r="I1219" s="11"/>
      <c r="J1219" s="11"/>
      <c r="K1219" s="11"/>
      <c r="L1219" s="11"/>
      <c r="M1219" s="11"/>
      <c r="N1219" s="11"/>
      <c r="O1219" s="11"/>
      <c r="P1219" s="11"/>
      <c r="Q1219" s="11"/>
      <c r="R1219" s="11"/>
      <c r="S1219" s="11"/>
      <c r="T1219" s="11"/>
      <c r="U1219" s="11"/>
      <c r="V1219" s="11"/>
      <c r="W1219" s="11"/>
      <c r="X1219" s="11"/>
      <c r="Y1219" s="11"/>
      <c r="Z1219" s="11"/>
      <c r="AA1219" s="11"/>
      <c r="AB1219" s="11"/>
      <c r="AC1219" s="11"/>
      <c r="AD1219" s="11"/>
      <c r="AE1219" s="11"/>
      <c r="AF1219" s="11"/>
      <c r="AG1219" s="11"/>
      <c r="AH1219" s="11"/>
      <c r="AI1219" s="11"/>
      <c r="AJ1219" s="11"/>
      <c r="AK1219" s="11">
        <f t="shared" si="2873"/>
        <v>0</v>
      </c>
      <c r="AL1219" s="11">
        <f t="shared" si="2874"/>
        <v>4115.0559999999996</v>
      </c>
      <c r="AM1219" s="11">
        <f t="shared" si="2875"/>
        <v>168427.576</v>
      </c>
      <c r="AN1219" s="11">
        <f t="shared" si="2834"/>
        <v>0</v>
      </c>
      <c r="AO1219" s="11">
        <f t="shared" si="2835"/>
        <v>4115.0559999999996</v>
      </c>
      <c r="AP1219" s="11">
        <f t="shared" si="2836"/>
        <v>168427.576</v>
      </c>
      <c r="AQ1219" s="11"/>
      <c r="AR1219" s="11"/>
      <c r="AS1219" s="11"/>
      <c r="AT1219" s="11">
        <f t="shared" si="2837"/>
        <v>0</v>
      </c>
      <c r="AU1219" s="11">
        <f t="shared" si="2838"/>
        <v>4115.0559999999996</v>
      </c>
      <c r="AV1219" s="11">
        <f t="shared" si="2839"/>
        <v>168427.576</v>
      </c>
      <c r="AW1219" s="11"/>
      <c r="AX1219" s="11"/>
      <c r="AY1219" s="11"/>
      <c r="AZ1219" s="11">
        <f t="shared" si="2840"/>
        <v>0</v>
      </c>
      <c r="BA1219" s="11">
        <f t="shared" si="2841"/>
        <v>4115.0559999999996</v>
      </c>
      <c r="BB1219" s="11">
        <f t="shared" si="2842"/>
        <v>168427.576</v>
      </c>
      <c r="BC1219" s="11"/>
      <c r="BD1219" s="11"/>
      <c r="BE1219" s="11"/>
      <c r="BF1219" s="11">
        <f t="shared" si="2843"/>
        <v>0</v>
      </c>
      <c r="BG1219" s="11">
        <f t="shared" si="2844"/>
        <v>4115.0559999999996</v>
      </c>
      <c r="BH1219" s="11">
        <f t="shared" si="2845"/>
        <v>168427.576</v>
      </c>
      <c r="BI1219" s="11"/>
      <c r="BJ1219" s="11"/>
      <c r="BK1219" s="11"/>
      <c r="BL1219" s="11">
        <f t="shared" si="2893"/>
        <v>0</v>
      </c>
      <c r="BM1219" s="11"/>
      <c r="BN1219" s="43">
        <f t="shared" si="2850"/>
        <v>0</v>
      </c>
      <c r="BO1219" s="11">
        <f t="shared" si="2851"/>
        <v>4115.0559999999996</v>
      </c>
      <c r="BP1219" s="11"/>
      <c r="BQ1219" s="43">
        <f t="shared" si="2852"/>
        <v>4115.0559999999996</v>
      </c>
      <c r="BR1219" s="11">
        <f t="shared" si="2853"/>
        <v>168427.576</v>
      </c>
      <c r="BS1219" s="11"/>
      <c r="BT1219" s="43">
        <f t="shared" si="2854"/>
        <v>168427.576</v>
      </c>
      <c r="BU1219" s="11"/>
      <c r="BV1219" s="21"/>
      <c r="BW1219" s="21"/>
      <c r="BX1219" s="1" t="str">
        <f t="shared" si="2855"/>
        <v/>
      </c>
    </row>
    <row r="1220" spans="1:76" ht="15.6" customHeight="1" x14ac:dyDescent="0.3">
      <c r="A1220" s="62" t="s">
        <v>793</v>
      </c>
      <c r="B1220" s="63">
        <v>400</v>
      </c>
      <c r="C1220" s="62" t="s">
        <v>66</v>
      </c>
      <c r="D1220" s="62" t="s">
        <v>323</v>
      </c>
      <c r="E1220" s="64" t="s">
        <v>768</v>
      </c>
      <c r="F1220" s="11"/>
      <c r="G1220" s="11"/>
      <c r="H1220" s="11"/>
      <c r="I1220" s="11"/>
      <c r="J1220" s="11"/>
      <c r="K1220" s="11"/>
      <c r="L1220" s="11"/>
      <c r="M1220" s="11"/>
      <c r="N1220" s="11"/>
      <c r="O1220" s="11"/>
      <c r="P1220" s="11"/>
      <c r="Q1220" s="11"/>
      <c r="R1220" s="11"/>
      <c r="S1220" s="11"/>
      <c r="T1220" s="11"/>
      <c r="U1220" s="11"/>
      <c r="V1220" s="11"/>
      <c r="W1220" s="11"/>
      <c r="X1220" s="11"/>
      <c r="Y1220" s="11"/>
      <c r="Z1220" s="11"/>
      <c r="AA1220" s="11"/>
      <c r="AB1220" s="11"/>
      <c r="AC1220" s="11"/>
      <c r="AD1220" s="11"/>
      <c r="AE1220" s="11"/>
      <c r="AF1220" s="11"/>
      <c r="AG1220" s="11"/>
      <c r="AH1220" s="11"/>
      <c r="AI1220" s="11"/>
      <c r="AJ1220" s="11"/>
      <c r="AK1220" s="11"/>
      <c r="AL1220" s="11">
        <v>4115.0559999999996</v>
      </c>
      <c r="AM1220" s="11">
        <v>168427.576</v>
      </c>
      <c r="AN1220" s="11">
        <f t="shared" si="2834"/>
        <v>0</v>
      </c>
      <c r="AO1220" s="11">
        <f t="shared" si="2835"/>
        <v>4115.0559999999996</v>
      </c>
      <c r="AP1220" s="11">
        <f t="shared" si="2836"/>
        <v>168427.576</v>
      </c>
      <c r="AQ1220" s="11"/>
      <c r="AR1220" s="11"/>
      <c r="AS1220" s="11"/>
      <c r="AT1220" s="11">
        <f t="shared" si="2837"/>
        <v>0</v>
      </c>
      <c r="AU1220" s="11">
        <f t="shared" si="2838"/>
        <v>4115.0559999999996</v>
      </c>
      <c r="AV1220" s="11">
        <f t="shared" si="2839"/>
        <v>168427.576</v>
      </c>
      <c r="AW1220" s="11"/>
      <c r="AX1220" s="11"/>
      <c r="AY1220" s="11"/>
      <c r="AZ1220" s="11">
        <f t="shared" si="2840"/>
        <v>0</v>
      </c>
      <c r="BA1220" s="11">
        <f t="shared" si="2841"/>
        <v>4115.0559999999996</v>
      </c>
      <c r="BB1220" s="11">
        <f t="shared" si="2842"/>
        <v>168427.576</v>
      </c>
      <c r="BC1220" s="11"/>
      <c r="BD1220" s="11"/>
      <c r="BE1220" s="11"/>
      <c r="BF1220" s="11">
        <f t="shared" si="2843"/>
        <v>0</v>
      </c>
      <c r="BG1220" s="11">
        <f t="shared" si="2844"/>
        <v>4115.0559999999996</v>
      </c>
      <c r="BH1220" s="11">
        <f t="shared" si="2845"/>
        <v>168427.576</v>
      </c>
      <c r="BI1220" s="11"/>
      <c r="BJ1220" s="11"/>
      <c r="BK1220" s="11"/>
      <c r="BL1220" s="11">
        <f t="shared" si="2893"/>
        <v>0</v>
      </c>
      <c r="BM1220" s="11"/>
      <c r="BN1220" s="43">
        <f t="shared" si="2850"/>
        <v>0</v>
      </c>
      <c r="BO1220" s="11">
        <f t="shared" si="2851"/>
        <v>4115.0559999999996</v>
      </c>
      <c r="BP1220" s="11"/>
      <c r="BQ1220" s="43">
        <f t="shared" si="2852"/>
        <v>4115.0559999999996</v>
      </c>
      <c r="BR1220" s="11">
        <f t="shared" si="2853"/>
        <v>168427.576</v>
      </c>
      <c r="BS1220" s="11"/>
      <c r="BT1220" s="43">
        <f t="shared" si="2854"/>
        <v>168427.576</v>
      </c>
      <c r="BU1220" s="11"/>
      <c r="BV1220" s="21"/>
      <c r="BW1220" s="21"/>
      <c r="BX1220" s="1" t="str">
        <f t="shared" si="2855"/>
        <v>0502</v>
      </c>
    </row>
    <row r="1221" spans="1:76" ht="31.2" customHeight="1" x14ac:dyDescent="0.3">
      <c r="A1221" s="62" t="s">
        <v>795</v>
      </c>
      <c r="B1221" s="63"/>
      <c r="C1221" s="62"/>
      <c r="D1221" s="62"/>
      <c r="E1221" s="65" t="s">
        <v>796</v>
      </c>
      <c r="F1221" s="11"/>
      <c r="G1221" s="11"/>
      <c r="H1221" s="11"/>
      <c r="I1221" s="11"/>
      <c r="J1221" s="11"/>
      <c r="K1221" s="11"/>
      <c r="L1221" s="11"/>
      <c r="M1221" s="11"/>
      <c r="N1221" s="11"/>
      <c r="O1221" s="11"/>
      <c r="P1221" s="11"/>
      <c r="Q1221" s="11"/>
      <c r="R1221" s="11"/>
      <c r="S1221" s="11"/>
      <c r="T1221" s="11"/>
      <c r="U1221" s="11"/>
      <c r="V1221" s="11"/>
      <c r="W1221" s="11"/>
      <c r="X1221" s="11"/>
      <c r="Y1221" s="11"/>
      <c r="Z1221" s="11"/>
      <c r="AA1221" s="11"/>
      <c r="AB1221" s="11"/>
      <c r="AC1221" s="11"/>
      <c r="AD1221" s="11"/>
      <c r="AE1221" s="11"/>
      <c r="AF1221" s="11"/>
      <c r="AG1221" s="11"/>
      <c r="AH1221" s="11"/>
      <c r="AI1221" s="11"/>
      <c r="AJ1221" s="11"/>
      <c r="AK1221" s="11">
        <f t="shared" si="2873"/>
        <v>0</v>
      </c>
      <c r="AL1221" s="11">
        <f t="shared" si="2874"/>
        <v>1711.297</v>
      </c>
      <c r="AM1221" s="11">
        <f t="shared" si="2875"/>
        <v>0</v>
      </c>
      <c r="AN1221" s="11">
        <f t="shared" si="2834"/>
        <v>0</v>
      </c>
      <c r="AO1221" s="11">
        <f t="shared" si="2835"/>
        <v>1711.297</v>
      </c>
      <c r="AP1221" s="11">
        <f t="shared" si="2836"/>
        <v>0</v>
      </c>
      <c r="AQ1221" s="11">
        <f t="shared" si="2876"/>
        <v>0</v>
      </c>
      <c r="AR1221" s="11">
        <f t="shared" si="2877"/>
        <v>0</v>
      </c>
      <c r="AS1221" s="11">
        <f t="shared" si="2878"/>
        <v>0</v>
      </c>
      <c r="AT1221" s="11">
        <f t="shared" si="2837"/>
        <v>0</v>
      </c>
      <c r="AU1221" s="11">
        <f t="shared" si="2838"/>
        <v>1711.297</v>
      </c>
      <c r="AV1221" s="11">
        <f t="shared" si="2839"/>
        <v>0</v>
      </c>
      <c r="AW1221" s="11">
        <f t="shared" si="2879"/>
        <v>0</v>
      </c>
      <c r="AX1221" s="11">
        <f t="shared" si="2880"/>
        <v>0</v>
      </c>
      <c r="AY1221" s="11">
        <f t="shared" si="2881"/>
        <v>0</v>
      </c>
      <c r="AZ1221" s="11">
        <f t="shared" si="2840"/>
        <v>0</v>
      </c>
      <c r="BA1221" s="11">
        <f t="shared" si="2841"/>
        <v>1711.297</v>
      </c>
      <c r="BB1221" s="11">
        <f t="shared" si="2842"/>
        <v>0</v>
      </c>
      <c r="BC1221" s="11">
        <f t="shared" si="2882"/>
        <v>0</v>
      </c>
      <c r="BD1221" s="11">
        <f t="shared" si="2883"/>
        <v>0</v>
      </c>
      <c r="BE1221" s="11">
        <f t="shared" si="2884"/>
        <v>0</v>
      </c>
      <c r="BF1221" s="11">
        <f t="shared" si="2843"/>
        <v>0</v>
      </c>
      <c r="BG1221" s="11">
        <f t="shared" si="2844"/>
        <v>1711.297</v>
      </c>
      <c r="BH1221" s="11">
        <f t="shared" si="2845"/>
        <v>0</v>
      </c>
      <c r="BI1221" s="11">
        <f t="shared" si="2885"/>
        <v>0</v>
      </c>
      <c r="BJ1221" s="11">
        <f t="shared" si="2886"/>
        <v>0</v>
      </c>
      <c r="BK1221" s="11">
        <f t="shared" si="2887"/>
        <v>0</v>
      </c>
      <c r="BL1221" s="11">
        <f t="shared" si="2893"/>
        <v>0</v>
      </c>
      <c r="BM1221" s="11">
        <f t="shared" si="2888"/>
        <v>0</v>
      </c>
      <c r="BN1221" s="43">
        <f t="shared" si="2850"/>
        <v>0</v>
      </c>
      <c r="BO1221" s="11">
        <f t="shared" si="2851"/>
        <v>1711.297</v>
      </c>
      <c r="BP1221" s="11">
        <f t="shared" si="2889"/>
        <v>0</v>
      </c>
      <c r="BQ1221" s="43">
        <f t="shared" si="2852"/>
        <v>1711.297</v>
      </c>
      <c r="BR1221" s="11">
        <f t="shared" si="2853"/>
        <v>0</v>
      </c>
      <c r="BS1221" s="11">
        <f t="shared" si="2889"/>
        <v>0</v>
      </c>
      <c r="BT1221" s="43">
        <f t="shared" si="2854"/>
        <v>0</v>
      </c>
      <c r="BU1221" s="11">
        <f t="shared" si="2889"/>
        <v>0</v>
      </c>
      <c r="BV1221" s="21"/>
      <c r="BW1221" s="21"/>
      <c r="BX1221" s="1" t="str">
        <f t="shared" si="2855"/>
        <v/>
      </c>
    </row>
    <row r="1222" spans="1:76" ht="46.8" customHeight="1" x14ac:dyDescent="0.3">
      <c r="A1222" s="62" t="s">
        <v>795</v>
      </c>
      <c r="B1222" s="63" t="s">
        <v>41</v>
      </c>
      <c r="C1222" s="62"/>
      <c r="D1222" s="62"/>
      <c r="E1222" s="64" t="s">
        <v>42</v>
      </c>
      <c r="F1222" s="11"/>
      <c r="G1222" s="11"/>
      <c r="H1222" s="11"/>
      <c r="I1222" s="11"/>
      <c r="J1222" s="11"/>
      <c r="K1222" s="11"/>
      <c r="L1222" s="11"/>
      <c r="M1222" s="11"/>
      <c r="N1222" s="11"/>
      <c r="O1222" s="11"/>
      <c r="P1222" s="11"/>
      <c r="Q1222" s="11"/>
      <c r="R1222" s="11"/>
      <c r="S1222" s="11"/>
      <c r="T1222" s="11"/>
      <c r="U1222" s="11"/>
      <c r="V1222" s="11"/>
      <c r="W1222" s="11"/>
      <c r="X1222" s="11"/>
      <c r="Y1222" s="11"/>
      <c r="Z1222" s="11"/>
      <c r="AA1222" s="11"/>
      <c r="AB1222" s="11"/>
      <c r="AC1222" s="11"/>
      <c r="AD1222" s="11"/>
      <c r="AE1222" s="11"/>
      <c r="AF1222" s="11"/>
      <c r="AG1222" s="11"/>
      <c r="AH1222" s="11"/>
      <c r="AI1222" s="11"/>
      <c r="AJ1222" s="11"/>
      <c r="AK1222" s="11">
        <f t="shared" si="2873"/>
        <v>0</v>
      </c>
      <c r="AL1222" s="11">
        <f t="shared" si="2874"/>
        <v>1711.297</v>
      </c>
      <c r="AM1222" s="11">
        <f t="shared" si="2875"/>
        <v>0</v>
      </c>
      <c r="AN1222" s="11">
        <f t="shared" si="2834"/>
        <v>0</v>
      </c>
      <c r="AO1222" s="11">
        <f t="shared" si="2835"/>
        <v>1711.297</v>
      </c>
      <c r="AP1222" s="11">
        <f t="shared" si="2836"/>
        <v>0</v>
      </c>
      <c r="AQ1222" s="11">
        <f t="shared" si="2876"/>
        <v>0</v>
      </c>
      <c r="AR1222" s="11">
        <f t="shared" si="2877"/>
        <v>0</v>
      </c>
      <c r="AS1222" s="11">
        <f t="shared" si="2878"/>
        <v>0</v>
      </c>
      <c r="AT1222" s="11">
        <f t="shared" si="2837"/>
        <v>0</v>
      </c>
      <c r="AU1222" s="11">
        <f t="shared" si="2838"/>
        <v>1711.297</v>
      </c>
      <c r="AV1222" s="11">
        <f t="shared" si="2839"/>
        <v>0</v>
      </c>
      <c r="AW1222" s="11">
        <f t="shared" si="2879"/>
        <v>0</v>
      </c>
      <c r="AX1222" s="11">
        <f t="shared" si="2880"/>
        <v>0</v>
      </c>
      <c r="AY1222" s="11">
        <f t="shared" si="2881"/>
        <v>0</v>
      </c>
      <c r="AZ1222" s="11">
        <f t="shared" si="2840"/>
        <v>0</v>
      </c>
      <c r="BA1222" s="11">
        <f t="shared" si="2841"/>
        <v>1711.297</v>
      </c>
      <c r="BB1222" s="11">
        <f t="shared" si="2842"/>
        <v>0</v>
      </c>
      <c r="BC1222" s="11">
        <f t="shared" si="2882"/>
        <v>0</v>
      </c>
      <c r="BD1222" s="11">
        <f t="shared" si="2883"/>
        <v>0</v>
      </c>
      <c r="BE1222" s="11">
        <f t="shared" si="2884"/>
        <v>0</v>
      </c>
      <c r="BF1222" s="11">
        <f t="shared" si="2843"/>
        <v>0</v>
      </c>
      <c r="BG1222" s="11">
        <f t="shared" si="2844"/>
        <v>1711.297</v>
      </c>
      <c r="BH1222" s="11">
        <f t="shared" si="2845"/>
        <v>0</v>
      </c>
      <c r="BI1222" s="11">
        <f t="shared" si="2885"/>
        <v>0</v>
      </c>
      <c r="BJ1222" s="11">
        <f t="shared" si="2886"/>
        <v>0</v>
      </c>
      <c r="BK1222" s="11">
        <f t="shared" si="2887"/>
        <v>0</v>
      </c>
      <c r="BL1222" s="11">
        <f t="shared" si="2893"/>
        <v>0</v>
      </c>
      <c r="BM1222" s="11">
        <f t="shared" si="2888"/>
        <v>0</v>
      </c>
      <c r="BN1222" s="43">
        <f t="shared" si="2850"/>
        <v>0</v>
      </c>
      <c r="BO1222" s="11">
        <f t="shared" si="2851"/>
        <v>1711.297</v>
      </c>
      <c r="BP1222" s="11">
        <f t="shared" si="2889"/>
        <v>0</v>
      </c>
      <c r="BQ1222" s="43">
        <f t="shared" si="2852"/>
        <v>1711.297</v>
      </c>
      <c r="BR1222" s="11">
        <f t="shared" si="2853"/>
        <v>0</v>
      </c>
      <c r="BS1222" s="11">
        <f t="shared" si="2889"/>
        <v>0</v>
      </c>
      <c r="BT1222" s="43">
        <f t="shared" si="2854"/>
        <v>0</v>
      </c>
      <c r="BU1222" s="11">
        <f t="shared" si="2889"/>
        <v>0</v>
      </c>
      <c r="BV1222" s="21"/>
      <c r="BW1222" s="21"/>
      <c r="BX1222" s="1" t="str">
        <f t="shared" si="2855"/>
        <v/>
      </c>
    </row>
    <row r="1223" spans="1:76" ht="15.6" customHeight="1" x14ac:dyDescent="0.3">
      <c r="A1223" s="62" t="s">
        <v>795</v>
      </c>
      <c r="B1223" s="63">
        <v>400</v>
      </c>
      <c r="C1223" s="62" t="s">
        <v>66</v>
      </c>
      <c r="D1223" s="62" t="s">
        <v>323</v>
      </c>
      <c r="E1223" s="64" t="s">
        <v>768</v>
      </c>
      <c r="F1223" s="11"/>
      <c r="G1223" s="11"/>
      <c r="H1223" s="11"/>
      <c r="I1223" s="11"/>
      <c r="J1223" s="11"/>
      <c r="K1223" s="11"/>
      <c r="L1223" s="11"/>
      <c r="M1223" s="11"/>
      <c r="N1223" s="11"/>
      <c r="O1223" s="11"/>
      <c r="P1223" s="11"/>
      <c r="Q1223" s="11"/>
      <c r="R1223" s="11"/>
      <c r="S1223" s="11"/>
      <c r="T1223" s="11"/>
      <c r="U1223" s="11"/>
      <c r="V1223" s="11"/>
      <c r="W1223" s="11"/>
      <c r="X1223" s="11"/>
      <c r="Y1223" s="11"/>
      <c r="Z1223" s="11"/>
      <c r="AA1223" s="11"/>
      <c r="AB1223" s="11"/>
      <c r="AC1223" s="11"/>
      <c r="AD1223" s="11"/>
      <c r="AE1223" s="11"/>
      <c r="AF1223" s="11"/>
      <c r="AG1223" s="11"/>
      <c r="AH1223" s="11"/>
      <c r="AI1223" s="11"/>
      <c r="AJ1223" s="11"/>
      <c r="AK1223" s="11"/>
      <c r="AL1223" s="11">
        <v>1711.297</v>
      </c>
      <c r="AM1223" s="11"/>
      <c r="AN1223" s="11">
        <f t="shared" si="2834"/>
        <v>0</v>
      </c>
      <c r="AO1223" s="11">
        <f t="shared" si="2835"/>
        <v>1711.297</v>
      </c>
      <c r="AP1223" s="11">
        <f t="shared" si="2836"/>
        <v>0</v>
      </c>
      <c r="AQ1223" s="11"/>
      <c r="AR1223" s="11"/>
      <c r="AS1223" s="11"/>
      <c r="AT1223" s="11">
        <f t="shared" si="2837"/>
        <v>0</v>
      </c>
      <c r="AU1223" s="11">
        <f t="shared" si="2838"/>
        <v>1711.297</v>
      </c>
      <c r="AV1223" s="11">
        <f t="shared" si="2839"/>
        <v>0</v>
      </c>
      <c r="AW1223" s="11"/>
      <c r="AX1223" s="11"/>
      <c r="AY1223" s="11"/>
      <c r="AZ1223" s="11">
        <f t="shared" si="2840"/>
        <v>0</v>
      </c>
      <c r="BA1223" s="11">
        <f t="shared" si="2841"/>
        <v>1711.297</v>
      </c>
      <c r="BB1223" s="11">
        <f t="shared" si="2842"/>
        <v>0</v>
      </c>
      <c r="BC1223" s="11"/>
      <c r="BD1223" s="11"/>
      <c r="BE1223" s="11"/>
      <c r="BF1223" s="11">
        <f t="shared" si="2843"/>
        <v>0</v>
      </c>
      <c r="BG1223" s="11">
        <f t="shared" si="2844"/>
        <v>1711.297</v>
      </c>
      <c r="BH1223" s="11">
        <f t="shared" si="2845"/>
        <v>0</v>
      </c>
      <c r="BI1223" s="11"/>
      <c r="BJ1223" s="11"/>
      <c r="BK1223" s="11"/>
      <c r="BL1223" s="11">
        <f t="shared" si="2893"/>
        <v>0</v>
      </c>
      <c r="BM1223" s="11"/>
      <c r="BN1223" s="43">
        <f t="shared" si="2850"/>
        <v>0</v>
      </c>
      <c r="BO1223" s="11">
        <f t="shared" si="2851"/>
        <v>1711.297</v>
      </c>
      <c r="BP1223" s="11"/>
      <c r="BQ1223" s="43">
        <f t="shared" si="2852"/>
        <v>1711.297</v>
      </c>
      <c r="BR1223" s="11">
        <f t="shared" si="2853"/>
        <v>0</v>
      </c>
      <c r="BS1223" s="11"/>
      <c r="BT1223" s="43">
        <f t="shared" si="2854"/>
        <v>0</v>
      </c>
      <c r="BU1223" s="11"/>
      <c r="BV1223" s="21"/>
      <c r="BW1223" s="21"/>
      <c r="BX1223" s="1" t="str">
        <f t="shared" si="2855"/>
        <v>0502</v>
      </c>
    </row>
    <row r="1224" spans="1:76" ht="78" customHeight="1" x14ac:dyDescent="0.3">
      <c r="A1224" s="62" t="s">
        <v>797</v>
      </c>
      <c r="B1224" s="63"/>
      <c r="C1224" s="62"/>
      <c r="D1224" s="62"/>
      <c r="E1224" s="65" t="s">
        <v>798</v>
      </c>
      <c r="F1224" s="11"/>
      <c r="G1224" s="11"/>
      <c r="H1224" s="11"/>
      <c r="I1224" s="11"/>
      <c r="J1224" s="11"/>
      <c r="K1224" s="11"/>
      <c r="L1224" s="11"/>
      <c r="M1224" s="11"/>
      <c r="N1224" s="11"/>
      <c r="O1224" s="11"/>
      <c r="P1224" s="11"/>
      <c r="Q1224" s="11"/>
      <c r="R1224" s="11"/>
      <c r="S1224" s="11"/>
      <c r="T1224" s="11"/>
      <c r="U1224" s="11"/>
      <c r="V1224" s="11"/>
      <c r="W1224" s="11"/>
      <c r="X1224" s="11"/>
      <c r="Y1224" s="11"/>
      <c r="Z1224" s="11"/>
      <c r="AA1224" s="11"/>
      <c r="AB1224" s="11"/>
      <c r="AC1224" s="11"/>
      <c r="AD1224" s="11"/>
      <c r="AE1224" s="11"/>
      <c r="AF1224" s="11"/>
      <c r="AG1224" s="11"/>
      <c r="AH1224" s="11"/>
      <c r="AI1224" s="11"/>
      <c r="AJ1224" s="11"/>
      <c r="AK1224" s="11">
        <f t="shared" si="2873"/>
        <v>0</v>
      </c>
      <c r="AL1224" s="11">
        <f t="shared" si="2874"/>
        <v>35550.589</v>
      </c>
      <c r="AM1224" s="11">
        <f t="shared" si="2875"/>
        <v>0</v>
      </c>
      <c r="AN1224" s="11">
        <f t="shared" si="2834"/>
        <v>0</v>
      </c>
      <c r="AO1224" s="11">
        <f t="shared" si="2835"/>
        <v>35550.589</v>
      </c>
      <c r="AP1224" s="11">
        <f t="shared" si="2836"/>
        <v>0</v>
      </c>
      <c r="AQ1224" s="11">
        <f t="shared" si="2876"/>
        <v>0</v>
      </c>
      <c r="AR1224" s="11">
        <f t="shared" si="2877"/>
        <v>0</v>
      </c>
      <c r="AS1224" s="11">
        <f t="shared" si="2878"/>
        <v>0</v>
      </c>
      <c r="AT1224" s="11">
        <f t="shared" si="2837"/>
        <v>0</v>
      </c>
      <c r="AU1224" s="11">
        <f t="shared" si="2838"/>
        <v>35550.589</v>
      </c>
      <c r="AV1224" s="11">
        <f t="shared" si="2839"/>
        <v>0</v>
      </c>
      <c r="AW1224" s="11">
        <f t="shared" si="2879"/>
        <v>0</v>
      </c>
      <c r="AX1224" s="11">
        <f t="shared" si="2880"/>
        <v>0</v>
      </c>
      <c r="AY1224" s="11">
        <f t="shared" si="2881"/>
        <v>0</v>
      </c>
      <c r="AZ1224" s="11">
        <f t="shared" si="2840"/>
        <v>0</v>
      </c>
      <c r="BA1224" s="11">
        <f t="shared" si="2841"/>
        <v>35550.589</v>
      </c>
      <c r="BB1224" s="11">
        <f t="shared" si="2842"/>
        <v>0</v>
      </c>
      <c r="BC1224" s="11">
        <f t="shared" si="2882"/>
        <v>0</v>
      </c>
      <c r="BD1224" s="11">
        <f t="shared" si="2883"/>
        <v>0</v>
      </c>
      <c r="BE1224" s="11">
        <f t="shared" si="2884"/>
        <v>0</v>
      </c>
      <c r="BF1224" s="11">
        <f t="shared" si="2843"/>
        <v>0</v>
      </c>
      <c r="BG1224" s="11">
        <f t="shared" si="2844"/>
        <v>35550.589</v>
      </c>
      <c r="BH1224" s="11">
        <f t="shared" si="2845"/>
        <v>0</v>
      </c>
      <c r="BI1224" s="11">
        <f t="shared" si="2885"/>
        <v>0</v>
      </c>
      <c r="BJ1224" s="11">
        <f t="shared" si="2886"/>
        <v>0</v>
      </c>
      <c r="BK1224" s="11">
        <f t="shared" si="2887"/>
        <v>0</v>
      </c>
      <c r="BL1224" s="11">
        <f t="shared" si="2893"/>
        <v>0</v>
      </c>
      <c r="BM1224" s="11">
        <f t="shared" si="2888"/>
        <v>0</v>
      </c>
      <c r="BN1224" s="43">
        <f t="shared" si="2850"/>
        <v>0</v>
      </c>
      <c r="BO1224" s="11">
        <f t="shared" si="2851"/>
        <v>35550.589</v>
      </c>
      <c r="BP1224" s="11">
        <f t="shared" si="2889"/>
        <v>0</v>
      </c>
      <c r="BQ1224" s="43">
        <f t="shared" si="2852"/>
        <v>35550.589</v>
      </c>
      <c r="BR1224" s="11">
        <f t="shared" si="2853"/>
        <v>0</v>
      </c>
      <c r="BS1224" s="11">
        <f t="shared" si="2889"/>
        <v>0</v>
      </c>
      <c r="BT1224" s="43">
        <f t="shared" si="2854"/>
        <v>0</v>
      </c>
      <c r="BU1224" s="11">
        <f t="shared" si="2889"/>
        <v>0</v>
      </c>
      <c r="BV1224" s="21"/>
      <c r="BW1224" s="21"/>
      <c r="BX1224" s="1" t="str">
        <f t="shared" si="2855"/>
        <v/>
      </c>
    </row>
    <row r="1225" spans="1:76" ht="46.8" customHeight="1" x14ac:dyDescent="0.3">
      <c r="A1225" s="62" t="s">
        <v>797</v>
      </c>
      <c r="B1225" s="63" t="s">
        <v>41</v>
      </c>
      <c r="C1225" s="62"/>
      <c r="D1225" s="62"/>
      <c r="E1225" s="64" t="s">
        <v>42</v>
      </c>
      <c r="F1225" s="11"/>
      <c r="G1225" s="11"/>
      <c r="H1225" s="11"/>
      <c r="I1225" s="11"/>
      <c r="J1225" s="11"/>
      <c r="K1225" s="11"/>
      <c r="L1225" s="11"/>
      <c r="M1225" s="11"/>
      <c r="N1225" s="11"/>
      <c r="O1225" s="11"/>
      <c r="P1225" s="11"/>
      <c r="Q1225" s="11"/>
      <c r="R1225" s="11"/>
      <c r="S1225" s="11"/>
      <c r="T1225" s="11"/>
      <c r="U1225" s="11"/>
      <c r="V1225" s="11"/>
      <c r="W1225" s="11"/>
      <c r="X1225" s="11"/>
      <c r="Y1225" s="11"/>
      <c r="Z1225" s="11"/>
      <c r="AA1225" s="11"/>
      <c r="AB1225" s="11"/>
      <c r="AC1225" s="11"/>
      <c r="AD1225" s="11"/>
      <c r="AE1225" s="11"/>
      <c r="AF1225" s="11"/>
      <c r="AG1225" s="11"/>
      <c r="AH1225" s="11"/>
      <c r="AI1225" s="11"/>
      <c r="AJ1225" s="11"/>
      <c r="AK1225" s="11">
        <f t="shared" si="2873"/>
        <v>0</v>
      </c>
      <c r="AL1225" s="11">
        <f t="shared" si="2874"/>
        <v>35550.589</v>
      </c>
      <c r="AM1225" s="11">
        <f t="shared" si="2875"/>
        <v>0</v>
      </c>
      <c r="AN1225" s="11">
        <f t="shared" si="2834"/>
        <v>0</v>
      </c>
      <c r="AO1225" s="11">
        <f t="shared" si="2835"/>
        <v>35550.589</v>
      </c>
      <c r="AP1225" s="11">
        <f t="shared" si="2836"/>
        <v>0</v>
      </c>
      <c r="AQ1225" s="11">
        <f t="shared" si="2876"/>
        <v>0</v>
      </c>
      <c r="AR1225" s="11">
        <f t="shared" si="2877"/>
        <v>0</v>
      </c>
      <c r="AS1225" s="11">
        <f t="shared" si="2878"/>
        <v>0</v>
      </c>
      <c r="AT1225" s="11">
        <f t="shared" si="2837"/>
        <v>0</v>
      </c>
      <c r="AU1225" s="11">
        <f t="shared" si="2838"/>
        <v>35550.589</v>
      </c>
      <c r="AV1225" s="11">
        <f t="shared" si="2839"/>
        <v>0</v>
      </c>
      <c r="AW1225" s="11">
        <f t="shared" si="2879"/>
        <v>0</v>
      </c>
      <c r="AX1225" s="11">
        <f t="shared" si="2880"/>
        <v>0</v>
      </c>
      <c r="AY1225" s="11">
        <f t="shared" si="2881"/>
        <v>0</v>
      </c>
      <c r="AZ1225" s="11">
        <f t="shared" si="2840"/>
        <v>0</v>
      </c>
      <c r="BA1225" s="11">
        <f t="shared" si="2841"/>
        <v>35550.589</v>
      </c>
      <c r="BB1225" s="11">
        <f t="shared" si="2842"/>
        <v>0</v>
      </c>
      <c r="BC1225" s="11">
        <f t="shared" si="2882"/>
        <v>0</v>
      </c>
      <c r="BD1225" s="11">
        <f t="shared" si="2883"/>
        <v>0</v>
      </c>
      <c r="BE1225" s="11">
        <f t="shared" si="2884"/>
        <v>0</v>
      </c>
      <c r="BF1225" s="11">
        <f t="shared" si="2843"/>
        <v>0</v>
      </c>
      <c r="BG1225" s="11">
        <f t="shared" si="2844"/>
        <v>35550.589</v>
      </c>
      <c r="BH1225" s="11">
        <f t="shared" si="2845"/>
        <v>0</v>
      </c>
      <c r="BI1225" s="11">
        <f t="shared" si="2885"/>
        <v>0</v>
      </c>
      <c r="BJ1225" s="11">
        <f t="shared" si="2886"/>
        <v>0</v>
      </c>
      <c r="BK1225" s="11">
        <f t="shared" si="2887"/>
        <v>0</v>
      </c>
      <c r="BL1225" s="11">
        <f t="shared" si="2893"/>
        <v>0</v>
      </c>
      <c r="BM1225" s="11">
        <f t="shared" si="2888"/>
        <v>0</v>
      </c>
      <c r="BN1225" s="43">
        <f t="shared" si="2850"/>
        <v>0</v>
      </c>
      <c r="BO1225" s="11">
        <f t="shared" si="2851"/>
        <v>35550.589</v>
      </c>
      <c r="BP1225" s="11">
        <f t="shared" si="2889"/>
        <v>0</v>
      </c>
      <c r="BQ1225" s="43">
        <f t="shared" si="2852"/>
        <v>35550.589</v>
      </c>
      <c r="BR1225" s="11">
        <f t="shared" si="2853"/>
        <v>0</v>
      </c>
      <c r="BS1225" s="11">
        <f t="shared" si="2889"/>
        <v>0</v>
      </c>
      <c r="BT1225" s="43">
        <f t="shared" si="2854"/>
        <v>0</v>
      </c>
      <c r="BU1225" s="11">
        <f t="shared" si="2889"/>
        <v>0</v>
      </c>
      <c r="BV1225" s="21"/>
      <c r="BW1225" s="21"/>
      <c r="BX1225" s="1" t="str">
        <f t="shared" si="2855"/>
        <v/>
      </c>
    </row>
    <row r="1226" spans="1:76" ht="15.6" customHeight="1" x14ac:dyDescent="0.3">
      <c r="A1226" s="62" t="s">
        <v>797</v>
      </c>
      <c r="B1226" s="63">
        <v>400</v>
      </c>
      <c r="C1226" s="62" t="s">
        <v>66</v>
      </c>
      <c r="D1226" s="62" t="s">
        <v>323</v>
      </c>
      <c r="E1226" s="64" t="s">
        <v>768</v>
      </c>
      <c r="F1226" s="11"/>
      <c r="G1226" s="11"/>
      <c r="H1226" s="11"/>
      <c r="I1226" s="11"/>
      <c r="J1226" s="11"/>
      <c r="K1226" s="11"/>
      <c r="L1226" s="11"/>
      <c r="M1226" s="11"/>
      <c r="N1226" s="11"/>
      <c r="O1226" s="11"/>
      <c r="P1226" s="11"/>
      <c r="Q1226" s="11"/>
      <c r="R1226" s="11"/>
      <c r="S1226" s="11"/>
      <c r="T1226" s="11"/>
      <c r="U1226" s="11"/>
      <c r="V1226" s="11"/>
      <c r="W1226" s="11"/>
      <c r="X1226" s="11"/>
      <c r="Y1226" s="11"/>
      <c r="Z1226" s="11"/>
      <c r="AA1226" s="11"/>
      <c r="AB1226" s="11"/>
      <c r="AC1226" s="11"/>
      <c r="AD1226" s="11"/>
      <c r="AE1226" s="11"/>
      <c r="AF1226" s="11"/>
      <c r="AG1226" s="11"/>
      <c r="AH1226" s="11"/>
      <c r="AI1226" s="11"/>
      <c r="AJ1226" s="11"/>
      <c r="AK1226" s="11"/>
      <c r="AL1226" s="11">
        <v>35550.589</v>
      </c>
      <c r="AM1226" s="11"/>
      <c r="AN1226" s="11">
        <f t="shared" ref="AN1226:AN1289" si="2894">AH1226+AK1226</f>
        <v>0</v>
      </c>
      <c r="AO1226" s="11">
        <f t="shared" ref="AO1226:AO1289" si="2895">AI1226+AL1226</f>
        <v>35550.589</v>
      </c>
      <c r="AP1226" s="11">
        <f t="shared" ref="AP1226:AP1289" si="2896">AJ1226+AM1226</f>
        <v>0</v>
      </c>
      <c r="AQ1226" s="11"/>
      <c r="AR1226" s="11"/>
      <c r="AS1226" s="11"/>
      <c r="AT1226" s="11">
        <f t="shared" ref="AT1226:AT1289" si="2897">AN1226+AQ1226</f>
        <v>0</v>
      </c>
      <c r="AU1226" s="11">
        <f t="shared" ref="AU1226:AU1289" si="2898">AO1226+AR1226</f>
        <v>35550.589</v>
      </c>
      <c r="AV1226" s="11">
        <f t="shared" ref="AV1226:AV1289" si="2899">AP1226+AS1226</f>
        <v>0</v>
      </c>
      <c r="AW1226" s="11"/>
      <c r="AX1226" s="11"/>
      <c r="AY1226" s="11"/>
      <c r="AZ1226" s="11">
        <f t="shared" ref="AZ1226:AZ1289" si="2900">AT1226+AW1226</f>
        <v>0</v>
      </c>
      <c r="BA1226" s="11">
        <f t="shared" ref="BA1226:BA1289" si="2901">AU1226+AX1226</f>
        <v>35550.589</v>
      </c>
      <c r="BB1226" s="11">
        <f t="shared" ref="BB1226:BB1289" si="2902">AV1226+AY1226</f>
        <v>0</v>
      </c>
      <c r="BC1226" s="11"/>
      <c r="BD1226" s="11"/>
      <c r="BE1226" s="11"/>
      <c r="BF1226" s="11">
        <f t="shared" ref="BF1226:BF1289" si="2903">AZ1226+BC1226</f>
        <v>0</v>
      </c>
      <c r="BG1226" s="11">
        <f t="shared" ref="BG1226:BG1289" si="2904">BA1226+BD1226</f>
        <v>35550.589</v>
      </c>
      <c r="BH1226" s="11">
        <f t="shared" ref="BH1226:BH1289" si="2905">BB1226+BE1226</f>
        <v>0</v>
      </c>
      <c r="BI1226" s="11"/>
      <c r="BJ1226" s="11"/>
      <c r="BK1226" s="11"/>
      <c r="BL1226" s="11">
        <f t="shared" si="2893"/>
        <v>0</v>
      </c>
      <c r="BM1226" s="11"/>
      <c r="BN1226" s="43">
        <f t="shared" si="2850"/>
        <v>0</v>
      </c>
      <c r="BO1226" s="11">
        <f t="shared" si="2851"/>
        <v>35550.589</v>
      </c>
      <c r="BP1226" s="11"/>
      <c r="BQ1226" s="43">
        <f t="shared" si="2852"/>
        <v>35550.589</v>
      </c>
      <c r="BR1226" s="11">
        <f t="shared" si="2853"/>
        <v>0</v>
      </c>
      <c r="BS1226" s="11"/>
      <c r="BT1226" s="43">
        <f t="shared" si="2854"/>
        <v>0</v>
      </c>
      <c r="BU1226" s="11"/>
      <c r="BV1226" s="21"/>
      <c r="BW1226" s="21"/>
      <c r="BX1226" s="1" t="str">
        <f t="shared" si="2855"/>
        <v>0502</v>
      </c>
    </row>
    <row r="1227" spans="1:76" s="1" customFormat="1" ht="62.4" hidden="1" customHeight="1" x14ac:dyDescent="0.3">
      <c r="A1227" s="8" t="s">
        <v>799</v>
      </c>
      <c r="B1227" s="9"/>
      <c r="C1227" s="8"/>
      <c r="D1227" s="8"/>
      <c r="E1227" s="29" t="s">
        <v>800</v>
      </c>
      <c r="F1227" s="11"/>
      <c r="G1227" s="11"/>
      <c r="H1227" s="11"/>
      <c r="I1227" s="11"/>
      <c r="J1227" s="11"/>
      <c r="K1227" s="11"/>
      <c r="L1227" s="11"/>
      <c r="M1227" s="11"/>
      <c r="N1227" s="11"/>
      <c r="O1227" s="11"/>
      <c r="P1227" s="11"/>
      <c r="Q1227" s="11"/>
      <c r="R1227" s="11"/>
      <c r="S1227" s="11"/>
      <c r="T1227" s="11"/>
      <c r="U1227" s="11"/>
      <c r="V1227" s="11"/>
      <c r="W1227" s="11"/>
      <c r="X1227" s="11"/>
      <c r="Y1227" s="11"/>
      <c r="Z1227" s="11"/>
      <c r="AA1227" s="11"/>
      <c r="AB1227" s="11"/>
      <c r="AC1227" s="11"/>
      <c r="AD1227" s="11"/>
      <c r="AE1227" s="11"/>
      <c r="AF1227" s="11"/>
      <c r="AG1227" s="11"/>
      <c r="AH1227" s="11"/>
      <c r="AI1227" s="11"/>
      <c r="AJ1227" s="11"/>
      <c r="AK1227" s="11"/>
      <c r="AL1227" s="11"/>
      <c r="AM1227" s="11"/>
      <c r="AN1227" s="11"/>
      <c r="AO1227" s="11"/>
      <c r="AP1227" s="11"/>
      <c r="AQ1227" s="11"/>
      <c r="AR1227" s="11"/>
      <c r="AS1227" s="11"/>
      <c r="AT1227" s="11"/>
      <c r="AU1227" s="11"/>
      <c r="AV1227" s="11"/>
      <c r="AW1227" s="11">
        <f t="shared" si="2879"/>
        <v>15</v>
      </c>
      <c r="AX1227" s="11">
        <f t="shared" si="2880"/>
        <v>0</v>
      </c>
      <c r="AY1227" s="11">
        <f t="shared" si="2881"/>
        <v>0</v>
      </c>
      <c r="AZ1227" s="11">
        <f t="shared" si="2900"/>
        <v>15</v>
      </c>
      <c r="BA1227" s="11">
        <f t="shared" si="2901"/>
        <v>0</v>
      </c>
      <c r="BB1227" s="11">
        <f t="shared" si="2902"/>
        <v>0</v>
      </c>
      <c r="BC1227" s="11">
        <f t="shared" si="2882"/>
        <v>-15</v>
      </c>
      <c r="BD1227" s="11">
        <f t="shared" si="2883"/>
        <v>0</v>
      </c>
      <c r="BE1227" s="11">
        <f t="shared" si="2884"/>
        <v>0</v>
      </c>
      <c r="BF1227" s="11">
        <f t="shared" si="2903"/>
        <v>0</v>
      </c>
      <c r="BG1227" s="11">
        <f t="shared" si="2904"/>
        <v>0</v>
      </c>
      <c r="BH1227" s="11">
        <f t="shared" si="2905"/>
        <v>0</v>
      </c>
      <c r="BI1227" s="11">
        <f t="shared" si="2885"/>
        <v>0</v>
      </c>
      <c r="BJ1227" s="11">
        <f t="shared" si="2886"/>
        <v>0</v>
      </c>
      <c r="BK1227" s="11">
        <f t="shared" si="2887"/>
        <v>0</v>
      </c>
      <c r="BL1227" s="11">
        <f t="shared" si="2893"/>
        <v>0</v>
      </c>
      <c r="BM1227" s="11">
        <f t="shared" si="2888"/>
        <v>0</v>
      </c>
      <c r="BN1227" s="11"/>
      <c r="BO1227" s="11">
        <f t="shared" si="2851"/>
        <v>0</v>
      </c>
      <c r="BP1227" s="11">
        <f t="shared" si="2889"/>
        <v>0</v>
      </c>
      <c r="BQ1227" s="11"/>
      <c r="BR1227" s="11">
        <f t="shared" si="2853"/>
        <v>0</v>
      </c>
      <c r="BS1227" s="11">
        <f t="shared" si="2889"/>
        <v>0</v>
      </c>
      <c r="BT1227" s="11"/>
      <c r="BU1227" s="11">
        <f t="shared" si="2889"/>
        <v>0</v>
      </c>
      <c r="BV1227" s="21">
        <v>0</v>
      </c>
      <c r="BW1227" s="21"/>
      <c r="BX1227" s="1" t="str">
        <f t="shared" si="2855"/>
        <v/>
      </c>
    </row>
    <row r="1228" spans="1:76" s="1" customFormat="1" ht="46.8" hidden="1" customHeight="1" x14ac:dyDescent="0.3">
      <c r="A1228" s="8" t="s">
        <v>799</v>
      </c>
      <c r="B1228" s="9" t="s">
        <v>41</v>
      </c>
      <c r="C1228" s="23"/>
      <c r="D1228" s="8"/>
      <c r="E1228" s="20" t="s">
        <v>42</v>
      </c>
      <c r="F1228" s="11"/>
      <c r="G1228" s="11"/>
      <c r="H1228" s="11"/>
      <c r="I1228" s="11"/>
      <c r="J1228" s="11"/>
      <c r="K1228" s="11"/>
      <c r="L1228" s="11"/>
      <c r="M1228" s="11"/>
      <c r="N1228" s="11"/>
      <c r="O1228" s="11"/>
      <c r="P1228" s="11"/>
      <c r="Q1228" s="11"/>
      <c r="R1228" s="11"/>
      <c r="S1228" s="11"/>
      <c r="T1228" s="11"/>
      <c r="U1228" s="11"/>
      <c r="V1228" s="11"/>
      <c r="W1228" s="11"/>
      <c r="X1228" s="11"/>
      <c r="Y1228" s="11"/>
      <c r="Z1228" s="11"/>
      <c r="AA1228" s="11"/>
      <c r="AB1228" s="11"/>
      <c r="AC1228" s="11"/>
      <c r="AD1228" s="11"/>
      <c r="AE1228" s="11"/>
      <c r="AF1228" s="11"/>
      <c r="AG1228" s="11"/>
      <c r="AH1228" s="11"/>
      <c r="AI1228" s="11"/>
      <c r="AJ1228" s="11"/>
      <c r="AK1228" s="11"/>
      <c r="AL1228" s="11"/>
      <c r="AM1228" s="11"/>
      <c r="AN1228" s="11"/>
      <c r="AO1228" s="11"/>
      <c r="AP1228" s="11"/>
      <c r="AQ1228" s="11"/>
      <c r="AR1228" s="11"/>
      <c r="AS1228" s="11"/>
      <c r="AT1228" s="11"/>
      <c r="AU1228" s="11"/>
      <c r="AV1228" s="11"/>
      <c r="AW1228" s="11">
        <f t="shared" si="2879"/>
        <v>15</v>
      </c>
      <c r="AX1228" s="11">
        <f t="shared" si="2880"/>
        <v>0</v>
      </c>
      <c r="AY1228" s="11">
        <f t="shared" si="2881"/>
        <v>0</v>
      </c>
      <c r="AZ1228" s="11">
        <f t="shared" si="2900"/>
        <v>15</v>
      </c>
      <c r="BA1228" s="11">
        <f t="shared" si="2901"/>
        <v>0</v>
      </c>
      <c r="BB1228" s="11">
        <f t="shared" si="2902"/>
        <v>0</v>
      </c>
      <c r="BC1228" s="11">
        <f t="shared" si="2882"/>
        <v>-15</v>
      </c>
      <c r="BD1228" s="11">
        <f t="shared" si="2883"/>
        <v>0</v>
      </c>
      <c r="BE1228" s="11">
        <f t="shared" si="2884"/>
        <v>0</v>
      </c>
      <c r="BF1228" s="11">
        <f t="shared" si="2903"/>
        <v>0</v>
      </c>
      <c r="BG1228" s="11">
        <f t="shared" si="2904"/>
        <v>0</v>
      </c>
      <c r="BH1228" s="11">
        <f t="shared" si="2905"/>
        <v>0</v>
      </c>
      <c r="BI1228" s="11">
        <f t="shared" si="2885"/>
        <v>0</v>
      </c>
      <c r="BJ1228" s="11">
        <f t="shared" si="2886"/>
        <v>0</v>
      </c>
      <c r="BK1228" s="11">
        <f t="shared" si="2887"/>
        <v>0</v>
      </c>
      <c r="BL1228" s="11">
        <f t="shared" si="2893"/>
        <v>0</v>
      </c>
      <c r="BM1228" s="11">
        <f t="shared" si="2888"/>
        <v>0</v>
      </c>
      <c r="BN1228" s="11"/>
      <c r="BO1228" s="11">
        <f t="shared" si="2851"/>
        <v>0</v>
      </c>
      <c r="BP1228" s="11">
        <f t="shared" si="2889"/>
        <v>0</v>
      </c>
      <c r="BQ1228" s="11"/>
      <c r="BR1228" s="11">
        <f t="shared" si="2853"/>
        <v>0</v>
      </c>
      <c r="BS1228" s="11">
        <f t="shared" si="2889"/>
        <v>0</v>
      </c>
      <c r="BT1228" s="11"/>
      <c r="BU1228" s="11">
        <f t="shared" si="2889"/>
        <v>0</v>
      </c>
      <c r="BV1228" s="21">
        <v>0</v>
      </c>
      <c r="BW1228" s="21"/>
      <c r="BX1228" s="1" t="str">
        <f t="shared" si="2855"/>
        <v/>
      </c>
    </row>
    <row r="1229" spans="1:76" s="1" customFormat="1" ht="15.6" hidden="1" customHeight="1" x14ac:dyDescent="0.3">
      <c r="A1229" s="8" t="s">
        <v>799</v>
      </c>
      <c r="B1229" s="9">
        <v>400</v>
      </c>
      <c r="C1229" s="8" t="s">
        <v>66</v>
      </c>
      <c r="D1229" s="8" t="s">
        <v>67</v>
      </c>
      <c r="E1229" s="24" t="s">
        <v>68</v>
      </c>
      <c r="F1229" s="11"/>
      <c r="G1229" s="11"/>
      <c r="H1229" s="11"/>
      <c r="I1229" s="11"/>
      <c r="J1229" s="11"/>
      <c r="K1229" s="11"/>
      <c r="L1229" s="11"/>
      <c r="M1229" s="11"/>
      <c r="N1229" s="11"/>
      <c r="O1229" s="11"/>
      <c r="P1229" s="11"/>
      <c r="Q1229" s="11"/>
      <c r="R1229" s="11"/>
      <c r="S1229" s="11"/>
      <c r="T1229" s="11"/>
      <c r="U1229" s="11"/>
      <c r="V1229" s="11"/>
      <c r="W1229" s="11"/>
      <c r="X1229" s="11"/>
      <c r="Y1229" s="11"/>
      <c r="Z1229" s="11"/>
      <c r="AA1229" s="11"/>
      <c r="AB1229" s="11"/>
      <c r="AC1229" s="11"/>
      <c r="AD1229" s="11"/>
      <c r="AE1229" s="11"/>
      <c r="AF1229" s="11"/>
      <c r="AG1229" s="11"/>
      <c r="AH1229" s="11"/>
      <c r="AI1229" s="11"/>
      <c r="AJ1229" s="11"/>
      <c r="AK1229" s="11"/>
      <c r="AL1229" s="11"/>
      <c r="AM1229" s="11"/>
      <c r="AN1229" s="11"/>
      <c r="AO1229" s="11"/>
      <c r="AP1229" s="11"/>
      <c r="AQ1229" s="11"/>
      <c r="AR1229" s="11"/>
      <c r="AS1229" s="11"/>
      <c r="AT1229" s="11"/>
      <c r="AU1229" s="11"/>
      <c r="AV1229" s="11"/>
      <c r="AW1229" s="11">
        <v>15</v>
      </c>
      <c r="AX1229" s="11"/>
      <c r="AY1229" s="11"/>
      <c r="AZ1229" s="11">
        <f t="shared" si="2900"/>
        <v>15</v>
      </c>
      <c r="BA1229" s="11">
        <f t="shared" si="2901"/>
        <v>0</v>
      </c>
      <c r="BB1229" s="11">
        <f t="shared" si="2902"/>
        <v>0</v>
      </c>
      <c r="BC1229" s="11">
        <v>-15</v>
      </c>
      <c r="BD1229" s="11"/>
      <c r="BE1229" s="11"/>
      <c r="BF1229" s="11">
        <f t="shared" si="2903"/>
        <v>0</v>
      </c>
      <c r="BG1229" s="11">
        <f t="shared" si="2904"/>
        <v>0</v>
      </c>
      <c r="BH1229" s="11">
        <f t="shared" si="2905"/>
        <v>0</v>
      </c>
      <c r="BI1229" s="11"/>
      <c r="BJ1229" s="11"/>
      <c r="BK1229" s="11"/>
      <c r="BL1229" s="11">
        <f t="shared" si="2893"/>
        <v>0</v>
      </c>
      <c r="BM1229" s="11"/>
      <c r="BN1229" s="11"/>
      <c r="BO1229" s="11">
        <f t="shared" si="2851"/>
        <v>0</v>
      </c>
      <c r="BP1229" s="11"/>
      <c r="BQ1229" s="11"/>
      <c r="BR1229" s="11">
        <f t="shared" si="2853"/>
        <v>0</v>
      </c>
      <c r="BS1229" s="11"/>
      <c r="BT1229" s="11"/>
      <c r="BU1229" s="11"/>
      <c r="BV1229" s="21">
        <v>0</v>
      </c>
      <c r="BW1229" s="21"/>
      <c r="BX1229" s="1" t="str">
        <f t="shared" si="2855"/>
        <v>0503</v>
      </c>
    </row>
    <row r="1230" spans="1:76" ht="109.2" customHeight="1" x14ac:dyDescent="0.3">
      <c r="A1230" s="62" t="s">
        <v>801</v>
      </c>
      <c r="B1230" s="63"/>
      <c r="C1230" s="62"/>
      <c r="D1230" s="62"/>
      <c r="E1230" s="65" t="s">
        <v>802</v>
      </c>
      <c r="F1230" s="11"/>
      <c r="G1230" s="11"/>
      <c r="H1230" s="11"/>
      <c r="I1230" s="11"/>
      <c r="J1230" s="11"/>
      <c r="K1230" s="11"/>
      <c r="L1230" s="11"/>
      <c r="M1230" s="11"/>
      <c r="N1230" s="11"/>
      <c r="O1230" s="11"/>
      <c r="P1230" s="11"/>
      <c r="Q1230" s="11"/>
      <c r="R1230" s="11"/>
      <c r="S1230" s="11"/>
      <c r="T1230" s="11"/>
      <c r="U1230" s="11"/>
      <c r="V1230" s="11"/>
      <c r="W1230" s="11"/>
      <c r="X1230" s="11"/>
      <c r="Y1230" s="11"/>
      <c r="Z1230" s="11"/>
      <c r="AA1230" s="11"/>
      <c r="AB1230" s="11"/>
      <c r="AC1230" s="11"/>
      <c r="AD1230" s="11"/>
      <c r="AE1230" s="11"/>
      <c r="AF1230" s="11"/>
      <c r="AG1230" s="11"/>
      <c r="AH1230" s="11"/>
      <c r="AI1230" s="11"/>
      <c r="AJ1230" s="11"/>
      <c r="AK1230" s="11"/>
      <c r="AL1230" s="11"/>
      <c r="AM1230" s="11"/>
      <c r="AN1230" s="11"/>
      <c r="AO1230" s="11"/>
      <c r="AP1230" s="11"/>
      <c r="AQ1230" s="11"/>
      <c r="AR1230" s="11"/>
      <c r="AS1230" s="11"/>
      <c r="AT1230" s="11"/>
      <c r="AU1230" s="11"/>
      <c r="AV1230" s="11"/>
      <c r="AW1230" s="11">
        <f t="shared" si="2879"/>
        <v>430.16</v>
      </c>
      <c r="AX1230" s="11">
        <f t="shared" si="2880"/>
        <v>0</v>
      </c>
      <c r="AY1230" s="11">
        <f t="shared" si="2881"/>
        <v>0</v>
      </c>
      <c r="AZ1230" s="11">
        <f t="shared" si="2900"/>
        <v>430.16</v>
      </c>
      <c r="BA1230" s="11">
        <f t="shared" si="2901"/>
        <v>0</v>
      </c>
      <c r="BB1230" s="11">
        <f t="shared" si="2902"/>
        <v>0</v>
      </c>
      <c r="BC1230" s="11">
        <f t="shared" si="2882"/>
        <v>0</v>
      </c>
      <c r="BD1230" s="11">
        <f t="shared" si="2883"/>
        <v>0</v>
      </c>
      <c r="BE1230" s="11">
        <f t="shared" si="2884"/>
        <v>0</v>
      </c>
      <c r="BF1230" s="11">
        <f t="shared" si="2903"/>
        <v>430.16</v>
      </c>
      <c r="BG1230" s="11">
        <f t="shared" si="2904"/>
        <v>0</v>
      </c>
      <c r="BH1230" s="11">
        <f t="shared" si="2905"/>
        <v>0</v>
      </c>
      <c r="BI1230" s="11">
        <f t="shared" si="2885"/>
        <v>0</v>
      </c>
      <c r="BJ1230" s="11">
        <f t="shared" si="2886"/>
        <v>0</v>
      </c>
      <c r="BK1230" s="11">
        <f t="shared" si="2887"/>
        <v>0</v>
      </c>
      <c r="BL1230" s="11">
        <f t="shared" si="2893"/>
        <v>430.16</v>
      </c>
      <c r="BM1230" s="11">
        <f t="shared" si="2888"/>
        <v>0</v>
      </c>
      <c r="BN1230" s="43">
        <f t="shared" ref="BN1230:BN1248" si="2906">BL1230+BM1230</f>
        <v>430.16</v>
      </c>
      <c r="BO1230" s="11">
        <f t="shared" si="2851"/>
        <v>0</v>
      </c>
      <c r="BP1230" s="11">
        <f t="shared" si="2889"/>
        <v>0</v>
      </c>
      <c r="BQ1230" s="43">
        <f t="shared" ref="BQ1230:BQ1248" si="2907">BO1230+BP1230</f>
        <v>0</v>
      </c>
      <c r="BR1230" s="11">
        <f t="shared" si="2853"/>
        <v>0</v>
      </c>
      <c r="BS1230" s="11">
        <f t="shared" si="2889"/>
        <v>0</v>
      </c>
      <c r="BT1230" s="43">
        <f t="shared" ref="BT1230:BT1248" si="2908">BR1230+BS1230</f>
        <v>0</v>
      </c>
      <c r="BU1230" s="11">
        <f t="shared" si="2889"/>
        <v>0</v>
      </c>
      <c r="BV1230" s="21"/>
      <c r="BW1230" s="21"/>
      <c r="BX1230" s="1" t="str">
        <f t="shared" si="2855"/>
        <v/>
      </c>
    </row>
    <row r="1231" spans="1:76" ht="46.8" customHeight="1" x14ac:dyDescent="0.3">
      <c r="A1231" s="62" t="s">
        <v>801</v>
      </c>
      <c r="B1231" s="63" t="s">
        <v>41</v>
      </c>
      <c r="C1231" s="62"/>
      <c r="D1231" s="62"/>
      <c r="E1231" s="64" t="s">
        <v>42</v>
      </c>
      <c r="F1231" s="11"/>
      <c r="G1231" s="11"/>
      <c r="H1231" s="11"/>
      <c r="I1231" s="11"/>
      <c r="J1231" s="11"/>
      <c r="K1231" s="11"/>
      <c r="L1231" s="11"/>
      <c r="M1231" s="11"/>
      <c r="N1231" s="11"/>
      <c r="O1231" s="11"/>
      <c r="P1231" s="11"/>
      <c r="Q1231" s="11"/>
      <c r="R1231" s="11"/>
      <c r="S1231" s="11"/>
      <c r="T1231" s="11"/>
      <c r="U1231" s="11"/>
      <c r="V1231" s="11"/>
      <c r="W1231" s="11"/>
      <c r="X1231" s="11"/>
      <c r="Y1231" s="11"/>
      <c r="Z1231" s="11"/>
      <c r="AA1231" s="11"/>
      <c r="AB1231" s="11"/>
      <c r="AC1231" s="11"/>
      <c r="AD1231" s="11"/>
      <c r="AE1231" s="11"/>
      <c r="AF1231" s="11"/>
      <c r="AG1231" s="11"/>
      <c r="AH1231" s="11"/>
      <c r="AI1231" s="11"/>
      <c r="AJ1231" s="11"/>
      <c r="AK1231" s="11"/>
      <c r="AL1231" s="11"/>
      <c r="AM1231" s="11"/>
      <c r="AN1231" s="11"/>
      <c r="AO1231" s="11"/>
      <c r="AP1231" s="11"/>
      <c r="AQ1231" s="11"/>
      <c r="AR1231" s="11"/>
      <c r="AS1231" s="11"/>
      <c r="AT1231" s="11"/>
      <c r="AU1231" s="11"/>
      <c r="AV1231" s="11"/>
      <c r="AW1231" s="11">
        <f t="shared" si="2879"/>
        <v>430.16</v>
      </c>
      <c r="AX1231" s="11">
        <f t="shared" si="2880"/>
        <v>0</v>
      </c>
      <c r="AY1231" s="11">
        <f t="shared" si="2881"/>
        <v>0</v>
      </c>
      <c r="AZ1231" s="11">
        <f t="shared" si="2900"/>
        <v>430.16</v>
      </c>
      <c r="BA1231" s="11">
        <f t="shared" si="2901"/>
        <v>0</v>
      </c>
      <c r="BB1231" s="11">
        <f t="shared" si="2902"/>
        <v>0</v>
      </c>
      <c r="BC1231" s="11">
        <f t="shared" si="2882"/>
        <v>0</v>
      </c>
      <c r="BD1231" s="11">
        <f t="shared" si="2883"/>
        <v>0</v>
      </c>
      <c r="BE1231" s="11">
        <f t="shared" si="2884"/>
        <v>0</v>
      </c>
      <c r="BF1231" s="11">
        <f t="shared" si="2903"/>
        <v>430.16</v>
      </c>
      <c r="BG1231" s="11">
        <f t="shared" si="2904"/>
        <v>0</v>
      </c>
      <c r="BH1231" s="11">
        <f t="shared" si="2905"/>
        <v>0</v>
      </c>
      <c r="BI1231" s="11">
        <f t="shared" si="2885"/>
        <v>0</v>
      </c>
      <c r="BJ1231" s="11">
        <f t="shared" si="2886"/>
        <v>0</v>
      </c>
      <c r="BK1231" s="11">
        <f t="shared" si="2887"/>
        <v>0</v>
      </c>
      <c r="BL1231" s="11">
        <f t="shared" si="2893"/>
        <v>430.16</v>
      </c>
      <c r="BM1231" s="11">
        <f t="shared" si="2888"/>
        <v>0</v>
      </c>
      <c r="BN1231" s="43">
        <f t="shared" si="2906"/>
        <v>430.16</v>
      </c>
      <c r="BO1231" s="11">
        <f t="shared" si="2851"/>
        <v>0</v>
      </c>
      <c r="BP1231" s="11">
        <f t="shared" si="2889"/>
        <v>0</v>
      </c>
      <c r="BQ1231" s="43">
        <f t="shared" si="2907"/>
        <v>0</v>
      </c>
      <c r="BR1231" s="11">
        <f t="shared" si="2853"/>
        <v>0</v>
      </c>
      <c r="BS1231" s="11">
        <f t="shared" si="2889"/>
        <v>0</v>
      </c>
      <c r="BT1231" s="43">
        <f t="shared" si="2908"/>
        <v>0</v>
      </c>
      <c r="BU1231" s="11">
        <f t="shared" si="2889"/>
        <v>0</v>
      </c>
      <c r="BV1231" s="21"/>
      <c r="BW1231" s="21"/>
      <c r="BX1231" s="1" t="str">
        <f t="shared" si="2855"/>
        <v/>
      </c>
    </row>
    <row r="1232" spans="1:76" ht="15.6" customHeight="1" x14ac:dyDescent="0.3">
      <c r="A1232" s="62" t="s">
        <v>801</v>
      </c>
      <c r="B1232" s="63">
        <v>400</v>
      </c>
      <c r="C1232" s="62" t="s">
        <v>66</v>
      </c>
      <c r="D1232" s="62" t="s">
        <v>323</v>
      </c>
      <c r="E1232" s="64" t="s">
        <v>768</v>
      </c>
      <c r="F1232" s="11"/>
      <c r="G1232" s="11"/>
      <c r="H1232" s="11"/>
      <c r="I1232" s="11"/>
      <c r="J1232" s="11"/>
      <c r="K1232" s="11"/>
      <c r="L1232" s="11"/>
      <c r="M1232" s="11"/>
      <c r="N1232" s="11"/>
      <c r="O1232" s="11"/>
      <c r="P1232" s="11"/>
      <c r="Q1232" s="11"/>
      <c r="R1232" s="11"/>
      <c r="S1232" s="11"/>
      <c r="T1232" s="11"/>
      <c r="U1232" s="11"/>
      <c r="V1232" s="11"/>
      <c r="W1232" s="11"/>
      <c r="X1232" s="11"/>
      <c r="Y1232" s="11"/>
      <c r="Z1232" s="11"/>
      <c r="AA1232" s="11"/>
      <c r="AB1232" s="11"/>
      <c r="AC1232" s="11"/>
      <c r="AD1232" s="11"/>
      <c r="AE1232" s="11"/>
      <c r="AF1232" s="11"/>
      <c r="AG1232" s="11"/>
      <c r="AH1232" s="11"/>
      <c r="AI1232" s="11"/>
      <c r="AJ1232" s="11"/>
      <c r="AK1232" s="11"/>
      <c r="AL1232" s="11"/>
      <c r="AM1232" s="11"/>
      <c r="AN1232" s="11"/>
      <c r="AO1232" s="11"/>
      <c r="AP1232" s="11"/>
      <c r="AQ1232" s="11"/>
      <c r="AR1232" s="11"/>
      <c r="AS1232" s="11"/>
      <c r="AT1232" s="11"/>
      <c r="AU1232" s="11"/>
      <c r="AV1232" s="11"/>
      <c r="AW1232" s="11">
        <v>430.16</v>
      </c>
      <c r="AX1232" s="11"/>
      <c r="AY1232" s="11"/>
      <c r="AZ1232" s="11">
        <f t="shared" si="2900"/>
        <v>430.16</v>
      </c>
      <c r="BA1232" s="11">
        <f t="shared" si="2901"/>
        <v>0</v>
      </c>
      <c r="BB1232" s="11">
        <f t="shared" si="2902"/>
        <v>0</v>
      </c>
      <c r="BC1232" s="11"/>
      <c r="BD1232" s="11"/>
      <c r="BE1232" s="11"/>
      <c r="BF1232" s="11">
        <f t="shared" si="2903"/>
        <v>430.16</v>
      </c>
      <c r="BG1232" s="11">
        <f t="shared" si="2904"/>
        <v>0</v>
      </c>
      <c r="BH1232" s="11">
        <f t="shared" si="2905"/>
        <v>0</v>
      </c>
      <c r="BI1232" s="11"/>
      <c r="BJ1232" s="11"/>
      <c r="BK1232" s="11"/>
      <c r="BL1232" s="11">
        <f t="shared" si="2893"/>
        <v>430.16</v>
      </c>
      <c r="BM1232" s="11"/>
      <c r="BN1232" s="43">
        <f t="shared" si="2906"/>
        <v>430.16</v>
      </c>
      <c r="BO1232" s="11">
        <f t="shared" si="2851"/>
        <v>0</v>
      </c>
      <c r="BP1232" s="11"/>
      <c r="BQ1232" s="43">
        <f t="shared" si="2907"/>
        <v>0</v>
      </c>
      <c r="BR1232" s="11">
        <f t="shared" si="2853"/>
        <v>0</v>
      </c>
      <c r="BS1232" s="11"/>
      <c r="BT1232" s="43">
        <f t="shared" si="2908"/>
        <v>0</v>
      </c>
      <c r="BU1232" s="11"/>
      <c r="BV1232" s="21"/>
      <c r="BW1232" s="21"/>
      <c r="BX1232" s="1" t="str">
        <f t="shared" si="2855"/>
        <v>0502</v>
      </c>
    </row>
    <row r="1233" spans="1:76" ht="46.8" customHeight="1" x14ac:dyDescent="0.3">
      <c r="A1233" s="62" t="s">
        <v>803</v>
      </c>
      <c r="B1233" s="63"/>
      <c r="C1233" s="62"/>
      <c r="D1233" s="62"/>
      <c r="E1233" s="64" t="s">
        <v>804</v>
      </c>
      <c r="F1233" s="11">
        <f t="shared" si="2857"/>
        <v>43764.3</v>
      </c>
      <c r="G1233" s="11">
        <f t="shared" si="2858"/>
        <v>0</v>
      </c>
      <c r="H1233" s="11">
        <f t="shared" si="2859"/>
        <v>0</v>
      </c>
      <c r="I1233" s="11">
        <f t="shared" si="2860"/>
        <v>0</v>
      </c>
      <c r="J1233" s="11">
        <f t="shared" si="2861"/>
        <v>0</v>
      </c>
      <c r="K1233" s="11">
        <f t="shared" si="2862"/>
        <v>0</v>
      </c>
      <c r="L1233" s="11">
        <f t="shared" si="2890"/>
        <v>43764.3</v>
      </c>
      <c r="M1233" s="11">
        <f t="shared" si="2891"/>
        <v>0</v>
      </c>
      <c r="N1233" s="11">
        <f t="shared" si="2892"/>
        <v>0</v>
      </c>
      <c r="O1233" s="11">
        <f t="shared" si="2863"/>
        <v>0</v>
      </c>
      <c r="P1233" s="11">
        <f t="shared" si="2864"/>
        <v>0</v>
      </c>
      <c r="Q1233" s="11">
        <f t="shared" si="2865"/>
        <v>0</v>
      </c>
      <c r="R1233" s="11">
        <f t="shared" ref="R1233:R1289" si="2909">L1233+O1233</f>
        <v>43764.3</v>
      </c>
      <c r="S1233" s="11">
        <f t="shared" ref="S1233:S1289" si="2910">M1233+P1233</f>
        <v>0</v>
      </c>
      <c r="T1233" s="11">
        <f t="shared" ref="T1233:T1289" si="2911">N1233+Q1233</f>
        <v>0</v>
      </c>
      <c r="U1233" s="11">
        <f t="shared" si="2866"/>
        <v>0</v>
      </c>
      <c r="V1233" s="11">
        <f t="shared" si="2867"/>
        <v>0</v>
      </c>
      <c r="W1233" s="11">
        <f t="shared" si="2868"/>
        <v>0</v>
      </c>
      <c r="X1233" s="11">
        <f t="shared" ref="X1233:X1289" si="2912">R1233+U1233</f>
        <v>43764.3</v>
      </c>
      <c r="Y1233" s="11">
        <f t="shared" ref="Y1233:Y1289" si="2913">S1233+V1233</f>
        <v>0</v>
      </c>
      <c r="Z1233" s="11">
        <f t="shared" ref="Z1233:Z1289" si="2914">T1233+W1233</f>
        <v>0</v>
      </c>
      <c r="AA1233" s="11">
        <f t="shared" si="2869"/>
        <v>0</v>
      </c>
      <c r="AB1233" s="11">
        <f t="shared" si="2870"/>
        <v>0</v>
      </c>
      <c r="AC1233" s="11">
        <f t="shared" si="2871"/>
        <v>0</v>
      </c>
      <c r="AD1233" s="11">
        <f t="shared" ref="AD1233:AD1289" si="2915">X1233+AA1233</f>
        <v>43764.3</v>
      </c>
      <c r="AE1233" s="11">
        <f t="shared" ref="AE1233:AE1289" si="2916">Y1233+AB1233</f>
        <v>0</v>
      </c>
      <c r="AF1233" s="11">
        <f t="shared" ref="AF1233:AF1289" si="2917">Z1233+AC1233</f>
        <v>0</v>
      </c>
      <c r="AG1233" s="11">
        <f t="shared" si="2872"/>
        <v>0</v>
      </c>
      <c r="AH1233" s="11">
        <f t="shared" ref="AH1233:AH1289" si="2918">AD1233+AG1233</f>
        <v>43764.3</v>
      </c>
      <c r="AI1233" s="11">
        <f t="shared" ref="AI1233:AI1289" si="2919">AE1233</f>
        <v>0</v>
      </c>
      <c r="AJ1233" s="11">
        <f t="shared" ref="AJ1233:AJ1289" si="2920">AF1233</f>
        <v>0</v>
      </c>
      <c r="AK1233" s="11">
        <f t="shared" si="2873"/>
        <v>-43764.3</v>
      </c>
      <c r="AL1233" s="11">
        <f t="shared" si="2874"/>
        <v>43764.3</v>
      </c>
      <c r="AM1233" s="11">
        <f t="shared" si="2875"/>
        <v>0</v>
      </c>
      <c r="AN1233" s="11">
        <f t="shared" si="2894"/>
        <v>0</v>
      </c>
      <c r="AO1233" s="11">
        <f t="shared" si="2895"/>
        <v>43764.3</v>
      </c>
      <c r="AP1233" s="11">
        <f t="shared" si="2896"/>
        <v>0</v>
      </c>
      <c r="AQ1233" s="11">
        <f t="shared" si="2876"/>
        <v>0</v>
      </c>
      <c r="AR1233" s="11">
        <f t="shared" si="2877"/>
        <v>0</v>
      </c>
      <c r="AS1233" s="11">
        <f t="shared" si="2878"/>
        <v>0</v>
      </c>
      <c r="AT1233" s="11">
        <f t="shared" si="2897"/>
        <v>0</v>
      </c>
      <c r="AU1233" s="11">
        <f t="shared" si="2898"/>
        <v>43764.3</v>
      </c>
      <c r="AV1233" s="11">
        <f t="shared" si="2899"/>
        <v>0</v>
      </c>
      <c r="AW1233" s="11">
        <f t="shared" si="2879"/>
        <v>0</v>
      </c>
      <c r="AX1233" s="11">
        <f t="shared" si="2880"/>
        <v>0</v>
      </c>
      <c r="AY1233" s="11">
        <f t="shared" si="2881"/>
        <v>0</v>
      </c>
      <c r="AZ1233" s="11">
        <f t="shared" si="2900"/>
        <v>0</v>
      </c>
      <c r="BA1233" s="11">
        <f t="shared" si="2901"/>
        <v>43764.3</v>
      </c>
      <c r="BB1233" s="11">
        <f t="shared" si="2902"/>
        <v>0</v>
      </c>
      <c r="BC1233" s="11">
        <f t="shared" si="2882"/>
        <v>0</v>
      </c>
      <c r="BD1233" s="11">
        <f t="shared" si="2883"/>
        <v>0</v>
      </c>
      <c r="BE1233" s="11">
        <f t="shared" si="2884"/>
        <v>0</v>
      </c>
      <c r="BF1233" s="11">
        <f t="shared" si="2903"/>
        <v>0</v>
      </c>
      <c r="BG1233" s="11">
        <f t="shared" si="2904"/>
        <v>43764.3</v>
      </c>
      <c r="BH1233" s="11">
        <f t="shared" si="2905"/>
        <v>0</v>
      </c>
      <c r="BI1233" s="11">
        <f t="shared" si="2885"/>
        <v>0</v>
      </c>
      <c r="BJ1233" s="11">
        <f t="shared" si="2886"/>
        <v>0</v>
      </c>
      <c r="BK1233" s="11">
        <f t="shared" si="2887"/>
        <v>0</v>
      </c>
      <c r="BL1233" s="11">
        <f t="shared" si="2893"/>
        <v>0</v>
      </c>
      <c r="BM1233" s="11">
        <f t="shared" si="2888"/>
        <v>0</v>
      </c>
      <c r="BN1233" s="43">
        <f t="shared" si="2906"/>
        <v>0</v>
      </c>
      <c r="BO1233" s="11">
        <f t="shared" si="2851"/>
        <v>43764.3</v>
      </c>
      <c r="BP1233" s="11">
        <f t="shared" si="2889"/>
        <v>0</v>
      </c>
      <c r="BQ1233" s="43">
        <f t="shared" si="2907"/>
        <v>43764.3</v>
      </c>
      <c r="BR1233" s="11">
        <f t="shared" si="2853"/>
        <v>0</v>
      </c>
      <c r="BS1233" s="11">
        <f t="shared" si="2889"/>
        <v>0</v>
      </c>
      <c r="BT1233" s="43">
        <f t="shared" si="2908"/>
        <v>0</v>
      </c>
      <c r="BU1233" s="11">
        <f t="shared" si="2889"/>
        <v>0</v>
      </c>
      <c r="BV1233" s="21"/>
      <c r="BW1233" s="21"/>
      <c r="BX1233" s="1" t="str">
        <f t="shared" si="2855"/>
        <v/>
      </c>
    </row>
    <row r="1234" spans="1:76" ht="46.8" customHeight="1" x14ac:dyDescent="0.3">
      <c r="A1234" s="62" t="s">
        <v>803</v>
      </c>
      <c r="B1234" s="63" t="s">
        <v>41</v>
      </c>
      <c r="C1234" s="62"/>
      <c r="D1234" s="62"/>
      <c r="E1234" s="64" t="s">
        <v>42</v>
      </c>
      <c r="F1234" s="11">
        <f t="shared" si="2857"/>
        <v>43764.3</v>
      </c>
      <c r="G1234" s="11">
        <f t="shared" si="2858"/>
        <v>0</v>
      </c>
      <c r="H1234" s="11">
        <f t="shared" si="2859"/>
        <v>0</v>
      </c>
      <c r="I1234" s="11">
        <f t="shared" si="2860"/>
        <v>0</v>
      </c>
      <c r="J1234" s="11">
        <f t="shared" si="2861"/>
        <v>0</v>
      </c>
      <c r="K1234" s="11">
        <f t="shared" si="2862"/>
        <v>0</v>
      </c>
      <c r="L1234" s="11">
        <f t="shared" si="2890"/>
        <v>43764.3</v>
      </c>
      <c r="M1234" s="11">
        <f t="shared" si="2891"/>
        <v>0</v>
      </c>
      <c r="N1234" s="11">
        <f t="shared" si="2892"/>
        <v>0</v>
      </c>
      <c r="O1234" s="11">
        <f t="shared" si="2863"/>
        <v>0</v>
      </c>
      <c r="P1234" s="11">
        <f t="shared" si="2864"/>
        <v>0</v>
      </c>
      <c r="Q1234" s="11">
        <f t="shared" si="2865"/>
        <v>0</v>
      </c>
      <c r="R1234" s="11">
        <f t="shared" si="2909"/>
        <v>43764.3</v>
      </c>
      <c r="S1234" s="11">
        <f t="shared" si="2910"/>
        <v>0</v>
      </c>
      <c r="T1234" s="11">
        <f t="shared" si="2911"/>
        <v>0</v>
      </c>
      <c r="U1234" s="11">
        <f t="shared" si="2866"/>
        <v>0</v>
      </c>
      <c r="V1234" s="11">
        <f t="shared" si="2867"/>
        <v>0</v>
      </c>
      <c r="W1234" s="11">
        <f t="shared" si="2868"/>
        <v>0</v>
      </c>
      <c r="X1234" s="11">
        <f t="shared" si="2912"/>
        <v>43764.3</v>
      </c>
      <c r="Y1234" s="11">
        <f t="shared" si="2913"/>
        <v>0</v>
      </c>
      <c r="Z1234" s="11">
        <f t="shared" si="2914"/>
        <v>0</v>
      </c>
      <c r="AA1234" s="11">
        <f t="shared" si="2869"/>
        <v>0</v>
      </c>
      <c r="AB1234" s="11">
        <f t="shared" si="2870"/>
        <v>0</v>
      </c>
      <c r="AC1234" s="11">
        <f t="shared" si="2871"/>
        <v>0</v>
      </c>
      <c r="AD1234" s="11">
        <f t="shared" si="2915"/>
        <v>43764.3</v>
      </c>
      <c r="AE1234" s="11">
        <f t="shared" si="2916"/>
        <v>0</v>
      </c>
      <c r="AF1234" s="11">
        <f t="shared" si="2917"/>
        <v>0</v>
      </c>
      <c r="AG1234" s="11">
        <f t="shared" si="2872"/>
        <v>0</v>
      </c>
      <c r="AH1234" s="11">
        <f t="shared" si="2918"/>
        <v>43764.3</v>
      </c>
      <c r="AI1234" s="11">
        <f t="shared" si="2919"/>
        <v>0</v>
      </c>
      <c r="AJ1234" s="11">
        <f t="shared" si="2920"/>
        <v>0</v>
      </c>
      <c r="AK1234" s="11">
        <f t="shared" si="2873"/>
        <v>-43764.3</v>
      </c>
      <c r="AL1234" s="11">
        <f t="shared" si="2874"/>
        <v>43764.3</v>
      </c>
      <c r="AM1234" s="11">
        <f t="shared" si="2875"/>
        <v>0</v>
      </c>
      <c r="AN1234" s="11">
        <f t="shared" si="2894"/>
        <v>0</v>
      </c>
      <c r="AO1234" s="11">
        <f t="shared" si="2895"/>
        <v>43764.3</v>
      </c>
      <c r="AP1234" s="11">
        <f t="shared" si="2896"/>
        <v>0</v>
      </c>
      <c r="AQ1234" s="11">
        <f t="shared" si="2876"/>
        <v>0</v>
      </c>
      <c r="AR1234" s="11">
        <f t="shared" si="2877"/>
        <v>0</v>
      </c>
      <c r="AS1234" s="11">
        <f t="shared" si="2878"/>
        <v>0</v>
      </c>
      <c r="AT1234" s="11">
        <f t="shared" si="2897"/>
        <v>0</v>
      </c>
      <c r="AU1234" s="11">
        <f t="shared" si="2898"/>
        <v>43764.3</v>
      </c>
      <c r="AV1234" s="11">
        <f t="shared" si="2899"/>
        <v>0</v>
      </c>
      <c r="AW1234" s="11">
        <f t="shared" si="2879"/>
        <v>0</v>
      </c>
      <c r="AX1234" s="11">
        <f t="shared" si="2880"/>
        <v>0</v>
      </c>
      <c r="AY1234" s="11">
        <f t="shared" si="2881"/>
        <v>0</v>
      </c>
      <c r="AZ1234" s="11">
        <f t="shared" si="2900"/>
        <v>0</v>
      </c>
      <c r="BA1234" s="11">
        <f t="shared" si="2901"/>
        <v>43764.3</v>
      </c>
      <c r="BB1234" s="11">
        <f t="shared" si="2902"/>
        <v>0</v>
      </c>
      <c r="BC1234" s="11">
        <f t="shared" si="2882"/>
        <v>0</v>
      </c>
      <c r="BD1234" s="11">
        <f t="shared" si="2883"/>
        <v>0</v>
      </c>
      <c r="BE1234" s="11">
        <f t="shared" si="2884"/>
        <v>0</v>
      </c>
      <c r="BF1234" s="11">
        <f t="shared" si="2903"/>
        <v>0</v>
      </c>
      <c r="BG1234" s="11">
        <f t="shared" si="2904"/>
        <v>43764.3</v>
      </c>
      <c r="BH1234" s="11">
        <f t="shared" si="2905"/>
        <v>0</v>
      </c>
      <c r="BI1234" s="11">
        <f t="shared" si="2885"/>
        <v>0</v>
      </c>
      <c r="BJ1234" s="11">
        <f t="shared" si="2886"/>
        <v>0</v>
      </c>
      <c r="BK1234" s="11">
        <f t="shared" si="2887"/>
        <v>0</v>
      </c>
      <c r="BL1234" s="11">
        <f t="shared" si="2893"/>
        <v>0</v>
      </c>
      <c r="BM1234" s="11">
        <f t="shared" si="2888"/>
        <v>0</v>
      </c>
      <c r="BN1234" s="43">
        <f t="shared" si="2906"/>
        <v>0</v>
      </c>
      <c r="BO1234" s="11">
        <f t="shared" si="2851"/>
        <v>43764.3</v>
      </c>
      <c r="BP1234" s="11">
        <f t="shared" si="2889"/>
        <v>0</v>
      </c>
      <c r="BQ1234" s="43">
        <f t="shared" si="2907"/>
        <v>43764.3</v>
      </c>
      <c r="BR1234" s="11">
        <f t="shared" si="2853"/>
        <v>0</v>
      </c>
      <c r="BS1234" s="11">
        <f t="shared" si="2889"/>
        <v>0</v>
      </c>
      <c r="BT1234" s="43">
        <f t="shared" si="2908"/>
        <v>0</v>
      </c>
      <c r="BU1234" s="11">
        <f t="shared" si="2889"/>
        <v>0</v>
      </c>
      <c r="BV1234" s="21"/>
      <c r="BW1234" s="21"/>
      <c r="BX1234" s="1" t="str">
        <f t="shared" si="2855"/>
        <v/>
      </c>
    </row>
    <row r="1235" spans="1:76" ht="15.6" customHeight="1" x14ac:dyDescent="0.3">
      <c r="A1235" s="62" t="s">
        <v>803</v>
      </c>
      <c r="B1235" s="63">
        <v>400</v>
      </c>
      <c r="C1235" s="62" t="s">
        <v>66</v>
      </c>
      <c r="D1235" s="62" t="s">
        <v>323</v>
      </c>
      <c r="E1235" s="64" t="s">
        <v>768</v>
      </c>
      <c r="F1235" s="11">
        <v>43764.3</v>
      </c>
      <c r="G1235" s="11">
        <v>0</v>
      </c>
      <c r="H1235" s="11">
        <v>0</v>
      </c>
      <c r="I1235" s="11"/>
      <c r="J1235" s="11"/>
      <c r="K1235" s="11"/>
      <c r="L1235" s="11">
        <f t="shared" si="2890"/>
        <v>43764.3</v>
      </c>
      <c r="M1235" s="11">
        <f t="shared" si="2891"/>
        <v>0</v>
      </c>
      <c r="N1235" s="11">
        <f t="shared" si="2892"/>
        <v>0</v>
      </c>
      <c r="O1235" s="11"/>
      <c r="P1235" s="11"/>
      <c r="Q1235" s="11"/>
      <c r="R1235" s="11">
        <f t="shared" si="2909"/>
        <v>43764.3</v>
      </c>
      <c r="S1235" s="11">
        <f t="shared" si="2910"/>
        <v>0</v>
      </c>
      <c r="T1235" s="11">
        <f t="shared" si="2911"/>
        <v>0</v>
      </c>
      <c r="U1235" s="11"/>
      <c r="V1235" s="11"/>
      <c r="W1235" s="11"/>
      <c r="X1235" s="11">
        <f t="shared" si="2912"/>
        <v>43764.3</v>
      </c>
      <c r="Y1235" s="11">
        <f t="shared" si="2913"/>
        <v>0</v>
      </c>
      <c r="Z1235" s="11">
        <f t="shared" si="2914"/>
        <v>0</v>
      </c>
      <c r="AA1235" s="11"/>
      <c r="AB1235" s="11"/>
      <c r="AC1235" s="11"/>
      <c r="AD1235" s="11">
        <f t="shared" si="2915"/>
        <v>43764.3</v>
      </c>
      <c r="AE1235" s="11">
        <f t="shared" si="2916"/>
        <v>0</v>
      </c>
      <c r="AF1235" s="11">
        <f t="shared" si="2917"/>
        <v>0</v>
      </c>
      <c r="AG1235" s="11"/>
      <c r="AH1235" s="11">
        <f t="shared" si="2918"/>
        <v>43764.3</v>
      </c>
      <c r="AI1235" s="11">
        <f t="shared" si="2919"/>
        <v>0</v>
      </c>
      <c r="AJ1235" s="11">
        <f t="shared" si="2920"/>
        <v>0</v>
      </c>
      <c r="AK1235" s="11">
        <v>-43764.3</v>
      </c>
      <c r="AL1235" s="11">
        <v>43764.3</v>
      </c>
      <c r="AM1235" s="11"/>
      <c r="AN1235" s="11">
        <f t="shared" si="2894"/>
        <v>0</v>
      </c>
      <c r="AO1235" s="11">
        <f t="shared" si="2895"/>
        <v>43764.3</v>
      </c>
      <c r="AP1235" s="11">
        <f t="shared" si="2896"/>
        <v>0</v>
      </c>
      <c r="AQ1235" s="11"/>
      <c r="AR1235" s="11"/>
      <c r="AS1235" s="11"/>
      <c r="AT1235" s="11">
        <f t="shared" si="2897"/>
        <v>0</v>
      </c>
      <c r="AU1235" s="11">
        <f t="shared" si="2898"/>
        <v>43764.3</v>
      </c>
      <c r="AV1235" s="11">
        <f t="shared" si="2899"/>
        <v>0</v>
      </c>
      <c r="AW1235" s="11"/>
      <c r="AX1235" s="11"/>
      <c r="AY1235" s="11"/>
      <c r="AZ1235" s="11">
        <f t="shared" si="2900"/>
        <v>0</v>
      </c>
      <c r="BA1235" s="11">
        <f t="shared" si="2901"/>
        <v>43764.3</v>
      </c>
      <c r="BB1235" s="11">
        <f t="shared" si="2902"/>
        <v>0</v>
      </c>
      <c r="BC1235" s="11"/>
      <c r="BD1235" s="11"/>
      <c r="BE1235" s="11"/>
      <c r="BF1235" s="11">
        <f t="shared" si="2903"/>
        <v>0</v>
      </c>
      <c r="BG1235" s="11">
        <f t="shared" si="2904"/>
        <v>43764.3</v>
      </c>
      <c r="BH1235" s="11">
        <f t="shared" si="2905"/>
        <v>0</v>
      </c>
      <c r="BI1235" s="11"/>
      <c r="BJ1235" s="11"/>
      <c r="BK1235" s="11"/>
      <c r="BL1235" s="11">
        <f t="shared" si="2893"/>
        <v>0</v>
      </c>
      <c r="BM1235" s="11"/>
      <c r="BN1235" s="43">
        <f t="shared" si="2906"/>
        <v>0</v>
      </c>
      <c r="BO1235" s="11">
        <f t="shared" si="2851"/>
        <v>43764.3</v>
      </c>
      <c r="BP1235" s="11"/>
      <c r="BQ1235" s="43">
        <f t="shared" si="2907"/>
        <v>43764.3</v>
      </c>
      <c r="BR1235" s="11">
        <f t="shared" si="2853"/>
        <v>0</v>
      </c>
      <c r="BS1235" s="11"/>
      <c r="BT1235" s="43">
        <f t="shared" si="2908"/>
        <v>0</v>
      </c>
      <c r="BU1235" s="11"/>
      <c r="BV1235" s="21"/>
      <c r="BW1235" s="21"/>
      <c r="BX1235" s="1" t="str">
        <f t="shared" si="2855"/>
        <v>0502</v>
      </c>
    </row>
    <row r="1236" spans="1:76" ht="46.8" customHeight="1" x14ac:dyDescent="0.3">
      <c r="A1236" s="62" t="s">
        <v>805</v>
      </c>
      <c r="B1236" s="63"/>
      <c r="C1236" s="62"/>
      <c r="D1236" s="62"/>
      <c r="E1236" s="64" t="s">
        <v>806</v>
      </c>
      <c r="F1236" s="11">
        <f t="shared" si="2857"/>
        <v>80000</v>
      </c>
      <c r="G1236" s="11">
        <f t="shared" si="2858"/>
        <v>100530.1</v>
      </c>
      <c r="H1236" s="11">
        <f t="shared" si="2859"/>
        <v>118578.5</v>
      </c>
      <c r="I1236" s="11">
        <f t="shared" si="2860"/>
        <v>0</v>
      </c>
      <c r="J1236" s="11">
        <f t="shared" si="2861"/>
        <v>0</v>
      </c>
      <c r="K1236" s="11">
        <f t="shared" si="2862"/>
        <v>0</v>
      </c>
      <c r="L1236" s="11">
        <f t="shared" si="2890"/>
        <v>80000</v>
      </c>
      <c r="M1236" s="11">
        <f t="shared" si="2891"/>
        <v>100530.1</v>
      </c>
      <c r="N1236" s="11">
        <f t="shared" si="2892"/>
        <v>118578.5</v>
      </c>
      <c r="O1236" s="11">
        <f t="shared" si="2863"/>
        <v>0</v>
      </c>
      <c r="P1236" s="11">
        <f t="shared" si="2864"/>
        <v>0</v>
      </c>
      <c r="Q1236" s="11">
        <f t="shared" si="2865"/>
        <v>0</v>
      </c>
      <c r="R1236" s="11">
        <f t="shared" si="2909"/>
        <v>80000</v>
      </c>
      <c r="S1236" s="11">
        <f t="shared" si="2910"/>
        <v>100530.1</v>
      </c>
      <c r="T1236" s="11">
        <f t="shared" si="2911"/>
        <v>118578.5</v>
      </c>
      <c r="U1236" s="11">
        <f t="shared" si="2866"/>
        <v>0</v>
      </c>
      <c r="V1236" s="11">
        <f t="shared" si="2867"/>
        <v>0</v>
      </c>
      <c r="W1236" s="11">
        <f t="shared" si="2868"/>
        <v>0</v>
      </c>
      <c r="X1236" s="11">
        <f t="shared" si="2912"/>
        <v>80000</v>
      </c>
      <c r="Y1236" s="11">
        <f t="shared" si="2913"/>
        <v>100530.1</v>
      </c>
      <c r="Z1236" s="11">
        <f t="shared" si="2914"/>
        <v>118578.5</v>
      </c>
      <c r="AA1236" s="11">
        <f t="shared" si="2869"/>
        <v>0</v>
      </c>
      <c r="AB1236" s="11">
        <f t="shared" si="2870"/>
        <v>0</v>
      </c>
      <c r="AC1236" s="11">
        <f t="shared" si="2871"/>
        <v>0</v>
      </c>
      <c r="AD1236" s="11">
        <f t="shared" si="2915"/>
        <v>80000</v>
      </c>
      <c r="AE1236" s="11">
        <f t="shared" si="2916"/>
        <v>100530.1</v>
      </c>
      <c r="AF1236" s="11">
        <f t="shared" si="2917"/>
        <v>118578.5</v>
      </c>
      <c r="AG1236" s="11">
        <f t="shared" si="2872"/>
        <v>0</v>
      </c>
      <c r="AH1236" s="11">
        <f t="shared" si="2918"/>
        <v>80000</v>
      </c>
      <c r="AI1236" s="11">
        <f t="shared" si="2919"/>
        <v>100530.1</v>
      </c>
      <c r="AJ1236" s="11">
        <f t="shared" si="2920"/>
        <v>118578.5</v>
      </c>
      <c r="AK1236" s="11">
        <f t="shared" si="2873"/>
        <v>-72000</v>
      </c>
      <c r="AL1236" s="11">
        <f t="shared" si="2874"/>
        <v>0</v>
      </c>
      <c r="AM1236" s="11">
        <f t="shared" si="2875"/>
        <v>72000</v>
      </c>
      <c r="AN1236" s="11">
        <f t="shared" si="2894"/>
        <v>8000</v>
      </c>
      <c r="AO1236" s="11">
        <f t="shared" si="2895"/>
        <v>100530.1</v>
      </c>
      <c r="AP1236" s="11">
        <f t="shared" si="2896"/>
        <v>190578.5</v>
      </c>
      <c r="AQ1236" s="11">
        <f t="shared" si="2876"/>
        <v>0</v>
      </c>
      <c r="AR1236" s="11">
        <f t="shared" si="2877"/>
        <v>0</v>
      </c>
      <c r="AS1236" s="11">
        <f t="shared" si="2878"/>
        <v>0</v>
      </c>
      <c r="AT1236" s="11">
        <f t="shared" si="2897"/>
        <v>8000</v>
      </c>
      <c r="AU1236" s="11">
        <f t="shared" si="2898"/>
        <v>100530.1</v>
      </c>
      <c r="AV1236" s="11">
        <f t="shared" si="2899"/>
        <v>190578.5</v>
      </c>
      <c r="AW1236" s="11">
        <f t="shared" si="2879"/>
        <v>0</v>
      </c>
      <c r="AX1236" s="11">
        <f t="shared" si="2880"/>
        <v>0</v>
      </c>
      <c r="AY1236" s="11">
        <f t="shared" si="2881"/>
        <v>0</v>
      </c>
      <c r="AZ1236" s="11">
        <f t="shared" si="2900"/>
        <v>8000</v>
      </c>
      <c r="BA1236" s="11">
        <f t="shared" si="2901"/>
        <v>100530.1</v>
      </c>
      <c r="BB1236" s="11">
        <f t="shared" si="2902"/>
        <v>190578.5</v>
      </c>
      <c r="BC1236" s="11">
        <f t="shared" si="2882"/>
        <v>0</v>
      </c>
      <c r="BD1236" s="11">
        <f t="shared" si="2883"/>
        <v>0</v>
      </c>
      <c r="BE1236" s="11">
        <f t="shared" si="2884"/>
        <v>0</v>
      </c>
      <c r="BF1236" s="11">
        <f t="shared" si="2903"/>
        <v>8000</v>
      </c>
      <c r="BG1236" s="11">
        <f t="shared" si="2904"/>
        <v>100530.1</v>
      </c>
      <c r="BH1236" s="11">
        <f t="shared" si="2905"/>
        <v>190578.5</v>
      </c>
      <c r="BI1236" s="11">
        <f t="shared" si="2885"/>
        <v>-8000</v>
      </c>
      <c r="BJ1236" s="11">
        <f t="shared" si="2886"/>
        <v>8000</v>
      </c>
      <c r="BK1236" s="11">
        <f t="shared" si="2887"/>
        <v>0</v>
      </c>
      <c r="BL1236" s="11">
        <f t="shared" si="2893"/>
        <v>0</v>
      </c>
      <c r="BM1236" s="11">
        <f t="shared" si="2888"/>
        <v>0</v>
      </c>
      <c r="BN1236" s="43">
        <f t="shared" si="2906"/>
        <v>0</v>
      </c>
      <c r="BO1236" s="11">
        <f t="shared" si="2851"/>
        <v>108530.1</v>
      </c>
      <c r="BP1236" s="11">
        <f t="shared" si="2889"/>
        <v>0</v>
      </c>
      <c r="BQ1236" s="43">
        <f t="shared" si="2907"/>
        <v>108530.1</v>
      </c>
      <c r="BR1236" s="11">
        <f t="shared" si="2853"/>
        <v>190578.5</v>
      </c>
      <c r="BS1236" s="11">
        <f t="shared" si="2889"/>
        <v>0</v>
      </c>
      <c r="BT1236" s="43">
        <f t="shared" si="2908"/>
        <v>190578.5</v>
      </c>
      <c r="BU1236" s="11">
        <f t="shared" si="2889"/>
        <v>0</v>
      </c>
      <c r="BV1236" s="21"/>
      <c r="BW1236" s="21"/>
      <c r="BX1236" s="1" t="str">
        <f t="shared" si="2855"/>
        <v/>
      </c>
    </row>
    <row r="1237" spans="1:76" ht="46.8" customHeight="1" x14ac:dyDescent="0.3">
      <c r="A1237" s="62" t="s">
        <v>805</v>
      </c>
      <c r="B1237" s="63" t="s">
        <v>41</v>
      </c>
      <c r="C1237" s="62"/>
      <c r="D1237" s="62"/>
      <c r="E1237" s="64" t="s">
        <v>42</v>
      </c>
      <c r="F1237" s="11">
        <f t="shared" si="2857"/>
        <v>80000</v>
      </c>
      <c r="G1237" s="11">
        <f t="shared" si="2858"/>
        <v>100530.1</v>
      </c>
      <c r="H1237" s="11">
        <f t="shared" si="2859"/>
        <v>118578.5</v>
      </c>
      <c r="I1237" s="11">
        <f t="shared" si="2860"/>
        <v>0</v>
      </c>
      <c r="J1237" s="11">
        <f t="shared" si="2861"/>
        <v>0</v>
      </c>
      <c r="K1237" s="11">
        <f t="shared" si="2862"/>
        <v>0</v>
      </c>
      <c r="L1237" s="11">
        <f t="shared" si="2890"/>
        <v>80000</v>
      </c>
      <c r="M1237" s="11">
        <f t="shared" si="2891"/>
        <v>100530.1</v>
      </c>
      <c r="N1237" s="11">
        <f t="shared" si="2892"/>
        <v>118578.5</v>
      </c>
      <c r="O1237" s="11">
        <f t="shared" si="2863"/>
        <v>0</v>
      </c>
      <c r="P1237" s="11">
        <f t="shared" si="2864"/>
        <v>0</v>
      </c>
      <c r="Q1237" s="11">
        <f t="shared" si="2865"/>
        <v>0</v>
      </c>
      <c r="R1237" s="11">
        <f t="shared" si="2909"/>
        <v>80000</v>
      </c>
      <c r="S1237" s="11">
        <f t="shared" si="2910"/>
        <v>100530.1</v>
      </c>
      <c r="T1237" s="11">
        <f t="shared" si="2911"/>
        <v>118578.5</v>
      </c>
      <c r="U1237" s="11">
        <f t="shared" si="2866"/>
        <v>0</v>
      </c>
      <c r="V1237" s="11">
        <f t="shared" si="2867"/>
        <v>0</v>
      </c>
      <c r="W1237" s="11">
        <f t="shared" si="2868"/>
        <v>0</v>
      </c>
      <c r="X1237" s="11">
        <f t="shared" si="2912"/>
        <v>80000</v>
      </c>
      <c r="Y1237" s="11">
        <f t="shared" si="2913"/>
        <v>100530.1</v>
      </c>
      <c r="Z1237" s="11">
        <f t="shared" si="2914"/>
        <v>118578.5</v>
      </c>
      <c r="AA1237" s="11">
        <f t="shared" si="2869"/>
        <v>0</v>
      </c>
      <c r="AB1237" s="11">
        <f t="shared" si="2870"/>
        <v>0</v>
      </c>
      <c r="AC1237" s="11">
        <f t="shared" si="2871"/>
        <v>0</v>
      </c>
      <c r="AD1237" s="11">
        <f t="shared" si="2915"/>
        <v>80000</v>
      </c>
      <c r="AE1237" s="11">
        <f t="shared" si="2916"/>
        <v>100530.1</v>
      </c>
      <c r="AF1237" s="11">
        <f t="shared" si="2917"/>
        <v>118578.5</v>
      </c>
      <c r="AG1237" s="11">
        <f t="shared" si="2872"/>
        <v>0</v>
      </c>
      <c r="AH1237" s="11">
        <f t="shared" si="2918"/>
        <v>80000</v>
      </c>
      <c r="AI1237" s="11">
        <f t="shared" si="2919"/>
        <v>100530.1</v>
      </c>
      <c r="AJ1237" s="11">
        <f t="shared" si="2920"/>
        <v>118578.5</v>
      </c>
      <c r="AK1237" s="11">
        <f t="shared" si="2873"/>
        <v>-72000</v>
      </c>
      <c r="AL1237" s="11">
        <f t="shared" si="2874"/>
        <v>0</v>
      </c>
      <c r="AM1237" s="11">
        <f t="shared" si="2875"/>
        <v>72000</v>
      </c>
      <c r="AN1237" s="11">
        <f t="shared" si="2894"/>
        <v>8000</v>
      </c>
      <c r="AO1237" s="11">
        <f t="shared" si="2895"/>
        <v>100530.1</v>
      </c>
      <c r="AP1237" s="11">
        <f t="shared" si="2896"/>
        <v>190578.5</v>
      </c>
      <c r="AQ1237" s="11">
        <f t="shared" si="2876"/>
        <v>0</v>
      </c>
      <c r="AR1237" s="11">
        <f t="shared" si="2877"/>
        <v>0</v>
      </c>
      <c r="AS1237" s="11">
        <f t="shared" si="2878"/>
        <v>0</v>
      </c>
      <c r="AT1237" s="11">
        <f t="shared" si="2897"/>
        <v>8000</v>
      </c>
      <c r="AU1237" s="11">
        <f t="shared" si="2898"/>
        <v>100530.1</v>
      </c>
      <c r="AV1237" s="11">
        <f t="shared" si="2899"/>
        <v>190578.5</v>
      </c>
      <c r="AW1237" s="11">
        <f t="shared" si="2879"/>
        <v>0</v>
      </c>
      <c r="AX1237" s="11">
        <f t="shared" si="2880"/>
        <v>0</v>
      </c>
      <c r="AY1237" s="11">
        <f t="shared" si="2881"/>
        <v>0</v>
      </c>
      <c r="AZ1237" s="11">
        <f t="shared" si="2900"/>
        <v>8000</v>
      </c>
      <c r="BA1237" s="11">
        <f t="shared" si="2901"/>
        <v>100530.1</v>
      </c>
      <c r="BB1237" s="11">
        <f t="shared" si="2902"/>
        <v>190578.5</v>
      </c>
      <c r="BC1237" s="11">
        <f t="shared" si="2882"/>
        <v>0</v>
      </c>
      <c r="BD1237" s="11">
        <f t="shared" si="2883"/>
        <v>0</v>
      </c>
      <c r="BE1237" s="11">
        <f t="shared" si="2884"/>
        <v>0</v>
      </c>
      <c r="BF1237" s="11">
        <f t="shared" si="2903"/>
        <v>8000</v>
      </c>
      <c r="BG1237" s="11">
        <f t="shared" si="2904"/>
        <v>100530.1</v>
      </c>
      <c r="BH1237" s="11">
        <f t="shared" si="2905"/>
        <v>190578.5</v>
      </c>
      <c r="BI1237" s="11">
        <f t="shared" si="2885"/>
        <v>-8000</v>
      </c>
      <c r="BJ1237" s="11">
        <f t="shared" si="2886"/>
        <v>8000</v>
      </c>
      <c r="BK1237" s="11">
        <f t="shared" si="2887"/>
        <v>0</v>
      </c>
      <c r="BL1237" s="11">
        <f t="shared" si="2893"/>
        <v>0</v>
      </c>
      <c r="BM1237" s="11">
        <f t="shared" si="2888"/>
        <v>0</v>
      </c>
      <c r="BN1237" s="43">
        <f t="shared" si="2906"/>
        <v>0</v>
      </c>
      <c r="BO1237" s="11">
        <f t="shared" si="2851"/>
        <v>108530.1</v>
      </c>
      <c r="BP1237" s="11">
        <f t="shared" si="2889"/>
        <v>0</v>
      </c>
      <c r="BQ1237" s="43">
        <f t="shared" si="2907"/>
        <v>108530.1</v>
      </c>
      <c r="BR1237" s="11">
        <f t="shared" si="2853"/>
        <v>190578.5</v>
      </c>
      <c r="BS1237" s="11">
        <f t="shared" si="2889"/>
        <v>0</v>
      </c>
      <c r="BT1237" s="43">
        <f t="shared" si="2908"/>
        <v>190578.5</v>
      </c>
      <c r="BU1237" s="11">
        <f t="shared" si="2889"/>
        <v>0</v>
      </c>
      <c r="BV1237" s="21"/>
      <c r="BW1237" s="21"/>
      <c r="BX1237" s="1" t="str">
        <f t="shared" si="2855"/>
        <v/>
      </c>
    </row>
    <row r="1238" spans="1:76" ht="15.6" customHeight="1" x14ac:dyDescent="0.3">
      <c r="A1238" s="62" t="s">
        <v>805</v>
      </c>
      <c r="B1238" s="63">
        <v>400</v>
      </c>
      <c r="C1238" s="62" t="s">
        <v>66</v>
      </c>
      <c r="D1238" s="62" t="s">
        <v>323</v>
      </c>
      <c r="E1238" s="64" t="s">
        <v>768</v>
      </c>
      <c r="F1238" s="11">
        <v>80000</v>
      </c>
      <c r="G1238" s="11">
        <v>100530.1</v>
      </c>
      <c r="H1238" s="11">
        <v>118578.5</v>
      </c>
      <c r="I1238" s="11"/>
      <c r="J1238" s="11"/>
      <c r="K1238" s="11"/>
      <c r="L1238" s="11">
        <f t="shared" si="2890"/>
        <v>80000</v>
      </c>
      <c r="M1238" s="11">
        <f t="shared" si="2891"/>
        <v>100530.1</v>
      </c>
      <c r="N1238" s="11">
        <f t="shared" si="2892"/>
        <v>118578.5</v>
      </c>
      <c r="O1238" s="11"/>
      <c r="P1238" s="11"/>
      <c r="Q1238" s="11"/>
      <c r="R1238" s="11">
        <f t="shared" si="2909"/>
        <v>80000</v>
      </c>
      <c r="S1238" s="11">
        <f t="shared" si="2910"/>
        <v>100530.1</v>
      </c>
      <c r="T1238" s="11">
        <f t="shared" si="2911"/>
        <v>118578.5</v>
      </c>
      <c r="U1238" s="11"/>
      <c r="V1238" s="11"/>
      <c r="W1238" s="11"/>
      <c r="X1238" s="11">
        <f t="shared" si="2912"/>
        <v>80000</v>
      </c>
      <c r="Y1238" s="11">
        <f t="shared" si="2913"/>
        <v>100530.1</v>
      </c>
      <c r="Z1238" s="11">
        <f t="shared" si="2914"/>
        <v>118578.5</v>
      </c>
      <c r="AA1238" s="11"/>
      <c r="AB1238" s="11"/>
      <c r="AC1238" s="11"/>
      <c r="AD1238" s="11">
        <f t="shared" si="2915"/>
        <v>80000</v>
      </c>
      <c r="AE1238" s="11">
        <f t="shared" si="2916"/>
        <v>100530.1</v>
      </c>
      <c r="AF1238" s="11">
        <f t="shared" si="2917"/>
        <v>118578.5</v>
      </c>
      <c r="AG1238" s="11"/>
      <c r="AH1238" s="11">
        <f t="shared" si="2918"/>
        <v>80000</v>
      </c>
      <c r="AI1238" s="11">
        <f t="shared" si="2919"/>
        <v>100530.1</v>
      </c>
      <c r="AJ1238" s="11">
        <f t="shared" si="2920"/>
        <v>118578.5</v>
      </c>
      <c r="AK1238" s="11">
        <v>-72000</v>
      </c>
      <c r="AL1238" s="11"/>
      <c r="AM1238" s="11">
        <v>72000</v>
      </c>
      <c r="AN1238" s="11">
        <f t="shared" si="2894"/>
        <v>8000</v>
      </c>
      <c r="AO1238" s="11">
        <f t="shared" si="2895"/>
        <v>100530.1</v>
      </c>
      <c r="AP1238" s="11">
        <f t="shared" si="2896"/>
        <v>190578.5</v>
      </c>
      <c r="AQ1238" s="11"/>
      <c r="AR1238" s="11"/>
      <c r="AS1238" s="11"/>
      <c r="AT1238" s="11">
        <f t="shared" si="2897"/>
        <v>8000</v>
      </c>
      <c r="AU1238" s="11">
        <f t="shared" si="2898"/>
        <v>100530.1</v>
      </c>
      <c r="AV1238" s="11">
        <f t="shared" si="2899"/>
        <v>190578.5</v>
      </c>
      <c r="AW1238" s="11"/>
      <c r="AX1238" s="11"/>
      <c r="AY1238" s="11"/>
      <c r="AZ1238" s="11">
        <f t="shared" si="2900"/>
        <v>8000</v>
      </c>
      <c r="BA1238" s="11">
        <f t="shared" si="2901"/>
        <v>100530.1</v>
      </c>
      <c r="BB1238" s="11">
        <f t="shared" si="2902"/>
        <v>190578.5</v>
      </c>
      <c r="BC1238" s="11"/>
      <c r="BD1238" s="11"/>
      <c r="BE1238" s="11"/>
      <c r="BF1238" s="11">
        <f t="shared" si="2903"/>
        <v>8000</v>
      </c>
      <c r="BG1238" s="11">
        <f t="shared" si="2904"/>
        <v>100530.1</v>
      </c>
      <c r="BH1238" s="11">
        <f t="shared" si="2905"/>
        <v>190578.5</v>
      </c>
      <c r="BI1238" s="11">
        <v>-8000</v>
      </c>
      <c r="BJ1238" s="11">
        <v>8000</v>
      </c>
      <c r="BK1238" s="11"/>
      <c r="BL1238" s="11">
        <f t="shared" si="2893"/>
        <v>0</v>
      </c>
      <c r="BM1238" s="11"/>
      <c r="BN1238" s="43">
        <f t="shared" si="2906"/>
        <v>0</v>
      </c>
      <c r="BO1238" s="11">
        <f t="shared" si="2851"/>
        <v>108530.1</v>
      </c>
      <c r="BP1238" s="11"/>
      <c r="BQ1238" s="43">
        <f t="shared" si="2907"/>
        <v>108530.1</v>
      </c>
      <c r="BR1238" s="11">
        <f t="shared" si="2853"/>
        <v>190578.5</v>
      </c>
      <c r="BS1238" s="11"/>
      <c r="BT1238" s="43">
        <f t="shared" si="2908"/>
        <v>190578.5</v>
      </c>
      <c r="BU1238" s="11"/>
      <c r="BV1238" s="21"/>
      <c r="BW1238" s="21"/>
      <c r="BX1238" s="1" t="str">
        <f t="shared" si="2855"/>
        <v>0502</v>
      </c>
    </row>
    <row r="1239" spans="1:76" ht="46.8" customHeight="1" x14ac:dyDescent="0.3">
      <c r="A1239" s="62" t="s">
        <v>807</v>
      </c>
      <c r="B1239" s="63"/>
      <c r="C1239" s="62"/>
      <c r="D1239" s="62"/>
      <c r="E1239" s="64" t="s">
        <v>808</v>
      </c>
      <c r="F1239" s="11">
        <f t="shared" ref="F1239:K1239" si="2921">F1240+F1243</f>
        <v>157000</v>
      </c>
      <c r="G1239" s="11">
        <f t="shared" si="2921"/>
        <v>157000</v>
      </c>
      <c r="H1239" s="11">
        <f t="shared" si="2921"/>
        <v>157000</v>
      </c>
      <c r="I1239" s="11">
        <f t="shared" si="2921"/>
        <v>90000</v>
      </c>
      <c r="J1239" s="11">
        <f t="shared" si="2921"/>
        <v>90000</v>
      </c>
      <c r="K1239" s="11">
        <f t="shared" si="2921"/>
        <v>90000</v>
      </c>
      <c r="L1239" s="11">
        <f t="shared" si="2890"/>
        <v>247000</v>
      </c>
      <c r="M1239" s="11">
        <f t="shared" si="2891"/>
        <v>247000</v>
      </c>
      <c r="N1239" s="11">
        <f t="shared" si="2892"/>
        <v>247000</v>
      </c>
      <c r="O1239" s="11">
        <f>O1240+O1243</f>
        <v>1369.67605</v>
      </c>
      <c r="P1239" s="11">
        <f>P1240+P1243</f>
        <v>0</v>
      </c>
      <c r="Q1239" s="11">
        <f>Q1240+Q1243</f>
        <v>0</v>
      </c>
      <c r="R1239" s="11">
        <f t="shared" si="2909"/>
        <v>248369.67605000001</v>
      </c>
      <c r="S1239" s="11">
        <f t="shared" si="2910"/>
        <v>247000</v>
      </c>
      <c r="T1239" s="11">
        <f t="shared" si="2911"/>
        <v>247000</v>
      </c>
      <c r="U1239" s="11">
        <f>U1240+U1243</f>
        <v>0</v>
      </c>
      <c r="V1239" s="11">
        <f>V1240+V1243</f>
        <v>0</v>
      </c>
      <c r="W1239" s="11">
        <f>W1240+W1243</f>
        <v>0</v>
      </c>
      <c r="X1239" s="11">
        <f t="shared" si="2912"/>
        <v>248369.67605000001</v>
      </c>
      <c r="Y1239" s="11">
        <f t="shared" si="2913"/>
        <v>247000</v>
      </c>
      <c r="Z1239" s="11">
        <f t="shared" si="2914"/>
        <v>247000</v>
      </c>
      <c r="AA1239" s="11">
        <f>AA1240+AA1243</f>
        <v>0</v>
      </c>
      <c r="AB1239" s="11">
        <f>AB1240+AB1243</f>
        <v>0</v>
      </c>
      <c r="AC1239" s="11">
        <f>AC1240+AC1243</f>
        <v>0</v>
      </c>
      <c r="AD1239" s="11">
        <f t="shared" si="2915"/>
        <v>248369.67605000001</v>
      </c>
      <c r="AE1239" s="11">
        <f t="shared" si="2916"/>
        <v>247000</v>
      </c>
      <c r="AF1239" s="11">
        <f t="shared" si="2917"/>
        <v>247000</v>
      </c>
      <c r="AG1239" s="11">
        <f>AG1240+AG1243</f>
        <v>0</v>
      </c>
      <c r="AH1239" s="11">
        <f t="shared" si="2918"/>
        <v>248369.67605000001</v>
      </c>
      <c r="AI1239" s="11">
        <f t="shared" si="2919"/>
        <v>247000</v>
      </c>
      <c r="AJ1239" s="11">
        <f t="shared" si="2920"/>
        <v>247000</v>
      </c>
      <c r="AK1239" s="11">
        <f>AK1240+AK1243</f>
        <v>0</v>
      </c>
      <c r="AL1239" s="11">
        <f>AL1240+AL1243</f>
        <v>0</v>
      </c>
      <c r="AM1239" s="11">
        <f>AM1240+AM1243</f>
        <v>0</v>
      </c>
      <c r="AN1239" s="11">
        <f t="shared" si="2894"/>
        <v>248369.67605000001</v>
      </c>
      <c r="AO1239" s="11">
        <f t="shared" si="2895"/>
        <v>247000</v>
      </c>
      <c r="AP1239" s="11">
        <f t="shared" si="2896"/>
        <v>247000</v>
      </c>
      <c r="AQ1239" s="11">
        <f>AQ1240+AQ1243</f>
        <v>0</v>
      </c>
      <c r="AR1239" s="11">
        <f>AR1240+AR1243</f>
        <v>0</v>
      </c>
      <c r="AS1239" s="11">
        <f>AS1240+AS1243</f>
        <v>0</v>
      </c>
      <c r="AT1239" s="11">
        <f t="shared" si="2897"/>
        <v>248369.67605000001</v>
      </c>
      <c r="AU1239" s="11">
        <f t="shared" si="2898"/>
        <v>247000</v>
      </c>
      <c r="AV1239" s="11">
        <f t="shared" si="2899"/>
        <v>247000</v>
      </c>
      <c r="AW1239" s="11">
        <f>AW1240+AW1243</f>
        <v>0</v>
      </c>
      <c r="AX1239" s="11">
        <f>AX1240+AX1243</f>
        <v>0</v>
      </c>
      <c r="AY1239" s="11">
        <f>AY1240+AY1243</f>
        <v>0</v>
      </c>
      <c r="AZ1239" s="11">
        <f t="shared" si="2900"/>
        <v>248369.67605000001</v>
      </c>
      <c r="BA1239" s="11">
        <f t="shared" si="2901"/>
        <v>247000</v>
      </c>
      <c r="BB1239" s="11">
        <f t="shared" si="2902"/>
        <v>247000</v>
      </c>
      <c r="BC1239" s="11">
        <f>BC1240+BC1243</f>
        <v>0</v>
      </c>
      <c r="BD1239" s="11">
        <f>BD1240+BD1243</f>
        <v>0</v>
      </c>
      <c r="BE1239" s="11">
        <f>BE1240+BE1243</f>
        <v>0</v>
      </c>
      <c r="BF1239" s="11">
        <f t="shared" si="2903"/>
        <v>248369.67605000001</v>
      </c>
      <c r="BG1239" s="11">
        <f t="shared" si="2904"/>
        <v>247000</v>
      </c>
      <c r="BH1239" s="11">
        <f t="shared" si="2905"/>
        <v>247000</v>
      </c>
      <c r="BI1239" s="11">
        <f>BI1240+BI1243</f>
        <v>-14.724</v>
      </c>
      <c r="BJ1239" s="11">
        <f>BJ1240+BJ1243</f>
        <v>0</v>
      </c>
      <c r="BK1239" s="11">
        <f>BK1240+BK1243</f>
        <v>0</v>
      </c>
      <c r="BL1239" s="11">
        <f t="shared" si="2893"/>
        <v>248354.95205000002</v>
      </c>
      <c r="BM1239" s="11">
        <f>BM1240+BM1243</f>
        <v>0</v>
      </c>
      <c r="BN1239" s="43">
        <f t="shared" si="2906"/>
        <v>248354.95205000002</v>
      </c>
      <c r="BO1239" s="11">
        <f t="shared" si="2851"/>
        <v>247000</v>
      </c>
      <c r="BP1239" s="11">
        <f>BP1240+BP1243</f>
        <v>0</v>
      </c>
      <c r="BQ1239" s="43">
        <f t="shared" si="2907"/>
        <v>247000</v>
      </c>
      <c r="BR1239" s="11">
        <f t="shared" si="2853"/>
        <v>247000</v>
      </c>
      <c r="BS1239" s="11">
        <f>BS1240+BS1243</f>
        <v>0</v>
      </c>
      <c r="BT1239" s="43">
        <f t="shared" si="2908"/>
        <v>247000</v>
      </c>
      <c r="BU1239" s="11">
        <f>BU1240+BU1243</f>
        <v>0</v>
      </c>
      <c r="BV1239" s="21"/>
      <c r="BW1239" s="21"/>
      <c r="BX1239" s="1" t="str">
        <f t="shared" si="2855"/>
        <v/>
      </c>
    </row>
    <row r="1240" spans="1:76" ht="31.2" customHeight="1" x14ac:dyDescent="0.3">
      <c r="A1240" s="62" t="s">
        <v>809</v>
      </c>
      <c r="B1240" s="63"/>
      <c r="C1240" s="62"/>
      <c r="D1240" s="62"/>
      <c r="E1240" s="64" t="s">
        <v>810</v>
      </c>
      <c r="F1240" s="11">
        <f t="shared" ref="F1240:F1246" si="2922">F1241</f>
        <v>60000</v>
      </c>
      <c r="G1240" s="11">
        <f t="shared" ref="G1240:G1246" si="2923">G1241</f>
        <v>60000</v>
      </c>
      <c r="H1240" s="11">
        <f t="shared" ref="H1240:H1246" si="2924">H1241</f>
        <v>60000</v>
      </c>
      <c r="I1240" s="11">
        <f t="shared" ref="I1240:I1246" si="2925">I1241</f>
        <v>90000</v>
      </c>
      <c r="J1240" s="11">
        <f t="shared" ref="J1240:J1246" si="2926">J1241</f>
        <v>90000</v>
      </c>
      <c r="K1240" s="11">
        <f t="shared" ref="K1240:K1246" si="2927">K1241</f>
        <v>90000</v>
      </c>
      <c r="L1240" s="11">
        <f t="shared" si="2890"/>
        <v>150000</v>
      </c>
      <c r="M1240" s="11">
        <f t="shared" si="2891"/>
        <v>150000</v>
      </c>
      <c r="N1240" s="11">
        <f t="shared" si="2892"/>
        <v>150000</v>
      </c>
      <c r="O1240" s="11">
        <f t="shared" ref="O1240:O1246" si="2928">O1241</f>
        <v>0</v>
      </c>
      <c r="P1240" s="11">
        <f t="shared" ref="P1240:P1246" si="2929">P1241</f>
        <v>0</v>
      </c>
      <c r="Q1240" s="11">
        <f t="shared" ref="Q1240:Q1246" si="2930">Q1241</f>
        <v>0</v>
      </c>
      <c r="R1240" s="11">
        <f t="shared" si="2909"/>
        <v>150000</v>
      </c>
      <c r="S1240" s="11">
        <f t="shared" si="2910"/>
        <v>150000</v>
      </c>
      <c r="T1240" s="11">
        <f t="shared" si="2911"/>
        <v>150000</v>
      </c>
      <c r="U1240" s="11">
        <f t="shared" ref="U1240:U1241" si="2931">U1241</f>
        <v>0</v>
      </c>
      <c r="V1240" s="11">
        <f t="shared" ref="V1240:V1241" si="2932">V1241</f>
        <v>0</v>
      </c>
      <c r="W1240" s="11">
        <f t="shared" ref="W1240:W1241" si="2933">W1241</f>
        <v>0</v>
      </c>
      <c r="X1240" s="11">
        <f t="shared" si="2912"/>
        <v>150000</v>
      </c>
      <c r="Y1240" s="11">
        <f t="shared" si="2913"/>
        <v>150000</v>
      </c>
      <c r="Z1240" s="11">
        <f t="shared" si="2914"/>
        <v>150000</v>
      </c>
      <c r="AA1240" s="11">
        <f t="shared" ref="AA1240:AA1241" si="2934">AA1241</f>
        <v>0</v>
      </c>
      <c r="AB1240" s="11">
        <f t="shared" ref="AB1240:AB1241" si="2935">AB1241</f>
        <v>0</v>
      </c>
      <c r="AC1240" s="11">
        <f t="shared" ref="AC1240:AC1241" si="2936">AC1241</f>
        <v>0</v>
      </c>
      <c r="AD1240" s="11">
        <f t="shared" si="2915"/>
        <v>150000</v>
      </c>
      <c r="AE1240" s="11">
        <f t="shared" si="2916"/>
        <v>150000</v>
      </c>
      <c r="AF1240" s="11">
        <f t="shared" si="2917"/>
        <v>150000</v>
      </c>
      <c r="AG1240" s="11">
        <f t="shared" ref="AG1240:AG1241" si="2937">AG1241</f>
        <v>0</v>
      </c>
      <c r="AH1240" s="11">
        <f t="shared" si="2918"/>
        <v>150000</v>
      </c>
      <c r="AI1240" s="11">
        <f t="shared" si="2919"/>
        <v>150000</v>
      </c>
      <c r="AJ1240" s="11">
        <f t="shared" si="2920"/>
        <v>150000</v>
      </c>
      <c r="AK1240" s="11">
        <f t="shared" ref="AK1240:AK1241" si="2938">AK1241</f>
        <v>0</v>
      </c>
      <c r="AL1240" s="11">
        <f t="shared" ref="AL1240:AL1241" si="2939">AL1241</f>
        <v>0</v>
      </c>
      <c r="AM1240" s="11">
        <f t="shared" ref="AM1240:AM1241" si="2940">AM1241</f>
        <v>0</v>
      </c>
      <c r="AN1240" s="11">
        <f t="shared" si="2894"/>
        <v>150000</v>
      </c>
      <c r="AO1240" s="11">
        <f t="shared" si="2895"/>
        <v>150000</v>
      </c>
      <c r="AP1240" s="11">
        <f t="shared" si="2896"/>
        <v>150000</v>
      </c>
      <c r="AQ1240" s="11">
        <f t="shared" ref="AQ1240:AQ1241" si="2941">AQ1241</f>
        <v>0</v>
      </c>
      <c r="AR1240" s="11">
        <f t="shared" ref="AR1240:AR1241" si="2942">AR1241</f>
        <v>0</v>
      </c>
      <c r="AS1240" s="11">
        <f t="shared" ref="AS1240:AS1241" si="2943">AS1241</f>
        <v>0</v>
      </c>
      <c r="AT1240" s="11">
        <f t="shared" si="2897"/>
        <v>150000</v>
      </c>
      <c r="AU1240" s="11">
        <f t="shared" si="2898"/>
        <v>150000</v>
      </c>
      <c r="AV1240" s="11">
        <f t="shared" si="2899"/>
        <v>150000</v>
      </c>
      <c r="AW1240" s="11">
        <f t="shared" ref="AW1240:AW1241" si="2944">AW1241</f>
        <v>0</v>
      </c>
      <c r="AX1240" s="11">
        <f t="shared" ref="AX1240:AX1241" si="2945">AX1241</f>
        <v>0</v>
      </c>
      <c r="AY1240" s="11">
        <f t="shared" ref="AY1240:AY1241" si="2946">AY1241</f>
        <v>0</v>
      </c>
      <c r="AZ1240" s="11">
        <f t="shared" si="2900"/>
        <v>150000</v>
      </c>
      <c r="BA1240" s="11">
        <f t="shared" si="2901"/>
        <v>150000</v>
      </c>
      <c r="BB1240" s="11">
        <f t="shared" si="2902"/>
        <v>150000</v>
      </c>
      <c r="BC1240" s="11">
        <f t="shared" ref="BC1240:BC1241" si="2947">BC1241</f>
        <v>0</v>
      </c>
      <c r="BD1240" s="11">
        <f t="shared" ref="BD1240:BD1241" si="2948">BD1241</f>
        <v>0</v>
      </c>
      <c r="BE1240" s="11">
        <f t="shared" ref="BE1240:BE1241" si="2949">BE1241</f>
        <v>0</v>
      </c>
      <c r="BF1240" s="11">
        <f t="shared" si="2903"/>
        <v>150000</v>
      </c>
      <c r="BG1240" s="11">
        <f t="shared" si="2904"/>
        <v>150000</v>
      </c>
      <c r="BH1240" s="11">
        <f t="shared" si="2905"/>
        <v>150000</v>
      </c>
      <c r="BI1240" s="11">
        <f t="shared" ref="BI1240:BI1241" si="2950">BI1241</f>
        <v>-14.724</v>
      </c>
      <c r="BJ1240" s="11">
        <f t="shared" ref="BJ1240:BJ1241" si="2951">BJ1241</f>
        <v>0</v>
      </c>
      <c r="BK1240" s="11">
        <f t="shared" ref="BK1240:BK1241" si="2952">BK1241</f>
        <v>0</v>
      </c>
      <c r="BL1240" s="11">
        <f t="shared" si="2893"/>
        <v>149985.27600000001</v>
      </c>
      <c r="BM1240" s="11">
        <f t="shared" ref="BM1240:BM1241" si="2953">BM1241</f>
        <v>0</v>
      </c>
      <c r="BN1240" s="43">
        <f t="shared" si="2906"/>
        <v>149985.27600000001</v>
      </c>
      <c r="BO1240" s="11">
        <f t="shared" si="2851"/>
        <v>150000</v>
      </c>
      <c r="BP1240" s="11">
        <f t="shared" ref="BP1240:BU1241" si="2954">BP1241</f>
        <v>0</v>
      </c>
      <c r="BQ1240" s="43">
        <f t="shared" si="2907"/>
        <v>150000</v>
      </c>
      <c r="BR1240" s="11">
        <f t="shared" si="2853"/>
        <v>150000</v>
      </c>
      <c r="BS1240" s="11">
        <f t="shared" si="2954"/>
        <v>0</v>
      </c>
      <c r="BT1240" s="43">
        <f t="shared" si="2908"/>
        <v>150000</v>
      </c>
      <c r="BU1240" s="11">
        <f t="shared" si="2954"/>
        <v>0</v>
      </c>
      <c r="BV1240" s="21"/>
      <c r="BW1240" s="21"/>
      <c r="BX1240" s="1" t="str">
        <f t="shared" si="2855"/>
        <v/>
      </c>
    </row>
    <row r="1241" spans="1:76" ht="15.6" customHeight="1" x14ac:dyDescent="0.3">
      <c r="A1241" s="62" t="s">
        <v>809</v>
      </c>
      <c r="B1241" s="63" t="s">
        <v>58</v>
      </c>
      <c r="C1241" s="62"/>
      <c r="D1241" s="62"/>
      <c r="E1241" s="64" t="s">
        <v>59</v>
      </c>
      <c r="F1241" s="11">
        <f t="shared" si="2922"/>
        <v>60000</v>
      </c>
      <c r="G1241" s="11">
        <f t="shared" si="2923"/>
        <v>60000</v>
      </c>
      <c r="H1241" s="11">
        <f t="shared" si="2924"/>
        <v>60000</v>
      </c>
      <c r="I1241" s="11">
        <f t="shared" si="2925"/>
        <v>90000</v>
      </c>
      <c r="J1241" s="11">
        <f t="shared" si="2926"/>
        <v>90000</v>
      </c>
      <c r="K1241" s="11">
        <f t="shared" si="2927"/>
        <v>90000</v>
      </c>
      <c r="L1241" s="11">
        <f t="shared" si="2890"/>
        <v>150000</v>
      </c>
      <c r="M1241" s="11">
        <f t="shared" si="2891"/>
        <v>150000</v>
      </c>
      <c r="N1241" s="11">
        <f t="shared" si="2892"/>
        <v>150000</v>
      </c>
      <c r="O1241" s="11">
        <f t="shared" si="2928"/>
        <v>0</v>
      </c>
      <c r="P1241" s="11">
        <f t="shared" si="2929"/>
        <v>0</v>
      </c>
      <c r="Q1241" s="11">
        <f t="shared" si="2930"/>
        <v>0</v>
      </c>
      <c r="R1241" s="11">
        <f t="shared" si="2909"/>
        <v>150000</v>
      </c>
      <c r="S1241" s="11">
        <f t="shared" si="2910"/>
        <v>150000</v>
      </c>
      <c r="T1241" s="11">
        <f t="shared" si="2911"/>
        <v>150000</v>
      </c>
      <c r="U1241" s="11">
        <f t="shared" si="2931"/>
        <v>0</v>
      </c>
      <c r="V1241" s="11">
        <f t="shared" si="2932"/>
        <v>0</v>
      </c>
      <c r="W1241" s="11">
        <f t="shared" si="2933"/>
        <v>0</v>
      </c>
      <c r="X1241" s="11">
        <f t="shared" si="2912"/>
        <v>150000</v>
      </c>
      <c r="Y1241" s="11">
        <f t="shared" si="2913"/>
        <v>150000</v>
      </c>
      <c r="Z1241" s="11">
        <f t="shared" si="2914"/>
        <v>150000</v>
      </c>
      <c r="AA1241" s="11">
        <f t="shared" si="2934"/>
        <v>0</v>
      </c>
      <c r="AB1241" s="11">
        <f t="shared" si="2935"/>
        <v>0</v>
      </c>
      <c r="AC1241" s="11">
        <f t="shared" si="2936"/>
        <v>0</v>
      </c>
      <c r="AD1241" s="11">
        <f t="shared" si="2915"/>
        <v>150000</v>
      </c>
      <c r="AE1241" s="11">
        <f t="shared" si="2916"/>
        <v>150000</v>
      </c>
      <c r="AF1241" s="11">
        <f t="shared" si="2917"/>
        <v>150000</v>
      </c>
      <c r="AG1241" s="11">
        <f t="shared" si="2937"/>
        <v>0</v>
      </c>
      <c r="AH1241" s="11">
        <f t="shared" si="2918"/>
        <v>150000</v>
      </c>
      <c r="AI1241" s="11">
        <f t="shared" si="2919"/>
        <v>150000</v>
      </c>
      <c r="AJ1241" s="11">
        <f t="shared" si="2920"/>
        <v>150000</v>
      </c>
      <c r="AK1241" s="11">
        <f t="shared" si="2938"/>
        <v>0</v>
      </c>
      <c r="AL1241" s="11">
        <f t="shared" si="2939"/>
        <v>0</v>
      </c>
      <c r="AM1241" s="11">
        <f t="shared" si="2940"/>
        <v>0</v>
      </c>
      <c r="AN1241" s="11">
        <f t="shared" si="2894"/>
        <v>150000</v>
      </c>
      <c r="AO1241" s="11">
        <f t="shared" si="2895"/>
        <v>150000</v>
      </c>
      <c r="AP1241" s="11">
        <f t="shared" si="2896"/>
        <v>150000</v>
      </c>
      <c r="AQ1241" s="11">
        <f t="shared" si="2941"/>
        <v>0</v>
      </c>
      <c r="AR1241" s="11">
        <f t="shared" si="2942"/>
        <v>0</v>
      </c>
      <c r="AS1241" s="11">
        <f t="shared" si="2943"/>
        <v>0</v>
      </c>
      <c r="AT1241" s="11">
        <f t="shared" si="2897"/>
        <v>150000</v>
      </c>
      <c r="AU1241" s="11">
        <f t="shared" si="2898"/>
        <v>150000</v>
      </c>
      <c r="AV1241" s="11">
        <f t="shared" si="2899"/>
        <v>150000</v>
      </c>
      <c r="AW1241" s="11">
        <f t="shared" si="2944"/>
        <v>0</v>
      </c>
      <c r="AX1241" s="11">
        <f t="shared" si="2945"/>
        <v>0</v>
      </c>
      <c r="AY1241" s="11">
        <f t="shared" si="2946"/>
        <v>0</v>
      </c>
      <c r="AZ1241" s="11">
        <f t="shared" si="2900"/>
        <v>150000</v>
      </c>
      <c r="BA1241" s="11">
        <f t="shared" si="2901"/>
        <v>150000</v>
      </c>
      <c r="BB1241" s="11">
        <f t="shared" si="2902"/>
        <v>150000</v>
      </c>
      <c r="BC1241" s="11">
        <f t="shared" si="2947"/>
        <v>0</v>
      </c>
      <c r="BD1241" s="11">
        <f t="shared" si="2948"/>
        <v>0</v>
      </c>
      <c r="BE1241" s="11">
        <f t="shared" si="2949"/>
        <v>0</v>
      </c>
      <c r="BF1241" s="11">
        <f t="shared" si="2903"/>
        <v>150000</v>
      </c>
      <c r="BG1241" s="11">
        <f t="shared" si="2904"/>
        <v>150000</v>
      </c>
      <c r="BH1241" s="11">
        <f t="shared" si="2905"/>
        <v>150000</v>
      </c>
      <c r="BI1241" s="11">
        <f t="shared" si="2950"/>
        <v>-14.724</v>
      </c>
      <c r="BJ1241" s="11">
        <f t="shared" si="2951"/>
        <v>0</v>
      </c>
      <c r="BK1241" s="11">
        <f t="shared" si="2952"/>
        <v>0</v>
      </c>
      <c r="BL1241" s="11">
        <f t="shared" si="2893"/>
        <v>149985.27600000001</v>
      </c>
      <c r="BM1241" s="11">
        <f t="shared" si="2953"/>
        <v>0</v>
      </c>
      <c r="BN1241" s="43">
        <f t="shared" si="2906"/>
        <v>149985.27600000001</v>
      </c>
      <c r="BO1241" s="11">
        <f t="shared" ref="BO1241:BO1304" si="2955">BG1241+BJ1241</f>
        <v>150000</v>
      </c>
      <c r="BP1241" s="11">
        <f t="shared" si="2954"/>
        <v>0</v>
      </c>
      <c r="BQ1241" s="43">
        <f t="shared" si="2907"/>
        <v>150000</v>
      </c>
      <c r="BR1241" s="11">
        <f t="shared" ref="BR1241:BR1304" si="2956">BH1241+BK1241</f>
        <v>150000</v>
      </c>
      <c r="BS1241" s="11">
        <f t="shared" si="2954"/>
        <v>0</v>
      </c>
      <c r="BT1241" s="43">
        <f t="shared" si="2908"/>
        <v>150000</v>
      </c>
      <c r="BU1241" s="11">
        <f t="shared" si="2954"/>
        <v>0</v>
      </c>
      <c r="BV1241" s="21"/>
      <c r="BW1241" s="21"/>
      <c r="BX1241" s="1" t="str">
        <f t="shared" ref="BX1241:BX1304" si="2957">CONCATENATE(C1241,D1241)</f>
        <v/>
      </c>
    </row>
    <row r="1242" spans="1:76" ht="15.6" customHeight="1" x14ac:dyDescent="0.3">
      <c r="A1242" s="62" t="s">
        <v>809</v>
      </c>
      <c r="B1242" s="63">
        <v>800</v>
      </c>
      <c r="C1242" s="62" t="s">
        <v>66</v>
      </c>
      <c r="D1242" s="62" t="s">
        <v>67</v>
      </c>
      <c r="E1242" s="64" t="s">
        <v>68</v>
      </c>
      <c r="F1242" s="11">
        <v>60000</v>
      </c>
      <c r="G1242" s="11">
        <v>60000</v>
      </c>
      <c r="H1242" s="11">
        <v>60000</v>
      </c>
      <c r="I1242" s="11">
        <v>90000</v>
      </c>
      <c r="J1242" s="11">
        <v>90000</v>
      </c>
      <c r="K1242" s="11">
        <v>90000</v>
      </c>
      <c r="L1242" s="11">
        <f t="shared" si="2890"/>
        <v>150000</v>
      </c>
      <c r="M1242" s="11">
        <f t="shared" si="2891"/>
        <v>150000</v>
      </c>
      <c r="N1242" s="11">
        <f t="shared" si="2892"/>
        <v>150000</v>
      </c>
      <c r="O1242" s="11"/>
      <c r="P1242" s="11"/>
      <c r="Q1242" s="11"/>
      <c r="R1242" s="11">
        <f t="shared" si="2909"/>
        <v>150000</v>
      </c>
      <c r="S1242" s="11">
        <f t="shared" si="2910"/>
        <v>150000</v>
      </c>
      <c r="T1242" s="11">
        <f t="shared" si="2911"/>
        <v>150000</v>
      </c>
      <c r="U1242" s="11"/>
      <c r="V1242" s="11"/>
      <c r="W1242" s="11"/>
      <c r="X1242" s="11">
        <f t="shared" si="2912"/>
        <v>150000</v>
      </c>
      <c r="Y1242" s="11">
        <f t="shared" si="2913"/>
        <v>150000</v>
      </c>
      <c r="Z1242" s="11">
        <f t="shared" si="2914"/>
        <v>150000</v>
      </c>
      <c r="AA1242" s="11"/>
      <c r="AB1242" s="11"/>
      <c r="AC1242" s="11"/>
      <c r="AD1242" s="11">
        <f t="shared" si="2915"/>
        <v>150000</v>
      </c>
      <c r="AE1242" s="11">
        <f t="shared" si="2916"/>
        <v>150000</v>
      </c>
      <c r="AF1242" s="11">
        <f t="shared" si="2917"/>
        <v>150000</v>
      </c>
      <c r="AG1242" s="11"/>
      <c r="AH1242" s="11">
        <f t="shared" si="2918"/>
        <v>150000</v>
      </c>
      <c r="AI1242" s="11">
        <f t="shared" si="2919"/>
        <v>150000</v>
      </c>
      <c r="AJ1242" s="11">
        <f t="shared" si="2920"/>
        <v>150000</v>
      </c>
      <c r="AK1242" s="11"/>
      <c r="AL1242" s="11"/>
      <c r="AM1242" s="11"/>
      <c r="AN1242" s="11">
        <f t="shared" si="2894"/>
        <v>150000</v>
      </c>
      <c r="AO1242" s="11">
        <f t="shared" si="2895"/>
        <v>150000</v>
      </c>
      <c r="AP1242" s="11">
        <f t="shared" si="2896"/>
        <v>150000</v>
      </c>
      <c r="AQ1242" s="11"/>
      <c r="AR1242" s="11"/>
      <c r="AS1242" s="11"/>
      <c r="AT1242" s="11">
        <f t="shared" si="2897"/>
        <v>150000</v>
      </c>
      <c r="AU1242" s="11">
        <f t="shared" si="2898"/>
        <v>150000</v>
      </c>
      <c r="AV1242" s="11">
        <f t="shared" si="2899"/>
        <v>150000</v>
      </c>
      <c r="AW1242" s="11"/>
      <c r="AX1242" s="11"/>
      <c r="AY1242" s="11"/>
      <c r="AZ1242" s="11">
        <f t="shared" si="2900"/>
        <v>150000</v>
      </c>
      <c r="BA1242" s="11">
        <f t="shared" si="2901"/>
        <v>150000</v>
      </c>
      <c r="BB1242" s="11">
        <f t="shared" si="2902"/>
        <v>150000</v>
      </c>
      <c r="BC1242" s="11"/>
      <c r="BD1242" s="11"/>
      <c r="BE1242" s="11"/>
      <c r="BF1242" s="11">
        <f t="shared" si="2903"/>
        <v>150000</v>
      </c>
      <c r="BG1242" s="11">
        <f t="shared" si="2904"/>
        <v>150000</v>
      </c>
      <c r="BH1242" s="11">
        <f t="shared" si="2905"/>
        <v>150000</v>
      </c>
      <c r="BI1242" s="11">
        <v>-14.724</v>
      </c>
      <c r="BJ1242" s="11"/>
      <c r="BK1242" s="11"/>
      <c r="BL1242" s="11">
        <f t="shared" si="2893"/>
        <v>149985.27600000001</v>
      </c>
      <c r="BM1242" s="11"/>
      <c r="BN1242" s="43">
        <f t="shared" si="2906"/>
        <v>149985.27600000001</v>
      </c>
      <c r="BO1242" s="11">
        <f t="shared" si="2955"/>
        <v>150000</v>
      </c>
      <c r="BP1242" s="11"/>
      <c r="BQ1242" s="43">
        <f t="shared" si="2907"/>
        <v>150000</v>
      </c>
      <c r="BR1242" s="11">
        <f t="shared" si="2956"/>
        <v>150000</v>
      </c>
      <c r="BS1242" s="11"/>
      <c r="BT1242" s="43">
        <f t="shared" si="2908"/>
        <v>150000</v>
      </c>
      <c r="BU1242" s="11"/>
      <c r="BV1242" s="21"/>
      <c r="BW1242" s="21" t="s">
        <v>811</v>
      </c>
      <c r="BX1242" s="1" t="str">
        <f t="shared" si="2957"/>
        <v>0503</v>
      </c>
    </row>
    <row r="1243" spans="1:76" ht="46.8" customHeight="1" x14ac:dyDescent="0.3">
      <c r="A1243" s="62" t="s">
        <v>812</v>
      </c>
      <c r="B1243" s="63"/>
      <c r="C1243" s="62"/>
      <c r="D1243" s="62"/>
      <c r="E1243" s="64" t="s">
        <v>813</v>
      </c>
      <c r="F1243" s="11">
        <f t="shared" ref="F1243:K1243" si="2958">F1246</f>
        <v>97000</v>
      </c>
      <c r="G1243" s="11">
        <f t="shared" si="2958"/>
        <v>97000</v>
      </c>
      <c r="H1243" s="11">
        <f t="shared" si="2958"/>
        <v>97000</v>
      </c>
      <c r="I1243" s="11">
        <f t="shared" si="2958"/>
        <v>0</v>
      </c>
      <c r="J1243" s="11">
        <f t="shared" si="2958"/>
        <v>0</v>
      </c>
      <c r="K1243" s="11">
        <f t="shared" si="2958"/>
        <v>0</v>
      </c>
      <c r="L1243" s="11">
        <f t="shared" si="2890"/>
        <v>97000</v>
      </c>
      <c r="M1243" s="11">
        <f t="shared" si="2891"/>
        <v>97000</v>
      </c>
      <c r="N1243" s="11">
        <f t="shared" si="2892"/>
        <v>97000</v>
      </c>
      <c r="O1243" s="11">
        <f>O1246+O1244</f>
        <v>1369.67605</v>
      </c>
      <c r="P1243" s="11">
        <f>P1246+P1244</f>
        <v>0</v>
      </c>
      <c r="Q1243" s="11">
        <f>Q1246+Q1244</f>
        <v>0</v>
      </c>
      <c r="R1243" s="11">
        <f t="shared" si="2909"/>
        <v>98369.676049999995</v>
      </c>
      <c r="S1243" s="11">
        <f t="shared" si="2910"/>
        <v>97000</v>
      </c>
      <c r="T1243" s="11">
        <f t="shared" si="2911"/>
        <v>97000</v>
      </c>
      <c r="U1243" s="11">
        <f>U1246+U1244</f>
        <v>0</v>
      </c>
      <c r="V1243" s="11">
        <f>V1246+V1244</f>
        <v>0</v>
      </c>
      <c r="W1243" s="11">
        <f>W1246+W1244</f>
        <v>0</v>
      </c>
      <c r="X1243" s="11">
        <f t="shared" si="2912"/>
        <v>98369.676049999995</v>
      </c>
      <c r="Y1243" s="11">
        <f t="shared" si="2913"/>
        <v>97000</v>
      </c>
      <c r="Z1243" s="11">
        <f t="shared" si="2914"/>
        <v>97000</v>
      </c>
      <c r="AA1243" s="11">
        <f>AA1246+AA1244</f>
        <v>0</v>
      </c>
      <c r="AB1243" s="11">
        <f>AB1246+AB1244</f>
        <v>0</v>
      </c>
      <c r="AC1243" s="11">
        <f>AC1246+AC1244</f>
        <v>0</v>
      </c>
      <c r="AD1243" s="11">
        <f t="shared" si="2915"/>
        <v>98369.676049999995</v>
      </c>
      <c r="AE1243" s="11">
        <f t="shared" si="2916"/>
        <v>97000</v>
      </c>
      <c r="AF1243" s="11">
        <f t="shared" si="2917"/>
        <v>97000</v>
      </c>
      <c r="AG1243" s="11">
        <f>AG1246+AG1244</f>
        <v>0</v>
      </c>
      <c r="AH1243" s="11">
        <f t="shared" si="2918"/>
        <v>98369.676049999995</v>
      </c>
      <c r="AI1243" s="11">
        <f t="shared" si="2919"/>
        <v>97000</v>
      </c>
      <c r="AJ1243" s="11">
        <f t="shared" si="2920"/>
        <v>97000</v>
      </c>
      <c r="AK1243" s="11">
        <f>AK1246+AK1244</f>
        <v>0</v>
      </c>
      <c r="AL1243" s="11">
        <f>AL1246+AL1244</f>
        <v>0</v>
      </c>
      <c r="AM1243" s="11">
        <f>AM1246+AM1244</f>
        <v>0</v>
      </c>
      <c r="AN1243" s="11">
        <f t="shared" si="2894"/>
        <v>98369.676049999995</v>
      </c>
      <c r="AO1243" s="11">
        <f t="shared" si="2895"/>
        <v>97000</v>
      </c>
      <c r="AP1243" s="11">
        <f t="shared" si="2896"/>
        <v>97000</v>
      </c>
      <c r="AQ1243" s="11">
        <f>AQ1246+AQ1244</f>
        <v>0</v>
      </c>
      <c r="AR1243" s="11">
        <f>AR1246+AR1244</f>
        <v>0</v>
      </c>
      <c r="AS1243" s="11">
        <f>AS1246+AS1244</f>
        <v>0</v>
      </c>
      <c r="AT1243" s="11">
        <f t="shared" si="2897"/>
        <v>98369.676049999995</v>
      </c>
      <c r="AU1243" s="11">
        <f t="shared" si="2898"/>
        <v>97000</v>
      </c>
      <c r="AV1243" s="11">
        <f t="shared" si="2899"/>
        <v>97000</v>
      </c>
      <c r="AW1243" s="11">
        <f>AW1246+AW1244</f>
        <v>0</v>
      </c>
      <c r="AX1243" s="11">
        <f>AX1246+AX1244</f>
        <v>0</v>
      </c>
      <c r="AY1243" s="11">
        <f>AY1246+AY1244</f>
        <v>0</v>
      </c>
      <c r="AZ1243" s="11">
        <f t="shared" si="2900"/>
        <v>98369.676049999995</v>
      </c>
      <c r="BA1243" s="11">
        <f t="shared" si="2901"/>
        <v>97000</v>
      </c>
      <c r="BB1243" s="11">
        <f t="shared" si="2902"/>
        <v>97000</v>
      </c>
      <c r="BC1243" s="11">
        <f>BC1246+BC1244</f>
        <v>0</v>
      </c>
      <c r="BD1243" s="11">
        <f>BD1246+BD1244</f>
        <v>0</v>
      </c>
      <c r="BE1243" s="11">
        <f>BE1246+BE1244</f>
        <v>0</v>
      </c>
      <c r="BF1243" s="11">
        <f t="shared" si="2903"/>
        <v>98369.676049999995</v>
      </c>
      <c r="BG1243" s="11">
        <f t="shared" si="2904"/>
        <v>97000</v>
      </c>
      <c r="BH1243" s="11">
        <f t="shared" si="2905"/>
        <v>97000</v>
      </c>
      <c r="BI1243" s="11">
        <f>BI1246+BI1244</f>
        <v>0</v>
      </c>
      <c r="BJ1243" s="11">
        <f>BJ1246+BJ1244</f>
        <v>0</v>
      </c>
      <c r="BK1243" s="11">
        <f>BK1246+BK1244</f>
        <v>0</v>
      </c>
      <c r="BL1243" s="11">
        <f t="shared" si="2893"/>
        <v>98369.676049999995</v>
      </c>
      <c r="BM1243" s="11">
        <f>BM1246+BM1244</f>
        <v>0</v>
      </c>
      <c r="BN1243" s="43">
        <f t="shared" si="2906"/>
        <v>98369.676049999995</v>
      </c>
      <c r="BO1243" s="11">
        <f t="shared" si="2955"/>
        <v>97000</v>
      </c>
      <c r="BP1243" s="11">
        <f>BP1246+BP1244</f>
        <v>0</v>
      </c>
      <c r="BQ1243" s="43">
        <f t="shared" si="2907"/>
        <v>97000</v>
      </c>
      <c r="BR1243" s="11">
        <f t="shared" si="2956"/>
        <v>97000</v>
      </c>
      <c r="BS1243" s="11">
        <f>BS1246+BS1244</f>
        <v>0</v>
      </c>
      <c r="BT1243" s="43">
        <f t="shared" si="2908"/>
        <v>97000</v>
      </c>
      <c r="BU1243" s="11">
        <f>BU1246+BU1244</f>
        <v>0</v>
      </c>
      <c r="BV1243" s="21"/>
      <c r="BW1243" s="21"/>
      <c r="BX1243" s="1" t="str">
        <f t="shared" si="2957"/>
        <v/>
      </c>
    </row>
    <row r="1244" spans="1:76" ht="46.8" customHeight="1" x14ac:dyDescent="0.3">
      <c r="A1244" s="62" t="s">
        <v>812</v>
      </c>
      <c r="B1244" s="63" t="s">
        <v>82</v>
      </c>
      <c r="C1244" s="62"/>
      <c r="D1244" s="62"/>
      <c r="E1244" s="64" t="s">
        <v>83</v>
      </c>
      <c r="F1244" s="11"/>
      <c r="G1244" s="11"/>
      <c r="H1244" s="11"/>
      <c r="I1244" s="11"/>
      <c r="J1244" s="11"/>
      <c r="K1244" s="11"/>
      <c r="L1244" s="11"/>
      <c r="M1244" s="11"/>
      <c r="N1244" s="11"/>
      <c r="O1244" s="11">
        <f>O1245</f>
        <v>1369.67605</v>
      </c>
      <c r="P1244" s="11">
        <f>P1245</f>
        <v>0</v>
      </c>
      <c r="Q1244" s="11">
        <f>Q1245</f>
        <v>0</v>
      </c>
      <c r="R1244" s="11">
        <f t="shared" si="2909"/>
        <v>1369.67605</v>
      </c>
      <c r="S1244" s="11">
        <f t="shared" si="2910"/>
        <v>0</v>
      </c>
      <c r="T1244" s="11">
        <f t="shared" si="2911"/>
        <v>0</v>
      </c>
      <c r="U1244" s="11">
        <f>U1245</f>
        <v>0</v>
      </c>
      <c r="V1244" s="11">
        <f>V1245</f>
        <v>0</v>
      </c>
      <c r="W1244" s="11">
        <f>W1245</f>
        <v>0</v>
      </c>
      <c r="X1244" s="11">
        <f t="shared" si="2912"/>
        <v>1369.67605</v>
      </c>
      <c r="Y1244" s="11">
        <f t="shared" si="2913"/>
        <v>0</v>
      </c>
      <c r="Z1244" s="11">
        <f t="shared" si="2914"/>
        <v>0</v>
      </c>
      <c r="AA1244" s="11">
        <f>AA1245</f>
        <v>0</v>
      </c>
      <c r="AB1244" s="11">
        <f>AB1245</f>
        <v>0</v>
      </c>
      <c r="AC1244" s="11">
        <f>AC1245</f>
        <v>0</v>
      </c>
      <c r="AD1244" s="11">
        <f t="shared" si="2915"/>
        <v>1369.67605</v>
      </c>
      <c r="AE1244" s="11">
        <f t="shared" si="2916"/>
        <v>0</v>
      </c>
      <c r="AF1244" s="11">
        <f t="shared" si="2917"/>
        <v>0</v>
      </c>
      <c r="AG1244" s="11">
        <f>AG1245</f>
        <v>0</v>
      </c>
      <c r="AH1244" s="11">
        <f t="shared" si="2918"/>
        <v>1369.67605</v>
      </c>
      <c r="AI1244" s="11">
        <f t="shared" si="2919"/>
        <v>0</v>
      </c>
      <c r="AJ1244" s="11">
        <f t="shared" si="2920"/>
        <v>0</v>
      </c>
      <c r="AK1244" s="11">
        <f>AK1245</f>
        <v>0</v>
      </c>
      <c r="AL1244" s="11">
        <f>AL1245</f>
        <v>0</v>
      </c>
      <c r="AM1244" s="11">
        <f>AM1245</f>
        <v>0</v>
      </c>
      <c r="AN1244" s="11">
        <f t="shared" si="2894"/>
        <v>1369.67605</v>
      </c>
      <c r="AO1244" s="11">
        <f t="shared" si="2895"/>
        <v>0</v>
      </c>
      <c r="AP1244" s="11">
        <f t="shared" si="2896"/>
        <v>0</v>
      </c>
      <c r="AQ1244" s="11">
        <f>AQ1245</f>
        <v>0</v>
      </c>
      <c r="AR1244" s="11">
        <f>AR1245</f>
        <v>0</v>
      </c>
      <c r="AS1244" s="11">
        <f>AS1245</f>
        <v>0</v>
      </c>
      <c r="AT1244" s="11">
        <f t="shared" si="2897"/>
        <v>1369.67605</v>
      </c>
      <c r="AU1244" s="11">
        <f t="shared" si="2898"/>
        <v>0</v>
      </c>
      <c r="AV1244" s="11">
        <f t="shared" si="2899"/>
        <v>0</v>
      </c>
      <c r="AW1244" s="11">
        <f>AW1245</f>
        <v>0</v>
      </c>
      <c r="AX1244" s="11">
        <f>AX1245</f>
        <v>0</v>
      </c>
      <c r="AY1244" s="11">
        <f>AY1245</f>
        <v>0</v>
      </c>
      <c r="AZ1244" s="11">
        <f t="shared" si="2900"/>
        <v>1369.67605</v>
      </c>
      <c r="BA1244" s="11">
        <f t="shared" si="2901"/>
        <v>0</v>
      </c>
      <c r="BB1244" s="11">
        <f t="shared" si="2902"/>
        <v>0</v>
      </c>
      <c r="BC1244" s="11">
        <f>BC1245</f>
        <v>0</v>
      </c>
      <c r="BD1244" s="11">
        <f>BD1245</f>
        <v>0</v>
      </c>
      <c r="BE1244" s="11">
        <f>BE1245</f>
        <v>0</v>
      </c>
      <c r="BF1244" s="11">
        <f t="shared" si="2903"/>
        <v>1369.67605</v>
      </c>
      <c r="BG1244" s="11">
        <f t="shared" si="2904"/>
        <v>0</v>
      </c>
      <c r="BH1244" s="11">
        <f t="shared" si="2905"/>
        <v>0</v>
      </c>
      <c r="BI1244" s="11">
        <f>BI1245</f>
        <v>0</v>
      </c>
      <c r="BJ1244" s="11">
        <f>BJ1245</f>
        <v>0</v>
      </c>
      <c r="BK1244" s="11">
        <f>BK1245</f>
        <v>0</v>
      </c>
      <c r="BL1244" s="11">
        <f t="shared" si="2893"/>
        <v>1369.67605</v>
      </c>
      <c r="BM1244" s="11">
        <f>BM1245</f>
        <v>0</v>
      </c>
      <c r="BN1244" s="43">
        <f t="shared" si="2906"/>
        <v>1369.67605</v>
      </c>
      <c r="BO1244" s="11">
        <f t="shared" si="2955"/>
        <v>0</v>
      </c>
      <c r="BP1244" s="11">
        <f>BP1245</f>
        <v>0</v>
      </c>
      <c r="BQ1244" s="43">
        <f t="shared" si="2907"/>
        <v>0</v>
      </c>
      <c r="BR1244" s="11">
        <f t="shared" si="2956"/>
        <v>0</v>
      </c>
      <c r="BS1244" s="11">
        <f>BS1245</f>
        <v>0</v>
      </c>
      <c r="BT1244" s="43">
        <f t="shared" si="2908"/>
        <v>0</v>
      </c>
      <c r="BU1244" s="11">
        <f>BU1245</f>
        <v>0</v>
      </c>
      <c r="BV1244" s="21"/>
      <c r="BW1244" s="21"/>
      <c r="BX1244" s="1" t="str">
        <f t="shared" si="2957"/>
        <v/>
      </c>
    </row>
    <row r="1245" spans="1:76" ht="15.6" customHeight="1" x14ac:dyDescent="0.3">
      <c r="A1245" s="62" t="s">
        <v>812</v>
      </c>
      <c r="B1245" s="63">
        <v>600</v>
      </c>
      <c r="C1245" s="62" t="s">
        <v>71</v>
      </c>
      <c r="D1245" s="62" t="s">
        <v>72</v>
      </c>
      <c r="E1245" s="64" t="s">
        <v>73</v>
      </c>
      <c r="F1245" s="11"/>
      <c r="G1245" s="11"/>
      <c r="H1245" s="11"/>
      <c r="I1245" s="11"/>
      <c r="J1245" s="11"/>
      <c r="K1245" s="11"/>
      <c r="L1245" s="11"/>
      <c r="M1245" s="11"/>
      <c r="N1245" s="11"/>
      <c r="O1245" s="11">
        <v>1369.67605</v>
      </c>
      <c r="P1245" s="11"/>
      <c r="Q1245" s="11"/>
      <c r="R1245" s="11">
        <f t="shared" si="2909"/>
        <v>1369.67605</v>
      </c>
      <c r="S1245" s="11">
        <f t="shared" si="2910"/>
        <v>0</v>
      </c>
      <c r="T1245" s="11">
        <f t="shared" si="2911"/>
        <v>0</v>
      </c>
      <c r="U1245" s="11"/>
      <c r="V1245" s="11"/>
      <c r="W1245" s="11"/>
      <c r="X1245" s="11">
        <f t="shared" si="2912"/>
        <v>1369.67605</v>
      </c>
      <c r="Y1245" s="11">
        <f t="shared" si="2913"/>
        <v>0</v>
      </c>
      <c r="Z1245" s="11">
        <f t="shared" si="2914"/>
        <v>0</v>
      </c>
      <c r="AA1245" s="11"/>
      <c r="AB1245" s="11"/>
      <c r="AC1245" s="11"/>
      <c r="AD1245" s="11">
        <f t="shared" si="2915"/>
        <v>1369.67605</v>
      </c>
      <c r="AE1245" s="11">
        <f t="shared" si="2916"/>
        <v>0</v>
      </c>
      <c r="AF1245" s="11">
        <f t="shared" si="2917"/>
        <v>0</v>
      </c>
      <c r="AG1245" s="11"/>
      <c r="AH1245" s="11">
        <f t="shared" si="2918"/>
        <v>1369.67605</v>
      </c>
      <c r="AI1245" s="11">
        <f t="shared" si="2919"/>
        <v>0</v>
      </c>
      <c r="AJ1245" s="11">
        <f t="shared" si="2920"/>
        <v>0</v>
      </c>
      <c r="AK1245" s="11"/>
      <c r="AL1245" s="11"/>
      <c r="AM1245" s="11"/>
      <c r="AN1245" s="11">
        <f t="shared" si="2894"/>
        <v>1369.67605</v>
      </c>
      <c r="AO1245" s="11">
        <f t="shared" si="2895"/>
        <v>0</v>
      </c>
      <c r="AP1245" s="11">
        <f t="shared" si="2896"/>
        <v>0</v>
      </c>
      <c r="AQ1245" s="11"/>
      <c r="AR1245" s="11"/>
      <c r="AS1245" s="11"/>
      <c r="AT1245" s="11">
        <f t="shared" si="2897"/>
        <v>1369.67605</v>
      </c>
      <c r="AU1245" s="11">
        <f t="shared" si="2898"/>
        <v>0</v>
      </c>
      <c r="AV1245" s="11">
        <f t="shared" si="2899"/>
        <v>0</v>
      </c>
      <c r="AW1245" s="11"/>
      <c r="AX1245" s="11"/>
      <c r="AY1245" s="11"/>
      <c r="AZ1245" s="11">
        <f t="shared" si="2900"/>
        <v>1369.67605</v>
      </c>
      <c r="BA1245" s="11">
        <f t="shared" si="2901"/>
        <v>0</v>
      </c>
      <c r="BB1245" s="11">
        <f t="shared" si="2902"/>
        <v>0</v>
      </c>
      <c r="BC1245" s="11"/>
      <c r="BD1245" s="11"/>
      <c r="BE1245" s="11"/>
      <c r="BF1245" s="11">
        <f t="shared" si="2903"/>
        <v>1369.67605</v>
      </c>
      <c r="BG1245" s="11">
        <f t="shared" si="2904"/>
        <v>0</v>
      </c>
      <c r="BH1245" s="11">
        <f t="shared" si="2905"/>
        <v>0</v>
      </c>
      <c r="BI1245" s="11"/>
      <c r="BJ1245" s="11"/>
      <c r="BK1245" s="11"/>
      <c r="BL1245" s="11">
        <f t="shared" si="2893"/>
        <v>1369.67605</v>
      </c>
      <c r="BM1245" s="11"/>
      <c r="BN1245" s="43">
        <f t="shared" si="2906"/>
        <v>1369.67605</v>
      </c>
      <c r="BO1245" s="11">
        <f t="shared" si="2955"/>
        <v>0</v>
      </c>
      <c r="BP1245" s="11"/>
      <c r="BQ1245" s="43">
        <f t="shared" si="2907"/>
        <v>0</v>
      </c>
      <c r="BR1245" s="11">
        <f t="shared" si="2956"/>
        <v>0</v>
      </c>
      <c r="BS1245" s="11"/>
      <c r="BT1245" s="43">
        <f t="shared" si="2908"/>
        <v>0</v>
      </c>
      <c r="BU1245" s="11"/>
      <c r="BV1245" s="21"/>
      <c r="BW1245" s="21"/>
      <c r="BX1245" s="1" t="str">
        <f t="shared" si="2957"/>
        <v>0409</v>
      </c>
    </row>
    <row r="1246" spans="1:76" ht="15.6" customHeight="1" x14ac:dyDescent="0.3">
      <c r="A1246" s="62" t="s">
        <v>812</v>
      </c>
      <c r="B1246" s="63" t="s">
        <v>58</v>
      </c>
      <c r="C1246" s="62"/>
      <c r="D1246" s="62"/>
      <c r="E1246" s="64" t="s">
        <v>59</v>
      </c>
      <c r="F1246" s="11">
        <f t="shared" si="2922"/>
        <v>97000</v>
      </c>
      <c r="G1246" s="11">
        <f t="shared" si="2923"/>
        <v>97000</v>
      </c>
      <c r="H1246" s="11">
        <f t="shared" si="2924"/>
        <v>97000</v>
      </c>
      <c r="I1246" s="11">
        <f t="shared" si="2925"/>
        <v>0</v>
      </c>
      <c r="J1246" s="11">
        <f t="shared" si="2926"/>
        <v>0</v>
      </c>
      <c r="K1246" s="11">
        <f t="shared" si="2927"/>
        <v>0</v>
      </c>
      <c r="L1246" s="11">
        <f t="shared" si="2890"/>
        <v>97000</v>
      </c>
      <c r="M1246" s="11">
        <f t="shared" si="2891"/>
        <v>97000</v>
      </c>
      <c r="N1246" s="11">
        <f t="shared" si="2892"/>
        <v>97000</v>
      </c>
      <c r="O1246" s="11">
        <f t="shared" si="2928"/>
        <v>0</v>
      </c>
      <c r="P1246" s="11">
        <f t="shared" si="2929"/>
        <v>0</v>
      </c>
      <c r="Q1246" s="11">
        <f t="shared" si="2930"/>
        <v>0</v>
      </c>
      <c r="R1246" s="11">
        <f t="shared" si="2909"/>
        <v>97000</v>
      </c>
      <c r="S1246" s="11">
        <f t="shared" si="2910"/>
        <v>97000</v>
      </c>
      <c r="T1246" s="11">
        <f t="shared" si="2911"/>
        <v>97000</v>
      </c>
      <c r="U1246" s="11">
        <f>U1247</f>
        <v>0</v>
      </c>
      <c r="V1246" s="11">
        <f>V1247</f>
        <v>0</v>
      </c>
      <c r="W1246" s="11">
        <f>W1247</f>
        <v>0</v>
      </c>
      <c r="X1246" s="11">
        <f t="shared" si="2912"/>
        <v>97000</v>
      </c>
      <c r="Y1246" s="11">
        <f t="shared" si="2913"/>
        <v>97000</v>
      </c>
      <c r="Z1246" s="11">
        <f t="shared" si="2914"/>
        <v>97000</v>
      </c>
      <c r="AA1246" s="11">
        <f>AA1247</f>
        <v>0</v>
      </c>
      <c r="AB1246" s="11">
        <f>AB1247</f>
        <v>0</v>
      </c>
      <c r="AC1246" s="11">
        <f>AC1247</f>
        <v>0</v>
      </c>
      <c r="AD1246" s="11">
        <f t="shared" si="2915"/>
        <v>97000</v>
      </c>
      <c r="AE1246" s="11">
        <f t="shared" si="2916"/>
        <v>97000</v>
      </c>
      <c r="AF1246" s="11">
        <f t="shared" si="2917"/>
        <v>97000</v>
      </c>
      <c r="AG1246" s="11">
        <f>AG1247</f>
        <v>0</v>
      </c>
      <c r="AH1246" s="11">
        <f t="shared" si="2918"/>
        <v>97000</v>
      </c>
      <c r="AI1246" s="11">
        <f t="shared" si="2919"/>
        <v>97000</v>
      </c>
      <c r="AJ1246" s="11">
        <f t="shared" si="2920"/>
        <v>97000</v>
      </c>
      <c r="AK1246" s="11">
        <f>AK1247</f>
        <v>0</v>
      </c>
      <c r="AL1246" s="11">
        <f>AL1247</f>
        <v>0</v>
      </c>
      <c r="AM1246" s="11">
        <f>AM1247</f>
        <v>0</v>
      </c>
      <c r="AN1246" s="11">
        <f t="shared" si="2894"/>
        <v>97000</v>
      </c>
      <c r="AO1246" s="11">
        <f t="shared" si="2895"/>
        <v>97000</v>
      </c>
      <c r="AP1246" s="11">
        <f t="shared" si="2896"/>
        <v>97000</v>
      </c>
      <c r="AQ1246" s="11">
        <f>AQ1247</f>
        <v>0</v>
      </c>
      <c r="AR1246" s="11">
        <f>AR1247</f>
        <v>0</v>
      </c>
      <c r="AS1246" s="11">
        <f>AS1247</f>
        <v>0</v>
      </c>
      <c r="AT1246" s="11">
        <f t="shared" si="2897"/>
        <v>97000</v>
      </c>
      <c r="AU1246" s="11">
        <f t="shared" si="2898"/>
        <v>97000</v>
      </c>
      <c r="AV1246" s="11">
        <f t="shared" si="2899"/>
        <v>97000</v>
      </c>
      <c r="AW1246" s="11">
        <f>AW1247</f>
        <v>0</v>
      </c>
      <c r="AX1246" s="11">
        <f>AX1247</f>
        <v>0</v>
      </c>
      <c r="AY1246" s="11">
        <f>AY1247</f>
        <v>0</v>
      </c>
      <c r="AZ1246" s="11">
        <f t="shared" si="2900"/>
        <v>97000</v>
      </c>
      <c r="BA1246" s="11">
        <f t="shared" si="2901"/>
        <v>97000</v>
      </c>
      <c r="BB1246" s="11">
        <f t="shared" si="2902"/>
        <v>97000</v>
      </c>
      <c r="BC1246" s="11">
        <f>BC1247</f>
        <v>0</v>
      </c>
      <c r="BD1246" s="11">
        <f>BD1247</f>
        <v>0</v>
      </c>
      <c r="BE1246" s="11">
        <f>BE1247</f>
        <v>0</v>
      </c>
      <c r="BF1246" s="11">
        <f t="shared" si="2903"/>
        <v>97000</v>
      </c>
      <c r="BG1246" s="11">
        <f t="shared" si="2904"/>
        <v>97000</v>
      </c>
      <c r="BH1246" s="11">
        <f t="shared" si="2905"/>
        <v>97000</v>
      </c>
      <c r="BI1246" s="11">
        <f>BI1247</f>
        <v>0</v>
      </c>
      <c r="BJ1246" s="11">
        <f>BJ1247</f>
        <v>0</v>
      </c>
      <c r="BK1246" s="11">
        <f>BK1247</f>
        <v>0</v>
      </c>
      <c r="BL1246" s="11">
        <f t="shared" si="2893"/>
        <v>97000</v>
      </c>
      <c r="BM1246" s="11">
        <f>BM1247</f>
        <v>0</v>
      </c>
      <c r="BN1246" s="43">
        <f t="shared" si="2906"/>
        <v>97000</v>
      </c>
      <c r="BO1246" s="11">
        <f t="shared" si="2955"/>
        <v>97000</v>
      </c>
      <c r="BP1246" s="11">
        <f>BP1247</f>
        <v>0</v>
      </c>
      <c r="BQ1246" s="43">
        <f t="shared" si="2907"/>
        <v>97000</v>
      </c>
      <c r="BR1246" s="11">
        <f t="shared" si="2956"/>
        <v>97000</v>
      </c>
      <c r="BS1246" s="11">
        <f>BS1247</f>
        <v>0</v>
      </c>
      <c r="BT1246" s="43">
        <f t="shared" si="2908"/>
        <v>97000</v>
      </c>
      <c r="BU1246" s="11">
        <f>BU1247</f>
        <v>0</v>
      </c>
      <c r="BV1246" s="21"/>
      <c r="BW1246" s="21"/>
      <c r="BX1246" s="1" t="str">
        <f t="shared" si="2957"/>
        <v/>
      </c>
    </row>
    <row r="1247" spans="1:76" ht="15.6" customHeight="1" x14ac:dyDescent="0.3">
      <c r="A1247" s="62" t="s">
        <v>812</v>
      </c>
      <c r="B1247" s="63">
        <v>800</v>
      </c>
      <c r="C1247" s="62" t="s">
        <v>71</v>
      </c>
      <c r="D1247" s="62" t="s">
        <v>72</v>
      </c>
      <c r="E1247" s="64" t="s">
        <v>73</v>
      </c>
      <c r="F1247" s="11">
        <v>97000</v>
      </c>
      <c r="G1247" s="11">
        <v>97000</v>
      </c>
      <c r="H1247" s="11">
        <v>97000</v>
      </c>
      <c r="I1247" s="11"/>
      <c r="J1247" s="11"/>
      <c r="K1247" s="11"/>
      <c r="L1247" s="11">
        <f t="shared" si="2890"/>
        <v>97000</v>
      </c>
      <c r="M1247" s="11">
        <f t="shared" si="2891"/>
        <v>97000</v>
      </c>
      <c r="N1247" s="11">
        <f t="shared" si="2892"/>
        <v>97000</v>
      </c>
      <c r="O1247" s="11"/>
      <c r="P1247" s="11"/>
      <c r="Q1247" s="11"/>
      <c r="R1247" s="11">
        <f t="shared" si="2909"/>
        <v>97000</v>
      </c>
      <c r="S1247" s="11">
        <f t="shared" si="2910"/>
        <v>97000</v>
      </c>
      <c r="T1247" s="11">
        <f t="shared" si="2911"/>
        <v>97000</v>
      </c>
      <c r="U1247" s="11"/>
      <c r="V1247" s="11"/>
      <c r="W1247" s="11"/>
      <c r="X1247" s="11">
        <f t="shared" si="2912"/>
        <v>97000</v>
      </c>
      <c r="Y1247" s="11">
        <f t="shared" si="2913"/>
        <v>97000</v>
      </c>
      <c r="Z1247" s="11">
        <f t="shared" si="2914"/>
        <v>97000</v>
      </c>
      <c r="AA1247" s="11"/>
      <c r="AB1247" s="11"/>
      <c r="AC1247" s="11"/>
      <c r="AD1247" s="11">
        <f t="shared" si="2915"/>
        <v>97000</v>
      </c>
      <c r="AE1247" s="11">
        <f t="shared" si="2916"/>
        <v>97000</v>
      </c>
      <c r="AF1247" s="11">
        <f t="shared" si="2917"/>
        <v>97000</v>
      </c>
      <c r="AG1247" s="11"/>
      <c r="AH1247" s="11">
        <f t="shared" si="2918"/>
        <v>97000</v>
      </c>
      <c r="AI1247" s="11">
        <f t="shared" si="2919"/>
        <v>97000</v>
      </c>
      <c r="AJ1247" s="11">
        <f t="shared" si="2920"/>
        <v>97000</v>
      </c>
      <c r="AK1247" s="11"/>
      <c r="AL1247" s="11"/>
      <c r="AM1247" s="11"/>
      <c r="AN1247" s="11">
        <f t="shared" si="2894"/>
        <v>97000</v>
      </c>
      <c r="AO1247" s="11">
        <f t="shared" si="2895"/>
        <v>97000</v>
      </c>
      <c r="AP1247" s="11">
        <f t="shared" si="2896"/>
        <v>97000</v>
      </c>
      <c r="AQ1247" s="11"/>
      <c r="AR1247" s="11"/>
      <c r="AS1247" s="11"/>
      <c r="AT1247" s="11">
        <f t="shared" si="2897"/>
        <v>97000</v>
      </c>
      <c r="AU1247" s="11">
        <f t="shared" si="2898"/>
        <v>97000</v>
      </c>
      <c r="AV1247" s="11">
        <f t="shared" si="2899"/>
        <v>97000</v>
      </c>
      <c r="AW1247" s="11"/>
      <c r="AX1247" s="11"/>
      <c r="AY1247" s="11"/>
      <c r="AZ1247" s="11">
        <f t="shared" si="2900"/>
        <v>97000</v>
      </c>
      <c r="BA1247" s="11">
        <f t="shared" si="2901"/>
        <v>97000</v>
      </c>
      <c r="BB1247" s="11">
        <f t="shared" si="2902"/>
        <v>97000</v>
      </c>
      <c r="BC1247" s="11"/>
      <c r="BD1247" s="11"/>
      <c r="BE1247" s="11"/>
      <c r="BF1247" s="11">
        <f t="shared" si="2903"/>
        <v>97000</v>
      </c>
      <c r="BG1247" s="11">
        <f t="shared" si="2904"/>
        <v>97000</v>
      </c>
      <c r="BH1247" s="11">
        <f t="shared" si="2905"/>
        <v>97000</v>
      </c>
      <c r="BI1247" s="11"/>
      <c r="BJ1247" s="11"/>
      <c r="BK1247" s="11"/>
      <c r="BL1247" s="11">
        <f t="shared" si="2893"/>
        <v>97000</v>
      </c>
      <c r="BM1247" s="11"/>
      <c r="BN1247" s="43">
        <f t="shared" si="2906"/>
        <v>97000</v>
      </c>
      <c r="BO1247" s="11">
        <f t="shared" si="2955"/>
        <v>97000</v>
      </c>
      <c r="BP1247" s="11"/>
      <c r="BQ1247" s="43">
        <f t="shared" si="2907"/>
        <v>97000</v>
      </c>
      <c r="BR1247" s="11">
        <f t="shared" si="2956"/>
        <v>97000</v>
      </c>
      <c r="BS1247" s="11"/>
      <c r="BT1247" s="43">
        <f t="shared" si="2908"/>
        <v>97000</v>
      </c>
      <c r="BU1247" s="11"/>
      <c r="BV1247" s="21"/>
      <c r="BW1247" s="21"/>
      <c r="BX1247" s="1" t="str">
        <f t="shared" si="2957"/>
        <v>0409</v>
      </c>
    </row>
    <row r="1248" spans="1:76" ht="31.2" customHeight="1" x14ac:dyDescent="0.3">
      <c r="A1248" s="62" t="s">
        <v>814</v>
      </c>
      <c r="B1248" s="63"/>
      <c r="C1248" s="62"/>
      <c r="D1248" s="62"/>
      <c r="E1248" s="65" t="s">
        <v>815</v>
      </c>
      <c r="F1248" s="11"/>
      <c r="G1248" s="11"/>
      <c r="H1248" s="11"/>
      <c r="I1248" s="11"/>
      <c r="J1248" s="11"/>
      <c r="K1248" s="11"/>
      <c r="L1248" s="11"/>
      <c r="M1248" s="11"/>
      <c r="N1248" s="11"/>
      <c r="O1248" s="11"/>
      <c r="P1248" s="11"/>
      <c r="Q1248" s="11"/>
      <c r="R1248" s="11"/>
      <c r="S1248" s="11"/>
      <c r="T1248" s="11"/>
      <c r="U1248" s="11"/>
      <c r="V1248" s="11"/>
      <c r="W1248" s="11"/>
      <c r="X1248" s="11"/>
      <c r="Y1248" s="11"/>
      <c r="Z1248" s="11"/>
      <c r="AA1248" s="11"/>
      <c r="AB1248" s="11"/>
      <c r="AC1248" s="11"/>
      <c r="AD1248" s="11"/>
      <c r="AE1248" s="11"/>
      <c r="AF1248" s="11"/>
      <c r="AG1248" s="11"/>
      <c r="AH1248" s="11"/>
      <c r="AI1248" s="11"/>
      <c r="AJ1248" s="11"/>
      <c r="AK1248" s="11">
        <f t="shared" ref="AK1248:AK1250" si="2959">AK1249</f>
        <v>100000</v>
      </c>
      <c r="AL1248" s="11">
        <f t="shared" ref="AL1248:AL1250" si="2960">AL1249</f>
        <v>100000</v>
      </c>
      <c r="AM1248" s="11">
        <f t="shared" ref="AM1248:AM1250" si="2961">AM1249</f>
        <v>0</v>
      </c>
      <c r="AN1248" s="11">
        <f t="shared" si="2894"/>
        <v>100000</v>
      </c>
      <c r="AO1248" s="11">
        <f t="shared" si="2895"/>
        <v>100000</v>
      </c>
      <c r="AP1248" s="11">
        <f t="shared" si="2896"/>
        <v>0</v>
      </c>
      <c r="AQ1248" s="11">
        <f>AQ1249+AQ1252</f>
        <v>0</v>
      </c>
      <c r="AR1248" s="11">
        <f>AR1249+AR1252</f>
        <v>0</v>
      </c>
      <c r="AS1248" s="11">
        <f>AS1249+AS1252</f>
        <v>0</v>
      </c>
      <c r="AT1248" s="11">
        <f t="shared" si="2897"/>
        <v>100000</v>
      </c>
      <c r="AU1248" s="11">
        <f t="shared" si="2898"/>
        <v>100000</v>
      </c>
      <c r="AV1248" s="11">
        <f t="shared" si="2899"/>
        <v>0</v>
      </c>
      <c r="AW1248" s="11">
        <f>AW1249+AW1252</f>
        <v>0</v>
      </c>
      <c r="AX1248" s="11">
        <f>AX1249+AX1252</f>
        <v>0</v>
      </c>
      <c r="AY1248" s="11">
        <f>AY1249+AY1252</f>
        <v>0</v>
      </c>
      <c r="AZ1248" s="11">
        <f t="shared" si="2900"/>
        <v>100000</v>
      </c>
      <c r="BA1248" s="11">
        <f t="shared" si="2901"/>
        <v>100000</v>
      </c>
      <c r="BB1248" s="11">
        <f t="shared" si="2902"/>
        <v>0</v>
      </c>
      <c r="BC1248" s="11">
        <f>BC1249+BC1252</f>
        <v>0</v>
      </c>
      <c r="BD1248" s="11">
        <f>BD1249+BD1252</f>
        <v>0</v>
      </c>
      <c r="BE1248" s="11">
        <f>BE1249+BE1252</f>
        <v>0</v>
      </c>
      <c r="BF1248" s="11">
        <f t="shared" si="2903"/>
        <v>100000</v>
      </c>
      <c r="BG1248" s="11">
        <f t="shared" si="2904"/>
        <v>100000</v>
      </c>
      <c r="BH1248" s="11">
        <f t="shared" si="2905"/>
        <v>0</v>
      </c>
      <c r="BI1248" s="11">
        <f>BI1249+BI1252</f>
        <v>0</v>
      </c>
      <c r="BJ1248" s="11">
        <f>BJ1249+BJ1252</f>
        <v>0</v>
      </c>
      <c r="BK1248" s="11">
        <f>BK1249+BK1252</f>
        <v>0</v>
      </c>
      <c r="BL1248" s="11">
        <f t="shared" si="2893"/>
        <v>100000</v>
      </c>
      <c r="BM1248" s="11">
        <f>BM1249+BM1252</f>
        <v>0</v>
      </c>
      <c r="BN1248" s="43">
        <f t="shared" si="2906"/>
        <v>100000</v>
      </c>
      <c r="BO1248" s="11">
        <f t="shared" si="2955"/>
        <v>100000</v>
      </c>
      <c r="BP1248" s="11">
        <f>BP1249+BP1252</f>
        <v>0</v>
      </c>
      <c r="BQ1248" s="43">
        <f t="shared" si="2907"/>
        <v>100000</v>
      </c>
      <c r="BR1248" s="11">
        <f t="shared" si="2956"/>
        <v>0</v>
      </c>
      <c r="BS1248" s="11">
        <f>BS1249+BS1252</f>
        <v>0</v>
      </c>
      <c r="BT1248" s="43">
        <f t="shared" si="2908"/>
        <v>0</v>
      </c>
      <c r="BU1248" s="11">
        <f>BU1249+BU1252</f>
        <v>0</v>
      </c>
      <c r="BV1248" s="21"/>
      <c r="BW1248" s="21"/>
      <c r="BX1248" s="1" t="str">
        <f t="shared" si="2957"/>
        <v/>
      </c>
    </row>
    <row r="1249" spans="1:77" s="1" customFormat="1" ht="15.6" hidden="1" customHeight="1" x14ac:dyDescent="0.3">
      <c r="A1249" s="8" t="s">
        <v>816</v>
      </c>
      <c r="B1249" s="9"/>
      <c r="C1249" s="8"/>
      <c r="D1249" s="8"/>
      <c r="E1249" s="22" t="s">
        <v>817</v>
      </c>
      <c r="F1249" s="11"/>
      <c r="G1249" s="11"/>
      <c r="H1249" s="11"/>
      <c r="I1249" s="11"/>
      <c r="J1249" s="11"/>
      <c r="K1249" s="11"/>
      <c r="L1249" s="11"/>
      <c r="M1249" s="11"/>
      <c r="N1249" s="11"/>
      <c r="O1249" s="11"/>
      <c r="P1249" s="11"/>
      <c r="Q1249" s="11"/>
      <c r="R1249" s="11"/>
      <c r="S1249" s="11"/>
      <c r="T1249" s="11"/>
      <c r="U1249" s="11"/>
      <c r="V1249" s="11"/>
      <c r="W1249" s="11"/>
      <c r="X1249" s="11"/>
      <c r="Y1249" s="11"/>
      <c r="Z1249" s="11"/>
      <c r="AA1249" s="11"/>
      <c r="AB1249" s="11"/>
      <c r="AC1249" s="11"/>
      <c r="AD1249" s="11"/>
      <c r="AE1249" s="11"/>
      <c r="AF1249" s="11"/>
      <c r="AG1249" s="11"/>
      <c r="AH1249" s="11"/>
      <c r="AI1249" s="11"/>
      <c r="AJ1249" s="11"/>
      <c r="AK1249" s="11">
        <f t="shared" si="2959"/>
        <v>100000</v>
      </c>
      <c r="AL1249" s="11">
        <f t="shared" si="2960"/>
        <v>100000</v>
      </c>
      <c r="AM1249" s="11">
        <f t="shared" si="2961"/>
        <v>0</v>
      </c>
      <c r="AN1249" s="11">
        <f t="shared" si="2894"/>
        <v>100000</v>
      </c>
      <c r="AO1249" s="11">
        <f t="shared" si="2895"/>
        <v>100000</v>
      </c>
      <c r="AP1249" s="11">
        <f t="shared" si="2896"/>
        <v>0</v>
      </c>
      <c r="AQ1249" s="11">
        <f t="shared" ref="AQ1249:AQ1253" si="2962">AQ1250</f>
        <v>-100000</v>
      </c>
      <c r="AR1249" s="11">
        <f t="shared" ref="AR1249:AR1253" si="2963">AR1250</f>
        <v>-100000</v>
      </c>
      <c r="AS1249" s="11">
        <f t="shared" ref="AS1249:AS1253" si="2964">AS1250</f>
        <v>0</v>
      </c>
      <c r="AT1249" s="11">
        <f t="shared" si="2897"/>
        <v>0</v>
      </c>
      <c r="AU1249" s="11">
        <f t="shared" si="2898"/>
        <v>0</v>
      </c>
      <c r="AV1249" s="11">
        <f t="shared" si="2899"/>
        <v>0</v>
      </c>
      <c r="AW1249" s="11">
        <f t="shared" ref="AW1249:AW1253" si="2965">AW1250</f>
        <v>0</v>
      </c>
      <c r="AX1249" s="11">
        <f t="shared" ref="AX1249:AX1253" si="2966">AX1250</f>
        <v>0</v>
      </c>
      <c r="AY1249" s="11">
        <f t="shared" ref="AY1249:AY1253" si="2967">AY1250</f>
        <v>0</v>
      </c>
      <c r="AZ1249" s="11">
        <f t="shared" si="2900"/>
        <v>0</v>
      </c>
      <c r="BA1249" s="11">
        <f t="shared" si="2901"/>
        <v>0</v>
      </c>
      <c r="BB1249" s="11">
        <f t="shared" si="2902"/>
        <v>0</v>
      </c>
      <c r="BC1249" s="11">
        <f t="shared" ref="BC1249:BC1253" si="2968">BC1250</f>
        <v>0</v>
      </c>
      <c r="BD1249" s="11">
        <f t="shared" ref="BD1249:BD1253" si="2969">BD1250</f>
        <v>0</v>
      </c>
      <c r="BE1249" s="11">
        <f t="shared" ref="BE1249:BE1253" si="2970">BE1250</f>
        <v>0</v>
      </c>
      <c r="BF1249" s="11">
        <f t="shared" si="2903"/>
        <v>0</v>
      </c>
      <c r="BG1249" s="11">
        <f t="shared" si="2904"/>
        <v>0</v>
      </c>
      <c r="BH1249" s="11">
        <f t="shared" si="2905"/>
        <v>0</v>
      </c>
      <c r="BI1249" s="11">
        <f t="shared" ref="BI1249:BI1253" si="2971">BI1250</f>
        <v>0</v>
      </c>
      <c r="BJ1249" s="11">
        <f t="shared" ref="BJ1249:BJ1253" si="2972">BJ1250</f>
        <v>0</v>
      </c>
      <c r="BK1249" s="11">
        <f t="shared" ref="BK1249:BK1253" si="2973">BK1250</f>
        <v>0</v>
      </c>
      <c r="BL1249" s="11">
        <f t="shared" si="2893"/>
        <v>0</v>
      </c>
      <c r="BM1249" s="11">
        <f t="shared" ref="BM1249:BM1253" si="2974">BM1250</f>
        <v>0</v>
      </c>
      <c r="BN1249" s="11"/>
      <c r="BO1249" s="11">
        <f t="shared" si="2955"/>
        <v>0</v>
      </c>
      <c r="BP1249" s="11">
        <f t="shared" ref="BP1249:BU1253" si="2975">BP1250</f>
        <v>0</v>
      </c>
      <c r="BQ1249" s="11"/>
      <c r="BR1249" s="11">
        <f t="shared" si="2956"/>
        <v>0</v>
      </c>
      <c r="BS1249" s="11">
        <f t="shared" si="2975"/>
        <v>0</v>
      </c>
      <c r="BT1249" s="11"/>
      <c r="BU1249" s="11">
        <f t="shared" si="2975"/>
        <v>0</v>
      </c>
      <c r="BV1249" s="21">
        <v>0</v>
      </c>
      <c r="BW1249" s="21"/>
      <c r="BX1249" s="1" t="str">
        <f t="shared" si="2957"/>
        <v/>
      </c>
    </row>
    <row r="1250" spans="1:77" s="1" customFormat="1" ht="46.8" hidden="1" customHeight="1" x14ac:dyDescent="0.3">
      <c r="A1250" s="8" t="s">
        <v>816</v>
      </c>
      <c r="B1250" s="9" t="s">
        <v>82</v>
      </c>
      <c r="C1250" s="8"/>
      <c r="D1250" s="8"/>
      <c r="E1250" s="20" t="s">
        <v>83</v>
      </c>
      <c r="F1250" s="11"/>
      <c r="G1250" s="11"/>
      <c r="H1250" s="11"/>
      <c r="I1250" s="11"/>
      <c r="J1250" s="11"/>
      <c r="K1250" s="11"/>
      <c r="L1250" s="11"/>
      <c r="M1250" s="11"/>
      <c r="N1250" s="11"/>
      <c r="O1250" s="11"/>
      <c r="P1250" s="11"/>
      <c r="Q1250" s="11"/>
      <c r="R1250" s="11"/>
      <c r="S1250" s="11"/>
      <c r="T1250" s="11"/>
      <c r="U1250" s="11"/>
      <c r="V1250" s="11"/>
      <c r="W1250" s="11"/>
      <c r="X1250" s="11"/>
      <c r="Y1250" s="11"/>
      <c r="Z1250" s="11"/>
      <c r="AA1250" s="11"/>
      <c r="AB1250" s="11"/>
      <c r="AC1250" s="11"/>
      <c r="AD1250" s="11"/>
      <c r="AE1250" s="11"/>
      <c r="AF1250" s="11"/>
      <c r="AG1250" s="11"/>
      <c r="AH1250" s="11"/>
      <c r="AI1250" s="11"/>
      <c r="AJ1250" s="11"/>
      <c r="AK1250" s="11">
        <f t="shared" si="2959"/>
        <v>100000</v>
      </c>
      <c r="AL1250" s="11">
        <f t="shared" si="2960"/>
        <v>100000</v>
      </c>
      <c r="AM1250" s="11">
        <f t="shared" si="2961"/>
        <v>0</v>
      </c>
      <c r="AN1250" s="11">
        <f t="shared" si="2894"/>
        <v>100000</v>
      </c>
      <c r="AO1250" s="11">
        <f t="shared" si="2895"/>
        <v>100000</v>
      </c>
      <c r="AP1250" s="11">
        <f t="shared" si="2896"/>
        <v>0</v>
      </c>
      <c r="AQ1250" s="11">
        <f t="shared" si="2962"/>
        <v>-100000</v>
      </c>
      <c r="AR1250" s="11">
        <f t="shared" si="2963"/>
        <v>-100000</v>
      </c>
      <c r="AS1250" s="11">
        <f t="shared" si="2964"/>
        <v>0</v>
      </c>
      <c r="AT1250" s="11">
        <f t="shared" si="2897"/>
        <v>0</v>
      </c>
      <c r="AU1250" s="11">
        <f t="shared" si="2898"/>
        <v>0</v>
      </c>
      <c r="AV1250" s="11">
        <f t="shared" si="2899"/>
        <v>0</v>
      </c>
      <c r="AW1250" s="11">
        <f t="shared" si="2965"/>
        <v>0</v>
      </c>
      <c r="AX1250" s="11">
        <f t="shared" si="2966"/>
        <v>0</v>
      </c>
      <c r="AY1250" s="11">
        <f t="shared" si="2967"/>
        <v>0</v>
      </c>
      <c r="AZ1250" s="11">
        <f t="shared" si="2900"/>
        <v>0</v>
      </c>
      <c r="BA1250" s="11">
        <f t="shared" si="2901"/>
        <v>0</v>
      </c>
      <c r="BB1250" s="11">
        <f t="shared" si="2902"/>
        <v>0</v>
      </c>
      <c r="BC1250" s="11">
        <f t="shared" si="2968"/>
        <v>0</v>
      </c>
      <c r="BD1250" s="11">
        <f t="shared" si="2969"/>
        <v>0</v>
      </c>
      <c r="BE1250" s="11">
        <f t="shared" si="2970"/>
        <v>0</v>
      </c>
      <c r="BF1250" s="11">
        <f t="shared" si="2903"/>
        <v>0</v>
      </c>
      <c r="BG1250" s="11">
        <f t="shared" si="2904"/>
        <v>0</v>
      </c>
      <c r="BH1250" s="11">
        <f t="shared" si="2905"/>
        <v>0</v>
      </c>
      <c r="BI1250" s="11">
        <f t="shared" si="2971"/>
        <v>0</v>
      </c>
      <c r="BJ1250" s="11">
        <f t="shared" si="2972"/>
        <v>0</v>
      </c>
      <c r="BK1250" s="11">
        <f t="shared" si="2973"/>
        <v>0</v>
      </c>
      <c r="BL1250" s="11">
        <f t="shared" si="2893"/>
        <v>0</v>
      </c>
      <c r="BM1250" s="11">
        <f t="shared" si="2974"/>
        <v>0</v>
      </c>
      <c r="BN1250" s="11"/>
      <c r="BO1250" s="11">
        <f t="shared" si="2955"/>
        <v>0</v>
      </c>
      <c r="BP1250" s="11">
        <f t="shared" si="2975"/>
        <v>0</v>
      </c>
      <c r="BQ1250" s="11"/>
      <c r="BR1250" s="11">
        <f t="shared" si="2956"/>
        <v>0</v>
      </c>
      <c r="BS1250" s="11">
        <f t="shared" si="2975"/>
        <v>0</v>
      </c>
      <c r="BT1250" s="11"/>
      <c r="BU1250" s="11">
        <f t="shared" si="2975"/>
        <v>0</v>
      </c>
      <c r="BV1250" s="21">
        <v>0</v>
      </c>
      <c r="BW1250" s="21"/>
      <c r="BX1250" s="1" t="str">
        <f t="shared" si="2957"/>
        <v/>
      </c>
    </row>
    <row r="1251" spans="1:77" s="1" customFormat="1" ht="15.6" hidden="1" customHeight="1" x14ac:dyDescent="0.3">
      <c r="A1251" s="8" t="s">
        <v>816</v>
      </c>
      <c r="B1251" s="9">
        <v>600</v>
      </c>
      <c r="C1251" s="8" t="s">
        <v>71</v>
      </c>
      <c r="D1251" s="8" t="s">
        <v>72</v>
      </c>
      <c r="E1251" s="20" t="s">
        <v>73</v>
      </c>
      <c r="F1251" s="11"/>
      <c r="G1251" s="11"/>
      <c r="H1251" s="11"/>
      <c r="I1251" s="11"/>
      <c r="J1251" s="11"/>
      <c r="K1251" s="11"/>
      <c r="L1251" s="11"/>
      <c r="M1251" s="11"/>
      <c r="N1251" s="11"/>
      <c r="O1251" s="11"/>
      <c r="P1251" s="11"/>
      <c r="Q1251" s="11"/>
      <c r="R1251" s="11"/>
      <c r="S1251" s="11"/>
      <c r="T1251" s="11"/>
      <c r="U1251" s="11"/>
      <c r="V1251" s="11"/>
      <c r="W1251" s="11"/>
      <c r="X1251" s="11"/>
      <c r="Y1251" s="11"/>
      <c r="Z1251" s="11"/>
      <c r="AA1251" s="11"/>
      <c r="AB1251" s="11"/>
      <c r="AC1251" s="11"/>
      <c r="AD1251" s="11"/>
      <c r="AE1251" s="11"/>
      <c r="AF1251" s="11"/>
      <c r="AG1251" s="11"/>
      <c r="AH1251" s="11"/>
      <c r="AI1251" s="11"/>
      <c r="AJ1251" s="11"/>
      <c r="AK1251" s="11">
        <v>100000</v>
      </c>
      <c r="AL1251" s="11">
        <v>100000</v>
      </c>
      <c r="AM1251" s="11"/>
      <c r="AN1251" s="11">
        <f t="shared" si="2894"/>
        <v>100000</v>
      </c>
      <c r="AO1251" s="11">
        <f t="shared" si="2895"/>
        <v>100000</v>
      </c>
      <c r="AP1251" s="11">
        <f t="shared" si="2896"/>
        <v>0</v>
      </c>
      <c r="AQ1251" s="11">
        <v>-100000</v>
      </c>
      <c r="AR1251" s="11">
        <v>-100000</v>
      </c>
      <c r="AS1251" s="11"/>
      <c r="AT1251" s="11">
        <f t="shared" si="2897"/>
        <v>0</v>
      </c>
      <c r="AU1251" s="11">
        <f t="shared" si="2898"/>
        <v>0</v>
      </c>
      <c r="AV1251" s="11">
        <f t="shared" si="2899"/>
        <v>0</v>
      </c>
      <c r="AW1251" s="11"/>
      <c r="AX1251" s="11"/>
      <c r="AY1251" s="11"/>
      <c r="AZ1251" s="11">
        <f t="shared" si="2900"/>
        <v>0</v>
      </c>
      <c r="BA1251" s="11">
        <f t="shared" si="2901"/>
        <v>0</v>
      </c>
      <c r="BB1251" s="11">
        <f t="shared" si="2902"/>
        <v>0</v>
      </c>
      <c r="BC1251" s="11"/>
      <c r="BD1251" s="11"/>
      <c r="BE1251" s="11"/>
      <c r="BF1251" s="11">
        <f t="shared" si="2903"/>
        <v>0</v>
      </c>
      <c r="BG1251" s="11">
        <f t="shared" si="2904"/>
        <v>0</v>
      </c>
      <c r="BH1251" s="11">
        <f t="shared" si="2905"/>
        <v>0</v>
      </c>
      <c r="BI1251" s="11"/>
      <c r="BJ1251" s="11"/>
      <c r="BK1251" s="11"/>
      <c r="BL1251" s="11">
        <f t="shared" si="2893"/>
        <v>0</v>
      </c>
      <c r="BM1251" s="11"/>
      <c r="BN1251" s="11"/>
      <c r="BO1251" s="11">
        <f t="shared" si="2955"/>
        <v>0</v>
      </c>
      <c r="BP1251" s="11"/>
      <c r="BQ1251" s="11"/>
      <c r="BR1251" s="11">
        <f t="shared" si="2956"/>
        <v>0</v>
      </c>
      <c r="BS1251" s="11"/>
      <c r="BT1251" s="11"/>
      <c r="BU1251" s="11"/>
      <c r="BV1251" s="21">
        <v>0</v>
      </c>
      <c r="BW1251" s="21"/>
      <c r="BX1251" s="1" t="str">
        <f t="shared" si="2957"/>
        <v>0409</v>
      </c>
    </row>
    <row r="1252" spans="1:77" ht="15.6" customHeight="1" x14ac:dyDescent="0.3">
      <c r="A1252" s="62" t="s">
        <v>818</v>
      </c>
      <c r="B1252" s="63"/>
      <c r="C1252" s="62"/>
      <c r="D1252" s="62"/>
      <c r="E1252" s="65" t="s">
        <v>817</v>
      </c>
      <c r="F1252" s="11"/>
      <c r="G1252" s="11"/>
      <c r="H1252" s="11"/>
      <c r="I1252" s="11"/>
      <c r="J1252" s="11"/>
      <c r="K1252" s="11"/>
      <c r="L1252" s="11"/>
      <c r="M1252" s="11"/>
      <c r="N1252" s="11"/>
      <c r="O1252" s="11"/>
      <c r="P1252" s="11"/>
      <c r="Q1252" s="11"/>
      <c r="R1252" s="11"/>
      <c r="S1252" s="11"/>
      <c r="T1252" s="11"/>
      <c r="U1252" s="11"/>
      <c r="V1252" s="11"/>
      <c r="W1252" s="11"/>
      <c r="X1252" s="11"/>
      <c r="Y1252" s="11"/>
      <c r="Z1252" s="11"/>
      <c r="AA1252" s="11"/>
      <c r="AB1252" s="11"/>
      <c r="AC1252" s="11"/>
      <c r="AD1252" s="11"/>
      <c r="AE1252" s="11"/>
      <c r="AF1252" s="11"/>
      <c r="AG1252" s="11"/>
      <c r="AH1252" s="11"/>
      <c r="AI1252" s="11"/>
      <c r="AJ1252" s="11"/>
      <c r="AK1252" s="11"/>
      <c r="AL1252" s="11"/>
      <c r="AM1252" s="11"/>
      <c r="AN1252" s="11"/>
      <c r="AO1252" s="11"/>
      <c r="AP1252" s="11"/>
      <c r="AQ1252" s="11">
        <f t="shared" si="2962"/>
        <v>100000</v>
      </c>
      <c r="AR1252" s="11">
        <f t="shared" si="2963"/>
        <v>100000</v>
      </c>
      <c r="AS1252" s="11">
        <f t="shared" si="2964"/>
        <v>0</v>
      </c>
      <c r="AT1252" s="11">
        <f t="shared" si="2897"/>
        <v>100000</v>
      </c>
      <c r="AU1252" s="11">
        <f t="shared" si="2898"/>
        <v>100000</v>
      </c>
      <c r="AV1252" s="11">
        <f t="shared" si="2899"/>
        <v>0</v>
      </c>
      <c r="AW1252" s="11">
        <f t="shared" si="2965"/>
        <v>0</v>
      </c>
      <c r="AX1252" s="11">
        <f t="shared" si="2966"/>
        <v>0</v>
      </c>
      <c r="AY1252" s="11">
        <f t="shared" si="2967"/>
        <v>0</v>
      </c>
      <c r="AZ1252" s="11">
        <f t="shared" si="2900"/>
        <v>100000</v>
      </c>
      <c r="BA1252" s="11">
        <f t="shared" si="2901"/>
        <v>100000</v>
      </c>
      <c r="BB1252" s="11">
        <f t="shared" si="2902"/>
        <v>0</v>
      </c>
      <c r="BC1252" s="11">
        <f t="shared" si="2968"/>
        <v>0</v>
      </c>
      <c r="BD1252" s="11">
        <f t="shared" si="2969"/>
        <v>0</v>
      </c>
      <c r="BE1252" s="11">
        <f t="shared" si="2970"/>
        <v>0</v>
      </c>
      <c r="BF1252" s="11">
        <f t="shared" si="2903"/>
        <v>100000</v>
      </c>
      <c r="BG1252" s="11">
        <f t="shared" si="2904"/>
        <v>100000</v>
      </c>
      <c r="BH1252" s="11">
        <f t="shared" si="2905"/>
        <v>0</v>
      </c>
      <c r="BI1252" s="11">
        <f t="shared" si="2971"/>
        <v>0</v>
      </c>
      <c r="BJ1252" s="11">
        <f t="shared" si="2972"/>
        <v>0</v>
      </c>
      <c r="BK1252" s="11">
        <f t="shared" si="2973"/>
        <v>0</v>
      </c>
      <c r="BL1252" s="11">
        <f t="shared" si="2893"/>
        <v>100000</v>
      </c>
      <c r="BM1252" s="11">
        <f t="shared" si="2974"/>
        <v>0</v>
      </c>
      <c r="BN1252" s="43">
        <f t="shared" ref="BN1252:BN1265" si="2976">BL1252+BM1252</f>
        <v>100000</v>
      </c>
      <c r="BO1252" s="11">
        <f t="shared" si="2955"/>
        <v>100000</v>
      </c>
      <c r="BP1252" s="11">
        <f t="shared" si="2975"/>
        <v>0</v>
      </c>
      <c r="BQ1252" s="43">
        <f t="shared" ref="BQ1252:BQ1265" si="2977">BO1252+BP1252</f>
        <v>100000</v>
      </c>
      <c r="BR1252" s="11">
        <f t="shared" si="2956"/>
        <v>0</v>
      </c>
      <c r="BS1252" s="11">
        <f t="shared" si="2975"/>
        <v>0</v>
      </c>
      <c r="BT1252" s="43">
        <f t="shared" ref="BT1252:BT1265" si="2978">BR1252+BS1252</f>
        <v>0</v>
      </c>
      <c r="BU1252" s="11">
        <f t="shared" si="2975"/>
        <v>0</v>
      </c>
      <c r="BV1252" s="21"/>
      <c r="BW1252" s="21"/>
      <c r="BX1252" s="1" t="str">
        <f t="shared" si="2957"/>
        <v/>
      </c>
    </row>
    <row r="1253" spans="1:77" ht="46.8" customHeight="1" x14ac:dyDescent="0.3">
      <c r="A1253" s="62" t="s">
        <v>818</v>
      </c>
      <c r="B1253" s="63" t="s">
        <v>82</v>
      </c>
      <c r="C1253" s="62"/>
      <c r="D1253" s="62"/>
      <c r="E1253" s="64" t="s">
        <v>83</v>
      </c>
      <c r="F1253" s="11"/>
      <c r="G1253" s="11"/>
      <c r="H1253" s="11"/>
      <c r="I1253" s="11"/>
      <c r="J1253" s="11"/>
      <c r="K1253" s="11"/>
      <c r="L1253" s="11"/>
      <c r="M1253" s="11"/>
      <c r="N1253" s="11"/>
      <c r="O1253" s="11"/>
      <c r="P1253" s="11"/>
      <c r="Q1253" s="11"/>
      <c r="R1253" s="11"/>
      <c r="S1253" s="11"/>
      <c r="T1253" s="11"/>
      <c r="U1253" s="11"/>
      <c r="V1253" s="11"/>
      <c r="W1253" s="11"/>
      <c r="X1253" s="11"/>
      <c r="Y1253" s="11"/>
      <c r="Z1253" s="11"/>
      <c r="AA1253" s="11"/>
      <c r="AB1253" s="11"/>
      <c r="AC1253" s="11"/>
      <c r="AD1253" s="11"/>
      <c r="AE1253" s="11"/>
      <c r="AF1253" s="11"/>
      <c r="AG1253" s="11"/>
      <c r="AH1253" s="11"/>
      <c r="AI1253" s="11"/>
      <c r="AJ1253" s="11"/>
      <c r="AK1253" s="11"/>
      <c r="AL1253" s="11"/>
      <c r="AM1253" s="11"/>
      <c r="AN1253" s="11"/>
      <c r="AO1253" s="11"/>
      <c r="AP1253" s="11"/>
      <c r="AQ1253" s="11">
        <f t="shared" si="2962"/>
        <v>100000</v>
      </c>
      <c r="AR1253" s="11">
        <f t="shared" si="2963"/>
        <v>100000</v>
      </c>
      <c r="AS1253" s="11">
        <f t="shared" si="2964"/>
        <v>0</v>
      </c>
      <c r="AT1253" s="11">
        <f t="shared" si="2897"/>
        <v>100000</v>
      </c>
      <c r="AU1253" s="11">
        <f t="shared" si="2898"/>
        <v>100000</v>
      </c>
      <c r="AV1253" s="11">
        <f t="shared" si="2899"/>
        <v>0</v>
      </c>
      <c r="AW1253" s="11">
        <f t="shared" si="2965"/>
        <v>0</v>
      </c>
      <c r="AX1253" s="11">
        <f t="shared" si="2966"/>
        <v>0</v>
      </c>
      <c r="AY1253" s="11">
        <f t="shared" si="2967"/>
        <v>0</v>
      </c>
      <c r="AZ1253" s="11">
        <f t="shared" si="2900"/>
        <v>100000</v>
      </c>
      <c r="BA1253" s="11">
        <f t="shared" si="2901"/>
        <v>100000</v>
      </c>
      <c r="BB1253" s="11">
        <f t="shared" si="2902"/>
        <v>0</v>
      </c>
      <c r="BC1253" s="11">
        <f t="shared" si="2968"/>
        <v>0</v>
      </c>
      <c r="BD1253" s="11">
        <f t="shared" si="2969"/>
        <v>0</v>
      </c>
      <c r="BE1253" s="11">
        <f t="shared" si="2970"/>
        <v>0</v>
      </c>
      <c r="BF1253" s="11">
        <f t="shared" si="2903"/>
        <v>100000</v>
      </c>
      <c r="BG1253" s="11">
        <f t="shared" si="2904"/>
        <v>100000</v>
      </c>
      <c r="BH1253" s="11">
        <f t="shared" si="2905"/>
        <v>0</v>
      </c>
      <c r="BI1253" s="11">
        <f t="shared" si="2971"/>
        <v>0</v>
      </c>
      <c r="BJ1253" s="11">
        <f t="shared" si="2972"/>
        <v>0</v>
      </c>
      <c r="BK1253" s="11">
        <f t="shared" si="2973"/>
        <v>0</v>
      </c>
      <c r="BL1253" s="11">
        <f t="shared" si="2893"/>
        <v>100000</v>
      </c>
      <c r="BM1253" s="11">
        <f t="shared" si="2974"/>
        <v>0</v>
      </c>
      <c r="BN1253" s="43">
        <f t="shared" si="2976"/>
        <v>100000</v>
      </c>
      <c r="BO1253" s="11">
        <f t="shared" si="2955"/>
        <v>100000</v>
      </c>
      <c r="BP1253" s="11">
        <f t="shared" si="2975"/>
        <v>0</v>
      </c>
      <c r="BQ1253" s="43">
        <f t="shared" si="2977"/>
        <v>100000</v>
      </c>
      <c r="BR1253" s="11">
        <f t="shared" si="2956"/>
        <v>0</v>
      </c>
      <c r="BS1253" s="11">
        <f t="shared" si="2975"/>
        <v>0</v>
      </c>
      <c r="BT1253" s="43">
        <f t="shared" si="2978"/>
        <v>0</v>
      </c>
      <c r="BU1253" s="11">
        <f t="shared" si="2975"/>
        <v>0</v>
      </c>
      <c r="BV1253" s="21"/>
      <c r="BW1253" s="21"/>
      <c r="BX1253" s="1" t="str">
        <f t="shared" si="2957"/>
        <v/>
      </c>
    </row>
    <row r="1254" spans="1:77" ht="15.6" customHeight="1" x14ac:dyDescent="0.3">
      <c r="A1254" s="62" t="s">
        <v>818</v>
      </c>
      <c r="B1254" s="63">
        <v>600</v>
      </c>
      <c r="C1254" s="62" t="s">
        <v>71</v>
      </c>
      <c r="D1254" s="62" t="s">
        <v>72</v>
      </c>
      <c r="E1254" s="64" t="s">
        <v>73</v>
      </c>
      <c r="F1254" s="11"/>
      <c r="G1254" s="11"/>
      <c r="H1254" s="11"/>
      <c r="I1254" s="11"/>
      <c r="J1254" s="11"/>
      <c r="K1254" s="11"/>
      <c r="L1254" s="11"/>
      <c r="M1254" s="11"/>
      <c r="N1254" s="11"/>
      <c r="O1254" s="11"/>
      <c r="P1254" s="11"/>
      <c r="Q1254" s="11"/>
      <c r="R1254" s="11"/>
      <c r="S1254" s="11"/>
      <c r="T1254" s="11"/>
      <c r="U1254" s="11"/>
      <c r="V1254" s="11"/>
      <c r="W1254" s="11"/>
      <c r="X1254" s="11"/>
      <c r="Y1254" s="11"/>
      <c r="Z1254" s="11"/>
      <c r="AA1254" s="11"/>
      <c r="AB1254" s="11"/>
      <c r="AC1254" s="11"/>
      <c r="AD1254" s="11"/>
      <c r="AE1254" s="11"/>
      <c r="AF1254" s="11"/>
      <c r="AG1254" s="11"/>
      <c r="AH1254" s="11"/>
      <c r="AI1254" s="11"/>
      <c r="AJ1254" s="11"/>
      <c r="AK1254" s="11"/>
      <c r="AL1254" s="11"/>
      <c r="AM1254" s="11"/>
      <c r="AN1254" s="11"/>
      <c r="AO1254" s="11"/>
      <c r="AP1254" s="11"/>
      <c r="AQ1254" s="11">
        <v>100000</v>
      </c>
      <c r="AR1254" s="11">
        <v>100000</v>
      </c>
      <c r="AS1254" s="11"/>
      <c r="AT1254" s="11">
        <f t="shared" si="2897"/>
        <v>100000</v>
      </c>
      <c r="AU1254" s="11">
        <f t="shared" si="2898"/>
        <v>100000</v>
      </c>
      <c r="AV1254" s="11">
        <f t="shared" si="2899"/>
        <v>0</v>
      </c>
      <c r="AW1254" s="11"/>
      <c r="AX1254" s="11"/>
      <c r="AY1254" s="11"/>
      <c r="AZ1254" s="11">
        <f t="shared" si="2900"/>
        <v>100000</v>
      </c>
      <c r="BA1254" s="11">
        <f t="shared" si="2901"/>
        <v>100000</v>
      </c>
      <c r="BB1254" s="11">
        <f t="shared" si="2902"/>
        <v>0</v>
      </c>
      <c r="BC1254" s="11"/>
      <c r="BD1254" s="11"/>
      <c r="BE1254" s="11"/>
      <c r="BF1254" s="11">
        <f t="shared" si="2903"/>
        <v>100000</v>
      </c>
      <c r="BG1254" s="11">
        <f t="shared" si="2904"/>
        <v>100000</v>
      </c>
      <c r="BH1254" s="11">
        <f t="shared" si="2905"/>
        <v>0</v>
      </c>
      <c r="BI1254" s="11"/>
      <c r="BJ1254" s="11"/>
      <c r="BK1254" s="11"/>
      <c r="BL1254" s="11">
        <f t="shared" si="2893"/>
        <v>100000</v>
      </c>
      <c r="BM1254" s="11"/>
      <c r="BN1254" s="43">
        <f t="shared" si="2976"/>
        <v>100000</v>
      </c>
      <c r="BO1254" s="11">
        <f t="shared" si="2955"/>
        <v>100000</v>
      </c>
      <c r="BP1254" s="11"/>
      <c r="BQ1254" s="43">
        <f t="shared" si="2977"/>
        <v>100000</v>
      </c>
      <c r="BR1254" s="11">
        <f t="shared" si="2956"/>
        <v>0</v>
      </c>
      <c r="BS1254" s="11"/>
      <c r="BT1254" s="43">
        <f t="shared" si="2978"/>
        <v>0</v>
      </c>
      <c r="BU1254" s="11"/>
      <c r="BV1254" s="21"/>
      <c r="BW1254" s="21"/>
      <c r="BX1254" s="1" t="str">
        <f t="shared" si="2957"/>
        <v>0409</v>
      </c>
    </row>
    <row r="1255" spans="1:77" s="70" customFormat="1" ht="15.6" customHeight="1" x14ac:dyDescent="0.3">
      <c r="A1255" s="59" t="s">
        <v>819</v>
      </c>
      <c r="B1255" s="60"/>
      <c r="C1255" s="59"/>
      <c r="D1255" s="59"/>
      <c r="E1255" s="61" t="s">
        <v>85</v>
      </c>
      <c r="F1255" s="18">
        <f t="shared" ref="F1255:K1255" si="2979">F1256+F1291+F1300+F1313+F1328</f>
        <v>868727.5</v>
      </c>
      <c r="G1255" s="18">
        <f t="shared" si="2979"/>
        <v>1081624.3999999999</v>
      </c>
      <c r="H1255" s="18">
        <f t="shared" si="2979"/>
        <v>1074500.5</v>
      </c>
      <c r="I1255" s="18">
        <f t="shared" si="2979"/>
        <v>46272.1</v>
      </c>
      <c r="J1255" s="18">
        <f t="shared" si="2979"/>
        <v>55697.8</v>
      </c>
      <c r="K1255" s="18">
        <f t="shared" si="2979"/>
        <v>58416.5</v>
      </c>
      <c r="L1255" s="18">
        <f t="shared" si="2890"/>
        <v>914999.6</v>
      </c>
      <c r="M1255" s="18">
        <f t="shared" si="2891"/>
        <v>1137322.2</v>
      </c>
      <c r="N1255" s="18">
        <f t="shared" si="2892"/>
        <v>1132917</v>
      </c>
      <c r="O1255" s="18">
        <f>O1256+O1291+O1300+O1313+O1328</f>
        <v>224209.31325000001</v>
      </c>
      <c r="P1255" s="18">
        <f>P1256+P1291+P1300+P1313+P1328</f>
        <v>17371.899999999998</v>
      </c>
      <c r="Q1255" s="18">
        <f>Q1256+Q1291+Q1300+Q1313+Q1328</f>
        <v>17371.899999999998</v>
      </c>
      <c r="R1255" s="18">
        <f t="shared" si="2909"/>
        <v>1139208.91325</v>
      </c>
      <c r="S1255" s="18">
        <f t="shared" si="2910"/>
        <v>1154694.0999999999</v>
      </c>
      <c r="T1255" s="18">
        <f t="shared" si="2911"/>
        <v>1150288.8999999999</v>
      </c>
      <c r="U1255" s="18">
        <f>U1256+U1291+U1300+U1313+U1328</f>
        <v>-16875.439999999999</v>
      </c>
      <c r="V1255" s="18">
        <f>V1256+V1291+V1300+V1313+V1328</f>
        <v>0</v>
      </c>
      <c r="W1255" s="18">
        <f>W1256+W1291+W1300+W1313+W1328</f>
        <v>0</v>
      </c>
      <c r="X1255" s="18">
        <f t="shared" si="2912"/>
        <v>1122333.47325</v>
      </c>
      <c r="Y1255" s="18">
        <f t="shared" si="2913"/>
        <v>1154694.0999999999</v>
      </c>
      <c r="Z1255" s="18">
        <f t="shared" si="2914"/>
        <v>1150288.8999999999</v>
      </c>
      <c r="AA1255" s="18">
        <f>AA1256+AA1291+AA1300+AA1313+AA1328</f>
        <v>-65320.65928</v>
      </c>
      <c r="AB1255" s="18">
        <f>AB1256+AB1291+AB1300+AB1313+AB1328</f>
        <v>0</v>
      </c>
      <c r="AC1255" s="18">
        <f>AC1256+AC1291+AC1300+AC1313+AC1328</f>
        <v>65320.65928</v>
      </c>
      <c r="AD1255" s="18">
        <f t="shared" si="2915"/>
        <v>1057012.81397</v>
      </c>
      <c r="AE1255" s="18">
        <f t="shared" si="2916"/>
        <v>1154694.0999999999</v>
      </c>
      <c r="AF1255" s="18">
        <f t="shared" si="2917"/>
        <v>1215609.5592799999</v>
      </c>
      <c r="AG1255" s="18">
        <f>AG1256+AG1291+AG1300+AG1313+AG1328</f>
        <v>0</v>
      </c>
      <c r="AH1255" s="18">
        <f t="shared" si="2918"/>
        <v>1057012.81397</v>
      </c>
      <c r="AI1255" s="18">
        <f t="shared" si="2919"/>
        <v>1154694.0999999999</v>
      </c>
      <c r="AJ1255" s="18">
        <f t="shared" si="2920"/>
        <v>1215609.5592799999</v>
      </c>
      <c r="AK1255" s="18">
        <f>AK1256+AK1291+AK1300+AK1313+AK1328</f>
        <v>-108379.91899999999</v>
      </c>
      <c r="AL1255" s="18">
        <f>AL1256+AL1291+AL1300+AL1313+AL1328</f>
        <v>-70500.205999999991</v>
      </c>
      <c r="AM1255" s="18">
        <f>AM1256+AM1291+AM1300+AM1313+AM1328</f>
        <v>-100213.4</v>
      </c>
      <c r="AN1255" s="18">
        <f t="shared" si="2894"/>
        <v>948632.89497000002</v>
      </c>
      <c r="AO1255" s="18">
        <f t="shared" si="2895"/>
        <v>1084193.8939999999</v>
      </c>
      <c r="AP1255" s="18">
        <f t="shared" si="2896"/>
        <v>1115396.15928</v>
      </c>
      <c r="AQ1255" s="18">
        <f>AQ1256+AQ1291+AQ1300+AQ1313+AQ1328</f>
        <v>-167.14699999999988</v>
      </c>
      <c r="AR1255" s="18">
        <f>AR1256+AR1291+AR1300+AR1313+AR1328</f>
        <v>69309.028999999995</v>
      </c>
      <c r="AS1255" s="18">
        <f>AS1256+AS1291+AS1300+AS1313+AS1328</f>
        <v>99022.222999999998</v>
      </c>
      <c r="AT1255" s="18">
        <f t="shared" si="2897"/>
        <v>948465.74797000003</v>
      </c>
      <c r="AU1255" s="18">
        <f t="shared" si="2898"/>
        <v>1153502.923</v>
      </c>
      <c r="AV1255" s="18">
        <f t="shared" si="2899"/>
        <v>1214418.38228</v>
      </c>
      <c r="AW1255" s="18">
        <f>AW1256+AW1291+AW1300+AW1313+AW1328</f>
        <v>142698.67500000002</v>
      </c>
      <c r="AX1255" s="18">
        <f>AX1256+AX1291+AX1300+AX1313+AX1328</f>
        <v>-76595.523000000001</v>
      </c>
      <c r="AY1255" s="18">
        <f>AY1256+AY1291+AY1300+AY1313+AY1328</f>
        <v>0</v>
      </c>
      <c r="AZ1255" s="18">
        <f t="shared" si="2900"/>
        <v>1091164.42297</v>
      </c>
      <c r="BA1255" s="18">
        <f t="shared" si="2901"/>
        <v>1076907.3999999999</v>
      </c>
      <c r="BB1255" s="18">
        <f t="shared" si="2902"/>
        <v>1214418.38228</v>
      </c>
      <c r="BC1255" s="18">
        <f>BC1256+BC1291+BC1300+BC1313+BC1328</f>
        <v>0</v>
      </c>
      <c r="BD1255" s="18">
        <f>BD1256+BD1291+BD1300+BD1313+BD1328</f>
        <v>0</v>
      </c>
      <c r="BE1255" s="18">
        <f>BE1256+BE1291+BE1300+BE1313+BE1328</f>
        <v>0</v>
      </c>
      <c r="BF1255" s="18">
        <f t="shared" si="2903"/>
        <v>1091164.42297</v>
      </c>
      <c r="BG1255" s="18">
        <f t="shared" si="2904"/>
        <v>1076907.3999999999</v>
      </c>
      <c r="BH1255" s="18">
        <f t="shared" si="2905"/>
        <v>1214418.38228</v>
      </c>
      <c r="BI1255" s="18">
        <f>BI1256+BI1291+BI1300+BI1313+BI1328</f>
        <v>135975.54399999999</v>
      </c>
      <c r="BJ1255" s="18">
        <f>BJ1256+BJ1291+BJ1300+BJ1313+BJ1328</f>
        <v>0</v>
      </c>
      <c r="BK1255" s="18">
        <f>BK1256+BK1291+BK1300+BK1313+BK1328</f>
        <v>0</v>
      </c>
      <c r="BL1255" s="18">
        <f t="shared" si="2893"/>
        <v>1227139.96697</v>
      </c>
      <c r="BM1255" s="18">
        <f>BM1256+BM1291+BM1300+BM1313+BM1328</f>
        <v>-2924.828</v>
      </c>
      <c r="BN1255" s="68">
        <f t="shared" si="2976"/>
        <v>1224215.13897</v>
      </c>
      <c r="BO1255" s="18">
        <f t="shared" si="2955"/>
        <v>1076907.3999999999</v>
      </c>
      <c r="BP1255" s="18">
        <f>BP1256+BP1291+BP1300+BP1313+BP1328</f>
        <v>-14997.235000000001</v>
      </c>
      <c r="BQ1255" s="68">
        <f t="shared" si="2977"/>
        <v>1061910.1649999998</v>
      </c>
      <c r="BR1255" s="18">
        <f t="shared" si="2956"/>
        <v>1214418.38228</v>
      </c>
      <c r="BS1255" s="18">
        <f>BS1256+BS1291+BS1300+BS1313+BS1328</f>
        <v>-2944.0770000000002</v>
      </c>
      <c r="BT1255" s="68">
        <f t="shared" si="2978"/>
        <v>1211474.30528</v>
      </c>
      <c r="BU1255" s="18">
        <f>BU1256+BU1291+BU1300+BU1313+BU1328</f>
        <v>0</v>
      </c>
      <c r="BV1255" s="19"/>
      <c r="BW1255" s="19"/>
      <c r="BX1255" s="17" t="str">
        <f t="shared" si="2957"/>
        <v/>
      </c>
      <c r="BY1255" s="17"/>
    </row>
    <row r="1256" spans="1:77" ht="46.8" customHeight="1" x14ac:dyDescent="0.3">
      <c r="A1256" s="62" t="s">
        <v>820</v>
      </c>
      <c r="B1256" s="63"/>
      <c r="C1256" s="62"/>
      <c r="D1256" s="62"/>
      <c r="E1256" s="64" t="s">
        <v>821</v>
      </c>
      <c r="F1256" s="11">
        <f>F1257+F1264+F1270+F1280+F1283+F1288</f>
        <v>184196.5</v>
      </c>
      <c r="G1256" s="11">
        <f>G1257+G1264+G1270+G1280+G1283+G1288</f>
        <v>213234.09999999998</v>
      </c>
      <c r="H1256" s="11">
        <f>H1257+H1264+H1270+H1280+H1283+H1288</f>
        <v>202706.3</v>
      </c>
      <c r="I1256" s="11">
        <f>I1257+I1264+I1270+I1280+I1283+I1288+I1274</f>
        <v>46272.1</v>
      </c>
      <c r="J1256" s="11">
        <f>J1257+J1264+J1270+J1280+J1283+J1288+J1274</f>
        <v>55697.8</v>
      </c>
      <c r="K1256" s="11">
        <f>K1257+K1264+K1270+K1280+K1283+K1288+K1274</f>
        <v>58416.5</v>
      </c>
      <c r="L1256" s="11">
        <f t="shared" si="2890"/>
        <v>230468.6</v>
      </c>
      <c r="M1256" s="11">
        <f t="shared" si="2891"/>
        <v>268931.89999999997</v>
      </c>
      <c r="N1256" s="11">
        <f t="shared" si="2892"/>
        <v>261122.8</v>
      </c>
      <c r="O1256" s="11">
        <f>O1257+O1264+O1270+O1280+O1283+O1288+O1274</f>
        <v>11529.91929</v>
      </c>
      <c r="P1256" s="11">
        <f>P1257+P1264+P1270+P1280+P1283+P1288+P1274</f>
        <v>1835.1</v>
      </c>
      <c r="Q1256" s="11">
        <f>Q1257+Q1264+Q1270+Q1280+Q1283+Q1288+Q1274</f>
        <v>1835.1</v>
      </c>
      <c r="R1256" s="11">
        <f t="shared" si="2909"/>
        <v>241998.51929</v>
      </c>
      <c r="S1256" s="11">
        <f t="shared" si="2910"/>
        <v>270766.99999999994</v>
      </c>
      <c r="T1256" s="11">
        <f t="shared" si="2911"/>
        <v>262957.89999999997</v>
      </c>
      <c r="U1256" s="11">
        <f>U1257+U1264+U1270+U1280+U1283+U1288+U1274</f>
        <v>0</v>
      </c>
      <c r="V1256" s="11">
        <f>V1257+V1264+V1270+V1280+V1283+V1288+V1274</f>
        <v>0</v>
      </c>
      <c r="W1256" s="11">
        <f>W1257+W1264+W1270+W1280+W1283+W1288+W1274</f>
        <v>0</v>
      </c>
      <c r="X1256" s="11">
        <f t="shared" si="2912"/>
        <v>241998.51929</v>
      </c>
      <c r="Y1256" s="11">
        <f t="shared" si="2913"/>
        <v>270766.99999999994</v>
      </c>
      <c r="Z1256" s="11">
        <f t="shared" si="2914"/>
        <v>262957.89999999997</v>
      </c>
      <c r="AA1256" s="11">
        <f>AA1257+AA1264+AA1270+AA1280+AA1283+AA1288+AA1274</f>
        <v>0</v>
      </c>
      <c r="AB1256" s="11">
        <f>AB1257+AB1264+AB1270+AB1280+AB1283+AB1288+AB1274</f>
        <v>0</v>
      </c>
      <c r="AC1256" s="11">
        <f>AC1257+AC1264+AC1270+AC1280+AC1283+AC1288+AC1274</f>
        <v>0</v>
      </c>
      <c r="AD1256" s="11">
        <f t="shared" si="2915"/>
        <v>241998.51929</v>
      </c>
      <c r="AE1256" s="11">
        <f t="shared" si="2916"/>
        <v>270766.99999999994</v>
      </c>
      <c r="AF1256" s="11">
        <f t="shared" si="2917"/>
        <v>262957.89999999997</v>
      </c>
      <c r="AG1256" s="11">
        <f>AG1257+AG1264+AG1270+AG1280+AG1283+AG1288+AG1274</f>
        <v>0</v>
      </c>
      <c r="AH1256" s="11">
        <f t="shared" si="2918"/>
        <v>241998.51929</v>
      </c>
      <c r="AI1256" s="11">
        <f t="shared" si="2919"/>
        <v>270766.99999999994</v>
      </c>
      <c r="AJ1256" s="11">
        <f t="shared" si="2920"/>
        <v>262957.89999999997</v>
      </c>
      <c r="AK1256" s="11">
        <f>AK1257+AK1264+AK1270+AK1280+AK1283+AK1288+AK1274+AK1277</f>
        <v>-99222.528999999995</v>
      </c>
      <c r="AL1256" s="11">
        <f>AL1257+AL1264+AL1270+AL1280+AL1283+AL1288+AL1274+AL1277</f>
        <v>-100213.4</v>
      </c>
      <c r="AM1256" s="11">
        <f>AM1257+AM1264+AM1270+AM1280+AM1283+AM1288+AM1274+AM1277</f>
        <v>-100213.4</v>
      </c>
      <c r="AN1256" s="11">
        <f t="shared" si="2894"/>
        <v>142775.99028999999</v>
      </c>
      <c r="AO1256" s="11">
        <f t="shared" si="2895"/>
        <v>170553.59999999995</v>
      </c>
      <c r="AP1256" s="11">
        <f t="shared" si="2896"/>
        <v>162744.49999999997</v>
      </c>
      <c r="AQ1256" s="11">
        <f>AQ1257+AQ1264+AQ1270+AQ1280+AQ1283+AQ1288+AQ1274+AQ1277</f>
        <v>1998.15</v>
      </c>
      <c r="AR1256" s="11">
        <f>AR1257+AR1264+AR1270+AR1280+AR1283+AR1288+AR1274+AR1277</f>
        <v>99022.222999999998</v>
      </c>
      <c r="AS1256" s="11">
        <f>AS1257+AS1264+AS1270+AS1280+AS1283+AS1288+AS1274+AS1277</f>
        <v>99022.222999999998</v>
      </c>
      <c r="AT1256" s="11">
        <f t="shared" si="2897"/>
        <v>144774.14028999998</v>
      </c>
      <c r="AU1256" s="11">
        <f t="shared" si="2898"/>
        <v>269575.82299999997</v>
      </c>
      <c r="AV1256" s="11">
        <f t="shared" si="2899"/>
        <v>261766.72299999997</v>
      </c>
      <c r="AW1256" s="11">
        <f>AW1257+AW1264+AW1270+AW1280+AW1283+AW1288+AW1274+AW1277</f>
        <v>8533.7710000000006</v>
      </c>
      <c r="AX1256" s="11">
        <f>AX1257+AX1264+AX1270+AX1280+AX1283+AX1288+AX1274+AX1277</f>
        <v>0</v>
      </c>
      <c r="AY1256" s="11">
        <f>AY1257+AY1264+AY1270+AY1280+AY1283+AY1288+AY1274+AY1277</f>
        <v>0</v>
      </c>
      <c r="AZ1256" s="11">
        <f t="shared" si="2900"/>
        <v>153307.91128999999</v>
      </c>
      <c r="BA1256" s="11">
        <f t="shared" si="2901"/>
        <v>269575.82299999997</v>
      </c>
      <c r="BB1256" s="11">
        <f t="shared" si="2902"/>
        <v>261766.72299999997</v>
      </c>
      <c r="BC1256" s="11">
        <f>BC1257+BC1264+BC1270+BC1280+BC1283+BC1288+BC1274+BC1277</f>
        <v>0</v>
      </c>
      <c r="BD1256" s="11">
        <f>BD1257+BD1264+BD1270+BD1280+BD1283+BD1288+BD1274+BD1277</f>
        <v>0</v>
      </c>
      <c r="BE1256" s="11">
        <f>BE1257+BE1264+BE1270+BE1280+BE1283+BE1288+BE1274+BE1277</f>
        <v>0</v>
      </c>
      <c r="BF1256" s="11">
        <f t="shared" si="2903"/>
        <v>153307.91128999999</v>
      </c>
      <c r="BG1256" s="11">
        <f t="shared" si="2904"/>
        <v>269575.82299999997</v>
      </c>
      <c r="BH1256" s="11">
        <f t="shared" si="2905"/>
        <v>261766.72299999997</v>
      </c>
      <c r="BI1256" s="11">
        <f>BI1257+BI1264+BI1270+BI1280+BI1283+BI1288+BI1274+BI1277</f>
        <v>1694.8820000000001</v>
      </c>
      <c r="BJ1256" s="11">
        <f>BJ1257+BJ1264+BJ1270+BJ1280+BJ1283+BJ1288+BJ1274+BJ1277</f>
        <v>0</v>
      </c>
      <c r="BK1256" s="11">
        <f>BK1257+BK1264+BK1270+BK1280+BK1283+BK1288+BK1274+BK1277</f>
        <v>0</v>
      </c>
      <c r="BL1256" s="11">
        <f t="shared" si="2893"/>
        <v>155002.79329</v>
      </c>
      <c r="BM1256" s="11">
        <f>BM1257+BM1264+BM1270+BM1280+BM1283+BM1288+BM1274+BM1277</f>
        <v>0</v>
      </c>
      <c r="BN1256" s="43">
        <f t="shared" si="2976"/>
        <v>155002.79329</v>
      </c>
      <c r="BO1256" s="11">
        <f t="shared" si="2955"/>
        <v>269575.82299999997</v>
      </c>
      <c r="BP1256" s="11">
        <f>BP1257+BP1264+BP1270+BP1280+BP1283+BP1288+BP1274+BP1277</f>
        <v>0</v>
      </c>
      <c r="BQ1256" s="43">
        <f t="shared" si="2977"/>
        <v>269575.82299999997</v>
      </c>
      <c r="BR1256" s="11">
        <f t="shared" si="2956"/>
        <v>261766.72299999997</v>
      </c>
      <c r="BS1256" s="11">
        <f>BS1257+BS1264+BS1270+BS1280+BS1283+BS1288+BS1274+BS1277</f>
        <v>0</v>
      </c>
      <c r="BT1256" s="43">
        <f t="shared" si="2978"/>
        <v>261766.72299999997</v>
      </c>
      <c r="BU1256" s="11">
        <f>BU1257+BU1264+BU1270+BU1280+BU1283+BU1288+BU1274+BU1277</f>
        <v>0</v>
      </c>
      <c r="BV1256" s="21"/>
      <c r="BW1256" s="21"/>
      <c r="BX1256" s="1" t="str">
        <f t="shared" si="2957"/>
        <v/>
      </c>
    </row>
    <row r="1257" spans="1:77" ht="46.8" customHeight="1" x14ac:dyDescent="0.3">
      <c r="A1257" s="62" t="s">
        <v>822</v>
      </c>
      <c r="B1257" s="63"/>
      <c r="C1257" s="62"/>
      <c r="D1257" s="62"/>
      <c r="E1257" s="64" t="s">
        <v>166</v>
      </c>
      <c r="F1257" s="11">
        <f t="shared" ref="F1257:K1257" si="2980">F1258+F1260+F1262</f>
        <v>28214.900000000005</v>
      </c>
      <c r="G1257" s="11">
        <f t="shared" si="2980"/>
        <v>29895.199999999997</v>
      </c>
      <c r="H1257" s="11">
        <f t="shared" si="2980"/>
        <v>29895.199999999997</v>
      </c>
      <c r="I1257" s="11">
        <f t="shared" si="2980"/>
        <v>0</v>
      </c>
      <c r="J1257" s="11">
        <f t="shared" si="2980"/>
        <v>0</v>
      </c>
      <c r="K1257" s="11">
        <f t="shared" si="2980"/>
        <v>0</v>
      </c>
      <c r="L1257" s="11">
        <f t="shared" si="2890"/>
        <v>28214.900000000005</v>
      </c>
      <c r="M1257" s="11">
        <f t="shared" si="2891"/>
        <v>29895.199999999997</v>
      </c>
      <c r="N1257" s="11">
        <f t="shared" si="2892"/>
        <v>29895.199999999997</v>
      </c>
      <c r="O1257" s="11">
        <f>O1258+O1260+O1262</f>
        <v>2378.4</v>
      </c>
      <c r="P1257" s="11">
        <f>P1258+P1260+P1262</f>
        <v>1835.1</v>
      </c>
      <c r="Q1257" s="11">
        <f>Q1258+Q1260+Q1262</f>
        <v>1835.1</v>
      </c>
      <c r="R1257" s="11">
        <f t="shared" si="2909"/>
        <v>30593.300000000007</v>
      </c>
      <c r="S1257" s="11">
        <f t="shared" si="2910"/>
        <v>31730.299999999996</v>
      </c>
      <c r="T1257" s="11">
        <f t="shared" si="2911"/>
        <v>31730.299999999996</v>
      </c>
      <c r="U1257" s="11">
        <f>U1258+U1260+U1262</f>
        <v>0</v>
      </c>
      <c r="V1257" s="11">
        <f>V1258+V1260+V1262</f>
        <v>0</v>
      </c>
      <c r="W1257" s="11">
        <f>W1258+W1260+W1262</f>
        <v>0</v>
      </c>
      <c r="X1257" s="11">
        <f t="shared" si="2912"/>
        <v>30593.300000000007</v>
      </c>
      <c r="Y1257" s="11">
        <f t="shared" si="2913"/>
        <v>31730.299999999996</v>
      </c>
      <c r="Z1257" s="11">
        <f t="shared" si="2914"/>
        <v>31730.299999999996</v>
      </c>
      <c r="AA1257" s="11">
        <f>AA1258+AA1260+AA1262</f>
        <v>0</v>
      </c>
      <c r="AB1257" s="11">
        <f>AB1258+AB1260+AB1262</f>
        <v>0</v>
      </c>
      <c r="AC1257" s="11">
        <f>AC1258+AC1260+AC1262</f>
        <v>0</v>
      </c>
      <c r="AD1257" s="11">
        <f t="shared" si="2915"/>
        <v>30593.300000000007</v>
      </c>
      <c r="AE1257" s="11">
        <f t="shared" si="2916"/>
        <v>31730.299999999996</v>
      </c>
      <c r="AF1257" s="11">
        <f t="shared" si="2917"/>
        <v>31730.299999999996</v>
      </c>
      <c r="AG1257" s="11">
        <f>AG1258+AG1260+AG1262</f>
        <v>0</v>
      </c>
      <c r="AH1257" s="11">
        <f t="shared" si="2918"/>
        <v>30593.300000000007</v>
      </c>
      <c r="AI1257" s="11">
        <f t="shared" si="2919"/>
        <v>31730.299999999996</v>
      </c>
      <c r="AJ1257" s="11">
        <f t="shared" si="2920"/>
        <v>31730.299999999996</v>
      </c>
      <c r="AK1257" s="11">
        <f>AK1258+AK1260+AK1262</f>
        <v>107.334</v>
      </c>
      <c r="AL1257" s="11">
        <f>AL1258+AL1260+AL1262</f>
        <v>0</v>
      </c>
      <c r="AM1257" s="11">
        <f>AM1258+AM1260+AM1262</f>
        <v>0</v>
      </c>
      <c r="AN1257" s="11">
        <f t="shared" si="2894"/>
        <v>30700.634000000005</v>
      </c>
      <c r="AO1257" s="11">
        <f t="shared" si="2895"/>
        <v>31730.299999999996</v>
      </c>
      <c r="AP1257" s="11">
        <f t="shared" si="2896"/>
        <v>31730.299999999996</v>
      </c>
      <c r="AQ1257" s="11">
        <f>AQ1258+AQ1260+AQ1262</f>
        <v>2073.587</v>
      </c>
      <c r="AR1257" s="11">
        <f>AR1258+AR1260+AR1262</f>
        <v>0</v>
      </c>
      <c r="AS1257" s="11">
        <f>AS1258+AS1260+AS1262</f>
        <v>0</v>
      </c>
      <c r="AT1257" s="11">
        <f t="shared" si="2897"/>
        <v>32774.221000000005</v>
      </c>
      <c r="AU1257" s="11">
        <f t="shared" si="2898"/>
        <v>31730.299999999996</v>
      </c>
      <c r="AV1257" s="11">
        <f t="shared" si="2899"/>
        <v>31730.299999999996</v>
      </c>
      <c r="AW1257" s="11">
        <f>AW1258+AW1260+AW1262</f>
        <v>0</v>
      </c>
      <c r="AX1257" s="11">
        <f>AX1258+AX1260+AX1262</f>
        <v>0</v>
      </c>
      <c r="AY1257" s="11">
        <f>AY1258+AY1260+AY1262</f>
        <v>0</v>
      </c>
      <c r="AZ1257" s="11">
        <f t="shared" si="2900"/>
        <v>32774.221000000005</v>
      </c>
      <c r="BA1257" s="11">
        <f t="shared" si="2901"/>
        <v>31730.299999999996</v>
      </c>
      <c r="BB1257" s="11">
        <f t="shared" si="2902"/>
        <v>31730.299999999996</v>
      </c>
      <c r="BC1257" s="11">
        <f>BC1258+BC1260+BC1262</f>
        <v>0</v>
      </c>
      <c r="BD1257" s="11">
        <f>BD1258+BD1260+BD1262</f>
        <v>0</v>
      </c>
      <c r="BE1257" s="11">
        <f>BE1258+BE1260+BE1262</f>
        <v>0</v>
      </c>
      <c r="BF1257" s="11">
        <f t="shared" si="2903"/>
        <v>32774.221000000005</v>
      </c>
      <c r="BG1257" s="11">
        <f t="shared" si="2904"/>
        <v>31730.299999999996</v>
      </c>
      <c r="BH1257" s="11">
        <f t="shared" si="2905"/>
        <v>31730.299999999996</v>
      </c>
      <c r="BI1257" s="11">
        <f>BI1258+BI1260+BI1262</f>
        <v>0</v>
      </c>
      <c r="BJ1257" s="11">
        <f>BJ1258+BJ1260+BJ1262</f>
        <v>0</v>
      </c>
      <c r="BK1257" s="11">
        <f>BK1258+BK1260+BK1262</f>
        <v>0</v>
      </c>
      <c r="BL1257" s="11">
        <f t="shared" si="2893"/>
        <v>32774.221000000005</v>
      </c>
      <c r="BM1257" s="11">
        <f>BM1258+BM1260+BM1262</f>
        <v>0</v>
      </c>
      <c r="BN1257" s="43">
        <f t="shared" si="2976"/>
        <v>32774.221000000005</v>
      </c>
      <c r="BO1257" s="11">
        <f t="shared" si="2955"/>
        <v>31730.299999999996</v>
      </c>
      <c r="BP1257" s="11">
        <f>BP1258+BP1260+BP1262</f>
        <v>0</v>
      </c>
      <c r="BQ1257" s="43">
        <f t="shared" si="2977"/>
        <v>31730.299999999996</v>
      </c>
      <c r="BR1257" s="11">
        <f t="shared" si="2956"/>
        <v>31730.299999999996</v>
      </c>
      <c r="BS1257" s="11">
        <f>BS1258+BS1260+BS1262</f>
        <v>0</v>
      </c>
      <c r="BT1257" s="43">
        <f t="shared" si="2978"/>
        <v>31730.299999999996</v>
      </c>
      <c r="BU1257" s="11">
        <f>BU1258+BU1260+BU1262</f>
        <v>0</v>
      </c>
      <c r="BV1257" s="21"/>
      <c r="BW1257" s="21"/>
      <c r="BX1257" s="1" t="str">
        <f t="shared" si="2957"/>
        <v/>
      </c>
    </row>
    <row r="1258" spans="1:77" ht="78" customHeight="1" x14ac:dyDescent="0.3">
      <c r="A1258" s="62" t="s">
        <v>822</v>
      </c>
      <c r="B1258" s="63" t="s">
        <v>167</v>
      </c>
      <c r="C1258" s="62"/>
      <c r="D1258" s="62"/>
      <c r="E1258" s="64" t="s">
        <v>168</v>
      </c>
      <c r="F1258" s="11">
        <f t="shared" ref="F1258:K1258" si="2981">F1259</f>
        <v>24600.300000000003</v>
      </c>
      <c r="G1258" s="11">
        <f t="shared" si="2981"/>
        <v>26280.6</v>
      </c>
      <c r="H1258" s="11">
        <f t="shared" si="2981"/>
        <v>26280.6</v>
      </c>
      <c r="I1258" s="11">
        <f t="shared" si="2981"/>
        <v>0</v>
      </c>
      <c r="J1258" s="11">
        <f t="shared" si="2981"/>
        <v>0</v>
      </c>
      <c r="K1258" s="11">
        <f t="shared" si="2981"/>
        <v>0</v>
      </c>
      <c r="L1258" s="11">
        <f t="shared" si="2890"/>
        <v>24600.300000000003</v>
      </c>
      <c r="M1258" s="11">
        <f t="shared" si="2891"/>
        <v>26280.6</v>
      </c>
      <c r="N1258" s="11">
        <f t="shared" si="2892"/>
        <v>26280.6</v>
      </c>
      <c r="O1258" s="11">
        <f>O1259</f>
        <v>2378.4</v>
      </c>
      <c r="P1258" s="11">
        <f>P1259</f>
        <v>1835.1</v>
      </c>
      <c r="Q1258" s="11">
        <f>Q1259</f>
        <v>1835.1</v>
      </c>
      <c r="R1258" s="11">
        <f t="shared" si="2909"/>
        <v>26978.700000000004</v>
      </c>
      <c r="S1258" s="11">
        <f t="shared" si="2910"/>
        <v>28115.699999999997</v>
      </c>
      <c r="T1258" s="11">
        <f t="shared" si="2911"/>
        <v>28115.699999999997</v>
      </c>
      <c r="U1258" s="11">
        <f>U1259</f>
        <v>0</v>
      </c>
      <c r="V1258" s="11">
        <f>V1259</f>
        <v>0</v>
      </c>
      <c r="W1258" s="11">
        <f>W1259</f>
        <v>0</v>
      </c>
      <c r="X1258" s="11">
        <f t="shared" si="2912"/>
        <v>26978.700000000004</v>
      </c>
      <c r="Y1258" s="11">
        <f t="shared" si="2913"/>
        <v>28115.699999999997</v>
      </c>
      <c r="Z1258" s="11">
        <f t="shared" si="2914"/>
        <v>28115.699999999997</v>
      </c>
      <c r="AA1258" s="11">
        <f>AA1259</f>
        <v>0</v>
      </c>
      <c r="AB1258" s="11">
        <f>AB1259</f>
        <v>0</v>
      </c>
      <c r="AC1258" s="11">
        <f>AC1259</f>
        <v>0</v>
      </c>
      <c r="AD1258" s="11">
        <f t="shared" si="2915"/>
        <v>26978.700000000004</v>
      </c>
      <c r="AE1258" s="11">
        <f t="shared" si="2916"/>
        <v>28115.699999999997</v>
      </c>
      <c r="AF1258" s="11">
        <f t="shared" si="2917"/>
        <v>28115.699999999997</v>
      </c>
      <c r="AG1258" s="11">
        <f>AG1259</f>
        <v>0</v>
      </c>
      <c r="AH1258" s="11">
        <f t="shared" si="2918"/>
        <v>26978.700000000004</v>
      </c>
      <c r="AI1258" s="11">
        <f t="shared" si="2919"/>
        <v>28115.699999999997</v>
      </c>
      <c r="AJ1258" s="11">
        <f t="shared" si="2920"/>
        <v>28115.699999999997</v>
      </c>
      <c r="AK1258" s="11">
        <f>AK1259</f>
        <v>0</v>
      </c>
      <c r="AL1258" s="11">
        <f>AL1259</f>
        <v>0</v>
      </c>
      <c r="AM1258" s="11">
        <f>AM1259</f>
        <v>0</v>
      </c>
      <c r="AN1258" s="11">
        <f t="shared" si="2894"/>
        <v>26978.700000000004</v>
      </c>
      <c r="AO1258" s="11">
        <f t="shared" si="2895"/>
        <v>28115.699999999997</v>
      </c>
      <c r="AP1258" s="11">
        <f t="shared" si="2896"/>
        <v>28115.699999999997</v>
      </c>
      <c r="AQ1258" s="11">
        <f>AQ1259</f>
        <v>0</v>
      </c>
      <c r="AR1258" s="11">
        <f>AR1259</f>
        <v>0</v>
      </c>
      <c r="AS1258" s="11">
        <f>AS1259</f>
        <v>0</v>
      </c>
      <c r="AT1258" s="11">
        <f t="shared" si="2897"/>
        <v>26978.700000000004</v>
      </c>
      <c r="AU1258" s="11">
        <f t="shared" si="2898"/>
        <v>28115.699999999997</v>
      </c>
      <c r="AV1258" s="11">
        <f t="shared" si="2899"/>
        <v>28115.699999999997</v>
      </c>
      <c r="AW1258" s="11">
        <f>AW1259</f>
        <v>0</v>
      </c>
      <c r="AX1258" s="11">
        <f>AX1259</f>
        <v>0</v>
      </c>
      <c r="AY1258" s="11">
        <f>AY1259</f>
        <v>0</v>
      </c>
      <c r="AZ1258" s="11">
        <f t="shared" si="2900"/>
        <v>26978.700000000004</v>
      </c>
      <c r="BA1258" s="11">
        <f t="shared" si="2901"/>
        <v>28115.699999999997</v>
      </c>
      <c r="BB1258" s="11">
        <f t="shared" si="2902"/>
        <v>28115.699999999997</v>
      </c>
      <c r="BC1258" s="11">
        <f>BC1259</f>
        <v>0</v>
      </c>
      <c r="BD1258" s="11">
        <f>BD1259</f>
        <v>0</v>
      </c>
      <c r="BE1258" s="11">
        <f>BE1259</f>
        <v>0</v>
      </c>
      <c r="BF1258" s="11">
        <f t="shared" si="2903"/>
        <v>26978.700000000004</v>
      </c>
      <c r="BG1258" s="11">
        <f t="shared" si="2904"/>
        <v>28115.699999999997</v>
      </c>
      <c r="BH1258" s="11">
        <f t="shared" si="2905"/>
        <v>28115.699999999997</v>
      </c>
      <c r="BI1258" s="11">
        <f>BI1259</f>
        <v>0</v>
      </c>
      <c r="BJ1258" s="11">
        <f>BJ1259</f>
        <v>0</v>
      </c>
      <c r="BK1258" s="11">
        <f>BK1259</f>
        <v>0</v>
      </c>
      <c r="BL1258" s="11">
        <f t="shared" si="2893"/>
        <v>26978.700000000004</v>
      </c>
      <c r="BM1258" s="11">
        <f>BM1259</f>
        <v>0</v>
      </c>
      <c r="BN1258" s="43">
        <f t="shared" si="2976"/>
        <v>26978.700000000004</v>
      </c>
      <c r="BO1258" s="11">
        <f t="shared" si="2955"/>
        <v>28115.699999999997</v>
      </c>
      <c r="BP1258" s="11">
        <f>BP1259</f>
        <v>0</v>
      </c>
      <c r="BQ1258" s="43">
        <f t="shared" si="2977"/>
        <v>28115.699999999997</v>
      </c>
      <c r="BR1258" s="11">
        <f t="shared" si="2956"/>
        <v>28115.699999999997</v>
      </c>
      <c r="BS1258" s="11">
        <f>BS1259</f>
        <v>0</v>
      </c>
      <c r="BT1258" s="43">
        <f t="shared" si="2978"/>
        <v>28115.699999999997</v>
      </c>
      <c r="BU1258" s="11">
        <f>BU1259</f>
        <v>0</v>
      </c>
      <c r="BV1258" s="21"/>
      <c r="BW1258" s="21"/>
      <c r="BX1258" s="1" t="str">
        <f t="shared" si="2957"/>
        <v/>
      </c>
    </row>
    <row r="1259" spans="1:77" ht="31.2" customHeight="1" x14ac:dyDescent="0.3">
      <c r="A1259" s="62" t="s">
        <v>822</v>
      </c>
      <c r="B1259" s="63">
        <v>100</v>
      </c>
      <c r="C1259" s="62" t="s">
        <v>66</v>
      </c>
      <c r="D1259" s="62" t="s">
        <v>66</v>
      </c>
      <c r="E1259" s="64" t="s">
        <v>694</v>
      </c>
      <c r="F1259" s="11">
        <v>24600.300000000003</v>
      </c>
      <c r="G1259" s="11">
        <v>26280.6</v>
      </c>
      <c r="H1259" s="11">
        <v>26280.6</v>
      </c>
      <c r="I1259" s="11"/>
      <c r="J1259" s="11"/>
      <c r="K1259" s="11"/>
      <c r="L1259" s="11">
        <f t="shared" si="2890"/>
        <v>24600.300000000003</v>
      </c>
      <c r="M1259" s="11">
        <f t="shared" si="2891"/>
        <v>26280.6</v>
      </c>
      <c r="N1259" s="11">
        <f t="shared" si="2892"/>
        <v>26280.6</v>
      </c>
      <c r="O1259" s="11">
        <v>2378.4</v>
      </c>
      <c r="P1259" s="11">
        <v>1835.1</v>
      </c>
      <c r="Q1259" s="11">
        <v>1835.1</v>
      </c>
      <c r="R1259" s="11">
        <f t="shared" si="2909"/>
        <v>26978.700000000004</v>
      </c>
      <c r="S1259" s="11">
        <f t="shared" si="2910"/>
        <v>28115.699999999997</v>
      </c>
      <c r="T1259" s="11">
        <f t="shared" si="2911"/>
        <v>28115.699999999997</v>
      </c>
      <c r="U1259" s="11"/>
      <c r="V1259" s="11"/>
      <c r="W1259" s="11"/>
      <c r="X1259" s="11">
        <f t="shared" si="2912"/>
        <v>26978.700000000004</v>
      </c>
      <c r="Y1259" s="11">
        <f t="shared" si="2913"/>
        <v>28115.699999999997</v>
      </c>
      <c r="Z1259" s="11">
        <f t="shared" si="2914"/>
        <v>28115.699999999997</v>
      </c>
      <c r="AA1259" s="11"/>
      <c r="AB1259" s="11"/>
      <c r="AC1259" s="11"/>
      <c r="AD1259" s="11">
        <f t="shared" si="2915"/>
        <v>26978.700000000004</v>
      </c>
      <c r="AE1259" s="11">
        <f t="shared" si="2916"/>
        <v>28115.699999999997</v>
      </c>
      <c r="AF1259" s="11">
        <f t="shared" si="2917"/>
        <v>28115.699999999997</v>
      </c>
      <c r="AG1259" s="11"/>
      <c r="AH1259" s="11">
        <f t="shared" si="2918"/>
        <v>26978.700000000004</v>
      </c>
      <c r="AI1259" s="11">
        <f t="shared" si="2919"/>
        <v>28115.699999999997</v>
      </c>
      <c r="AJ1259" s="11">
        <f t="shared" si="2920"/>
        <v>28115.699999999997</v>
      </c>
      <c r="AK1259" s="11"/>
      <c r="AL1259" s="11"/>
      <c r="AM1259" s="11"/>
      <c r="AN1259" s="11">
        <f t="shared" si="2894"/>
        <v>26978.700000000004</v>
      </c>
      <c r="AO1259" s="11">
        <f t="shared" si="2895"/>
        <v>28115.699999999997</v>
      </c>
      <c r="AP1259" s="11">
        <f t="shared" si="2896"/>
        <v>28115.699999999997</v>
      </c>
      <c r="AQ1259" s="11"/>
      <c r="AR1259" s="11"/>
      <c r="AS1259" s="11"/>
      <c r="AT1259" s="11">
        <f t="shared" si="2897"/>
        <v>26978.700000000004</v>
      </c>
      <c r="AU1259" s="11">
        <f t="shared" si="2898"/>
        <v>28115.699999999997</v>
      </c>
      <c r="AV1259" s="11">
        <f t="shared" si="2899"/>
        <v>28115.699999999997</v>
      </c>
      <c r="AW1259" s="11"/>
      <c r="AX1259" s="11"/>
      <c r="AY1259" s="11"/>
      <c r="AZ1259" s="11">
        <f t="shared" si="2900"/>
        <v>26978.700000000004</v>
      </c>
      <c r="BA1259" s="11">
        <f t="shared" si="2901"/>
        <v>28115.699999999997</v>
      </c>
      <c r="BB1259" s="11">
        <f t="shared" si="2902"/>
        <v>28115.699999999997</v>
      </c>
      <c r="BC1259" s="11"/>
      <c r="BD1259" s="11"/>
      <c r="BE1259" s="11"/>
      <c r="BF1259" s="11">
        <f t="shared" si="2903"/>
        <v>26978.700000000004</v>
      </c>
      <c r="BG1259" s="11">
        <f t="shared" si="2904"/>
        <v>28115.699999999997</v>
      </c>
      <c r="BH1259" s="11">
        <f t="shared" si="2905"/>
        <v>28115.699999999997</v>
      </c>
      <c r="BI1259" s="11"/>
      <c r="BJ1259" s="11"/>
      <c r="BK1259" s="11"/>
      <c r="BL1259" s="11">
        <f t="shared" si="2893"/>
        <v>26978.700000000004</v>
      </c>
      <c r="BM1259" s="11"/>
      <c r="BN1259" s="43">
        <f t="shared" si="2976"/>
        <v>26978.700000000004</v>
      </c>
      <c r="BO1259" s="11">
        <f t="shared" si="2955"/>
        <v>28115.699999999997</v>
      </c>
      <c r="BP1259" s="11"/>
      <c r="BQ1259" s="43">
        <f t="shared" si="2977"/>
        <v>28115.699999999997</v>
      </c>
      <c r="BR1259" s="11">
        <f t="shared" si="2956"/>
        <v>28115.699999999997</v>
      </c>
      <c r="BS1259" s="11"/>
      <c r="BT1259" s="43">
        <f t="shared" si="2978"/>
        <v>28115.699999999997</v>
      </c>
      <c r="BU1259" s="11"/>
      <c r="BV1259" s="21"/>
      <c r="BW1259" s="21"/>
      <c r="BX1259" s="1" t="str">
        <f t="shared" si="2957"/>
        <v>0505</v>
      </c>
    </row>
    <row r="1260" spans="1:77" ht="31.2" customHeight="1" x14ac:dyDescent="0.3">
      <c r="A1260" s="62" t="s">
        <v>822</v>
      </c>
      <c r="B1260" s="63" t="s">
        <v>64</v>
      </c>
      <c r="C1260" s="62"/>
      <c r="D1260" s="62"/>
      <c r="E1260" s="64" t="s">
        <v>65</v>
      </c>
      <c r="F1260" s="11">
        <f t="shared" ref="F1260:K1260" si="2982">F1261</f>
        <v>3600.7000000000003</v>
      </c>
      <c r="G1260" s="11">
        <f t="shared" si="2982"/>
        <v>3600.7999999999997</v>
      </c>
      <c r="H1260" s="11">
        <f t="shared" si="2982"/>
        <v>3600.7999999999997</v>
      </c>
      <c r="I1260" s="11">
        <f t="shared" si="2982"/>
        <v>0</v>
      </c>
      <c r="J1260" s="11">
        <f t="shared" si="2982"/>
        <v>0</v>
      </c>
      <c r="K1260" s="11">
        <f t="shared" si="2982"/>
        <v>0</v>
      </c>
      <c r="L1260" s="11">
        <f t="shared" si="2890"/>
        <v>3600.7000000000003</v>
      </c>
      <c r="M1260" s="11">
        <f t="shared" si="2891"/>
        <v>3600.7999999999997</v>
      </c>
      <c r="N1260" s="11">
        <f t="shared" si="2892"/>
        <v>3600.7999999999997</v>
      </c>
      <c r="O1260" s="11">
        <f>O1261</f>
        <v>0</v>
      </c>
      <c r="P1260" s="11">
        <f>P1261</f>
        <v>0</v>
      </c>
      <c r="Q1260" s="11">
        <f>Q1261</f>
        <v>0</v>
      </c>
      <c r="R1260" s="11">
        <f t="shared" si="2909"/>
        <v>3600.7000000000003</v>
      </c>
      <c r="S1260" s="11">
        <f t="shared" si="2910"/>
        <v>3600.7999999999997</v>
      </c>
      <c r="T1260" s="11">
        <f t="shared" si="2911"/>
        <v>3600.7999999999997</v>
      </c>
      <c r="U1260" s="11">
        <f>U1261</f>
        <v>0</v>
      </c>
      <c r="V1260" s="11">
        <f>V1261</f>
        <v>0</v>
      </c>
      <c r="W1260" s="11">
        <f>W1261</f>
        <v>0</v>
      </c>
      <c r="X1260" s="11">
        <f t="shared" si="2912"/>
        <v>3600.7000000000003</v>
      </c>
      <c r="Y1260" s="11">
        <f t="shared" si="2913"/>
        <v>3600.7999999999997</v>
      </c>
      <c r="Z1260" s="11">
        <f t="shared" si="2914"/>
        <v>3600.7999999999997</v>
      </c>
      <c r="AA1260" s="11">
        <f>AA1261</f>
        <v>0</v>
      </c>
      <c r="AB1260" s="11">
        <f>AB1261</f>
        <v>0</v>
      </c>
      <c r="AC1260" s="11">
        <f>AC1261</f>
        <v>0</v>
      </c>
      <c r="AD1260" s="11">
        <f t="shared" si="2915"/>
        <v>3600.7000000000003</v>
      </c>
      <c r="AE1260" s="11">
        <f t="shared" si="2916"/>
        <v>3600.7999999999997</v>
      </c>
      <c r="AF1260" s="11">
        <f t="shared" si="2917"/>
        <v>3600.7999999999997</v>
      </c>
      <c r="AG1260" s="11">
        <f>AG1261</f>
        <v>0</v>
      </c>
      <c r="AH1260" s="11">
        <f t="shared" si="2918"/>
        <v>3600.7000000000003</v>
      </c>
      <c r="AI1260" s="11">
        <f t="shared" si="2919"/>
        <v>3600.7999999999997</v>
      </c>
      <c r="AJ1260" s="11">
        <f t="shared" si="2920"/>
        <v>3600.7999999999997</v>
      </c>
      <c r="AK1260" s="11">
        <f>AK1261</f>
        <v>107.334</v>
      </c>
      <c r="AL1260" s="11">
        <f>AL1261</f>
        <v>0</v>
      </c>
      <c r="AM1260" s="11">
        <f>AM1261</f>
        <v>0</v>
      </c>
      <c r="AN1260" s="11">
        <f t="shared" si="2894"/>
        <v>3708.0340000000001</v>
      </c>
      <c r="AO1260" s="11">
        <f t="shared" si="2895"/>
        <v>3600.7999999999997</v>
      </c>
      <c r="AP1260" s="11">
        <f t="shared" si="2896"/>
        <v>3600.7999999999997</v>
      </c>
      <c r="AQ1260" s="11">
        <f>AQ1261</f>
        <v>2073.587</v>
      </c>
      <c r="AR1260" s="11">
        <f>AR1261</f>
        <v>0</v>
      </c>
      <c r="AS1260" s="11">
        <f>AS1261</f>
        <v>0</v>
      </c>
      <c r="AT1260" s="11">
        <f t="shared" si="2897"/>
        <v>5781.6210000000001</v>
      </c>
      <c r="AU1260" s="11">
        <f t="shared" si="2898"/>
        <v>3600.7999999999997</v>
      </c>
      <c r="AV1260" s="11">
        <f t="shared" si="2899"/>
        <v>3600.7999999999997</v>
      </c>
      <c r="AW1260" s="11">
        <f>AW1261</f>
        <v>0</v>
      </c>
      <c r="AX1260" s="11">
        <f>AX1261</f>
        <v>0</v>
      </c>
      <c r="AY1260" s="11">
        <f>AY1261</f>
        <v>0</v>
      </c>
      <c r="AZ1260" s="11">
        <f t="shared" si="2900"/>
        <v>5781.6210000000001</v>
      </c>
      <c r="BA1260" s="11">
        <f t="shared" si="2901"/>
        <v>3600.7999999999997</v>
      </c>
      <c r="BB1260" s="11">
        <f t="shared" si="2902"/>
        <v>3600.7999999999997</v>
      </c>
      <c r="BC1260" s="11">
        <f>BC1261</f>
        <v>0</v>
      </c>
      <c r="BD1260" s="11">
        <f>BD1261</f>
        <v>0</v>
      </c>
      <c r="BE1260" s="11">
        <f>BE1261</f>
        <v>0</v>
      </c>
      <c r="BF1260" s="11">
        <f t="shared" si="2903"/>
        <v>5781.6210000000001</v>
      </c>
      <c r="BG1260" s="11">
        <f t="shared" si="2904"/>
        <v>3600.7999999999997</v>
      </c>
      <c r="BH1260" s="11">
        <f t="shared" si="2905"/>
        <v>3600.7999999999997</v>
      </c>
      <c r="BI1260" s="11">
        <f>BI1261</f>
        <v>0</v>
      </c>
      <c r="BJ1260" s="11">
        <f>BJ1261</f>
        <v>0</v>
      </c>
      <c r="BK1260" s="11">
        <f>BK1261</f>
        <v>0</v>
      </c>
      <c r="BL1260" s="11">
        <f t="shared" si="2893"/>
        <v>5781.6210000000001</v>
      </c>
      <c r="BM1260" s="11">
        <f>BM1261</f>
        <v>0</v>
      </c>
      <c r="BN1260" s="43">
        <f t="shared" si="2976"/>
        <v>5781.6210000000001</v>
      </c>
      <c r="BO1260" s="11">
        <f t="shared" si="2955"/>
        <v>3600.7999999999997</v>
      </c>
      <c r="BP1260" s="11">
        <f>BP1261</f>
        <v>0</v>
      </c>
      <c r="BQ1260" s="43">
        <f t="shared" si="2977"/>
        <v>3600.7999999999997</v>
      </c>
      <c r="BR1260" s="11">
        <f t="shared" si="2956"/>
        <v>3600.7999999999997</v>
      </c>
      <c r="BS1260" s="11">
        <f>BS1261</f>
        <v>0</v>
      </c>
      <c r="BT1260" s="43">
        <f t="shared" si="2978"/>
        <v>3600.7999999999997</v>
      </c>
      <c r="BU1260" s="11">
        <f>BU1261</f>
        <v>0</v>
      </c>
      <c r="BV1260" s="21"/>
      <c r="BW1260" s="21"/>
      <c r="BX1260" s="1" t="str">
        <f t="shared" si="2957"/>
        <v/>
      </c>
    </row>
    <row r="1261" spans="1:77" ht="31.2" customHeight="1" x14ac:dyDescent="0.3">
      <c r="A1261" s="62" t="s">
        <v>822</v>
      </c>
      <c r="B1261" s="63">
        <v>200</v>
      </c>
      <c r="C1261" s="62" t="s">
        <v>66</v>
      </c>
      <c r="D1261" s="62" t="s">
        <v>66</v>
      </c>
      <c r="E1261" s="64" t="s">
        <v>694</v>
      </c>
      <c r="F1261" s="11">
        <v>3600.7000000000003</v>
      </c>
      <c r="G1261" s="11">
        <v>3600.7999999999997</v>
      </c>
      <c r="H1261" s="11">
        <v>3600.7999999999997</v>
      </c>
      <c r="I1261" s="11"/>
      <c r="J1261" s="11"/>
      <c r="K1261" s="11"/>
      <c r="L1261" s="11">
        <f t="shared" si="2890"/>
        <v>3600.7000000000003</v>
      </c>
      <c r="M1261" s="11">
        <f t="shared" si="2891"/>
        <v>3600.7999999999997</v>
      </c>
      <c r="N1261" s="11">
        <f t="shared" si="2892"/>
        <v>3600.7999999999997</v>
      </c>
      <c r="O1261" s="11"/>
      <c r="P1261" s="11"/>
      <c r="Q1261" s="11"/>
      <c r="R1261" s="11">
        <f t="shared" si="2909"/>
        <v>3600.7000000000003</v>
      </c>
      <c r="S1261" s="11">
        <f t="shared" si="2910"/>
        <v>3600.7999999999997</v>
      </c>
      <c r="T1261" s="11">
        <f t="shared" si="2911"/>
        <v>3600.7999999999997</v>
      </c>
      <c r="U1261" s="11"/>
      <c r="V1261" s="11"/>
      <c r="W1261" s="11"/>
      <c r="X1261" s="11">
        <f t="shared" si="2912"/>
        <v>3600.7000000000003</v>
      </c>
      <c r="Y1261" s="11">
        <f t="shared" si="2913"/>
        <v>3600.7999999999997</v>
      </c>
      <c r="Z1261" s="11">
        <f t="shared" si="2914"/>
        <v>3600.7999999999997</v>
      </c>
      <c r="AA1261" s="11"/>
      <c r="AB1261" s="11"/>
      <c r="AC1261" s="11"/>
      <c r="AD1261" s="11">
        <f t="shared" si="2915"/>
        <v>3600.7000000000003</v>
      </c>
      <c r="AE1261" s="11">
        <f t="shared" si="2916"/>
        <v>3600.7999999999997</v>
      </c>
      <c r="AF1261" s="11">
        <f t="shared" si="2917"/>
        <v>3600.7999999999997</v>
      </c>
      <c r="AG1261" s="11"/>
      <c r="AH1261" s="11">
        <f t="shared" si="2918"/>
        <v>3600.7000000000003</v>
      </c>
      <c r="AI1261" s="11">
        <f t="shared" si="2919"/>
        <v>3600.7999999999997</v>
      </c>
      <c r="AJ1261" s="11">
        <f t="shared" si="2920"/>
        <v>3600.7999999999997</v>
      </c>
      <c r="AK1261" s="11">
        <v>107.334</v>
      </c>
      <c r="AL1261" s="11"/>
      <c r="AM1261" s="11"/>
      <c r="AN1261" s="11">
        <f t="shared" si="2894"/>
        <v>3708.0340000000001</v>
      </c>
      <c r="AO1261" s="11">
        <f t="shared" si="2895"/>
        <v>3600.7999999999997</v>
      </c>
      <c r="AP1261" s="11">
        <f t="shared" si="2896"/>
        <v>3600.7999999999997</v>
      </c>
      <c r="AQ1261" s="11">
        <v>2073.587</v>
      </c>
      <c r="AR1261" s="11"/>
      <c r="AS1261" s="11"/>
      <c r="AT1261" s="11">
        <f t="shared" si="2897"/>
        <v>5781.6210000000001</v>
      </c>
      <c r="AU1261" s="11">
        <f t="shared" si="2898"/>
        <v>3600.7999999999997</v>
      </c>
      <c r="AV1261" s="11">
        <f t="shared" si="2899"/>
        <v>3600.7999999999997</v>
      </c>
      <c r="AW1261" s="11"/>
      <c r="AX1261" s="11"/>
      <c r="AY1261" s="11"/>
      <c r="AZ1261" s="11">
        <f t="shared" si="2900"/>
        <v>5781.6210000000001</v>
      </c>
      <c r="BA1261" s="11">
        <f t="shared" si="2901"/>
        <v>3600.7999999999997</v>
      </c>
      <c r="BB1261" s="11">
        <f t="shared" si="2902"/>
        <v>3600.7999999999997</v>
      </c>
      <c r="BC1261" s="11"/>
      <c r="BD1261" s="11"/>
      <c r="BE1261" s="11"/>
      <c r="BF1261" s="11">
        <f t="shared" si="2903"/>
        <v>5781.6210000000001</v>
      </c>
      <c r="BG1261" s="11">
        <f t="shared" si="2904"/>
        <v>3600.7999999999997</v>
      </c>
      <c r="BH1261" s="11">
        <f t="shared" si="2905"/>
        <v>3600.7999999999997</v>
      </c>
      <c r="BI1261" s="11"/>
      <c r="BJ1261" s="11"/>
      <c r="BK1261" s="11"/>
      <c r="BL1261" s="11">
        <f t="shared" si="2893"/>
        <v>5781.6210000000001</v>
      </c>
      <c r="BM1261" s="11"/>
      <c r="BN1261" s="43">
        <f t="shared" si="2976"/>
        <v>5781.6210000000001</v>
      </c>
      <c r="BO1261" s="11">
        <f t="shared" si="2955"/>
        <v>3600.7999999999997</v>
      </c>
      <c r="BP1261" s="11"/>
      <c r="BQ1261" s="43">
        <f t="shared" si="2977"/>
        <v>3600.7999999999997</v>
      </c>
      <c r="BR1261" s="11">
        <f t="shared" si="2956"/>
        <v>3600.7999999999997</v>
      </c>
      <c r="BS1261" s="11"/>
      <c r="BT1261" s="43">
        <f t="shared" si="2978"/>
        <v>3600.7999999999997</v>
      </c>
      <c r="BU1261" s="11"/>
      <c r="BV1261" s="21"/>
      <c r="BW1261" s="21"/>
      <c r="BX1261" s="1" t="str">
        <f t="shared" si="2957"/>
        <v>0505</v>
      </c>
    </row>
    <row r="1262" spans="1:77" ht="15.6" customHeight="1" x14ac:dyDescent="0.3">
      <c r="A1262" s="62" t="s">
        <v>822</v>
      </c>
      <c r="B1262" s="63" t="s">
        <v>58</v>
      </c>
      <c r="C1262" s="62"/>
      <c r="D1262" s="62"/>
      <c r="E1262" s="64" t="s">
        <v>59</v>
      </c>
      <c r="F1262" s="11">
        <f t="shared" ref="F1262:K1262" si="2983">F1263</f>
        <v>13.9</v>
      </c>
      <c r="G1262" s="11">
        <f t="shared" si="2983"/>
        <v>13.8</v>
      </c>
      <c r="H1262" s="11">
        <f t="shared" si="2983"/>
        <v>13.8</v>
      </c>
      <c r="I1262" s="11">
        <f t="shared" si="2983"/>
        <v>0</v>
      </c>
      <c r="J1262" s="11">
        <f t="shared" si="2983"/>
        <v>0</v>
      </c>
      <c r="K1262" s="11">
        <f t="shared" si="2983"/>
        <v>0</v>
      </c>
      <c r="L1262" s="11">
        <f t="shared" si="2890"/>
        <v>13.9</v>
      </c>
      <c r="M1262" s="11">
        <f t="shared" si="2891"/>
        <v>13.8</v>
      </c>
      <c r="N1262" s="11">
        <f t="shared" si="2892"/>
        <v>13.8</v>
      </c>
      <c r="O1262" s="11">
        <f>O1263</f>
        <v>0</v>
      </c>
      <c r="P1262" s="11">
        <f>P1263</f>
        <v>0</v>
      </c>
      <c r="Q1262" s="11">
        <f>Q1263</f>
        <v>0</v>
      </c>
      <c r="R1262" s="11">
        <f t="shared" si="2909"/>
        <v>13.9</v>
      </c>
      <c r="S1262" s="11">
        <f t="shared" si="2910"/>
        <v>13.8</v>
      </c>
      <c r="T1262" s="11">
        <f t="shared" si="2911"/>
        <v>13.8</v>
      </c>
      <c r="U1262" s="11">
        <f>U1263</f>
        <v>0</v>
      </c>
      <c r="V1262" s="11">
        <f>V1263</f>
        <v>0</v>
      </c>
      <c r="W1262" s="11">
        <f>W1263</f>
        <v>0</v>
      </c>
      <c r="X1262" s="11">
        <f t="shared" si="2912"/>
        <v>13.9</v>
      </c>
      <c r="Y1262" s="11">
        <f t="shared" si="2913"/>
        <v>13.8</v>
      </c>
      <c r="Z1262" s="11">
        <f t="shared" si="2914"/>
        <v>13.8</v>
      </c>
      <c r="AA1262" s="11">
        <f>AA1263</f>
        <v>0</v>
      </c>
      <c r="AB1262" s="11">
        <f>AB1263</f>
        <v>0</v>
      </c>
      <c r="AC1262" s="11">
        <f>AC1263</f>
        <v>0</v>
      </c>
      <c r="AD1262" s="11">
        <f t="shared" si="2915"/>
        <v>13.9</v>
      </c>
      <c r="AE1262" s="11">
        <f t="shared" si="2916"/>
        <v>13.8</v>
      </c>
      <c r="AF1262" s="11">
        <f t="shared" si="2917"/>
        <v>13.8</v>
      </c>
      <c r="AG1262" s="11">
        <f>AG1263</f>
        <v>0</v>
      </c>
      <c r="AH1262" s="11">
        <f t="shared" si="2918"/>
        <v>13.9</v>
      </c>
      <c r="AI1262" s="11">
        <f t="shared" si="2919"/>
        <v>13.8</v>
      </c>
      <c r="AJ1262" s="11">
        <f t="shared" si="2920"/>
        <v>13.8</v>
      </c>
      <c r="AK1262" s="11">
        <f>AK1263</f>
        <v>0</v>
      </c>
      <c r="AL1262" s="11">
        <f>AL1263</f>
        <v>0</v>
      </c>
      <c r="AM1262" s="11">
        <f>AM1263</f>
        <v>0</v>
      </c>
      <c r="AN1262" s="11">
        <f t="shared" si="2894"/>
        <v>13.9</v>
      </c>
      <c r="AO1262" s="11">
        <f t="shared" si="2895"/>
        <v>13.8</v>
      </c>
      <c r="AP1262" s="11">
        <f t="shared" si="2896"/>
        <v>13.8</v>
      </c>
      <c r="AQ1262" s="11">
        <f>AQ1263</f>
        <v>0</v>
      </c>
      <c r="AR1262" s="11">
        <f>AR1263</f>
        <v>0</v>
      </c>
      <c r="AS1262" s="11">
        <f>AS1263</f>
        <v>0</v>
      </c>
      <c r="AT1262" s="11">
        <f t="shared" si="2897"/>
        <v>13.9</v>
      </c>
      <c r="AU1262" s="11">
        <f t="shared" si="2898"/>
        <v>13.8</v>
      </c>
      <c r="AV1262" s="11">
        <f t="shared" si="2899"/>
        <v>13.8</v>
      </c>
      <c r="AW1262" s="11">
        <f>AW1263</f>
        <v>0</v>
      </c>
      <c r="AX1262" s="11">
        <f>AX1263</f>
        <v>0</v>
      </c>
      <c r="AY1262" s="11">
        <f>AY1263</f>
        <v>0</v>
      </c>
      <c r="AZ1262" s="11">
        <f t="shared" si="2900"/>
        <v>13.9</v>
      </c>
      <c r="BA1262" s="11">
        <f t="shared" si="2901"/>
        <v>13.8</v>
      </c>
      <c r="BB1262" s="11">
        <f t="shared" si="2902"/>
        <v>13.8</v>
      </c>
      <c r="BC1262" s="11">
        <f>BC1263</f>
        <v>0</v>
      </c>
      <c r="BD1262" s="11">
        <f>BD1263</f>
        <v>0</v>
      </c>
      <c r="BE1262" s="11">
        <f>BE1263</f>
        <v>0</v>
      </c>
      <c r="BF1262" s="11">
        <f t="shared" si="2903"/>
        <v>13.9</v>
      </c>
      <c r="BG1262" s="11">
        <f t="shared" si="2904"/>
        <v>13.8</v>
      </c>
      <c r="BH1262" s="11">
        <f t="shared" si="2905"/>
        <v>13.8</v>
      </c>
      <c r="BI1262" s="11">
        <f>BI1263</f>
        <v>0</v>
      </c>
      <c r="BJ1262" s="11">
        <f>BJ1263</f>
        <v>0</v>
      </c>
      <c r="BK1262" s="11">
        <f>BK1263</f>
        <v>0</v>
      </c>
      <c r="BL1262" s="11">
        <f t="shared" si="2893"/>
        <v>13.9</v>
      </c>
      <c r="BM1262" s="11">
        <f>BM1263</f>
        <v>0</v>
      </c>
      <c r="BN1262" s="43">
        <f t="shared" si="2976"/>
        <v>13.9</v>
      </c>
      <c r="BO1262" s="11">
        <f t="shared" si="2955"/>
        <v>13.8</v>
      </c>
      <c r="BP1262" s="11">
        <f>BP1263</f>
        <v>0</v>
      </c>
      <c r="BQ1262" s="43">
        <f t="shared" si="2977"/>
        <v>13.8</v>
      </c>
      <c r="BR1262" s="11">
        <f t="shared" si="2956"/>
        <v>13.8</v>
      </c>
      <c r="BS1262" s="11">
        <f>BS1263</f>
        <v>0</v>
      </c>
      <c r="BT1262" s="43">
        <f t="shared" si="2978"/>
        <v>13.8</v>
      </c>
      <c r="BU1262" s="11">
        <f>BU1263</f>
        <v>0</v>
      </c>
      <c r="BV1262" s="21"/>
      <c r="BW1262" s="21"/>
      <c r="BX1262" s="1" t="str">
        <f t="shared" si="2957"/>
        <v/>
      </c>
    </row>
    <row r="1263" spans="1:77" ht="31.2" customHeight="1" x14ac:dyDescent="0.3">
      <c r="A1263" s="62" t="s">
        <v>822</v>
      </c>
      <c r="B1263" s="63">
        <v>800</v>
      </c>
      <c r="C1263" s="62" t="s">
        <v>66</v>
      </c>
      <c r="D1263" s="62" t="s">
        <v>66</v>
      </c>
      <c r="E1263" s="64" t="s">
        <v>694</v>
      </c>
      <c r="F1263" s="11">
        <v>13.9</v>
      </c>
      <c r="G1263" s="11">
        <v>13.8</v>
      </c>
      <c r="H1263" s="11">
        <v>13.8</v>
      </c>
      <c r="I1263" s="11"/>
      <c r="J1263" s="11"/>
      <c r="K1263" s="11"/>
      <c r="L1263" s="11">
        <f t="shared" ref="L1263:L1326" si="2984">F1263+I1263</f>
        <v>13.9</v>
      </c>
      <c r="M1263" s="11">
        <f t="shared" ref="M1263:M1326" si="2985">G1263+J1263</f>
        <v>13.8</v>
      </c>
      <c r="N1263" s="11">
        <f t="shared" ref="N1263:N1326" si="2986">H1263+K1263</f>
        <v>13.8</v>
      </c>
      <c r="O1263" s="11"/>
      <c r="P1263" s="11"/>
      <c r="Q1263" s="11"/>
      <c r="R1263" s="11">
        <f t="shared" si="2909"/>
        <v>13.9</v>
      </c>
      <c r="S1263" s="11">
        <f t="shared" si="2910"/>
        <v>13.8</v>
      </c>
      <c r="T1263" s="11">
        <f t="shared" si="2911"/>
        <v>13.8</v>
      </c>
      <c r="U1263" s="11"/>
      <c r="V1263" s="11"/>
      <c r="W1263" s="11"/>
      <c r="X1263" s="11">
        <f t="shared" si="2912"/>
        <v>13.9</v>
      </c>
      <c r="Y1263" s="11">
        <f t="shared" si="2913"/>
        <v>13.8</v>
      </c>
      <c r="Z1263" s="11">
        <f t="shared" si="2914"/>
        <v>13.8</v>
      </c>
      <c r="AA1263" s="11"/>
      <c r="AB1263" s="11"/>
      <c r="AC1263" s="11"/>
      <c r="AD1263" s="11">
        <f t="shared" si="2915"/>
        <v>13.9</v>
      </c>
      <c r="AE1263" s="11">
        <f t="shared" si="2916"/>
        <v>13.8</v>
      </c>
      <c r="AF1263" s="11">
        <f t="shared" si="2917"/>
        <v>13.8</v>
      </c>
      <c r="AG1263" s="11"/>
      <c r="AH1263" s="11">
        <f t="shared" si="2918"/>
        <v>13.9</v>
      </c>
      <c r="AI1263" s="11">
        <f t="shared" si="2919"/>
        <v>13.8</v>
      </c>
      <c r="AJ1263" s="11">
        <f t="shared" si="2920"/>
        <v>13.8</v>
      </c>
      <c r="AK1263" s="11"/>
      <c r="AL1263" s="11"/>
      <c r="AM1263" s="11"/>
      <c r="AN1263" s="11">
        <f t="shared" si="2894"/>
        <v>13.9</v>
      </c>
      <c r="AO1263" s="11">
        <f t="shared" si="2895"/>
        <v>13.8</v>
      </c>
      <c r="AP1263" s="11">
        <f t="shared" si="2896"/>
        <v>13.8</v>
      </c>
      <c r="AQ1263" s="11"/>
      <c r="AR1263" s="11"/>
      <c r="AS1263" s="11"/>
      <c r="AT1263" s="11">
        <f t="shared" si="2897"/>
        <v>13.9</v>
      </c>
      <c r="AU1263" s="11">
        <f t="shared" si="2898"/>
        <v>13.8</v>
      </c>
      <c r="AV1263" s="11">
        <f t="shared" si="2899"/>
        <v>13.8</v>
      </c>
      <c r="AW1263" s="11"/>
      <c r="AX1263" s="11"/>
      <c r="AY1263" s="11"/>
      <c r="AZ1263" s="11">
        <f t="shared" si="2900"/>
        <v>13.9</v>
      </c>
      <c r="BA1263" s="11">
        <f t="shared" si="2901"/>
        <v>13.8</v>
      </c>
      <c r="BB1263" s="11">
        <f t="shared" si="2902"/>
        <v>13.8</v>
      </c>
      <c r="BC1263" s="11"/>
      <c r="BD1263" s="11"/>
      <c r="BE1263" s="11"/>
      <c r="BF1263" s="11">
        <f t="shared" si="2903"/>
        <v>13.9</v>
      </c>
      <c r="BG1263" s="11">
        <f t="shared" si="2904"/>
        <v>13.8</v>
      </c>
      <c r="BH1263" s="11">
        <f t="shared" si="2905"/>
        <v>13.8</v>
      </c>
      <c r="BI1263" s="11"/>
      <c r="BJ1263" s="11"/>
      <c r="BK1263" s="11"/>
      <c r="BL1263" s="11">
        <f t="shared" si="2893"/>
        <v>13.9</v>
      </c>
      <c r="BM1263" s="11"/>
      <c r="BN1263" s="43">
        <f t="shared" si="2976"/>
        <v>13.9</v>
      </c>
      <c r="BO1263" s="11">
        <f t="shared" si="2955"/>
        <v>13.8</v>
      </c>
      <c r="BP1263" s="11"/>
      <c r="BQ1263" s="43">
        <f t="shared" si="2977"/>
        <v>13.8</v>
      </c>
      <c r="BR1263" s="11">
        <f t="shared" si="2956"/>
        <v>13.8</v>
      </c>
      <c r="BS1263" s="11"/>
      <c r="BT1263" s="43">
        <f t="shared" si="2978"/>
        <v>13.8</v>
      </c>
      <c r="BU1263" s="11"/>
      <c r="BV1263" s="21"/>
      <c r="BW1263" s="21"/>
      <c r="BX1263" s="1" t="str">
        <f t="shared" si="2957"/>
        <v>0505</v>
      </c>
    </row>
    <row r="1264" spans="1:77" ht="15.6" customHeight="1" x14ac:dyDescent="0.3">
      <c r="A1264" s="62" t="s">
        <v>823</v>
      </c>
      <c r="B1264" s="63"/>
      <c r="C1264" s="62"/>
      <c r="D1264" s="62"/>
      <c r="E1264" s="64" t="s">
        <v>824</v>
      </c>
      <c r="F1264" s="11">
        <f t="shared" ref="F1264:K1264" si="2987">F1265+F1268</f>
        <v>1045.5</v>
      </c>
      <c r="G1264" s="11">
        <f t="shared" si="2987"/>
        <v>27578.9</v>
      </c>
      <c r="H1264" s="11">
        <f t="shared" si="2987"/>
        <v>1045.5</v>
      </c>
      <c r="I1264" s="11">
        <f t="shared" si="2987"/>
        <v>0</v>
      </c>
      <c r="J1264" s="11">
        <f t="shared" si="2987"/>
        <v>0</v>
      </c>
      <c r="K1264" s="11">
        <f t="shared" si="2987"/>
        <v>0</v>
      </c>
      <c r="L1264" s="11">
        <f t="shared" si="2984"/>
        <v>1045.5</v>
      </c>
      <c r="M1264" s="11">
        <f t="shared" si="2985"/>
        <v>27578.9</v>
      </c>
      <c r="N1264" s="11">
        <f t="shared" si="2986"/>
        <v>1045.5</v>
      </c>
      <c r="O1264" s="11">
        <f>O1265+O1268</f>
        <v>0</v>
      </c>
      <c r="P1264" s="11">
        <f>P1265+P1268</f>
        <v>0</v>
      </c>
      <c r="Q1264" s="11">
        <f>Q1265+Q1268</f>
        <v>0</v>
      </c>
      <c r="R1264" s="11">
        <f t="shared" si="2909"/>
        <v>1045.5</v>
      </c>
      <c r="S1264" s="11">
        <f t="shared" si="2910"/>
        <v>27578.9</v>
      </c>
      <c r="T1264" s="11">
        <f t="shared" si="2911"/>
        <v>1045.5</v>
      </c>
      <c r="U1264" s="11">
        <f>U1265+U1268</f>
        <v>0</v>
      </c>
      <c r="V1264" s="11">
        <f>V1265+V1268</f>
        <v>0</v>
      </c>
      <c r="W1264" s="11">
        <f>W1265+W1268</f>
        <v>0</v>
      </c>
      <c r="X1264" s="11">
        <f t="shared" si="2912"/>
        <v>1045.5</v>
      </c>
      <c r="Y1264" s="11">
        <f t="shared" si="2913"/>
        <v>27578.9</v>
      </c>
      <c r="Z1264" s="11">
        <f t="shared" si="2914"/>
        <v>1045.5</v>
      </c>
      <c r="AA1264" s="11">
        <f>AA1265+AA1268</f>
        <v>0</v>
      </c>
      <c r="AB1264" s="11">
        <f>AB1265+AB1268</f>
        <v>0</v>
      </c>
      <c r="AC1264" s="11">
        <f>AC1265+AC1268</f>
        <v>0</v>
      </c>
      <c r="AD1264" s="11">
        <f t="shared" si="2915"/>
        <v>1045.5</v>
      </c>
      <c r="AE1264" s="11">
        <f t="shared" si="2916"/>
        <v>27578.9</v>
      </c>
      <c r="AF1264" s="11">
        <f t="shared" si="2917"/>
        <v>1045.5</v>
      </c>
      <c r="AG1264" s="11">
        <f>AG1265+AG1268</f>
        <v>0</v>
      </c>
      <c r="AH1264" s="11">
        <f t="shared" si="2918"/>
        <v>1045.5</v>
      </c>
      <c r="AI1264" s="11">
        <f t="shared" si="2919"/>
        <v>27578.9</v>
      </c>
      <c r="AJ1264" s="11">
        <f t="shared" si="2920"/>
        <v>1045.5</v>
      </c>
      <c r="AK1264" s="11">
        <f>AK1265+AK1268</f>
        <v>0</v>
      </c>
      <c r="AL1264" s="11">
        <f>AL1265+AL1268</f>
        <v>0</v>
      </c>
      <c r="AM1264" s="11">
        <f>AM1265+AM1268</f>
        <v>0</v>
      </c>
      <c r="AN1264" s="11">
        <f t="shared" si="2894"/>
        <v>1045.5</v>
      </c>
      <c r="AO1264" s="11">
        <f t="shared" si="2895"/>
        <v>27578.9</v>
      </c>
      <c r="AP1264" s="11">
        <f t="shared" si="2896"/>
        <v>1045.5</v>
      </c>
      <c r="AQ1264" s="11">
        <f>AQ1265+AQ1268</f>
        <v>0</v>
      </c>
      <c r="AR1264" s="11">
        <f>AR1265+AR1268</f>
        <v>0</v>
      </c>
      <c r="AS1264" s="11">
        <f>AS1265+AS1268</f>
        <v>0</v>
      </c>
      <c r="AT1264" s="11">
        <f t="shared" si="2897"/>
        <v>1045.5</v>
      </c>
      <c r="AU1264" s="11">
        <f t="shared" si="2898"/>
        <v>27578.9</v>
      </c>
      <c r="AV1264" s="11">
        <f t="shared" si="2899"/>
        <v>1045.5</v>
      </c>
      <c r="AW1264" s="11">
        <f>AW1265+AW1268</f>
        <v>0</v>
      </c>
      <c r="AX1264" s="11">
        <f>AX1265+AX1268</f>
        <v>0</v>
      </c>
      <c r="AY1264" s="11">
        <f>AY1265+AY1268</f>
        <v>0</v>
      </c>
      <c r="AZ1264" s="11">
        <f t="shared" si="2900"/>
        <v>1045.5</v>
      </c>
      <c r="BA1264" s="11">
        <f t="shared" si="2901"/>
        <v>27578.9</v>
      </c>
      <c r="BB1264" s="11">
        <f t="shared" si="2902"/>
        <v>1045.5</v>
      </c>
      <c r="BC1264" s="11">
        <f>BC1265+BC1268</f>
        <v>0</v>
      </c>
      <c r="BD1264" s="11">
        <f>BD1265+BD1268</f>
        <v>0</v>
      </c>
      <c r="BE1264" s="11">
        <f>BE1265+BE1268</f>
        <v>0</v>
      </c>
      <c r="BF1264" s="11">
        <f t="shared" si="2903"/>
        <v>1045.5</v>
      </c>
      <c r="BG1264" s="11">
        <f t="shared" si="2904"/>
        <v>27578.9</v>
      </c>
      <c r="BH1264" s="11">
        <f t="shared" si="2905"/>
        <v>1045.5</v>
      </c>
      <c r="BI1264" s="11">
        <f>BI1265+BI1268</f>
        <v>0</v>
      </c>
      <c r="BJ1264" s="11">
        <f>BJ1265+BJ1268</f>
        <v>0</v>
      </c>
      <c r="BK1264" s="11">
        <f>BK1265+BK1268</f>
        <v>0</v>
      </c>
      <c r="BL1264" s="11">
        <f t="shared" si="2893"/>
        <v>1045.5</v>
      </c>
      <c r="BM1264" s="11">
        <f>BM1265+BM1268</f>
        <v>0</v>
      </c>
      <c r="BN1264" s="43">
        <f t="shared" si="2976"/>
        <v>1045.5</v>
      </c>
      <c r="BO1264" s="11">
        <f t="shared" si="2955"/>
        <v>27578.9</v>
      </c>
      <c r="BP1264" s="11">
        <f>BP1265+BP1268</f>
        <v>0</v>
      </c>
      <c r="BQ1264" s="43">
        <f t="shared" si="2977"/>
        <v>27578.9</v>
      </c>
      <c r="BR1264" s="11">
        <f t="shared" si="2956"/>
        <v>1045.5</v>
      </c>
      <c r="BS1264" s="11">
        <f>BS1265+BS1268</f>
        <v>0</v>
      </c>
      <c r="BT1264" s="43">
        <f t="shared" si="2978"/>
        <v>1045.5</v>
      </c>
      <c r="BU1264" s="11">
        <f>BU1265+BU1268</f>
        <v>0</v>
      </c>
      <c r="BV1264" s="21"/>
      <c r="BW1264" s="21"/>
      <c r="BX1264" s="1" t="str">
        <f t="shared" si="2957"/>
        <v/>
      </c>
    </row>
    <row r="1265" spans="1:76" ht="31.2" customHeight="1" x14ac:dyDescent="0.3">
      <c r="A1265" s="62" t="s">
        <v>823</v>
      </c>
      <c r="B1265" s="63" t="s">
        <v>64</v>
      </c>
      <c r="C1265" s="62"/>
      <c r="D1265" s="62"/>
      <c r="E1265" s="64" t="s">
        <v>65</v>
      </c>
      <c r="F1265" s="11">
        <f t="shared" ref="F1265:K1265" si="2988">F1267</f>
        <v>0</v>
      </c>
      <c r="G1265" s="11">
        <f t="shared" si="2988"/>
        <v>26533.4</v>
      </c>
      <c r="H1265" s="11">
        <f t="shared" si="2988"/>
        <v>0</v>
      </c>
      <c r="I1265" s="11">
        <f t="shared" si="2988"/>
        <v>0</v>
      </c>
      <c r="J1265" s="11">
        <f t="shared" si="2988"/>
        <v>0</v>
      </c>
      <c r="K1265" s="11">
        <f t="shared" si="2988"/>
        <v>0</v>
      </c>
      <c r="L1265" s="11">
        <f t="shared" si="2984"/>
        <v>0</v>
      </c>
      <c r="M1265" s="11">
        <f t="shared" si="2985"/>
        <v>26533.4</v>
      </c>
      <c r="N1265" s="11">
        <f t="shared" si="2986"/>
        <v>0</v>
      </c>
      <c r="O1265" s="11">
        <f>O1267</f>
        <v>0</v>
      </c>
      <c r="P1265" s="11">
        <f>P1267</f>
        <v>0</v>
      </c>
      <c r="Q1265" s="11">
        <f>Q1267</f>
        <v>0</v>
      </c>
      <c r="R1265" s="11">
        <f t="shared" si="2909"/>
        <v>0</v>
      </c>
      <c r="S1265" s="11">
        <f t="shared" si="2910"/>
        <v>26533.4</v>
      </c>
      <c r="T1265" s="11">
        <f t="shared" si="2911"/>
        <v>0</v>
      </c>
      <c r="U1265" s="11">
        <f>U1267</f>
        <v>0</v>
      </c>
      <c r="V1265" s="11">
        <f>V1267</f>
        <v>0</v>
      </c>
      <c r="W1265" s="11">
        <f>W1267</f>
        <v>0</v>
      </c>
      <c r="X1265" s="11">
        <f t="shared" si="2912"/>
        <v>0</v>
      </c>
      <c r="Y1265" s="11">
        <f t="shared" si="2913"/>
        <v>26533.4</v>
      </c>
      <c r="Z1265" s="11">
        <f t="shared" si="2914"/>
        <v>0</v>
      </c>
      <c r="AA1265" s="11">
        <f>AA1267</f>
        <v>0</v>
      </c>
      <c r="AB1265" s="11">
        <f>AB1267</f>
        <v>0</v>
      </c>
      <c r="AC1265" s="11">
        <f>AC1267</f>
        <v>0</v>
      </c>
      <c r="AD1265" s="11">
        <f t="shared" si="2915"/>
        <v>0</v>
      </c>
      <c r="AE1265" s="11">
        <f t="shared" si="2916"/>
        <v>26533.4</v>
      </c>
      <c r="AF1265" s="11">
        <f t="shared" si="2917"/>
        <v>0</v>
      </c>
      <c r="AG1265" s="11">
        <f>AG1267</f>
        <v>0</v>
      </c>
      <c r="AH1265" s="11">
        <f t="shared" si="2918"/>
        <v>0</v>
      </c>
      <c r="AI1265" s="11">
        <f t="shared" si="2919"/>
        <v>26533.4</v>
      </c>
      <c r="AJ1265" s="11">
        <f t="shared" si="2920"/>
        <v>0</v>
      </c>
      <c r="AK1265" s="11">
        <f>AK1267</f>
        <v>0</v>
      </c>
      <c r="AL1265" s="11">
        <f>AL1267</f>
        <v>0</v>
      </c>
      <c r="AM1265" s="11">
        <f>AM1267</f>
        <v>0</v>
      </c>
      <c r="AN1265" s="11">
        <f t="shared" si="2894"/>
        <v>0</v>
      </c>
      <c r="AO1265" s="11">
        <f t="shared" si="2895"/>
        <v>26533.4</v>
      </c>
      <c r="AP1265" s="11">
        <f t="shared" si="2896"/>
        <v>0</v>
      </c>
      <c r="AQ1265" s="11">
        <f>AQ1267</f>
        <v>0</v>
      </c>
      <c r="AR1265" s="11">
        <f>AR1267</f>
        <v>0</v>
      </c>
      <c r="AS1265" s="11">
        <f>AS1267</f>
        <v>0</v>
      </c>
      <c r="AT1265" s="11">
        <f t="shared" si="2897"/>
        <v>0</v>
      </c>
      <c r="AU1265" s="11">
        <f t="shared" si="2898"/>
        <v>26533.4</v>
      </c>
      <c r="AV1265" s="11">
        <f t="shared" si="2899"/>
        <v>0</v>
      </c>
      <c r="AW1265" s="11">
        <f>AW1267</f>
        <v>0</v>
      </c>
      <c r="AX1265" s="11">
        <f>AX1267</f>
        <v>0</v>
      </c>
      <c r="AY1265" s="11">
        <f>AY1267</f>
        <v>0</v>
      </c>
      <c r="AZ1265" s="11">
        <f t="shared" si="2900"/>
        <v>0</v>
      </c>
      <c r="BA1265" s="11">
        <f t="shared" si="2901"/>
        <v>26533.4</v>
      </c>
      <c r="BB1265" s="11">
        <f t="shared" si="2902"/>
        <v>0</v>
      </c>
      <c r="BC1265" s="11">
        <f>BC1267+BC1266</f>
        <v>0</v>
      </c>
      <c r="BD1265" s="11">
        <f>BD1267+BD1266</f>
        <v>0</v>
      </c>
      <c r="BE1265" s="11">
        <f>BE1267+BE1266</f>
        <v>0</v>
      </c>
      <c r="BF1265" s="11">
        <f t="shared" si="2903"/>
        <v>0</v>
      </c>
      <c r="BG1265" s="11">
        <f t="shared" si="2904"/>
        <v>26533.4</v>
      </c>
      <c r="BH1265" s="11">
        <f t="shared" si="2905"/>
        <v>0</v>
      </c>
      <c r="BI1265" s="11">
        <f>BI1267+BI1266</f>
        <v>0</v>
      </c>
      <c r="BJ1265" s="11">
        <f>BJ1267+BJ1266</f>
        <v>0</v>
      </c>
      <c r="BK1265" s="11">
        <f>BK1267+BK1266</f>
        <v>0</v>
      </c>
      <c r="BL1265" s="11">
        <f t="shared" si="2893"/>
        <v>0</v>
      </c>
      <c r="BM1265" s="11">
        <f>BM1267+BM1266</f>
        <v>0</v>
      </c>
      <c r="BN1265" s="43">
        <f t="shared" si="2976"/>
        <v>0</v>
      </c>
      <c r="BO1265" s="11">
        <f t="shared" si="2955"/>
        <v>26533.4</v>
      </c>
      <c r="BP1265" s="11">
        <f>BP1267+BP1266</f>
        <v>0</v>
      </c>
      <c r="BQ1265" s="43">
        <f t="shared" si="2977"/>
        <v>26533.4</v>
      </c>
      <c r="BR1265" s="11">
        <f t="shared" si="2956"/>
        <v>0</v>
      </c>
      <c r="BS1265" s="11">
        <f>BS1267+BS1266</f>
        <v>0</v>
      </c>
      <c r="BT1265" s="43">
        <f t="shared" si="2978"/>
        <v>0</v>
      </c>
      <c r="BU1265" s="11">
        <f>BU1267+BU1266</f>
        <v>0</v>
      </c>
      <c r="BV1265" s="21"/>
      <c r="BW1265" s="21"/>
      <c r="BX1265" s="1" t="str">
        <f t="shared" si="2957"/>
        <v/>
      </c>
    </row>
    <row r="1266" spans="1:76" s="1" customFormat="1" ht="15.6" hidden="1" customHeight="1" x14ac:dyDescent="0.3">
      <c r="A1266" s="8" t="s">
        <v>823</v>
      </c>
      <c r="B1266" s="9" t="s">
        <v>64</v>
      </c>
      <c r="C1266" s="23" t="s">
        <v>66</v>
      </c>
      <c r="D1266" s="8" t="s">
        <v>323</v>
      </c>
      <c r="E1266" s="24" t="s">
        <v>768</v>
      </c>
      <c r="F1266" s="11"/>
      <c r="G1266" s="11"/>
      <c r="H1266" s="11"/>
      <c r="I1266" s="11"/>
      <c r="J1266" s="11"/>
      <c r="K1266" s="11"/>
      <c r="L1266" s="11"/>
      <c r="M1266" s="11"/>
      <c r="N1266" s="11"/>
      <c r="O1266" s="11"/>
      <c r="P1266" s="11"/>
      <c r="Q1266" s="11"/>
      <c r="R1266" s="11"/>
      <c r="S1266" s="11"/>
      <c r="T1266" s="11"/>
      <c r="U1266" s="11"/>
      <c r="V1266" s="11"/>
      <c r="W1266" s="11"/>
      <c r="X1266" s="11"/>
      <c r="Y1266" s="11"/>
      <c r="Z1266" s="11"/>
      <c r="AA1266" s="11"/>
      <c r="AB1266" s="11"/>
      <c r="AC1266" s="11"/>
      <c r="AD1266" s="11"/>
      <c r="AE1266" s="11"/>
      <c r="AF1266" s="11"/>
      <c r="AG1266" s="11"/>
      <c r="AH1266" s="11"/>
      <c r="AI1266" s="11"/>
      <c r="AJ1266" s="11"/>
      <c r="AK1266" s="11"/>
      <c r="AL1266" s="11"/>
      <c r="AM1266" s="11"/>
      <c r="AN1266" s="11"/>
      <c r="AO1266" s="11"/>
      <c r="AP1266" s="11"/>
      <c r="AQ1266" s="11"/>
      <c r="AR1266" s="11"/>
      <c r="AS1266" s="11"/>
      <c r="AT1266" s="11"/>
      <c r="AU1266" s="11"/>
      <c r="AV1266" s="11"/>
      <c r="AW1266" s="11"/>
      <c r="AX1266" s="11"/>
      <c r="AY1266" s="11"/>
      <c r="AZ1266" s="11">
        <v>0</v>
      </c>
      <c r="BA1266" s="11">
        <v>0</v>
      </c>
      <c r="BB1266" s="11">
        <v>0</v>
      </c>
      <c r="BC1266" s="11">
        <v>0</v>
      </c>
      <c r="BD1266" s="11"/>
      <c r="BE1266" s="11"/>
      <c r="BF1266" s="11">
        <f t="shared" si="2903"/>
        <v>0</v>
      </c>
      <c r="BG1266" s="11">
        <f t="shared" si="2904"/>
        <v>0</v>
      </c>
      <c r="BH1266" s="11">
        <f t="shared" si="2905"/>
        <v>0</v>
      </c>
      <c r="BI1266" s="11"/>
      <c r="BJ1266" s="11"/>
      <c r="BK1266" s="11"/>
      <c r="BL1266" s="11">
        <f t="shared" si="2893"/>
        <v>0</v>
      </c>
      <c r="BM1266" s="11"/>
      <c r="BN1266" s="11"/>
      <c r="BO1266" s="11">
        <f t="shared" si="2955"/>
        <v>0</v>
      </c>
      <c r="BP1266" s="11"/>
      <c r="BQ1266" s="11"/>
      <c r="BR1266" s="11">
        <f t="shared" si="2956"/>
        <v>0</v>
      </c>
      <c r="BS1266" s="11"/>
      <c r="BT1266" s="11"/>
      <c r="BU1266" s="11"/>
      <c r="BV1266" s="21">
        <v>0</v>
      </c>
      <c r="BW1266" s="21"/>
      <c r="BX1266" s="1" t="str">
        <f t="shared" si="2957"/>
        <v>0502</v>
      </c>
    </row>
    <row r="1267" spans="1:76" ht="31.2" customHeight="1" x14ac:dyDescent="0.3">
      <c r="A1267" s="62" t="s">
        <v>823</v>
      </c>
      <c r="B1267" s="63">
        <v>200</v>
      </c>
      <c r="C1267" s="62" t="s">
        <v>66</v>
      </c>
      <c r="D1267" s="62" t="s">
        <v>71</v>
      </c>
      <c r="E1267" s="64" t="s">
        <v>825</v>
      </c>
      <c r="F1267" s="11">
        <v>0</v>
      </c>
      <c r="G1267" s="11">
        <v>26533.4</v>
      </c>
      <c r="H1267" s="11">
        <v>0</v>
      </c>
      <c r="I1267" s="11"/>
      <c r="J1267" s="11"/>
      <c r="K1267" s="11"/>
      <c r="L1267" s="11">
        <f t="shared" si="2984"/>
        <v>0</v>
      </c>
      <c r="M1267" s="11">
        <f t="shared" si="2985"/>
        <v>26533.4</v>
      </c>
      <c r="N1267" s="11">
        <f t="shared" si="2986"/>
        <v>0</v>
      </c>
      <c r="O1267" s="11"/>
      <c r="P1267" s="11"/>
      <c r="Q1267" s="11"/>
      <c r="R1267" s="11">
        <f t="shared" si="2909"/>
        <v>0</v>
      </c>
      <c r="S1267" s="11">
        <f t="shared" si="2910"/>
        <v>26533.4</v>
      </c>
      <c r="T1267" s="11">
        <f t="shared" si="2911"/>
        <v>0</v>
      </c>
      <c r="U1267" s="11"/>
      <c r="V1267" s="11"/>
      <c r="W1267" s="11"/>
      <c r="X1267" s="11">
        <f t="shared" si="2912"/>
        <v>0</v>
      </c>
      <c r="Y1267" s="11">
        <f t="shared" si="2913"/>
        <v>26533.4</v>
      </c>
      <c r="Z1267" s="11">
        <f t="shared" si="2914"/>
        <v>0</v>
      </c>
      <c r="AA1267" s="11"/>
      <c r="AB1267" s="11"/>
      <c r="AC1267" s="11"/>
      <c r="AD1267" s="11">
        <f t="shared" si="2915"/>
        <v>0</v>
      </c>
      <c r="AE1267" s="11">
        <f t="shared" si="2916"/>
        <v>26533.4</v>
      </c>
      <c r="AF1267" s="11">
        <f t="shared" si="2917"/>
        <v>0</v>
      </c>
      <c r="AG1267" s="11"/>
      <c r="AH1267" s="11">
        <f t="shared" si="2918"/>
        <v>0</v>
      </c>
      <c r="AI1267" s="11">
        <f t="shared" si="2919"/>
        <v>26533.4</v>
      </c>
      <c r="AJ1267" s="11">
        <f t="shared" si="2920"/>
        <v>0</v>
      </c>
      <c r="AK1267" s="11"/>
      <c r="AL1267" s="11"/>
      <c r="AM1267" s="11"/>
      <c r="AN1267" s="11">
        <f t="shared" si="2894"/>
        <v>0</v>
      </c>
      <c r="AO1267" s="11">
        <f t="shared" si="2895"/>
        <v>26533.4</v>
      </c>
      <c r="AP1267" s="11">
        <f t="shared" si="2896"/>
        <v>0</v>
      </c>
      <c r="AQ1267" s="11"/>
      <c r="AR1267" s="11"/>
      <c r="AS1267" s="11"/>
      <c r="AT1267" s="11">
        <f t="shared" si="2897"/>
        <v>0</v>
      </c>
      <c r="AU1267" s="11">
        <f t="shared" si="2898"/>
        <v>26533.4</v>
      </c>
      <c r="AV1267" s="11">
        <f t="shared" si="2899"/>
        <v>0</v>
      </c>
      <c r="AW1267" s="11"/>
      <c r="AX1267" s="11"/>
      <c r="AY1267" s="11"/>
      <c r="AZ1267" s="11">
        <f t="shared" si="2900"/>
        <v>0</v>
      </c>
      <c r="BA1267" s="11">
        <f t="shared" si="2901"/>
        <v>26533.4</v>
      </c>
      <c r="BB1267" s="11">
        <f t="shared" si="2902"/>
        <v>0</v>
      </c>
      <c r="BC1267" s="11"/>
      <c r="BD1267" s="11"/>
      <c r="BE1267" s="11"/>
      <c r="BF1267" s="11">
        <f t="shared" si="2903"/>
        <v>0</v>
      </c>
      <c r="BG1267" s="11">
        <f t="shared" si="2904"/>
        <v>26533.4</v>
      </c>
      <c r="BH1267" s="11">
        <f t="shared" si="2905"/>
        <v>0</v>
      </c>
      <c r="BI1267" s="11"/>
      <c r="BJ1267" s="11"/>
      <c r="BK1267" s="11"/>
      <c r="BL1267" s="11">
        <f t="shared" si="2893"/>
        <v>0</v>
      </c>
      <c r="BM1267" s="11"/>
      <c r="BN1267" s="43">
        <f t="shared" ref="BN1267:BN1283" si="2989">BL1267+BM1267</f>
        <v>0</v>
      </c>
      <c r="BO1267" s="11">
        <f t="shared" si="2955"/>
        <v>26533.4</v>
      </c>
      <c r="BP1267" s="11"/>
      <c r="BQ1267" s="43">
        <f t="shared" ref="BQ1267:BQ1283" si="2990">BO1267+BP1267</f>
        <v>26533.4</v>
      </c>
      <c r="BR1267" s="11">
        <f t="shared" si="2956"/>
        <v>0</v>
      </c>
      <c r="BS1267" s="11"/>
      <c r="BT1267" s="43">
        <f t="shared" ref="BT1267:BT1283" si="2991">BR1267+BS1267</f>
        <v>0</v>
      </c>
      <c r="BU1267" s="11"/>
      <c r="BV1267" s="21"/>
      <c r="BW1267" s="21"/>
      <c r="BX1267" s="1" t="str">
        <f t="shared" si="2957"/>
        <v>0504</v>
      </c>
    </row>
    <row r="1268" spans="1:76" ht="15.6" customHeight="1" x14ac:dyDescent="0.3">
      <c r="A1268" s="62" t="s">
        <v>823</v>
      </c>
      <c r="B1268" s="63" t="s">
        <v>58</v>
      </c>
      <c r="C1268" s="62"/>
      <c r="D1268" s="62"/>
      <c r="E1268" s="64" t="s">
        <v>59</v>
      </c>
      <c r="F1268" s="11">
        <f t="shared" ref="F1268:K1268" si="2992">F1269</f>
        <v>1045.5</v>
      </c>
      <c r="G1268" s="11">
        <f t="shared" si="2992"/>
        <v>1045.5</v>
      </c>
      <c r="H1268" s="11">
        <f t="shared" si="2992"/>
        <v>1045.5</v>
      </c>
      <c r="I1268" s="11">
        <f t="shared" si="2992"/>
        <v>0</v>
      </c>
      <c r="J1268" s="11">
        <f t="shared" si="2992"/>
        <v>0</v>
      </c>
      <c r="K1268" s="11">
        <f t="shared" si="2992"/>
        <v>0</v>
      </c>
      <c r="L1268" s="11">
        <f t="shared" si="2984"/>
        <v>1045.5</v>
      </c>
      <c r="M1268" s="11">
        <f t="shared" si="2985"/>
        <v>1045.5</v>
      </c>
      <c r="N1268" s="11">
        <f t="shared" si="2986"/>
        <v>1045.5</v>
      </c>
      <c r="O1268" s="11">
        <f>O1269</f>
        <v>0</v>
      </c>
      <c r="P1268" s="11">
        <f>P1269</f>
        <v>0</v>
      </c>
      <c r="Q1268" s="11">
        <f>Q1269</f>
        <v>0</v>
      </c>
      <c r="R1268" s="11">
        <f t="shared" si="2909"/>
        <v>1045.5</v>
      </c>
      <c r="S1268" s="11">
        <f t="shared" si="2910"/>
        <v>1045.5</v>
      </c>
      <c r="T1268" s="11">
        <f t="shared" si="2911"/>
        <v>1045.5</v>
      </c>
      <c r="U1268" s="11">
        <f>U1269</f>
        <v>0</v>
      </c>
      <c r="V1268" s="11">
        <f>V1269</f>
        <v>0</v>
      </c>
      <c r="W1268" s="11">
        <f>W1269</f>
        <v>0</v>
      </c>
      <c r="X1268" s="11">
        <f t="shared" si="2912"/>
        <v>1045.5</v>
      </c>
      <c r="Y1268" s="11">
        <f t="shared" si="2913"/>
        <v>1045.5</v>
      </c>
      <c r="Z1268" s="11">
        <f t="shared" si="2914"/>
        <v>1045.5</v>
      </c>
      <c r="AA1268" s="11">
        <f>AA1269</f>
        <v>0</v>
      </c>
      <c r="AB1268" s="11">
        <f>AB1269</f>
        <v>0</v>
      </c>
      <c r="AC1268" s="11">
        <f>AC1269</f>
        <v>0</v>
      </c>
      <c r="AD1268" s="11">
        <f t="shared" si="2915"/>
        <v>1045.5</v>
      </c>
      <c r="AE1268" s="11">
        <f t="shared" si="2916"/>
        <v>1045.5</v>
      </c>
      <c r="AF1268" s="11">
        <f t="shared" si="2917"/>
        <v>1045.5</v>
      </c>
      <c r="AG1268" s="11">
        <f>AG1269</f>
        <v>0</v>
      </c>
      <c r="AH1268" s="11">
        <f t="shared" si="2918"/>
        <v>1045.5</v>
      </c>
      <c r="AI1268" s="11">
        <f t="shared" si="2919"/>
        <v>1045.5</v>
      </c>
      <c r="AJ1268" s="11">
        <f t="shared" si="2920"/>
        <v>1045.5</v>
      </c>
      <c r="AK1268" s="11">
        <f>AK1269</f>
        <v>0</v>
      </c>
      <c r="AL1268" s="11">
        <f>AL1269</f>
        <v>0</v>
      </c>
      <c r="AM1268" s="11">
        <f>AM1269</f>
        <v>0</v>
      </c>
      <c r="AN1268" s="11">
        <f t="shared" si="2894"/>
        <v>1045.5</v>
      </c>
      <c r="AO1268" s="11">
        <f t="shared" si="2895"/>
        <v>1045.5</v>
      </c>
      <c r="AP1268" s="11">
        <f t="shared" si="2896"/>
        <v>1045.5</v>
      </c>
      <c r="AQ1268" s="11">
        <f>AQ1269</f>
        <v>0</v>
      </c>
      <c r="AR1268" s="11">
        <f>AR1269</f>
        <v>0</v>
      </c>
      <c r="AS1268" s="11">
        <f>AS1269</f>
        <v>0</v>
      </c>
      <c r="AT1268" s="11">
        <f t="shared" si="2897"/>
        <v>1045.5</v>
      </c>
      <c r="AU1268" s="11">
        <f t="shared" si="2898"/>
        <v>1045.5</v>
      </c>
      <c r="AV1268" s="11">
        <f t="shared" si="2899"/>
        <v>1045.5</v>
      </c>
      <c r="AW1268" s="11">
        <f>AW1269</f>
        <v>0</v>
      </c>
      <c r="AX1268" s="11">
        <f>AX1269</f>
        <v>0</v>
      </c>
      <c r="AY1268" s="11">
        <f>AY1269</f>
        <v>0</v>
      </c>
      <c r="AZ1268" s="11">
        <f t="shared" si="2900"/>
        <v>1045.5</v>
      </c>
      <c r="BA1268" s="11">
        <f t="shared" si="2901"/>
        <v>1045.5</v>
      </c>
      <c r="BB1268" s="11">
        <f t="shared" si="2902"/>
        <v>1045.5</v>
      </c>
      <c r="BC1268" s="11">
        <f>BC1269</f>
        <v>0</v>
      </c>
      <c r="BD1268" s="11">
        <f>BD1269</f>
        <v>0</v>
      </c>
      <c r="BE1268" s="11">
        <f>BE1269</f>
        <v>0</v>
      </c>
      <c r="BF1268" s="11">
        <f t="shared" si="2903"/>
        <v>1045.5</v>
      </c>
      <c r="BG1268" s="11">
        <f t="shared" si="2904"/>
        <v>1045.5</v>
      </c>
      <c r="BH1268" s="11">
        <f t="shared" si="2905"/>
        <v>1045.5</v>
      </c>
      <c r="BI1268" s="11">
        <f>BI1269</f>
        <v>0</v>
      </c>
      <c r="BJ1268" s="11">
        <f>BJ1269</f>
        <v>0</v>
      </c>
      <c r="BK1268" s="11">
        <f>BK1269</f>
        <v>0</v>
      </c>
      <c r="BL1268" s="11">
        <f t="shared" si="2893"/>
        <v>1045.5</v>
      </c>
      <c r="BM1268" s="11">
        <f>BM1269</f>
        <v>0</v>
      </c>
      <c r="BN1268" s="43">
        <f t="shared" si="2989"/>
        <v>1045.5</v>
      </c>
      <c r="BO1268" s="11">
        <f t="shared" si="2955"/>
        <v>1045.5</v>
      </c>
      <c r="BP1268" s="11">
        <f>BP1269</f>
        <v>0</v>
      </c>
      <c r="BQ1268" s="43">
        <f t="shared" si="2990"/>
        <v>1045.5</v>
      </c>
      <c r="BR1268" s="11">
        <f t="shared" si="2956"/>
        <v>1045.5</v>
      </c>
      <c r="BS1268" s="11">
        <f>BS1269</f>
        <v>0</v>
      </c>
      <c r="BT1268" s="43">
        <f t="shared" si="2991"/>
        <v>1045.5</v>
      </c>
      <c r="BU1268" s="11">
        <f>BU1269</f>
        <v>0</v>
      </c>
      <c r="BV1268" s="21"/>
      <c r="BW1268" s="21"/>
      <c r="BX1268" s="1" t="str">
        <f t="shared" si="2957"/>
        <v/>
      </c>
    </row>
    <row r="1269" spans="1:76" ht="15.6" customHeight="1" x14ac:dyDescent="0.3">
      <c r="A1269" s="62" t="s">
        <v>823</v>
      </c>
      <c r="B1269" s="63">
        <v>800</v>
      </c>
      <c r="C1269" s="62" t="s">
        <v>66</v>
      </c>
      <c r="D1269" s="62" t="s">
        <v>323</v>
      </c>
      <c r="E1269" s="64" t="s">
        <v>768</v>
      </c>
      <c r="F1269" s="11">
        <f>1551.4-505.9</f>
        <v>1045.5</v>
      </c>
      <c r="G1269" s="11">
        <f>1551.4-505.9</f>
        <v>1045.5</v>
      </c>
      <c r="H1269" s="11">
        <f>1551.4-505.9</f>
        <v>1045.5</v>
      </c>
      <c r="I1269" s="11"/>
      <c r="J1269" s="11"/>
      <c r="K1269" s="11"/>
      <c r="L1269" s="11">
        <f t="shared" si="2984"/>
        <v>1045.5</v>
      </c>
      <c r="M1269" s="11">
        <f t="shared" si="2985"/>
        <v>1045.5</v>
      </c>
      <c r="N1269" s="11">
        <f t="shared" si="2986"/>
        <v>1045.5</v>
      </c>
      <c r="O1269" s="11"/>
      <c r="P1269" s="11"/>
      <c r="Q1269" s="11"/>
      <c r="R1269" s="11">
        <f t="shared" si="2909"/>
        <v>1045.5</v>
      </c>
      <c r="S1269" s="11">
        <f t="shared" si="2910"/>
        <v>1045.5</v>
      </c>
      <c r="T1269" s="11">
        <f t="shared" si="2911"/>
        <v>1045.5</v>
      </c>
      <c r="U1269" s="11"/>
      <c r="V1269" s="11"/>
      <c r="W1269" s="11"/>
      <c r="X1269" s="11">
        <f t="shared" si="2912"/>
        <v>1045.5</v>
      </c>
      <c r="Y1269" s="11">
        <f t="shared" si="2913"/>
        <v>1045.5</v>
      </c>
      <c r="Z1269" s="11">
        <f t="shared" si="2914"/>
        <v>1045.5</v>
      </c>
      <c r="AA1269" s="11"/>
      <c r="AB1269" s="11"/>
      <c r="AC1269" s="11"/>
      <c r="AD1269" s="11">
        <f t="shared" si="2915"/>
        <v>1045.5</v>
      </c>
      <c r="AE1269" s="11">
        <f t="shared" si="2916"/>
        <v>1045.5</v>
      </c>
      <c r="AF1269" s="11">
        <f t="shared" si="2917"/>
        <v>1045.5</v>
      </c>
      <c r="AG1269" s="11"/>
      <c r="AH1269" s="11">
        <f t="shared" si="2918"/>
        <v>1045.5</v>
      </c>
      <c r="AI1269" s="11">
        <f t="shared" si="2919"/>
        <v>1045.5</v>
      </c>
      <c r="AJ1269" s="11">
        <f t="shared" si="2920"/>
        <v>1045.5</v>
      </c>
      <c r="AK1269" s="11"/>
      <c r="AL1269" s="11"/>
      <c r="AM1269" s="11"/>
      <c r="AN1269" s="11">
        <f t="shared" si="2894"/>
        <v>1045.5</v>
      </c>
      <c r="AO1269" s="11">
        <f t="shared" si="2895"/>
        <v>1045.5</v>
      </c>
      <c r="AP1269" s="11">
        <f t="shared" si="2896"/>
        <v>1045.5</v>
      </c>
      <c r="AQ1269" s="11"/>
      <c r="AR1269" s="11"/>
      <c r="AS1269" s="11"/>
      <c r="AT1269" s="11">
        <f t="shared" si="2897"/>
        <v>1045.5</v>
      </c>
      <c r="AU1269" s="11">
        <f t="shared" si="2898"/>
        <v>1045.5</v>
      </c>
      <c r="AV1269" s="11">
        <f t="shared" si="2899"/>
        <v>1045.5</v>
      </c>
      <c r="AW1269" s="11"/>
      <c r="AX1269" s="11"/>
      <c r="AY1269" s="11"/>
      <c r="AZ1269" s="11">
        <f t="shared" si="2900"/>
        <v>1045.5</v>
      </c>
      <c r="BA1269" s="11">
        <f t="shared" si="2901"/>
        <v>1045.5</v>
      </c>
      <c r="BB1269" s="11">
        <f t="shared" si="2902"/>
        <v>1045.5</v>
      </c>
      <c r="BC1269" s="11"/>
      <c r="BD1269" s="11"/>
      <c r="BE1269" s="11"/>
      <c r="BF1269" s="11">
        <f t="shared" si="2903"/>
        <v>1045.5</v>
      </c>
      <c r="BG1269" s="11">
        <f t="shared" si="2904"/>
        <v>1045.5</v>
      </c>
      <c r="BH1269" s="11">
        <f t="shared" si="2905"/>
        <v>1045.5</v>
      </c>
      <c r="BI1269" s="11"/>
      <c r="BJ1269" s="11"/>
      <c r="BK1269" s="11"/>
      <c r="BL1269" s="11">
        <f t="shared" si="2893"/>
        <v>1045.5</v>
      </c>
      <c r="BM1269" s="11"/>
      <c r="BN1269" s="43">
        <f t="shared" si="2989"/>
        <v>1045.5</v>
      </c>
      <c r="BO1269" s="11">
        <f t="shared" si="2955"/>
        <v>1045.5</v>
      </c>
      <c r="BP1269" s="11"/>
      <c r="BQ1269" s="43">
        <f t="shared" si="2990"/>
        <v>1045.5</v>
      </c>
      <c r="BR1269" s="11">
        <f t="shared" si="2956"/>
        <v>1045.5</v>
      </c>
      <c r="BS1269" s="11"/>
      <c r="BT1269" s="43">
        <f t="shared" si="2991"/>
        <v>1045.5</v>
      </c>
      <c r="BU1269" s="11"/>
      <c r="BV1269" s="21"/>
      <c r="BW1269" s="21"/>
      <c r="BX1269" s="1" t="str">
        <f t="shared" si="2957"/>
        <v>0502</v>
      </c>
    </row>
    <row r="1270" spans="1:76" ht="31.2" customHeight="1" x14ac:dyDescent="0.3">
      <c r="A1270" s="62" t="s">
        <v>826</v>
      </c>
      <c r="B1270" s="63"/>
      <c r="C1270" s="62"/>
      <c r="D1270" s="62"/>
      <c r="E1270" s="64" t="s">
        <v>827</v>
      </c>
      <c r="F1270" s="11">
        <f t="shared" ref="F1270:F1289" si="2993">F1271</f>
        <v>35702.6</v>
      </c>
      <c r="G1270" s="11">
        <f t="shared" ref="G1270:G1289" si="2994">G1271</f>
        <v>35702.6</v>
      </c>
      <c r="H1270" s="11">
        <f t="shared" ref="H1270:H1289" si="2995">H1271</f>
        <v>35702.6</v>
      </c>
      <c r="I1270" s="11">
        <f t="shared" ref="I1270:I1289" si="2996">I1271</f>
        <v>0</v>
      </c>
      <c r="J1270" s="11">
        <f t="shared" ref="J1270:J1289" si="2997">J1271</f>
        <v>0</v>
      </c>
      <c r="K1270" s="11">
        <f t="shared" ref="K1270:K1289" si="2998">K1271</f>
        <v>0</v>
      </c>
      <c r="L1270" s="11">
        <f t="shared" si="2984"/>
        <v>35702.6</v>
      </c>
      <c r="M1270" s="11">
        <f t="shared" si="2985"/>
        <v>35702.6</v>
      </c>
      <c r="N1270" s="11">
        <f t="shared" si="2986"/>
        <v>35702.6</v>
      </c>
      <c r="O1270" s="11">
        <f t="shared" ref="O1270:O1289" si="2999">O1271</f>
        <v>8926.4192899999998</v>
      </c>
      <c r="P1270" s="11">
        <f t="shared" ref="P1270:P1289" si="3000">P1271</f>
        <v>0</v>
      </c>
      <c r="Q1270" s="11">
        <f t="shared" ref="Q1270:Q1289" si="3001">Q1271</f>
        <v>0</v>
      </c>
      <c r="R1270" s="11">
        <f t="shared" si="2909"/>
        <v>44629.019289999997</v>
      </c>
      <c r="S1270" s="11">
        <f t="shared" si="2910"/>
        <v>35702.6</v>
      </c>
      <c r="T1270" s="11">
        <f t="shared" si="2911"/>
        <v>35702.6</v>
      </c>
      <c r="U1270" s="11">
        <f>U1271</f>
        <v>0</v>
      </c>
      <c r="V1270" s="11">
        <f>V1271</f>
        <v>0</v>
      </c>
      <c r="W1270" s="11">
        <f>W1271</f>
        <v>0</v>
      </c>
      <c r="X1270" s="11">
        <f t="shared" si="2912"/>
        <v>44629.019289999997</v>
      </c>
      <c r="Y1270" s="11">
        <f t="shared" si="2913"/>
        <v>35702.6</v>
      </c>
      <c r="Z1270" s="11">
        <f t="shared" si="2914"/>
        <v>35702.6</v>
      </c>
      <c r="AA1270" s="11">
        <f>AA1271</f>
        <v>0</v>
      </c>
      <c r="AB1270" s="11">
        <f>AB1271</f>
        <v>0</v>
      </c>
      <c r="AC1270" s="11">
        <f>AC1271</f>
        <v>0</v>
      </c>
      <c r="AD1270" s="11">
        <f t="shared" si="2915"/>
        <v>44629.019289999997</v>
      </c>
      <c r="AE1270" s="11">
        <f t="shared" si="2916"/>
        <v>35702.6</v>
      </c>
      <c r="AF1270" s="11">
        <f t="shared" si="2917"/>
        <v>35702.6</v>
      </c>
      <c r="AG1270" s="11">
        <f>AG1271</f>
        <v>0</v>
      </c>
      <c r="AH1270" s="11">
        <f t="shared" si="2918"/>
        <v>44629.019289999997</v>
      </c>
      <c r="AI1270" s="11">
        <f t="shared" si="2919"/>
        <v>35702.6</v>
      </c>
      <c r="AJ1270" s="11">
        <f t="shared" si="2920"/>
        <v>35702.6</v>
      </c>
      <c r="AK1270" s="11">
        <f>AK1271</f>
        <v>400</v>
      </c>
      <c r="AL1270" s="11">
        <f>AL1271</f>
        <v>0</v>
      </c>
      <c r="AM1270" s="11">
        <f>AM1271</f>
        <v>0</v>
      </c>
      <c r="AN1270" s="11">
        <f t="shared" si="2894"/>
        <v>45029.019289999997</v>
      </c>
      <c r="AO1270" s="11">
        <f t="shared" si="2895"/>
        <v>35702.6</v>
      </c>
      <c r="AP1270" s="11">
        <f t="shared" si="2896"/>
        <v>35702.6</v>
      </c>
      <c r="AQ1270" s="11">
        <f>AQ1271</f>
        <v>0</v>
      </c>
      <c r="AR1270" s="11">
        <f>AR1271</f>
        <v>0</v>
      </c>
      <c r="AS1270" s="11">
        <f>AS1271</f>
        <v>0</v>
      </c>
      <c r="AT1270" s="11">
        <f t="shared" si="2897"/>
        <v>45029.019289999997</v>
      </c>
      <c r="AU1270" s="11">
        <f t="shared" si="2898"/>
        <v>35702.6</v>
      </c>
      <c r="AV1270" s="11">
        <f t="shared" si="2899"/>
        <v>35702.6</v>
      </c>
      <c r="AW1270" s="11">
        <f>AW1271</f>
        <v>8458.3340000000007</v>
      </c>
      <c r="AX1270" s="11">
        <f>AX1271</f>
        <v>0</v>
      </c>
      <c r="AY1270" s="11">
        <f>AY1271</f>
        <v>0</v>
      </c>
      <c r="AZ1270" s="11">
        <f t="shared" si="2900"/>
        <v>53487.353289999999</v>
      </c>
      <c r="BA1270" s="11">
        <f t="shared" si="2901"/>
        <v>35702.6</v>
      </c>
      <c r="BB1270" s="11">
        <f t="shared" si="2902"/>
        <v>35702.6</v>
      </c>
      <c r="BC1270" s="11">
        <f>BC1271</f>
        <v>0</v>
      </c>
      <c r="BD1270" s="11">
        <f>BD1271</f>
        <v>0</v>
      </c>
      <c r="BE1270" s="11">
        <f>BE1271</f>
        <v>0</v>
      </c>
      <c r="BF1270" s="11">
        <f t="shared" si="2903"/>
        <v>53487.353289999999</v>
      </c>
      <c r="BG1270" s="11">
        <f t="shared" si="2904"/>
        <v>35702.6</v>
      </c>
      <c r="BH1270" s="11">
        <f t="shared" si="2905"/>
        <v>35702.6</v>
      </c>
      <c r="BI1270" s="11">
        <f>BI1271</f>
        <v>1694.8820000000001</v>
      </c>
      <c r="BJ1270" s="11">
        <f>BJ1271</f>
        <v>0</v>
      </c>
      <c r="BK1270" s="11">
        <f>BK1271</f>
        <v>0</v>
      </c>
      <c r="BL1270" s="11">
        <f t="shared" si="2893"/>
        <v>55182.235289999997</v>
      </c>
      <c r="BM1270" s="11">
        <f>BM1271</f>
        <v>0</v>
      </c>
      <c r="BN1270" s="43">
        <f t="shared" si="2989"/>
        <v>55182.235289999997</v>
      </c>
      <c r="BO1270" s="11">
        <f t="shared" si="2955"/>
        <v>35702.6</v>
      </c>
      <c r="BP1270" s="11">
        <f>BP1271</f>
        <v>0</v>
      </c>
      <c r="BQ1270" s="43">
        <f t="shared" si="2990"/>
        <v>35702.6</v>
      </c>
      <c r="BR1270" s="11">
        <f t="shared" si="2956"/>
        <v>35702.6</v>
      </c>
      <c r="BS1270" s="11">
        <f>BS1271</f>
        <v>0</v>
      </c>
      <c r="BT1270" s="43">
        <f t="shared" si="2991"/>
        <v>35702.6</v>
      </c>
      <c r="BU1270" s="11">
        <f>BU1271</f>
        <v>0</v>
      </c>
      <c r="BV1270" s="21"/>
      <c r="BW1270" s="21"/>
      <c r="BX1270" s="1" t="str">
        <f t="shared" si="2957"/>
        <v/>
      </c>
    </row>
    <row r="1271" spans="1:76" ht="31.2" customHeight="1" x14ac:dyDescent="0.3">
      <c r="A1271" s="62" t="s">
        <v>826</v>
      </c>
      <c r="B1271" s="63" t="s">
        <v>64</v>
      </c>
      <c r="C1271" s="62"/>
      <c r="D1271" s="62"/>
      <c r="E1271" s="64" t="s">
        <v>65</v>
      </c>
      <c r="F1271" s="11">
        <f t="shared" ref="F1271:K1271" si="3002">F1273</f>
        <v>35702.6</v>
      </c>
      <c r="G1271" s="11">
        <f t="shared" si="3002"/>
        <v>35702.6</v>
      </c>
      <c r="H1271" s="11">
        <f t="shared" si="3002"/>
        <v>35702.6</v>
      </c>
      <c r="I1271" s="11">
        <f t="shared" si="3002"/>
        <v>0</v>
      </c>
      <c r="J1271" s="11">
        <f t="shared" si="3002"/>
        <v>0</v>
      </c>
      <c r="K1271" s="11">
        <f t="shared" si="3002"/>
        <v>0</v>
      </c>
      <c r="L1271" s="11">
        <f t="shared" si="2984"/>
        <v>35702.6</v>
      </c>
      <c r="M1271" s="11">
        <f t="shared" si="2985"/>
        <v>35702.6</v>
      </c>
      <c r="N1271" s="11">
        <f t="shared" si="2986"/>
        <v>35702.6</v>
      </c>
      <c r="O1271" s="11">
        <f>O1273+O1272</f>
        <v>8926.4192899999998</v>
      </c>
      <c r="P1271" s="11">
        <f>P1273+P1272</f>
        <v>0</v>
      </c>
      <c r="Q1271" s="11">
        <f>Q1273+Q1272</f>
        <v>0</v>
      </c>
      <c r="R1271" s="11">
        <f t="shared" si="2909"/>
        <v>44629.019289999997</v>
      </c>
      <c r="S1271" s="11">
        <f t="shared" si="2910"/>
        <v>35702.6</v>
      </c>
      <c r="T1271" s="11">
        <f t="shared" si="2911"/>
        <v>35702.6</v>
      </c>
      <c r="U1271" s="11">
        <f>U1273+U1272</f>
        <v>0</v>
      </c>
      <c r="V1271" s="11">
        <f>V1273+V1272</f>
        <v>0</v>
      </c>
      <c r="W1271" s="11">
        <f>W1273+W1272</f>
        <v>0</v>
      </c>
      <c r="X1271" s="11">
        <f t="shared" si="2912"/>
        <v>44629.019289999997</v>
      </c>
      <c r="Y1271" s="11">
        <f t="shared" si="2913"/>
        <v>35702.6</v>
      </c>
      <c r="Z1271" s="11">
        <f t="shared" si="2914"/>
        <v>35702.6</v>
      </c>
      <c r="AA1271" s="11">
        <f>AA1273+AA1272</f>
        <v>0</v>
      </c>
      <c r="AB1271" s="11">
        <f>AB1273+AB1272</f>
        <v>0</v>
      </c>
      <c r="AC1271" s="11">
        <f>AC1273+AC1272</f>
        <v>0</v>
      </c>
      <c r="AD1271" s="11">
        <f t="shared" si="2915"/>
        <v>44629.019289999997</v>
      </c>
      <c r="AE1271" s="11">
        <f t="shared" si="2916"/>
        <v>35702.6</v>
      </c>
      <c r="AF1271" s="11">
        <f t="shared" si="2917"/>
        <v>35702.6</v>
      </c>
      <c r="AG1271" s="11">
        <f>AG1273+AG1272</f>
        <v>0</v>
      </c>
      <c r="AH1271" s="11">
        <f t="shared" si="2918"/>
        <v>44629.019289999997</v>
      </c>
      <c r="AI1271" s="11">
        <f t="shared" si="2919"/>
        <v>35702.6</v>
      </c>
      <c r="AJ1271" s="11">
        <f t="shared" si="2920"/>
        <v>35702.6</v>
      </c>
      <c r="AK1271" s="11">
        <f>AK1273+AK1272</f>
        <v>400</v>
      </c>
      <c r="AL1271" s="11">
        <f>AL1273+AL1272</f>
        <v>0</v>
      </c>
      <c r="AM1271" s="11">
        <f>AM1273+AM1272</f>
        <v>0</v>
      </c>
      <c r="AN1271" s="11">
        <f t="shared" si="2894"/>
        <v>45029.019289999997</v>
      </c>
      <c r="AO1271" s="11">
        <f t="shared" si="2895"/>
        <v>35702.6</v>
      </c>
      <c r="AP1271" s="11">
        <f t="shared" si="2896"/>
        <v>35702.6</v>
      </c>
      <c r="AQ1271" s="11">
        <f>AQ1273+AQ1272</f>
        <v>0</v>
      </c>
      <c r="AR1271" s="11">
        <f>AR1273+AR1272</f>
        <v>0</v>
      </c>
      <c r="AS1271" s="11">
        <f>AS1273+AS1272</f>
        <v>0</v>
      </c>
      <c r="AT1271" s="11">
        <f t="shared" si="2897"/>
        <v>45029.019289999997</v>
      </c>
      <c r="AU1271" s="11">
        <f t="shared" si="2898"/>
        <v>35702.6</v>
      </c>
      <c r="AV1271" s="11">
        <f t="shared" si="2899"/>
        <v>35702.6</v>
      </c>
      <c r="AW1271" s="11">
        <f>AW1273+AW1272</f>
        <v>8458.3340000000007</v>
      </c>
      <c r="AX1271" s="11">
        <f>AX1273+AX1272</f>
        <v>0</v>
      </c>
      <c r="AY1271" s="11">
        <f>AY1273+AY1272</f>
        <v>0</v>
      </c>
      <c r="AZ1271" s="11">
        <f t="shared" si="2900"/>
        <v>53487.353289999999</v>
      </c>
      <c r="BA1271" s="11">
        <f t="shared" si="2901"/>
        <v>35702.6</v>
      </c>
      <c r="BB1271" s="11">
        <f t="shared" si="2902"/>
        <v>35702.6</v>
      </c>
      <c r="BC1271" s="11">
        <f>BC1273+BC1272</f>
        <v>0</v>
      </c>
      <c r="BD1271" s="11">
        <f>BD1273+BD1272</f>
        <v>0</v>
      </c>
      <c r="BE1271" s="11">
        <f>BE1273+BE1272</f>
        <v>0</v>
      </c>
      <c r="BF1271" s="11">
        <f t="shared" si="2903"/>
        <v>53487.353289999999</v>
      </c>
      <c r="BG1271" s="11">
        <f t="shared" si="2904"/>
        <v>35702.6</v>
      </c>
      <c r="BH1271" s="11">
        <f t="shared" si="2905"/>
        <v>35702.6</v>
      </c>
      <c r="BI1271" s="11">
        <f>BI1273+BI1272</f>
        <v>1694.8820000000001</v>
      </c>
      <c r="BJ1271" s="11">
        <f>BJ1273+BJ1272</f>
        <v>0</v>
      </c>
      <c r="BK1271" s="11">
        <f>BK1273+BK1272</f>
        <v>0</v>
      </c>
      <c r="BL1271" s="11">
        <f t="shared" si="2893"/>
        <v>55182.235289999997</v>
      </c>
      <c r="BM1271" s="11">
        <f>BM1273+BM1272</f>
        <v>0</v>
      </c>
      <c r="BN1271" s="43">
        <f t="shared" si="2989"/>
        <v>55182.235289999997</v>
      </c>
      <c r="BO1271" s="11">
        <f t="shared" si="2955"/>
        <v>35702.6</v>
      </c>
      <c r="BP1271" s="11">
        <f>BP1273+BP1272</f>
        <v>0</v>
      </c>
      <c r="BQ1271" s="43">
        <f t="shared" si="2990"/>
        <v>35702.6</v>
      </c>
      <c r="BR1271" s="11">
        <f t="shared" si="2956"/>
        <v>35702.6</v>
      </c>
      <c r="BS1271" s="11">
        <f>BS1273+BS1272</f>
        <v>0</v>
      </c>
      <c r="BT1271" s="43">
        <f t="shared" si="2991"/>
        <v>35702.6</v>
      </c>
      <c r="BU1271" s="11">
        <f>BU1273+BU1272</f>
        <v>0</v>
      </c>
      <c r="BV1271" s="21"/>
      <c r="BW1271" s="21"/>
      <c r="BX1271" s="1" t="str">
        <f t="shared" si="2957"/>
        <v/>
      </c>
    </row>
    <row r="1272" spans="1:76" ht="15.6" customHeight="1" x14ac:dyDescent="0.3">
      <c r="A1272" s="62" t="s">
        <v>826</v>
      </c>
      <c r="B1272" s="63">
        <v>200</v>
      </c>
      <c r="C1272" s="62" t="s">
        <v>71</v>
      </c>
      <c r="D1272" s="62" t="s">
        <v>72</v>
      </c>
      <c r="E1272" s="64" t="s">
        <v>73</v>
      </c>
      <c r="F1272" s="11"/>
      <c r="G1272" s="11"/>
      <c r="H1272" s="11"/>
      <c r="I1272" s="11"/>
      <c r="J1272" s="11"/>
      <c r="K1272" s="11"/>
      <c r="L1272" s="11"/>
      <c r="M1272" s="11"/>
      <c r="N1272" s="11"/>
      <c r="O1272" s="11">
        <f>1920+97</f>
        <v>2017</v>
      </c>
      <c r="P1272" s="11"/>
      <c r="Q1272" s="11"/>
      <c r="R1272" s="11">
        <f t="shared" si="2909"/>
        <v>2017</v>
      </c>
      <c r="S1272" s="11">
        <f t="shared" si="2910"/>
        <v>0</v>
      </c>
      <c r="T1272" s="11">
        <f t="shared" si="2911"/>
        <v>0</v>
      </c>
      <c r="U1272" s="11"/>
      <c r="V1272" s="11"/>
      <c r="W1272" s="11"/>
      <c r="X1272" s="11">
        <f t="shared" si="2912"/>
        <v>2017</v>
      </c>
      <c r="Y1272" s="11">
        <f t="shared" si="2913"/>
        <v>0</v>
      </c>
      <c r="Z1272" s="11">
        <f t="shared" si="2914"/>
        <v>0</v>
      </c>
      <c r="AA1272" s="11"/>
      <c r="AB1272" s="11"/>
      <c r="AC1272" s="11"/>
      <c r="AD1272" s="11">
        <f t="shared" si="2915"/>
        <v>2017</v>
      </c>
      <c r="AE1272" s="11">
        <f t="shared" si="2916"/>
        <v>0</v>
      </c>
      <c r="AF1272" s="11">
        <f t="shared" si="2917"/>
        <v>0</v>
      </c>
      <c r="AG1272" s="11"/>
      <c r="AH1272" s="11">
        <f t="shared" si="2918"/>
        <v>2017</v>
      </c>
      <c r="AI1272" s="11">
        <f t="shared" si="2919"/>
        <v>0</v>
      </c>
      <c r="AJ1272" s="11">
        <f t="shared" si="2920"/>
        <v>0</v>
      </c>
      <c r="AK1272" s="11"/>
      <c r="AL1272" s="11"/>
      <c r="AM1272" s="11"/>
      <c r="AN1272" s="11">
        <f t="shared" si="2894"/>
        <v>2017</v>
      </c>
      <c r="AO1272" s="11">
        <f t="shared" si="2895"/>
        <v>0</v>
      </c>
      <c r="AP1272" s="11">
        <f t="shared" si="2896"/>
        <v>0</v>
      </c>
      <c r="AQ1272" s="11"/>
      <c r="AR1272" s="11"/>
      <c r="AS1272" s="11"/>
      <c r="AT1272" s="11">
        <f t="shared" si="2897"/>
        <v>2017</v>
      </c>
      <c r="AU1272" s="11">
        <f t="shared" si="2898"/>
        <v>0</v>
      </c>
      <c r="AV1272" s="11">
        <f t="shared" si="2899"/>
        <v>0</v>
      </c>
      <c r="AW1272" s="11"/>
      <c r="AX1272" s="11"/>
      <c r="AY1272" s="11"/>
      <c r="AZ1272" s="11">
        <f t="shared" si="2900"/>
        <v>2017</v>
      </c>
      <c r="BA1272" s="11">
        <f t="shared" si="2901"/>
        <v>0</v>
      </c>
      <c r="BB1272" s="11">
        <f t="shared" si="2902"/>
        <v>0</v>
      </c>
      <c r="BC1272" s="11"/>
      <c r="BD1272" s="11"/>
      <c r="BE1272" s="11"/>
      <c r="BF1272" s="11">
        <f t="shared" si="2903"/>
        <v>2017</v>
      </c>
      <c r="BG1272" s="11">
        <f t="shared" si="2904"/>
        <v>0</v>
      </c>
      <c r="BH1272" s="11">
        <f t="shared" si="2905"/>
        <v>0</v>
      </c>
      <c r="BI1272" s="11"/>
      <c r="BJ1272" s="11"/>
      <c r="BK1272" s="11"/>
      <c r="BL1272" s="11">
        <f t="shared" si="2893"/>
        <v>2017</v>
      </c>
      <c r="BM1272" s="11"/>
      <c r="BN1272" s="43">
        <f t="shared" si="2989"/>
        <v>2017</v>
      </c>
      <c r="BO1272" s="11">
        <f t="shared" si="2955"/>
        <v>0</v>
      </c>
      <c r="BP1272" s="11"/>
      <c r="BQ1272" s="43">
        <f t="shared" si="2990"/>
        <v>0</v>
      </c>
      <c r="BR1272" s="11">
        <f t="shared" si="2956"/>
        <v>0</v>
      </c>
      <c r="BS1272" s="11"/>
      <c r="BT1272" s="43">
        <f t="shared" si="2991"/>
        <v>0</v>
      </c>
      <c r="BU1272" s="11"/>
      <c r="BV1272" s="21"/>
      <c r="BW1272" s="21"/>
      <c r="BX1272" s="1" t="str">
        <f t="shared" si="2957"/>
        <v>0409</v>
      </c>
    </row>
    <row r="1273" spans="1:76" ht="15.6" customHeight="1" x14ac:dyDescent="0.3">
      <c r="A1273" s="62" t="s">
        <v>826</v>
      </c>
      <c r="B1273" s="63">
        <v>200</v>
      </c>
      <c r="C1273" s="62" t="s">
        <v>66</v>
      </c>
      <c r="D1273" s="62" t="s">
        <v>323</v>
      </c>
      <c r="E1273" s="64" t="s">
        <v>768</v>
      </c>
      <c r="F1273" s="11">
        <v>35702.6</v>
      </c>
      <c r="G1273" s="11">
        <v>35702.6</v>
      </c>
      <c r="H1273" s="11">
        <v>35702.6</v>
      </c>
      <c r="I1273" s="11"/>
      <c r="J1273" s="11"/>
      <c r="K1273" s="11"/>
      <c r="L1273" s="11">
        <f t="shared" si="2984"/>
        <v>35702.6</v>
      </c>
      <c r="M1273" s="11">
        <f t="shared" si="2985"/>
        <v>35702.6</v>
      </c>
      <c r="N1273" s="11">
        <f t="shared" si="2986"/>
        <v>35702.6</v>
      </c>
      <c r="O1273" s="11">
        <f>1009.83262+389.94999+174.88187+217.6935+563.25+279.66531+270+392.812+676.667+384+614+326.667+1610</f>
        <v>6909.4192899999998</v>
      </c>
      <c r="P1273" s="11"/>
      <c r="Q1273" s="11"/>
      <c r="R1273" s="11">
        <f t="shared" si="2909"/>
        <v>42612.019289999997</v>
      </c>
      <c r="S1273" s="11">
        <f t="shared" si="2910"/>
        <v>35702.6</v>
      </c>
      <c r="T1273" s="11">
        <f t="shared" si="2911"/>
        <v>35702.6</v>
      </c>
      <c r="U1273" s="11"/>
      <c r="V1273" s="11"/>
      <c r="W1273" s="11"/>
      <c r="X1273" s="11">
        <f t="shared" si="2912"/>
        <v>42612.019289999997</v>
      </c>
      <c r="Y1273" s="11">
        <f t="shared" si="2913"/>
        <v>35702.6</v>
      </c>
      <c r="Z1273" s="11">
        <f t="shared" si="2914"/>
        <v>35702.6</v>
      </c>
      <c r="AA1273" s="11"/>
      <c r="AB1273" s="11"/>
      <c r="AC1273" s="11"/>
      <c r="AD1273" s="11">
        <f t="shared" si="2915"/>
        <v>42612.019289999997</v>
      </c>
      <c r="AE1273" s="11">
        <f t="shared" si="2916"/>
        <v>35702.6</v>
      </c>
      <c r="AF1273" s="11">
        <f t="shared" si="2917"/>
        <v>35702.6</v>
      </c>
      <c r="AG1273" s="11"/>
      <c r="AH1273" s="11">
        <f t="shared" si="2918"/>
        <v>42612.019289999997</v>
      </c>
      <c r="AI1273" s="11">
        <f t="shared" si="2919"/>
        <v>35702.6</v>
      </c>
      <c r="AJ1273" s="11">
        <f t="shared" si="2920"/>
        <v>35702.6</v>
      </c>
      <c r="AK1273" s="11">
        <v>400</v>
      </c>
      <c r="AL1273" s="11"/>
      <c r="AM1273" s="11"/>
      <c r="AN1273" s="11">
        <f t="shared" si="2894"/>
        <v>43012.019289999997</v>
      </c>
      <c r="AO1273" s="11">
        <f t="shared" si="2895"/>
        <v>35702.6</v>
      </c>
      <c r="AP1273" s="11">
        <f t="shared" si="2896"/>
        <v>35702.6</v>
      </c>
      <c r="AQ1273" s="11"/>
      <c r="AR1273" s="11"/>
      <c r="AS1273" s="11"/>
      <c r="AT1273" s="11">
        <f t="shared" si="2897"/>
        <v>43012.019289999997</v>
      </c>
      <c r="AU1273" s="11">
        <f t="shared" si="2898"/>
        <v>35702.6</v>
      </c>
      <c r="AV1273" s="11">
        <f t="shared" si="2899"/>
        <v>35702.6</v>
      </c>
      <c r="AW1273" s="11">
        <v>8458.3340000000007</v>
      </c>
      <c r="AX1273" s="11"/>
      <c r="AY1273" s="11"/>
      <c r="AZ1273" s="11">
        <f t="shared" si="2900"/>
        <v>51470.353289999999</v>
      </c>
      <c r="BA1273" s="11">
        <f t="shared" si="2901"/>
        <v>35702.6</v>
      </c>
      <c r="BB1273" s="11">
        <f t="shared" si="2902"/>
        <v>35702.6</v>
      </c>
      <c r="BC1273" s="11"/>
      <c r="BD1273" s="11"/>
      <c r="BE1273" s="11"/>
      <c r="BF1273" s="11">
        <f t="shared" si="2903"/>
        <v>51470.353289999999</v>
      </c>
      <c r="BG1273" s="11">
        <f t="shared" si="2904"/>
        <v>35702.6</v>
      </c>
      <c r="BH1273" s="11">
        <f t="shared" si="2905"/>
        <v>35702.6</v>
      </c>
      <c r="BI1273" s="11">
        <v>1694.8820000000001</v>
      </c>
      <c r="BJ1273" s="11"/>
      <c r="BK1273" s="11"/>
      <c r="BL1273" s="11">
        <f t="shared" si="2893"/>
        <v>53165.235289999997</v>
      </c>
      <c r="BM1273" s="11"/>
      <c r="BN1273" s="43">
        <f t="shared" si="2989"/>
        <v>53165.235289999997</v>
      </c>
      <c r="BO1273" s="11">
        <f t="shared" si="2955"/>
        <v>35702.6</v>
      </c>
      <c r="BP1273" s="11"/>
      <c r="BQ1273" s="43">
        <f t="shared" si="2990"/>
        <v>35702.6</v>
      </c>
      <c r="BR1273" s="11">
        <f t="shared" si="2956"/>
        <v>35702.6</v>
      </c>
      <c r="BS1273" s="11"/>
      <c r="BT1273" s="43">
        <f t="shared" si="2991"/>
        <v>35702.6</v>
      </c>
      <c r="BU1273" s="11"/>
      <c r="BV1273" s="21"/>
      <c r="BW1273" s="21"/>
      <c r="BX1273" s="1" t="str">
        <f t="shared" si="2957"/>
        <v>0502</v>
      </c>
    </row>
    <row r="1274" spans="1:76" ht="46.8" customHeight="1" x14ac:dyDescent="0.3">
      <c r="A1274" s="62" t="s">
        <v>828</v>
      </c>
      <c r="B1274" s="63"/>
      <c r="C1274" s="62"/>
      <c r="D1274" s="62"/>
      <c r="E1274" s="65" t="s">
        <v>829</v>
      </c>
      <c r="F1274" s="11"/>
      <c r="G1274" s="11"/>
      <c r="H1274" s="11"/>
      <c r="I1274" s="11">
        <f t="shared" si="2996"/>
        <v>46272.1</v>
      </c>
      <c r="J1274" s="11">
        <f t="shared" si="2997"/>
        <v>55697.8</v>
      </c>
      <c r="K1274" s="11">
        <f t="shared" si="2998"/>
        <v>58416.5</v>
      </c>
      <c r="L1274" s="11">
        <f t="shared" si="2984"/>
        <v>46272.1</v>
      </c>
      <c r="M1274" s="11">
        <f t="shared" si="2985"/>
        <v>55697.8</v>
      </c>
      <c r="N1274" s="11">
        <f t="shared" si="2986"/>
        <v>58416.5</v>
      </c>
      <c r="O1274" s="11">
        <f t="shared" si="2999"/>
        <v>0</v>
      </c>
      <c r="P1274" s="11">
        <f t="shared" si="3000"/>
        <v>0</v>
      </c>
      <c r="Q1274" s="11">
        <f t="shared" si="3001"/>
        <v>0</v>
      </c>
      <c r="R1274" s="11">
        <f t="shared" si="2909"/>
        <v>46272.1</v>
      </c>
      <c r="S1274" s="11">
        <f t="shared" si="2910"/>
        <v>55697.8</v>
      </c>
      <c r="T1274" s="11">
        <f t="shared" si="2911"/>
        <v>58416.5</v>
      </c>
      <c r="U1274" s="11">
        <f t="shared" ref="U1274:U1281" si="3003">U1275</f>
        <v>0</v>
      </c>
      <c r="V1274" s="11">
        <f t="shared" ref="V1274:V1281" si="3004">V1275</f>
        <v>0</v>
      </c>
      <c r="W1274" s="11">
        <f t="shared" ref="W1274:W1281" si="3005">W1275</f>
        <v>0</v>
      </c>
      <c r="X1274" s="11">
        <f t="shared" si="2912"/>
        <v>46272.1</v>
      </c>
      <c r="Y1274" s="11">
        <f t="shared" si="2913"/>
        <v>55697.8</v>
      </c>
      <c r="Z1274" s="11">
        <f t="shared" si="2914"/>
        <v>58416.5</v>
      </c>
      <c r="AA1274" s="11">
        <f t="shared" ref="AA1274:AA1281" si="3006">AA1275</f>
        <v>0</v>
      </c>
      <c r="AB1274" s="11">
        <f t="shared" ref="AB1274:AB1281" si="3007">AB1275</f>
        <v>0</v>
      </c>
      <c r="AC1274" s="11">
        <f t="shared" ref="AC1274:AC1281" si="3008">AC1275</f>
        <v>0</v>
      </c>
      <c r="AD1274" s="11">
        <f t="shared" si="2915"/>
        <v>46272.1</v>
      </c>
      <c r="AE1274" s="11">
        <f t="shared" si="2916"/>
        <v>55697.8</v>
      </c>
      <c r="AF1274" s="11">
        <f t="shared" si="2917"/>
        <v>58416.5</v>
      </c>
      <c r="AG1274" s="11">
        <f t="shared" ref="AG1274:AG1281" si="3009">AG1275</f>
        <v>0</v>
      </c>
      <c r="AH1274" s="11">
        <f t="shared" si="2918"/>
        <v>46272.1</v>
      </c>
      <c r="AI1274" s="11">
        <f t="shared" si="2919"/>
        <v>55697.8</v>
      </c>
      <c r="AJ1274" s="11">
        <f t="shared" si="2920"/>
        <v>58416.5</v>
      </c>
      <c r="AK1274" s="11">
        <f t="shared" ref="AK1274:AK1281" si="3010">AK1275</f>
        <v>0</v>
      </c>
      <c r="AL1274" s="11">
        <f t="shared" ref="AL1274:AL1281" si="3011">AL1275</f>
        <v>0</v>
      </c>
      <c r="AM1274" s="11">
        <f t="shared" ref="AM1274:AM1281" si="3012">AM1275</f>
        <v>0</v>
      </c>
      <c r="AN1274" s="11">
        <f t="shared" si="2894"/>
        <v>46272.1</v>
      </c>
      <c r="AO1274" s="11">
        <f t="shared" si="2895"/>
        <v>55697.8</v>
      </c>
      <c r="AP1274" s="11">
        <f t="shared" si="2896"/>
        <v>58416.5</v>
      </c>
      <c r="AQ1274" s="11">
        <f t="shared" ref="AQ1274:AQ1281" si="3013">AQ1275</f>
        <v>0</v>
      </c>
      <c r="AR1274" s="11">
        <f t="shared" ref="AR1274:AR1281" si="3014">AR1275</f>
        <v>0</v>
      </c>
      <c r="AS1274" s="11">
        <f t="shared" ref="AS1274:AS1281" si="3015">AS1275</f>
        <v>0</v>
      </c>
      <c r="AT1274" s="11">
        <f t="shared" si="2897"/>
        <v>46272.1</v>
      </c>
      <c r="AU1274" s="11">
        <f t="shared" si="2898"/>
        <v>55697.8</v>
      </c>
      <c r="AV1274" s="11">
        <f t="shared" si="2899"/>
        <v>58416.5</v>
      </c>
      <c r="AW1274" s="11">
        <f t="shared" ref="AW1274:AW1281" si="3016">AW1275</f>
        <v>0</v>
      </c>
      <c r="AX1274" s="11">
        <f t="shared" ref="AX1274:AX1281" si="3017">AX1275</f>
        <v>0</v>
      </c>
      <c r="AY1274" s="11">
        <f t="shared" ref="AY1274:AY1281" si="3018">AY1275</f>
        <v>0</v>
      </c>
      <c r="AZ1274" s="11">
        <f t="shared" si="2900"/>
        <v>46272.1</v>
      </c>
      <c r="BA1274" s="11">
        <f t="shared" si="2901"/>
        <v>55697.8</v>
      </c>
      <c r="BB1274" s="11">
        <f t="shared" si="2902"/>
        <v>58416.5</v>
      </c>
      <c r="BC1274" s="11">
        <f t="shared" ref="BC1274:BC1281" si="3019">BC1275</f>
        <v>0</v>
      </c>
      <c r="BD1274" s="11">
        <f t="shared" ref="BD1274:BD1281" si="3020">BD1275</f>
        <v>0</v>
      </c>
      <c r="BE1274" s="11">
        <f t="shared" ref="BE1274:BE1281" si="3021">BE1275</f>
        <v>0</v>
      </c>
      <c r="BF1274" s="11">
        <f t="shared" si="2903"/>
        <v>46272.1</v>
      </c>
      <c r="BG1274" s="11">
        <f t="shared" si="2904"/>
        <v>55697.8</v>
      </c>
      <c r="BH1274" s="11">
        <f t="shared" si="2905"/>
        <v>58416.5</v>
      </c>
      <c r="BI1274" s="11">
        <f t="shared" ref="BI1274:BI1281" si="3022">BI1275</f>
        <v>0</v>
      </c>
      <c r="BJ1274" s="11">
        <f t="shared" ref="BJ1274:BJ1281" si="3023">BJ1275</f>
        <v>0</v>
      </c>
      <c r="BK1274" s="11">
        <f t="shared" ref="BK1274:BK1281" si="3024">BK1275</f>
        <v>0</v>
      </c>
      <c r="BL1274" s="11">
        <f t="shared" si="2893"/>
        <v>46272.1</v>
      </c>
      <c r="BM1274" s="11">
        <f t="shared" ref="BM1274:BM1281" si="3025">BM1275</f>
        <v>0</v>
      </c>
      <c r="BN1274" s="43">
        <f t="shared" si="2989"/>
        <v>46272.1</v>
      </c>
      <c r="BO1274" s="11">
        <f t="shared" si="2955"/>
        <v>55697.8</v>
      </c>
      <c r="BP1274" s="11">
        <f t="shared" ref="BP1274:BU1281" si="3026">BP1275</f>
        <v>0</v>
      </c>
      <c r="BQ1274" s="43">
        <f t="shared" si="2990"/>
        <v>55697.8</v>
      </c>
      <c r="BR1274" s="11">
        <f t="shared" si="2956"/>
        <v>58416.5</v>
      </c>
      <c r="BS1274" s="11">
        <f t="shared" si="3026"/>
        <v>0</v>
      </c>
      <c r="BT1274" s="43">
        <f t="shared" si="2991"/>
        <v>58416.5</v>
      </c>
      <c r="BU1274" s="11">
        <f t="shared" si="3026"/>
        <v>0</v>
      </c>
      <c r="BV1274" s="21"/>
      <c r="BW1274" s="21"/>
      <c r="BX1274" s="1" t="str">
        <f t="shared" si="2957"/>
        <v/>
      </c>
    </row>
    <row r="1275" spans="1:76" ht="15.6" customHeight="1" x14ac:dyDescent="0.3">
      <c r="A1275" s="62" t="s">
        <v>828</v>
      </c>
      <c r="B1275" s="63" t="s">
        <v>58</v>
      </c>
      <c r="C1275" s="62"/>
      <c r="D1275" s="62"/>
      <c r="E1275" s="64" t="s">
        <v>59</v>
      </c>
      <c r="F1275" s="11"/>
      <c r="G1275" s="11"/>
      <c r="H1275" s="11"/>
      <c r="I1275" s="11">
        <f t="shared" si="2996"/>
        <v>46272.1</v>
      </c>
      <c r="J1275" s="11">
        <f t="shared" si="2997"/>
        <v>55697.8</v>
      </c>
      <c r="K1275" s="11">
        <f t="shared" si="2998"/>
        <v>58416.5</v>
      </c>
      <c r="L1275" s="11">
        <f t="shared" si="2984"/>
        <v>46272.1</v>
      </c>
      <c r="M1275" s="11">
        <f t="shared" si="2985"/>
        <v>55697.8</v>
      </c>
      <c r="N1275" s="11">
        <f t="shared" si="2986"/>
        <v>58416.5</v>
      </c>
      <c r="O1275" s="11">
        <f t="shared" si="2999"/>
        <v>0</v>
      </c>
      <c r="P1275" s="11">
        <f t="shared" si="3000"/>
        <v>0</v>
      </c>
      <c r="Q1275" s="11">
        <f t="shared" si="3001"/>
        <v>0</v>
      </c>
      <c r="R1275" s="11">
        <f t="shared" si="2909"/>
        <v>46272.1</v>
      </c>
      <c r="S1275" s="11">
        <f t="shared" si="2910"/>
        <v>55697.8</v>
      </c>
      <c r="T1275" s="11">
        <f t="shared" si="2911"/>
        <v>58416.5</v>
      </c>
      <c r="U1275" s="11">
        <f t="shared" si="3003"/>
        <v>0</v>
      </c>
      <c r="V1275" s="11">
        <f t="shared" si="3004"/>
        <v>0</v>
      </c>
      <c r="W1275" s="11">
        <f t="shared" si="3005"/>
        <v>0</v>
      </c>
      <c r="X1275" s="11">
        <f t="shared" si="2912"/>
        <v>46272.1</v>
      </c>
      <c r="Y1275" s="11">
        <f t="shared" si="2913"/>
        <v>55697.8</v>
      </c>
      <c r="Z1275" s="11">
        <f t="shared" si="2914"/>
        <v>58416.5</v>
      </c>
      <c r="AA1275" s="11">
        <f t="shared" si="3006"/>
        <v>0</v>
      </c>
      <c r="AB1275" s="11">
        <f t="shared" si="3007"/>
        <v>0</v>
      </c>
      <c r="AC1275" s="11">
        <f t="shared" si="3008"/>
        <v>0</v>
      </c>
      <c r="AD1275" s="11">
        <f t="shared" si="2915"/>
        <v>46272.1</v>
      </c>
      <c r="AE1275" s="11">
        <f t="shared" si="2916"/>
        <v>55697.8</v>
      </c>
      <c r="AF1275" s="11">
        <f t="shared" si="2917"/>
        <v>58416.5</v>
      </c>
      <c r="AG1275" s="11">
        <f t="shared" si="3009"/>
        <v>0</v>
      </c>
      <c r="AH1275" s="11">
        <f t="shared" si="2918"/>
        <v>46272.1</v>
      </c>
      <c r="AI1275" s="11">
        <f t="shared" si="2919"/>
        <v>55697.8</v>
      </c>
      <c r="AJ1275" s="11">
        <f t="shared" si="2920"/>
        <v>58416.5</v>
      </c>
      <c r="AK1275" s="11">
        <f t="shared" si="3010"/>
        <v>0</v>
      </c>
      <c r="AL1275" s="11">
        <f t="shared" si="3011"/>
        <v>0</v>
      </c>
      <c r="AM1275" s="11">
        <f t="shared" si="3012"/>
        <v>0</v>
      </c>
      <c r="AN1275" s="11">
        <f t="shared" si="2894"/>
        <v>46272.1</v>
      </c>
      <c r="AO1275" s="11">
        <f t="shared" si="2895"/>
        <v>55697.8</v>
      </c>
      <c r="AP1275" s="11">
        <f t="shared" si="2896"/>
        <v>58416.5</v>
      </c>
      <c r="AQ1275" s="11">
        <f t="shared" si="3013"/>
        <v>0</v>
      </c>
      <c r="AR1275" s="11">
        <f t="shared" si="3014"/>
        <v>0</v>
      </c>
      <c r="AS1275" s="11">
        <f t="shared" si="3015"/>
        <v>0</v>
      </c>
      <c r="AT1275" s="11">
        <f t="shared" si="2897"/>
        <v>46272.1</v>
      </c>
      <c r="AU1275" s="11">
        <f t="shared" si="2898"/>
        <v>55697.8</v>
      </c>
      <c r="AV1275" s="11">
        <f t="shared" si="2899"/>
        <v>58416.5</v>
      </c>
      <c r="AW1275" s="11">
        <f t="shared" si="3016"/>
        <v>0</v>
      </c>
      <c r="AX1275" s="11">
        <f t="shared" si="3017"/>
        <v>0</v>
      </c>
      <c r="AY1275" s="11">
        <f t="shared" si="3018"/>
        <v>0</v>
      </c>
      <c r="AZ1275" s="11">
        <f t="shared" si="2900"/>
        <v>46272.1</v>
      </c>
      <c r="BA1275" s="11">
        <f t="shared" si="2901"/>
        <v>55697.8</v>
      </c>
      <c r="BB1275" s="11">
        <f t="shared" si="2902"/>
        <v>58416.5</v>
      </c>
      <c r="BC1275" s="11">
        <f t="shared" si="3019"/>
        <v>0</v>
      </c>
      <c r="BD1275" s="11">
        <f t="shared" si="3020"/>
        <v>0</v>
      </c>
      <c r="BE1275" s="11">
        <f t="shared" si="3021"/>
        <v>0</v>
      </c>
      <c r="BF1275" s="11">
        <f t="shared" si="2903"/>
        <v>46272.1</v>
      </c>
      <c r="BG1275" s="11">
        <f t="shared" si="2904"/>
        <v>55697.8</v>
      </c>
      <c r="BH1275" s="11">
        <f t="shared" si="2905"/>
        <v>58416.5</v>
      </c>
      <c r="BI1275" s="11">
        <f t="shared" si="3022"/>
        <v>0</v>
      </c>
      <c r="BJ1275" s="11">
        <f t="shared" si="3023"/>
        <v>0</v>
      </c>
      <c r="BK1275" s="11">
        <f t="shared" si="3024"/>
        <v>0</v>
      </c>
      <c r="BL1275" s="11">
        <f t="shared" si="2893"/>
        <v>46272.1</v>
      </c>
      <c r="BM1275" s="11">
        <f t="shared" si="3025"/>
        <v>0</v>
      </c>
      <c r="BN1275" s="43">
        <f t="shared" si="2989"/>
        <v>46272.1</v>
      </c>
      <c r="BO1275" s="11">
        <f t="shared" si="2955"/>
        <v>55697.8</v>
      </c>
      <c r="BP1275" s="11">
        <f t="shared" si="3026"/>
        <v>0</v>
      </c>
      <c r="BQ1275" s="43">
        <f t="shared" si="2990"/>
        <v>55697.8</v>
      </c>
      <c r="BR1275" s="11">
        <f t="shared" si="2956"/>
        <v>58416.5</v>
      </c>
      <c r="BS1275" s="11">
        <f t="shared" si="3026"/>
        <v>0</v>
      </c>
      <c r="BT1275" s="43">
        <f t="shared" si="2991"/>
        <v>58416.5</v>
      </c>
      <c r="BU1275" s="11">
        <f t="shared" si="3026"/>
        <v>0</v>
      </c>
      <c r="BV1275" s="21"/>
      <c r="BW1275" s="21"/>
      <c r="BX1275" s="1" t="str">
        <f t="shared" si="2957"/>
        <v/>
      </c>
    </row>
    <row r="1276" spans="1:76" ht="15.6" customHeight="1" x14ac:dyDescent="0.3">
      <c r="A1276" s="62" t="s">
        <v>828</v>
      </c>
      <c r="B1276" s="63">
        <v>800</v>
      </c>
      <c r="C1276" s="62" t="s">
        <v>66</v>
      </c>
      <c r="D1276" s="62" t="s">
        <v>67</v>
      </c>
      <c r="E1276" s="64" t="s">
        <v>68</v>
      </c>
      <c r="F1276" s="11"/>
      <c r="G1276" s="11"/>
      <c r="H1276" s="11"/>
      <c r="I1276" s="11">
        <v>46272.1</v>
      </c>
      <c r="J1276" s="11">
        <v>55697.8</v>
      </c>
      <c r="K1276" s="11">
        <v>58416.5</v>
      </c>
      <c r="L1276" s="11">
        <f t="shared" si="2984"/>
        <v>46272.1</v>
      </c>
      <c r="M1276" s="11">
        <f t="shared" si="2985"/>
        <v>55697.8</v>
      </c>
      <c r="N1276" s="11">
        <f t="shared" si="2986"/>
        <v>58416.5</v>
      </c>
      <c r="O1276" s="11"/>
      <c r="P1276" s="11"/>
      <c r="Q1276" s="11"/>
      <c r="R1276" s="11">
        <f t="shared" si="2909"/>
        <v>46272.1</v>
      </c>
      <c r="S1276" s="11">
        <f t="shared" si="2910"/>
        <v>55697.8</v>
      </c>
      <c r="T1276" s="11">
        <f t="shared" si="2911"/>
        <v>58416.5</v>
      </c>
      <c r="U1276" s="11"/>
      <c r="V1276" s="11"/>
      <c r="W1276" s="11"/>
      <c r="X1276" s="11">
        <f t="shared" si="2912"/>
        <v>46272.1</v>
      </c>
      <c r="Y1276" s="11">
        <f t="shared" si="2913"/>
        <v>55697.8</v>
      </c>
      <c r="Z1276" s="11">
        <f t="shared" si="2914"/>
        <v>58416.5</v>
      </c>
      <c r="AA1276" s="11"/>
      <c r="AB1276" s="11"/>
      <c r="AC1276" s="11"/>
      <c r="AD1276" s="11">
        <f t="shared" si="2915"/>
        <v>46272.1</v>
      </c>
      <c r="AE1276" s="11">
        <f t="shared" si="2916"/>
        <v>55697.8</v>
      </c>
      <c r="AF1276" s="11">
        <f t="shared" si="2917"/>
        <v>58416.5</v>
      </c>
      <c r="AG1276" s="11"/>
      <c r="AH1276" s="11">
        <f t="shared" si="2918"/>
        <v>46272.1</v>
      </c>
      <c r="AI1276" s="11">
        <f t="shared" si="2919"/>
        <v>55697.8</v>
      </c>
      <c r="AJ1276" s="11">
        <f t="shared" si="2920"/>
        <v>58416.5</v>
      </c>
      <c r="AK1276" s="11"/>
      <c r="AL1276" s="11"/>
      <c r="AM1276" s="11"/>
      <c r="AN1276" s="11">
        <f t="shared" si="2894"/>
        <v>46272.1</v>
      </c>
      <c r="AO1276" s="11">
        <f t="shared" si="2895"/>
        <v>55697.8</v>
      </c>
      <c r="AP1276" s="11">
        <f t="shared" si="2896"/>
        <v>58416.5</v>
      </c>
      <c r="AQ1276" s="11"/>
      <c r="AR1276" s="11"/>
      <c r="AS1276" s="11"/>
      <c r="AT1276" s="11">
        <f t="shared" si="2897"/>
        <v>46272.1</v>
      </c>
      <c r="AU1276" s="11">
        <f t="shared" si="2898"/>
        <v>55697.8</v>
      </c>
      <c r="AV1276" s="11">
        <f t="shared" si="2899"/>
        <v>58416.5</v>
      </c>
      <c r="AW1276" s="11"/>
      <c r="AX1276" s="11"/>
      <c r="AY1276" s="11"/>
      <c r="AZ1276" s="11">
        <f t="shared" si="2900"/>
        <v>46272.1</v>
      </c>
      <c r="BA1276" s="11">
        <f t="shared" si="2901"/>
        <v>55697.8</v>
      </c>
      <c r="BB1276" s="11">
        <f t="shared" si="2902"/>
        <v>58416.5</v>
      </c>
      <c r="BC1276" s="11"/>
      <c r="BD1276" s="11"/>
      <c r="BE1276" s="11"/>
      <c r="BF1276" s="11">
        <f t="shared" si="2903"/>
        <v>46272.1</v>
      </c>
      <c r="BG1276" s="11">
        <f t="shared" si="2904"/>
        <v>55697.8</v>
      </c>
      <c r="BH1276" s="11">
        <f t="shared" si="2905"/>
        <v>58416.5</v>
      </c>
      <c r="BI1276" s="11"/>
      <c r="BJ1276" s="11"/>
      <c r="BK1276" s="11"/>
      <c r="BL1276" s="11">
        <f t="shared" si="2893"/>
        <v>46272.1</v>
      </c>
      <c r="BM1276" s="11"/>
      <c r="BN1276" s="43">
        <f t="shared" si="2989"/>
        <v>46272.1</v>
      </c>
      <c r="BO1276" s="11">
        <f t="shared" si="2955"/>
        <v>55697.8</v>
      </c>
      <c r="BP1276" s="11"/>
      <c r="BQ1276" s="43">
        <f t="shared" si="2990"/>
        <v>55697.8</v>
      </c>
      <c r="BR1276" s="11">
        <f t="shared" si="2956"/>
        <v>58416.5</v>
      </c>
      <c r="BS1276" s="11"/>
      <c r="BT1276" s="43">
        <f t="shared" si="2991"/>
        <v>58416.5</v>
      </c>
      <c r="BU1276" s="11"/>
      <c r="BV1276" s="21"/>
      <c r="BW1276" s="21">
        <v>106</v>
      </c>
      <c r="BX1276" s="1" t="str">
        <f t="shared" si="2957"/>
        <v>0503</v>
      </c>
    </row>
    <row r="1277" spans="1:76" ht="46.8" customHeight="1" x14ac:dyDescent="0.3">
      <c r="A1277" s="62" t="s">
        <v>830</v>
      </c>
      <c r="B1277" s="63"/>
      <c r="C1277" s="62"/>
      <c r="D1277" s="62"/>
      <c r="E1277" s="65" t="s">
        <v>831</v>
      </c>
      <c r="F1277" s="11"/>
      <c r="G1277" s="11"/>
      <c r="H1277" s="11"/>
      <c r="I1277" s="11"/>
      <c r="J1277" s="11"/>
      <c r="K1277" s="11"/>
      <c r="L1277" s="11"/>
      <c r="M1277" s="11"/>
      <c r="N1277" s="11"/>
      <c r="O1277" s="11"/>
      <c r="P1277" s="11"/>
      <c r="Q1277" s="11"/>
      <c r="R1277" s="11"/>
      <c r="S1277" s="11"/>
      <c r="T1277" s="11"/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11"/>
      <c r="AE1277" s="11"/>
      <c r="AF1277" s="11"/>
      <c r="AG1277" s="11"/>
      <c r="AH1277" s="11"/>
      <c r="AI1277" s="11"/>
      <c r="AJ1277" s="11"/>
      <c r="AK1277" s="11">
        <f t="shared" si="3010"/>
        <v>75.436999999999998</v>
      </c>
      <c r="AL1277" s="11">
        <f t="shared" si="3011"/>
        <v>0</v>
      </c>
      <c r="AM1277" s="11">
        <f t="shared" si="3012"/>
        <v>0</v>
      </c>
      <c r="AN1277" s="11">
        <f t="shared" si="2894"/>
        <v>75.436999999999998</v>
      </c>
      <c r="AO1277" s="11">
        <f t="shared" si="2895"/>
        <v>0</v>
      </c>
      <c r="AP1277" s="11">
        <f t="shared" si="2896"/>
        <v>0</v>
      </c>
      <c r="AQ1277" s="11">
        <f t="shared" si="3013"/>
        <v>-75.436999999999998</v>
      </c>
      <c r="AR1277" s="11">
        <f t="shared" si="3014"/>
        <v>0</v>
      </c>
      <c r="AS1277" s="11">
        <f t="shared" si="3015"/>
        <v>0</v>
      </c>
      <c r="AT1277" s="11">
        <f t="shared" si="2897"/>
        <v>0</v>
      </c>
      <c r="AU1277" s="11">
        <f t="shared" si="2898"/>
        <v>0</v>
      </c>
      <c r="AV1277" s="11">
        <f t="shared" si="2899"/>
        <v>0</v>
      </c>
      <c r="AW1277" s="11">
        <f t="shared" si="3016"/>
        <v>75.436999999999998</v>
      </c>
      <c r="AX1277" s="11">
        <f t="shared" si="3017"/>
        <v>0</v>
      </c>
      <c r="AY1277" s="11">
        <f t="shared" si="3018"/>
        <v>0</v>
      </c>
      <c r="AZ1277" s="11">
        <f t="shared" si="2900"/>
        <v>75.436999999999998</v>
      </c>
      <c r="BA1277" s="11">
        <f t="shared" si="2901"/>
        <v>0</v>
      </c>
      <c r="BB1277" s="11">
        <f t="shared" si="2902"/>
        <v>0</v>
      </c>
      <c r="BC1277" s="11">
        <f t="shared" si="3019"/>
        <v>0</v>
      </c>
      <c r="BD1277" s="11">
        <f t="shared" si="3020"/>
        <v>0</v>
      </c>
      <c r="BE1277" s="11">
        <f t="shared" si="3021"/>
        <v>0</v>
      </c>
      <c r="BF1277" s="11">
        <f t="shared" si="2903"/>
        <v>75.436999999999998</v>
      </c>
      <c r="BG1277" s="11">
        <f t="shared" si="2904"/>
        <v>0</v>
      </c>
      <c r="BH1277" s="11">
        <f t="shared" si="2905"/>
        <v>0</v>
      </c>
      <c r="BI1277" s="11">
        <f t="shared" si="3022"/>
        <v>0</v>
      </c>
      <c r="BJ1277" s="11">
        <f t="shared" si="3023"/>
        <v>0</v>
      </c>
      <c r="BK1277" s="11">
        <f t="shared" si="3024"/>
        <v>0</v>
      </c>
      <c r="BL1277" s="11">
        <f t="shared" si="2893"/>
        <v>75.436999999999998</v>
      </c>
      <c r="BM1277" s="11">
        <f t="shared" si="3025"/>
        <v>0</v>
      </c>
      <c r="BN1277" s="43">
        <f t="shared" si="2989"/>
        <v>75.436999999999998</v>
      </c>
      <c r="BO1277" s="11">
        <f t="shared" si="2955"/>
        <v>0</v>
      </c>
      <c r="BP1277" s="11">
        <f t="shared" si="3026"/>
        <v>0</v>
      </c>
      <c r="BQ1277" s="43">
        <f t="shared" si="2990"/>
        <v>0</v>
      </c>
      <c r="BR1277" s="11">
        <f t="shared" si="2956"/>
        <v>0</v>
      </c>
      <c r="BS1277" s="11">
        <f t="shared" si="3026"/>
        <v>0</v>
      </c>
      <c r="BT1277" s="43">
        <f t="shared" si="2991"/>
        <v>0</v>
      </c>
      <c r="BU1277" s="11">
        <f t="shared" si="3026"/>
        <v>0</v>
      </c>
      <c r="BV1277" s="21"/>
      <c r="BW1277" s="21"/>
      <c r="BX1277" s="1" t="str">
        <f t="shared" si="2957"/>
        <v/>
      </c>
    </row>
    <row r="1278" spans="1:76" ht="15.6" customHeight="1" x14ac:dyDescent="0.3">
      <c r="A1278" s="62" t="s">
        <v>830</v>
      </c>
      <c r="B1278" s="63" t="s">
        <v>58</v>
      </c>
      <c r="C1278" s="62"/>
      <c r="D1278" s="62"/>
      <c r="E1278" s="64" t="s">
        <v>59</v>
      </c>
      <c r="F1278" s="11"/>
      <c r="G1278" s="11"/>
      <c r="H1278" s="11"/>
      <c r="I1278" s="11"/>
      <c r="J1278" s="11"/>
      <c r="K1278" s="11"/>
      <c r="L1278" s="11"/>
      <c r="M1278" s="11"/>
      <c r="N1278" s="11"/>
      <c r="O1278" s="11"/>
      <c r="P1278" s="11"/>
      <c r="Q1278" s="11"/>
      <c r="R1278" s="11"/>
      <c r="S1278" s="11"/>
      <c r="T1278" s="11"/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11"/>
      <c r="AE1278" s="11"/>
      <c r="AF1278" s="11"/>
      <c r="AG1278" s="11"/>
      <c r="AH1278" s="11"/>
      <c r="AI1278" s="11"/>
      <c r="AJ1278" s="11"/>
      <c r="AK1278" s="11">
        <f t="shared" si="3010"/>
        <v>75.436999999999998</v>
      </c>
      <c r="AL1278" s="11">
        <f t="shared" si="3011"/>
        <v>0</v>
      </c>
      <c r="AM1278" s="11">
        <f t="shared" si="3012"/>
        <v>0</v>
      </c>
      <c r="AN1278" s="11">
        <f t="shared" si="2894"/>
        <v>75.436999999999998</v>
      </c>
      <c r="AO1278" s="11">
        <f t="shared" si="2895"/>
        <v>0</v>
      </c>
      <c r="AP1278" s="11">
        <f t="shared" si="2896"/>
        <v>0</v>
      </c>
      <c r="AQ1278" s="11">
        <f t="shared" si="3013"/>
        <v>-75.436999999999998</v>
      </c>
      <c r="AR1278" s="11">
        <f t="shared" si="3014"/>
        <v>0</v>
      </c>
      <c r="AS1278" s="11">
        <f t="shared" si="3015"/>
        <v>0</v>
      </c>
      <c r="AT1278" s="11">
        <f t="shared" si="2897"/>
        <v>0</v>
      </c>
      <c r="AU1278" s="11">
        <f t="shared" si="2898"/>
        <v>0</v>
      </c>
      <c r="AV1278" s="11">
        <f t="shared" si="2899"/>
        <v>0</v>
      </c>
      <c r="AW1278" s="11">
        <f t="shared" si="3016"/>
        <v>75.436999999999998</v>
      </c>
      <c r="AX1278" s="11">
        <f t="shared" si="3017"/>
        <v>0</v>
      </c>
      <c r="AY1278" s="11">
        <f t="shared" si="3018"/>
        <v>0</v>
      </c>
      <c r="AZ1278" s="11">
        <f t="shared" si="2900"/>
        <v>75.436999999999998</v>
      </c>
      <c r="BA1278" s="11">
        <f t="shared" si="2901"/>
        <v>0</v>
      </c>
      <c r="BB1278" s="11">
        <f t="shared" si="2902"/>
        <v>0</v>
      </c>
      <c r="BC1278" s="11">
        <f t="shared" si="3019"/>
        <v>0</v>
      </c>
      <c r="BD1278" s="11">
        <f t="shared" si="3020"/>
        <v>0</v>
      </c>
      <c r="BE1278" s="11">
        <f t="shared" si="3021"/>
        <v>0</v>
      </c>
      <c r="BF1278" s="11">
        <f t="shared" si="2903"/>
        <v>75.436999999999998</v>
      </c>
      <c r="BG1278" s="11">
        <f t="shared" si="2904"/>
        <v>0</v>
      </c>
      <c r="BH1278" s="11">
        <f t="shared" si="2905"/>
        <v>0</v>
      </c>
      <c r="BI1278" s="11">
        <f t="shared" si="3022"/>
        <v>0</v>
      </c>
      <c r="BJ1278" s="11">
        <f t="shared" si="3023"/>
        <v>0</v>
      </c>
      <c r="BK1278" s="11">
        <f t="shared" si="3024"/>
        <v>0</v>
      </c>
      <c r="BL1278" s="11">
        <f t="shared" ref="BL1278:BL1341" si="3027">BF1278+BI1278</f>
        <v>75.436999999999998</v>
      </c>
      <c r="BM1278" s="11">
        <f t="shared" si="3025"/>
        <v>0</v>
      </c>
      <c r="BN1278" s="43">
        <f t="shared" si="2989"/>
        <v>75.436999999999998</v>
      </c>
      <c r="BO1278" s="11">
        <f t="shared" si="2955"/>
        <v>0</v>
      </c>
      <c r="BP1278" s="11">
        <f t="shared" si="3026"/>
        <v>0</v>
      </c>
      <c r="BQ1278" s="43">
        <f t="shared" si="2990"/>
        <v>0</v>
      </c>
      <c r="BR1278" s="11">
        <f t="shared" si="2956"/>
        <v>0</v>
      </c>
      <c r="BS1278" s="11">
        <f t="shared" si="3026"/>
        <v>0</v>
      </c>
      <c r="BT1278" s="43">
        <f t="shared" si="2991"/>
        <v>0</v>
      </c>
      <c r="BU1278" s="11">
        <f t="shared" si="3026"/>
        <v>0</v>
      </c>
      <c r="BV1278" s="21"/>
      <c r="BW1278" s="21"/>
      <c r="BX1278" s="1" t="str">
        <f t="shared" si="2957"/>
        <v/>
      </c>
    </row>
    <row r="1279" spans="1:76" ht="15.6" customHeight="1" x14ac:dyDescent="0.3">
      <c r="A1279" s="62" t="s">
        <v>830</v>
      </c>
      <c r="B1279" s="63">
        <v>800</v>
      </c>
      <c r="C1279" s="62" t="s">
        <v>66</v>
      </c>
      <c r="D1279" s="62" t="s">
        <v>323</v>
      </c>
      <c r="E1279" s="64" t="s">
        <v>768</v>
      </c>
      <c r="F1279" s="11"/>
      <c r="G1279" s="11"/>
      <c r="H1279" s="11"/>
      <c r="I1279" s="11"/>
      <c r="J1279" s="11"/>
      <c r="K1279" s="11"/>
      <c r="L1279" s="11"/>
      <c r="M1279" s="11"/>
      <c r="N1279" s="11"/>
      <c r="O1279" s="11"/>
      <c r="P1279" s="11"/>
      <c r="Q1279" s="11"/>
      <c r="R1279" s="11"/>
      <c r="S1279" s="11"/>
      <c r="T1279" s="11"/>
      <c r="U1279" s="11"/>
      <c r="V1279" s="11"/>
      <c r="W1279" s="11"/>
      <c r="X1279" s="11"/>
      <c r="Y1279" s="11"/>
      <c r="Z1279" s="11"/>
      <c r="AA1279" s="11"/>
      <c r="AB1279" s="11"/>
      <c r="AC1279" s="11"/>
      <c r="AD1279" s="11"/>
      <c r="AE1279" s="11"/>
      <c r="AF1279" s="11"/>
      <c r="AG1279" s="11"/>
      <c r="AH1279" s="11"/>
      <c r="AI1279" s="11"/>
      <c r="AJ1279" s="11"/>
      <c r="AK1279" s="11">
        <v>75.436999999999998</v>
      </c>
      <c r="AL1279" s="11"/>
      <c r="AM1279" s="11"/>
      <c r="AN1279" s="11">
        <f t="shared" si="2894"/>
        <v>75.436999999999998</v>
      </c>
      <c r="AO1279" s="11">
        <f t="shared" si="2895"/>
        <v>0</v>
      </c>
      <c r="AP1279" s="11">
        <f t="shared" si="2896"/>
        <v>0</v>
      </c>
      <c r="AQ1279" s="11">
        <v>-75.436999999999998</v>
      </c>
      <c r="AR1279" s="11"/>
      <c r="AS1279" s="11"/>
      <c r="AT1279" s="11">
        <f t="shared" si="2897"/>
        <v>0</v>
      </c>
      <c r="AU1279" s="11">
        <f t="shared" si="2898"/>
        <v>0</v>
      </c>
      <c r="AV1279" s="11">
        <f t="shared" si="2899"/>
        <v>0</v>
      </c>
      <c r="AW1279" s="11">
        <v>75.436999999999998</v>
      </c>
      <c r="AX1279" s="11"/>
      <c r="AY1279" s="11"/>
      <c r="AZ1279" s="11">
        <f t="shared" si="2900"/>
        <v>75.436999999999998</v>
      </c>
      <c r="BA1279" s="11">
        <f t="shared" si="2901"/>
        <v>0</v>
      </c>
      <c r="BB1279" s="11">
        <f t="shared" si="2902"/>
        <v>0</v>
      </c>
      <c r="BC1279" s="11"/>
      <c r="BD1279" s="11"/>
      <c r="BE1279" s="11"/>
      <c r="BF1279" s="11">
        <f t="shared" si="2903"/>
        <v>75.436999999999998</v>
      </c>
      <c r="BG1279" s="11">
        <f t="shared" si="2904"/>
        <v>0</v>
      </c>
      <c r="BH1279" s="11">
        <f t="shared" si="2905"/>
        <v>0</v>
      </c>
      <c r="BI1279" s="11"/>
      <c r="BJ1279" s="11"/>
      <c r="BK1279" s="11"/>
      <c r="BL1279" s="11">
        <f t="shared" si="3027"/>
        <v>75.436999999999998</v>
      </c>
      <c r="BM1279" s="11"/>
      <c r="BN1279" s="43">
        <f t="shared" si="2989"/>
        <v>75.436999999999998</v>
      </c>
      <c r="BO1279" s="11">
        <f t="shared" si="2955"/>
        <v>0</v>
      </c>
      <c r="BP1279" s="11"/>
      <c r="BQ1279" s="43">
        <f t="shared" si="2990"/>
        <v>0</v>
      </c>
      <c r="BR1279" s="11">
        <f t="shared" si="2956"/>
        <v>0</v>
      </c>
      <c r="BS1279" s="11"/>
      <c r="BT1279" s="43">
        <f t="shared" si="2991"/>
        <v>0</v>
      </c>
      <c r="BU1279" s="11"/>
      <c r="BV1279" s="21"/>
      <c r="BW1279" s="21"/>
      <c r="BX1279" s="1" t="str">
        <f t="shared" si="2957"/>
        <v>0502</v>
      </c>
    </row>
    <row r="1280" spans="1:76" ht="62.4" customHeight="1" x14ac:dyDescent="0.3">
      <c r="A1280" s="62" t="s">
        <v>832</v>
      </c>
      <c r="B1280" s="63"/>
      <c r="C1280" s="62"/>
      <c r="D1280" s="62"/>
      <c r="E1280" s="64" t="s">
        <v>833</v>
      </c>
      <c r="F1280" s="11">
        <f t="shared" si="2993"/>
        <v>19194.2</v>
      </c>
      <c r="G1280" s="11">
        <f t="shared" si="2994"/>
        <v>19844</v>
      </c>
      <c r="H1280" s="11">
        <f t="shared" si="2995"/>
        <v>35849.599999999999</v>
      </c>
      <c r="I1280" s="11">
        <f t="shared" si="2996"/>
        <v>0</v>
      </c>
      <c r="J1280" s="11">
        <f t="shared" si="2997"/>
        <v>0</v>
      </c>
      <c r="K1280" s="11">
        <f t="shared" si="2998"/>
        <v>0</v>
      </c>
      <c r="L1280" s="11">
        <f t="shared" si="2984"/>
        <v>19194.2</v>
      </c>
      <c r="M1280" s="11">
        <f t="shared" si="2985"/>
        <v>19844</v>
      </c>
      <c r="N1280" s="11">
        <f t="shared" si="2986"/>
        <v>35849.599999999999</v>
      </c>
      <c r="O1280" s="11">
        <f t="shared" si="2999"/>
        <v>0</v>
      </c>
      <c r="P1280" s="11">
        <f t="shared" si="3000"/>
        <v>0</v>
      </c>
      <c r="Q1280" s="11">
        <f t="shared" si="3001"/>
        <v>0</v>
      </c>
      <c r="R1280" s="11">
        <f t="shared" si="2909"/>
        <v>19194.2</v>
      </c>
      <c r="S1280" s="11">
        <f t="shared" si="2910"/>
        <v>19844</v>
      </c>
      <c r="T1280" s="11">
        <f t="shared" si="2911"/>
        <v>35849.599999999999</v>
      </c>
      <c r="U1280" s="11">
        <f t="shared" si="3003"/>
        <v>0</v>
      </c>
      <c r="V1280" s="11">
        <f t="shared" si="3004"/>
        <v>0</v>
      </c>
      <c r="W1280" s="11">
        <f t="shared" si="3005"/>
        <v>0</v>
      </c>
      <c r="X1280" s="11">
        <f t="shared" si="2912"/>
        <v>19194.2</v>
      </c>
      <c r="Y1280" s="11">
        <f t="shared" si="2913"/>
        <v>19844</v>
      </c>
      <c r="Z1280" s="11">
        <f t="shared" si="2914"/>
        <v>35849.599999999999</v>
      </c>
      <c r="AA1280" s="11">
        <f t="shared" si="3006"/>
        <v>0</v>
      </c>
      <c r="AB1280" s="11">
        <f t="shared" si="3007"/>
        <v>0</v>
      </c>
      <c r="AC1280" s="11">
        <f t="shared" si="3008"/>
        <v>0</v>
      </c>
      <c r="AD1280" s="11">
        <f t="shared" si="2915"/>
        <v>19194.2</v>
      </c>
      <c r="AE1280" s="11">
        <f t="shared" si="2916"/>
        <v>19844</v>
      </c>
      <c r="AF1280" s="11">
        <f t="shared" si="2917"/>
        <v>35849.599999999999</v>
      </c>
      <c r="AG1280" s="11">
        <f t="shared" si="3009"/>
        <v>0</v>
      </c>
      <c r="AH1280" s="11">
        <f t="shared" si="2918"/>
        <v>19194.2</v>
      </c>
      <c r="AI1280" s="11">
        <f t="shared" si="2919"/>
        <v>19844</v>
      </c>
      <c r="AJ1280" s="11">
        <f t="shared" si="2920"/>
        <v>35849.599999999999</v>
      </c>
      <c r="AK1280" s="11">
        <f t="shared" si="3010"/>
        <v>0</v>
      </c>
      <c r="AL1280" s="11">
        <f t="shared" si="3011"/>
        <v>0</v>
      </c>
      <c r="AM1280" s="11">
        <f t="shared" si="3012"/>
        <v>0</v>
      </c>
      <c r="AN1280" s="11">
        <f t="shared" si="2894"/>
        <v>19194.2</v>
      </c>
      <c r="AO1280" s="11">
        <f t="shared" si="2895"/>
        <v>19844</v>
      </c>
      <c r="AP1280" s="11">
        <f t="shared" si="2896"/>
        <v>35849.599999999999</v>
      </c>
      <c r="AQ1280" s="11">
        <f t="shared" si="3013"/>
        <v>0</v>
      </c>
      <c r="AR1280" s="11">
        <f t="shared" si="3014"/>
        <v>0</v>
      </c>
      <c r="AS1280" s="11">
        <f t="shared" si="3015"/>
        <v>0</v>
      </c>
      <c r="AT1280" s="11">
        <f t="shared" si="2897"/>
        <v>19194.2</v>
      </c>
      <c r="AU1280" s="11">
        <f t="shared" si="2898"/>
        <v>19844</v>
      </c>
      <c r="AV1280" s="11">
        <f t="shared" si="2899"/>
        <v>35849.599999999999</v>
      </c>
      <c r="AW1280" s="11">
        <f t="shared" si="3016"/>
        <v>0</v>
      </c>
      <c r="AX1280" s="11">
        <f t="shared" si="3017"/>
        <v>0</v>
      </c>
      <c r="AY1280" s="11">
        <f t="shared" si="3018"/>
        <v>0</v>
      </c>
      <c r="AZ1280" s="11">
        <f t="shared" si="2900"/>
        <v>19194.2</v>
      </c>
      <c r="BA1280" s="11">
        <f t="shared" si="2901"/>
        <v>19844</v>
      </c>
      <c r="BB1280" s="11">
        <f t="shared" si="2902"/>
        <v>35849.599999999999</v>
      </c>
      <c r="BC1280" s="11">
        <f t="shared" si="3019"/>
        <v>0</v>
      </c>
      <c r="BD1280" s="11">
        <f t="shared" si="3020"/>
        <v>0</v>
      </c>
      <c r="BE1280" s="11">
        <f t="shared" si="3021"/>
        <v>0</v>
      </c>
      <c r="BF1280" s="11">
        <f t="shared" si="2903"/>
        <v>19194.2</v>
      </c>
      <c r="BG1280" s="11">
        <f t="shared" si="2904"/>
        <v>19844</v>
      </c>
      <c r="BH1280" s="11">
        <f t="shared" si="2905"/>
        <v>35849.599999999999</v>
      </c>
      <c r="BI1280" s="11">
        <f t="shared" si="3022"/>
        <v>0</v>
      </c>
      <c r="BJ1280" s="11">
        <f t="shared" si="3023"/>
        <v>0</v>
      </c>
      <c r="BK1280" s="11">
        <f t="shared" si="3024"/>
        <v>0</v>
      </c>
      <c r="BL1280" s="11">
        <f t="shared" si="3027"/>
        <v>19194.2</v>
      </c>
      <c r="BM1280" s="11">
        <f t="shared" si="3025"/>
        <v>0</v>
      </c>
      <c r="BN1280" s="43">
        <f t="shared" si="2989"/>
        <v>19194.2</v>
      </c>
      <c r="BO1280" s="11">
        <f t="shared" si="2955"/>
        <v>19844</v>
      </c>
      <c r="BP1280" s="11">
        <f t="shared" si="3026"/>
        <v>0</v>
      </c>
      <c r="BQ1280" s="43">
        <f t="shared" si="2990"/>
        <v>19844</v>
      </c>
      <c r="BR1280" s="11">
        <f t="shared" si="2956"/>
        <v>35849.599999999999</v>
      </c>
      <c r="BS1280" s="11">
        <f t="shared" si="3026"/>
        <v>0</v>
      </c>
      <c r="BT1280" s="43">
        <f t="shared" si="2991"/>
        <v>35849.599999999999</v>
      </c>
      <c r="BU1280" s="11">
        <f t="shared" si="3026"/>
        <v>0</v>
      </c>
      <c r="BV1280" s="21"/>
      <c r="BW1280" s="21"/>
      <c r="BX1280" s="1" t="str">
        <f t="shared" si="2957"/>
        <v/>
      </c>
    </row>
    <row r="1281" spans="1:76" ht="15.6" customHeight="1" x14ac:dyDescent="0.3">
      <c r="A1281" s="62" t="s">
        <v>832</v>
      </c>
      <c r="B1281" s="63" t="s">
        <v>58</v>
      </c>
      <c r="C1281" s="62"/>
      <c r="D1281" s="62"/>
      <c r="E1281" s="64" t="s">
        <v>59</v>
      </c>
      <c r="F1281" s="11">
        <f t="shared" si="2993"/>
        <v>19194.2</v>
      </c>
      <c r="G1281" s="11">
        <f t="shared" si="2994"/>
        <v>19844</v>
      </c>
      <c r="H1281" s="11">
        <f t="shared" si="2995"/>
        <v>35849.599999999999</v>
      </c>
      <c r="I1281" s="11">
        <f t="shared" si="2996"/>
        <v>0</v>
      </c>
      <c r="J1281" s="11">
        <f t="shared" si="2997"/>
        <v>0</v>
      </c>
      <c r="K1281" s="11">
        <f t="shared" si="2998"/>
        <v>0</v>
      </c>
      <c r="L1281" s="11">
        <f t="shared" si="2984"/>
        <v>19194.2</v>
      </c>
      <c r="M1281" s="11">
        <f t="shared" si="2985"/>
        <v>19844</v>
      </c>
      <c r="N1281" s="11">
        <f t="shared" si="2986"/>
        <v>35849.599999999999</v>
      </c>
      <c r="O1281" s="11">
        <f t="shared" si="2999"/>
        <v>0</v>
      </c>
      <c r="P1281" s="11">
        <f t="shared" si="3000"/>
        <v>0</v>
      </c>
      <c r="Q1281" s="11">
        <f t="shared" si="3001"/>
        <v>0</v>
      </c>
      <c r="R1281" s="11">
        <f t="shared" si="2909"/>
        <v>19194.2</v>
      </c>
      <c r="S1281" s="11">
        <f t="shared" si="2910"/>
        <v>19844</v>
      </c>
      <c r="T1281" s="11">
        <f t="shared" si="2911"/>
        <v>35849.599999999999</v>
      </c>
      <c r="U1281" s="11">
        <f t="shared" si="3003"/>
        <v>0</v>
      </c>
      <c r="V1281" s="11">
        <f t="shared" si="3004"/>
        <v>0</v>
      </c>
      <c r="W1281" s="11">
        <f t="shared" si="3005"/>
        <v>0</v>
      </c>
      <c r="X1281" s="11">
        <f t="shared" si="2912"/>
        <v>19194.2</v>
      </c>
      <c r="Y1281" s="11">
        <f t="shared" si="2913"/>
        <v>19844</v>
      </c>
      <c r="Z1281" s="11">
        <f t="shared" si="2914"/>
        <v>35849.599999999999</v>
      </c>
      <c r="AA1281" s="11">
        <f t="shared" si="3006"/>
        <v>0</v>
      </c>
      <c r="AB1281" s="11">
        <f t="shared" si="3007"/>
        <v>0</v>
      </c>
      <c r="AC1281" s="11">
        <f t="shared" si="3008"/>
        <v>0</v>
      </c>
      <c r="AD1281" s="11">
        <f t="shared" si="2915"/>
        <v>19194.2</v>
      </c>
      <c r="AE1281" s="11">
        <f t="shared" si="2916"/>
        <v>19844</v>
      </c>
      <c r="AF1281" s="11">
        <f t="shared" si="2917"/>
        <v>35849.599999999999</v>
      </c>
      <c r="AG1281" s="11">
        <f t="shared" si="3009"/>
        <v>0</v>
      </c>
      <c r="AH1281" s="11">
        <f t="shared" si="2918"/>
        <v>19194.2</v>
      </c>
      <c r="AI1281" s="11">
        <f t="shared" si="2919"/>
        <v>19844</v>
      </c>
      <c r="AJ1281" s="11">
        <f t="shared" si="2920"/>
        <v>35849.599999999999</v>
      </c>
      <c r="AK1281" s="11">
        <f t="shared" si="3010"/>
        <v>0</v>
      </c>
      <c r="AL1281" s="11">
        <f t="shared" si="3011"/>
        <v>0</v>
      </c>
      <c r="AM1281" s="11">
        <f t="shared" si="3012"/>
        <v>0</v>
      </c>
      <c r="AN1281" s="11">
        <f t="shared" si="2894"/>
        <v>19194.2</v>
      </c>
      <c r="AO1281" s="11">
        <f t="shared" si="2895"/>
        <v>19844</v>
      </c>
      <c r="AP1281" s="11">
        <f t="shared" si="2896"/>
        <v>35849.599999999999</v>
      </c>
      <c r="AQ1281" s="11">
        <f t="shared" si="3013"/>
        <v>0</v>
      </c>
      <c r="AR1281" s="11">
        <f t="shared" si="3014"/>
        <v>0</v>
      </c>
      <c r="AS1281" s="11">
        <f t="shared" si="3015"/>
        <v>0</v>
      </c>
      <c r="AT1281" s="11">
        <f t="shared" si="2897"/>
        <v>19194.2</v>
      </c>
      <c r="AU1281" s="11">
        <f t="shared" si="2898"/>
        <v>19844</v>
      </c>
      <c r="AV1281" s="11">
        <f t="shared" si="2899"/>
        <v>35849.599999999999</v>
      </c>
      <c r="AW1281" s="11">
        <f t="shared" si="3016"/>
        <v>0</v>
      </c>
      <c r="AX1281" s="11">
        <f t="shared" si="3017"/>
        <v>0</v>
      </c>
      <c r="AY1281" s="11">
        <f t="shared" si="3018"/>
        <v>0</v>
      </c>
      <c r="AZ1281" s="11">
        <f t="shared" si="2900"/>
        <v>19194.2</v>
      </c>
      <c r="BA1281" s="11">
        <f t="shared" si="2901"/>
        <v>19844</v>
      </c>
      <c r="BB1281" s="11">
        <f t="shared" si="2902"/>
        <v>35849.599999999999</v>
      </c>
      <c r="BC1281" s="11">
        <f t="shared" si="3019"/>
        <v>0</v>
      </c>
      <c r="BD1281" s="11">
        <f t="shared" si="3020"/>
        <v>0</v>
      </c>
      <c r="BE1281" s="11">
        <f t="shared" si="3021"/>
        <v>0</v>
      </c>
      <c r="BF1281" s="11">
        <f t="shared" si="2903"/>
        <v>19194.2</v>
      </c>
      <c r="BG1281" s="11">
        <f t="shared" si="2904"/>
        <v>19844</v>
      </c>
      <c r="BH1281" s="11">
        <f t="shared" si="2905"/>
        <v>35849.599999999999</v>
      </c>
      <c r="BI1281" s="11">
        <f t="shared" si="3022"/>
        <v>0</v>
      </c>
      <c r="BJ1281" s="11">
        <f t="shared" si="3023"/>
        <v>0</v>
      </c>
      <c r="BK1281" s="11">
        <f t="shared" si="3024"/>
        <v>0</v>
      </c>
      <c r="BL1281" s="11">
        <f t="shared" si="3027"/>
        <v>19194.2</v>
      </c>
      <c r="BM1281" s="11">
        <f t="shared" si="3025"/>
        <v>0</v>
      </c>
      <c r="BN1281" s="43">
        <f t="shared" si="2989"/>
        <v>19194.2</v>
      </c>
      <c r="BO1281" s="11">
        <f t="shared" si="2955"/>
        <v>19844</v>
      </c>
      <c r="BP1281" s="11">
        <f t="shared" si="3026"/>
        <v>0</v>
      </c>
      <c r="BQ1281" s="43">
        <f t="shared" si="2990"/>
        <v>19844</v>
      </c>
      <c r="BR1281" s="11">
        <f t="shared" si="2956"/>
        <v>35849.599999999999</v>
      </c>
      <c r="BS1281" s="11">
        <f t="shared" si="3026"/>
        <v>0</v>
      </c>
      <c r="BT1281" s="43">
        <f t="shared" si="2991"/>
        <v>35849.599999999999</v>
      </c>
      <c r="BU1281" s="11">
        <f t="shared" si="3026"/>
        <v>0</v>
      </c>
      <c r="BV1281" s="21"/>
      <c r="BW1281" s="21"/>
      <c r="BX1281" s="1" t="str">
        <f t="shared" si="2957"/>
        <v/>
      </c>
    </row>
    <row r="1282" spans="1:76" ht="15.6" customHeight="1" x14ac:dyDescent="0.3">
      <c r="A1282" s="62" t="s">
        <v>832</v>
      </c>
      <c r="B1282" s="63">
        <v>800</v>
      </c>
      <c r="C1282" s="62" t="s">
        <v>66</v>
      </c>
      <c r="D1282" s="62" t="s">
        <v>323</v>
      </c>
      <c r="E1282" s="64" t="s">
        <v>768</v>
      </c>
      <c r="F1282" s="11">
        <v>19194.2</v>
      </c>
      <c r="G1282" s="11">
        <v>19844</v>
      </c>
      <c r="H1282" s="11">
        <v>35849.599999999999</v>
      </c>
      <c r="I1282" s="11"/>
      <c r="J1282" s="11"/>
      <c r="K1282" s="11"/>
      <c r="L1282" s="11">
        <f t="shared" si="2984"/>
        <v>19194.2</v>
      </c>
      <c r="M1282" s="11">
        <f t="shared" si="2985"/>
        <v>19844</v>
      </c>
      <c r="N1282" s="11">
        <f t="shared" si="2986"/>
        <v>35849.599999999999</v>
      </c>
      <c r="O1282" s="11"/>
      <c r="P1282" s="11"/>
      <c r="Q1282" s="11"/>
      <c r="R1282" s="11">
        <f t="shared" si="2909"/>
        <v>19194.2</v>
      </c>
      <c r="S1282" s="11">
        <f t="shared" si="2910"/>
        <v>19844</v>
      </c>
      <c r="T1282" s="11">
        <f t="shared" si="2911"/>
        <v>35849.599999999999</v>
      </c>
      <c r="U1282" s="11"/>
      <c r="V1282" s="11"/>
      <c r="W1282" s="11"/>
      <c r="X1282" s="11">
        <f t="shared" si="2912"/>
        <v>19194.2</v>
      </c>
      <c r="Y1282" s="11">
        <f t="shared" si="2913"/>
        <v>19844</v>
      </c>
      <c r="Z1282" s="11">
        <f t="shared" si="2914"/>
        <v>35849.599999999999</v>
      </c>
      <c r="AA1282" s="11"/>
      <c r="AB1282" s="11"/>
      <c r="AC1282" s="11"/>
      <c r="AD1282" s="11">
        <f t="shared" si="2915"/>
        <v>19194.2</v>
      </c>
      <c r="AE1282" s="11">
        <f t="shared" si="2916"/>
        <v>19844</v>
      </c>
      <c r="AF1282" s="11">
        <f t="shared" si="2917"/>
        <v>35849.599999999999</v>
      </c>
      <c r="AG1282" s="11"/>
      <c r="AH1282" s="11">
        <f t="shared" si="2918"/>
        <v>19194.2</v>
      </c>
      <c r="AI1282" s="11">
        <f t="shared" si="2919"/>
        <v>19844</v>
      </c>
      <c r="AJ1282" s="11">
        <f t="shared" si="2920"/>
        <v>35849.599999999999</v>
      </c>
      <c r="AK1282" s="11"/>
      <c r="AL1282" s="11"/>
      <c r="AM1282" s="11"/>
      <c r="AN1282" s="11">
        <f t="shared" si="2894"/>
        <v>19194.2</v>
      </c>
      <c r="AO1282" s="11">
        <f t="shared" si="2895"/>
        <v>19844</v>
      </c>
      <c r="AP1282" s="11">
        <f t="shared" si="2896"/>
        <v>35849.599999999999</v>
      </c>
      <c r="AQ1282" s="11"/>
      <c r="AR1282" s="11"/>
      <c r="AS1282" s="11"/>
      <c r="AT1282" s="11">
        <f t="shared" si="2897"/>
        <v>19194.2</v>
      </c>
      <c r="AU1282" s="11">
        <f t="shared" si="2898"/>
        <v>19844</v>
      </c>
      <c r="AV1282" s="11">
        <f t="shared" si="2899"/>
        <v>35849.599999999999</v>
      </c>
      <c r="AW1282" s="11"/>
      <c r="AX1282" s="11"/>
      <c r="AY1282" s="11"/>
      <c r="AZ1282" s="11">
        <f t="shared" si="2900"/>
        <v>19194.2</v>
      </c>
      <c r="BA1282" s="11">
        <f t="shared" si="2901"/>
        <v>19844</v>
      </c>
      <c r="BB1282" s="11">
        <f t="shared" si="2902"/>
        <v>35849.599999999999</v>
      </c>
      <c r="BC1282" s="11"/>
      <c r="BD1282" s="11"/>
      <c r="BE1282" s="11"/>
      <c r="BF1282" s="11">
        <f t="shared" si="2903"/>
        <v>19194.2</v>
      </c>
      <c r="BG1282" s="11">
        <f t="shared" si="2904"/>
        <v>19844</v>
      </c>
      <c r="BH1282" s="11">
        <f t="shared" si="2905"/>
        <v>35849.599999999999</v>
      </c>
      <c r="BI1282" s="11"/>
      <c r="BJ1282" s="11"/>
      <c r="BK1282" s="11"/>
      <c r="BL1282" s="11">
        <f t="shared" si="3027"/>
        <v>19194.2</v>
      </c>
      <c r="BM1282" s="11"/>
      <c r="BN1282" s="43">
        <f t="shared" si="2989"/>
        <v>19194.2</v>
      </c>
      <c r="BO1282" s="11">
        <f t="shared" si="2955"/>
        <v>19844</v>
      </c>
      <c r="BP1282" s="11"/>
      <c r="BQ1282" s="43">
        <f t="shared" si="2990"/>
        <v>19844</v>
      </c>
      <c r="BR1282" s="11">
        <f t="shared" si="2956"/>
        <v>35849.599999999999</v>
      </c>
      <c r="BS1282" s="11"/>
      <c r="BT1282" s="43">
        <f t="shared" si="2991"/>
        <v>35849.599999999999</v>
      </c>
      <c r="BU1282" s="11"/>
      <c r="BV1282" s="21"/>
      <c r="BW1282" s="21"/>
      <c r="BX1282" s="1" t="str">
        <f t="shared" si="2957"/>
        <v>0502</v>
      </c>
    </row>
    <row r="1283" spans="1:76" ht="31.2" customHeight="1" x14ac:dyDescent="0.3">
      <c r="A1283" s="62" t="s">
        <v>834</v>
      </c>
      <c r="B1283" s="63"/>
      <c r="C1283" s="62"/>
      <c r="D1283" s="62"/>
      <c r="E1283" s="64" t="s">
        <v>835</v>
      </c>
      <c r="F1283" s="11">
        <f t="shared" ref="F1283:K1283" si="3028">F1286</f>
        <v>99805.3</v>
      </c>
      <c r="G1283" s="11">
        <f t="shared" si="3028"/>
        <v>100213.4</v>
      </c>
      <c r="H1283" s="11">
        <f t="shared" si="3028"/>
        <v>100213.4</v>
      </c>
      <c r="I1283" s="11">
        <f t="shared" si="3028"/>
        <v>0</v>
      </c>
      <c r="J1283" s="11">
        <f t="shared" si="3028"/>
        <v>0</v>
      </c>
      <c r="K1283" s="11">
        <f t="shared" si="3028"/>
        <v>0</v>
      </c>
      <c r="L1283" s="11">
        <f t="shared" si="2984"/>
        <v>99805.3</v>
      </c>
      <c r="M1283" s="11">
        <f t="shared" si="2985"/>
        <v>100213.4</v>
      </c>
      <c r="N1283" s="11">
        <f t="shared" si="2986"/>
        <v>100213.4</v>
      </c>
      <c r="O1283" s="11">
        <f>O1286+O1284</f>
        <v>0</v>
      </c>
      <c r="P1283" s="11">
        <f>P1286+P1284</f>
        <v>0</v>
      </c>
      <c r="Q1283" s="11">
        <f>Q1286+Q1284</f>
        <v>0</v>
      </c>
      <c r="R1283" s="11">
        <f t="shared" si="2909"/>
        <v>99805.3</v>
      </c>
      <c r="S1283" s="11">
        <f t="shared" si="2910"/>
        <v>100213.4</v>
      </c>
      <c r="T1283" s="11">
        <f t="shared" si="2911"/>
        <v>100213.4</v>
      </c>
      <c r="U1283" s="11">
        <f>U1286+U1284</f>
        <v>0</v>
      </c>
      <c r="V1283" s="11">
        <f>V1286+V1284</f>
        <v>0</v>
      </c>
      <c r="W1283" s="11">
        <f>W1286+W1284</f>
        <v>0</v>
      </c>
      <c r="X1283" s="11">
        <f t="shared" si="2912"/>
        <v>99805.3</v>
      </c>
      <c r="Y1283" s="11">
        <f t="shared" si="2913"/>
        <v>100213.4</v>
      </c>
      <c r="Z1283" s="11">
        <f t="shared" si="2914"/>
        <v>100213.4</v>
      </c>
      <c r="AA1283" s="11">
        <f>AA1286+AA1284</f>
        <v>0</v>
      </c>
      <c r="AB1283" s="11">
        <f>AB1286+AB1284</f>
        <v>0</v>
      </c>
      <c r="AC1283" s="11">
        <f>AC1286+AC1284</f>
        <v>0</v>
      </c>
      <c r="AD1283" s="11">
        <f t="shared" si="2915"/>
        <v>99805.3</v>
      </c>
      <c r="AE1283" s="11">
        <f t="shared" si="2916"/>
        <v>100213.4</v>
      </c>
      <c r="AF1283" s="11">
        <f t="shared" si="2917"/>
        <v>100213.4</v>
      </c>
      <c r="AG1283" s="11">
        <f>AG1286+AG1284</f>
        <v>0</v>
      </c>
      <c r="AH1283" s="11">
        <f t="shared" si="2918"/>
        <v>99805.3</v>
      </c>
      <c r="AI1283" s="11">
        <f t="shared" si="2919"/>
        <v>100213.4</v>
      </c>
      <c r="AJ1283" s="11">
        <f t="shared" si="2920"/>
        <v>100213.4</v>
      </c>
      <c r="AK1283" s="11">
        <f>AK1286+AK1284</f>
        <v>-99805.3</v>
      </c>
      <c r="AL1283" s="11">
        <f>AL1286+AL1284</f>
        <v>-100213.4</v>
      </c>
      <c r="AM1283" s="11">
        <f>AM1286+AM1284</f>
        <v>-100213.4</v>
      </c>
      <c r="AN1283" s="11">
        <f t="shared" si="2894"/>
        <v>0</v>
      </c>
      <c r="AO1283" s="11">
        <f t="shared" si="2895"/>
        <v>0</v>
      </c>
      <c r="AP1283" s="11">
        <f t="shared" si="2896"/>
        <v>0</v>
      </c>
      <c r="AQ1283" s="11">
        <f>AQ1286+AQ1284</f>
        <v>0</v>
      </c>
      <c r="AR1283" s="11">
        <f>AR1286+AR1284</f>
        <v>99022.222999999998</v>
      </c>
      <c r="AS1283" s="11">
        <f>AS1286+AS1284</f>
        <v>99022.222999999998</v>
      </c>
      <c r="AT1283" s="11">
        <f t="shared" si="2897"/>
        <v>0</v>
      </c>
      <c r="AU1283" s="11">
        <f t="shared" si="2898"/>
        <v>99022.222999999998</v>
      </c>
      <c r="AV1283" s="11">
        <f t="shared" si="2899"/>
        <v>99022.222999999998</v>
      </c>
      <c r="AW1283" s="11">
        <f>AW1286+AW1284</f>
        <v>0</v>
      </c>
      <c r="AX1283" s="11">
        <f>AX1286+AX1284</f>
        <v>0</v>
      </c>
      <c r="AY1283" s="11">
        <f>AY1286+AY1284</f>
        <v>0</v>
      </c>
      <c r="AZ1283" s="11">
        <f t="shared" si="2900"/>
        <v>0</v>
      </c>
      <c r="BA1283" s="11">
        <f t="shared" si="2901"/>
        <v>99022.222999999998</v>
      </c>
      <c r="BB1283" s="11">
        <f t="shared" si="2902"/>
        <v>99022.222999999998</v>
      </c>
      <c r="BC1283" s="11">
        <f>BC1286+BC1284</f>
        <v>0</v>
      </c>
      <c r="BD1283" s="11">
        <f>BD1286+BD1284</f>
        <v>0</v>
      </c>
      <c r="BE1283" s="11">
        <f>BE1286+BE1284</f>
        <v>0</v>
      </c>
      <c r="BF1283" s="11">
        <f t="shared" si="2903"/>
        <v>0</v>
      </c>
      <c r="BG1283" s="11">
        <f t="shared" si="2904"/>
        <v>99022.222999999998</v>
      </c>
      <c r="BH1283" s="11">
        <f t="shared" si="2905"/>
        <v>99022.222999999998</v>
      </c>
      <c r="BI1283" s="11">
        <f>BI1286+BI1284</f>
        <v>0</v>
      </c>
      <c r="BJ1283" s="11">
        <f>BJ1286+BJ1284</f>
        <v>0</v>
      </c>
      <c r="BK1283" s="11">
        <f>BK1286+BK1284</f>
        <v>0</v>
      </c>
      <c r="BL1283" s="11">
        <f t="shared" si="3027"/>
        <v>0</v>
      </c>
      <c r="BM1283" s="11">
        <f>BM1286+BM1284</f>
        <v>0</v>
      </c>
      <c r="BN1283" s="43">
        <f t="shared" si="2989"/>
        <v>0</v>
      </c>
      <c r="BO1283" s="11">
        <f t="shared" si="2955"/>
        <v>99022.222999999998</v>
      </c>
      <c r="BP1283" s="11">
        <f>BP1286+BP1284</f>
        <v>0</v>
      </c>
      <c r="BQ1283" s="43">
        <f t="shared" si="2990"/>
        <v>99022.222999999998</v>
      </c>
      <c r="BR1283" s="11">
        <f t="shared" si="2956"/>
        <v>99022.222999999998</v>
      </c>
      <c r="BS1283" s="11">
        <f>BS1286+BS1284</f>
        <v>0</v>
      </c>
      <c r="BT1283" s="43">
        <f t="shared" si="2991"/>
        <v>99022.222999999998</v>
      </c>
      <c r="BU1283" s="11">
        <f>BU1286+BU1284</f>
        <v>0</v>
      </c>
      <c r="BV1283" s="21"/>
      <c r="BW1283" s="21"/>
      <c r="BX1283" s="1" t="str">
        <f t="shared" si="2957"/>
        <v/>
      </c>
    </row>
    <row r="1284" spans="1:76" s="1" customFormat="1" ht="31.2" hidden="1" customHeight="1" x14ac:dyDescent="0.3">
      <c r="A1284" s="8" t="s">
        <v>834</v>
      </c>
      <c r="B1284" s="9" t="s">
        <v>64</v>
      </c>
      <c r="C1284" s="8"/>
      <c r="D1284" s="8"/>
      <c r="E1284" s="20" t="s">
        <v>65</v>
      </c>
      <c r="F1284" s="11"/>
      <c r="G1284" s="11"/>
      <c r="H1284" s="11"/>
      <c r="I1284" s="11"/>
      <c r="J1284" s="11"/>
      <c r="K1284" s="11"/>
      <c r="L1284" s="11"/>
      <c r="M1284" s="11"/>
      <c r="N1284" s="11"/>
      <c r="O1284" s="11">
        <f>O1285</f>
        <v>0</v>
      </c>
      <c r="P1284" s="11">
        <f>P1285</f>
        <v>0</v>
      </c>
      <c r="Q1284" s="11">
        <f>Q1285</f>
        <v>0</v>
      </c>
      <c r="R1284" s="11">
        <f t="shared" si="2909"/>
        <v>0</v>
      </c>
      <c r="S1284" s="11">
        <f t="shared" si="2910"/>
        <v>0</v>
      </c>
      <c r="T1284" s="11">
        <f t="shared" si="2911"/>
        <v>0</v>
      </c>
      <c r="U1284" s="11">
        <f>U1285</f>
        <v>0</v>
      </c>
      <c r="V1284" s="11">
        <f>V1285</f>
        <v>0</v>
      </c>
      <c r="W1284" s="11">
        <f>W1285</f>
        <v>0</v>
      </c>
      <c r="X1284" s="11">
        <f t="shared" si="2912"/>
        <v>0</v>
      </c>
      <c r="Y1284" s="11">
        <f t="shared" si="2913"/>
        <v>0</v>
      </c>
      <c r="Z1284" s="11">
        <f t="shared" si="2914"/>
        <v>0</v>
      </c>
      <c r="AA1284" s="11">
        <f>AA1285</f>
        <v>0</v>
      </c>
      <c r="AB1284" s="11">
        <f>AB1285</f>
        <v>0</v>
      </c>
      <c r="AC1284" s="11">
        <f>AC1285</f>
        <v>0</v>
      </c>
      <c r="AD1284" s="11">
        <f t="shared" si="2915"/>
        <v>0</v>
      </c>
      <c r="AE1284" s="11">
        <f t="shared" si="2916"/>
        <v>0</v>
      </c>
      <c r="AF1284" s="11">
        <f t="shared" si="2917"/>
        <v>0</v>
      </c>
      <c r="AG1284" s="11">
        <f>AG1285</f>
        <v>0</v>
      </c>
      <c r="AH1284" s="11">
        <f t="shared" si="2918"/>
        <v>0</v>
      </c>
      <c r="AI1284" s="11">
        <f t="shared" si="2919"/>
        <v>0</v>
      </c>
      <c r="AJ1284" s="11">
        <f t="shared" si="2920"/>
        <v>0</v>
      </c>
      <c r="AK1284" s="11">
        <f>AK1285</f>
        <v>0</v>
      </c>
      <c r="AL1284" s="11">
        <f>AL1285</f>
        <v>0</v>
      </c>
      <c r="AM1284" s="11">
        <f>AM1285</f>
        <v>0</v>
      </c>
      <c r="AN1284" s="11">
        <f t="shared" si="2894"/>
        <v>0</v>
      </c>
      <c r="AO1284" s="11">
        <f t="shared" si="2895"/>
        <v>0</v>
      </c>
      <c r="AP1284" s="11">
        <f t="shared" si="2896"/>
        <v>0</v>
      </c>
      <c r="AQ1284" s="11">
        <f>AQ1285</f>
        <v>0</v>
      </c>
      <c r="AR1284" s="11">
        <f>AR1285</f>
        <v>0</v>
      </c>
      <c r="AS1284" s="11">
        <f>AS1285</f>
        <v>0</v>
      </c>
      <c r="AT1284" s="11">
        <f t="shared" si="2897"/>
        <v>0</v>
      </c>
      <c r="AU1284" s="11">
        <f t="shared" si="2898"/>
        <v>0</v>
      </c>
      <c r="AV1284" s="11">
        <f t="shared" si="2899"/>
        <v>0</v>
      </c>
      <c r="AW1284" s="11">
        <f>AW1285</f>
        <v>0</v>
      </c>
      <c r="AX1284" s="11">
        <f>AX1285</f>
        <v>0</v>
      </c>
      <c r="AY1284" s="11">
        <f>AY1285</f>
        <v>0</v>
      </c>
      <c r="AZ1284" s="11">
        <f t="shared" si="2900"/>
        <v>0</v>
      </c>
      <c r="BA1284" s="11">
        <f t="shared" si="2901"/>
        <v>0</v>
      </c>
      <c r="BB1284" s="11">
        <f t="shared" si="2902"/>
        <v>0</v>
      </c>
      <c r="BC1284" s="11">
        <f>BC1285</f>
        <v>0</v>
      </c>
      <c r="BD1284" s="11">
        <f>BD1285</f>
        <v>0</v>
      </c>
      <c r="BE1284" s="11">
        <f>BE1285</f>
        <v>0</v>
      </c>
      <c r="BF1284" s="11">
        <f t="shared" si="2903"/>
        <v>0</v>
      </c>
      <c r="BG1284" s="11">
        <f t="shared" si="2904"/>
        <v>0</v>
      </c>
      <c r="BH1284" s="11">
        <f t="shared" si="2905"/>
        <v>0</v>
      </c>
      <c r="BI1284" s="11">
        <f>BI1285</f>
        <v>0</v>
      </c>
      <c r="BJ1284" s="11">
        <f>BJ1285</f>
        <v>0</v>
      </c>
      <c r="BK1284" s="11">
        <f>BK1285</f>
        <v>0</v>
      </c>
      <c r="BL1284" s="11">
        <f t="shared" si="3027"/>
        <v>0</v>
      </c>
      <c r="BM1284" s="11">
        <f>BM1285</f>
        <v>0</v>
      </c>
      <c r="BN1284" s="11"/>
      <c r="BO1284" s="11">
        <f t="shared" si="2955"/>
        <v>0</v>
      </c>
      <c r="BP1284" s="11">
        <f>BP1285</f>
        <v>0</v>
      </c>
      <c r="BQ1284" s="11"/>
      <c r="BR1284" s="11">
        <f t="shared" si="2956"/>
        <v>0</v>
      </c>
      <c r="BS1284" s="11">
        <f>BS1285</f>
        <v>0</v>
      </c>
      <c r="BT1284" s="11"/>
      <c r="BU1284" s="11">
        <f>BU1285</f>
        <v>0</v>
      </c>
      <c r="BV1284" s="21">
        <v>0</v>
      </c>
      <c r="BW1284" s="21"/>
      <c r="BX1284" s="1" t="str">
        <f t="shared" si="2957"/>
        <v/>
      </c>
    </row>
    <row r="1285" spans="1:76" s="1" customFormat="1" ht="15.6" hidden="1" customHeight="1" x14ac:dyDescent="0.3">
      <c r="A1285" s="8" t="s">
        <v>834</v>
      </c>
      <c r="B1285" s="9">
        <v>200</v>
      </c>
      <c r="C1285" s="8" t="s">
        <v>71</v>
      </c>
      <c r="D1285" s="8" t="s">
        <v>72</v>
      </c>
      <c r="E1285" s="20" t="s">
        <v>73</v>
      </c>
      <c r="F1285" s="11"/>
      <c r="G1285" s="11"/>
      <c r="H1285" s="11"/>
      <c r="I1285" s="11"/>
      <c r="J1285" s="11"/>
      <c r="K1285" s="11"/>
      <c r="L1285" s="11"/>
      <c r="M1285" s="11"/>
      <c r="N1285" s="11"/>
      <c r="O1285" s="11"/>
      <c r="P1285" s="11"/>
      <c r="Q1285" s="11"/>
      <c r="R1285" s="11">
        <f t="shared" si="2909"/>
        <v>0</v>
      </c>
      <c r="S1285" s="11">
        <f t="shared" si="2910"/>
        <v>0</v>
      </c>
      <c r="T1285" s="11">
        <f t="shared" si="2911"/>
        <v>0</v>
      </c>
      <c r="U1285" s="11"/>
      <c r="V1285" s="11"/>
      <c r="W1285" s="11"/>
      <c r="X1285" s="11">
        <f t="shared" si="2912"/>
        <v>0</v>
      </c>
      <c r="Y1285" s="11">
        <f t="shared" si="2913"/>
        <v>0</v>
      </c>
      <c r="Z1285" s="11">
        <f t="shared" si="2914"/>
        <v>0</v>
      </c>
      <c r="AA1285" s="11"/>
      <c r="AB1285" s="11"/>
      <c r="AC1285" s="11"/>
      <c r="AD1285" s="11">
        <f t="shared" si="2915"/>
        <v>0</v>
      </c>
      <c r="AE1285" s="11">
        <f t="shared" si="2916"/>
        <v>0</v>
      </c>
      <c r="AF1285" s="11">
        <f t="shared" si="2917"/>
        <v>0</v>
      </c>
      <c r="AG1285" s="11"/>
      <c r="AH1285" s="11">
        <f t="shared" si="2918"/>
        <v>0</v>
      </c>
      <c r="AI1285" s="11">
        <f t="shared" si="2919"/>
        <v>0</v>
      </c>
      <c r="AJ1285" s="11">
        <f t="shared" si="2920"/>
        <v>0</v>
      </c>
      <c r="AK1285" s="11"/>
      <c r="AL1285" s="11"/>
      <c r="AM1285" s="11"/>
      <c r="AN1285" s="11">
        <f t="shared" si="2894"/>
        <v>0</v>
      </c>
      <c r="AO1285" s="11">
        <f t="shared" si="2895"/>
        <v>0</v>
      </c>
      <c r="AP1285" s="11">
        <f t="shared" si="2896"/>
        <v>0</v>
      </c>
      <c r="AQ1285" s="11"/>
      <c r="AR1285" s="11"/>
      <c r="AS1285" s="11"/>
      <c r="AT1285" s="11">
        <f t="shared" si="2897"/>
        <v>0</v>
      </c>
      <c r="AU1285" s="11">
        <f t="shared" si="2898"/>
        <v>0</v>
      </c>
      <c r="AV1285" s="11">
        <f t="shared" si="2899"/>
        <v>0</v>
      </c>
      <c r="AW1285" s="11"/>
      <c r="AX1285" s="11"/>
      <c r="AY1285" s="11"/>
      <c r="AZ1285" s="11">
        <f t="shared" si="2900"/>
        <v>0</v>
      </c>
      <c r="BA1285" s="11">
        <f t="shared" si="2901"/>
        <v>0</v>
      </c>
      <c r="BB1285" s="11">
        <f t="shared" si="2902"/>
        <v>0</v>
      </c>
      <c r="BC1285" s="11"/>
      <c r="BD1285" s="11"/>
      <c r="BE1285" s="11"/>
      <c r="BF1285" s="11">
        <f t="shared" si="2903"/>
        <v>0</v>
      </c>
      <c r="BG1285" s="11">
        <f t="shared" si="2904"/>
        <v>0</v>
      </c>
      <c r="BH1285" s="11">
        <f t="shared" si="2905"/>
        <v>0</v>
      </c>
      <c r="BI1285" s="11"/>
      <c r="BJ1285" s="11"/>
      <c r="BK1285" s="11"/>
      <c r="BL1285" s="11">
        <f t="shared" si="3027"/>
        <v>0</v>
      </c>
      <c r="BM1285" s="11"/>
      <c r="BN1285" s="11"/>
      <c r="BO1285" s="11">
        <f t="shared" si="2955"/>
        <v>0</v>
      </c>
      <c r="BP1285" s="11"/>
      <c r="BQ1285" s="11"/>
      <c r="BR1285" s="11">
        <f t="shared" si="2956"/>
        <v>0</v>
      </c>
      <c r="BS1285" s="11"/>
      <c r="BT1285" s="11"/>
      <c r="BU1285" s="11"/>
      <c r="BV1285" s="21">
        <v>0</v>
      </c>
      <c r="BW1285" s="21"/>
      <c r="BX1285" s="1" t="str">
        <f t="shared" si="2957"/>
        <v>0409</v>
      </c>
    </row>
    <row r="1286" spans="1:76" ht="46.8" customHeight="1" x14ac:dyDescent="0.3">
      <c r="A1286" s="62" t="s">
        <v>834</v>
      </c>
      <c r="B1286" s="63" t="s">
        <v>82</v>
      </c>
      <c r="C1286" s="62"/>
      <c r="D1286" s="62"/>
      <c r="E1286" s="64" t="s">
        <v>83</v>
      </c>
      <c r="F1286" s="11">
        <f t="shared" si="2993"/>
        <v>99805.3</v>
      </c>
      <c r="G1286" s="11">
        <f t="shared" si="2994"/>
        <v>100213.4</v>
      </c>
      <c r="H1286" s="11">
        <f t="shared" si="2995"/>
        <v>100213.4</v>
      </c>
      <c r="I1286" s="11">
        <f t="shared" si="2996"/>
        <v>0</v>
      </c>
      <c r="J1286" s="11">
        <f t="shared" si="2997"/>
        <v>0</v>
      </c>
      <c r="K1286" s="11">
        <f t="shared" si="2998"/>
        <v>0</v>
      </c>
      <c r="L1286" s="11">
        <f t="shared" si="2984"/>
        <v>99805.3</v>
      </c>
      <c r="M1286" s="11">
        <f t="shared" si="2985"/>
        <v>100213.4</v>
      </c>
      <c r="N1286" s="11">
        <f t="shared" si="2986"/>
        <v>100213.4</v>
      </c>
      <c r="O1286" s="11">
        <f t="shared" si="2999"/>
        <v>0</v>
      </c>
      <c r="P1286" s="11">
        <f t="shared" si="3000"/>
        <v>0</v>
      </c>
      <c r="Q1286" s="11">
        <f t="shared" si="3001"/>
        <v>0</v>
      </c>
      <c r="R1286" s="11">
        <f t="shared" si="2909"/>
        <v>99805.3</v>
      </c>
      <c r="S1286" s="11">
        <f t="shared" si="2910"/>
        <v>100213.4</v>
      </c>
      <c r="T1286" s="11">
        <f t="shared" si="2911"/>
        <v>100213.4</v>
      </c>
      <c r="U1286" s="11">
        <f>U1287</f>
        <v>0</v>
      </c>
      <c r="V1286" s="11">
        <f>V1287</f>
        <v>0</v>
      </c>
      <c r="W1286" s="11">
        <f>W1287</f>
        <v>0</v>
      </c>
      <c r="X1286" s="11">
        <f t="shared" si="2912"/>
        <v>99805.3</v>
      </c>
      <c r="Y1286" s="11">
        <f t="shared" si="2913"/>
        <v>100213.4</v>
      </c>
      <c r="Z1286" s="11">
        <f t="shared" si="2914"/>
        <v>100213.4</v>
      </c>
      <c r="AA1286" s="11">
        <f>AA1287</f>
        <v>0</v>
      </c>
      <c r="AB1286" s="11">
        <f>AB1287</f>
        <v>0</v>
      </c>
      <c r="AC1286" s="11">
        <f>AC1287</f>
        <v>0</v>
      </c>
      <c r="AD1286" s="11">
        <f t="shared" si="2915"/>
        <v>99805.3</v>
      </c>
      <c r="AE1286" s="11">
        <f t="shared" si="2916"/>
        <v>100213.4</v>
      </c>
      <c r="AF1286" s="11">
        <f t="shared" si="2917"/>
        <v>100213.4</v>
      </c>
      <c r="AG1286" s="11">
        <f>AG1287</f>
        <v>0</v>
      </c>
      <c r="AH1286" s="11">
        <f t="shared" si="2918"/>
        <v>99805.3</v>
      </c>
      <c r="AI1286" s="11">
        <f t="shared" si="2919"/>
        <v>100213.4</v>
      </c>
      <c r="AJ1286" s="11">
        <f t="shared" si="2920"/>
        <v>100213.4</v>
      </c>
      <c r="AK1286" s="11">
        <f>AK1287</f>
        <v>-99805.3</v>
      </c>
      <c r="AL1286" s="11">
        <f>AL1287</f>
        <v>-100213.4</v>
      </c>
      <c r="AM1286" s="11">
        <f>AM1287</f>
        <v>-100213.4</v>
      </c>
      <c r="AN1286" s="11">
        <f t="shared" si="2894"/>
        <v>0</v>
      </c>
      <c r="AO1286" s="11">
        <f t="shared" si="2895"/>
        <v>0</v>
      </c>
      <c r="AP1286" s="11">
        <f t="shared" si="2896"/>
        <v>0</v>
      </c>
      <c r="AQ1286" s="11">
        <f>AQ1287</f>
        <v>0</v>
      </c>
      <c r="AR1286" s="11">
        <f>AR1287</f>
        <v>99022.222999999998</v>
      </c>
      <c r="AS1286" s="11">
        <f>AS1287</f>
        <v>99022.222999999998</v>
      </c>
      <c r="AT1286" s="11">
        <f t="shared" si="2897"/>
        <v>0</v>
      </c>
      <c r="AU1286" s="11">
        <f t="shared" si="2898"/>
        <v>99022.222999999998</v>
      </c>
      <c r="AV1286" s="11">
        <f t="shared" si="2899"/>
        <v>99022.222999999998</v>
      </c>
      <c r="AW1286" s="11">
        <f>AW1287</f>
        <v>0</v>
      </c>
      <c r="AX1286" s="11">
        <f>AX1287</f>
        <v>0</v>
      </c>
      <c r="AY1286" s="11">
        <f>AY1287</f>
        <v>0</v>
      </c>
      <c r="AZ1286" s="11">
        <f t="shared" si="2900"/>
        <v>0</v>
      </c>
      <c r="BA1286" s="11">
        <f t="shared" si="2901"/>
        <v>99022.222999999998</v>
      </c>
      <c r="BB1286" s="11">
        <f t="shared" si="2902"/>
        <v>99022.222999999998</v>
      </c>
      <c r="BC1286" s="11">
        <f>BC1287</f>
        <v>0</v>
      </c>
      <c r="BD1286" s="11">
        <f>BD1287</f>
        <v>0</v>
      </c>
      <c r="BE1286" s="11">
        <f>BE1287</f>
        <v>0</v>
      </c>
      <c r="BF1286" s="11">
        <f t="shared" si="2903"/>
        <v>0</v>
      </c>
      <c r="BG1286" s="11">
        <f t="shared" si="2904"/>
        <v>99022.222999999998</v>
      </c>
      <c r="BH1286" s="11">
        <f t="shared" si="2905"/>
        <v>99022.222999999998</v>
      </c>
      <c r="BI1286" s="11">
        <f>BI1287</f>
        <v>0</v>
      </c>
      <c r="BJ1286" s="11">
        <f>BJ1287</f>
        <v>0</v>
      </c>
      <c r="BK1286" s="11">
        <f>BK1287</f>
        <v>0</v>
      </c>
      <c r="BL1286" s="11">
        <f t="shared" si="3027"/>
        <v>0</v>
      </c>
      <c r="BM1286" s="11">
        <f>BM1287</f>
        <v>0</v>
      </c>
      <c r="BN1286" s="43">
        <f t="shared" ref="BN1286:BN1349" si="3029">BL1286+BM1286</f>
        <v>0</v>
      </c>
      <c r="BO1286" s="11">
        <f t="shared" si="2955"/>
        <v>99022.222999999998</v>
      </c>
      <c r="BP1286" s="11">
        <f>BP1287</f>
        <v>0</v>
      </c>
      <c r="BQ1286" s="43">
        <f t="shared" ref="BQ1286:BQ1349" si="3030">BO1286+BP1286</f>
        <v>99022.222999999998</v>
      </c>
      <c r="BR1286" s="11">
        <f t="shared" si="2956"/>
        <v>99022.222999999998</v>
      </c>
      <c r="BS1286" s="11">
        <f>BS1287</f>
        <v>0</v>
      </c>
      <c r="BT1286" s="43">
        <f t="shared" ref="BT1286:BT1349" si="3031">BR1286+BS1286</f>
        <v>99022.222999999998</v>
      </c>
      <c r="BU1286" s="11">
        <f>BU1287</f>
        <v>0</v>
      </c>
      <c r="BV1286" s="21"/>
      <c r="BW1286" s="21"/>
      <c r="BX1286" s="1" t="str">
        <f t="shared" si="2957"/>
        <v/>
      </c>
    </row>
    <row r="1287" spans="1:76" ht="15.6" customHeight="1" x14ac:dyDescent="0.3">
      <c r="A1287" s="62" t="s">
        <v>834</v>
      </c>
      <c r="B1287" s="63">
        <v>600</v>
      </c>
      <c r="C1287" s="62" t="s">
        <v>71</v>
      </c>
      <c r="D1287" s="62" t="s">
        <v>72</v>
      </c>
      <c r="E1287" s="64" t="s">
        <v>73</v>
      </c>
      <c r="F1287" s="11">
        <f>98817.3+988</f>
        <v>99805.3</v>
      </c>
      <c r="G1287" s="11">
        <f>99225.4+988</f>
        <v>100213.4</v>
      </c>
      <c r="H1287" s="11">
        <f>99225.4+988</f>
        <v>100213.4</v>
      </c>
      <c r="I1287" s="11"/>
      <c r="J1287" s="11"/>
      <c r="K1287" s="11"/>
      <c r="L1287" s="11">
        <f t="shared" si="2984"/>
        <v>99805.3</v>
      </c>
      <c r="M1287" s="11">
        <f t="shared" si="2985"/>
        <v>100213.4</v>
      </c>
      <c r="N1287" s="11">
        <f t="shared" si="2986"/>
        <v>100213.4</v>
      </c>
      <c r="O1287" s="11"/>
      <c r="P1287" s="11"/>
      <c r="Q1287" s="11"/>
      <c r="R1287" s="11">
        <f t="shared" si="2909"/>
        <v>99805.3</v>
      </c>
      <c r="S1287" s="11">
        <f t="shared" si="2910"/>
        <v>100213.4</v>
      </c>
      <c r="T1287" s="11">
        <f t="shared" si="2911"/>
        <v>100213.4</v>
      </c>
      <c r="U1287" s="11"/>
      <c r="V1287" s="11"/>
      <c r="W1287" s="11"/>
      <c r="X1287" s="11">
        <f t="shared" si="2912"/>
        <v>99805.3</v>
      </c>
      <c r="Y1287" s="11">
        <f t="shared" si="2913"/>
        <v>100213.4</v>
      </c>
      <c r="Z1287" s="11">
        <f t="shared" si="2914"/>
        <v>100213.4</v>
      </c>
      <c r="AA1287" s="11"/>
      <c r="AB1287" s="11"/>
      <c r="AC1287" s="11"/>
      <c r="AD1287" s="11">
        <f t="shared" si="2915"/>
        <v>99805.3</v>
      </c>
      <c r="AE1287" s="11">
        <f t="shared" si="2916"/>
        <v>100213.4</v>
      </c>
      <c r="AF1287" s="11">
        <f t="shared" si="2917"/>
        <v>100213.4</v>
      </c>
      <c r="AG1287" s="11"/>
      <c r="AH1287" s="11">
        <f t="shared" si="2918"/>
        <v>99805.3</v>
      </c>
      <c r="AI1287" s="11">
        <f t="shared" si="2919"/>
        <v>100213.4</v>
      </c>
      <c r="AJ1287" s="11">
        <f t="shared" si="2920"/>
        <v>100213.4</v>
      </c>
      <c r="AK1287" s="11">
        <v>-99805.3</v>
      </c>
      <c r="AL1287" s="11">
        <v>-100213.4</v>
      </c>
      <c r="AM1287" s="11">
        <v>-100213.4</v>
      </c>
      <c r="AN1287" s="11">
        <f t="shared" si="2894"/>
        <v>0</v>
      </c>
      <c r="AO1287" s="11">
        <f t="shared" si="2895"/>
        <v>0</v>
      </c>
      <c r="AP1287" s="11">
        <f t="shared" si="2896"/>
        <v>0</v>
      </c>
      <c r="AQ1287" s="11"/>
      <c r="AR1287" s="11">
        <v>99022.222999999998</v>
      </c>
      <c r="AS1287" s="11">
        <v>99022.222999999998</v>
      </c>
      <c r="AT1287" s="11">
        <f t="shared" si="2897"/>
        <v>0</v>
      </c>
      <c r="AU1287" s="11">
        <f t="shared" si="2898"/>
        <v>99022.222999999998</v>
      </c>
      <c r="AV1287" s="11">
        <f t="shared" si="2899"/>
        <v>99022.222999999998</v>
      </c>
      <c r="AW1287" s="11"/>
      <c r="AX1287" s="11"/>
      <c r="AY1287" s="11"/>
      <c r="AZ1287" s="11">
        <f t="shared" si="2900"/>
        <v>0</v>
      </c>
      <c r="BA1287" s="11">
        <f t="shared" si="2901"/>
        <v>99022.222999999998</v>
      </c>
      <c r="BB1287" s="11">
        <f t="shared" si="2902"/>
        <v>99022.222999999998</v>
      </c>
      <c r="BC1287" s="11"/>
      <c r="BD1287" s="11"/>
      <c r="BE1287" s="11"/>
      <c r="BF1287" s="11">
        <f t="shared" si="2903"/>
        <v>0</v>
      </c>
      <c r="BG1287" s="11">
        <f t="shared" si="2904"/>
        <v>99022.222999999998</v>
      </c>
      <c r="BH1287" s="11">
        <f t="shared" si="2905"/>
        <v>99022.222999999998</v>
      </c>
      <c r="BI1287" s="11"/>
      <c r="BJ1287" s="11"/>
      <c r="BK1287" s="11"/>
      <c r="BL1287" s="11">
        <f t="shared" si="3027"/>
        <v>0</v>
      </c>
      <c r="BM1287" s="11"/>
      <c r="BN1287" s="43">
        <f t="shared" si="3029"/>
        <v>0</v>
      </c>
      <c r="BO1287" s="11">
        <f t="shared" si="2955"/>
        <v>99022.222999999998</v>
      </c>
      <c r="BP1287" s="11"/>
      <c r="BQ1287" s="43">
        <f t="shared" si="3030"/>
        <v>99022.222999999998</v>
      </c>
      <c r="BR1287" s="11">
        <f t="shared" si="2956"/>
        <v>99022.222999999998</v>
      </c>
      <c r="BS1287" s="11"/>
      <c r="BT1287" s="43">
        <f t="shared" si="3031"/>
        <v>99022.222999999998</v>
      </c>
      <c r="BU1287" s="11"/>
      <c r="BV1287" s="21"/>
      <c r="BW1287" s="21"/>
      <c r="BX1287" s="1" t="str">
        <f t="shared" si="2957"/>
        <v>0409</v>
      </c>
    </row>
    <row r="1288" spans="1:76" ht="15.6" customHeight="1" x14ac:dyDescent="0.3">
      <c r="A1288" s="62" t="s">
        <v>836</v>
      </c>
      <c r="B1288" s="63"/>
      <c r="C1288" s="62"/>
      <c r="D1288" s="62"/>
      <c r="E1288" s="64" t="s">
        <v>221</v>
      </c>
      <c r="F1288" s="11">
        <f t="shared" si="2993"/>
        <v>234</v>
      </c>
      <c r="G1288" s="11">
        <f t="shared" si="2994"/>
        <v>0</v>
      </c>
      <c r="H1288" s="11">
        <f t="shared" si="2995"/>
        <v>0</v>
      </c>
      <c r="I1288" s="11">
        <f t="shared" si="2996"/>
        <v>0</v>
      </c>
      <c r="J1288" s="11">
        <f t="shared" si="2997"/>
        <v>0</v>
      </c>
      <c r="K1288" s="11">
        <f t="shared" si="2998"/>
        <v>0</v>
      </c>
      <c r="L1288" s="11">
        <f t="shared" si="2984"/>
        <v>234</v>
      </c>
      <c r="M1288" s="11">
        <f t="shared" si="2985"/>
        <v>0</v>
      </c>
      <c r="N1288" s="11">
        <f t="shared" si="2986"/>
        <v>0</v>
      </c>
      <c r="O1288" s="11">
        <f t="shared" si="2999"/>
        <v>225.1</v>
      </c>
      <c r="P1288" s="11">
        <f t="shared" si="3000"/>
        <v>0</v>
      </c>
      <c r="Q1288" s="11">
        <f t="shared" si="3001"/>
        <v>0</v>
      </c>
      <c r="R1288" s="11">
        <f t="shared" si="2909"/>
        <v>459.1</v>
      </c>
      <c r="S1288" s="11">
        <f t="shared" si="2910"/>
        <v>0</v>
      </c>
      <c r="T1288" s="11">
        <f t="shared" si="2911"/>
        <v>0</v>
      </c>
      <c r="U1288" s="11">
        <f t="shared" ref="U1288:U1289" si="3032">U1289</f>
        <v>0</v>
      </c>
      <c r="V1288" s="11">
        <f t="shared" ref="V1288:V1289" si="3033">V1289</f>
        <v>0</v>
      </c>
      <c r="W1288" s="11">
        <f t="shared" ref="W1288:W1289" si="3034">W1289</f>
        <v>0</v>
      </c>
      <c r="X1288" s="11">
        <f t="shared" si="2912"/>
        <v>459.1</v>
      </c>
      <c r="Y1288" s="11">
        <f t="shared" si="2913"/>
        <v>0</v>
      </c>
      <c r="Z1288" s="11">
        <f t="shared" si="2914"/>
        <v>0</v>
      </c>
      <c r="AA1288" s="11">
        <f t="shared" ref="AA1288:AA1289" si="3035">AA1289</f>
        <v>0</v>
      </c>
      <c r="AB1288" s="11">
        <f t="shared" ref="AB1288:AB1289" si="3036">AB1289</f>
        <v>0</v>
      </c>
      <c r="AC1288" s="11">
        <f t="shared" ref="AC1288:AC1289" si="3037">AC1289</f>
        <v>0</v>
      </c>
      <c r="AD1288" s="11">
        <f t="shared" si="2915"/>
        <v>459.1</v>
      </c>
      <c r="AE1288" s="11">
        <f t="shared" si="2916"/>
        <v>0</v>
      </c>
      <c r="AF1288" s="11">
        <f t="shared" si="2917"/>
        <v>0</v>
      </c>
      <c r="AG1288" s="11">
        <f t="shared" ref="AG1288:AG1289" si="3038">AG1289</f>
        <v>0</v>
      </c>
      <c r="AH1288" s="11">
        <f t="shared" si="2918"/>
        <v>459.1</v>
      </c>
      <c r="AI1288" s="11">
        <f t="shared" si="2919"/>
        <v>0</v>
      </c>
      <c r="AJ1288" s="11">
        <f t="shared" si="2920"/>
        <v>0</v>
      </c>
      <c r="AK1288" s="11">
        <f t="shared" ref="AK1288:AK1289" si="3039">AK1289</f>
        <v>0</v>
      </c>
      <c r="AL1288" s="11">
        <f t="shared" ref="AL1288:AL1289" si="3040">AL1289</f>
        <v>0</v>
      </c>
      <c r="AM1288" s="11">
        <f t="shared" ref="AM1288:AM1289" si="3041">AM1289</f>
        <v>0</v>
      </c>
      <c r="AN1288" s="11">
        <f t="shared" si="2894"/>
        <v>459.1</v>
      </c>
      <c r="AO1288" s="11">
        <f t="shared" si="2895"/>
        <v>0</v>
      </c>
      <c r="AP1288" s="11">
        <f t="shared" si="2896"/>
        <v>0</v>
      </c>
      <c r="AQ1288" s="11">
        <f t="shared" ref="AQ1288:AQ1289" si="3042">AQ1289</f>
        <v>0</v>
      </c>
      <c r="AR1288" s="11">
        <f t="shared" ref="AR1288:AR1289" si="3043">AR1289</f>
        <v>0</v>
      </c>
      <c r="AS1288" s="11">
        <f t="shared" ref="AS1288:AS1289" si="3044">AS1289</f>
        <v>0</v>
      </c>
      <c r="AT1288" s="11">
        <f t="shared" si="2897"/>
        <v>459.1</v>
      </c>
      <c r="AU1288" s="11">
        <f t="shared" si="2898"/>
        <v>0</v>
      </c>
      <c r="AV1288" s="11">
        <f t="shared" si="2899"/>
        <v>0</v>
      </c>
      <c r="AW1288" s="11">
        <f t="shared" ref="AW1288:AW1289" si="3045">AW1289</f>
        <v>0</v>
      </c>
      <c r="AX1288" s="11">
        <f t="shared" ref="AX1288:AX1289" si="3046">AX1289</f>
        <v>0</v>
      </c>
      <c r="AY1288" s="11">
        <f t="shared" ref="AY1288:AY1289" si="3047">AY1289</f>
        <v>0</v>
      </c>
      <c r="AZ1288" s="11">
        <f t="shared" si="2900"/>
        <v>459.1</v>
      </c>
      <c r="BA1288" s="11">
        <f t="shared" si="2901"/>
        <v>0</v>
      </c>
      <c r="BB1288" s="11">
        <f t="shared" si="2902"/>
        <v>0</v>
      </c>
      <c r="BC1288" s="11">
        <f t="shared" ref="BC1288:BC1289" si="3048">BC1289</f>
        <v>0</v>
      </c>
      <c r="BD1288" s="11">
        <f t="shared" ref="BD1288:BD1289" si="3049">BD1289</f>
        <v>0</v>
      </c>
      <c r="BE1288" s="11">
        <f t="shared" ref="BE1288:BE1289" si="3050">BE1289</f>
        <v>0</v>
      </c>
      <c r="BF1288" s="11">
        <f t="shared" si="2903"/>
        <v>459.1</v>
      </c>
      <c r="BG1288" s="11">
        <f t="shared" si="2904"/>
        <v>0</v>
      </c>
      <c r="BH1288" s="11">
        <f t="shared" si="2905"/>
        <v>0</v>
      </c>
      <c r="BI1288" s="11">
        <f t="shared" ref="BI1288:BI1289" si="3051">BI1289</f>
        <v>0</v>
      </c>
      <c r="BJ1288" s="11">
        <f t="shared" ref="BJ1288:BJ1289" si="3052">BJ1289</f>
        <v>0</v>
      </c>
      <c r="BK1288" s="11">
        <f t="shared" ref="BK1288:BK1289" si="3053">BK1289</f>
        <v>0</v>
      </c>
      <c r="BL1288" s="11">
        <f t="shared" si="3027"/>
        <v>459.1</v>
      </c>
      <c r="BM1288" s="11">
        <f t="shared" ref="BM1288:BM1289" si="3054">BM1289</f>
        <v>0</v>
      </c>
      <c r="BN1288" s="43">
        <f t="shared" si="3029"/>
        <v>459.1</v>
      </c>
      <c r="BO1288" s="11">
        <f t="shared" si="2955"/>
        <v>0</v>
      </c>
      <c r="BP1288" s="11">
        <f t="shared" ref="BP1288:BU1289" si="3055">BP1289</f>
        <v>0</v>
      </c>
      <c r="BQ1288" s="43">
        <f t="shared" si="3030"/>
        <v>0</v>
      </c>
      <c r="BR1288" s="11">
        <f t="shared" si="2956"/>
        <v>0</v>
      </c>
      <c r="BS1288" s="11">
        <f t="shared" si="3055"/>
        <v>0</v>
      </c>
      <c r="BT1288" s="43">
        <f t="shared" si="3031"/>
        <v>0</v>
      </c>
      <c r="BU1288" s="11">
        <f t="shared" si="3055"/>
        <v>0</v>
      </c>
      <c r="BV1288" s="21"/>
      <c r="BW1288" s="21"/>
      <c r="BX1288" s="1" t="str">
        <f t="shared" si="2957"/>
        <v/>
      </c>
    </row>
    <row r="1289" spans="1:76" ht="46.8" customHeight="1" x14ac:dyDescent="0.3">
      <c r="A1289" s="62" t="s">
        <v>836</v>
      </c>
      <c r="B1289" s="63" t="s">
        <v>82</v>
      </c>
      <c r="C1289" s="62"/>
      <c r="D1289" s="62"/>
      <c r="E1289" s="64" t="s">
        <v>83</v>
      </c>
      <c r="F1289" s="11">
        <f t="shared" si="2993"/>
        <v>234</v>
      </c>
      <c r="G1289" s="11">
        <f t="shared" si="2994"/>
        <v>0</v>
      </c>
      <c r="H1289" s="11">
        <f t="shared" si="2995"/>
        <v>0</v>
      </c>
      <c r="I1289" s="11">
        <f t="shared" si="2996"/>
        <v>0</v>
      </c>
      <c r="J1289" s="11">
        <f t="shared" si="2997"/>
        <v>0</v>
      </c>
      <c r="K1289" s="11">
        <f t="shared" si="2998"/>
        <v>0</v>
      </c>
      <c r="L1289" s="11">
        <f t="shared" si="2984"/>
        <v>234</v>
      </c>
      <c r="M1289" s="11">
        <f t="shared" si="2985"/>
        <v>0</v>
      </c>
      <c r="N1289" s="11">
        <f t="shared" si="2986"/>
        <v>0</v>
      </c>
      <c r="O1289" s="11">
        <f t="shared" si="2999"/>
        <v>225.1</v>
      </c>
      <c r="P1289" s="11">
        <f t="shared" si="3000"/>
        <v>0</v>
      </c>
      <c r="Q1289" s="11">
        <f t="shared" si="3001"/>
        <v>0</v>
      </c>
      <c r="R1289" s="11">
        <f t="shared" si="2909"/>
        <v>459.1</v>
      </c>
      <c r="S1289" s="11">
        <f t="shared" si="2910"/>
        <v>0</v>
      </c>
      <c r="T1289" s="11">
        <f t="shared" si="2911"/>
        <v>0</v>
      </c>
      <c r="U1289" s="11">
        <f t="shared" si="3032"/>
        <v>0</v>
      </c>
      <c r="V1289" s="11">
        <f t="shared" si="3033"/>
        <v>0</v>
      </c>
      <c r="W1289" s="11">
        <f t="shared" si="3034"/>
        <v>0</v>
      </c>
      <c r="X1289" s="11">
        <f t="shared" si="2912"/>
        <v>459.1</v>
      </c>
      <c r="Y1289" s="11">
        <f t="shared" si="2913"/>
        <v>0</v>
      </c>
      <c r="Z1289" s="11">
        <f t="shared" si="2914"/>
        <v>0</v>
      </c>
      <c r="AA1289" s="11">
        <f t="shared" si="3035"/>
        <v>0</v>
      </c>
      <c r="AB1289" s="11">
        <f t="shared" si="3036"/>
        <v>0</v>
      </c>
      <c r="AC1289" s="11">
        <f t="shared" si="3037"/>
        <v>0</v>
      </c>
      <c r="AD1289" s="11">
        <f t="shared" si="2915"/>
        <v>459.1</v>
      </c>
      <c r="AE1289" s="11">
        <f t="shared" si="2916"/>
        <v>0</v>
      </c>
      <c r="AF1289" s="11">
        <f t="shared" si="2917"/>
        <v>0</v>
      </c>
      <c r="AG1289" s="11">
        <f t="shared" si="3038"/>
        <v>0</v>
      </c>
      <c r="AH1289" s="11">
        <f t="shared" si="2918"/>
        <v>459.1</v>
      </c>
      <c r="AI1289" s="11">
        <f t="shared" si="2919"/>
        <v>0</v>
      </c>
      <c r="AJ1289" s="11">
        <f t="shared" si="2920"/>
        <v>0</v>
      </c>
      <c r="AK1289" s="11">
        <f t="shared" si="3039"/>
        <v>0</v>
      </c>
      <c r="AL1289" s="11">
        <f t="shared" si="3040"/>
        <v>0</v>
      </c>
      <c r="AM1289" s="11">
        <f t="shared" si="3041"/>
        <v>0</v>
      </c>
      <c r="AN1289" s="11">
        <f t="shared" si="2894"/>
        <v>459.1</v>
      </c>
      <c r="AO1289" s="11">
        <f t="shared" si="2895"/>
        <v>0</v>
      </c>
      <c r="AP1289" s="11">
        <f t="shared" si="2896"/>
        <v>0</v>
      </c>
      <c r="AQ1289" s="11">
        <f t="shared" si="3042"/>
        <v>0</v>
      </c>
      <c r="AR1289" s="11">
        <f t="shared" si="3043"/>
        <v>0</v>
      </c>
      <c r="AS1289" s="11">
        <f t="shared" si="3044"/>
        <v>0</v>
      </c>
      <c r="AT1289" s="11">
        <f t="shared" si="2897"/>
        <v>459.1</v>
      </c>
      <c r="AU1289" s="11">
        <f t="shared" si="2898"/>
        <v>0</v>
      </c>
      <c r="AV1289" s="11">
        <f t="shared" si="2899"/>
        <v>0</v>
      </c>
      <c r="AW1289" s="11">
        <f t="shared" si="3045"/>
        <v>0</v>
      </c>
      <c r="AX1289" s="11">
        <f t="shared" si="3046"/>
        <v>0</v>
      </c>
      <c r="AY1289" s="11">
        <f t="shared" si="3047"/>
        <v>0</v>
      </c>
      <c r="AZ1289" s="11">
        <f t="shared" si="2900"/>
        <v>459.1</v>
      </c>
      <c r="BA1289" s="11">
        <f t="shared" si="2901"/>
        <v>0</v>
      </c>
      <c r="BB1289" s="11">
        <f t="shared" si="2902"/>
        <v>0</v>
      </c>
      <c r="BC1289" s="11">
        <f t="shared" si="3048"/>
        <v>0</v>
      </c>
      <c r="BD1289" s="11">
        <f t="shared" si="3049"/>
        <v>0</v>
      </c>
      <c r="BE1289" s="11">
        <f t="shared" si="3050"/>
        <v>0</v>
      </c>
      <c r="BF1289" s="11">
        <f t="shared" si="2903"/>
        <v>459.1</v>
      </c>
      <c r="BG1289" s="11">
        <f t="shared" si="2904"/>
        <v>0</v>
      </c>
      <c r="BH1289" s="11">
        <f t="shared" si="2905"/>
        <v>0</v>
      </c>
      <c r="BI1289" s="11">
        <f t="shared" si="3051"/>
        <v>0</v>
      </c>
      <c r="BJ1289" s="11">
        <f t="shared" si="3052"/>
        <v>0</v>
      </c>
      <c r="BK1289" s="11">
        <f t="shared" si="3053"/>
        <v>0</v>
      </c>
      <c r="BL1289" s="11">
        <f t="shared" si="3027"/>
        <v>459.1</v>
      </c>
      <c r="BM1289" s="11">
        <f t="shared" si="3054"/>
        <v>0</v>
      </c>
      <c r="BN1289" s="43">
        <f t="shared" si="3029"/>
        <v>459.1</v>
      </c>
      <c r="BO1289" s="11">
        <f t="shared" si="2955"/>
        <v>0</v>
      </c>
      <c r="BP1289" s="11">
        <f t="shared" si="3055"/>
        <v>0</v>
      </c>
      <c r="BQ1289" s="43">
        <f t="shared" si="3030"/>
        <v>0</v>
      </c>
      <c r="BR1289" s="11">
        <f t="shared" si="2956"/>
        <v>0</v>
      </c>
      <c r="BS1289" s="11">
        <f t="shared" si="3055"/>
        <v>0</v>
      </c>
      <c r="BT1289" s="43">
        <f t="shared" si="3031"/>
        <v>0</v>
      </c>
      <c r="BU1289" s="11">
        <f t="shared" si="3055"/>
        <v>0</v>
      </c>
      <c r="BV1289" s="21"/>
      <c r="BW1289" s="21"/>
      <c r="BX1289" s="1" t="str">
        <f t="shared" si="2957"/>
        <v/>
      </c>
    </row>
    <row r="1290" spans="1:76" ht="15.6" customHeight="1" x14ac:dyDescent="0.3">
      <c r="A1290" s="62" t="s">
        <v>836</v>
      </c>
      <c r="B1290" s="63">
        <v>600</v>
      </c>
      <c r="C1290" s="62" t="s">
        <v>71</v>
      </c>
      <c r="D1290" s="62" t="s">
        <v>72</v>
      </c>
      <c r="E1290" s="64" t="s">
        <v>73</v>
      </c>
      <c r="F1290" s="11">
        <v>234</v>
      </c>
      <c r="G1290" s="11">
        <v>0</v>
      </c>
      <c r="H1290" s="11">
        <v>0</v>
      </c>
      <c r="I1290" s="11"/>
      <c r="J1290" s="11"/>
      <c r="K1290" s="11"/>
      <c r="L1290" s="11">
        <f t="shared" si="2984"/>
        <v>234</v>
      </c>
      <c r="M1290" s="11">
        <f t="shared" si="2985"/>
        <v>0</v>
      </c>
      <c r="N1290" s="11">
        <f t="shared" si="2986"/>
        <v>0</v>
      </c>
      <c r="O1290" s="11">
        <v>225.1</v>
      </c>
      <c r="P1290" s="11"/>
      <c r="Q1290" s="11"/>
      <c r="R1290" s="11">
        <f t="shared" ref="R1290:R1353" si="3056">L1290+O1290</f>
        <v>459.1</v>
      </c>
      <c r="S1290" s="11">
        <f t="shared" ref="S1290:S1353" si="3057">M1290+P1290</f>
        <v>0</v>
      </c>
      <c r="T1290" s="11">
        <f t="shared" ref="T1290:T1353" si="3058">N1290+Q1290</f>
        <v>0</v>
      </c>
      <c r="U1290" s="11"/>
      <c r="V1290" s="11"/>
      <c r="W1290" s="11"/>
      <c r="X1290" s="11">
        <f t="shared" ref="X1290:X1353" si="3059">R1290+U1290</f>
        <v>459.1</v>
      </c>
      <c r="Y1290" s="11">
        <f t="shared" ref="Y1290:Y1353" si="3060">S1290+V1290</f>
        <v>0</v>
      </c>
      <c r="Z1290" s="11">
        <f t="shared" ref="Z1290:Z1353" si="3061">T1290+W1290</f>
        <v>0</v>
      </c>
      <c r="AA1290" s="11"/>
      <c r="AB1290" s="11"/>
      <c r="AC1290" s="11"/>
      <c r="AD1290" s="11">
        <f t="shared" ref="AD1290:AD1353" si="3062">X1290+AA1290</f>
        <v>459.1</v>
      </c>
      <c r="AE1290" s="11">
        <f t="shared" ref="AE1290:AE1353" si="3063">Y1290+AB1290</f>
        <v>0</v>
      </c>
      <c r="AF1290" s="11">
        <f t="shared" ref="AF1290:AF1353" si="3064">Z1290+AC1290</f>
        <v>0</v>
      </c>
      <c r="AG1290" s="11"/>
      <c r="AH1290" s="11">
        <f t="shared" ref="AH1290:AH1353" si="3065">AD1290+AG1290</f>
        <v>459.1</v>
      </c>
      <c r="AI1290" s="11">
        <f t="shared" ref="AI1290:AI1353" si="3066">AE1290</f>
        <v>0</v>
      </c>
      <c r="AJ1290" s="11">
        <f t="shared" ref="AJ1290:AJ1353" si="3067">AF1290</f>
        <v>0</v>
      </c>
      <c r="AK1290" s="11"/>
      <c r="AL1290" s="11"/>
      <c r="AM1290" s="11"/>
      <c r="AN1290" s="11">
        <f t="shared" ref="AN1290:AN1353" si="3068">AH1290+AK1290</f>
        <v>459.1</v>
      </c>
      <c r="AO1290" s="11">
        <f t="shared" ref="AO1290:AO1353" si="3069">AI1290+AL1290</f>
        <v>0</v>
      </c>
      <c r="AP1290" s="11">
        <f t="shared" ref="AP1290:AP1353" si="3070">AJ1290+AM1290</f>
        <v>0</v>
      </c>
      <c r="AQ1290" s="11"/>
      <c r="AR1290" s="11"/>
      <c r="AS1290" s="11"/>
      <c r="AT1290" s="11">
        <f t="shared" ref="AT1290:AT1353" si="3071">AN1290+AQ1290</f>
        <v>459.1</v>
      </c>
      <c r="AU1290" s="11">
        <f t="shared" ref="AU1290:AU1353" si="3072">AO1290+AR1290</f>
        <v>0</v>
      </c>
      <c r="AV1290" s="11">
        <f t="shared" ref="AV1290:AV1353" si="3073">AP1290+AS1290</f>
        <v>0</v>
      </c>
      <c r="AW1290" s="11"/>
      <c r="AX1290" s="11"/>
      <c r="AY1290" s="11"/>
      <c r="AZ1290" s="11">
        <f t="shared" ref="AZ1290:AZ1353" si="3074">AT1290+AW1290</f>
        <v>459.1</v>
      </c>
      <c r="BA1290" s="11">
        <f t="shared" ref="BA1290:BA1353" si="3075">AU1290+AX1290</f>
        <v>0</v>
      </c>
      <c r="BB1290" s="11">
        <f t="shared" ref="BB1290:BB1353" si="3076">AV1290+AY1290</f>
        <v>0</v>
      </c>
      <c r="BC1290" s="11"/>
      <c r="BD1290" s="11"/>
      <c r="BE1290" s="11"/>
      <c r="BF1290" s="11">
        <f t="shared" ref="BF1290:BF1353" si="3077">AZ1290+BC1290</f>
        <v>459.1</v>
      </c>
      <c r="BG1290" s="11">
        <f t="shared" ref="BG1290:BG1353" si="3078">BA1290+BD1290</f>
        <v>0</v>
      </c>
      <c r="BH1290" s="11">
        <f t="shared" ref="BH1290:BH1353" si="3079">BB1290+BE1290</f>
        <v>0</v>
      </c>
      <c r="BI1290" s="11"/>
      <c r="BJ1290" s="11"/>
      <c r="BK1290" s="11"/>
      <c r="BL1290" s="11">
        <f t="shared" si="3027"/>
        <v>459.1</v>
      </c>
      <c r="BM1290" s="11"/>
      <c r="BN1290" s="43">
        <f t="shared" si="3029"/>
        <v>459.1</v>
      </c>
      <c r="BO1290" s="11">
        <f t="shared" si="2955"/>
        <v>0</v>
      </c>
      <c r="BP1290" s="11"/>
      <c r="BQ1290" s="43">
        <f t="shared" si="3030"/>
        <v>0</v>
      </c>
      <c r="BR1290" s="11">
        <f t="shared" si="2956"/>
        <v>0</v>
      </c>
      <c r="BS1290" s="11"/>
      <c r="BT1290" s="43">
        <f t="shared" si="3031"/>
        <v>0</v>
      </c>
      <c r="BU1290" s="11"/>
      <c r="BV1290" s="21"/>
      <c r="BW1290" s="21"/>
      <c r="BX1290" s="1" t="str">
        <f t="shared" si="2957"/>
        <v>0409</v>
      </c>
    </row>
    <row r="1291" spans="1:76" ht="78" customHeight="1" x14ac:dyDescent="0.3">
      <c r="A1291" s="62" t="s">
        <v>837</v>
      </c>
      <c r="B1291" s="63"/>
      <c r="C1291" s="62"/>
      <c r="D1291" s="62"/>
      <c r="E1291" s="64" t="s">
        <v>838</v>
      </c>
      <c r="F1291" s="11">
        <f t="shared" ref="F1291:K1291" si="3080">F1292+F1295</f>
        <v>340138.4</v>
      </c>
      <c r="G1291" s="11">
        <f t="shared" si="3080"/>
        <v>572602</v>
      </c>
      <c r="H1291" s="11">
        <f t="shared" si="3080"/>
        <v>600505.9</v>
      </c>
      <c r="I1291" s="11">
        <f t="shared" si="3080"/>
        <v>0</v>
      </c>
      <c r="J1291" s="11">
        <f t="shared" si="3080"/>
        <v>0</v>
      </c>
      <c r="K1291" s="11">
        <f t="shared" si="3080"/>
        <v>0</v>
      </c>
      <c r="L1291" s="11">
        <f t="shared" si="2984"/>
        <v>340138.4</v>
      </c>
      <c r="M1291" s="11">
        <f t="shared" si="2985"/>
        <v>572602</v>
      </c>
      <c r="N1291" s="11">
        <f t="shared" si="2986"/>
        <v>600505.9</v>
      </c>
      <c r="O1291" s="11">
        <f>O1292+O1295</f>
        <v>125633.65396</v>
      </c>
      <c r="P1291" s="11">
        <f>P1292+P1295</f>
        <v>0</v>
      </c>
      <c r="Q1291" s="11">
        <f>Q1292+Q1295</f>
        <v>0</v>
      </c>
      <c r="R1291" s="11">
        <f t="shared" si="3056"/>
        <v>465772.05396000005</v>
      </c>
      <c r="S1291" s="11">
        <f t="shared" si="3057"/>
        <v>572602</v>
      </c>
      <c r="T1291" s="11">
        <f t="shared" si="3058"/>
        <v>600505.9</v>
      </c>
      <c r="U1291" s="11">
        <f>U1292+U1295</f>
        <v>0</v>
      </c>
      <c r="V1291" s="11">
        <f>V1292+V1295</f>
        <v>0</v>
      </c>
      <c r="W1291" s="11">
        <f>W1292+W1295</f>
        <v>0</v>
      </c>
      <c r="X1291" s="11">
        <f t="shared" si="3059"/>
        <v>465772.05396000005</v>
      </c>
      <c r="Y1291" s="11">
        <f t="shared" si="3060"/>
        <v>572602</v>
      </c>
      <c r="Z1291" s="11">
        <f t="shared" si="3061"/>
        <v>600505.9</v>
      </c>
      <c r="AA1291" s="11">
        <f>AA1292+AA1295</f>
        <v>-65320.65928</v>
      </c>
      <c r="AB1291" s="11">
        <f>AB1292+AB1295</f>
        <v>0</v>
      </c>
      <c r="AC1291" s="11">
        <f>AC1292+AC1295</f>
        <v>65320.65928</v>
      </c>
      <c r="AD1291" s="11">
        <f t="shared" si="3062"/>
        <v>400451.39468000003</v>
      </c>
      <c r="AE1291" s="11">
        <f t="shared" si="3063"/>
        <v>572602</v>
      </c>
      <c r="AF1291" s="11">
        <f t="shared" si="3064"/>
        <v>665826.55928000004</v>
      </c>
      <c r="AG1291" s="11">
        <f>AG1292+AG1295</f>
        <v>0</v>
      </c>
      <c r="AH1291" s="11">
        <f t="shared" si="3065"/>
        <v>400451.39468000003</v>
      </c>
      <c r="AI1291" s="11">
        <f t="shared" si="3066"/>
        <v>572602</v>
      </c>
      <c r="AJ1291" s="11">
        <f t="shared" si="3067"/>
        <v>665826.55928000004</v>
      </c>
      <c r="AK1291" s="11">
        <f>AK1292+AK1295</f>
        <v>-13201.99</v>
      </c>
      <c r="AL1291" s="11">
        <f>AL1292+AL1295</f>
        <v>0</v>
      </c>
      <c r="AM1291" s="11">
        <f>AM1292+AM1295</f>
        <v>0</v>
      </c>
      <c r="AN1291" s="11">
        <f t="shared" si="3068"/>
        <v>387249.40468000004</v>
      </c>
      <c r="AO1291" s="11">
        <f t="shared" si="3069"/>
        <v>572602</v>
      </c>
      <c r="AP1291" s="11">
        <f t="shared" si="3070"/>
        <v>665826.55928000004</v>
      </c>
      <c r="AQ1291" s="11">
        <f>AQ1292+AQ1295</f>
        <v>-2073.587</v>
      </c>
      <c r="AR1291" s="11">
        <f>AR1292+AR1295</f>
        <v>0</v>
      </c>
      <c r="AS1291" s="11">
        <f>AS1292+AS1295</f>
        <v>0</v>
      </c>
      <c r="AT1291" s="11">
        <f t="shared" si="3071"/>
        <v>385175.81768000004</v>
      </c>
      <c r="AU1291" s="11">
        <f t="shared" si="3072"/>
        <v>572602</v>
      </c>
      <c r="AV1291" s="11">
        <f t="shared" si="3073"/>
        <v>665826.55928000004</v>
      </c>
      <c r="AW1291" s="11">
        <f>AW1292+AW1295</f>
        <v>122297.232</v>
      </c>
      <c r="AX1291" s="11">
        <f>AX1292+AX1295</f>
        <v>-106308.717</v>
      </c>
      <c r="AY1291" s="11">
        <f>AY1292+AY1295</f>
        <v>0</v>
      </c>
      <c r="AZ1291" s="11">
        <f t="shared" si="3074"/>
        <v>507473.04968000005</v>
      </c>
      <c r="BA1291" s="11">
        <f t="shared" si="3075"/>
        <v>466293.283</v>
      </c>
      <c r="BB1291" s="11">
        <f t="shared" si="3076"/>
        <v>665826.55928000004</v>
      </c>
      <c r="BC1291" s="11">
        <f>BC1292+BC1295</f>
        <v>0</v>
      </c>
      <c r="BD1291" s="11">
        <f>BD1292+BD1295</f>
        <v>0</v>
      </c>
      <c r="BE1291" s="11">
        <f>BE1292+BE1295</f>
        <v>0</v>
      </c>
      <c r="BF1291" s="11">
        <f t="shared" si="3077"/>
        <v>507473.04968000005</v>
      </c>
      <c r="BG1291" s="11">
        <f t="shared" si="3078"/>
        <v>466293.283</v>
      </c>
      <c r="BH1291" s="11">
        <f t="shared" si="3079"/>
        <v>665826.55928000004</v>
      </c>
      <c r="BI1291" s="11">
        <f>BI1292+BI1295</f>
        <v>90601.820999999996</v>
      </c>
      <c r="BJ1291" s="11">
        <f>BJ1292+BJ1295</f>
        <v>0</v>
      </c>
      <c r="BK1291" s="11">
        <f>BK1292+BK1295</f>
        <v>0</v>
      </c>
      <c r="BL1291" s="11">
        <f t="shared" si="3027"/>
        <v>598074.87068000005</v>
      </c>
      <c r="BM1291" s="11">
        <f>BM1292+BM1295</f>
        <v>0</v>
      </c>
      <c r="BN1291" s="43">
        <f t="shared" si="3029"/>
        <v>598074.87068000005</v>
      </c>
      <c r="BO1291" s="11">
        <f t="shared" si="2955"/>
        <v>466293.283</v>
      </c>
      <c r="BP1291" s="11">
        <f>BP1292+BP1295</f>
        <v>0</v>
      </c>
      <c r="BQ1291" s="43">
        <f t="shared" si="3030"/>
        <v>466293.283</v>
      </c>
      <c r="BR1291" s="11">
        <f t="shared" si="2956"/>
        <v>665826.55928000004</v>
      </c>
      <c r="BS1291" s="11">
        <f>BS1292+BS1295</f>
        <v>0</v>
      </c>
      <c r="BT1291" s="43">
        <f t="shared" si="3031"/>
        <v>665826.55928000004</v>
      </c>
      <c r="BU1291" s="11">
        <f>BU1292+BU1295</f>
        <v>0</v>
      </c>
      <c r="BV1291" s="21"/>
      <c r="BW1291" s="21"/>
      <c r="BX1291" s="1" t="str">
        <f t="shared" si="2957"/>
        <v/>
      </c>
    </row>
    <row r="1292" spans="1:76" ht="46.8" customHeight="1" x14ac:dyDescent="0.3">
      <c r="A1292" s="62" t="s">
        <v>839</v>
      </c>
      <c r="B1292" s="63"/>
      <c r="C1292" s="62"/>
      <c r="D1292" s="62"/>
      <c r="E1292" s="64" t="s">
        <v>840</v>
      </c>
      <c r="F1292" s="11">
        <f t="shared" ref="F1292:F1296" si="3081">F1293</f>
        <v>59090.5</v>
      </c>
      <c r="G1292" s="11">
        <f t="shared" ref="G1292:G1296" si="3082">G1293</f>
        <v>505.9</v>
      </c>
      <c r="H1292" s="11">
        <f t="shared" ref="H1292:H1296" si="3083">H1293</f>
        <v>505.9</v>
      </c>
      <c r="I1292" s="11">
        <f t="shared" ref="I1292:I1296" si="3084">I1293</f>
        <v>0</v>
      </c>
      <c r="J1292" s="11">
        <f t="shared" ref="J1292:J1296" si="3085">J1293</f>
        <v>0</v>
      </c>
      <c r="K1292" s="11">
        <f t="shared" ref="K1292:K1296" si="3086">K1293</f>
        <v>0</v>
      </c>
      <c r="L1292" s="11">
        <f t="shared" si="2984"/>
        <v>59090.5</v>
      </c>
      <c r="M1292" s="11">
        <f t="shared" si="2985"/>
        <v>505.9</v>
      </c>
      <c r="N1292" s="11">
        <f t="shared" si="2986"/>
        <v>505.9</v>
      </c>
      <c r="O1292" s="11">
        <f t="shared" ref="O1292:O1298" si="3087">O1293</f>
        <v>0</v>
      </c>
      <c r="P1292" s="11">
        <f t="shared" ref="P1292:P1298" si="3088">P1293</f>
        <v>0</v>
      </c>
      <c r="Q1292" s="11">
        <f t="shared" ref="Q1292:Q1298" si="3089">Q1293</f>
        <v>0</v>
      </c>
      <c r="R1292" s="11">
        <f t="shared" si="3056"/>
        <v>59090.5</v>
      </c>
      <c r="S1292" s="11">
        <f t="shared" si="3057"/>
        <v>505.9</v>
      </c>
      <c r="T1292" s="11">
        <f t="shared" si="3058"/>
        <v>505.9</v>
      </c>
      <c r="U1292" s="11">
        <f t="shared" ref="U1292:U1293" si="3090">U1293</f>
        <v>0</v>
      </c>
      <c r="V1292" s="11">
        <f t="shared" ref="V1292:V1293" si="3091">V1293</f>
        <v>0</v>
      </c>
      <c r="W1292" s="11">
        <f t="shared" ref="W1292:W1293" si="3092">W1293</f>
        <v>0</v>
      </c>
      <c r="X1292" s="11">
        <f t="shared" si="3059"/>
        <v>59090.5</v>
      </c>
      <c r="Y1292" s="11">
        <f t="shared" si="3060"/>
        <v>505.9</v>
      </c>
      <c r="Z1292" s="11">
        <f t="shared" si="3061"/>
        <v>505.9</v>
      </c>
      <c r="AA1292" s="11">
        <f t="shared" ref="AA1292:AA1293" si="3093">AA1293</f>
        <v>0</v>
      </c>
      <c r="AB1292" s="11">
        <f t="shared" ref="AB1292:AB1293" si="3094">AB1293</f>
        <v>0</v>
      </c>
      <c r="AC1292" s="11">
        <f t="shared" ref="AC1292:AC1293" si="3095">AC1293</f>
        <v>0</v>
      </c>
      <c r="AD1292" s="11">
        <f t="shared" si="3062"/>
        <v>59090.5</v>
      </c>
      <c r="AE1292" s="11">
        <f t="shared" si="3063"/>
        <v>505.9</v>
      </c>
      <c r="AF1292" s="11">
        <f t="shared" si="3064"/>
        <v>505.9</v>
      </c>
      <c r="AG1292" s="11">
        <f t="shared" ref="AG1292:AG1293" si="3096">AG1293</f>
        <v>0</v>
      </c>
      <c r="AH1292" s="11">
        <f t="shared" si="3065"/>
        <v>59090.5</v>
      </c>
      <c r="AI1292" s="11">
        <f t="shared" si="3066"/>
        <v>505.9</v>
      </c>
      <c r="AJ1292" s="11">
        <f t="shared" si="3067"/>
        <v>505.9</v>
      </c>
      <c r="AK1292" s="11">
        <f t="shared" ref="AK1292:AK1293" si="3097">AK1293</f>
        <v>0</v>
      </c>
      <c r="AL1292" s="11">
        <f t="shared" ref="AL1292:AL1293" si="3098">AL1293</f>
        <v>0</v>
      </c>
      <c r="AM1292" s="11">
        <f t="shared" ref="AM1292:AM1293" si="3099">AM1293</f>
        <v>0</v>
      </c>
      <c r="AN1292" s="11">
        <f t="shared" si="3068"/>
        <v>59090.5</v>
      </c>
      <c r="AO1292" s="11">
        <f t="shared" si="3069"/>
        <v>505.9</v>
      </c>
      <c r="AP1292" s="11">
        <f t="shared" si="3070"/>
        <v>505.9</v>
      </c>
      <c r="AQ1292" s="11">
        <f t="shared" ref="AQ1292:AQ1293" si="3100">AQ1293</f>
        <v>0</v>
      </c>
      <c r="AR1292" s="11">
        <f t="shared" ref="AR1292:AR1293" si="3101">AR1293</f>
        <v>0</v>
      </c>
      <c r="AS1292" s="11">
        <f t="shared" ref="AS1292:AS1293" si="3102">AS1293</f>
        <v>0</v>
      </c>
      <c r="AT1292" s="11">
        <f t="shared" si="3071"/>
        <v>59090.5</v>
      </c>
      <c r="AU1292" s="11">
        <f t="shared" si="3072"/>
        <v>505.9</v>
      </c>
      <c r="AV1292" s="11">
        <f t="shared" si="3073"/>
        <v>505.9</v>
      </c>
      <c r="AW1292" s="11">
        <f t="shared" ref="AW1292:AW1293" si="3103">AW1293</f>
        <v>15689.56</v>
      </c>
      <c r="AX1292" s="11">
        <f t="shared" ref="AX1292:AX1293" si="3104">AX1293</f>
        <v>0</v>
      </c>
      <c r="AY1292" s="11">
        <f t="shared" ref="AY1292:AY1293" si="3105">AY1293</f>
        <v>0</v>
      </c>
      <c r="AZ1292" s="11">
        <f t="shared" si="3074"/>
        <v>74780.06</v>
      </c>
      <c r="BA1292" s="11">
        <f t="shared" si="3075"/>
        <v>505.9</v>
      </c>
      <c r="BB1292" s="11">
        <f t="shared" si="3076"/>
        <v>505.9</v>
      </c>
      <c r="BC1292" s="11">
        <f t="shared" ref="BC1292:BC1293" si="3106">BC1293</f>
        <v>0</v>
      </c>
      <c r="BD1292" s="11">
        <f t="shared" ref="BD1292:BD1293" si="3107">BD1293</f>
        <v>0</v>
      </c>
      <c r="BE1292" s="11">
        <f t="shared" ref="BE1292:BE1293" si="3108">BE1293</f>
        <v>0</v>
      </c>
      <c r="BF1292" s="11">
        <f t="shared" si="3077"/>
        <v>74780.06</v>
      </c>
      <c r="BG1292" s="11">
        <f t="shared" si="3078"/>
        <v>505.9</v>
      </c>
      <c r="BH1292" s="11">
        <f t="shared" si="3079"/>
        <v>505.9</v>
      </c>
      <c r="BI1292" s="11">
        <f t="shared" ref="BI1292:BI1293" si="3109">BI1293</f>
        <v>0</v>
      </c>
      <c r="BJ1292" s="11">
        <f t="shared" ref="BJ1292:BJ1293" si="3110">BJ1293</f>
        <v>0</v>
      </c>
      <c r="BK1292" s="11">
        <f t="shared" ref="BK1292:BK1293" si="3111">BK1293</f>
        <v>0</v>
      </c>
      <c r="BL1292" s="11">
        <f t="shared" si="3027"/>
        <v>74780.06</v>
      </c>
      <c r="BM1292" s="11">
        <f t="shared" ref="BM1292:BM1293" si="3112">BM1293</f>
        <v>0</v>
      </c>
      <c r="BN1292" s="43">
        <f t="shared" si="3029"/>
        <v>74780.06</v>
      </c>
      <c r="BO1292" s="11">
        <f t="shared" si="2955"/>
        <v>505.9</v>
      </c>
      <c r="BP1292" s="11">
        <f t="shared" ref="BP1292:BU1293" si="3113">BP1293</f>
        <v>0</v>
      </c>
      <c r="BQ1292" s="43">
        <f t="shared" si="3030"/>
        <v>505.9</v>
      </c>
      <c r="BR1292" s="11">
        <f t="shared" si="2956"/>
        <v>505.9</v>
      </c>
      <c r="BS1292" s="11">
        <f t="shared" si="3113"/>
        <v>0</v>
      </c>
      <c r="BT1292" s="43">
        <f t="shared" si="3031"/>
        <v>505.9</v>
      </c>
      <c r="BU1292" s="11">
        <f t="shared" si="3113"/>
        <v>0</v>
      </c>
      <c r="BV1292" s="21"/>
      <c r="BW1292" s="21"/>
      <c r="BX1292" s="1" t="str">
        <f t="shared" si="2957"/>
        <v/>
      </c>
    </row>
    <row r="1293" spans="1:76" ht="31.2" customHeight="1" x14ac:dyDescent="0.3">
      <c r="A1293" s="62" t="s">
        <v>839</v>
      </c>
      <c r="B1293" s="63" t="s">
        <v>64</v>
      </c>
      <c r="C1293" s="62"/>
      <c r="D1293" s="62"/>
      <c r="E1293" s="64" t="s">
        <v>65</v>
      </c>
      <c r="F1293" s="11">
        <f t="shared" si="3081"/>
        <v>59090.5</v>
      </c>
      <c r="G1293" s="11">
        <f t="shared" si="3082"/>
        <v>505.9</v>
      </c>
      <c r="H1293" s="11">
        <f t="shared" si="3083"/>
        <v>505.9</v>
      </c>
      <c r="I1293" s="11">
        <f t="shared" si="3084"/>
        <v>0</v>
      </c>
      <c r="J1293" s="11">
        <f t="shared" si="3085"/>
        <v>0</v>
      </c>
      <c r="K1293" s="11">
        <f t="shared" si="3086"/>
        <v>0</v>
      </c>
      <c r="L1293" s="11">
        <f t="shared" si="2984"/>
        <v>59090.5</v>
      </c>
      <c r="M1293" s="11">
        <f t="shared" si="2985"/>
        <v>505.9</v>
      </c>
      <c r="N1293" s="11">
        <f t="shared" si="2986"/>
        <v>505.9</v>
      </c>
      <c r="O1293" s="11">
        <f t="shared" si="3087"/>
        <v>0</v>
      </c>
      <c r="P1293" s="11">
        <f t="shared" si="3088"/>
        <v>0</v>
      </c>
      <c r="Q1293" s="11">
        <f t="shared" si="3089"/>
        <v>0</v>
      </c>
      <c r="R1293" s="11">
        <f t="shared" si="3056"/>
        <v>59090.5</v>
      </c>
      <c r="S1293" s="11">
        <f t="shared" si="3057"/>
        <v>505.9</v>
      </c>
      <c r="T1293" s="11">
        <f t="shared" si="3058"/>
        <v>505.9</v>
      </c>
      <c r="U1293" s="11">
        <f t="shared" si="3090"/>
        <v>0</v>
      </c>
      <c r="V1293" s="11">
        <f t="shared" si="3091"/>
        <v>0</v>
      </c>
      <c r="W1293" s="11">
        <f t="shared" si="3092"/>
        <v>0</v>
      </c>
      <c r="X1293" s="11">
        <f t="shared" si="3059"/>
        <v>59090.5</v>
      </c>
      <c r="Y1293" s="11">
        <f t="shared" si="3060"/>
        <v>505.9</v>
      </c>
      <c r="Z1293" s="11">
        <f t="shared" si="3061"/>
        <v>505.9</v>
      </c>
      <c r="AA1293" s="11">
        <f t="shared" si="3093"/>
        <v>0</v>
      </c>
      <c r="AB1293" s="11">
        <f t="shared" si="3094"/>
        <v>0</v>
      </c>
      <c r="AC1293" s="11">
        <f t="shared" si="3095"/>
        <v>0</v>
      </c>
      <c r="AD1293" s="11">
        <f t="shared" si="3062"/>
        <v>59090.5</v>
      </c>
      <c r="AE1293" s="11">
        <f t="shared" si="3063"/>
        <v>505.9</v>
      </c>
      <c r="AF1293" s="11">
        <f t="shared" si="3064"/>
        <v>505.9</v>
      </c>
      <c r="AG1293" s="11">
        <f t="shared" si="3096"/>
        <v>0</v>
      </c>
      <c r="AH1293" s="11">
        <f t="shared" si="3065"/>
        <v>59090.5</v>
      </c>
      <c r="AI1293" s="11">
        <f t="shared" si="3066"/>
        <v>505.9</v>
      </c>
      <c r="AJ1293" s="11">
        <f t="shared" si="3067"/>
        <v>505.9</v>
      </c>
      <c r="AK1293" s="11">
        <f t="shared" si="3097"/>
        <v>0</v>
      </c>
      <c r="AL1293" s="11">
        <f t="shared" si="3098"/>
        <v>0</v>
      </c>
      <c r="AM1293" s="11">
        <f t="shared" si="3099"/>
        <v>0</v>
      </c>
      <c r="AN1293" s="11">
        <f t="shared" si="3068"/>
        <v>59090.5</v>
      </c>
      <c r="AO1293" s="11">
        <f t="shared" si="3069"/>
        <v>505.9</v>
      </c>
      <c r="AP1293" s="11">
        <f t="shared" si="3070"/>
        <v>505.9</v>
      </c>
      <c r="AQ1293" s="11">
        <f t="shared" si="3100"/>
        <v>0</v>
      </c>
      <c r="AR1293" s="11">
        <f t="shared" si="3101"/>
        <v>0</v>
      </c>
      <c r="AS1293" s="11">
        <f t="shared" si="3102"/>
        <v>0</v>
      </c>
      <c r="AT1293" s="11">
        <f t="shared" si="3071"/>
        <v>59090.5</v>
      </c>
      <c r="AU1293" s="11">
        <f t="shared" si="3072"/>
        <v>505.9</v>
      </c>
      <c r="AV1293" s="11">
        <f t="shared" si="3073"/>
        <v>505.9</v>
      </c>
      <c r="AW1293" s="11">
        <f t="shared" si="3103"/>
        <v>15689.56</v>
      </c>
      <c r="AX1293" s="11">
        <f t="shared" si="3104"/>
        <v>0</v>
      </c>
      <c r="AY1293" s="11">
        <f t="shared" si="3105"/>
        <v>0</v>
      </c>
      <c r="AZ1293" s="11">
        <f t="shared" si="3074"/>
        <v>74780.06</v>
      </c>
      <c r="BA1293" s="11">
        <f t="shared" si="3075"/>
        <v>505.9</v>
      </c>
      <c r="BB1293" s="11">
        <f t="shared" si="3076"/>
        <v>505.9</v>
      </c>
      <c r="BC1293" s="11">
        <f t="shared" si="3106"/>
        <v>0</v>
      </c>
      <c r="BD1293" s="11">
        <f t="shared" si="3107"/>
        <v>0</v>
      </c>
      <c r="BE1293" s="11">
        <f t="shared" si="3108"/>
        <v>0</v>
      </c>
      <c r="BF1293" s="11">
        <f t="shared" si="3077"/>
        <v>74780.06</v>
      </c>
      <c r="BG1293" s="11">
        <f t="shared" si="3078"/>
        <v>505.9</v>
      </c>
      <c r="BH1293" s="11">
        <f t="shared" si="3079"/>
        <v>505.9</v>
      </c>
      <c r="BI1293" s="11">
        <f t="shared" si="3109"/>
        <v>0</v>
      </c>
      <c r="BJ1293" s="11">
        <f t="shared" si="3110"/>
        <v>0</v>
      </c>
      <c r="BK1293" s="11">
        <f t="shared" si="3111"/>
        <v>0</v>
      </c>
      <c r="BL1293" s="11">
        <f t="shared" si="3027"/>
        <v>74780.06</v>
      </c>
      <c r="BM1293" s="11">
        <f t="shared" si="3112"/>
        <v>0</v>
      </c>
      <c r="BN1293" s="43">
        <f t="shared" si="3029"/>
        <v>74780.06</v>
      </c>
      <c r="BO1293" s="11">
        <f t="shared" si="2955"/>
        <v>505.9</v>
      </c>
      <c r="BP1293" s="11">
        <f t="shared" si="3113"/>
        <v>0</v>
      </c>
      <c r="BQ1293" s="43">
        <f t="shared" si="3030"/>
        <v>505.9</v>
      </c>
      <c r="BR1293" s="11">
        <f t="shared" si="2956"/>
        <v>505.9</v>
      </c>
      <c r="BS1293" s="11">
        <f t="shared" si="3113"/>
        <v>0</v>
      </c>
      <c r="BT1293" s="43">
        <f t="shared" si="3031"/>
        <v>505.9</v>
      </c>
      <c r="BU1293" s="11">
        <f t="shared" si="3113"/>
        <v>0</v>
      </c>
      <c r="BV1293" s="21"/>
      <c r="BW1293" s="21"/>
      <c r="BX1293" s="1" t="str">
        <f t="shared" si="2957"/>
        <v/>
      </c>
    </row>
    <row r="1294" spans="1:76" ht="15.6" customHeight="1" x14ac:dyDescent="0.3">
      <c r="A1294" s="62" t="s">
        <v>839</v>
      </c>
      <c r="B1294" s="63">
        <v>200</v>
      </c>
      <c r="C1294" s="62" t="s">
        <v>66</v>
      </c>
      <c r="D1294" s="62" t="s">
        <v>43</v>
      </c>
      <c r="E1294" s="64" t="s">
        <v>755</v>
      </c>
      <c r="F1294" s="11">
        <f>58584.6+505.9</f>
        <v>59090.5</v>
      </c>
      <c r="G1294" s="11">
        <v>505.9</v>
      </c>
      <c r="H1294" s="11">
        <v>505.9</v>
      </c>
      <c r="I1294" s="11"/>
      <c r="J1294" s="11"/>
      <c r="K1294" s="11"/>
      <c r="L1294" s="11">
        <f t="shared" si="2984"/>
        <v>59090.5</v>
      </c>
      <c r="M1294" s="11">
        <f t="shared" si="2985"/>
        <v>505.9</v>
      </c>
      <c r="N1294" s="11">
        <f t="shared" si="2986"/>
        <v>505.9</v>
      </c>
      <c r="O1294" s="11"/>
      <c r="P1294" s="11"/>
      <c r="Q1294" s="11"/>
      <c r="R1294" s="11">
        <f t="shared" si="3056"/>
        <v>59090.5</v>
      </c>
      <c r="S1294" s="11">
        <f t="shared" si="3057"/>
        <v>505.9</v>
      </c>
      <c r="T1294" s="11">
        <f t="shared" si="3058"/>
        <v>505.9</v>
      </c>
      <c r="U1294" s="11"/>
      <c r="V1294" s="11"/>
      <c r="W1294" s="11"/>
      <c r="X1294" s="11">
        <f t="shared" si="3059"/>
        <v>59090.5</v>
      </c>
      <c r="Y1294" s="11">
        <f t="shared" si="3060"/>
        <v>505.9</v>
      </c>
      <c r="Z1294" s="11">
        <f t="shared" si="3061"/>
        <v>505.9</v>
      </c>
      <c r="AA1294" s="11"/>
      <c r="AB1294" s="11"/>
      <c r="AC1294" s="11"/>
      <c r="AD1294" s="11">
        <f t="shared" si="3062"/>
        <v>59090.5</v>
      </c>
      <c r="AE1294" s="11">
        <f t="shared" si="3063"/>
        <v>505.9</v>
      </c>
      <c r="AF1294" s="11">
        <f t="shared" si="3064"/>
        <v>505.9</v>
      </c>
      <c r="AG1294" s="11"/>
      <c r="AH1294" s="11">
        <f t="shared" si="3065"/>
        <v>59090.5</v>
      </c>
      <c r="AI1294" s="11">
        <f t="shared" si="3066"/>
        <v>505.9</v>
      </c>
      <c r="AJ1294" s="11">
        <f t="shared" si="3067"/>
        <v>505.9</v>
      </c>
      <c r="AK1294" s="11"/>
      <c r="AL1294" s="11"/>
      <c r="AM1294" s="11"/>
      <c r="AN1294" s="11">
        <f t="shared" si="3068"/>
        <v>59090.5</v>
      </c>
      <c r="AO1294" s="11">
        <f t="shared" si="3069"/>
        <v>505.9</v>
      </c>
      <c r="AP1294" s="11">
        <f t="shared" si="3070"/>
        <v>505.9</v>
      </c>
      <c r="AQ1294" s="11"/>
      <c r="AR1294" s="11"/>
      <c r="AS1294" s="11"/>
      <c r="AT1294" s="11">
        <f t="shared" si="3071"/>
        <v>59090.5</v>
      </c>
      <c r="AU1294" s="11">
        <f t="shared" si="3072"/>
        <v>505.9</v>
      </c>
      <c r="AV1294" s="11">
        <f t="shared" si="3073"/>
        <v>505.9</v>
      </c>
      <c r="AW1294" s="11">
        <v>15689.56</v>
      </c>
      <c r="AX1294" s="11"/>
      <c r="AY1294" s="11"/>
      <c r="AZ1294" s="11">
        <f t="shared" si="3074"/>
        <v>74780.06</v>
      </c>
      <c r="BA1294" s="11">
        <f t="shared" si="3075"/>
        <v>505.9</v>
      </c>
      <c r="BB1294" s="11">
        <f t="shared" si="3076"/>
        <v>505.9</v>
      </c>
      <c r="BC1294" s="11"/>
      <c r="BD1294" s="11"/>
      <c r="BE1294" s="11"/>
      <c r="BF1294" s="11">
        <f t="shared" si="3077"/>
        <v>74780.06</v>
      </c>
      <c r="BG1294" s="11">
        <f t="shared" si="3078"/>
        <v>505.9</v>
      </c>
      <c r="BH1294" s="11">
        <f t="shared" si="3079"/>
        <v>505.9</v>
      </c>
      <c r="BI1294" s="11"/>
      <c r="BJ1294" s="11"/>
      <c r="BK1294" s="11"/>
      <c r="BL1294" s="11">
        <f t="shared" si="3027"/>
        <v>74780.06</v>
      </c>
      <c r="BM1294" s="11"/>
      <c r="BN1294" s="43">
        <f t="shared" si="3029"/>
        <v>74780.06</v>
      </c>
      <c r="BO1294" s="11">
        <f t="shared" si="2955"/>
        <v>505.9</v>
      </c>
      <c r="BP1294" s="11"/>
      <c r="BQ1294" s="43">
        <f t="shared" si="3030"/>
        <v>505.9</v>
      </c>
      <c r="BR1294" s="11">
        <f t="shared" si="2956"/>
        <v>505.9</v>
      </c>
      <c r="BS1294" s="11"/>
      <c r="BT1294" s="43">
        <f t="shared" si="3031"/>
        <v>505.9</v>
      </c>
      <c r="BU1294" s="11"/>
      <c r="BV1294" s="21"/>
      <c r="BW1294" s="21"/>
      <c r="BX1294" s="1" t="str">
        <f t="shared" si="2957"/>
        <v>0501</v>
      </c>
    </row>
    <row r="1295" spans="1:76" ht="46.8" customHeight="1" x14ac:dyDescent="0.3">
      <c r="A1295" s="62" t="s">
        <v>841</v>
      </c>
      <c r="B1295" s="63"/>
      <c r="C1295" s="62"/>
      <c r="D1295" s="62"/>
      <c r="E1295" s="65" t="s">
        <v>842</v>
      </c>
      <c r="F1295" s="11">
        <f t="shared" si="3081"/>
        <v>281047.90000000002</v>
      </c>
      <c r="G1295" s="11">
        <f t="shared" si="3082"/>
        <v>572096.1</v>
      </c>
      <c r="H1295" s="11">
        <f t="shared" si="3083"/>
        <v>600000</v>
      </c>
      <c r="I1295" s="11">
        <f t="shared" si="3084"/>
        <v>0</v>
      </c>
      <c r="J1295" s="11">
        <f t="shared" si="3085"/>
        <v>0</v>
      </c>
      <c r="K1295" s="11">
        <f t="shared" si="3086"/>
        <v>0</v>
      </c>
      <c r="L1295" s="11">
        <f t="shared" si="2984"/>
        <v>281047.90000000002</v>
      </c>
      <c r="M1295" s="11">
        <f t="shared" si="2985"/>
        <v>572096.1</v>
      </c>
      <c r="N1295" s="11">
        <f t="shared" si="2986"/>
        <v>600000</v>
      </c>
      <c r="O1295" s="11">
        <f>O1296+O1298</f>
        <v>125633.65396</v>
      </c>
      <c r="P1295" s="11">
        <f>P1296+P1298</f>
        <v>0</v>
      </c>
      <c r="Q1295" s="11">
        <f>Q1296+Q1298</f>
        <v>0</v>
      </c>
      <c r="R1295" s="11">
        <f t="shared" si="3056"/>
        <v>406681.55396000005</v>
      </c>
      <c r="S1295" s="11">
        <f t="shared" si="3057"/>
        <v>572096.1</v>
      </c>
      <c r="T1295" s="11">
        <f t="shared" si="3058"/>
        <v>600000</v>
      </c>
      <c r="U1295" s="11">
        <f>U1296+U1298</f>
        <v>0</v>
      </c>
      <c r="V1295" s="11">
        <f>V1296+V1298</f>
        <v>0</v>
      </c>
      <c r="W1295" s="11">
        <f>W1296+W1298</f>
        <v>0</v>
      </c>
      <c r="X1295" s="11">
        <f t="shared" si="3059"/>
        <v>406681.55396000005</v>
      </c>
      <c r="Y1295" s="11">
        <f t="shared" si="3060"/>
        <v>572096.1</v>
      </c>
      <c r="Z1295" s="11">
        <f t="shared" si="3061"/>
        <v>600000</v>
      </c>
      <c r="AA1295" s="11">
        <f>AA1296+AA1298</f>
        <v>-65320.65928</v>
      </c>
      <c r="AB1295" s="11">
        <f>AB1296+AB1298</f>
        <v>0</v>
      </c>
      <c r="AC1295" s="11">
        <f>AC1296+AC1298</f>
        <v>65320.65928</v>
      </c>
      <c r="AD1295" s="11">
        <f t="shared" si="3062"/>
        <v>341360.89468000003</v>
      </c>
      <c r="AE1295" s="11">
        <f t="shared" si="3063"/>
        <v>572096.1</v>
      </c>
      <c r="AF1295" s="11">
        <f t="shared" si="3064"/>
        <v>665320.65928000002</v>
      </c>
      <c r="AG1295" s="11">
        <f>AG1296+AG1298</f>
        <v>0</v>
      </c>
      <c r="AH1295" s="11">
        <f t="shared" si="3065"/>
        <v>341360.89468000003</v>
      </c>
      <c r="AI1295" s="11">
        <f t="shared" si="3066"/>
        <v>572096.1</v>
      </c>
      <c r="AJ1295" s="11">
        <f t="shared" si="3067"/>
        <v>665320.65928000002</v>
      </c>
      <c r="AK1295" s="11">
        <f>AK1296+AK1298</f>
        <v>-13201.99</v>
      </c>
      <c r="AL1295" s="11">
        <f>AL1296+AL1298</f>
        <v>0</v>
      </c>
      <c r="AM1295" s="11">
        <f>AM1296+AM1298</f>
        <v>0</v>
      </c>
      <c r="AN1295" s="11">
        <f t="shared" si="3068"/>
        <v>328158.90468000004</v>
      </c>
      <c r="AO1295" s="11">
        <f t="shared" si="3069"/>
        <v>572096.1</v>
      </c>
      <c r="AP1295" s="11">
        <f t="shared" si="3070"/>
        <v>665320.65928000002</v>
      </c>
      <c r="AQ1295" s="11">
        <f>AQ1296+AQ1298</f>
        <v>-2073.587</v>
      </c>
      <c r="AR1295" s="11">
        <f>AR1296+AR1298</f>
        <v>0</v>
      </c>
      <c r="AS1295" s="11">
        <f>AS1296+AS1298</f>
        <v>0</v>
      </c>
      <c r="AT1295" s="11">
        <f t="shared" si="3071"/>
        <v>326085.31768000004</v>
      </c>
      <c r="AU1295" s="11">
        <f t="shared" si="3072"/>
        <v>572096.1</v>
      </c>
      <c r="AV1295" s="11">
        <f t="shared" si="3073"/>
        <v>665320.65928000002</v>
      </c>
      <c r="AW1295" s="11">
        <f>AW1296+AW1298</f>
        <v>106607.67200000001</v>
      </c>
      <c r="AX1295" s="11">
        <f>AX1296+AX1298</f>
        <v>-106308.717</v>
      </c>
      <c r="AY1295" s="11">
        <f>AY1296+AY1298</f>
        <v>0</v>
      </c>
      <c r="AZ1295" s="11">
        <f t="shared" si="3074"/>
        <v>432692.98968000006</v>
      </c>
      <c r="BA1295" s="11">
        <f t="shared" si="3075"/>
        <v>465787.38299999997</v>
      </c>
      <c r="BB1295" s="11">
        <f t="shared" si="3076"/>
        <v>665320.65928000002</v>
      </c>
      <c r="BC1295" s="11">
        <f>BC1296+BC1298</f>
        <v>0</v>
      </c>
      <c r="BD1295" s="11">
        <f>BD1296+BD1298</f>
        <v>0</v>
      </c>
      <c r="BE1295" s="11">
        <f>BE1296+BE1298</f>
        <v>0</v>
      </c>
      <c r="BF1295" s="11">
        <f t="shared" si="3077"/>
        <v>432692.98968000006</v>
      </c>
      <c r="BG1295" s="11">
        <f t="shared" si="3078"/>
        <v>465787.38299999997</v>
      </c>
      <c r="BH1295" s="11">
        <f t="shared" si="3079"/>
        <v>665320.65928000002</v>
      </c>
      <c r="BI1295" s="11">
        <f>BI1296+BI1298</f>
        <v>90601.820999999996</v>
      </c>
      <c r="BJ1295" s="11">
        <f>BJ1296+BJ1298</f>
        <v>0</v>
      </c>
      <c r="BK1295" s="11">
        <f>BK1296+BK1298</f>
        <v>0</v>
      </c>
      <c r="BL1295" s="11">
        <f t="shared" si="3027"/>
        <v>523294.81068000005</v>
      </c>
      <c r="BM1295" s="11">
        <f>BM1296+BM1298</f>
        <v>0</v>
      </c>
      <c r="BN1295" s="43">
        <f t="shared" si="3029"/>
        <v>523294.81068000005</v>
      </c>
      <c r="BO1295" s="11">
        <f t="shared" si="2955"/>
        <v>465787.38299999997</v>
      </c>
      <c r="BP1295" s="11">
        <f>BP1296+BP1298</f>
        <v>0</v>
      </c>
      <c r="BQ1295" s="43">
        <f t="shared" si="3030"/>
        <v>465787.38299999997</v>
      </c>
      <c r="BR1295" s="11">
        <f t="shared" si="2956"/>
        <v>665320.65928000002</v>
      </c>
      <c r="BS1295" s="11">
        <f>BS1296+BS1298</f>
        <v>0</v>
      </c>
      <c r="BT1295" s="43">
        <f t="shared" si="3031"/>
        <v>665320.65928000002</v>
      </c>
      <c r="BU1295" s="11">
        <f>BU1296+BU1298</f>
        <v>0</v>
      </c>
      <c r="BV1295" s="21"/>
      <c r="BW1295" s="21"/>
      <c r="BX1295" s="1" t="str">
        <f t="shared" si="2957"/>
        <v/>
      </c>
    </row>
    <row r="1296" spans="1:76" ht="31.2" customHeight="1" x14ac:dyDescent="0.3">
      <c r="A1296" s="62" t="s">
        <v>841</v>
      </c>
      <c r="B1296" s="63" t="s">
        <v>64</v>
      </c>
      <c r="C1296" s="62"/>
      <c r="D1296" s="62"/>
      <c r="E1296" s="64" t="s">
        <v>65</v>
      </c>
      <c r="F1296" s="11">
        <f t="shared" si="3081"/>
        <v>281047.90000000002</v>
      </c>
      <c r="G1296" s="11">
        <f t="shared" si="3082"/>
        <v>572096.1</v>
      </c>
      <c r="H1296" s="11">
        <f t="shared" si="3083"/>
        <v>600000</v>
      </c>
      <c r="I1296" s="11">
        <f t="shared" si="3084"/>
        <v>0</v>
      </c>
      <c r="J1296" s="11">
        <f t="shared" si="3085"/>
        <v>0</v>
      </c>
      <c r="K1296" s="11">
        <f t="shared" si="3086"/>
        <v>0</v>
      </c>
      <c r="L1296" s="11">
        <f t="shared" si="2984"/>
        <v>281047.90000000002</v>
      </c>
      <c r="M1296" s="11">
        <f t="shared" si="2985"/>
        <v>572096.1</v>
      </c>
      <c r="N1296" s="11">
        <f t="shared" si="2986"/>
        <v>600000</v>
      </c>
      <c r="O1296" s="11">
        <f t="shared" si="3087"/>
        <v>116272.37897999999</v>
      </c>
      <c r="P1296" s="11">
        <f t="shared" si="3088"/>
        <v>0</v>
      </c>
      <c r="Q1296" s="11">
        <f t="shared" si="3089"/>
        <v>0</v>
      </c>
      <c r="R1296" s="11">
        <f t="shared" si="3056"/>
        <v>397320.27898</v>
      </c>
      <c r="S1296" s="11">
        <f t="shared" si="3057"/>
        <v>572096.1</v>
      </c>
      <c r="T1296" s="11">
        <f t="shared" si="3058"/>
        <v>600000</v>
      </c>
      <c r="U1296" s="11">
        <f>U1297</f>
        <v>0</v>
      </c>
      <c r="V1296" s="11">
        <f>V1297</f>
        <v>0</v>
      </c>
      <c r="W1296" s="11">
        <f>W1297</f>
        <v>0</v>
      </c>
      <c r="X1296" s="11">
        <f t="shared" si="3059"/>
        <v>397320.27898</v>
      </c>
      <c r="Y1296" s="11">
        <f t="shared" si="3060"/>
        <v>572096.1</v>
      </c>
      <c r="Z1296" s="11">
        <f t="shared" si="3061"/>
        <v>600000</v>
      </c>
      <c r="AA1296" s="11">
        <f>AA1297</f>
        <v>-65320.65928</v>
      </c>
      <c r="AB1296" s="11">
        <f>AB1297</f>
        <v>0</v>
      </c>
      <c r="AC1296" s="11">
        <f>AC1297</f>
        <v>65320.65928</v>
      </c>
      <c r="AD1296" s="11">
        <f t="shared" si="3062"/>
        <v>331999.61969999998</v>
      </c>
      <c r="AE1296" s="11">
        <f t="shared" si="3063"/>
        <v>572096.1</v>
      </c>
      <c r="AF1296" s="11">
        <f t="shared" si="3064"/>
        <v>665320.65928000002</v>
      </c>
      <c r="AG1296" s="11">
        <f>AG1297</f>
        <v>0</v>
      </c>
      <c r="AH1296" s="11">
        <f t="shared" si="3065"/>
        <v>331999.61969999998</v>
      </c>
      <c r="AI1296" s="11">
        <f t="shared" si="3066"/>
        <v>572096.1</v>
      </c>
      <c r="AJ1296" s="11">
        <f t="shared" si="3067"/>
        <v>665320.65928000002</v>
      </c>
      <c r="AK1296" s="11">
        <f>AK1297</f>
        <v>-13201.99</v>
      </c>
      <c r="AL1296" s="11">
        <f>AL1297</f>
        <v>0</v>
      </c>
      <c r="AM1296" s="11">
        <f>AM1297</f>
        <v>0</v>
      </c>
      <c r="AN1296" s="11">
        <f t="shared" si="3068"/>
        <v>318797.62969999999</v>
      </c>
      <c r="AO1296" s="11">
        <f t="shared" si="3069"/>
        <v>572096.1</v>
      </c>
      <c r="AP1296" s="11">
        <f t="shared" si="3070"/>
        <v>665320.65928000002</v>
      </c>
      <c r="AQ1296" s="11">
        <f>AQ1297</f>
        <v>-2073.587</v>
      </c>
      <c r="AR1296" s="11">
        <f>AR1297</f>
        <v>0</v>
      </c>
      <c r="AS1296" s="11">
        <f>AS1297</f>
        <v>0</v>
      </c>
      <c r="AT1296" s="11">
        <f t="shared" si="3071"/>
        <v>316724.04269999999</v>
      </c>
      <c r="AU1296" s="11">
        <f t="shared" si="3072"/>
        <v>572096.1</v>
      </c>
      <c r="AV1296" s="11">
        <f t="shared" si="3073"/>
        <v>665320.65928000002</v>
      </c>
      <c r="AW1296" s="11">
        <f>AW1297</f>
        <v>106607.67200000001</v>
      </c>
      <c r="AX1296" s="11">
        <f>AX1297</f>
        <v>-106308.717</v>
      </c>
      <c r="AY1296" s="11">
        <f>AY1297</f>
        <v>0</v>
      </c>
      <c r="AZ1296" s="11">
        <f t="shared" si="3074"/>
        <v>423331.71470000001</v>
      </c>
      <c r="BA1296" s="11">
        <f t="shared" si="3075"/>
        <v>465787.38299999997</v>
      </c>
      <c r="BB1296" s="11">
        <f t="shared" si="3076"/>
        <v>665320.65928000002</v>
      </c>
      <c r="BC1296" s="11">
        <f>BC1297</f>
        <v>0</v>
      </c>
      <c r="BD1296" s="11">
        <f>BD1297</f>
        <v>0</v>
      </c>
      <c r="BE1296" s="11">
        <f>BE1297</f>
        <v>0</v>
      </c>
      <c r="BF1296" s="11">
        <f t="shared" si="3077"/>
        <v>423331.71470000001</v>
      </c>
      <c r="BG1296" s="11">
        <f t="shared" si="3078"/>
        <v>465787.38299999997</v>
      </c>
      <c r="BH1296" s="11">
        <f t="shared" si="3079"/>
        <v>665320.65928000002</v>
      </c>
      <c r="BI1296" s="11">
        <f>BI1297</f>
        <v>90601.820999999996</v>
      </c>
      <c r="BJ1296" s="11">
        <f>BJ1297</f>
        <v>0</v>
      </c>
      <c r="BK1296" s="11">
        <f>BK1297</f>
        <v>0</v>
      </c>
      <c r="BL1296" s="11">
        <f t="shared" si="3027"/>
        <v>513933.53570000001</v>
      </c>
      <c r="BM1296" s="11">
        <f>BM1297</f>
        <v>0</v>
      </c>
      <c r="BN1296" s="43">
        <f t="shared" si="3029"/>
        <v>513933.53570000001</v>
      </c>
      <c r="BO1296" s="11">
        <f t="shared" si="2955"/>
        <v>465787.38299999997</v>
      </c>
      <c r="BP1296" s="11">
        <f>BP1297</f>
        <v>0</v>
      </c>
      <c r="BQ1296" s="43">
        <f t="shared" si="3030"/>
        <v>465787.38299999997</v>
      </c>
      <c r="BR1296" s="11">
        <f t="shared" si="2956"/>
        <v>665320.65928000002</v>
      </c>
      <c r="BS1296" s="11">
        <f>BS1297</f>
        <v>0</v>
      </c>
      <c r="BT1296" s="43">
        <f t="shared" si="3031"/>
        <v>665320.65928000002</v>
      </c>
      <c r="BU1296" s="11">
        <f>BU1297</f>
        <v>0</v>
      </c>
      <c r="BV1296" s="21"/>
      <c r="BW1296" s="21"/>
      <c r="BX1296" s="1" t="str">
        <f t="shared" si="2957"/>
        <v/>
      </c>
    </row>
    <row r="1297" spans="1:77" ht="15.6" customHeight="1" x14ac:dyDescent="0.3">
      <c r="A1297" s="62" t="s">
        <v>841</v>
      </c>
      <c r="B1297" s="63">
        <v>200</v>
      </c>
      <c r="C1297" s="62" t="s">
        <v>66</v>
      </c>
      <c r="D1297" s="62" t="s">
        <v>43</v>
      </c>
      <c r="E1297" s="64" t="s">
        <v>755</v>
      </c>
      <c r="F1297" s="11">
        <v>281047.90000000002</v>
      </c>
      <c r="G1297" s="11">
        <v>572096.1</v>
      </c>
      <c r="H1297" s="11">
        <v>600000</v>
      </c>
      <c r="I1297" s="11"/>
      <c r="J1297" s="11"/>
      <c r="K1297" s="11"/>
      <c r="L1297" s="11">
        <f t="shared" si="2984"/>
        <v>281047.90000000002</v>
      </c>
      <c r="M1297" s="11">
        <f t="shared" si="2985"/>
        <v>572096.1</v>
      </c>
      <c r="N1297" s="11">
        <f t="shared" si="2986"/>
        <v>600000</v>
      </c>
      <c r="O1297" s="11">
        <v>116272.37897999999</v>
      </c>
      <c r="P1297" s="11"/>
      <c r="Q1297" s="11"/>
      <c r="R1297" s="11">
        <f t="shared" si="3056"/>
        <v>397320.27898</v>
      </c>
      <c r="S1297" s="11">
        <f t="shared" si="3057"/>
        <v>572096.1</v>
      </c>
      <c r="T1297" s="11">
        <f t="shared" si="3058"/>
        <v>600000</v>
      </c>
      <c r="U1297" s="11"/>
      <c r="V1297" s="11"/>
      <c r="W1297" s="11"/>
      <c r="X1297" s="11">
        <f t="shared" si="3059"/>
        <v>397320.27898</v>
      </c>
      <c r="Y1297" s="11">
        <f t="shared" si="3060"/>
        <v>572096.1</v>
      </c>
      <c r="Z1297" s="11">
        <f t="shared" si="3061"/>
        <v>600000</v>
      </c>
      <c r="AA1297" s="11">
        <v>-65320.65928</v>
      </c>
      <c r="AB1297" s="11"/>
      <c r="AC1297" s="11">
        <v>65320.65928</v>
      </c>
      <c r="AD1297" s="11">
        <f t="shared" si="3062"/>
        <v>331999.61969999998</v>
      </c>
      <c r="AE1297" s="11">
        <f t="shared" si="3063"/>
        <v>572096.1</v>
      </c>
      <c r="AF1297" s="11">
        <f t="shared" si="3064"/>
        <v>665320.65928000002</v>
      </c>
      <c r="AG1297" s="11"/>
      <c r="AH1297" s="11">
        <f t="shared" si="3065"/>
        <v>331999.61969999998</v>
      </c>
      <c r="AI1297" s="11">
        <f t="shared" si="3066"/>
        <v>572096.1</v>
      </c>
      <c r="AJ1297" s="11">
        <f t="shared" si="3067"/>
        <v>665320.65928000002</v>
      </c>
      <c r="AK1297" s="11">
        <v>-13201.99</v>
      </c>
      <c r="AL1297" s="11"/>
      <c r="AM1297" s="11"/>
      <c r="AN1297" s="11">
        <f t="shared" si="3068"/>
        <v>318797.62969999999</v>
      </c>
      <c r="AO1297" s="11">
        <f t="shared" si="3069"/>
        <v>572096.1</v>
      </c>
      <c r="AP1297" s="11">
        <f t="shared" si="3070"/>
        <v>665320.65928000002</v>
      </c>
      <c r="AQ1297" s="11">
        <v>-2073.587</v>
      </c>
      <c r="AR1297" s="11"/>
      <c r="AS1297" s="11"/>
      <c r="AT1297" s="11">
        <f t="shared" si="3071"/>
        <v>316724.04269999999</v>
      </c>
      <c r="AU1297" s="11">
        <f t="shared" si="3072"/>
        <v>572096.1</v>
      </c>
      <c r="AV1297" s="11">
        <f t="shared" si="3073"/>
        <v>665320.65928000002</v>
      </c>
      <c r="AW1297" s="11">
        <v>106607.67200000001</v>
      </c>
      <c r="AX1297" s="11">
        <v>-106308.717</v>
      </c>
      <c r="AY1297" s="11"/>
      <c r="AZ1297" s="11">
        <f t="shared" si="3074"/>
        <v>423331.71470000001</v>
      </c>
      <c r="BA1297" s="11">
        <f t="shared" si="3075"/>
        <v>465787.38299999997</v>
      </c>
      <c r="BB1297" s="11">
        <f t="shared" si="3076"/>
        <v>665320.65928000002</v>
      </c>
      <c r="BC1297" s="11"/>
      <c r="BD1297" s="11"/>
      <c r="BE1297" s="11"/>
      <c r="BF1297" s="11">
        <f t="shared" si="3077"/>
        <v>423331.71470000001</v>
      </c>
      <c r="BG1297" s="11">
        <f t="shared" si="3078"/>
        <v>465787.38299999997</v>
      </c>
      <c r="BH1297" s="11">
        <f t="shared" si="3079"/>
        <v>665320.65928000002</v>
      </c>
      <c r="BI1297" s="11">
        <v>90601.820999999996</v>
      </c>
      <c r="BJ1297" s="11"/>
      <c r="BK1297" s="11"/>
      <c r="BL1297" s="11">
        <f t="shared" si="3027"/>
        <v>513933.53570000001</v>
      </c>
      <c r="BM1297" s="11"/>
      <c r="BN1297" s="43">
        <f t="shared" si="3029"/>
        <v>513933.53570000001</v>
      </c>
      <c r="BO1297" s="11">
        <f t="shared" si="2955"/>
        <v>465787.38299999997</v>
      </c>
      <c r="BP1297" s="11"/>
      <c r="BQ1297" s="43">
        <f t="shared" si="3030"/>
        <v>465787.38299999997</v>
      </c>
      <c r="BR1297" s="11">
        <f t="shared" si="2956"/>
        <v>665320.65928000002</v>
      </c>
      <c r="BS1297" s="11"/>
      <c r="BT1297" s="43">
        <f t="shared" si="3031"/>
        <v>665320.65928000002</v>
      </c>
      <c r="BU1297" s="11"/>
      <c r="BV1297" s="21"/>
      <c r="BW1297" s="21"/>
      <c r="BX1297" s="1" t="str">
        <f t="shared" si="2957"/>
        <v>0501</v>
      </c>
    </row>
    <row r="1298" spans="1:77" ht="15.6" customHeight="1" x14ac:dyDescent="0.3">
      <c r="A1298" s="62" t="s">
        <v>841</v>
      </c>
      <c r="B1298" s="63" t="s">
        <v>58</v>
      </c>
      <c r="C1298" s="62"/>
      <c r="D1298" s="62"/>
      <c r="E1298" s="64" t="s">
        <v>59</v>
      </c>
      <c r="F1298" s="11"/>
      <c r="G1298" s="11"/>
      <c r="H1298" s="11"/>
      <c r="I1298" s="11"/>
      <c r="J1298" s="11"/>
      <c r="K1298" s="11"/>
      <c r="L1298" s="11"/>
      <c r="M1298" s="11"/>
      <c r="N1298" s="11"/>
      <c r="O1298" s="11">
        <f t="shared" si="3087"/>
        <v>9361.2749800000001</v>
      </c>
      <c r="P1298" s="11">
        <f t="shared" si="3088"/>
        <v>0</v>
      </c>
      <c r="Q1298" s="11">
        <f t="shared" si="3089"/>
        <v>0</v>
      </c>
      <c r="R1298" s="11">
        <f t="shared" si="3056"/>
        <v>9361.2749800000001</v>
      </c>
      <c r="S1298" s="11">
        <f t="shared" si="3057"/>
        <v>0</v>
      </c>
      <c r="T1298" s="11">
        <f t="shared" si="3058"/>
        <v>0</v>
      </c>
      <c r="U1298" s="11">
        <f>U1299</f>
        <v>0</v>
      </c>
      <c r="V1298" s="11">
        <f>V1299</f>
        <v>0</v>
      </c>
      <c r="W1298" s="11">
        <f>W1299</f>
        <v>0</v>
      </c>
      <c r="X1298" s="11">
        <f t="shared" si="3059"/>
        <v>9361.2749800000001</v>
      </c>
      <c r="Y1298" s="11">
        <f t="shared" si="3060"/>
        <v>0</v>
      </c>
      <c r="Z1298" s="11">
        <f t="shared" si="3061"/>
        <v>0</v>
      </c>
      <c r="AA1298" s="11">
        <f>AA1299</f>
        <v>0</v>
      </c>
      <c r="AB1298" s="11">
        <f>AB1299</f>
        <v>0</v>
      </c>
      <c r="AC1298" s="11">
        <f>AC1299</f>
        <v>0</v>
      </c>
      <c r="AD1298" s="11">
        <f t="shared" si="3062"/>
        <v>9361.2749800000001</v>
      </c>
      <c r="AE1298" s="11">
        <f t="shared" si="3063"/>
        <v>0</v>
      </c>
      <c r="AF1298" s="11">
        <f t="shared" si="3064"/>
        <v>0</v>
      </c>
      <c r="AG1298" s="11">
        <f>AG1299</f>
        <v>0</v>
      </c>
      <c r="AH1298" s="11">
        <f t="shared" si="3065"/>
        <v>9361.2749800000001</v>
      </c>
      <c r="AI1298" s="11">
        <f t="shared" si="3066"/>
        <v>0</v>
      </c>
      <c r="AJ1298" s="11">
        <f t="shared" si="3067"/>
        <v>0</v>
      </c>
      <c r="AK1298" s="11">
        <f>AK1299</f>
        <v>0</v>
      </c>
      <c r="AL1298" s="11">
        <f>AL1299</f>
        <v>0</v>
      </c>
      <c r="AM1298" s="11">
        <f>AM1299</f>
        <v>0</v>
      </c>
      <c r="AN1298" s="11">
        <f t="shared" si="3068"/>
        <v>9361.2749800000001</v>
      </c>
      <c r="AO1298" s="11">
        <f t="shared" si="3069"/>
        <v>0</v>
      </c>
      <c r="AP1298" s="11">
        <f t="shared" si="3070"/>
        <v>0</v>
      </c>
      <c r="AQ1298" s="11">
        <f>AQ1299</f>
        <v>0</v>
      </c>
      <c r="AR1298" s="11">
        <f>AR1299</f>
        <v>0</v>
      </c>
      <c r="AS1298" s="11">
        <f>AS1299</f>
        <v>0</v>
      </c>
      <c r="AT1298" s="11">
        <f t="shared" si="3071"/>
        <v>9361.2749800000001</v>
      </c>
      <c r="AU1298" s="11">
        <f t="shared" si="3072"/>
        <v>0</v>
      </c>
      <c r="AV1298" s="11">
        <f t="shared" si="3073"/>
        <v>0</v>
      </c>
      <c r="AW1298" s="11">
        <f>AW1299</f>
        <v>0</v>
      </c>
      <c r="AX1298" s="11">
        <f>AX1299</f>
        <v>0</v>
      </c>
      <c r="AY1298" s="11">
        <f>AY1299</f>
        <v>0</v>
      </c>
      <c r="AZ1298" s="11">
        <f t="shared" si="3074"/>
        <v>9361.2749800000001</v>
      </c>
      <c r="BA1298" s="11">
        <f t="shared" si="3075"/>
        <v>0</v>
      </c>
      <c r="BB1298" s="11">
        <f t="shared" si="3076"/>
        <v>0</v>
      </c>
      <c r="BC1298" s="11">
        <f>BC1299</f>
        <v>0</v>
      </c>
      <c r="BD1298" s="11">
        <f>BD1299</f>
        <v>0</v>
      </c>
      <c r="BE1298" s="11">
        <f>BE1299</f>
        <v>0</v>
      </c>
      <c r="BF1298" s="11">
        <f t="shared" si="3077"/>
        <v>9361.2749800000001</v>
      </c>
      <c r="BG1298" s="11">
        <f t="shared" si="3078"/>
        <v>0</v>
      </c>
      <c r="BH1298" s="11">
        <f t="shared" si="3079"/>
        <v>0</v>
      </c>
      <c r="BI1298" s="11">
        <f>BI1299</f>
        <v>0</v>
      </c>
      <c r="BJ1298" s="11">
        <f>BJ1299</f>
        <v>0</v>
      </c>
      <c r="BK1298" s="11">
        <f>BK1299</f>
        <v>0</v>
      </c>
      <c r="BL1298" s="11">
        <f t="shared" si="3027"/>
        <v>9361.2749800000001</v>
      </c>
      <c r="BM1298" s="11">
        <f>BM1299</f>
        <v>0</v>
      </c>
      <c r="BN1298" s="43">
        <f t="shared" si="3029"/>
        <v>9361.2749800000001</v>
      </c>
      <c r="BO1298" s="11">
        <f t="shared" si="2955"/>
        <v>0</v>
      </c>
      <c r="BP1298" s="11">
        <f>BP1299</f>
        <v>0</v>
      </c>
      <c r="BQ1298" s="43">
        <f t="shared" si="3030"/>
        <v>0</v>
      </c>
      <c r="BR1298" s="11">
        <f t="shared" si="2956"/>
        <v>0</v>
      </c>
      <c r="BS1298" s="11">
        <f>BS1299</f>
        <v>0</v>
      </c>
      <c r="BT1298" s="43">
        <f t="shared" si="3031"/>
        <v>0</v>
      </c>
      <c r="BU1298" s="11">
        <f>BU1299</f>
        <v>0</v>
      </c>
      <c r="BV1298" s="21"/>
      <c r="BW1298" s="21"/>
      <c r="BX1298" s="1" t="str">
        <f t="shared" si="2957"/>
        <v/>
      </c>
    </row>
    <row r="1299" spans="1:77" ht="15.6" customHeight="1" x14ac:dyDescent="0.3">
      <c r="A1299" s="62" t="s">
        <v>841</v>
      </c>
      <c r="B1299" s="63">
        <v>800</v>
      </c>
      <c r="C1299" s="62" t="s">
        <v>66</v>
      </c>
      <c r="D1299" s="62" t="s">
        <v>43</v>
      </c>
      <c r="E1299" s="64" t="s">
        <v>755</v>
      </c>
      <c r="F1299" s="11"/>
      <c r="G1299" s="11"/>
      <c r="H1299" s="11"/>
      <c r="I1299" s="11"/>
      <c r="J1299" s="11"/>
      <c r="K1299" s="11"/>
      <c r="L1299" s="11"/>
      <c r="M1299" s="11"/>
      <c r="N1299" s="11"/>
      <c r="O1299" s="11">
        <v>9361.2749800000001</v>
      </c>
      <c r="P1299" s="11"/>
      <c r="Q1299" s="11"/>
      <c r="R1299" s="11">
        <f t="shared" si="3056"/>
        <v>9361.2749800000001</v>
      </c>
      <c r="S1299" s="11">
        <f t="shared" si="3057"/>
        <v>0</v>
      </c>
      <c r="T1299" s="11">
        <f t="shared" si="3058"/>
        <v>0</v>
      </c>
      <c r="U1299" s="11"/>
      <c r="V1299" s="11"/>
      <c r="W1299" s="11"/>
      <c r="X1299" s="11">
        <f t="shared" si="3059"/>
        <v>9361.2749800000001</v>
      </c>
      <c r="Y1299" s="11">
        <f t="shared" si="3060"/>
        <v>0</v>
      </c>
      <c r="Z1299" s="11">
        <f t="shared" si="3061"/>
        <v>0</v>
      </c>
      <c r="AA1299" s="11"/>
      <c r="AB1299" s="11"/>
      <c r="AC1299" s="11"/>
      <c r="AD1299" s="11">
        <f t="shared" si="3062"/>
        <v>9361.2749800000001</v>
      </c>
      <c r="AE1299" s="11">
        <f t="shared" si="3063"/>
        <v>0</v>
      </c>
      <c r="AF1299" s="11">
        <f t="shared" si="3064"/>
        <v>0</v>
      </c>
      <c r="AG1299" s="11"/>
      <c r="AH1299" s="11">
        <f t="shared" si="3065"/>
        <v>9361.2749800000001</v>
      </c>
      <c r="AI1299" s="11">
        <f t="shared" si="3066"/>
        <v>0</v>
      </c>
      <c r="AJ1299" s="11">
        <f t="shared" si="3067"/>
        <v>0</v>
      </c>
      <c r="AK1299" s="11"/>
      <c r="AL1299" s="11"/>
      <c r="AM1299" s="11"/>
      <c r="AN1299" s="11">
        <f t="shared" si="3068"/>
        <v>9361.2749800000001</v>
      </c>
      <c r="AO1299" s="11">
        <f t="shared" si="3069"/>
        <v>0</v>
      </c>
      <c r="AP1299" s="11">
        <f t="shared" si="3070"/>
        <v>0</v>
      </c>
      <c r="AQ1299" s="11"/>
      <c r="AR1299" s="11"/>
      <c r="AS1299" s="11"/>
      <c r="AT1299" s="11">
        <f t="shared" si="3071"/>
        <v>9361.2749800000001</v>
      </c>
      <c r="AU1299" s="11">
        <f t="shared" si="3072"/>
        <v>0</v>
      </c>
      <c r="AV1299" s="11">
        <f t="shared" si="3073"/>
        <v>0</v>
      </c>
      <c r="AW1299" s="11"/>
      <c r="AX1299" s="11"/>
      <c r="AY1299" s="11"/>
      <c r="AZ1299" s="11">
        <f t="shared" si="3074"/>
        <v>9361.2749800000001</v>
      </c>
      <c r="BA1299" s="11">
        <f t="shared" si="3075"/>
        <v>0</v>
      </c>
      <c r="BB1299" s="11">
        <f t="shared" si="3076"/>
        <v>0</v>
      </c>
      <c r="BC1299" s="11"/>
      <c r="BD1299" s="11"/>
      <c r="BE1299" s="11"/>
      <c r="BF1299" s="11">
        <f t="shared" si="3077"/>
        <v>9361.2749800000001</v>
      </c>
      <c r="BG1299" s="11">
        <f t="shared" si="3078"/>
        <v>0</v>
      </c>
      <c r="BH1299" s="11">
        <f t="shared" si="3079"/>
        <v>0</v>
      </c>
      <c r="BI1299" s="11"/>
      <c r="BJ1299" s="11"/>
      <c r="BK1299" s="11"/>
      <c r="BL1299" s="11">
        <f t="shared" si="3027"/>
        <v>9361.2749800000001</v>
      </c>
      <c r="BM1299" s="11"/>
      <c r="BN1299" s="43">
        <f t="shared" si="3029"/>
        <v>9361.2749800000001</v>
      </c>
      <c r="BO1299" s="11">
        <f t="shared" si="2955"/>
        <v>0</v>
      </c>
      <c r="BP1299" s="11"/>
      <c r="BQ1299" s="43">
        <f t="shared" si="3030"/>
        <v>0</v>
      </c>
      <c r="BR1299" s="11">
        <f t="shared" si="2956"/>
        <v>0</v>
      </c>
      <c r="BS1299" s="11"/>
      <c r="BT1299" s="43">
        <f t="shared" si="3031"/>
        <v>0</v>
      </c>
      <c r="BU1299" s="11"/>
      <c r="BV1299" s="21"/>
      <c r="BW1299" s="21"/>
      <c r="BX1299" s="1" t="str">
        <f t="shared" si="2957"/>
        <v>0501</v>
      </c>
    </row>
    <row r="1300" spans="1:77" ht="62.4" customHeight="1" x14ac:dyDescent="0.3">
      <c r="A1300" s="62" t="s">
        <v>843</v>
      </c>
      <c r="B1300" s="63"/>
      <c r="C1300" s="62"/>
      <c r="D1300" s="62"/>
      <c r="E1300" s="64" t="s">
        <v>844</v>
      </c>
      <c r="F1300" s="11">
        <f t="shared" ref="F1300:K1300" si="3114">F1301+F1304+F1307+F1310</f>
        <v>120258.4</v>
      </c>
      <c r="G1300" s="11">
        <f t="shared" si="3114"/>
        <v>120661</v>
      </c>
      <c r="H1300" s="11">
        <f t="shared" si="3114"/>
        <v>120661</v>
      </c>
      <c r="I1300" s="11">
        <f t="shared" si="3114"/>
        <v>0</v>
      </c>
      <c r="J1300" s="11">
        <f t="shared" si="3114"/>
        <v>0</v>
      </c>
      <c r="K1300" s="11">
        <f t="shared" si="3114"/>
        <v>0</v>
      </c>
      <c r="L1300" s="11">
        <f t="shared" si="2984"/>
        <v>120258.4</v>
      </c>
      <c r="M1300" s="11">
        <f t="shared" si="2985"/>
        <v>120661</v>
      </c>
      <c r="N1300" s="11">
        <f t="shared" si="2986"/>
        <v>120661</v>
      </c>
      <c r="O1300" s="11">
        <f>O1301+O1304+O1307+O1310</f>
        <v>960.6</v>
      </c>
      <c r="P1300" s="11">
        <f>P1301+P1304+P1307+P1310</f>
        <v>0</v>
      </c>
      <c r="Q1300" s="11">
        <f>Q1301+Q1304+Q1307+Q1310</f>
        <v>0</v>
      </c>
      <c r="R1300" s="11">
        <f t="shared" si="3056"/>
        <v>121219</v>
      </c>
      <c r="S1300" s="11">
        <f t="shared" si="3057"/>
        <v>120661</v>
      </c>
      <c r="T1300" s="11">
        <f t="shared" si="3058"/>
        <v>120661</v>
      </c>
      <c r="U1300" s="11">
        <f>U1301+U1304+U1307+U1310</f>
        <v>0</v>
      </c>
      <c r="V1300" s="11">
        <f>V1301+V1304+V1307+V1310</f>
        <v>0</v>
      </c>
      <c r="W1300" s="11">
        <f>W1301+W1304+W1307+W1310</f>
        <v>0</v>
      </c>
      <c r="X1300" s="11">
        <f t="shared" si="3059"/>
        <v>121219</v>
      </c>
      <c r="Y1300" s="11">
        <f t="shared" si="3060"/>
        <v>120661</v>
      </c>
      <c r="Z1300" s="11">
        <f t="shared" si="3061"/>
        <v>120661</v>
      </c>
      <c r="AA1300" s="11">
        <f>AA1301+AA1304+AA1307+AA1310</f>
        <v>0</v>
      </c>
      <c r="AB1300" s="11">
        <f>AB1301+AB1304+AB1307+AB1310</f>
        <v>0</v>
      </c>
      <c r="AC1300" s="11">
        <f>AC1301+AC1304+AC1307+AC1310</f>
        <v>0</v>
      </c>
      <c r="AD1300" s="11">
        <f t="shared" si="3062"/>
        <v>121219</v>
      </c>
      <c r="AE1300" s="11">
        <f t="shared" si="3063"/>
        <v>120661</v>
      </c>
      <c r="AF1300" s="11">
        <f t="shared" si="3064"/>
        <v>120661</v>
      </c>
      <c r="AG1300" s="11">
        <f>AG1301+AG1304+AG1307+AG1310</f>
        <v>0</v>
      </c>
      <c r="AH1300" s="11">
        <f t="shared" si="3065"/>
        <v>121219</v>
      </c>
      <c r="AI1300" s="11">
        <f t="shared" si="3066"/>
        <v>120661</v>
      </c>
      <c r="AJ1300" s="11">
        <f t="shared" si="3067"/>
        <v>120661</v>
      </c>
      <c r="AK1300" s="11">
        <f>AK1301+AK1304+AK1307+AK1310</f>
        <v>1059.75</v>
      </c>
      <c r="AL1300" s="11">
        <f>AL1301+AL1304+AL1307+AL1310</f>
        <v>0</v>
      </c>
      <c r="AM1300" s="11">
        <f>AM1301+AM1304+AM1307+AM1310</f>
        <v>0</v>
      </c>
      <c r="AN1300" s="11">
        <f t="shared" si="3068"/>
        <v>122278.75</v>
      </c>
      <c r="AO1300" s="11">
        <f t="shared" si="3069"/>
        <v>120661</v>
      </c>
      <c r="AP1300" s="11">
        <f t="shared" si="3070"/>
        <v>120661</v>
      </c>
      <c r="AQ1300" s="11">
        <f>AQ1301+AQ1304+AQ1307+AQ1310</f>
        <v>0</v>
      </c>
      <c r="AR1300" s="11">
        <f>AR1301+AR1304+AR1307+AR1310</f>
        <v>0</v>
      </c>
      <c r="AS1300" s="11">
        <f>AS1301+AS1304+AS1307+AS1310</f>
        <v>0</v>
      </c>
      <c r="AT1300" s="11">
        <f t="shared" si="3071"/>
        <v>122278.75</v>
      </c>
      <c r="AU1300" s="11">
        <f t="shared" si="3072"/>
        <v>120661</v>
      </c>
      <c r="AV1300" s="11">
        <f t="shared" si="3073"/>
        <v>120661</v>
      </c>
      <c r="AW1300" s="11">
        <f>AW1301+AW1304+AW1307+AW1310</f>
        <v>9504.1839999999993</v>
      </c>
      <c r="AX1300" s="11">
        <f>AX1301+AX1304+AX1307+AX1310</f>
        <v>0</v>
      </c>
      <c r="AY1300" s="11">
        <f>AY1301+AY1304+AY1307+AY1310</f>
        <v>0</v>
      </c>
      <c r="AZ1300" s="11">
        <f t="shared" si="3074"/>
        <v>131782.93400000001</v>
      </c>
      <c r="BA1300" s="11">
        <f t="shared" si="3075"/>
        <v>120661</v>
      </c>
      <c r="BB1300" s="11">
        <f t="shared" si="3076"/>
        <v>120661</v>
      </c>
      <c r="BC1300" s="11">
        <f>BC1301+BC1304+BC1307+BC1310</f>
        <v>0</v>
      </c>
      <c r="BD1300" s="11">
        <f>BD1301+BD1304+BD1307+BD1310</f>
        <v>0</v>
      </c>
      <c r="BE1300" s="11">
        <f>BE1301+BE1304+BE1307+BE1310</f>
        <v>0</v>
      </c>
      <c r="BF1300" s="11">
        <f t="shared" si="3077"/>
        <v>131782.93400000001</v>
      </c>
      <c r="BG1300" s="11">
        <f t="shared" si="3078"/>
        <v>120661</v>
      </c>
      <c r="BH1300" s="11">
        <f t="shared" si="3079"/>
        <v>120661</v>
      </c>
      <c r="BI1300" s="11">
        <f>BI1301+BI1304+BI1307+BI1310</f>
        <v>43772.571000000004</v>
      </c>
      <c r="BJ1300" s="11">
        <f>BJ1301+BJ1304+BJ1307+BJ1310</f>
        <v>0</v>
      </c>
      <c r="BK1300" s="11">
        <f>BK1301+BK1304+BK1307+BK1310</f>
        <v>0</v>
      </c>
      <c r="BL1300" s="11">
        <f t="shared" si="3027"/>
        <v>175555.505</v>
      </c>
      <c r="BM1300" s="11">
        <f>BM1301+BM1304+BM1307+BM1310</f>
        <v>-2924.828</v>
      </c>
      <c r="BN1300" s="43">
        <f t="shared" si="3029"/>
        <v>172630.677</v>
      </c>
      <c r="BO1300" s="11">
        <f t="shared" si="2955"/>
        <v>120661</v>
      </c>
      <c r="BP1300" s="11">
        <f>BP1301+BP1304+BP1307+BP1310</f>
        <v>-14997.235000000001</v>
      </c>
      <c r="BQ1300" s="43">
        <f t="shared" si="3030"/>
        <v>105663.765</v>
      </c>
      <c r="BR1300" s="11">
        <f t="shared" si="2956"/>
        <v>120661</v>
      </c>
      <c r="BS1300" s="11">
        <f>BS1301+BS1304+BS1307+BS1310</f>
        <v>-2944.0770000000002</v>
      </c>
      <c r="BT1300" s="43">
        <f t="shared" si="3031"/>
        <v>117716.923</v>
      </c>
      <c r="BU1300" s="11">
        <f>BU1301+BU1304+BU1307+BU1310</f>
        <v>0</v>
      </c>
      <c r="BV1300" s="21"/>
      <c r="BW1300" s="21"/>
      <c r="BX1300" s="1" t="str">
        <f t="shared" si="2957"/>
        <v/>
      </c>
    </row>
    <row r="1301" spans="1:77" ht="15.6" customHeight="1" x14ac:dyDescent="0.3">
      <c r="A1301" s="62" t="s">
        <v>845</v>
      </c>
      <c r="B1301" s="63"/>
      <c r="C1301" s="62"/>
      <c r="D1301" s="62"/>
      <c r="E1301" s="64" t="s">
        <v>221</v>
      </c>
      <c r="F1301" s="11">
        <f t="shared" ref="F1301:F1311" si="3115">F1302</f>
        <v>540.70000000000005</v>
      </c>
      <c r="G1301" s="11">
        <f t="shared" ref="G1301:G1311" si="3116">G1302</f>
        <v>0</v>
      </c>
      <c r="H1301" s="11">
        <f t="shared" ref="H1301:H1311" si="3117">H1302</f>
        <v>0</v>
      </c>
      <c r="I1301" s="11">
        <f t="shared" ref="I1301:I1311" si="3118">I1302</f>
        <v>0</v>
      </c>
      <c r="J1301" s="11">
        <f t="shared" ref="J1301:J1311" si="3119">J1302</f>
        <v>0</v>
      </c>
      <c r="K1301" s="11">
        <f t="shared" ref="K1301:K1311" si="3120">K1302</f>
        <v>0</v>
      </c>
      <c r="L1301" s="11">
        <f t="shared" si="2984"/>
        <v>540.70000000000005</v>
      </c>
      <c r="M1301" s="11">
        <f t="shared" si="2985"/>
        <v>0</v>
      </c>
      <c r="N1301" s="11">
        <f t="shared" si="2986"/>
        <v>0</v>
      </c>
      <c r="O1301" s="11">
        <f t="shared" ref="O1301:O1311" si="3121">O1302</f>
        <v>960.6</v>
      </c>
      <c r="P1301" s="11">
        <f t="shared" ref="P1301:P1311" si="3122">P1302</f>
        <v>0</v>
      </c>
      <c r="Q1301" s="11">
        <f t="shared" ref="Q1301:Q1311" si="3123">Q1302</f>
        <v>0</v>
      </c>
      <c r="R1301" s="11">
        <f t="shared" si="3056"/>
        <v>1501.3000000000002</v>
      </c>
      <c r="S1301" s="11">
        <f t="shared" si="3057"/>
        <v>0</v>
      </c>
      <c r="T1301" s="11">
        <f t="shared" si="3058"/>
        <v>0</v>
      </c>
      <c r="U1301" s="11">
        <f t="shared" ref="U1301:U1311" si="3124">U1302</f>
        <v>0</v>
      </c>
      <c r="V1301" s="11">
        <f t="shared" ref="V1301:V1311" si="3125">V1302</f>
        <v>0</v>
      </c>
      <c r="W1301" s="11">
        <f t="shared" ref="W1301:W1311" si="3126">W1302</f>
        <v>0</v>
      </c>
      <c r="X1301" s="11">
        <f t="shared" si="3059"/>
        <v>1501.3000000000002</v>
      </c>
      <c r="Y1301" s="11">
        <f t="shared" si="3060"/>
        <v>0</v>
      </c>
      <c r="Z1301" s="11">
        <f t="shared" si="3061"/>
        <v>0</v>
      </c>
      <c r="AA1301" s="11">
        <f t="shared" ref="AA1301:AA1311" si="3127">AA1302</f>
        <v>0</v>
      </c>
      <c r="AB1301" s="11">
        <f t="shared" ref="AB1301:AB1311" si="3128">AB1302</f>
        <v>0</v>
      </c>
      <c r="AC1301" s="11">
        <f t="shared" ref="AC1301:AC1311" si="3129">AC1302</f>
        <v>0</v>
      </c>
      <c r="AD1301" s="11">
        <f t="shared" si="3062"/>
        <v>1501.3000000000002</v>
      </c>
      <c r="AE1301" s="11">
        <f t="shared" si="3063"/>
        <v>0</v>
      </c>
      <c r="AF1301" s="11">
        <f t="shared" si="3064"/>
        <v>0</v>
      </c>
      <c r="AG1301" s="11">
        <f t="shared" ref="AG1301:AG1311" si="3130">AG1302</f>
        <v>0</v>
      </c>
      <c r="AH1301" s="11">
        <f t="shared" si="3065"/>
        <v>1501.3000000000002</v>
      </c>
      <c r="AI1301" s="11">
        <f t="shared" si="3066"/>
        <v>0</v>
      </c>
      <c r="AJ1301" s="11">
        <f t="shared" si="3067"/>
        <v>0</v>
      </c>
      <c r="AK1301" s="11">
        <f t="shared" ref="AK1301:AK1311" si="3131">AK1302</f>
        <v>0</v>
      </c>
      <c r="AL1301" s="11">
        <f t="shared" ref="AL1301:AL1311" si="3132">AL1302</f>
        <v>0</v>
      </c>
      <c r="AM1301" s="11">
        <f t="shared" ref="AM1301:AM1311" si="3133">AM1302</f>
        <v>0</v>
      </c>
      <c r="AN1301" s="11">
        <f t="shared" si="3068"/>
        <v>1501.3000000000002</v>
      </c>
      <c r="AO1301" s="11">
        <f t="shared" si="3069"/>
        <v>0</v>
      </c>
      <c r="AP1301" s="11">
        <f t="shared" si="3070"/>
        <v>0</v>
      </c>
      <c r="AQ1301" s="11">
        <f t="shared" ref="AQ1301:AQ1311" si="3134">AQ1302</f>
        <v>0</v>
      </c>
      <c r="AR1301" s="11">
        <f t="shared" ref="AR1301:AR1311" si="3135">AR1302</f>
        <v>0</v>
      </c>
      <c r="AS1301" s="11">
        <f t="shared" ref="AS1301:AS1311" si="3136">AS1302</f>
        <v>0</v>
      </c>
      <c r="AT1301" s="11">
        <f t="shared" si="3071"/>
        <v>1501.3000000000002</v>
      </c>
      <c r="AU1301" s="11">
        <f t="shared" si="3072"/>
        <v>0</v>
      </c>
      <c r="AV1301" s="11">
        <f t="shared" si="3073"/>
        <v>0</v>
      </c>
      <c r="AW1301" s="11">
        <f t="shared" ref="AW1301:AW1311" si="3137">AW1302</f>
        <v>0</v>
      </c>
      <c r="AX1301" s="11">
        <f t="shared" ref="AX1301:AX1311" si="3138">AX1302</f>
        <v>0</v>
      </c>
      <c r="AY1301" s="11">
        <f t="shared" ref="AY1301:AY1311" si="3139">AY1302</f>
        <v>0</v>
      </c>
      <c r="AZ1301" s="11">
        <f t="shared" si="3074"/>
        <v>1501.3000000000002</v>
      </c>
      <c r="BA1301" s="11">
        <f t="shared" si="3075"/>
        <v>0</v>
      </c>
      <c r="BB1301" s="11">
        <f t="shared" si="3076"/>
        <v>0</v>
      </c>
      <c r="BC1301" s="11">
        <f t="shared" ref="BC1301:BC1311" si="3140">BC1302</f>
        <v>0</v>
      </c>
      <c r="BD1301" s="11">
        <f t="shared" ref="BD1301:BD1311" si="3141">BD1302</f>
        <v>0</v>
      </c>
      <c r="BE1301" s="11">
        <f t="shared" ref="BE1301:BE1311" si="3142">BE1302</f>
        <v>0</v>
      </c>
      <c r="BF1301" s="11">
        <f t="shared" si="3077"/>
        <v>1501.3000000000002</v>
      </c>
      <c r="BG1301" s="11">
        <f t="shared" si="3078"/>
        <v>0</v>
      </c>
      <c r="BH1301" s="11">
        <f t="shared" si="3079"/>
        <v>0</v>
      </c>
      <c r="BI1301" s="11">
        <f t="shared" ref="BI1301:BI1311" si="3143">BI1302</f>
        <v>0</v>
      </c>
      <c r="BJ1301" s="11">
        <f t="shared" ref="BJ1301:BJ1311" si="3144">BJ1302</f>
        <v>0</v>
      </c>
      <c r="BK1301" s="11">
        <f t="shared" ref="BK1301:BK1311" si="3145">BK1302</f>
        <v>0</v>
      </c>
      <c r="BL1301" s="11">
        <f t="shared" si="3027"/>
        <v>1501.3000000000002</v>
      </c>
      <c r="BM1301" s="11">
        <f t="shared" ref="BM1301:BM1311" si="3146">BM1302</f>
        <v>0</v>
      </c>
      <c r="BN1301" s="43">
        <f t="shared" si="3029"/>
        <v>1501.3000000000002</v>
      </c>
      <c r="BO1301" s="11">
        <f t="shared" si="2955"/>
        <v>0</v>
      </c>
      <c r="BP1301" s="11">
        <f t="shared" ref="BP1301:BU1311" si="3147">BP1302</f>
        <v>0</v>
      </c>
      <c r="BQ1301" s="43">
        <f t="shared" si="3030"/>
        <v>0</v>
      </c>
      <c r="BR1301" s="11">
        <f t="shared" si="2956"/>
        <v>0</v>
      </c>
      <c r="BS1301" s="11">
        <f t="shared" si="3147"/>
        <v>0</v>
      </c>
      <c r="BT1301" s="43">
        <f t="shared" si="3031"/>
        <v>0</v>
      </c>
      <c r="BU1301" s="11">
        <f t="shared" si="3147"/>
        <v>0</v>
      </c>
      <c r="BV1301" s="21"/>
      <c r="BW1301" s="21"/>
      <c r="BX1301" s="1" t="str">
        <f t="shared" si="2957"/>
        <v/>
      </c>
    </row>
    <row r="1302" spans="1:77" ht="46.8" customHeight="1" x14ac:dyDescent="0.3">
      <c r="A1302" s="62" t="s">
        <v>845</v>
      </c>
      <c r="B1302" s="63" t="s">
        <v>82</v>
      </c>
      <c r="C1302" s="62"/>
      <c r="D1302" s="62"/>
      <c r="E1302" s="64" t="s">
        <v>83</v>
      </c>
      <c r="F1302" s="11">
        <f t="shared" si="3115"/>
        <v>540.70000000000005</v>
      </c>
      <c r="G1302" s="11">
        <f t="shared" si="3116"/>
        <v>0</v>
      </c>
      <c r="H1302" s="11">
        <f t="shared" si="3117"/>
        <v>0</v>
      </c>
      <c r="I1302" s="11">
        <f t="shared" si="3118"/>
        <v>0</v>
      </c>
      <c r="J1302" s="11">
        <f t="shared" si="3119"/>
        <v>0</v>
      </c>
      <c r="K1302" s="11">
        <f t="shared" si="3120"/>
        <v>0</v>
      </c>
      <c r="L1302" s="11">
        <f t="shared" si="2984"/>
        <v>540.70000000000005</v>
      </c>
      <c r="M1302" s="11">
        <f t="shared" si="2985"/>
        <v>0</v>
      </c>
      <c r="N1302" s="11">
        <f t="shared" si="2986"/>
        <v>0</v>
      </c>
      <c r="O1302" s="11">
        <f t="shared" si="3121"/>
        <v>960.6</v>
      </c>
      <c r="P1302" s="11">
        <f t="shared" si="3122"/>
        <v>0</v>
      </c>
      <c r="Q1302" s="11">
        <f t="shared" si="3123"/>
        <v>0</v>
      </c>
      <c r="R1302" s="11">
        <f t="shared" si="3056"/>
        <v>1501.3000000000002</v>
      </c>
      <c r="S1302" s="11">
        <f t="shared" si="3057"/>
        <v>0</v>
      </c>
      <c r="T1302" s="11">
        <f t="shared" si="3058"/>
        <v>0</v>
      </c>
      <c r="U1302" s="11">
        <f t="shared" si="3124"/>
        <v>0</v>
      </c>
      <c r="V1302" s="11">
        <f t="shared" si="3125"/>
        <v>0</v>
      </c>
      <c r="W1302" s="11">
        <f t="shared" si="3126"/>
        <v>0</v>
      </c>
      <c r="X1302" s="11">
        <f t="shared" si="3059"/>
        <v>1501.3000000000002</v>
      </c>
      <c r="Y1302" s="11">
        <f t="shared" si="3060"/>
        <v>0</v>
      </c>
      <c r="Z1302" s="11">
        <f t="shared" si="3061"/>
        <v>0</v>
      </c>
      <c r="AA1302" s="11">
        <f t="shared" si="3127"/>
        <v>0</v>
      </c>
      <c r="AB1302" s="11">
        <f t="shared" si="3128"/>
        <v>0</v>
      </c>
      <c r="AC1302" s="11">
        <f t="shared" si="3129"/>
        <v>0</v>
      </c>
      <c r="AD1302" s="11">
        <f t="shared" si="3062"/>
        <v>1501.3000000000002</v>
      </c>
      <c r="AE1302" s="11">
        <f t="shared" si="3063"/>
        <v>0</v>
      </c>
      <c r="AF1302" s="11">
        <f t="shared" si="3064"/>
        <v>0</v>
      </c>
      <c r="AG1302" s="11">
        <f t="shared" si="3130"/>
        <v>0</v>
      </c>
      <c r="AH1302" s="11">
        <f t="shared" si="3065"/>
        <v>1501.3000000000002</v>
      </c>
      <c r="AI1302" s="11">
        <f t="shared" si="3066"/>
        <v>0</v>
      </c>
      <c r="AJ1302" s="11">
        <f t="shared" si="3067"/>
        <v>0</v>
      </c>
      <c r="AK1302" s="11">
        <f t="shared" si="3131"/>
        <v>0</v>
      </c>
      <c r="AL1302" s="11">
        <f t="shared" si="3132"/>
        <v>0</v>
      </c>
      <c r="AM1302" s="11">
        <f t="shared" si="3133"/>
        <v>0</v>
      </c>
      <c r="AN1302" s="11">
        <f t="shared" si="3068"/>
        <v>1501.3000000000002</v>
      </c>
      <c r="AO1302" s="11">
        <f t="shared" si="3069"/>
        <v>0</v>
      </c>
      <c r="AP1302" s="11">
        <f t="shared" si="3070"/>
        <v>0</v>
      </c>
      <c r="AQ1302" s="11">
        <f t="shared" si="3134"/>
        <v>0</v>
      </c>
      <c r="AR1302" s="11">
        <f t="shared" si="3135"/>
        <v>0</v>
      </c>
      <c r="AS1302" s="11">
        <f t="shared" si="3136"/>
        <v>0</v>
      </c>
      <c r="AT1302" s="11">
        <f t="shared" si="3071"/>
        <v>1501.3000000000002</v>
      </c>
      <c r="AU1302" s="11">
        <f t="shared" si="3072"/>
        <v>0</v>
      </c>
      <c r="AV1302" s="11">
        <f t="shared" si="3073"/>
        <v>0</v>
      </c>
      <c r="AW1302" s="11">
        <f t="shared" si="3137"/>
        <v>0</v>
      </c>
      <c r="AX1302" s="11">
        <f t="shared" si="3138"/>
        <v>0</v>
      </c>
      <c r="AY1302" s="11">
        <f t="shared" si="3139"/>
        <v>0</v>
      </c>
      <c r="AZ1302" s="11">
        <f t="shared" si="3074"/>
        <v>1501.3000000000002</v>
      </c>
      <c r="BA1302" s="11">
        <f t="shared" si="3075"/>
        <v>0</v>
      </c>
      <c r="BB1302" s="11">
        <f t="shared" si="3076"/>
        <v>0</v>
      </c>
      <c r="BC1302" s="11">
        <f t="shared" si="3140"/>
        <v>0</v>
      </c>
      <c r="BD1302" s="11">
        <f t="shared" si="3141"/>
        <v>0</v>
      </c>
      <c r="BE1302" s="11">
        <f t="shared" si="3142"/>
        <v>0</v>
      </c>
      <c r="BF1302" s="11">
        <f t="shared" si="3077"/>
        <v>1501.3000000000002</v>
      </c>
      <c r="BG1302" s="11">
        <f t="shared" si="3078"/>
        <v>0</v>
      </c>
      <c r="BH1302" s="11">
        <f t="shared" si="3079"/>
        <v>0</v>
      </c>
      <c r="BI1302" s="11">
        <f t="shared" si="3143"/>
        <v>0</v>
      </c>
      <c r="BJ1302" s="11">
        <f t="shared" si="3144"/>
        <v>0</v>
      </c>
      <c r="BK1302" s="11">
        <f t="shared" si="3145"/>
        <v>0</v>
      </c>
      <c r="BL1302" s="11">
        <f t="shared" si="3027"/>
        <v>1501.3000000000002</v>
      </c>
      <c r="BM1302" s="11">
        <f t="shared" si="3146"/>
        <v>0</v>
      </c>
      <c r="BN1302" s="43">
        <f t="shared" si="3029"/>
        <v>1501.3000000000002</v>
      </c>
      <c r="BO1302" s="11">
        <f t="shared" si="2955"/>
        <v>0</v>
      </c>
      <c r="BP1302" s="11">
        <f t="shared" si="3147"/>
        <v>0</v>
      </c>
      <c r="BQ1302" s="43">
        <f t="shared" si="3030"/>
        <v>0</v>
      </c>
      <c r="BR1302" s="11">
        <f t="shared" si="2956"/>
        <v>0</v>
      </c>
      <c r="BS1302" s="11">
        <f t="shared" si="3147"/>
        <v>0</v>
      </c>
      <c r="BT1302" s="43">
        <f t="shared" si="3031"/>
        <v>0</v>
      </c>
      <c r="BU1302" s="11">
        <f t="shared" si="3147"/>
        <v>0</v>
      </c>
      <c r="BV1302" s="21"/>
      <c r="BW1302" s="21"/>
      <c r="BX1302" s="1" t="str">
        <f t="shared" si="2957"/>
        <v/>
      </c>
    </row>
    <row r="1303" spans="1:77" ht="15.6" customHeight="1" x14ac:dyDescent="0.3">
      <c r="A1303" s="62" t="s">
        <v>845</v>
      </c>
      <c r="B1303" s="63">
        <v>600</v>
      </c>
      <c r="C1303" s="62" t="s">
        <v>66</v>
      </c>
      <c r="D1303" s="62" t="s">
        <v>43</v>
      </c>
      <c r="E1303" s="64" t="s">
        <v>755</v>
      </c>
      <c r="F1303" s="11">
        <v>540.70000000000005</v>
      </c>
      <c r="G1303" s="11">
        <v>0</v>
      </c>
      <c r="H1303" s="11">
        <v>0</v>
      </c>
      <c r="I1303" s="11"/>
      <c r="J1303" s="11"/>
      <c r="K1303" s="11"/>
      <c r="L1303" s="11">
        <f t="shared" si="2984"/>
        <v>540.70000000000005</v>
      </c>
      <c r="M1303" s="11">
        <f t="shared" si="2985"/>
        <v>0</v>
      </c>
      <c r="N1303" s="11">
        <f t="shared" si="2986"/>
        <v>0</v>
      </c>
      <c r="O1303" s="11">
        <v>960.6</v>
      </c>
      <c r="P1303" s="11"/>
      <c r="Q1303" s="11"/>
      <c r="R1303" s="11">
        <f t="shared" si="3056"/>
        <v>1501.3000000000002</v>
      </c>
      <c r="S1303" s="11">
        <f t="shared" si="3057"/>
        <v>0</v>
      </c>
      <c r="T1303" s="11">
        <f t="shared" si="3058"/>
        <v>0</v>
      </c>
      <c r="U1303" s="11"/>
      <c r="V1303" s="11"/>
      <c r="W1303" s="11"/>
      <c r="X1303" s="11">
        <f t="shared" si="3059"/>
        <v>1501.3000000000002</v>
      </c>
      <c r="Y1303" s="11">
        <f t="shared" si="3060"/>
        <v>0</v>
      </c>
      <c r="Z1303" s="11">
        <f t="shared" si="3061"/>
        <v>0</v>
      </c>
      <c r="AA1303" s="11"/>
      <c r="AB1303" s="11"/>
      <c r="AC1303" s="11"/>
      <c r="AD1303" s="11">
        <f t="shared" si="3062"/>
        <v>1501.3000000000002</v>
      </c>
      <c r="AE1303" s="11">
        <f t="shared" si="3063"/>
        <v>0</v>
      </c>
      <c r="AF1303" s="11">
        <f t="shared" si="3064"/>
        <v>0</v>
      </c>
      <c r="AG1303" s="11"/>
      <c r="AH1303" s="11">
        <f t="shared" si="3065"/>
        <v>1501.3000000000002</v>
      </c>
      <c r="AI1303" s="11">
        <f t="shared" si="3066"/>
        <v>0</v>
      </c>
      <c r="AJ1303" s="11">
        <f t="shared" si="3067"/>
        <v>0</v>
      </c>
      <c r="AK1303" s="11"/>
      <c r="AL1303" s="11"/>
      <c r="AM1303" s="11"/>
      <c r="AN1303" s="11">
        <f t="shared" si="3068"/>
        <v>1501.3000000000002</v>
      </c>
      <c r="AO1303" s="11">
        <f t="shared" si="3069"/>
        <v>0</v>
      </c>
      <c r="AP1303" s="11">
        <f t="shared" si="3070"/>
        <v>0</v>
      </c>
      <c r="AQ1303" s="11"/>
      <c r="AR1303" s="11"/>
      <c r="AS1303" s="11"/>
      <c r="AT1303" s="11">
        <f t="shared" si="3071"/>
        <v>1501.3000000000002</v>
      </c>
      <c r="AU1303" s="11">
        <f t="shared" si="3072"/>
        <v>0</v>
      </c>
      <c r="AV1303" s="11">
        <f t="shared" si="3073"/>
        <v>0</v>
      </c>
      <c r="AW1303" s="11"/>
      <c r="AX1303" s="11"/>
      <c r="AY1303" s="11"/>
      <c r="AZ1303" s="11">
        <f t="shared" si="3074"/>
        <v>1501.3000000000002</v>
      </c>
      <c r="BA1303" s="11">
        <f t="shared" si="3075"/>
        <v>0</v>
      </c>
      <c r="BB1303" s="11">
        <f t="shared" si="3076"/>
        <v>0</v>
      </c>
      <c r="BC1303" s="11"/>
      <c r="BD1303" s="11"/>
      <c r="BE1303" s="11"/>
      <c r="BF1303" s="11">
        <f t="shared" si="3077"/>
        <v>1501.3000000000002</v>
      </c>
      <c r="BG1303" s="11">
        <f t="shared" si="3078"/>
        <v>0</v>
      </c>
      <c r="BH1303" s="11">
        <f t="shared" si="3079"/>
        <v>0</v>
      </c>
      <c r="BI1303" s="11"/>
      <c r="BJ1303" s="11"/>
      <c r="BK1303" s="11"/>
      <c r="BL1303" s="11">
        <f t="shared" si="3027"/>
        <v>1501.3000000000002</v>
      </c>
      <c r="BM1303" s="11"/>
      <c r="BN1303" s="43">
        <f t="shared" si="3029"/>
        <v>1501.3000000000002</v>
      </c>
      <c r="BO1303" s="11">
        <f t="shared" si="2955"/>
        <v>0</v>
      </c>
      <c r="BP1303" s="11"/>
      <c r="BQ1303" s="43">
        <f t="shared" si="3030"/>
        <v>0</v>
      </c>
      <c r="BR1303" s="11">
        <f t="shared" si="2956"/>
        <v>0</v>
      </c>
      <c r="BS1303" s="11"/>
      <c r="BT1303" s="43">
        <f t="shared" si="3031"/>
        <v>0</v>
      </c>
      <c r="BU1303" s="11"/>
      <c r="BV1303" s="21"/>
      <c r="BW1303" s="21"/>
      <c r="BX1303" s="1" t="str">
        <f t="shared" si="2957"/>
        <v>0501</v>
      </c>
    </row>
    <row r="1304" spans="1:77" ht="46.8" customHeight="1" x14ac:dyDescent="0.3">
      <c r="A1304" s="62" t="s">
        <v>846</v>
      </c>
      <c r="B1304" s="63"/>
      <c r="C1304" s="62"/>
      <c r="D1304" s="62"/>
      <c r="E1304" s="64" t="s">
        <v>847</v>
      </c>
      <c r="F1304" s="11">
        <f t="shared" si="3115"/>
        <v>1248</v>
      </c>
      <c r="G1304" s="11">
        <f t="shared" si="3116"/>
        <v>1248</v>
      </c>
      <c r="H1304" s="11">
        <f t="shared" si="3117"/>
        <v>1248</v>
      </c>
      <c r="I1304" s="11">
        <f t="shared" si="3118"/>
        <v>0</v>
      </c>
      <c r="J1304" s="11">
        <f t="shared" si="3119"/>
        <v>0</v>
      </c>
      <c r="K1304" s="11">
        <f t="shared" si="3120"/>
        <v>0</v>
      </c>
      <c r="L1304" s="11">
        <f t="shared" si="2984"/>
        <v>1248</v>
      </c>
      <c r="M1304" s="11">
        <f t="shared" si="2985"/>
        <v>1248</v>
      </c>
      <c r="N1304" s="11">
        <f t="shared" si="2986"/>
        <v>1248</v>
      </c>
      <c r="O1304" s="11">
        <f t="shared" si="3121"/>
        <v>0</v>
      </c>
      <c r="P1304" s="11">
        <f t="shared" si="3122"/>
        <v>0</v>
      </c>
      <c r="Q1304" s="11">
        <f t="shared" si="3123"/>
        <v>0</v>
      </c>
      <c r="R1304" s="11">
        <f t="shared" si="3056"/>
        <v>1248</v>
      </c>
      <c r="S1304" s="11">
        <f t="shared" si="3057"/>
        <v>1248</v>
      </c>
      <c r="T1304" s="11">
        <f t="shared" si="3058"/>
        <v>1248</v>
      </c>
      <c r="U1304" s="11">
        <f t="shared" si="3124"/>
        <v>0</v>
      </c>
      <c r="V1304" s="11">
        <f t="shared" si="3125"/>
        <v>0</v>
      </c>
      <c r="W1304" s="11">
        <f t="shared" si="3126"/>
        <v>0</v>
      </c>
      <c r="X1304" s="11">
        <f t="shared" si="3059"/>
        <v>1248</v>
      </c>
      <c r="Y1304" s="11">
        <f t="shared" si="3060"/>
        <v>1248</v>
      </c>
      <c r="Z1304" s="11">
        <f t="shared" si="3061"/>
        <v>1248</v>
      </c>
      <c r="AA1304" s="11">
        <f t="shared" si="3127"/>
        <v>0</v>
      </c>
      <c r="AB1304" s="11">
        <f t="shared" si="3128"/>
        <v>0</v>
      </c>
      <c r="AC1304" s="11">
        <f t="shared" si="3129"/>
        <v>0</v>
      </c>
      <c r="AD1304" s="11">
        <f t="shared" si="3062"/>
        <v>1248</v>
      </c>
      <c r="AE1304" s="11">
        <f t="shared" si="3063"/>
        <v>1248</v>
      </c>
      <c r="AF1304" s="11">
        <f t="shared" si="3064"/>
        <v>1248</v>
      </c>
      <c r="AG1304" s="11">
        <f t="shared" si="3130"/>
        <v>0</v>
      </c>
      <c r="AH1304" s="11">
        <f t="shared" si="3065"/>
        <v>1248</v>
      </c>
      <c r="AI1304" s="11">
        <f t="shared" si="3066"/>
        <v>1248</v>
      </c>
      <c r="AJ1304" s="11">
        <f t="shared" si="3067"/>
        <v>1248</v>
      </c>
      <c r="AK1304" s="11">
        <f t="shared" si="3131"/>
        <v>1059.75</v>
      </c>
      <c r="AL1304" s="11">
        <f t="shared" si="3132"/>
        <v>0</v>
      </c>
      <c r="AM1304" s="11">
        <f t="shared" si="3133"/>
        <v>0</v>
      </c>
      <c r="AN1304" s="11">
        <f t="shared" si="3068"/>
        <v>2307.75</v>
      </c>
      <c r="AO1304" s="11">
        <f t="shared" si="3069"/>
        <v>1248</v>
      </c>
      <c r="AP1304" s="11">
        <f t="shared" si="3070"/>
        <v>1248</v>
      </c>
      <c r="AQ1304" s="11">
        <f t="shared" si="3134"/>
        <v>0</v>
      </c>
      <c r="AR1304" s="11">
        <f t="shared" si="3135"/>
        <v>0</v>
      </c>
      <c r="AS1304" s="11">
        <f t="shared" si="3136"/>
        <v>0</v>
      </c>
      <c r="AT1304" s="11">
        <f t="shared" si="3071"/>
        <v>2307.75</v>
      </c>
      <c r="AU1304" s="11">
        <f t="shared" si="3072"/>
        <v>1248</v>
      </c>
      <c r="AV1304" s="11">
        <f t="shared" si="3073"/>
        <v>1248</v>
      </c>
      <c r="AW1304" s="11">
        <f t="shared" si="3137"/>
        <v>0</v>
      </c>
      <c r="AX1304" s="11">
        <f t="shared" si="3138"/>
        <v>0</v>
      </c>
      <c r="AY1304" s="11">
        <f t="shared" si="3139"/>
        <v>0</v>
      </c>
      <c r="AZ1304" s="11">
        <f t="shared" si="3074"/>
        <v>2307.75</v>
      </c>
      <c r="BA1304" s="11">
        <f t="shared" si="3075"/>
        <v>1248</v>
      </c>
      <c r="BB1304" s="11">
        <f t="shared" si="3076"/>
        <v>1248</v>
      </c>
      <c r="BC1304" s="11">
        <f t="shared" si="3140"/>
        <v>0</v>
      </c>
      <c r="BD1304" s="11">
        <f t="shared" si="3141"/>
        <v>0</v>
      </c>
      <c r="BE1304" s="11">
        <f t="shared" si="3142"/>
        <v>0</v>
      </c>
      <c r="BF1304" s="11">
        <f t="shared" si="3077"/>
        <v>2307.75</v>
      </c>
      <c r="BG1304" s="11">
        <f t="shared" si="3078"/>
        <v>1248</v>
      </c>
      <c r="BH1304" s="11">
        <f t="shared" si="3079"/>
        <v>1248</v>
      </c>
      <c r="BI1304" s="11">
        <f t="shared" si="3143"/>
        <v>0</v>
      </c>
      <c r="BJ1304" s="11">
        <f t="shared" si="3144"/>
        <v>0</v>
      </c>
      <c r="BK1304" s="11">
        <f t="shared" si="3145"/>
        <v>0</v>
      </c>
      <c r="BL1304" s="11">
        <f t="shared" si="3027"/>
        <v>2307.75</v>
      </c>
      <c r="BM1304" s="11">
        <f t="shared" si="3146"/>
        <v>0</v>
      </c>
      <c r="BN1304" s="43">
        <f t="shared" si="3029"/>
        <v>2307.75</v>
      </c>
      <c r="BO1304" s="11">
        <f t="shared" si="2955"/>
        <v>1248</v>
      </c>
      <c r="BP1304" s="11">
        <f t="shared" si="3147"/>
        <v>0</v>
      </c>
      <c r="BQ1304" s="43">
        <f t="shared" si="3030"/>
        <v>1248</v>
      </c>
      <c r="BR1304" s="11">
        <f t="shared" si="2956"/>
        <v>1248</v>
      </c>
      <c r="BS1304" s="11">
        <f t="shared" si="3147"/>
        <v>0</v>
      </c>
      <c r="BT1304" s="43">
        <f t="shared" si="3031"/>
        <v>1248</v>
      </c>
      <c r="BU1304" s="11">
        <f t="shared" si="3147"/>
        <v>0</v>
      </c>
      <c r="BV1304" s="21"/>
      <c r="BW1304" s="21"/>
      <c r="BX1304" s="1" t="str">
        <f t="shared" si="2957"/>
        <v/>
      </c>
    </row>
    <row r="1305" spans="1:77" ht="31.2" customHeight="1" x14ac:dyDescent="0.3">
      <c r="A1305" s="62" t="s">
        <v>846</v>
      </c>
      <c r="B1305" s="63" t="s">
        <v>64</v>
      </c>
      <c r="C1305" s="62"/>
      <c r="D1305" s="62"/>
      <c r="E1305" s="64" t="s">
        <v>65</v>
      </c>
      <c r="F1305" s="11">
        <f t="shared" si="3115"/>
        <v>1248</v>
      </c>
      <c r="G1305" s="11">
        <f t="shared" si="3116"/>
        <v>1248</v>
      </c>
      <c r="H1305" s="11">
        <f t="shared" si="3117"/>
        <v>1248</v>
      </c>
      <c r="I1305" s="11">
        <f t="shared" si="3118"/>
        <v>0</v>
      </c>
      <c r="J1305" s="11">
        <f t="shared" si="3119"/>
        <v>0</v>
      </c>
      <c r="K1305" s="11">
        <f t="shared" si="3120"/>
        <v>0</v>
      </c>
      <c r="L1305" s="11">
        <f t="shared" si="2984"/>
        <v>1248</v>
      </c>
      <c r="M1305" s="11">
        <f t="shared" si="2985"/>
        <v>1248</v>
      </c>
      <c r="N1305" s="11">
        <f t="shared" si="2986"/>
        <v>1248</v>
      </c>
      <c r="O1305" s="11">
        <f t="shared" si="3121"/>
        <v>0</v>
      </c>
      <c r="P1305" s="11">
        <f t="shared" si="3122"/>
        <v>0</v>
      </c>
      <c r="Q1305" s="11">
        <f t="shared" si="3123"/>
        <v>0</v>
      </c>
      <c r="R1305" s="11">
        <f t="shared" si="3056"/>
        <v>1248</v>
      </c>
      <c r="S1305" s="11">
        <f t="shared" si="3057"/>
        <v>1248</v>
      </c>
      <c r="T1305" s="11">
        <f t="shared" si="3058"/>
        <v>1248</v>
      </c>
      <c r="U1305" s="11">
        <f t="shared" si="3124"/>
        <v>0</v>
      </c>
      <c r="V1305" s="11">
        <f t="shared" si="3125"/>
        <v>0</v>
      </c>
      <c r="W1305" s="11">
        <f t="shared" si="3126"/>
        <v>0</v>
      </c>
      <c r="X1305" s="11">
        <f t="shared" si="3059"/>
        <v>1248</v>
      </c>
      <c r="Y1305" s="11">
        <f t="shared" si="3060"/>
        <v>1248</v>
      </c>
      <c r="Z1305" s="11">
        <f t="shared" si="3061"/>
        <v>1248</v>
      </c>
      <c r="AA1305" s="11">
        <f t="shared" si="3127"/>
        <v>0</v>
      </c>
      <c r="AB1305" s="11">
        <f t="shared" si="3128"/>
        <v>0</v>
      </c>
      <c r="AC1305" s="11">
        <f t="shared" si="3129"/>
        <v>0</v>
      </c>
      <c r="AD1305" s="11">
        <f t="shared" si="3062"/>
        <v>1248</v>
      </c>
      <c r="AE1305" s="11">
        <f t="shared" si="3063"/>
        <v>1248</v>
      </c>
      <c r="AF1305" s="11">
        <f t="shared" si="3064"/>
        <v>1248</v>
      </c>
      <c r="AG1305" s="11">
        <f t="shared" si="3130"/>
        <v>0</v>
      </c>
      <c r="AH1305" s="11">
        <f t="shared" si="3065"/>
        <v>1248</v>
      </c>
      <c r="AI1305" s="11">
        <f t="shared" si="3066"/>
        <v>1248</v>
      </c>
      <c r="AJ1305" s="11">
        <f t="shared" si="3067"/>
        <v>1248</v>
      </c>
      <c r="AK1305" s="11">
        <f t="shared" si="3131"/>
        <v>1059.75</v>
      </c>
      <c r="AL1305" s="11">
        <f t="shared" si="3132"/>
        <v>0</v>
      </c>
      <c r="AM1305" s="11">
        <f t="shared" si="3133"/>
        <v>0</v>
      </c>
      <c r="AN1305" s="11">
        <f t="shared" si="3068"/>
        <v>2307.75</v>
      </c>
      <c r="AO1305" s="11">
        <f t="shared" si="3069"/>
        <v>1248</v>
      </c>
      <c r="AP1305" s="11">
        <f t="shared" si="3070"/>
        <v>1248</v>
      </c>
      <c r="AQ1305" s="11">
        <f t="shared" si="3134"/>
        <v>0</v>
      </c>
      <c r="AR1305" s="11">
        <f t="shared" si="3135"/>
        <v>0</v>
      </c>
      <c r="AS1305" s="11">
        <f t="shared" si="3136"/>
        <v>0</v>
      </c>
      <c r="AT1305" s="11">
        <f t="shared" si="3071"/>
        <v>2307.75</v>
      </c>
      <c r="AU1305" s="11">
        <f t="shared" si="3072"/>
        <v>1248</v>
      </c>
      <c r="AV1305" s="11">
        <f t="shared" si="3073"/>
        <v>1248</v>
      </c>
      <c r="AW1305" s="11">
        <f t="shared" si="3137"/>
        <v>0</v>
      </c>
      <c r="AX1305" s="11">
        <f t="shared" si="3138"/>
        <v>0</v>
      </c>
      <c r="AY1305" s="11">
        <f t="shared" si="3139"/>
        <v>0</v>
      </c>
      <c r="AZ1305" s="11">
        <f t="shared" si="3074"/>
        <v>2307.75</v>
      </c>
      <c r="BA1305" s="11">
        <f t="shared" si="3075"/>
        <v>1248</v>
      </c>
      <c r="BB1305" s="11">
        <f t="shared" si="3076"/>
        <v>1248</v>
      </c>
      <c r="BC1305" s="11">
        <f t="shared" si="3140"/>
        <v>0</v>
      </c>
      <c r="BD1305" s="11">
        <f t="shared" si="3141"/>
        <v>0</v>
      </c>
      <c r="BE1305" s="11">
        <f t="shared" si="3142"/>
        <v>0</v>
      </c>
      <c r="BF1305" s="11">
        <f t="shared" si="3077"/>
        <v>2307.75</v>
      </c>
      <c r="BG1305" s="11">
        <f t="shared" si="3078"/>
        <v>1248</v>
      </c>
      <c r="BH1305" s="11">
        <f t="shared" si="3079"/>
        <v>1248</v>
      </c>
      <c r="BI1305" s="11">
        <f t="shared" si="3143"/>
        <v>0</v>
      </c>
      <c r="BJ1305" s="11">
        <f t="shared" si="3144"/>
        <v>0</v>
      </c>
      <c r="BK1305" s="11">
        <f t="shared" si="3145"/>
        <v>0</v>
      </c>
      <c r="BL1305" s="11">
        <f t="shared" si="3027"/>
        <v>2307.75</v>
      </c>
      <c r="BM1305" s="11">
        <f t="shared" si="3146"/>
        <v>0</v>
      </c>
      <c r="BN1305" s="43">
        <f t="shared" si="3029"/>
        <v>2307.75</v>
      </c>
      <c r="BO1305" s="11">
        <f t="shared" ref="BO1305:BO1368" si="3148">BG1305+BJ1305</f>
        <v>1248</v>
      </c>
      <c r="BP1305" s="11">
        <f t="shared" si="3147"/>
        <v>0</v>
      </c>
      <c r="BQ1305" s="43">
        <f t="shared" si="3030"/>
        <v>1248</v>
      </c>
      <c r="BR1305" s="11">
        <f t="shared" ref="BR1305:BR1368" si="3149">BH1305+BK1305</f>
        <v>1248</v>
      </c>
      <c r="BS1305" s="11">
        <f t="shared" si="3147"/>
        <v>0</v>
      </c>
      <c r="BT1305" s="43">
        <f t="shared" si="3031"/>
        <v>1248</v>
      </c>
      <c r="BU1305" s="11">
        <f t="shared" si="3147"/>
        <v>0</v>
      </c>
      <c r="BV1305" s="21"/>
      <c r="BW1305" s="21"/>
      <c r="BX1305" s="1" t="str">
        <f t="shared" ref="BX1305:BX1368" si="3150">CONCATENATE(C1305,D1305)</f>
        <v/>
      </c>
    </row>
    <row r="1306" spans="1:77" ht="15.6" customHeight="1" x14ac:dyDescent="0.3">
      <c r="A1306" s="62" t="s">
        <v>846</v>
      </c>
      <c r="B1306" s="63">
        <v>200</v>
      </c>
      <c r="C1306" s="62" t="s">
        <v>66</v>
      </c>
      <c r="D1306" s="62" t="s">
        <v>43</v>
      </c>
      <c r="E1306" s="64" t="s">
        <v>755</v>
      </c>
      <c r="F1306" s="11">
        <v>1248</v>
      </c>
      <c r="G1306" s="11">
        <v>1248</v>
      </c>
      <c r="H1306" s="11">
        <v>1248</v>
      </c>
      <c r="I1306" s="11"/>
      <c r="J1306" s="11"/>
      <c r="K1306" s="11"/>
      <c r="L1306" s="11">
        <f t="shared" si="2984"/>
        <v>1248</v>
      </c>
      <c r="M1306" s="11">
        <f t="shared" si="2985"/>
        <v>1248</v>
      </c>
      <c r="N1306" s="11">
        <f t="shared" si="2986"/>
        <v>1248</v>
      </c>
      <c r="O1306" s="11"/>
      <c r="P1306" s="11"/>
      <c r="Q1306" s="11"/>
      <c r="R1306" s="11">
        <f t="shared" si="3056"/>
        <v>1248</v>
      </c>
      <c r="S1306" s="11">
        <f t="shared" si="3057"/>
        <v>1248</v>
      </c>
      <c r="T1306" s="11">
        <f t="shared" si="3058"/>
        <v>1248</v>
      </c>
      <c r="U1306" s="11"/>
      <c r="V1306" s="11"/>
      <c r="W1306" s="11"/>
      <c r="X1306" s="11">
        <f t="shared" si="3059"/>
        <v>1248</v>
      </c>
      <c r="Y1306" s="11">
        <f t="shared" si="3060"/>
        <v>1248</v>
      </c>
      <c r="Z1306" s="11">
        <f t="shared" si="3061"/>
        <v>1248</v>
      </c>
      <c r="AA1306" s="11"/>
      <c r="AB1306" s="11"/>
      <c r="AC1306" s="11"/>
      <c r="AD1306" s="11">
        <f t="shared" si="3062"/>
        <v>1248</v>
      </c>
      <c r="AE1306" s="11">
        <f t="shared" si="3063"/>
        <v>1248</v>
      </c>
      <c r="AF1306" s="11">
        <f t="shared" si="3064"/>
        <v>1248</v>
      </c>
      <c r="AG1306" s="11"/>
      <c r="AH1306" s="11">
        <f t="shared" si="3065"/>
        <v>1248</v>
      </c>
      <c r="AI1306" s="11">
        <f t="shared" si="3066"/>
        <v>1248</v>
      </c>
      <c r="AJ1306" s="11">
        <f t="shared" si="3067"/>
        <v>1248</v>
      </c>
      <c r="AK1306" s="11">
        <v>1059.75</v>
      </c>
      <c r="AL1306" s="11"/>
      <c r="AM1306" s="11"/>
      <c r="AN1306" s="11">
        <f t="shared" si="3068"/>
        <v>2307.75</v>
      </c>
      <c r="AO1306" s="11">
        <f t="shared" si="3069"/>
        <v>1248</v>
      </c>
      <c r="AP1306" s="11">
        <f t="shared" si="3070"/>
        <v>1248</v>
      </c>
      <c r="AQ1306" s="11"/>
      <c r="AR1306" s="11"/>
      <c r="AS1306" s="11"/>
      <c r="AT1306" s="11">
        <f t="shared" si="3071"/>
        <v>2307.75</v>
      </c>
      <c r="AU1306" s="11">
        <f t="shared" si="3072"/>
        <v>1248</v>
      </c>
      <c r="AV1306" s="11">
        <f t="shared" si="3073"/>
        <v>1248</v>
      </c>
      <c r="AW1306" s="11"/>
      <c r="AX1306" s="11"/>
      <c r="AY1306" s="11"/>
      <c r="AZ1306" s="11">
        <f t="shared" si="3074"/>
        <v>2307.75</v>
      </c>
      <c r="BA1306" s="11">
        <f t="shared" si="3075"/>
        <v>1248</v>
      </c>
      <c r="BB1306" s="11">
        <f t="shared" si="3076"/>
        <v>1248</v>
      </c>
      <c r="BC1306" s="11"/>
      <c r="BD1306" s="11"/>
      <c r="BE1306" s="11"/>
      <c r="BF1306" s="11">
        <f t="shared" si="3077"/>
        <v>2307.75</v>
      </c>
      <c r="BG1306" s="11">
        <f t="shared" si="3078"/>
        <v>1248</v>
      </c>
      <c r="BH1306" s="11">
        <f t="shared" si="3079"/>
        <v>1248</v>
      </c>
      <c r="BI1306" s="11"/>
      <c r="BJ1306" s="11"/>
      <c r="BK1306" s="11"/>
      <c r="BL1306" s="11">
        <f t="shared" si="3027"/>
        <v>2307.75</v>
      </c>
      <c r="BM1306" s="11"/>
      <c r="BN1306" s="43">
        <f t="shared" si="3029"/>
        <v>2307.75</v>
      </c>
      <c r="BO1306" s="11">
        <f t="shared" si="3148"/>
        <v>1248</v>
      </c>
      <c r="BP1306" s="11"/>
      <c r="BQ1306" s="43">
        <f t="shared" si="3030"/>
        <v>1248</v>
      </c>
      <c r="BR1306" s="11">
        <f t="shared" si="3149"/>
        <v>1248</v>
      </c>
      <c r="BS1306" s="11"/>
      <c r="BT1306" s="43">
        <f t="shared" si="3031"/>
        <v>1248</v>
      </c>
      <c r="BU1306" s="11"/>
      <c r="BV1306" s="21"/>
      <c r="BW1306" s="21"/>
      <c r="BX1306" s="1" t="str">
        <f t="shared" si="3150"/>
        <v>0501</v>
      </c>
    </row>
    <row r="1307" spans="1:77" ht="15.6" customHeight="1" x14ac:dyDescent="0.3">
      <c r="A1307" s="62" t="s">
        <v>848</v>
      </c>
      <c r="B1307" s="63"/>
      <c r="C1307" s="62"/>
      <c r="D1307" s="62"/>
      <c r="E1307" s="64" t="s">
        <v>849</v>
      </c>
      <c r="F1307" s="11">
        <f t="shared" si="3115"/>
        <v>79659.100000000006</v>
      </c>
      <c r="G1307" s="11">
        <f t="shared" si="3116"/>
        <v>80602.399999999994</v>
      </c>
      <c r="H1307" s="11">
        <f t="shared" si="3117"/>
        <v>80602.399999999994</v>
      </c>
      <c r="I1307" s="11">
        <f t="shared" si="3118"/>
        <v>0</v>
      </c>
      <c r="J1307" s="11">
        <f t="shared" si="3119"/>
        <v>0</v>
      </c>
      <c r="K1307" s="11">
        <f t="shared" si="3120"/>
        <v>0</v>
      </c>
      <c r="L1307" s="11">
        <f t="shared" si="2984"/>
        <v>79659.100000000006</v>
      </c>
      <c r="M1307" s="11">
        <f t="shared" si="2985"/>
        <v>80602.399999999994</v>
      </c>
      <c r="N1307" s="11">
        <f t="shared" si="2986"/>
        <v>80602.399999999994</v>
      </c>
      <c r="O1307" s="11">
        <f t="shared" si="3121"/>
        <v>0</v>
      </c>
      <c r="P1307" s="11">
        <f t="shared" si="3122"/>
        <v>0</v>
      </c>
      <c r="Q1307" s="11">
        <f t="shared" si="3123"/>
        <v>0</v>
      </c>
      <c r="R1307" s="11">
        <f t="shared" si="3056"/>
        <v>79659.100000000006</v>
      </c>
      <c r="S1307" s="11">
        <f t="shared" si="3057"/>
        <v>80602.399999999994</v>
      </c>
      <c r="T1307" s="11">
        <f t="shared" si="3058"/>
        <v>80602.399999999994</v>
      </c>
      <c r="U1307" s="11">
        <f t="shared" si="3124"/>
        <v>0</v>
      </c>
      <c r="V1307" s="11">
        <f t="shared" si="3125"/>
        <v>0</v>
      </c>
      <c r="W1307" s="11">
        <f t="shared" si="3126"/>
        <v>0</v>
      </c>
      <c r="X1307" s="11">
        <f t="shared" si="3059"/>
        <v>79659.100000000006</v>
      </c>
      <c r="Y1307" s="11">
        <f t="shared" si="3060"/>
        <v>80602.399999999994</v>
      </c>
      <c r="Z1307" s="11">
        <f t="shared" si="3061"/>
        <v>80602.399999999994</v>
      </c>
      <c r="AA1307" s="11">
        <f t="shared" si="3127"/>
        <v>0</v>
      </c>
      <c r="AB1307" s="11">
        <f t="shared" si="3128"/>
        <v>0</v>
      </c>
      <c r="AC1307" s="11">
        <f t="shared" si="3129"/>
        <v>0</v>
      </c>
      <c r="AD1307" s="11">
        <f t="shared" si="3062"/>
        <v>79659.100000000006</v>
      </c>
      <c r="AE1307" s="11">
        <f t="shared" si="3063"/>
        <v>80602.399999999994</v>
      </c>
      <c r="AF1307" s="11">
        <f t="shared" si="3064"/>
        <v>80602.399999999994</v>
      </c>
      <c r="AG1307" s="11">
        <f t="shared" si="3130"/>
        <v>0</v>
      </c>
      <c r="AH1307" s="11">
        <f t="shared" si="3065"/>
        <v>79659.100000000006</v>
      </c>
      <c r="AI1307" s="11">
        <f t="shared" si="3066"/>
        <v>80602.399999999994</v>
      </c>
      <c r="AJ1307" s="11">
        <f t="shared" si="3067"/>
        <v>80602.399999999994</v>
      </c>
      <c r="AK1307" s="11">
        <f t="shared" si="3131"/>
        <v>0</v>
      </c>
      <c r="AL1307" s="11">
        <f t="shared" si="3132"/>
        <v>0</v>
      </c>
      <c r="AM1307" s="11">
        <f t="shared" si="3133"/>
        <v>0</v>
      </c>
      <c r="AN1307" s="11">
        <f t="shared" si="3068"/>
        <v>79659.100000000006</v>
      </c>
      <c r="AO1307" s="11">
        <f t="shared" si="3069"/>
        <v>80602.399999999994</v>
      </c>
      <c r="AP1307" s="11">
        <f t="shared" si="3070"/>
        <v>80602.399999999994</v>
      </c>
      <c r="AQ1307" s="11">
        <f t="shared" si="3134"/>
        <v>0</v>
      </c>
      <c r="AR1307" s="11">
        <f t="shared" si="3135"/>
        <v>0</v>
      </c>
      <c r="AS1307" s="11">
        <f t="shared" si="3136"/>
        <v>0</v>
      </c>
      <c r="AT1307" s="11">
        <f t="shared" si="3071"/>
        <v>79659.100000000006</v>
      </c>
      <c r="AU1307" s="11">
        <f t="shared" si="3072"/>
        <v>80602.399999999994</v>
      </c>
      <c r="AV1307" s="11">
        <f t="shared" si="3073"/>
        <v>80602.399999999994</v>
      </c>
      <c r="AW1307" s="11">
        <f t="shared" si="3137"/>
        <v>5367.7349999999997</v>
      </c>
      <c r="AX1307" s="11">
        <f t="shared" si="3138"/>
        <v>0</v>
      </c>
      <c r="AY1307" s="11">
        <f t="shared" si="3139"/>
        <v>0</v>
      </c>
      <c r="AZ1307" s="11">
        <f t="shared" si="3074"/>
        <v>85026.835000000006</v>
      </c>
      <c r="BA1307" s="11">
        <f t="shared" si="3075"/>
        <v>80602.399999999994</v>
      </c>
      <c r="BB1307" s="11">
        <f t="shared" si="3076"/>
        <v>80602.399999999994</v>
      </c>
      <c r="BC1307" s="11">
        <f t="shared" si="3140"/>
        <v>0</v>
      </c>
      <c r="BD1307" s="11">
        <f t="shared" si="3141"/>
        <v>0</v>
      </c>
      <c r="BE1307" s="11">
        <f t="shared" si="3142"/>
        <v>0</v>
      </c>
      <c r="BF1307" s="11">
        <f t="shared" si="3077"/>
        <v>85026.835000000006</v>
      </c>
      <c r="BG1307" s="11">
        <f t="shared" si="3078"/>
        <v>80602.399999999994</v>
      </c>
      <c r="BH1307" s="11">
        <f t="shared" si="3079"/>
        <v>80602.399999999994</v>
      </c>
      <c r="BI1307" s="11">
        <f t="shared" si="3143"/>
        <v>43772.571000000004</v>
      </c>
      <c r="BJ1307" s="11">
        <f t="shared" si="3144"/>
        <v>0</v>
      </c>
      <c r="BK1307" s="11">
        <f t="shared" si="3145"/>
        <v>0</v>
      </c>
      <c r="BL1307" s="11">
        <f t="shared" si="3027"/>
        <v>128799.40600000002</v>
      </c>
      <c r="BM1307" s="11">
        <f t="shared" si="3146"/>
        <v>-2924.828</v>
      </c>
      <c r="BN1307" s="43">
        <f t="shared" si="3029"/>
        <v>125874.57800000002</v>
      </c>
      <c r="BO1307" s="11">
        <f t="shared" si="3148"/>
        <v>80602.399999999994</v>
      </c>
      <c r="BP1307" s="11">
        <f t="shared" si="3147"/>
        <v>-14997.235000000001</v>
      </c>
      <c r="BQ1307" s="43">
        <f t="shared" si="3030"/>
        <v>65605.164999999994</v>
      </c>
      <c r="BR1307" s="11">
        <f t="shared" si="3149"/>
        <v>80602.399999999994</v>
      </c>
      <c r="BS1307" s="11">
        <f t="shared" si="3147"/>
        <v>-2944.0770000000002</v>
      </c>
      <c r="BT1307" s="43">
        <f t="shared" si="3031"/>
        <v>77658.322999999989</v>
      </c>
      <c r="BU1307" s="11">
        <f t="shared" si="3147"/>
        <v>0</v>
      </c>
      <c r="BV1307" s="21"/>
      <c r="BW1307" s="21"/>
      <c r="BX1307" s="1" t="str">
        <f t="shared" si="3150"/>
        <v/>
      </c>
    </row>
    <row r="1308" spans="1:77" ht="46.8" customHeight="1" x14ac:dyDescent="0.3">
      <c r="A1308" s="62" t="s">
        <v>848</v>
      </c>
      <c r="B1308" s="63" t="s">
        <v>82</v>
      </c>
      <c r="C1308" s="62"/>
      <c r="D1308" s="62"/>
      <c r="E1308" s="64" t="s">
        <v>83</v>
      </c>
      <c r="F1308" s="11">
        <f t="shared" si="3115"/>
        <v>79659.100000000006</v>
      </c>
      <c r="G1308" s="11">
        <f t="shared" si="3116"/>
        <v>80602.399999999994</v>
      </c>
      <c r="H1308" s="11">
        <f t="shared" si="3117"/>
        <v>80602.399999999994</v>
      </c>
      <c r="I1308" s="11">
        <f t="shared" si="3118"/>
        <v>0</v>
      </c>
      <c r="J1308" s="11">
        <f t="shared" si="3119"/>
        <v>0</v>
      </c>
      <c r="K1308" s="11">
        <f t="shared" si="3120"/>
        <v>0</v>
      </c>
      <c r="L1308" s="11">
        <f t="shared" si="2984"/>
        <v>79659.100000000006</v>
      </c>
      <c r="M1308" s="11">
        <f t="shared" si="2985"/>
        <v>80602.399999999994</v>
      </c>
      <c r="N1308" s="11">
        <f t="shared" si="2986"/>
        <v>80602.399999999994</v>
      </c>
      <c r="O1308" s="11">
        <f t="shared" si="3121"/>
        <v>0</v>
      </c>
      <c r="P1308" s="11">
        <f t="shared" si="3122"/>
        <v>0</v>
      </c>
      <c r="Q1308" s="11">
        <f t="shared" si="3123"/>
        <v>0</v>
      </c>
      <c r="R1308" s="11">
        <f t="shared" si="3056"/>
        <v>79659.100000000006</v>
      </c>
      <c r="S1308" s="11">
        <f t="shared" si="3057"/>
        <v>80602.399999999994</v>
      </c>
      <c r="T1308" s="11">
        <f t="shared" si="3058"/>
        <v>80602.399999999994</v>
      </c>
      <c r="U1308" s="11">
        <f t="shared" si="3124"/>
        <v>0</v>
      </c>
      <c r="V1308" s="11">
        <f t="shared" si="3125"/>
        <v>0</v>
      </c>
      <c r="W1308" s="11">
        <f t="shared" si="3126"/>
        <v>0</v>
      </c>
      <c r="X1308" s="11">
        <f t="shared" si="3059"/>
        <v>79659.100000000006</v>
      </c>
      <c r="Y1308" s="11">
        <f t="shared" si="3060"/>
        <v>80602.399999999994</v>
      </c>
      <c r="Z1308" s="11">
        <f t="shared" si="3061"/>
        <v>80602.399999999994</v>
      </c>
      <c r="AA1308" s="11">
        <f t="shared" si="3127"/>
        <v>0</v>
      </c>
      <c r="AB1308" s="11">
        <f t="shared" si="3128"/>
        <v>0</v>
      </c>
      <c r="AC1308" s="11">
        <f t="shared" si="3129"/>
        <v>0</v>
      </c>
      <c r="AD1308" s="11">
        <f t="shared" si="3062"/>
        <v>79659.100000000006</v>
      </c>
      <c r="AE1308" s="11">
        <f t="shared" si="3063"/>
        <v>80602.399999999994</v>
      </c>
      <c r="AF1308" s="11">
        <f t="shared" si="3064"/>
        <v>80602.399999999994</v>
      </c>
      <c r="AG1308" s="11">
        <f t="shared" si="3130"/>
        <v>0</v>
      </c>
      <c r="AH1308" s="11">
        <f t="shared" si="3065"/>
        <v>79659.100000000006</v>
      </c>
      <c r="AI1308" s="11">
        <f t="shared" si="3066"/>
        <v>80602.399999999994</v>
      </c>
      <c r="AJ1308" s="11">
        <f t="shared" si="3067"/>
        <v>80602.399999999994</v>
      </c>
      <c r="AK1308" s="11">
        <f t="shared" si="3131"/>
        <v>0</v>
      </c>
      <c r="AL1308" s="11">
        <f t="shared" si="3132"/>
        <v>0</v>
      </c>
      <c r="AM1308" s="11">
        <f t="shared" si="3133"/>
        <v>0</v>
      </c>
      <c r="AN1308" s="11">
        <f t="shared" si="3068"/>
        <v>79659.100000000006</v>
      </c>
      <c r="AO1308" s="11">
        <f t="shared" si="3069"/>
        <v>80602.399999999994</v>
      </c>
      <c r="AP1308" s="11">
        <f t="shared" si="3070"/>
        <v>80602.399999999994</v>
      </c>
      <c r="AQ1308" s="11">
        <f t="shared" si="3134"/>
        <v>0</v>
      </c>
      <c r="AR1308" s="11">
        <f t="shared" si="3135"/>
        <v>0</v>
      </c>
      <c r="AS1308" s="11">
        <f t="shared" si="3136"/>
        <v>0</v>
      </c>
      <c r="AT1308" s="11">
        <f t="shared" si="3071"/>
        <v>79659.100000000006</v>
      </c>
      <c r="AU1308" s="11">
        <f t="shared" si="3072"/>
        <v>80602.399999999994</v>
      </c>
      <c r="AV1308" s="11">
        <f t="shared" si="3073"/>
        <v>80602.399999999994</v>
      </c>
      <c r="AW1308" s="11">
        <f t="shared" si="3137"/>
        <v>5367.7349999999997</v>
      </c>
      <c r="AX1308" s="11">
        <f t="shared" si="3138"/>
        <v>0</v>
      </c>
      <c r="AY1308" s="11">
        <f t="shared" si="3139"/>
        <v>0</v>
      </c>
      <c r="AZ1308" s="11">
        <f t="shared" si="3074"/>
        <v>85026.835000000006</v>
      </c>
      <c r="BA1308" s="11">
        <f t="shared" si="3075"/>
        <v>80602.399999999994</v>
      </c>
      <c r="BB1308" s="11">
        <f t="shared" si="3076"/>
        <v>80602.399999999994</v>
      </c>
      <c r="BC1308" s="11">
        <f t="shared" si="3140"/>
        <v>0</v>
      </c>
      <c r="BD1308" s="11">
        <f t="shared" si="3141"/>
        <v>0</v>
      </c>
      <c r="BE1308" s="11">
        <f t="shared" si="3142"/>
        <v>0</v>
      </c>
      <c r="BF1308" s="11">
        <f t="shared" si="3077"/>
        <v>85026.835000000006</v>
      </c>
      <c r="BG1308" s="11">
        <f t="shared" si="3078"/>
        <v>80602.399999999994</v>
      </c>
      <c r="BH1308" s="11">
        <f t="shared" si="3079"/>
        <v>80602.399999999994</v>
      </c>
      <c r="BI1308" s="11">
        <f t="shared" si="3143"/>
        <v>43772.571000000004</v>
      </c>
      <c r="BJ1308" s="11">
        <f t="shared" si="3144"/>
        <v>0</v>
      </c>
      <c r="BK1308" s="11">
        <f t="shared" si="3145"/>
        <v>0</v>
      </c>
      <c r="BL1308" s="11">
        <f t="shared" si="3027"/>
        <v>128799.40600000002</v>
      </c>
      <c r="BM1308" s="11">
        <f t="shared" si="3146"/>
        <v>-2924.828</v>
      </c>
      <c r="BN1308" s="43">
        <f t="shared" si="3029"/>
        <v>125874.57800000002</v>
      </c>
      <c r="BO1308" s="11">
        <f t="shared" si="3148"/>
        <v>80602.399999999994</v>
      </c>
      <c r="BP1308" s="11">
        <f t="shared" si="3147"/>
        <v>-14997.235000000001</v>
      </c>
      <c r="BQ1308" s="43">
        <f t="shared" si="3030"/>
        <v>65605.164999999994</v>
      </c>
      <c r="BR1308" s="11">
        <f t="shared" si="3149"/>
        <v>80602.399999999994</v>
      </c>
      <c r="BS1308" s="11">
        <f t="shared" si="3147"/>
        <v>-2944.0770000000002</v>
      </c>
      <c r="BT1308" s="43">
        <f t="shared" si="3031"/>
        <v>77658.322999999989</v>
      </c>
      <c r="BU1308" s="11">
        <f t="shared" si="3147"/>
        <v>0</v>
      </c>
      <c r="BV1308" s="21"/>
      <c r="BW1308" s="21"/>
      <c r="BX1308" s="1" t="str">
        <f t="shared" si="3150"/>
        <v/>
      </c>
    </row>
    <row r="1309" spans="1:77" x14ac:dyDescent="0.3">
      <c r="A1309" s="62" t="s">
        <v>848</v>
      </c>
      <c r="B1309" s="63">
        <v>600</v>
      </c>
      <c r="C1309" s="62" t="s">
        <v>66</v>
      </c>
      <c r="D1309" s="62" t="s">
        <v>43</v>
      </c>
      <c r="E1309" s="64" t="s">
        <v>755</v>
      </c>
      <c r="F1309" s="11">
        <v>79659.100000000006</v>
      </c>
      <c r="G1309" s="11">
        <v>80602.399999999994</v>
      </c>
      <c r="H1309" s="11">
        <v>80602.399999999994</v>
      </c>
      <c r="I1309" s="11"/>
      <c r="J1309" s="11"/>
      <c r="K1309" s="11"/>
      <c r="L1309" s="11">
        <f t="shared" si="2984"/>
        <v>79659.100000000006</v>
      </c>
      <c r="M1309" s="11">
        <f t="shared" si="2985"/>
        <v>80602.399999999994</v>
      </c>
      <c r="N1309" s="11">
        <f t="shared" si="2986"/>
        <v>80602.399999999994</v>
      </c>
      <c r="O1309" s="11"/>
      <c r="P1309" s="11"/>
      <c r="Q1309" s="11"/>
      <c r="R1309" s="11">
        <f t="shared" si="3056"/>
        <v>79659.100000000006</v>
      </c>
      <c r="S1309" s="11">
        <f t="shared" si="3057"/>
        <v>80602.399999999994</v>
      </c>
      <c r="T1309" s="11">
        <f t="shared" si="3058"/>
        <v>80602.399999999994</v>
      </c>
      <c r="U1309" s="11"/>
      <c r="V1309" s="11"/>
      <c r="W1309" s="11"/>
      <c r="X1309" s="11">
        <f t="shared" si="3059"/>
        <v>79659.100000000006</v>
      </c>
      <c r="Y1309" s="11">
        <f t="shared" si="3060"/>
        <v>80602.399999999994</v>
      </c>
      <c r="Z1309" s="11">
        <f t="shared" si="3061"/>
        <v>80602.399999999994</v>
      </c>
      <c r="AA1309" s="11"/>
      <c r="AB1309" s="11"/>
      <c r="AC1309" s="11"/>
      <c r="AD1309" s="11">
        <f t="shared" si="3062"/>
        <v>79659.100000000006</v>
      </c>
      <c r="AE1309" s="11">
        <f t="shared" si="3063"/>
        <v>80602.399999999994</v>
      </c>
      <c r="AF1309" s="11">
        <f t="shared" si="3064"/>
        <v>80602.399999999994</v>
      </c>
      <c r="AG1309" s="11"/>
      <c r="AH1309" s="11">
        <f t="shared" si="3065"/>
        <v>79659.100000000006</v>
      </c>
      <c r="AI1309" s="11">
        <f t="shared" si="3066"/>
        <v>80602.399999999994</v>
      </c>
      <c r="AJ1309" s="11">
        <f t="shared" si="3067"/>
        <v>80602.399999999994</v>
      </c>
      <c r="AK1309" s="11"/>
      <c r="AL1309" s="11"/>
      <c r="AM1309" s="11"/>
      <c r="AN1309" s="11">
        <f t="shared" si="3068"/>
        <v>79659.100000000006</v>
      </c>
      <c r="AO1309" s="11">
        <f t="shared" si="3069"/>
        <v>80602.399999999994</v>
      </c>
      <c r="AP1309" s="11">
        <f t="shared" si="3070"/>
        <v>80602.399999999994</v>
      </c>
      <c r="AQ1309" s="11"/>
      <c r="AR1309" s="11"/>
      <c r="AS1309" s="11"/>
      <c r="AT1309" s="11">
        <f t="shared" si="3071"/>
        <v>79659.100000000006</v>
      </c>
      <c r="AU1309" s="11">
        <f t="shared" si="3072"/>
        <v>80602.399999999994</v>
      </c>
      <c r="AV1309" s="11">
        <f t="shared" si="3073"/>
        <v>80602.399999999994</v>
      </c>
      <c r="AW1309" s="11">
        <v>5367.7349999999997</v>
      </c>
      <c r="AX1309" s="11"/>
      <c r="AY1309" s="11"/>
      <c r="AZ1309" s="11">
        <f t="shared" si="3074"/>
        <v>85026.835000000006</v>
      </c>
      <c r="BA1309" s="11">
        <f t="shared" si="3075"/>
        <v>80602.399999999994</v>
      </c>
      <c r="BB1309" s="11">
        <f t="shared" si="3076"/>
        <v>80602.399999999994</v>
      </c>
      <c r="BC1309" s="11"/>
      <c r="BD1309" s="11"/>
      <c r="BE1309" s="11"/>
      <c r="BF1309" s="11">
        <f t="shared" si="3077"/>
        <v>85026.835000000006</v>
      </c>
      <c r="BG1309" s="11">
        <f t="shared" si="3078"/>
        <v>80602.399999999994</v>
      </c>
      <c r="BH1309" s="11">
        <f t="shared" si="3079"/>
        <v>80602.399999999994</v>
      </c>
      <c r="BI1309" s="11">
        <v>43772.571000000004</v>
      </c>
      <c r="BJ1309" s="11"/>
      <c r="BK1309" s="11"/>
      <c r="BL1309" s="39">
        <f t="shared" si="3027"/>
        <v>128799.40600000002</v>
      </c>
      <c r="BM1309" s="39">
        <v>-2924.828</v>
      </c>
      <c r="BN1309" s="43">
        <f t="shared" si="3029"/>
        <v>125874.57800000002</v>
      </c>
      <c r="BO1309" s="39">
        <f t="shared" si="3148"/>
        <v>80602.399999999994</v>
      </c>
      <c r="BP1309" s="39">
        <v>-14997.235000000001</v>
      </c>
      <c r="BQ1309" s="43">
        <f t="shared" si="3030"/>
        <v>65605.164999999994</v>
      </c>
      <c r="BR1309" s="39">
        <f t="shared" si="3149"/>
        <v>80602.399999999994</v>
      </c>
      <c r="BS1309" s="39">
        <v>-2944.0770000000002</v>
      </c>
      <c r="BT1309" s="43">
        <f t="shared" si="3031"/>
        <v>77658.322999999989</v>
      </c>
      <c r="BU1309" s="11"/>
      <c r="BV1309" s="21"/>
      <c r="BW1309" s="21"/>
      <c r="BX1309" s="1" t="str">
        <f t="shared" si="3150"/>
        <v>0501</v>
      </c>
      <c r="BY1309" s="40">
        <v>1</v>
      </c>
    </row>
    <row r="1310" spans="1:77" ht="46.8" customHeight="1" x14ac:dyDescent="0.3">
      <c r="A1310" s="62" t="s">
        <v>850</v>
      </c>
      <c r="B1310" s="63"/>
      <c r="C1310" s="62"/>
      <c r="D1310" s="62"/>
      <c r="E1310" s="64" t="s">
        <v>851</v>
      </c>
      <c r="F1310" s="11">
        <f t="shared" si="3115"/>
        <v>38810.6</v>
      </c>
      <c r="G1310" s="11">
        <f t="shared" si="3116"/>
        <v>38810.6</v>
      </c>
      <c r="H1310" s="11">
        <f t="shared" si="3117"/>
        <v>38810.6</v>
      </c>
      <c r="I1310" s="11">
        <f t="shared" si="3118"/>
        <v>0</v>
      </c>
      <c r="J1310" s="11">
        <f t="shared" si="3119"/>
        <v>0</v>
      </c>
      <c r="K1310" s="11">
        <f t="shared" si="3120"/>
        <v>0</v>
      </c>
      <c r="L1310" s="11">
        <f t="shared" si="2984"/>
        <v>38810.6</v>
      </c>
      <c r="M1310" s="11">
        <f t="shared" si="2985"/>
        <v>38810.6</v>
      </c>
      <c r="N1310" s="11">
        <f t="shared" si="2986"/>
        <v>38810.6</v>
      </c>
      <c r="O1310" s="11">
        <f t="shared" si="3121"/>
        <v>0</v>
      </c>
      <c r="P1310" s="11">
        <f t="shared" si="3122"/>
        <v>0</v>
      </c>
      <c r="Q1310" s="11">
        <f t="shared" si="3123"/>
        <v>0</v>
      </c>
      <c r="R1310" s="11">
        <f t="shared" si="3056"/>
        <v>38810.6</v>
      </c>
      <c r="S1310" s="11">
        <f t="shared" si="3057"/>
        <v>38810.6</v>
      </c>
      <c r="T1310" s="11">
        <f t="shared" si="3058"/>
        <v>38810.6</v>
      </c>
      <c r="U1310" s="11">
        <f t="shared" si="3124"/>
        <v>0</v>
      </c>
      <c r="V1310" s="11">
        <f t="shared" si="3125"/>
        <v>0</v>
      </c>
      <c r="W1310" s="11">
        <f t="shared" si="3126"/>
        <v>0</v>
      </c>
      <c r="X1310" s="11">
        <f t="shared" si="3059"/>
        <v>38810.6</v>
      </c>
      <c r="Y1310" s="11">
        <f t="shared" si="3060"/>
        <v>38810.6</v>
      </c>
      <c r="Z1310" s="11">
        <f t="shared" si="3061"/>
        <v>38810.6</v>
      </c>
      <c r="AA1310" s="11">
        <f t="shared" si="3127"/>
        <v>0</v>
      </c>
      <c r="AB1310" s="11">
        <f t="shared" si="3128"/>
        <v>0</v>
      </c>
      <c r="AC1310" s="11">
        <f t="shared" si="3129"/>
        <v>0</v>
      </c>
      <c r="AD1310" s="11">
        <f t="shared" si="3062"/>
        <v>38810.6</v>
      </c>
      <c r="AE1310" s="11">
        <f t="shared" si="3063"/>
        <v>38810.6</v>
      </c>
      <c r="AF1310" s="11">
        <f t="shared" si="3064"/>
        <v>38810.6</v>
      </c>
      <c r="AG1310" s="11">
        <f t="shared" si="3130"/>
        <v>0</v>
      </c>
      <c r="AH1310" s="11">
        <f t="shared" si="3065"/>
        <v>38810.6</v>
      </c>
      <c r="AI1310" s="11">
        <f t="shared" si="3066"/>
        <v>38810.6</v>
      </c>
      <c r="AJ1310" s="11">
        <f t="shared" si="3067"/>
        <v>38810.6</v>
      </c>
      <c r="AK1310" s="11">
        <f t="shared" si="3131"/>
        <v>0</v>
      </c>
      <c r="AL1310" s="11">
        <f t="shared" si="3132"/>
        <v>0</v>
      </c>
      <c r="AM1310" s="11">
        <f t="shared" si="3133"/>
        <v>0</v>
      </c>
      <c r="AN1310" s="11">
        <f t="shared" si="3068"/>
        <v>38810.6</v>
      </c>
      <c r="AO1310" s="11">
        <f t="shared" si="3069"/>
        <v>38810.6</v>
      </c>
      <c r="AP1310" s="11">
        <f t="shared" si="3070"/>
        <v>38810.6</v>
      </c>
      <c r="AQ1310" s="11">
        <f t="shared" si="3134"/>
        <v>0</v>
      </c>
      <c r="AR1310" s="11">
        <f t="shared" si="3135"/>
        <v>0</v>
      </c>
      <c r="AS1310" s="11">
        <f t="shared" si="3136"/>
        <v>0</v>
      </c>
      <c r="AT1310" s="11">
        <f t="shared" si="3071"/>
        <v>38810.6</v>
      </c>
      <c r="AU1310" s="11">
        <f t="shared" si="3072"/>
        <v>38810.6</v>
      </c>
      <c r="AV1310" s="11">
        <f t="shared" si="3073"/>
        <v>38810.6</v>
      </c>
      <c r="AW1310" s="11">
        <f t="shared" si="3137"/>
        <v>4136.4489999999996</v>
      </c>
      <c r="AX1310" s="11">
        <f t="shared" si="3138"/>
        <v>0</v>
      </c>
      <c r="AY1310" s="11">
        <f t="shared" si="3139"/>
        <v>0</v>
      </c>
      <c r="AZ1310" s="11">
        <f t="shared" si="3074"/>
        <v>42947.048999999999</v>
      </c>
      <c r="BA1310" s="11">
        <f t="shared" si="3075"/>
        <v>38810.6</v>
      </c>
      <c r="BB1310" s="11">
        <f t="shared" si="3076"/>
        <v>38810.6</v>
      </c>
      <c r="BC1310" s="11">
        <f t="shared" si="3140"/>
        <v>0</v>
      </c>
      <c r="BD1310" s="11">
        <f t="shared" si="3141"/>
        <v>0</v>
      </c>
      <c r="BE1310" s="11">
        <f t="shared" si="3142"/>
        <v>0</v>
      </c>
      <c r="BF1310" s="11">
        <f t="shared" si="3077"/>
        <v>42947.048999999999</v>
      </c>
      <c r="BG1310" s="11">
        <f t="shared" si="3078"/>
        <v>38810.6</v>
      </c>
      <c r="BH1310" s="11">
        <f t="shared" si="3079"/>
        <v>38810.6</v>
      </c>
      <c r="BI1310" s="11">
        <f t="shared" si="3143"/>
        <v>0</v>
      </c>
      <c r="BJ1310" s="11">
        <f t="shared" si="3144"/>
        <v>0</v>
      </c>
      <c r="BK1310" s="11">
        <f t="shared" si="3145"/>
        <v>0</v>
      </c>
      <c r="BL1310" s="11">
        <f t="shared" si="3027"/>
        <v>42947.048999999999</v>
      </c>
      <c r="BM1310" s="11">
        <f t="shared" si="3146"/>
        <v>0</v>
      </c>
      <c r="BN1310" s="43">
        <f t="shared" si="3029"/>
        <v>42947.048999999999</v>
      </c>
      <c r="BO1310" s="11">
        <f t="shared" si="3148"/>
        <v>38810.6</v>
      </c>
      <c r="BP1310" s="11">
        <f t="shared" si="3147"/>
        <v>0</v>
      </c>
      <c r="BQ1310" s="43">
        <f t="shared" si="3030"/>
        <v>38810.6</v>
      </c>
      <c r="BR1310" s="11">
        <f t="shared" si="3149"/>
        <v>38810.6</v>
      </c>
      <c r="BS1310" s="11">
        <f t="shared" si="3147"/>
        <v>0</v>
      </c>
      <c r="BT1310" s="43">
        <f t="shared" si="3031"/>
        <v>38810.6</v>
      </c>
      <c r="BU1310" s="11">
        <f t="shared" si="3147"/>
        <v>0</v>
      </c>
      <c r="BV1310" s="21"/>
      <c r="BW1310" s="21"/>
      <c r="BX1310" s="1" t="str">
        <f t="shared" si="3150"/>
        <v/>
      </c>
    </row>
    <row r="1311" spans="1:77" ht="15.6" customHeight="1" x14ac:dyDescent="0.3">
      <c r="A1311" s="62" t="s">
        <v>850</v>
      </c>
      <c r="B1311" s="63" t="s">
        <v>58</v>
      </c>
      <c r="C1311" s="62"/>
      <c r="D1311" s="62"/>
      <c r="E1311" s="64" t="s">
        <v>59</v>
      </c>
      <c r="F1311" s="11">
        <f t="shared" si="3115"/>
        <v>38810.6</v>
      </c>
      <c r="G1311" s="11">
        <f t="shared" si="3116"/>
        <v>38810.6</v>
      </c>
      <c r="H1311" s="11">
        <f t="shared" si="3117"/>
        <v>38810.6</v>
      </c>
      <c r="I1311" s="11">
        <f t="shared" si="3118"/>
        <v>0</v>
      </c>
      <c r="J1311" s="11">
        <f t="shared" si="3119"/>
        <v>0</v>
      </c>
      <c r="K1311" s="11">
        <f t="shared" si="3120"/>
        <v>0</v>
      </c>
      <c r="L1311" s="11">
        <f t="shared" si="2984"/>
        <v>38810.6</v>
      </c>
      <c r="M1311" s="11">
        <f t="shared" si="2985"/>
        <v>38810.6</v>
      </c>
      <c r="N1311" s="11">
        <f t="shared" si="2986"/>
        <v>38810.6</v>
      </c>
      <c r="O1311" s="11">
        <f t="shared" si="3121"/>
        <v>0</v>
      </c>
      <c r="P1311" s="11">
        <f t="shared" si="3122"/>
        <v>0</v>
      </c>
      <c r="Q1311" s="11">
        <f t="shared" si="3123"/>
        <v>0</v>
      </c>
      <c r="R1311" s="11">
        <f t="shared" si="3056"/>
        <v>38810.6</v>
      </c>
      <c r="S1311" s="11">
        <f t="shared" si="3057"/>
        <v>38810.6</v>
      </c>
      <c r="T1311" s="11">
        <f t="shared" si="3058"/>
        <v>38810.6</v>
      </c>
      <c r="U1311" s="11">
        <f t="shared" si="3124"/>
        <v>0</v>
      </c>
      <c r="V1311" s="11">
        <f t="shared" si="3125"/>
        <v>0</v>
      </c>
      <c r="W1311" s="11">
        <f t="shared" si="3126"/>
        <v>0</v>
      </c>
      <c r="X1311" s="11">
        <f t="shared" si="3059"/>
        <v>38810.6</v>
      </c>
      <c r="Y1311" s="11">
        <f t="shared" si="3060"/>
        <v>38810.6</v>
      </c>
      <c r="Z1311" s="11">
        <f t="shared" si="3061"/>
        <v>38810.6</v>
      </c>
      <c r="AA1311" s="11">
        <f t="shared" si="3127"/>
        <v>0</v>
      </c>
      <c r="AB1311" s="11">
        <f t="shared" si="3128"/>
        <v>0</v>
      </c>
      <c r="AC1311" s="11">
        <f t="shared" si="3129"/>
        <v>0</v>
      </c>
      <c r="AD1311" s="11">
        <f t="shared" si="3062"/>
        <v>38810.6</v>
      </c>
      <c r="AE1311" s="11">
        <f t="shared" si="3063"/>
        <v>38810.6</v>
      </c>
      <c r="AF1311" s="11">
        <f t="shared" si="3064"/>
        <v>38810.6</v>
      </c>
      <c r="AG1311" s="11">
        <f t="shared" si="3130"/>
        <v>0</v>
      </c>
      <c r="AH1311" s="11">
        <f t="shared" si="3065"/>
        <v>38810.6</v>
      </c>
      <c r="AI1311" s="11">
        <f t="shared" si="3066"/>
        <v>38810.6</v>
      </c>
      <c r="AJ1311" s="11">
        <f t="shared" si="3067"/>
        <v>38810.6</v>
      </c>
      <c r="AK1311" s="11">
        <f t="shared" si="3131"/>
        <v>0</v>
      </c>
      <c r="AL1311" s="11">
        <f t="shared" si="3132"/>
        <v>0</v>
      </c>
      <c r="AM1311" s="11">
        <f t="shared" si="3133"/>
        <v>0</v>
      </c>
      <c r="AN1311" s="11">
        <f t="shared" si="3068"/>
        <v>38810.6</v>
      </c>
      <c r="AO1311" s="11">
        <f t="shared" si="3069"/>
        <v>38810.6</v>
      </c>
      <c r="AP1311" s="11">
        <f t="shared" si="3070"/>
        <v>38810.6</v>
      </c>
      <c r="AQ1311" s="11">
        <f t="shared" si="3134"/>
        <v>0</v>
      </c>
      <c r="AR1311" s="11">
        <f t="shared" si="3135"/>
        <v>0</v>
      </c>
      <c r="AS1311" s="11">
        <f t="shared" si="3136"/>
        <v>0</v>
      </c>
      <c r="AT1311" s="11">
        <f t="shared" si="3071"/>
        <v>38810.6</v>
      </c>
      <c r="AU1311" s="11">
        <f t="shared" si="3072"/>
        <v>38810.6</v>
      </c>
      <c r="AV1311" s="11">
        <f t="shared" si="3073"/>
        <v>38810.6</v>
      </c>
      <c r="AW1311" s="11">
        <f t="shared" si="3137"/>
        <v>4136.4489999999996</v>
      </c>
      <c r="AX1311" s="11">
        <f t="shared" si="3138"/>
        <v>0</v>
      </c>
      <c r="AY1311" s="11">
        <f t="shared" si="3139"/>
        <v>0</v>
      </c>
      <c r="AZ1311" s="11">
        <f t="shared" si="3074"/>
        <v>42947.048999999999</v>
      </c>
      <c r="BA1311" s="11">
        <f t="shared" si="3075"/>
        <v>38810.6</v>
      </c>
      <c r="BB1311" s="11">
        <f t="shared" si="3076"/>
        <v>38810.6</v>
      </c>
      <c r="BC1311" s="11">
        <f t="shared" si="3140"/>
        <v>0</v>
      </c>
      <c r="BD1311" s="11">
        <f t="shared" si="3141"/>
        <v>0</v>
      </c>
      <c r="BE1311" s="11">
        <f t="shared" si="3142"/>
        <v>0</v>
      </c>
      <c r="BF1311" s="11">
        <f t="shared" si="3077"/>
        <v>42947.048999999999</v>
      </c>
      <c r="BG1311" s="11">
        <f t="shared" si="3078"/>
        <v>38810.6</v>
      </c>
      <c r="BH1311" s="11">
        <f t="shared" si="3079"/>
        <v>38810.6</v>
      </c>
      <c r="BI1311" s="11">
        <f t="shared" si="3143"/>
        <v>0</v>
      </c>
      <c r="BJ1311" s="11">
        <f t="shared" si="3144"/>
        <v>0</v>
      </c>
      <c r="BK1311" s="11">
        <f t="shared" si="3145"/>
        <v>0</v>
      </c>
      <c r="BL1311" s="11">
        <f t="shared" si="3027"/>
        <v>42947.048999999999</v>
      </c>
      <c r="BM1311" s="11">
        <f t="shared" si="3146"/>
        <v>0</v>
      </c>
      <c r="BN1311" s="43">
        <f t="shared" si="3029"/>
        <v>42947.048999999999</v>
      </c>
      <c r="BO1311" s="11">
        <f t="shared" si="3148"/>
        <v>38810.6</v>
      </c>
      <c r="BP1311" s="11">
        <f t="shared" si="3147"/>
        <v>0</v>
      </c>
      <c r="BQ1311" s="43">
        <f t="shared" si="3030"/>
        <v>38810.6</v>
      </c>
      <c r="BR1311" s="11">
        <f t="shared" si="3149"/>
        <v>38810.6</v>
      </c>
      <c r="BS1311" s="11">
        <f t="shared" si="3147"/>
        <v>0</v>
      </c>
      <c r="BT1311" s="43">
        <f t="shared" si="3031"/>
        <v>38810.6</v>
      </c>
      <c r="BU1311" s="11">
        <f t="shared" si="3147"/>
        <v>0</v>
      </c>
      <c r="BV1311" s="21"/>
      <c r="BW1311" s="21"/>
      <c r="BX1311" s="1" t="str">
        <f t="shared" si="3150"/>
        <v/>
      </c>
    </row>
    <row r="1312" spans="1:77" ht="15.6" customHeight="1" x14ac:dyDescent="0.3">
      <c r="A1312" s="62" t="s">
        <v>850</v>
      </c>
      <c r="B1312" s="63">
        <v>800</v>
      </c>
      <c r="C1312" s="62" t="s">
        <v>126</v>
      </c>
      <c r="D1312" s="62" t="s">
        <v>358</v>
      </c>
      <c r="E1312" s="64" t="s">
        <v>359</v>
      </c>
      <c r="F1312" s="11">
        <v>38810.6</v>
      </c>
      <c r="G1312" s="11">
        <v>38810.6</v>
      </c>
      <c r="H1312" s="11">
        <v>38810.6</v>
      </c>
      <c r="I1312" s="11"/>
      <c r="J1312" s="11"/>
      <c r="K1312" s="11"/>
      <c r="L1312" s="11">
        <f t="shared" si="2984"/>
        <v>38810.6</v>
      </c>
      <c r="M1312" s="11">
        <f t="shared" si="2985"/>
        <v>38810.6</v>
      </c>
      <c r="N1312" s="11">
        <f t="shared" si="2986"/>
        <v>38810.6</v>
      </c>
      <c r="O1312" s="11"/>
      <c r="P1312" s="11"/>
      <c r="Q1312" s="11"/>
      <c r="R1312" s="11">
        <f t="shared" si="3056"/>
        <v>38810.6</v>
      </c>
      <c r="S1312" s="11">
        <f t="shared" si="3057"/>
        <v>38810.6</v>
      </c>
      <c r="T1312" s="11">
        <f t="shared" si="3058"/>
        <v>38810.6</v>
      </c>
      <c r="U1312" s="11"/>
      <c r="V1312" s="11"/>
      <c r="W1312" s="11"/>
      <c r="X1312" s="11">
        <f t="shared" si="3059"/>
        <v>38810.6</v>
      </c>
      <c r="Y1312" s="11">
        <f t="shared" si="3060"/>
        <v>38810.6</v>
      </c>
      <c r="Z1312" s="11">
        <f t="shared" si="3061"/>
        <v>38810.6</v>
      </c>
      <c r="AA1312" s="11"/>
      <c r="AB1312" s="11"/>
      <c r="AC1312" s="11"/>
      <c r="AD1312" s="11">
        <f t="shared" si="3062"/>
        <v>38810.6</v>
      </c>
      <c r="AE1312" s="11">
        <f t="shared" si="3063"/>
        <v>38810.6</v>
      </c>
      <c r="AF1312" s="11">
        <f t="shared" si="3064"/>
        <v>38810.6</v>
      </c>
      <c r="AG1312" s="11"/>
      <c r="AH1312" s="11">
        <f t="shared" si="3065"/>
        <v>38810.6</v>
      </c>
      <c r="AI1312" s="11">
        <f t="shared" si="3066"/>
        <v>38810.6</v>
      </c>
      <c r="AJ1312" s="11">
        <f t="shared" si="3067"/>
        <v>38810.6</v>
      </c>
      <c r="AK1312" s="11"/>
      <c r="AL1312" s="11"/>
      <c r="AM1312" s="11"/>
      <c r="AN1312" s="11">
        <f t="shared" si="3068"/>
        <v>38810.6</v>
      </c>
      <c r="AO1312" s="11">
        <f t="shared" si="3069"/>
        <v>38810.6</v>
      </c>
      <c r="AP1312" s="11">
        <f t="shared" si="3070"/>
        <v>38810.6</v>
      </c>
      <c r="AQ1312" s="11"/>
      <c r="AR1312" s="11"/>
      <c r="AS1312" s="11"/>
      <c r="AT1312" s="11">
        <f t="shared" si="3071"/>
        <v>38810.6</v>
      </c>
      <c r="AU1312" s="11">
        <f t="shared" si="3072"/>
        <v>38810.6</v>
      </c>
      <c r="AV1312" s="11">
        <f t="shared" si="3073"/>
        <v>38810.6</v>
      </c>
      <c r="AW1312" s="11">
        <v>4136.4489999999996</v>
      </c>
      <c r="AX1312" s="11"/>
      <c r="AY1312" s="11"/>
      <c r="AZ1312" s="11">
        <f t="shared" si="3074"/>
        <v>42947.048999999999</v>
      </c>
      <c r="BA1312" s="11">
        <f t="shared" si="3075"/>
        <v>38810.6</v>
      </c>
      <c r="BB1312" s="11">
        <f t="shared" si="3076"/>
        <v>38810.6</v>
      </c>
      <c r="BC1312" s="11"/>
      <c r="BD1312" s="11"/>
      <c r="BE1312" s="11"/>
      <c r="BF1312" s="11">
        <f t="shared" si="3077"/>
        <v>42947.048999999999</v>
      </c>
      <c r="BG1312" s="11">
        <f t="shared" si="3078"/>
        <v>38810.6</v>
      </c>
      <c r="BH1312" s="11">
        <f t="shared" si="3079"/>
        <v>38810.6</v>
      </c>
      <c r="BI1312" s="11"/>
      <c r="BJ1312" s="11"/>
      <c r="BK1312" s="11"/>
      <c r="BL1312" s="11">
        <f t="shared" si="3027"/>
        <v>42947.048999999999</v>
      </c>
      <c r="BM1312" s="11"/>
      <c r="BN1312" s="43">
        <f t="shared" si="3029"/>
        <v>42947.048999999999</v>
      </c>
      <c r="BO1312" s="11">
        <f t="shared" si="3148"/>
        <v>38810.6</v>
      </c>
      <c r="BP1312" s="11"/>
      <c r="BQ1312" s="43">
        <f t="shared" si="3030"/>
        <v>38810.6</v>
      </c>
      <c r="BR1312" s="11">
        <f t="shared" si="3149"/>
        <v>38810.6</v>
      </c>
      <c r="BS1312" s="11"/>
      <c r="BT1312" s="43">
        <f t="shared" si="3031"/>
        <v>38810.6</v>
      </c>
      <c r="BU1312" s="11"/>
      <c r="BV1312" s="21"/>
      <c r="BW1312" s="21"/>
      <c r="BX1312" s="1" t="str">
        <f t="shared" si="3150"/>
        <v>1006</v>
      </c>
    </row>
    <row r="1313" spans="1:76" ht="46.8" customHeight="1" x14ac:dyDescent="0.3">
      <c r="A1313" s="62" t="s">
        <v>852</v>
      </c>
      <c r="B1313" s="63"/>
      <c r="C1313" s="62"/>
      <c r="D1313" s="62"/>
      <c r="E1313" s="64" t="s">
        <v>853</v>
      </c>
      <c r="F1313" s="11">
        <f t="shared" ref="F1313:K1313" si="3151">F1314+F1317+F1320+F1325</f>
        <v>135503.70000000001</v>
      </c>
      <c r="G1313" s="11">
        <f t="shared" si="3151"/>
        <v>83894.3</v>
      </c>
      <c r="H1313" s="11">
        <f t="shared" si="3151"/>
        <v>59394.3</v>
      </c>
      <c r="I1313" s="11">
        <f t="shared" si="3151"/>
        <v>0</v>
      </c>
      <c r="J1313" s="11">
        <f t="shared" si="3151"/>
        <v>0</v>
      </c>
      <c r="K1313" s="11">
        <f t="shared" si="3151"/>
        <v>0</v>
      </c>
      <c r="L1313" s="11">
        <f t="shared" si="2984"/>
        <v>135503.70000000001</v>
      </c>
      <c r="M1313" s="11">
        <f t="shared" si="2985"/>
        <v>83894.3</v>
      </c>
      <c r="N1313" s="11">
        <f t="shared" si="2986"/>
        <v>59394.3</v>
      </c>
      <c r="O1313" s="11">
        <f>O1314+O1317+O1320+O1325</f>
        <v>73335.64</v>
      </c>
      <c r="P1313" s="11">
        <f>P1314+P1317+P1320+P1325</f>
        <v>0</v>
      </c>
      <c r="Q1313" s="11">
        <f>Q1314+Q1317+Q1320+Q1325</f>
        <v>0</v>
      </c>
      <c r="R1313" s="11">
        <f t="shared" si="3056"/>
        <v>208839.34000000003</v>
      </c>
      <c r="S1313" s="11">
        <f t="shared" si="3057"/>
        <v>83894.3</v>
      </c>
      <c r="T1313" s="11">
        <f t="shared" si="3058"/>
        <v>59394.3</v>
      </c>
      <c r="U1313" s="11">
        <f>U1314+U1317+U1320+U1325</f>
        <v>-16875.439999999999</v>
      </c>
      <c r="V1313" s="11">
        <f>V1314+V1317+V1320+V1325</f>
        <v>0</v>
      </c>
      <c r="W1313" s="11">
        <f>W1314+W1317+W1320+W1325</f>
        <v>0</v>
      </c>
      <c r="X1313" s="11">
        <f t="shared" si="3059"/>
        <v>191963.90000000002</v>
      </c>
      <c r="Y1313" s="11">
        <f t="shared" si="3060"/>
        <v>83894.3</v>
      </c>
      <c r="Z1313" s="11">
        <f t="shared" si="3061"/>
        <v>59394.3</v>
      </c>
      <c r="AA1313" s="11">
        <f>AA1314+AA1317+AA1320+AA1325</f>
        <v>0</v>
      </c>
      <c r="AB1313" s="11">
        <f>AB1314+AB1317+AB1320+AB1325</f>
        <v>0</v>
      </c>
      <c r="AC1313" s="11">
        <f>AC1314+AC1317+AC1320+AC1325</f>
        <v>0</v>
      </c>
      <c r="AD1313" s="11">
        <f t="shared" si="3062"/>
        <v>191963.90000000002</v>
      </c>
      <c r="AE1313" s="11">
        <f t="shared" si="3063"/>
        <v>83894.3</v>
      </c>
      <c r="AF1313" s="11">
        <f t="shared" si="3064"/>
        <v>59394.3</v>
      </c>
      <c r="AG1313" s="11">
        <f>AG1314+AG1317+AG1320+AG1325</f>
        <v>0</v>
      </c>
      <c r="AH1313" s="11">
        <f t="shared" si="3065"/>
        <v>191963.90000000002</v>
      </c>
      <c r="AI1313" s="11">
        <f t="shared" si="3066"/>
        <v>83894.3</v>
      </c>
      <c r="AJ1313" s="11">
        <f t="shared" si="3067"/>
        <v>59394.3</v>
      </c>
      <c r="AK1313" s="11">
        <f>AK1314+AK1317+AK1320+AK1325</f>
        <v>2984.85</v>
      </c>
      <c r="AL1313" s="11">
        <f>AL1314+AL1317+AL1320+AL1325</f>
        <v>29713.194</v>
      </c>
      <c r="AM1313" s="11">
        <f>AM1314+AM1317+AM1320+AM1325</f>
        <v>0</v>
      </c>
      <c r="AN1313" s="11">
        <f t="shared" si="3068"/>
        <v>194948.75000000003</v>
      </c>
      <c r="AO1313" s="11">
        <f t="shared" si="3069"/>
        <v>113607.49400000001</v>
      </c>
      <c r="AP1313" s="11">
        <f t="shared" si="3070"/>
        <v>59394.3</v>
      </c>
      <c r="AQ1313" s="11">
        <f>AQ1314+AQ1317+AQ1320+AQ1325</f>
        <v>-91.71</v>
      </c>
      <c r="AR1313" s="11">
        <f>AR1314+AR1317+AR1320+AR1325</f>
        <v>-29713.194</v>
      </c>
      <c r="AS1313" s="11">
        <f>AS1314+AS1317+AS1320+AS1325</f>
        <v>0</v>
      </c>
      <c r="AT1313" s="11">
        <f t="shared" si="3071"/>
        <v>194857.04000000004</v>
      </c>
      <c r="AU1313" s="11">
        <f t="shared" si="3072"/>
        <v>83894.3</v>
      </c>
      <c r="AV1313" s="11">
        <f t="shared" si="3073"/>
        <v>59394.3</v>
      </c>
      <c r="AW1313" s="11">
        <f>AW1314+AW1317+AW1320+AW1325</f>
        <v>2363.4879999999998</v>
      </c>
      <c r="AX1313" s="11">
        <f>AX1314+AX1317+AX1320+AX1325</f>
        <v>29713.194</v>
      </c>
      <c r="AY1313" s="11">
        <f>AY1314+AY1317+AY1320+AY1325</f>
        <v>0</v>
      </c>
      <c r="AZ1313" s="11">
        <f t="shared" si="3074"/>
        <v>197220.52800000005</v>
      </c>
      <c r="BA1313" s="11">
        <f t="shared" si="3075"/>
        <v>113607.49400000001</v>
      </c>
      <c r="BB1313" s="11">
        <f t="shared" si="3076"/>
        <v>59394.3</v>
      </c>
      <c r="BC1313" s="11">
        <f>BC1314+BC1317+BC1320+BC1325</f>
        <v>0</v>
      </c>
      <c r="BD1313" s="11">
        <f>BD1314+BD1317+BD1320+BD1325</f>
        <v>0</v>
      </c>
      <c r="BE1313" s="11">
        <f>BE1314+BE1317+BE1320+BE1325</f>
        <v>0</v>
      </c>
      <c r="BF1313" s="11">
        <f t="shared" si="3077"/>
        <v>197220.52800000005</v>
      </c>
      <c r="BG1313" s="11">
        <f t="shared" si="3078"/>
        <v>113607.49400000001</v>
      </c>
      <c r="BH1313" s="11">
        <f t="shared" si="3079"/>
        <v>59394.3</v>
      </c>
      <c r="BI1313" s="11">
        <f>BI1314+BI1317+BI1320+BI1325</f>
        <v>-93.73</v>
      </c>
      <c r="BJ1313" s="11">
        <f>BJ1314+BJ1317+BJ1320+BJ1325</f>
        <v>0</v>
      </c>
      <c r="BK1313" s="11">
        <f>BK1314+BK1317+BK1320+BK1325</f>
        <v>0</v>
      </c>
      <c r="BL1313" s="11">
        <f t="shared" si="3027"/>
        <v>197126.79800000004</v>
      </c>
      <c r="BM1313" s="11">
        <f>BM1314+BM1317+BM1320+BM1325</f>
        <v>0</v>
      </c>
      <c r="BN1313" s="43">
        <f t="shared" si="3029"/>
        <v>197126.79800000004</v>
      </c>
      <c r="BO1313" s="11">
        <f t="shared" si="3148"/>
        <v>113607.49400000001</v>
      </c>
      <c r="BP1313" s="11">
        <f>BP1314+BP1317+BP1320+BP1325</f>
        <v>0</v>
      </c>
      <c r="BQ1313" s="43">
        <f t="shared" si="3030"/>
        <v>113607.49400000001</v>
      </c>
      <c r="BR1313" s="11">
        <f t="shared" si="3149"/>
        <v>59394.3</v>
      </c>
      <c r="BS1313" s="11">
        <f>BS1314+BS1317+BS1320+BS1325</f>
        <v>0</v>
      </c>
      <c r="BT1313" s="43">
        <f t="shared" si="3031"/>
        <v>59394.3</v>
      </c>
      <c r="BU1313" s="11">
        <f>BU1314+BU1317+BU1320+BU1325</f>
        <v>0</v>
      </c>
      <c r="BV1313" s="21"/>
      <c r="BW1313" s="21"/>
      <c r="BX1313" s="1" t="str">
        <f t="shared" si="3150"/>
        <v/>
      </c>
    </row>
    <row r="1314" spans="1:76" ht="15.6" customHeight="1" x14ac:dyDescent="0.3">
      <c r="A1314" s="62" t="s">
        <v>854</v>
      </c>
      <c r="B1314" s="63"/>
      <c r="C1314" s="62"/>
      <c r="D1314" s="62"/>
      <c r="E1314" s="64" t="s">
        <v>221</v>
      </c>
      <c r="F1314" s="11">
        <f t="shared" ref="F1314:F1328" si="3152">F1315</f>
        <v>139.19999999999999</v>
      </c>
      <c r="G1314" s="11">
        <f t="shared" ref="G1314:G1328" si="3153">G1315</f>
        <v>0</v>
      </c>
      <c r="H1314" s="11">
        <f t="shared" ref="H1314:H1328" si="3154">H1315</f>
        <v>0</v>
      </c>
      <c r="I1314" s="11">
        <f t="shared" ref="I1314:I1328" si="3155">I1315</f>
        <v>0</v>
      </c>
      <c r="J1314" s="11">
        <f t="shared" ref="J1314:J1328" si="3156">J1315</f>
        <v>0</v>
      </c>
      <c r="K1314" s="11">
        <f t="shared" ref="K1314:K1328" si="3157">K1315</f>
        <v>0</v>
      </c>
      <c r="L1314" s="11">
        <f t="shared" si="2984"/>
        <v>139.19999999999999</v>
      </c>
      <c r="M1314" s="11">
        <f t="shared" si="2985"/>
        <v>0</v>
      </c>
      <c r="N1314" s="11">
        <f t="shared" si="2986"/>
        <v>0</v>
      </c>
      <c r="O1314" s="11">
        <f t="shared" ref="O1314:O1328" si="3158">O1315</f>
        <v>175.1</v>
      </c>
      <c r="P1314" s="11">
        <f t="shared" ref="P1314:P1328" si="3159">P1315</f>
        <v>0</v>
      </c>
      <c r="Q1314" s="11">
        <f t="shared" ref="Q1314:Q1328" si="3160">Q1315</f>
        <v>0</v>
      </c>
      <c r="R1314" s="11">
        <f t="shared" si="3056"/>
        <v>314.29999999999995</v>
      </c>
      <c r="S1314" s="11">
        <f t="shared" si="3057"/>
        <v>0</v>
      </c>
      <c r="T1314" s="11">
        <f t="shared" si="3058"/>
        <v>0</v>
      </c>
      <c r="U1314" s="11">
        <f t="shared" ref="U1314:U1328" si="3161">U1315</f>
        <v>0</v>
      </c>
      <c r="V1314" s="11">
        <f t="shared" ref="V1314:V1328" si="3162">V1315</f>
        <v>0</v>
      </c>
      <c r="W1314" s="11">
        <f t="shared" ref="W1314:W1328" si="3163">W1315</f>
        <v>0</v>
      </c>
      <c r="X1314" s="11">
        <f t="shared" si="3059"/>
        <v>314.29999999999995</v>
      </c>
      <c r="Y1314" s="11">
        <f t="shared" si="3060"/>
        <v>0</v>
      </c>
      <c r="Z1314" s="11">
        <f t="shared" si="3061"/>
        <v>0</v>
      </c>
      <c r="AA1314" s="11">
        <f t="shared" ref="AA1314:AA1328" si="3164">AA1315</f>
        <v>0</v>
      </c>
      <c r="AB1314" s="11">
        <f t="shared" ref="AB1314:AB1328" si="3165">AB1315</f>
        <v>0</v>
      </c>
      <c r="AC1314" s="11">
        <f t="shared" ref="AC1314:AC1328" si="3166">AC1315</f>
        <v>0</v>
      </c>
      <c r="AD1314" s="11">
        <f t="shared" si="3062"/>
        <v>314.29999999999995</v>
      </c>
      <c r="AE1314" s="11">
        <f t="shared" si="3063"/>
        <v>0</v>
      </c>
      <c r="AF1314" s="11">
        <f t="shared" si="3064"/>
        <v>0</v>
      </c>
      <c r="AG1314" s="11">
        <f t="shared" ref="AG1314:AG1328" si="3167">AG1315</f>
        <v>0</v>
      </c>
      <c r="AH1314" s="11">
        <f t="shared" si="3065"/>
        <v>314.29999999999995</v>
      </c>
      <c r="AI1314" s="11">
        <f t="shared" si="3066"/>
        <v>0</v>
      </c>
      <c r="AJ1314" s="11">
        <f t="shared" si="3067"/>
        <v>0</v>
      </c>
      <c r="AK1314" s="11">
        <f t="shared" ref="AK1314:AK1328" si="3168">AK1315</f>
        <v>0</v>
      </c>
      <c r="AL1314" s="11">
        <f t="shared" ref="AL1314:AL1328" si="3169">AL1315</f>
        <v>0</v>
      </c>
      <c r="AM1314" s="11">
        <f t="shared" ref="AM1314:AM1328" si="3170">AM1315</f>
        <v>0</v>
      </c>
      <c r="AN1314" s="11">
        <f t="shared" si="3068"/>
        <v>314.29999999999995</v>
      </c>
      <c r="AO1314" s="11">
        <f t="shared" si="3069"/>
        <v>0</v>
      </c>
      <c r="AP1314" s="11">
        <f t="shared" si="3070"/>
        <v>0</v>
      </c>
      <c r="AQ1314" s="11">
        <f t="shared" ref="AQ1314:AQ1328" si="3171">AQ1315</f>
        <v>0</v>
      </c>
      <c r="AR1314" s="11">
        <f t="shared" ref="AR1314:AR1328" si="3172">AR1315</f>
        <v>0</v>
      </c>
      <c r="AS1314" s="11">
        <f t="shared" ref="AS1314:AS1328" si="3173">AS1315</f>
        <v>0</v>
      </c>
      <c r="AT1314" s="11">
        <f t="shared" si="3071"/>
        <v>314.29999999999995</v>
      </c>
      <c r="AU1314" s="11">
        <f t="shared" si="3072"/>
        <v>0</v>
      </c>
      <c r="AV1314" s="11">
        <f t="shared" si="3073"/>
        <v>0</v>
      </c>
      <c r="AW1314" s="11">
        <f t="shared" ref="AW1314:AW1328" si="3174">AW1315</f>
        <v>0</v>
      </c>
      <c r="AX1314" s="11">
        <f t="shared" ref="AX1314:AX1328" si="3175">AX1315</f>
        <v>0</v>
      </c>
      <c r="AY1314" s="11">
        <f t="shared" ref="AY1314:AY1328" si="3176">AY1315</f>
        <v>0</v>
      </c>
      <c r="AZ1314" s="11">
        <f t="shared" si="3074"/>
        <v>314.29999999999995</v>
      </c>
      <c r="BA1314" s="11">
        <f t="shared" si="3075"/>
        <v>0</v>
      </c>
      <c r="BB1314" s="11">
        <f t="shared" si="3076"/>
        <v>0</v>
      </c>
      <c r="BC1314" s="11">
        <f t="shared" ref="BC1314:BC1318" si="3177">BC1315</f>
        <v>0</v>
      </c>
      <c r="BD1314" s="11">
        <f t="shared" ref="BD1314:BD1318" si="3178">BD1315</f>
        <v>0</v>
      </c>
      <c r="BE1314" s="11">
        <f t="shared" ref="BE1314:BE1318" si="3179">BE1315</f>
        <v>0</v>
      </c>
      <c r="BF1314" s="11">
        <f t="shared" si="3077"/>
        <v>314.29999999999995</v>
      </c>
      <c r="BG1314" s="11">
        <f t="shared" si="3078"/>
        <v>0</v>
      </c>
      <c r="BH1314" s="11">
        <f t="shared" si="3079"/>
        <v>0</v>
      </c>
      <c r="BI1314" s="11">
        <f t="shared" ref="BI1314:BI1318" si="3180">BI1315</f>
        <v>0</v>
      </c>
      <c r="BJ1314" s="11">
        <f t="shared" ref="BJ1314:BJ1318" si="3181">BJ1315</f>
        <v>0</v>
      </c>
      <c r="BK1314" s="11">
        <f t="shared" ref="BK1314:BK1318" si="3182">BK1315</f>
        <v>0</v>
      </c>
      <c r="BL1314" s="11">
        <f t="shared" si="3027"/>
        <v>314.29999999999995</v>
      </c>
      <c r="BM1314" s="11">
        <f t="shared" ref="BM1314:BM1318" si="3183">BM1315</f>
        <v>0</v>
      </c>
      <c r="BN1314" s="43">
        <f t="shared" si="3029"/>
        <v>314.29999999999995</v>
      </c>
      <c r="BO1314" s="11">
        <f t="shared" si="3148"/>
        <v>0</v>
      </c>
      <c r="BP1314" s="11">
        <f t="shared" ref="BP1314:BU1318" si="3184">BP1315</f>
        <v>0</v>
      </c>
      <c r="BQ1314" s="43">
        <f t="shared" si="3030"/>
        <v>0</v>
      </c>
      <c r="BR1314" s="11">
        <f t="shared" si="3149"/>
        <v>0</v>
      </c>
      <c r="BS1314" s="11">
        <f t="shared" si="3184"/>
        <v>0</v>
      </c>
      <c r="BT1314" s="43">
        <f t="shared" si="3031"/>
        <v>0</v>
      </c>
      <c r="BU1314" s="11">
        <f t="shared" si="3184"/>
        <v>0</v>
      </c>
      <c r="BV1314" s="21"/>
      <c r="BW1314" s="21"/>
      <c r="BX1314" s="1" t="str">
        <f t="shared" si="3150"/>
        <v/>
      </c>
    </row>
    <row r="1315" spans="1:76" ht="46.8" customHeight="1" x14ac:dyDescent="0.3">
      <c r="A1315" s="62" t="s">
        <v>854</v>
      </c>
      <c r="B1315" s="63" t="s">
        <v>82</v>
      </c>
      <c r="C1315" s="62"/>
      <c r="D1315" s="62"/>
      <c r="E1315" s="64" t="s">
        <v>83</v>
      </c>
      <c r="F1315" s="11">
        <f t="shared" si="3152"/>
        <v>139.19999999999999</v>
      </c>
      <c r="G1315" s="11">
        <f t="shared" si="3153"/>
        <v>0</v>
      </c>
      <c r="H1315" s="11">
        <f t="shared" si="3154"/>
        <v>0</v>
      </c>
      <c r="I1315" s="11">
        <f t="shared" si="3155"/>
        <v>0</v>
      </c>
      <c r="J1315" s="11">
        <f t="shared" si="3156"/>
        <v>0</v>
      </c>
      <c r="K1315" s="11">
        <f t="shared" si="3157"/>
        <v>0</v>
      </c>
      <c r="L1315" s="11">
        <f t="shared" si="2984"/>
        <v>139.19999999999999</v>
      </c>
      <c r="M1315" s="11">
        <f t="shared" si="2985"/>
        <v>0</v>
      </c>
      <c r="N1315" s="11">
        <f t="shared" si="2986"/>
        <v>0</v>
      </c>
      <c r="O1315" s="11">
        <f t="shared" si="3158"/>
        <v>175.1</v>
      </c>
      <c r="P1315" s="11">
        <f t="shared" si="3159"/>
        <v>0</v>
      </c>
      <c r="Q1315" s="11">
        <f t="shared" si="3160"/>
        <v>0</v>
      </c>
      <c r="R1315" s="11">
        <f t="shared" si="3056"/>
        <v>314.29999999999995</v>
      </c>
      <c r="S1315" s="11">
        <f t="shared" si="3057"/>
        <v>0</v>
      </c>
      <c r="T1315" s="11">
        <f t="shared" si="3058"/>
        <v>0</v>
      </c>
      <c r="U1315" s="11">
        <f t="shared" si="3161"/>
        <v>0</v>
      </c>
      <c r="V1315" s="11">
        <f t="shared" si="3162"/>
        <v>0</v>
      </c>
      <c r="W1315" s="11">
        <f t="shared" si="3163"/>
        <v>0</v>
      </c>
      <c r="X1315" s="11">
        <f t="shared" si="3059"/>
        <v>314.29999999999995</v>
      </c>
      <c r="Y1315" s="11">
        <f t="shared" si="3060"/>
        <v>0</v>
      </c>
      <c r="Z1315" s="11">
        <f t="shared" si="3061"/>
        <v>0</v>
      </c>
      <c r="AA1315" s="11">
        <f t="shared" si="3164"/>
        <v>0</v>
      </c>
      <c r="AB1315" s="11">
        <f t="shared" si="3165"/>
        <v>0</v>
      </c>
      <c r="AC1315" s="11">
        <f t="shared" si="3166"/>
        <v>0</v>
      </c>
      <c r="AD1315" s="11">
        <f t="shared" si="3062"/>
        <v>314.29999999999995</v>
      </c>
      <c r="AE1315" s="11">
        <f t="shared" si="3063"/>
        <v>0</v>
      </c>
      <c r="AF1315" s="11">
        <f t="shared" si="3064"/>
        <v>0</v>
      </c>
      <c r="AG1315" s="11">
        <f t="shared" si="3167"/>
        <v>0</v>
      </c>
      <c r="AH1315" s="11">
        <f t="shared" si="3065"/>
        <v>314.29999999999995</v>
      </c>
      <c r="AI1315" s="11">
        <f t="shared" si="3066"/>
        <v>0</v>
      </c>
      <c r="AJ1315" s="11">
        <f t="shared" si="3067"/>
        <v>0</v>
      </c>
      <c r="AK1315" s="11">
        <f t="shared" si="3168"/>
        <v>0</v>
      </c>
      <c r="AL1315" s="11">
        <f t="shared" si="3169"/>
        <v>0</v>
      </c>
      <c r="AM1315" s="11">
        <f t="shared" si="3170"/>
        <v>0</v>
      </c>
      <c r="AN1315" s="11">
        <f t="shared" si="3068"/>
        <v>314.29999999999995</v>
      </c>
      <c r="AO1315" s="11">
        <f t="shared" si="3069"/>
        <v>0</v>
      </c>
      <c r="AP1315" s="11">
        <f t="shared" si="3070"/>
        <v>0</v>
      </c>
      <c r="AQ1315" s="11">
        <f t="shared" si="3171"/>
        <v>0</v>
      </c>
      <c r="AR1315" s="11">
        <f t="shared" si="3172"/>
        <v>0</v>
      </c>
      <c r="AS1315" s="11">
        <f t="shared" si="3173"/>
        <v>0</v>
      </c>
      <c r="AT1315" s="11">
        <f t="shared" si="3071"/>
        <v>314.29999999999995</v>
      </c>
      <c r="AU1315" s="11">
        <f t="shared" si="3072"/>
        <v>0</v>
      </c>
      <c r="AV1315" s="11">
        <f t="shared" si="3073"/>
        <v>0</v>
      </c>
      <c r="AW1315" s="11">
        <f t="shared" si="3174"/>
        <v>0</v>
      </c>
      <c r="AX1315" s="11">
        <f t="shared" si="3175"/>
        <v>0</v>
      </c>
      <c r="AY1315" s="11">
        <f t="shared" si="3176"/>
        <v>0</v>
      </c>
      <c r="AZ1315" s="11">
        <f t="shared" si="3074"/>
        <v>314.29999999999995</v>
      </c>
      <c r="BA1315" s="11">
        <f t="shared" si="3075"/>
        <v>0</v>
      </c>
      <c r="BB1315" s="11">
        <f t="shared" si="3076"/>
        <v>0</v>
      </c>
      <c r="BC1315" s="11">
        <f t="shared" si="3177"/>
        <v>0</v>
      </c>
      <c r="BD1315" s="11">
        <f t="shared" si="3178"/>
        <v>0</v>
      </c>
      <c r="BE1315" s="11">
        <f t="shared" si="3179"/>
        <v>0</v>
      </c>
      <c r="BF1315" s="11">
        <f t="shared" si="3077"/>
        <v>314.29999999999995</v>
      </c>
      <c r="BG1315" s="11">
        <f t="shared" si="3078"/>
        <v>0</v>
      </c>
      <c r="BH1315" s="11">
        <f t="shared" si="3079"/>
        <v>0</v>
      </c>
      <c r="BI1315" s="11">
        <f t="shared" si="3180"/>
        <v>0</v>
      </c>
      <c r="BJ1315" s="11">
        <f t="shared" si="3181"/>
        <v>0</v>
      </c>
      <c r="BK1315" s="11">
        <f t="shared" si="3182"/>
        <v>0</v>
      </c>
      <c r="BL1315" s="11">
        <f t="shared" si="3027"/>
        <v>314.29999999999995</v>
      </c>
      <c r="BM1315" s="11">
        <f t="shared" si="3183"/>
        <v>0</v>
      </c>
      <c r="BN1315" s="43">
        <f t="shared" si="3029"/>
        <v>314.29999999999995</v>
      </c>
      <c r="BO1315" s="11">
        <f t="shared" si="3148"/>
        <v>0</v>
      </c>
      <c r="BP1315" s="11">
        <f t="shared" si="3184"/>
        <v>0</v>
      </c>
      <c r="BQ1315" s="43">
        <f t="shared" si="3030"/>
        <v>0</v>
      </c>
      <c r="BR1315" s="11">
        <f t="shared" si="3149"/>
        <v>0</v>
      </c>
      <c r="BS1315" s="11">
        <f t="shared" si="3184"/>
        <v>0</v>
      </c>
      <c r="BT1315" s="43">
        <f t="shared" si="3031"/>
        <v>0</v>
      </c>
      <c r="BU1315" s="11">
        <f t="shared" si="3184"/>
        <v>0</v>
      </c>
      <c r="BV1315" s="21"/>
      <c r="BW1315" s="21"/>
      <c r="BX1315" s="1" t="str">
        <f t="shared" si="3150"/>
        <v/>
      </c>
    </row>
    <row r="1316" spans="1:76" ht="15.6" customHeight="1" x14ac:dyDescent="0.3">
      <c r="A1316" s="62" t="s">
        <v>854</v>
      </c>
      <c r="B1316" s="63">
        <v>600</v>
      </c>
      <c r="C1316" s="62" t="s">
        <v>66</v>
      </c>
      <c r="D1316" s="62" t="s">
        <v>67</v>
      </c>
      <c r="E1316" s="64" t="s">
        <v>68</v>
      </c>
      <c r="F1316" s="11">
        <v>139.19999999999999</v>
      </c>
      <c r="G1316" s="11">
        <v>0</v>
      </c>
      <c r="H1316" s="11">
        <v>0</v>
      </c>
      <c r="I1316" s="11"/>
      <c r="J1316" s="11"/>
      <c r="K1316" s="11"/>
      <c r="L1316" s="11">
        <f t="shared" si="2984"/>
        <v>139.19999999999999</v>
      </c>
      <c r="M1316" s="11">
        <f t="shared" si="2985"/>
        <v>0</v>
      </c>
      <c r="N1316" s="11">
        <f t="shared" si="2986"/>
        <v>0</v>
      </c>
      <c r="O1316" s="11">
        <v>175.1</v>
      </c>
      <c r="P1316" s="11"/>
      <c r="Q1316" s="11"/>
      <c r="R1316" s="11">
        <f t="shared" si="3056"/>
        <v>314.29999999999995</v>
      </c>
      <c r="S1316" s="11">
        <f t="shared" si="3057"/>
        <v>0</v>
      </c>
      <c r="T1316" s="11">
        <f t="shared" si="3058"/>
        <v>0</v>
      </c>
      <c r="U1316" s="11"/>
      <c r="V1316" s="11"/>
      <c r="W1316" s="11"/>
      <c r="X1316" s="11">
        <f t="shared" si="3059"/>
        <v>314.29999999999995</v>
      </c>
      <c r="Y1316" s="11">
        <f t="shared" si="3060"/>
        <v>0</v>
      </c>
      <c r="Z1316" s="11">
        <f t="shared" si="3061"/>
        <v>0</v>
      </c>
      <c r="AA1316" s="11"/>
      <c r="AB1316" s="11"/>
      <c r="AC1316" s="11"/>
      <c r="AD1316" s="11">
        <f t="shared" si="3062"/>
        <v>314.29999999999995</v>
      </c>
      <c r="AE1316" s="11">
        <f t="shared" si="3063"/>
        <v>0</v>
      </c>
      <c r="AF1316" s="11">
        <f t="shared" si="3064"/>
        <v>0</v>
      </c>
      <c r="AG1316" s="11"/>
      <c r="AH1316" s="11">
        <f t="shared" si="3065"/>
        <v>314.29999999999995</v>
      </c>
      <c r="AI1316" s="11">
        <f t="shared" si="3066"/>
        <v>0</v>
      </c>
      <c r="AJ1316" s="11">
        <f t="shared" si="3067"/>
        <v>0</v>
      </c>
      <c r="AK1316" s="11"/>
      <c r="AL1316" s="11"/>
      <c r="AM1316" s="11"/>
      <c r="AN1316" s="11">
        <f t="shared" si="3068"/>
        <v>314.29999999999995</v>
      </c>
      <c r="AO1316" s="11">
        <f t="shared" si="3069"/>
        <v>0</v>
      </c>
      <c r="AP1316" s="11">
        <f t="shared" si="3070"/>
        <v>0</v>
      </c>
      <c r="AQ1316" s="11"/>
      <c r="AR1316" s="11"/>
      <c r="AS1316" s="11"/>
      <c r="AT1316" s="11">
        <f t="shared" si="3071"/>
        <v>314.29999999999995</v>
      </c>
      <c r="AU1316" s="11">
        <f t="shared" si="3072"/>
        <v>0</v>
      </c>
      <c r="AV1316" s="11">
        <f t="shared" si="3073"/>
        <v>0</v>
      </c>
      <c r="AW1316" s="11"/>
      <c r="AX1316" s="11"/>
      <c r="AY1316" s="11"/>
      <c r="AZ1316" s="11">
        <f t="shared" si="3074"/>
        <v>314.29999999999995</v>
      </c>
      <c r="BA1316" s="11">
        <f t="shared" si="3075"/>
        <v>0</v>
      </c>
      <c r="BB1316" s="11">
        <f t="shared" si="3076"/>
        <v>0</v>
      </c>
      <c r="BC1316" s="11"/>
      <c r="BD1316" s="11"/>
      <c r="BE1316" s="11"/>
      <c r="BF1316" s="11">
        <f t="shared" si="3077"/>
        <v>314.29999999999995</v>
      </c>
      <c r="BG1316" s="11">
        <f t="shared" si="3078"/>
        <v>0</v>
      </c>
      <c r="BH1316" s="11">
        <f t="shared" si="3079"/>
        <v>0</v>
      </c>
      <c r="BI1316" s="11"/>
      <c r="BJ1316" s="11"/>
      <c r="BK1316" s="11"/>
      <c r="BL1316" s="11">
        <f t="shared" si="3027"/>
        <v>314.29999999999995</v>
      </c>
      <c r="BM1316" s="11"/>
      <c r="BN1316" s="43">
        <f t="shared" si="3029"/>
        <v>314.29999999999995</v>
      </c>
      <c r="BO1316" s="11">
        <f t="shared" si="3148"/>
        <v>0</v>
      </c>
      <c r="BP1316" s="11"/>
      <c r="BQ1316" s="43">
        <f t="shared" si="3030"/>
        <v>0</v>
      </c>
      <c r="BR1316" s="11">
        <f t="shared" si="3149"/>
        <v>0</v>
      </c>
      <c r="BS1316" s="11"/>
      <c r="BT1316" s="43">
        <f t="shared" si="3031"/>
        <v>0</v>
      </c>
      <c r="BU1316" s="11"/>
      <c r="BV1316" s="21"/>
      <c r="BW1316" s="21"/>
      <c r="BX1316" s="1" t="str">
        <f t="shared" si="3150"/>
        <v>0503</v>
      </c>
    </row>
    <row r="1317" spans="1:76" ht="31.2" customHeight="1" x14ac:dyDescent="0.3">
      <c r="A1317" s="62" t="s">
        <v>855</v>
      </c>
      <c r="B1317" s="63"/>
      <c r="C1317" s="62"/>
      <c r="D1317" s="62"/>
      <c r="E1317" s="64" t="s">
        <v>856</v>
      </c>
      <c r="F1317" s="11">
        <f t="shared" si="3152"/>
        <v>99877.400000000009</v>
      </c>
      <c r="G1317" s="11">
        <f t="shared" si="3153"/>
        <v>48664.5</v>
      </c>
      <c r="H1317" s="11">
        <f t="shared" si="3154"/>
        <v>48664.5</v>
      </c>
      <c r="I1317" s="11">
        <f t="shared" si="3155"/>
        <v>0</v>
      </c>
      <c r="J1317" s="11">
        <f t="shared" si="3156"/>
        <v>0</v>
      </c>
      <c r="K1317" s="11">
        <f t="shared" si="3157"/>
        <v>0</v>
      </c>
      <c r="L1317" s="11">
        <f t="shared" si="2984"/>
        <v>99877.400000000009</v>
      </c>
      <c r="M1317" s="11">
        <f t="shared" si="2985"/>
        <v>48664.5</v>
      </c>
      <c r="N1317" s="11">
        <f t="shared" si="2986"/>
        <v>48664.5</v>
      </c>
      <c r="O1317" s="11">
        <f t="shared" si="3158"/>
        <v>0</v>
      </c>
      <c r="P1317" s="11">
        <f t="shared" si="3159"/>
        <v>0</v>
      </c>
      <c r="Q1317" s="11">
        <f t="shared" si="3160"/>
        <v>0</v>
      </c>
      <c r="R1317" s="11">
        <f t="shared" si="3056"/>
        <v>99877.400000000009</v>
      </c>
      <c r="S1317" s="11">
        <f t="shared" si="3057"/>
        <v>48664.5</v>
      </c>
      <c r="T1317" s="11">
        <f t="shared" si="3058"/>
        <v>48664.5</v>
      </c>
      <c r="U1317" s="11">
        <f t="shared" si="3161"/>
        <v>0</v>
      </c>
      <c r="V1317" s="11">
        <f t="shared" si="3162"/>
        <v>0</v>
      </c>
      <c r="W1317" s="11">
        <f t="shared" si="3163"/>
        <v>0</v>
      </c>
      <c r="X1317" s="11">
        <f t="shared" si="3059"/>
        <v>99877.400000000009</v>
      </c>
      <c r="Y1317" s="11">
        <f t="shared" si="3060"/>
        <v>48664.5</v>
      </c>
      <c r="Z1317" s="11">
        <f t="shared" si="3061"/>
        <v>48664.5</v>
      </c>
      <c r="AA1317" s="11">
        <f t="shared" si="3164"/>
        <v>0</v>
      </c>
      <c r="AB1317" s="11">
        <f t="shared" si="3165"/>
        <v>0</v>
      </c>
      <c r="AC1317" s="11">
        <f t="shared" si="3166"/>
        <v>0</v>
      </c>
      <c r="AD1317" s="11">
        <f t="shared" si="3062"/>
        <v>99877.400000000009</v>
      </c>
      <c r="AE1317" s="11">
        <f t="shared" si="3063"/>
        <v>48664.5</v>
      </c>
      <c r="AF1317" s="11">
        <f t="shared" si="3064"/>
        <v>48664.5</v>
      </c>
      <c r="AG1317" s="11">
        <f t="shared" si="3167"/>
        <v>0</v>
      </c>
      <c r="AH1317" s="11">
        <f t="shared" si="3065"/>
        <v>99877.400000000009</v>
      </c>
      <c r="AI1317" s="11">
        <f t="shared" si="3066"/>
        <v>48664.5</v>
      </c>
      <c r="AJ1317" s="11">
        <f t="shared" si="3067"/>
        <v>48664.5</v>
      </c>
      <c r="AK1317" s="11">
        <f t="shared" si="3168"/>
        <v>2984.85</v>
      </c>
      <c r="AL1317" s="11">
        <f t="shared" si="3169"/>
        <v>0</v>
      </c>
      <c r="AM1317" s="11">
        <f t="shared" si="3170"/>
        <v>0</v>
      </c>
      <c r="AN1317" s="11">
        <f t="shared" si="3068"/>
        <v>102862.25000000001</v>
      </c>
      <c r="AO1317" s="11">
        <f t="shared" si="3069"/>
        <v>48664.5</v>
      </c>
      <c r="AP1317" s="11">
        <f t="shared" si="3070"/>
        <v>48664.5</v>
      </c>
      <c r="AQ1317" s="11">
        <f t="shared" si="3171"/>
        <v>-91.71</v>
      </c>
      <c r="AR1317" s="11">
        <f t="shared" si="3172"/>
        <v>0</v>
      </c>
      <c r="AS1317" s="11">
        <f t="shared" si="3173"/>
        <v>0</v>
      </c>
      <c r="AT1317" s="11">
        <f t="shared" si="3071"/>
        <v>102770.54000000001</v>
      </c>
      <c r="AU1317" s="11">
        <f t="shared" si="3072"/>
        <v>48664.5</v>
      </c>
      <c r="AV1317" s="11">
        <f t="shared" si="3073"/>
        <v>48664.5</v>
      </c>
      <c r="AW1317" s="11">
        <f t="shared" si="3174"/>
        <v>2363.4879999999998</v>
      </c>
      <c r="AX1317" s="11">
        <f t="shared" si="3175"/>
        <v>0</v>
      </c>
      <c r="AY1317" s="11">
        <f t="shared" si="3176"/>
        <v>0</v>
      </c>
      <c r="AZ1317" s="11">
        <f t="shared" si="3074"/>
        <v>105134.02800000001</v>
      </c>
      <c r="BA1317" s="11">
        <f t="shared" si="3075"/>
        <v>48664.5</v>
      </c>
      <c r="BB1317" s="11">
        <f t="shared" si="3076"/>
        <v>48664.5</v>
      </c>
      <c r="BC1317" s="11">
        <f t="shared" si="3177"/>
        <v>0</v>
      </c>
      <c r="BD1317" s="11">
        <f t="shared" si="3178"/>
        <v>0</v>
      </c>
      <c r="BE1317" s="11">
        <f t="shared" si="3179"/>
        <v>0</v>
      </c>
      <c r="BF1317" s="11">
        <f t="shared" si="3077"/>
        <v>105134.02800000001</v>
      </c>
      <c r="BG1317" s="11">
        <f t="shared" si="3078"/>
        <v>48664.5</v>
      </c>
      <c r="BH1317" s="11">
        <f t="shared" si="3079"/>
        <v>48664.5</v>
      </c>
      <c r="BI1317" s="11">
        <f t="shared" si="3180"/>
        <v>-93.73</v>
      </c>
      <c r="BJ1317" s="11">
        <f t="shared" si="3181"/>
        <v>0</v>
      </c>
      <c r="BK1317" s="11">
        <f t="shared" si="3182"/>
        <v>0</v>
      </c>
      <c r="BL1317" s="11">
        <f t="shared" si="3027"/>
        <v>105040.29800000001</v>
      </c>
      <c r="BM1317" s="11">
        <f t="shared" si="3183"/>
        <v>0</v>
      </c>
      <c r="BN1317" s="43">
        <f t="shared" si="3029"/>
        <v>105040.29800000001</v>
      </c>
      <c r="BO1317" s="11">
        <f t="shared" si="3148"/>
        <v>48664.5</v>
      </c>
      <c r="BP1317" s="11">
        <f t="shared" si="3184"/>
        <v>0</v>
      </c>
      <c r="BQ1317" s="43">
        <f t="shared" si="3030"/>
        <v>48664.5</v>
      </c>
      <c r="BR1317" s="11">
        <f t="shared" si="3149"/>
        <v>48664.5</v>
      </c>
      <c r="BS1317" s="11">
        <f t="shared" si="3184"/>
        <v>0</v>
      </c>
      <c r="BT1317" s="43">
        <f t="shared" si="3031"/>
        <v>48664.5</v>
      </c>
      <c r="BU1317" s="11">
        <f t="shared" si="3184"/>
        <v>0</v>
      </c>
      <c r="BV1317" s="21"/>
      <c r="BW1317" s="21"/>
      <c r="BX1317" s="1" t="str">
        <f t="shared" si="3150"/>
        <v/>
      </c>
    </row>
    <row r="1318" spans="1:76" ht="31.2" customHeight="1" x14ac:dyDescent="0.3">
      <c r="A1318" s="62" t="s">
        <v>855</v>
      </c>
      <c r="B1318" s="63" t="s">
        <v>64</v>
      </c>
      <c r="C1318" s="62"/>
      <c r="D1318" s="62"/>
      <c r="E1318" s="64" t="s">
        <v>65</v>
      </c>
      <c r="F1318" s="11">
        <f t="shared" si="3152"/>
        <v>99877.400000000009</v>
      </c>
      <c r="G1318" s="11">
        <f t="shared" si="3153"/>
        <v>48664.5</v>
      </c>
      <c r="H1318" s="11">
        <f t="shared" si="3154"/>
        <v>48664.5</v>
      </c>
      <c r="I1318" s="11">
        <f t="shared" si="3155"/>
        <v>0</v>
      </c>
      <c r="J1318" s="11">
        <f t="shared" si="3156"/>
        <v>0</v>
      </c>
      <c r="K1318" s="11">
        <f t="shared" si="3157"/>
        <v>0</v>
      </c>
      <c r="L1318" s="11">
        <f t="shared" si="2984"/>
        <v>99877.400000000009</v>
      </c>
      <c r="M1318" s="11">
        <f t="shared" si="2985"/>
        <v>48664.5</v>
      </c>
      <c r="N1318" s="11">
        <f t="shared" si="2986"/>
        <v>48664.5</v>
      </c>
      <c r="O1318" s="11">
        <f t="shared" si="3158"/>
        <v>0</v>
      </c>
      <c r="P1318" s="11">
        <f t="shared" si="3159"/>
        <v>0</v>
      </c>
      <c r="Q1318" s="11">
        <f t="shared" si="3160"/>
        <v>0</v>
      </c>
      <c r="R1318" s="11">
        <f t="shared" si="3056"/>
        <v>99877.400000000009</v>
      </c>
      <c r="S1318" s="11">
        <f t="shared" si="3057"/>
        <v>48664.5</v>
      </c>
      <c r="T1318" s="11">
        <f t="shared" si="3058"/>
        <v>48664.5</v>
      </c>
      <c r="U1318" s="11">
        <f t="shared" si="3161"/>
        <v>0</v>
      </c>
      <c r="V1318" s="11">
        <f t="shared" si="3162"/>
        <v>0</v>
      </c>
      <c r="W1318" s="11">
        <f t="shared" si="3163"/>
        <v>0</v>
      </c>
      <c r="X1318" s="11">
        <f t="shared" si="3059"/>
        <v>99877.400000000009</v>
      </c>
      <c r="Y1318" s="11">
        <f t="shared" si="3060"/>
        <v>48664.5</v>
      </c>
      <c r="Z1318" s="11">
        <f t="shared" si="3061"/>
        <v>48664.5</v>
      </c>
      <c r="AA1318" s="11">
        <f t="shared" si="3164"/>
        <v>0</v>
      </c>
      <c r="AB1318" s="11">
        <f t="shared" si="3165"/>
        <v>0</v>
      </c>
      <c r="AC1318" s="11">
        <f t="shared" si="3166"/>
        <v>0</v>
      </c>
      <c r="AD1318" s="11">
        <f t="shared" si="3062"/>
        <v>99877.400000000009</v>
      </c>
      <c r="AE1318" s="11">
        <f t="shared" si="3063"/>
        <v>48664.5</v>
      </c>
      <c r="AF1318" s="11">
        <f t="shared" si="3064"/>
        <v>48664.5</v>
      </c>
      <c r="AG1318" s="11">
        <f t="shared" si="3167"/>
        <v>0</v>
      </c>
      <c r="AH1318" s="11">
        <f t="shared" si="3065"/>
        <v>99877.400000000009</v>
      </c>
      <c r="AI1318" s="11">
        <f t="shared" si="3066"/>
        <v>48664.5</v>
      </c>
      <c r="AJ1318" s="11">
        <f t="shared" si="3067"/>
        <v>48664.5</v>
      </c>
      <c r="AK1318" s="11">
        <f t="shared" si="3168"/>
        <v>2984.85</v>
      </c>
      <c r="AL1318" s="11">
        <f t="shared" si="3169"/>
        <v>0</v>
      </c>
      <c r="AM1318" s="11">
        <f t="shared" si="3170"/>
        <v>0</v>
      </c>
      <c r="AN1318" s="11">
        <f t="shared" si="3068"/>
        <v>102862.25000000001</v>
      </c>
      <c r="AO1318" s="11">
        <f t="shared" si="3069"/>
        <v>48664.5</v>
      </c>
      <c r="AP1318" s="11">
        <f t="shared" si="3070"/>
        <v>48664.5</v>
      </c>
      <c r="AQ1318" s="11">
        <f t="shared" si="3171"/>
        <v>-91.71</v>
      </c>
      <c r="AR1318" s="11">
        <f t="shared" si="3172"/>
        <v>0</v>
      </c>
      <c r="AS1318" s="11">
        <f t="shared" si="3173"/>
        <v>0</v>
      </c>
      <c r="AT1318" s="11">
        <f t="shared" si="3071"/>
        <v>102770.54000000001</v>
      </c>
      <c r="AU1318" s="11">
        <f t="shared" si="3072"/>
        <v>48664.5</v>
      </c>
      <c r="AV1318" s="11">
        <f t="shared" si="3073"/>
        <v>48664.5</v>
      </c>
      <c r="AW1318" s="11">
        <f t="shared" si="3174"/>
        <v>2363.4879999999998</v>
      </c>
      <c r="AX1318" s="11">
        <f t="shared" si="3175"/>
        <v>0</v>
      </c>
      <c r="AY1318" s="11">
        <f t="shared" si="3176"/>
        <v>0</v>
      </c>
      <c r="AZ1318" s="11">
        <f t="shared" si="3074"/>
        <v>105134.02800000001</v>
      </c>
      <c r="BA1318" s="11">
        <f t="shared" si="3075"/>
        <v>48664.5</v>
      </c>
      <c r="BB1318" s="11">
        <f t="shared" si="3076"/>
        <v>48664.5</v>
      </c>
      <c r="BC1318" s="11">
        <f t="shared" si="3177"/>
        <v>0</v>
      </c>
      <c r="BD1318" s="11">
        <f t="shared" si="3178"/>
        <v>0</v>
      </c>
      <c r="BE1318" s="11">
        <f t="shared" si="3179"/>
        <v>0</v>
      </c>
      <c r="BF1318" s="11">
        <f t="shared" si="3077"/>
        <v>105134.02800000001</v>
      </c>
      <c r="BG1318" s="11">
        <f t="shared" si="3078"/>
        <v>48664.5</v>
      </c>
      <c r="BH1318" s="11">
        <f t="shared" si="3079"/>
        <v>48664.5</v>
      </c>
      <c r="BI1318" s="11">
        <f t="shared" si="3180"/>
        <v>-93.73</v>
      </c>
      <c r="BJ1318" s="11">
        <f t="shared" si="3181"/>
        <v>0</v>
      </c>
      <c r="BK1318" s="11">
        <f t="shared" si="3182"/>
        <v>0</v>
      </c>
      <c r="BL1318" s="11">
        <f t="shared" si="3027"/>
        <v>105040.29800000001</v>
      </c>
      <c r="BM1318" s="11">
        <f t="shared" si="3183"/>
        <v>0</v>
      </c>
      <c r="BN1318" s="43">
        <f t="shared" si="3029"/>
        <v>105040.29800000001</v>
      </c>
      <c r="BO1318" s="11">
        <f t="shared" si="3148"/>
        <v>48664.5</v>
      </c>
      <c r="BP1318" s="11">
        <f t="shared" si="3184"/>
        <v>0</v>
      </c>
      <c r="BQ1318" s="43">
        <f t="shared" si="3030"/>
        <v>48664.5</v>
      </c>
      <c r="BR1318" s="11">
        <f t="shared" si="3149"/>
        <v>48664.5</v>
      </c>
      <c r="BS1318" s="11">
        <f t="shared" si="3184"/>
        <v>0</v>
      </c>
      <c r="BT1318" s="43">
        <f t="shared" si="3031"/>
        <v>48664.5</v>
      </c>
      <c r="BU1318" s="11">
        <f t="shared" si="3184"/>
        <v>0</v>
      </c>
      <c r="BV1318" s="21"/>
      <c r="BW1318" s="21"/>
      <c r="BX1318" s="1" t="str">
        <f t="shared" si="3150"/>
        <v/>
      </c>
    </row>
    <row r="1319" spans="1:76" ht="15.6" customHeight="1" x14ac:dyDescent="0.3">
      <c r="A1319" s="62" t="s">
        <v>855</v>
      </c>
      <c r="B1319" s="63">
        <v>200</v>
      </c>
      <c r="C1319" s="62" t="s">
        <v>66</v>
      </c>
      <c r="D1319" s="62" t="s">
        <v>67</v>
      </c>
      <c r="E1319" s="64" t="s">
        <v>68</v>
      </c>
      <c r="F1319" s="11">
        <v>99877.400000000009</v>
      </c>
      <c r="G1319" s="11">
        <v>48664.5</v>
      </c>
      <c r="H1319" s="11">
        <v>48664.5</v>
      </c>
      <c r="I1319" s="11"/>
      <c r="J1319" s="11"/>
      <c r="K1319" s="11"/>
      <c r="L1319" s="11">
        <f t="shared" si="2984"/>
        <v>99877.400000000009</v>
      </c>
      <c r="M1319" s="11">
        <f t="shared" si="2985"/>
        <v>48664.5</v>
      </c>
      <c r="N1319" s="11">
        <f t="shared" si="2986"/>
        <v>48664.5</v>
      </c>
      <c r="O1319" s="11"/>
      <c r="P1319" s="11"/>
      <c r="Q1319" s="11"/>
      <c r="R1319" s="11">
        <f t="shared" si="3056"/>
        <v>99877.400000000009</v>
      </c>
      <c r="S1319" s="11">
        <f t="shared" si="3057"/>
        <v>48664.5</v>
      </c>
      <c r="T1319" s="11">
        <f t="shared" si="3058"/>
        <v>48664.5</v>
      </c>
      <c r="U1319" s="11"/>
      <c r="V1319" s="11"/>
      <c r="W1319" s="11"/>
      <c r="X1319" s="11">
        <f t="shared" si="3059"/>
        <v>99877.400000000009</v>
      </c>
      <c r="Y1319" s="11">
        <f t="shared" si="3060"/>
        <v>48664.5</v>
      </c>
      <c r="Z1319" s="11">
        <f t="shared" si="3061"/>
        <v>48664.5</v>
      </c>
      <c r="AA1319" s="11"/>
      <c r="AB1319" s="11"/>
      <c r="AC1319" s="11"/>
      <c r="AD1319" s="11">
        <f t="shared" si="3062"/>
        <v>99877.400000000009</v>
      </c>
      <c r="AE1319" s="11">
        <f t="shared" si="3063"/>
        <v>48664.5</v>
      </c>
      <c r="AF1319" s="11">
        <f t="shared" si="3064"/>
        <v>48664.5</v>
      </c>
      <c r="AG1319" s="11"/>
      <c r="AH1319" s="11">
        <f t="shared" si="3065"/>
        <v>99877.400000000009</v>
      </c>
      <c r="AI1319" s="11">
        <f t="shared" si="3066"/>
        <v>48664.5</v>
      </c>
      <c r="AJ1319" s="11">
        <f t="shared" si="3067"/>
        <v>48664.5</v>
      </c>
      <c r="AK1319" s="11">
        <f>738.33+2246.52</f>
        <v>2984.85</v>
      </c>
      <c r="AL1319" s="11"/>
      <c r="AM1319" s="11"/>
      <c r="AN1319" s="11">
        <f t="shared" si="3068"/>
        <v>102862.25000000001</v>
      </c>
      <c r="AO1319" s="11">
        <f t="shared" si="3069"/>
        <v>48664.5</v>
      </c>
      <c r="AP1319" s="11">
        <f t="shared" si="3070"/>
        <v>48664.5</v>
      </c>
      <c r="AQ1319" s="11">
        <v>-91.71</v>
      </c>
      <c r="AR1319" s="11"/>
      <c r="AS1319" s="11"/>
      <c r="AT1319" s="11">
        <f t="shared" si="3071"/>
        <v>102770.54000000001</v>
      </c>
      <c r="AU1319" s="11">
        <f t="shared" si="3072"/>
        <v>48664.5</v>
      </c>
      <c r="AV1319" s="11">
        <f t="shared" si="3073"/>
        <v>48664.5</v>
      </c>
      <c r="AW1319" s="11">
        <v>2363.4879999999998</v>
      </c>
      <c r="AX1319" s="11"/>
      <c r="AY1319" s="11"/>
      <c r="AZ1319" s="11">
        <f t="shared" si="3074"/>
        <v>105134.02800000001</v>
      </c>
      <c r="BA1319" s="11">
        <f t="shared" si="3075"/>
        <v>48664.5</v>
      </c>
      <c r="BB1319" s="11">
        <f t="shared" si="3076"/>
        <v>48664.5</v>
      </c>
      <c r="BC1319" s="11"/>
      <c r="BD1319" s="11"/>
      <c r="BE1319" s="11"/>
      <c r="BF1319" s="11">
        <f t="shared" si="3077"/>
        <v>105134.02800000001</v>
      </c>
      <c r="BG1319" s="11">
        <f t="shared" si="3078"/>
        <v>48664.5</v>
      </c>
      <c r="BH1319" s="11">
        <f t="shared" si="3079"/>
        <v>48664.5</v>
      </c>
      <c r="BI1319" s="11">
        <v>-93.73</v>
      </c>
      <c r="BJ1319" s="11"/>
      <c r="BK1319" s="11"/>
      <c r="BL1319" s="11">
        <f t="shared" si="3027"/>
        <v>105040.29800000001</v>
      </c>
      <c r="BM1319" s="11"/>
      <c r="BN1319" s="43">
        <f t="shared" si="3029"/>
        <v>105040.29800000001</v>
      </c>
      <c r="BO1319" s="11">
        <f t="shared" si="3148"/>
        <v>48664.5</v>
      </c>
      <c r="BP1319" s="11"/>
      <c r="BQ1319" s="43">
        <f t="shared" si="3030"/>
        <v>48664.5</v>
      </c>
      <c r="BR1319" s="11">
        <f t="shared" si="3149"/>
        <v>48664.5</v>
      </c>
      <c r="BS1319" s="11"/>
      <c r="BT1319" s="43">
        <f t="shared" si="3031"/>
        <v>48664.5</v>
      </c>
      <c r="BU1319" s="11"/>
      <c r="BV1319" s="21"/>
      <c r="BW1319" s="21"/>
      <c r="BX1319" s="1" t="str">
        <f t="shared" si="3150"/>
        <v>0503</v>
      </c>
    </row>
    <row r="1320" spans="1:76" ht="31.2" customHeight="1" x14ac:dyDescent="0.3">
      <c r="A1320" s="62" t="s">
        <v>857</v>
      </c>
      <c r="B1320" s="63"/>
      <c r="C1320" s="62"/>
      <c r="D1320" s="62"/>
      <c r="E1320" s="64" t="s">
        <v>858</v>
      </c>
      <c r="F1320" s="11">
        <f t="shared" ref="F1320:K1320" si="3185">F1323</f>
        <v>25000</v>
      </c>
      <c r="G1320" s="11">
        <f t="shared" si="3185"/>
        <v>24500</v>
      </c>
      <c r="H1320" s="11">
        <f t="shared" si="3185"/>
        <v>0</v>
      </c>
      <c r="I1320" s="11">
        <f t="shared" si="3185"/>
        <v>0</v>
      </c>
      <c r="J1320" s="11">
        <f t="shared" si="3185"/>
        <v>0</v>
      </c>
      <c r="K1320" s="11">
        <f t="shared" si="3185"/>
        <v>0</v>
      </c>
      <c r="L1320" s="11">
        <f t="shared" si="2984"/>
        <v>25000</v>
      </c>
      <c r="M1320" s="11">
        <f t="shared" si="2985"/>
        <v>24500</v>
      </c>
      <c r="N1320" s="11">
        <f t="shared" si="2986"/>
        <v>0</v>
      </c>
      <c r="O1320" s="11">
        <f>O1323</f>
        <v>0</v>
      </c>
      <c r="P1320" s="11">
        <f>P1323</f>
        <v>0</v>
      </c>
      <c r="Q1320" s="11">
        <f>Q1323</f>
        <v>0</v>
      </c>
      <c r="R1320" s="11">
        <f t="shared" si="3056"/>
        <v>25000</v>
      </c>
      <c r="S1320" s="11">
        <f t="shared" si="3057"/>
        <v>24500</v>
      </c>
      <c r="T1320" s="11">
        <f t="shared" si="3058"/>
        <v>0</v>
      </c>
      <c r="U1320" s="11">
        <f>U1323</f>
        <v>0</v>
      </c>
      <c r="V1320" s="11">
        <f>V1323</f>
        <v>0</v>
      </c>
      <c r="W1320" s="11">
        <f>W1323</f>
        <v>0</v>
      </c>
      <c r="X1320" s="11">
        <f t="shared" si="3059"/>
        <v>25000</v>
      </c>
      <c r="Y1320" s="11">
        <f t="shared" si="3060"/>
        <v>24500</v>
      </c>
      <c r="Z1320" s="11">
        <f t="shared" si="3061"/>
        <v>0</v>
      </c>
      <c r="AA1320" s="11">
        <f>AA1323</f>
        <v>0</v>
      </c>
      <c r="AB1320" s="11">
        <f>AB1323</f>
        <v>0</v>
      </c>
      <c r="AC1320" s="11">
        <f>AC1323</f>
        <v>0</v>
      </c>
      <c r="AD1320" s="11">
        <f t="shared" si="3062"/>
        <v>25000</v>
      </c>
      <c r="AE1320" s="11">
        <f t="shared" si="3063"/>
        <v>24500</v>
      </c>
      <c r="AF1320" s="11">
        <f t="shared" si="3064"/>
        <v>0</v>
      </c>
      <c r="AG1320" s="11">
        <f>AG1323</f>
        <v>0</v>
      </c>
      <c r="AH1320" s="11">
        <f t="shared" si="3065"/>
        <v>25000</v>
      </c>
      <c r="AI1320" s="11">
        <f t="shared" si="3066"/>
        <v>24500</v>
      </c>
      <c r="AJ1320" s="11">
        <f t="shared" si="3067"/>
        <v>0</v>
      </c>
      <c r="AK1320" s="11">
        <f>AK1323</f>
        <v>0</v>
      </c>
      <c r="AL1320" s="11">
        <f>AL1323</f>
        <v>29713.194</v>
      </c>
      <c r="AM1320" s="11">
        <f>AM1323</f>
        <v>0</v>
      </c>
      <c r="AN1320" s="11">
        <f t="shared" si="3068"/>
        <v>25000</v>
      </c>
      <c r="AO1320" s="11">
        <f t="shared" si="3069"/>
        <v>54213.194000000003</v>
      </c>
      <c r="AP1320" s="11">
        <f t="shared" si="3070"/>
        <v>0</v>
      </c>
      <c r="AQ1320" s="11">
        <f>AQ1323</f>
        <v>0</v>
      </c>
      <c r="AR1320" s="11">
        <f>AR1323</f>
        <v>-29713.194</v>
      </c>
      <c r="AS1320" s="11">
        <f>AS1323</f>
        <v>0</v>
      </c>
      <c r="AT1320" s="11">
        <f t="shared" si="3071"/>
        <v>25000</v>
      </c>
      <c r="AU1320" s="11">
        <f t="shared" si="3072"/>
        <v>24500.000000000004</v>
      </c>
      <c r="AV1320" s="11">
        <f t="shared" si="3073"/>
        <v>0</v>
      </c>
      <c r="AW1320" s="11">
        <f>AW1323+AW1321</f>
        <v>0</v>
      </c>
      <c r="AX1320" s="11">
        <f>AX1323+AX1321</f>
        <v>29713.194</v>
      </c>
      <c r="AY1320" s="11">
        <f>AY1323+AY1321</f>
        <v>0</v>
      </c>
      <c r="AZ1320" s="11">
        <f t="shared" si="3074"/>
        <v>25000</v>
      </c>
      <c r="BA1320" s="11">
        <f t="shared" si="3075"/>
        <v>54213.194000000003</v>
      </c>
      <c r="BB1320" s="11">
        <f t="shared" si="3076"/>
        <v>0</v>
      </c>
      <c r="BC1320" s="11">
        <f>BC1323+BC1321</f>
        <v>0</v>
      </c>
      <c r="BD1320" s="11">
        <f>BD1323+BD1321</f>
        <v>0</v>
      </c>
      <c r="BE1320" s="11">
        <f>BE1323+BE1321</f>
        <v>0</v>
      </c>
      <c r="BF1320" s="11">
        <f t="shared" si="3077"/>
        <v>25000</v>
      </c>
      <c r="BG1320" s="11">
        <f t="shared" si="3078"/>
        <v>54213.194000000003</v>
      </c>
      <c r="BH1320" s="11">
        <f t="shared" si="3079"/>
        <v>0</v>
      </c>
      <c r="BI1320" s="11">
        <f>BI1323+BI1321</f>
        <v>0</v>
      </c>
      <c r="BJ1320" s="11">
        <f>BJ1323+BJ1321</f>
        <v>0</v>
      </c>
      <c r="BK1320" s="11">
        <f>BK1323+BK1321</f>
        <v>0</v>
      </c>
      <c r="BL1320" s="11">
        <f t="shared" si="3027"/>
        <v>25000</v>
      </c>
      <c r="BM1320" s="11">
        <f>BM1323+BM1321</f>
        <v>0</v>
      </c>
      <c r="BN1320" s="43">
        <f t="shared" si="3029"/>
        <v>25000</v>
      </c>
      <c r="BO1320" s="11">
        <f t="shared" si="3148"/>
        <v>54213.194000000003</v>
      </c>
      <c r="BP1320" s="11">
        <f>BP1323+BP1321</f>
        <v>0</v>
      </c>
      <c r="BQ1320" s="43">
        <f t="shared" si="3030"/>
        <v>54213.194000000003</v>
      </c>
      <c r="BR1320" s="11">
        <f t="shared" si="3149"/>
        <v>0</v>
      </c>
      <c r="BS1320" s="11">
        <f>BS1323+BS1321</f>
        <v>0</v>
      </c>
      <c r="BT1320" s="43">
        <f t="shared" si="3031"/>
        <v>0</v>
      </c>
      <c r="BU1320" s="11">
        <f>BU1323+BU1321</f>
        <v>0</v>
      </c>
      <c r="BV1320" s="21"/>
      <c r="BW1320" s="21"/>
      <c r="BX1320" s="1" t="str">
        <f t="shared" si="3150"/>
        <v/>
      </c>
    </row>
    <row r="1321" spans="1:76" ht="46.8" customHeight="1" x14ac:dyDescent="0.3">
      <c r="A1321" s="62" t="s">
        <v>857</v>
      </c>
      <c r="B1321" s="63" t="s">
        <v>82</v>
      </c>
      <c r="C1321" s="62"/>
      <c r="D1321" s="62"/>
      <c r="E1321" s="64" t="s">
        <v>83</v>
      </c>
      <c r="F1321" s="11"/>
      <c r="G1321" s="11"/>
      <c r="H1321" s="11"/>
      <c r="I1321" s="11"/>
      <c r="J1321" s="11"/>
      <c r="K1321" s="11"/>
      <c r="L1321" s="11"/>
      <c r="M1321" s="11"/>
      <c r="N1321" s="11"/>
      <c r="O1321" s="11"/>
      <c r="P1321" s="11"/>
      <c r="Q1321" s="11"/>
      <c r="R1321" s="11"/>
      <c r="S1321" s="11"/>
      <c r="T1321" s="11"/>
      <c r="U1321" s="11"/>
      <c r="V1321" s="11"/>
      <c r="W1321" s="11"/>
      <c r="X1321" s="11"/>
      <c r="Y1321" s="11"/>
      <c r="Z1321" s="11"/>
      <c r="AA1321" s="11"/>
      <c r="AB1321" s="11"/>
      <c r="AC1321" s="11"/>
      <c r="AD1321" s="11"/>
      <c r="AE1321" s="11"/>
      <c r="AF1321" s="11"/>
      <c r="AG1321" s="11"/>
      <c r="AH1321" s="11"/>
      <c r="AI1321" s="11"/>
      <c r="AJ1321" s="11"/>
      <c r="AK1321" s="11"/>
      <c r="AL1321" s="11"/>
      <c r="AM1321" s="11"/>
      <c r="AN1321" s="11"/>
      <c r="AO1321" s="11"/>
      <c r="AP1321" s="11"/>
      <c r="AQ1321" s="11"/>
      <c r="AR1321" s="11"/>
      <c r="AS1321" s="11"/>
      <c r="AT1321" s="11"/>
      <c r="AU1321" s="11"/>
      <c r="AV1321" s="11"/>
      <c r="AW1321" s="11">
        <f>AW1322</f>
        <v>0</v>
      </c>
      <c r="AX1321" s="11">
        <f>AX1322</f>
        <v>29713.194</v>
      </c>
      <c r="AY1321" s="11">
        <f>AY1322</f>
        <v>0</v>
      </c>
      <c r="AZ1321" s="11">
        <f t="shared" si="3074"/>
        <v>0</v>
      </c>
      <c r="BA1321" s="11">
        <f t="shared" si="3075"/>
        <v>29713.194</v>
      </c>
      <c r="BB1321" s="11">
        <f t="shared" si="3076"/>
        <v>0</v>
      </c>
      <c r="BC1321" s="11">
        <f>BC1322</f>
        <v>0</v>
      </c>
      <c r="BD1321" s="11">
        <f>BD1322</f>
        <v>0</v>
      </c>
      <c r="BE1321" s="11">
        <f>BE1322</f>
        <v>0</v>
      </c>
      <c r="BF1321" s="11">
        <f t="shared" si="3077"/>
        <v>0</v>
      </c>
      <c r="BG1321" s="11">
        <f t="shared" si="3078"/>
        <v>29713.194</v>
      </c>
      <c r="BH1321" s="11">
        <f t="shared" si="3079"/>
        <v>0</v>
      </c>
      <c r="BI1321" s="11">
        <f>BI1322</f>
        <v>0</v>
      </c>
      <c r="BJ1321" s="11">
        <f>BJ1322</f>
        <v>0</v>
      </c>
      <c r="BK1321" s="11">
        <f>BK1322</f>
        <v>0</v>
      </c>
      <c r="BL1321" s="11">
        <f t="shared" si="3027"/>
        <v>0</v>
      </c>
      <c r="BM1321" s="11">
        <f>BM1322</f>
        <v>0</v>
      </c>
      <c r="BN1321" s="43">
        <f t="shared" si="3029"/>
        <v>0</v>
      </c>
      <c r="BO1321" s="11">
        <f t="shared" si="3148"/>
        <v>29713.194</v>
      </c>
      <c r="BP1321" s="11">
        <f>BP1322</f>
        <v>0</v>
      </c>
      <c r="BQ1321" s="43">
        <f t="shared" si="3030"/>
        <v>29713.194</v>
      </c>
      <c r="BR1321" s="11">
        <f t="shared" si="3149"/>
        <v>0</v>
      </c>
      <c r="BS1321" s="11">
        <f>BS1322</f>
        <v>0</v>
      </c>
      <c r="BT1321" s="43">
        <f t="shared" si="3031"/>
        <v>0</v>
      </c>
      <c r="BU1321" s="11">
        <f>BU1322</f>
        <v>0</v>
      </c>
      <c r="BV1321" s="21"/>
      <c r="BW1321" s="21"/>
      <c r="BX1321" s="1" t="str">
        <f t="shared" si="3150"/>
        <v/>
      </c>
    </row>
    <row r="1322" spans="1:76" ht="15.6" customHeight="1" x14ac:dyDescent="0.3">
      <c r="A1322" s="62" t="s">
        <v>857</v>
      </c>
      <c r="B1322" s="63">
        <v>600</v>
      </c>
      <c r="C1322" s="62" t="s">
        <v>66</v>
      </c>
      <c r="D1322" s="62" t="s">
        <v>67</v>
      </c>
      <c r="E1322" s="64" t="s">
        <v>68</v>
      </c>
      <c r="F1322" s="11"/>
      <c r="G1322" s="11"/>
      <c r="H1322" s="11"/>
      <c r="I1322" s="11"/>
      <c r="J1322" s="11"/>
      <c r="K1322" s="11"/>
      <c r="L1322" s="11"/>
      <c r="M1322" s="11"/>
      <c r="N1322" s="11"/>
      <c r="O1322" s="11"/>
      <c r="P1322" s="11"/>
      <c r="Q1322" s="11"/>
      <c r="R1322" s="11"/>
      <c r="S1322" s="11"/>
      <c r="T1322" s="11"/>
      <c r="U1322" s="11"/>
      <c r="V1322" s="11"/>
      <c r="W1322" s="11"/>
      <c r="X1322" s="11"/>
      <c r="Y1322" s="11"/>
      <c r="Z1322" s="11"/>
      <c r="AA1322" s="11"/>
      <c r="AB1322" s="11"/>
      <c r="AC1322" s="11"/>
      <c r="AD1322" s="11"/>
      <c r="AE1322" s="11"/>
      <c r="AF1322" s="11"/>
      <c r="AG1322" s="11"/>
      <c r="AH1322" s="11"/>
      <c r="AI1322" s="11"/>
      <c r="AJ1322" s="11"/>
      <c r="AK1322" s="11"/>
      <c r="AL1322" s="11"/>
      <c r="AM1322" s="11"/>
      <c r="AN1322" s="11"/>
      <c r="AO1322" s="11"/>
      <c r="AP1322" s="11"/>
      <c r="AQ1322" s="11"/>
      <c r="AR1322" s="11"/>
      <c r="AS1322" s="11"/>
      <c r="AT1322" s="11"/>
      <c r="AU1322" s="11"/>
      <c r="AV1322" s="11"/>
      <c r="AW1322" s="11"/>
      <c r="AX1322" s="11">
        <v>29713.194</v>
      </c>
      <c r="AY1322" s="11"/>
      <c r="AZ1322" s="11">
        <f t="shared" si="3074"/>
        <v>0</v>
      </c>
      <c r="BA1322" s="11">
        <f t="shared" si="3075"/>
        <v>29713.194</v>
      </c>
      <c r="BB1322" s="11">
        <f t="shared" si="3076"/>
        <v>0</v>
      </c>
      <c r="BC1322" s="11"/>
      <c r="BD1322" s="11"/>
      <c r="BE1322" s="11"/>
      <c r="BF1322" s="11">
        <f t="shared" si="3077"/>
        <v>0</v>
      </c>
      <c r="BG1322" s="11">
        <f t="shared" si="3078"/>
        <v>29713.194</v>
      </c>
      <c r="BH1322" s="11">
        <f t="shared" si="3079"/>
        <v>0</v>
      </c>
      <c r="BI1322" s="11"/>
      <c r="BJ1322" s="11"/>
      <c r="BK1322" s="11"/>
      <c r="BL1322" s="11">
        <f t="shared" si="3027"/>
        <v>0</v>
      </c>
      <c r="BM1322" s="11"/>
      <c r="BN1322" s="43">
        <f t="shared" si="3029"/>
        <v>0</v>
      </c>
      <c r="BO1322" s="11">
        <f t="shared" si="3148"/>
        <v>29713.194</v>
      </c>
      <c r="BP1322" s="11"/>
      <c r="BQ1322" s="43">
        <f t="shared" si="3030"/>
        <v>29713.194</v>
      </c>
      <c r="BR1322" s="11">
        <f t="shared" si="3149"/>
        <v>0</v>
      </c>
      <c r="BS1322" s="11"/>
      <c r="BT1322" s="43">
        <f t="shared" si="3031"/>
        <v>0</v>
      </c>
      <c r="BU1322" s="11"/>
      <c r="BV1322" s="21"/>
      <c r="BW1322" s="21"/>
      <c r="BX1322" s="1" t="str">
        <f t="shared" si="3150"/>
        <v>0503</v>
      </c>
    </row>
    <row r="1323" spans="1:76" ht="15.6" customHeight="1" x14ac:dyDescent="0.3">
      <c r="A1323" s="62" t="s">
        <v>857</v>
      </c>
      <c r="B1323" s="63" t="s">
        <v>58</v>
      </c>
      <c r="C1323" s="62"/>
      <c r="D1323" s="62"/>
      <c r="E1323" s="64" t="s">
        <v>59</v>
      </c>
      <c r="F1323" s="11">
        <f t="shared" si="3152"/>
        <v>25000</v>
      </c>
      <c r="G1323" s="11">
        <f t="shared" si="3153"/>
        <v>24500</v>
      </c>
      <c r="H1323" s="11">
        <f t="shared" si="3154"/>
        <v>0</v>
      </c>
      <c r="I1323" s="11">
        <f t="shared" si="3155"/>
        <v>0</v>
      </c>
      <c r="J1323" s="11">
        <f t="shared" si="3156"/>
        <v>0</v>
      </c>
      <c r="K1323" s="11">
        <f t="shared" si="3157"/>
        <v>0</v>
      </c>
      <c r="L1323" s="11">
        <f t="shared" si="2984"/>
        <v>25000</v>
      </c>
      <c r="M1323" s="11">
        <f t="shared" si="2985"/>
        <v>24500</v>
      </c>
      <c r="N1323" s="11">
        <f t="shared" si="2986"/>
        <v>0</v>
      </c>
      <c r="O1323" s="11">
        <f t="shared" si="3158"/>
        <v>0</v>
      </c>
      <c r="P1323" s="11">
        <f t="shared" si="3159"/>
        <v>0</v>
      </c>
      <c r="Q1323" s="11">
        <f t="shared" si="3160"/>
        <v>0</v>
      </c>
      <c r="R1323" s="11">
        <f t="shared" si="3056"/>
        <v>25000</v>
      </c>
      <c r="S1323" s="11">
        <f t="shared" si="3057"/>
        <v>24500</v>
      </c>
      <c r="T1323" s="11">
        <f t="shared" si="3058"/>
        <v>0</v>
      </c>
      <c r="U1323" s="11">
        <f t="shared" si="3161"/>
        <v>0</v>
      </c>
      <c r="V1323" s="11">
        <f t="shared" si="3162"/>
        <v>0</v>
      </c>
      <c r="W1323" s="11">
        <f t="shared" si="3163"/>
        <v>0</v>
      </c>
      <c r="X1323" s="11">
        <f t="shared" si="3059"/>
        <v>25000</v>
      </c>
      <c r="Y1323" s="11">
        <f t="shared" si="3060"/>
        <v>24500</v>
      </c>
      <c r="Z1323" s="11">
        <f t="shared" si="3061"/>
        <v>0</v>
      </c>
      <c r="AA1323" s="11">
        <f t="shared" si="3164"/>
        <v>0</v>
      </c>
      <c r="AB1323" s="11">
        <f t="shared" si="3165"/>
        <v>0</v>
      </c>
      <c r="AC1323" s="11">
        <f t="shared" si="3166"/>
        <v>0</v>
      </c>
      <c r="AD1323" s="11">
        <f t="shared" si="3062"/>
        <v>25000</v>
      </c>
      <c r="AE1323" s="11">
        <f t="shared" si="3063"/>
        <v>24500</v>
      </c>
      <c r="AF1323" s="11">
        <f t="shared" si="3064"/>
        <v>0</v>
      </c>
      <c r="AG1323" s="11">
        <f t="shared" si="3167"/>
        <v>0</v>
      </c>
      <c r="AH1323" s="11">
        <f t="shared" si="3065"/>
        <v>25000</v>
      </c>
      <c r="AI1323" s="11">
        <f t="shared" si="3066"/>
        <v>24500</v>
      </c>
      <c r="AJ1323" s="11">
        <f t="shared" si="3067"/>
        <v>0</v>
      </c>
      <c r="AK1323" s="11">
        <f t="shared" si="3168"/>
        <v>0</v>
      </c>
      <c r="AL1323" s="11">
        <f t="shared" si="3169"/>
        <v>29713.194</v>
      </c>
      <c r="AM1323" s="11">
        <f t="shared" si="3170"/>
        <v>0</v>
      </c>
      <c r="AN1323" s="11">
        <f t="shared" si="3068"/>
        <v>25000</v>
      </c>
      <c r="AO1323" s="11">
        <f t="shared" si="3069"/>
        <v>54213.194000000003</v>
      </c>
      <c r="AP1323" s="11">
        <f t="shared" si="3070"/>
        <v>0</v>
      </c>
      <c r="AQ1323" s="11">
        <f t="shared" si="3171"/>
        <v>0</v>
      </c>
      <c r="AR1323" s="11">
        <f t="shared" si="3172"/>
        <v>-29713.194</v>
      </c>
      <c r="AS1323" s="11">
        <f t="shared" si="3173"/>
        <v>0</v>
      </c>
      <c r="AT1323" s="11">
        <f t="shared" si="3071"/>
        <v>25000</v>
      </c>
      <c r="AU1323" s="11">
        <f t="shared" si="3072"/>
        <v>24500.000000000004</v>
      </c>
      <c r="AV1323" s="11">
        <f t="shared" si="3073"/>
        <v>0</v>
      </c>
      <c r="AW1323" s="11">
        <f t="shared" si="3174"/>
        <v>0</v>
      </c>
      <c r="AX1323" s="11">
        <f t="shared" si="3175"/>
        <v>0</v>
      </c>
      <c r="AY1323" s="11">
        <f t="shared" si="3176"/>
        <v>0</v>
      </c>
      <c r="AZ1323" s="11">
        <f t="shared" si="3074"/>
        <v>25000</v>
      </c>
      <c r="BA1323" s="11">
        <f t="shared" si="3075"/>
        <v>24500.000000000004</v>
      </c>
      <c r="BB1323" s="11">
        <f t="shared" si="3076"/>
        <v>0</v>
      </c>
      <c r="BC1323" s="11">
        <f>BC1324</f>
        <v>0</v>
      </c>
      <c r="BD1323" s="11">
        <f>BD1324</f>
        <v>0</v>
      </c>
      <c r="BE1323" s="11">
        <f>BE1324</f>
        <v>0</v>
      </c>
      <c r="BF1323" s="11">
        <f t="shared" si="3077"/>
        <v>25000</v>
      </c>
      <c r="BG1323" s="11">
        <f t="shared" si="3078"/>
        <v>24500.000000000004</v>
      </c>
      <c r="BH1323" s="11">
        <f t="shared" si="3079"/>
        <v>0</v>
      </c>
      <c r="BI1323" s="11">
        <f>BI1324</f>
        <v>0</v>
      </c>
      <c r="BJ1323" s="11">
        <f>BJ1324</f>
        <v>0</v>
      </c>
      <c r="BK1323" s="11">
        <f>BK1324</f>
        <v>0</v>
      </c>
      <c r="BL1323" s="11">
        <f t="shared" si="3027"/>
        <v>25000</v>
      </c>
      <c r="BM1323" s="11">
        <f>BM1324</f>
        <v>0</v>
      </c>
      <c r="BN1323" s="43">
        <f t="shared" si="3029"/>
        <v>25000</v>
      </c>
      <c r="BO1323" s="11">
        <f t="shared" si="3148"/>
        <v>24500.000000000004</v>
      </c>
      <c r="BP1323" s="11">
        <f>BP1324</f>
        <v>0</v>
      </c>
      <c r="BQ1323" s="43">
        <f t="shared" si="3030"/>
        <v>24500.000000000004</v>
      </c>
      <c r="BR1323" s="11">
        <f t="shared" si="3149"/>
        <v>0</v>
      </c>
      <c r="BS1323" s="11">
        <f>BS1324</f>
        <v>0</v>
      </c>
      <c r="BT1323" s="43">
        <f t="shared" si="3031"/>
        <v>0</v>
      </c>
      <c r="BU1323" s="11">
        <f>BU1324</f>
        <v>0</v>
      </c>
      <c r="BV1323" s="21"/>
      <c r="BW1323" s="21"/>
      <c r="BX1323" s="1" t="str">
        <f t="shared" si="3150"/>
        <v/>
      </c>
    </row>
    <row r="1324" spans="1:76" ht="15.6" customHeight="1" x14ac:dyDescent="0.3">
      <c r="A1324" s="62" t="s">
        <v>857</v>
      </c>
      <c r="B1324" s="63">
        <v>800</v>
      </c>
      <c r="C1324" s="62" t="s">
        <v>66</v>
      </c>
      <c r="D1324" s="62" t="s">
        <v>67</v>
      </c>
      <c r="E1324" s="64" t="s">
        <v>68</v>
      </c>
      <c r="F1324" s="11">
        <v>25000</v>
      </c>
      <c r="G1324" s="11">
        <v>24500</v>
      </c>
      <c r="H1324" s="11">
        <v>0</v>
      </c>
      <c r="I1324" s="11"/>
      <c r="J1324" s="11"/>
      <c r="K1324" s="11"/>
      <c r="L1324" s="11">
        <f t="shared" si="2984"/>
        <v>25000</v>
      </c>
      <c r="M1324" s="11">
        <f t="shared" si="2985"/>
        <v>24500</v>
      </c>
      <c r="N1324" s="11">
        <f t="shared" si="2986"/>
        <v>0</v>
      </c>
      <c r="O1324" s="11"/>
      <c r="P1324" s="11"/>
      <c r="Q1324" s="11"/>
      <c r="R1324" s="11">
        <f t="shared" si="3056"/>
        <v>25000</v>
      </c>
      <c r="S1324" s="11">
        <f t="shared" si="3057"/>
        <v>24500</v>
      </c>
      <c r="T1324" s="11">
        <f t="shared" si="3058"/>
        <v>0</v>
      </c>
      <c r="U1324" s="11"/>
      <c r="V1324" s="11"/>
      <c r="W1324" s="11"/>
      <c r="X1324" s="11">
        <f t="shared" si="3059"/>
        <v>25000</v>
      </c>
      <c r="Y1324" s="11">
        <f t="shared" si="3060"/>
        <v>24500</v>
      </c>
      <c r="Z1324" s="11">
        <f t="shared" si="3061"/>
        <v>0</v>
      </c>
      <c r="AA1324" s="11"/>
      <c r="AB1324" s="11"/>
      <c r="AC1324" s="11"/>
      <c r="AD1324" s="11">
        <f t="shared" si="3062"/>
        <v>25000</v>
      </c>
      <c r="AE1324" s="11">
        <f t="shared" si="3063"/>
        <v>24500</v>
      </c>
      <c r="AF1324" s="11">
        <f t="shared" si="3064"/>
        <v>0</v>
      </c>
      <c r="AG1324" s="11"/>
      <c r="AH1324" s="11">
        <f t="shared" si="3065"/>
        <v>25000</v>
      </c>
      <c r="AI1324" s="11">
        <f t="shared" si="3066"/>
        <v>24500</v>
      </c>
      <c r="AJ1324" s="11">
        <f t="shared" si="3067"/>
        <v>0</v>
      </c>
      <c r="AK1324" s="11"/>
      <c r="AL1324" s="11">
        <v>29713.194</v>
      </c>
      <c r="AM1324" s="11"/>
      <c r="AN1324" s="11">
        <f t="shared" si="3068"/>
        <v>25000</v>
      </c>
      <c r="AO1324" s="11">
        <f t="shared" si="3069"/>
        <v>54213.194000000003</v>
      </c>
      <c r="AP1324" s="11">
        <f t="shared" si="3070"/>
        <v>0</v>
      </c>
      <c r="AQ1324" s="11"/>
      <c r="AR1324" s="11">
        <v>-29713.194</v>
      </c>
      <c r="AS1324" s="11"/>
      <c r="AT1324" s="11">
        <f t="shared" si="3071"/>
        <v>25000</v>
      </c>
      <c r="AU1324" s="11">
        <f t="shared" si="3072"/>
        <v>24500.000000000004</v>
      </c>
      <c r="AV1324" s="11">
        <f t="shared" si="3073"/>
        <v>0</v>
      </c>
      <c r="AW1324" s="11"/>
      <c r="AX1324" s="11"/>
      <c r="AY1324" s="11"/>
      <c r="AZ1324" s="11">
        <f t="shared" si="3074"/>
        <v>25000</v>
      </c>
      <c r="BA1324" s="11">
        <f t="shared" si="3075"/>
        <v>24500.000000000004</v>
      </c>
      <c r="BB1324" s="11">
        <f t="shared" si="3076"/>
        <v>0</v>
      </c>
      <c r="BC1324" s="11"/>
      <c r="BD1324" s="11"/>
      <c r="BE1324" s="11"/>
      <c r="BF1324" s="11">
        <f t="shared" si="3077"/>
        <v>25000</v>
      </c>
      <c r="BG1324" s="11">
        <f t="shared" si="3078"/>
        <v>24500.000000000004</v>
      </c>
      <c r="BH1324" s="11">
        <f t="shared" si="3079"/>
        <v>0</v>
      </c>
      <c r="BI1324" s="11"/>
      <c r="BJ1324" s="11"/>
      <c r="BK1324" s="11"/>
      <c r="BL1324" s="11">
        <f t="shared" si="3027"/>
        <v>25000</v>
      </c>
      <c r="BM1324" s="11"/>
      <c r="BN1324" s="43">
        <f t="shared" si="3029"/>
        <v>25000</v>
      </c>
      <c r="BO1324" s="11">
        <f t="shared" si="3148"/>
        <v>24500.000000000004</v>
      </c>
      <c r="BP1324" s="11"/>
      <c r="BQ1324" s="43">
        <f t="shared" si="3030"/>
        <v>24500.000000000004</v>
      </c>
      <c r="BR1324" s="11">
        <f t="shared" si="3149"/>
        <v>0</v>
      </c>
      <c r="BS1324" s="11"/>
      <c r="BT1324" s="43">
        <f t="shared" si="3031"/>
        <v>0</v>
      </c>
      <c r="BU1324" s="11"/>
      <c r="BV1324" s="21"/>
      <c r="BW1324" s="21"/>
      <c r="BX1324" s="1" t="str">
        <f t="shared" si="3150"/>
        <v>0503</v>
      </c>
    </row>
    <row r="1325" spans="1:76" ht="15.6" customHeight="1" x14ac:dyDescent="0.3">
      <c r="A1325" s="62" t="s">
        <v>859</v>
      </c>
      <c r="B1325" s="63"/>
      <c r="C1325" s="62"/>
      <c r="D1325" s="62"/>
      <c r="E1325" s="64" t="s">
        <v>860</v>
      </c>
      <c r="F1325" s="11">
        <f t="shared" si="3152"/>
        <v>10487.1</v>
      </c>
      <c r="G1325" s="11">
        <f t="shared" si="3153"/>
        <v>10729.8</v>
      </c>
      <c r="H1325" s="11">
        <f t="shared" si="3154"/>
        <v>10729.8</v>
      </c>
      <c r="I1325" s="11">
        <f t="shared" si="3155"/>
        <v>0</v>
      </c>
      <c r="J1325" s="11">
        <f t="shared" si="3156"/>
        <v>0</v>
      </c>
      <c r="K1325" s="11">
        <f t="shared" si="3157"/>
        <v>0</v>
      </c>
      <c r="L1325" s="11">
        <f t="shared" si="2984"/>
        <v>10487.1</v>
      </c>
      <c r="M1325" s="11">
        <f t="shared" si="2985"/>
        <v>10729.8</v>
      </c>
      <c r="N1325" s="11">
        <f t="shared" si="2986"/>
        <v>10729.8</v>
      </c>
      <c r="O1325" s="11">
        <f t="shared" si="3158"/>
        <v>73160.539999999994</v>
      </c>
      <c r="P1325" s="11">
        <f t="shared" si="3159"/>
        <v>0</v>
      </c>
      <c r="Q1325" s="11">
        <f t="shared" si="3160"/>
        <v>0</v>
      </c>
      <c r="R1325" s="11">
        <f t="shared" si="3056"/>
        <v>83647.64</v>
      </c>
      <c r="S1325" s="11">
        <f t="shared" si="3057"/>
        <v>10729.8</v>
      </c>
      <c r="T1325" s="11">
        <f t="shared" si="3058"/>
        <v>10729.8</v>
      </c>
      <c r="U1325" s="11">
        <f t="shared" si="3161"/>
        <v>-16875.439999999999</v>
      </c>
      <c r="V1325" s="11">
        <f t="shared" si="3162"/>
        <v>0</v>
      </c>
      <c r="W1325" s="11">
        <f t="shared" si="3163"/>
        <v>0</v>
      </c>
      <c r="X1325" s="11">
        <f t="shared" si="3059"/>
        <v>66772.2</v>
      </c>
      <c r="Y1325" s="11">
        <f t="shared" si="3060"/>
        <v>10729.8</v>
      </c>
      <c r="Z1325" s="11">
        <f t="shared" si="3061"/>
        <v>10729.8</v>
      </c>
      <c r="AA1325" s="11">
        <f t="shared" si="3164"/>
        <v>0</v>
      </c>
      <c r="AB1325" s="11">
        <f t="shared" si="3165"/>
        <v>0</v>
      </c>
      <c r="AC1325" s="11">
        <f t="shared" si="3166"/>
        <v>0</v>
      </c>
      <c r="AD1325" s="11">
        <f t="shared" si="3062"/>
        <v>66772.2</v>
      </c>
      <c r="AE1325" s="11">
        <f t="shared" si="3063"/>
        <v>10729.8</v>
      </c>
      <c r="AF1325" s="11">
        <f t="shared" si="3064"/>
        <v>10729.8</v>
      </c>
      <c r="AG1325" s="11">
        <f t="shared" si="3167"/>
        <v>0</v>
      </c>
      <c r="AH1325" s="11">
        <f t="shared" si="3065"/>
        <v>66772.2</v>
      </c>
      <c r="AI1325" s="11">
        <f t="shared" si="3066"/>
        <v>10729.8</v>
      </c>
      <c r="AJ1325" s="11">
        <f t="shared" si="3067"/>
        <v>10729.8</v>
      </c>
      <c r="AK1325" s="11">
        <f t="shared" si="3168"/>
        <v>0</v>
      </c>
      <c r="AL1325" s="11">
        <f t="shared" si="3169"/>
        <v>0</v>
      </c>
      <c r="AM1325" s="11">
        <f t="shared" si="3170"/>
        <v>0</v>
      </c>
      <c r="AN1325" s="11">
        <f t="shared" si="3068"/>
        <v>66772.2</v>
      </c>
      <c r="AO1325" s="11">
        <f t="shared" si="3069"/>
        <v>10729.8</v>
      </c>
      <c r="AP1325" s="11">
        <f t="shared" si="3070"/>
        <v>10729.8</v>
      </c>
      <c r="AQ1325" s="11">
        <f t="shared" si="3171"/>
        <v>0</v>
      </c>
      <c r="AR1325" s="11">
        <f t="shared" si="3172"/>
        <v>0</v>
      </c>
      <c r="AS1325" s="11">
        <f t="shared" si="3173"/>
        <v>0</v>
      </c>
      <c r="AT1325" s="11">
        <f t="shared" si="3071"/>
        <v>66772.2</v>
      </c>
      <c r="AU1325" s="11">
        <f t="shared" si="3072"/>
        <v>10729.8</v>
      </c>
      <c r="AV1325" s="11">
        <f t="shared" si="3073"/>
        <v>10729.8</v>
      </c>
      <c r="AW1325" s="11">
        <f t="shared" si="3174"/>
        <v>0</v>
      </c>
      <c r="AX1325" s="11">
        <f t="shared" si="3175"/>
        <v>0</v>
      </c>
      <c r="AY1325" s="11">
        <f t="shared" si="3176"/>
        <v>0</v>
      </c>
      <c r="AZ1325" s="11">
        <f t="shared" si="3074"/>
        <v>66772.2</v>
      </c>
      <c r="BA1325" s="11">
        <f t="shared" si="3075"/>
        <v>10729.8</v>
      </c>
      <c r="BB1325" s="11">
        <f t="shared" si="3076"/>
        <v>10729.8</v>
      </c>
      <c r="BC1325" s="11">
        <f t="shared" ref="BC1325:BC1328" si="3186">BC1326</f>
        <v>0</v>
      </c>
      <c r="BD1325" s="11">
        <f t="shared" ref="BD1325:BD1328" si="3187">BD1326</f>
        <v>0</v>
      </c>
      <c r="BE1325" s="11">
        <f t="shared" ref="BE1325:BE1328" si="3188">BE1326</f>
        <v>0</v>
      </c>
      <c r="BF1325" s="11">
        <f t="shared" si="3077"/>
        <v>66772.2</v>
      </c>
      <c r="BG1325" s="11">
        <f t="shared" si="3078"/>
        <v>10729.8</v>
      </c>
      <c r="BH1325" s="11">
        <f t="shared" si="3079"/>
        <v>10729.8</v>
      </c>
      <c r="BI1325" s="11">
        <f t="shared" ref="BI1325:BI1328" si="3189">BI1326</f>
        <v>0</v>
      </c>
      <c r="BJ1325" s="11">
        <f t="shared" ref="BJ1325:BJ1328" si="3190">BJ1326</f>
        <v>0</v>
      </c>
      <c r="BK1325" s="11">
        <f t="shared" ref="BK1325:BK1328" si="3191">BK1326</f>
        <v>0</v>
      </c>
      <c r="BL1325" s="11">
        <f t="shared" si="3027"/>
        <v>66772.2</v>
      </c>
      <c r="BM1325" s="11">
        <f t="shared" ref="BM1325:BM1328" si="3192">BM1326</f>
        <v>0</v>
      </c>
      <c r="BN1325" s="43">
        <f t="shared" si="3029"/>
        <v>66772.2</v>
      </c>
      <c r="BO1325" s="11">
        <f t="shared" si="3148"/>
        <v>10729.8</v>
      </c>
      <c r="BP1325" s="11">
        <f t="shared" ref="BP1325:BU1328" si="3193">BP1326</f>
        <v>0</v>
      </c>
      <c r="BQ1325" s="43">
        <f t="shared" si="3030"/>
        <v>10729.8</v>
      </c>
      <c r="BR1325" s="11">
        <f t="shared" si="3149"/>
        <v>10729.8</v>
      </c>
      <c r="BS1325" s="11">
        <f t="shared" si="3193"/>
        <v>0</v>
      </c>
      <c r="BT1325" s="43">
        <f t="shared" si="3031"/>
        <v>10729.8</v>
      </c>
      <c r="BU1325" s="11">
        <f t="shared" si="3193"/>
        <v>0</v>
      </c>
      <c r="BV1325" s="21"/>
      <c r="BW1325" s="21"/>
      <c r="BX1325" s="1" t="str">
        <f t="shared" si="3150"/>
        <v/>
      </c>
    </row>
    <row r="1326" spans="1:76" ht="46.8" customHeight="1" x14ac:dyDescent="0.3">
      <c r="A1326" s="62" t="s">
        <v>859</v>
      </c>
      <c r="B1326" s="63" t="s">
        <v>82</v>
      </c>
      <c r="C1326" s="62"/>
      <c r="D1326" s="62"/>
      <c r="E1326" s="64" t="s">
        <v>83</v>
      </c>
      <c r="F1326" s="11">
        <f t="shared" si="3152"/>
        <v>10487.1</v>
      </c>
      <c r="G1326" s="11">
        <f t="shared" si="3153"/>
        <v>10729.8</v>
      </c>
      <c r="H1326" s="11">
        <f t="shared" si="3154"/>
        <v>10729.8</v>
      </c>
      <c r="I1326" s="11">
        <f t="shared" si="3155"/>
        <v>0</v>
      </c>
      <c r="J1326" s="11">
        <f t="shared" si="3156"/>
        <v>0</v>
      </c>
      <c r="K1326" s="11">
        <f t="shared" si="3157"/>
        <v>0</v>
      </c>
      <c r="L1326" s="11">
        <f t="shared" si="2984"/>
        <v>10487.1</v>
      </c>
      <c r="M1326" s="11">
        <f t="shared" si="2985"/>
        <v>10729.8</v>
      </c>
      <c r="N1326" s="11">
        <f t="shared" si="2986"/>
        <v>10729.8</v>
      </c>
      <c r="O1326" s="11">
        <f t="shared" si="3158"/>
        <v>73160.539999999994</v>
      </c>
      <c r="P1326" s="11">
        <f t="shared" si="3159"/>
        <v>0</v>
      </c>
      <c r="Q1326" s="11">
        <f t="shared" si="3160"/>
        <v>0</v>
      </c>
      <c r="R1326" s="11">
        <f t="shared" si="3056"/>
        <v>83647.64</v>
      </c>
      <c r="S1326" s="11">
        <f t="shared" si="3057"/>
        <v>10729.8</v>
      </c>
      <c r="T1326" s="11">
        <f t="shared" si="3058"/>
        <v>10729.8</v>
      </c>
      <c r="U1326" s="11">
        <f t="shared" si="3161"/>
        <v>-16875.439999999999</v>
      </c>
      <c r="V1326" s="11">
        <f t="shared" si="3162"/>
        <v>0</v>
      </c>
      <c r="W1326" s="11">
        <f t="shared" si="3163"/>
        <v>0</v>
      </c>
      <c r="X1326" s="11">
        <f t="shared" si="3059"/>
        <v>66772.2</v>
      </c>
      <c r="Y1326" s="11">
        <f t="shared" si="3060"/>
        <v>10729.8</v>
      </c>
      <c r="Z1326" s="11">
        <f t="shared" si="3061"/>
        <v>10729.8</v>
      </c>
      <c r="AA1326" s="11">
        <f t="shared" si="3164"/>
        <v>0</v>
      </c>
      <c r="AB1326" s="11">
        <f t="shared" si="3165"/>
        <v>0</v>
      </c>
      <c r="AC1326" s="11">
        <f t="shared" si="3166"/>
        <v>0</v>
      </c>
      <c r="AD1326" s="11">
        <f t="shared" si="3062"/>
        <v>66772.2</v>
      </c>
      <c r="AE1326" s="11">
        <f t="shared" si="3063"/>
        <v>10729.8</v>
      </c>
      <c r="AF1326" s="11">
        <f t="shared" si="3064"/>
        <v>10729.8</v>
      </c>
      <c r="AG1326" s="11">
        <f t="shared" si="3167"/>
        <v>0</v>
      </c>
      <c r="AH1326" s="11">
        <f t="shared" si="3065"/>
        <v>66772.2</v>
      </c>
      <c r="AI1326" s="11">
        <f t="shared" si="3066"/>
        <v>10729.8</v>
      </c>
      <c r="AJ1326" s="11">
        <f t="shared" si="3067"/>
        <v>10729.8</v>
      </c>
      <c r="AK1326" s="11">
        <f t="shared" si="3168"/>
        <v>0</v>
      </c>
      <c r="AL1326" s="11">
        <f t="shared" si="3169"/>
        <v>0</v>
      </c>
      <c r="AM1326" s="11">
        <f t="shared" si="3170"/>
        <v>0</v>
      </c>
      <c r="AN1326" s="11">
        <f t="shared" si="3068"/>
        <v>66772.2</v>
      </c>
      <c r="AO1326" s="11">
        <f t="shared" si="3069"/>
        <v>10729.8</v>
      </c>
      <c r="AP1326" s="11">
        <f t="shared" si="3070"/>
        <v>10729.8</v>
      </c>
      <c r="AQ1326" s="11">
        <f t="shared" si="3171"/>
        <v>0</v>
      </c>
      <c r="AR1326" s="11">
        <f t="shared" si="3172"/>
        <v>0</v>
      </c>
      <c r="AS1326" s="11">
        <f t="shared" si="3173"/>
        <v>0</v>
      </c>
      <c r="AT1326" s="11">
        <f t="shared" si="3071"/>
        <v>66772.2</v>
      </c>
      <c r="AU1326" s="11">
        <f t="shared" si="3072"/>
        <v>10729.8</v>
      </c>
      <c r="AV1326" s="11">
        <f t="shared" si="3073"/>
        <v>10729.8</v>
      </c>
      <c r="AW1326" s="11">
        <f t="shared" si="3174"/>
        <v>0</v>
      </c>
      <c r="AX1326" s="11">
        <f t="shared" si="3175"/>
        <v>0</v>
      </c>
      <c r="AY1326" s="11">
        <f t="shared" si="3176"/>
        <v>0</v>
      </c>
      <c r="AZ1326" s="11">
        <f t="shared" si="3074"/>
        <v>66772.2</v>
      </c>
      <c r="BA1326" s="11">
        <f t="shared" si="3075"/>
        <v>10729.8</v>
      </c>
      <c r="BB1326" s="11">
        <f t="shared" si="3076"/>
        <v>10729.8</v>
      </c>
      <c r="BC1326" s="11">
        <f t="shared" si="3186"/>
        <v>0</v>
      </c>
      <c r="BD1326" s="11">
        <f t="shared" si="3187"/>
        <v>0</v>
      </c>
      <c r="BE1326" s="11">
        <f t="shared" si="3188"/>
        <v>0</v>
      </c>
      <c r="BF1326" s="11">
        <f t="shared" si="3077"/>
        <v>66772.2</v>
      </c>
      <c r="BG1326" s="11">
        <f t="shared" si="3078"/>
        <v>10729.8</v>
      </c>
      <c r="BH1326" s="11">
        <f t="shared" si="3079"/>
        <v>10729.8</v>
      </c>
      <c r="BI1326" s="11">
        <f t="shared" si="3189"/>
        <v>0</v>
      </c>
      <c r="BJ1326" s="11">
        <f t="shared" si="3190"/>
        <v>0</v>
      </c>
      <c r="BK1326" s="11">
        <f t="shared" si="3191"/>
        <v>0</v>
      </c>
      <c r="BL1326" s="11">
        <f t="shared" si="3027"/>
        <v>66772.2</v>
      </c>
      <c r="BM1326" s="11">
        <f t="shared" si="3192"/>
        <v>0</v>
      </c>
      <c r="BN1326" s="43">
        <f t="shared" si="3029"/>
        <v>66772.2</v>
      </c>
      <c r="BO1326" s="11">
        <f t="shared" si="3148"/>
        <v>10729.8</v>
      </c>
      <c r="BP1326" s="11">
        <f t="shared" si="3193"/>
        <v>0</v>
      </c>
      <c r="BQ1326" s="43">
        <f t="shared" si="3030"/>
        <v>10729.8</v>
      </c>
      <c r="BR1326" s="11">
        <f t="shared" si="3149"/>
        <v>10729.8</v>
      </c>
      <c r="BS1326" s="11">
        <f t="shared" si="3193"/>
        <v>0</v>
      </c>
      <c r="BT1326" s="43">
        <f t="shared" si="3031"/>
        <v>10729.8</v>
      </c>
      <c r="BU1326" s="11">
        <f t="shared" si="3193"/>
        <v>0</v>
      </c>
      <c r="BV1326" s="21"/>
      <c r="BW1326" s="21"/>
      <c r="BX1326" s="1" t="str">
        <f t="shared" si="3150"/>
        <v/>
      </c>
    </row>
    <row r="1327" spans="1:76" ht="15.6" customHeight="1" x14ac:dyDescent="0.3">
      <c r="A1327" s="62" t="s">
        <v>859</v>
      </c>
      <c r="B1327" s="63">
        <v>600</v>
      </c>
      <c r="C1327" s="62" t="s">
        <v>66</v>
      </c>
      <c r="D1327" s="62" t="s">
        <v>67</v>
      </c>
      <c r="E1327" s="64" t="s">
        <v>68</v>
      </c>
      <c r="F1327" s="11">
        <v>10487.1</v>
      </c>
      <c r="G1327" s="11">
        <v>10729.8</v>
      </c>
      <c r="H1327" s="11">
        <v>10729.8</v>
      </c>
      <c r="I1327" s="11"/>
      <c r="J1327" s="11"/>
      <c r="K1327" s="11"/>
      <c r="L1327" s="11">
        <f t="shared" ref="L1327:L1390" si="3194">F1327+I1327</f>
        <v>10487.1</v>
      </c>
      <c r="M1327" s="11">
        <f t="shared" ref="M1327:M1390" si="3195">G1327+J1327</f>
        <v>10729.8</v>
      </c>
      <c r="N1327" s="11">
        <f t="shared" ref="N1327:N1390" si="3196">H1327+K1327</f>
        <v>10729.8</v>
      </c>
      <c r="O1327" s="11">
        <v>73160.539999999994</v>
      </c>
      <c r="P1327" s="11"/>
      <c r="Q1327" s="11"/>
      <c r="R1327" s="11">
        <f t="shared" si="3056"/>
        <v>83647.64</v>
      </c>
      <c r="S1327" s="11">
        <f t="shared" si="3057"/>
        <v>10729.8</v>
      </c>
      <c r="T1327" s="11">
        <f t="shared" si="3058"/>
        <v>10729.8</v>
      </c>
      <c r="U1327" s="11">
        <v>-16875.439999999999</v>
      </c>
      <c r="V1327" s="11"/>
      <c r="W1327" s="11"/>
      <c r="X1327" s="11">
        <f t="shared" si="3059"/>
        <v>66772.2</v>
      </c>
      <c r="Y1327" s="11">
        <f t="shared" si="3060"/>
        <v>10729.8</v>
      </c>
      <c r="Z1327" s="11">
        <f t="shared" si="3061"/>
        <v>10729.8</v>
      </c>
      <c r="AA1327" s="11"/>
      <c r="AB1327" s="11"/>
      <c r="AC1327" s="11"/>
      <c r="AD1327" s="11">
        <f t="shared" si="3062"/>
        <v>66772.2</v>
      </c>
      <c r="AE1327" s="11">
        <f t="shared" si="3063"/>
        <v>10729.8</v>
      </c>
      <c r="AF1327" s="11">
        <f t="shared" si="3064"/>
        <v>10729.8</v>
      </c>
      <c r="AG1327" s="11"/>
      <c r="AH1327" s="11">
        <f t="shared" si="3065"/>
        <v>66772.2</v>
      </c>
      <c r="AI1327" s="11">
        <f t="shared" si="3066"/>
        <v>10729.8</v>
      </c>
      <c r="AJ1327" s="11">
        <f t="shared" si="3067"/>
        <v>10729.8</v>
      </c>
      <c r="AK1327" s="11"/>
      <c r="AL1327" s="11"/>
      <c r="AM1327" s="11"/>
      <c r="AN1327" s="11">
        <f t="shared" si="3068"/>
        <v>66772.2</v>
      </c>
      <c r="AO1327" s="11">
        <f t="shared" si="3069"/>
        <v>10729.8</v>
      </c>
      <c r="AP1327" s="11">
        <f t="shared" si="3070"/>
        <v>10729.8</v>
      </c>
      <c r="AQ1327" s="11"/>
      <c r="AR1327" s="11"/>
      <c r="AS1327" s="11"/>
      <c r="AT1327" s="11">
        <f t="shared" si="3071"/>
        <v>66772.2</v>
      </c>
      <c r="AU1327" s="11">
        <f t="shared" si="3072"/>
        <v>10729.8</v>
      </c>
      <c r="AV1327" s="11">
        <f t="shared" si="3073"/>
        <v>10729.8</v>
      </c>
      <c r="AW1327" s="11"/>
      <c r="AX1327" s="11"/>
      <c r="AY1327" s="11"/>
      <c r="AZ1327" s="11">
        <f t="shared" si="3074"/>
        <v>66772.2</v>
      </c>
      <c r="BA1327" s="11">
        <f t="shared" si="3075"/>
        <v>10729.8</v>
      </c>
      <c r="BB1327" s="11">
        <f t="shared" si="3076"/>
        <v>10729.8</v>
      </c>
      <c r="BC1327" s="11"/>
      <c r="BD1327" s="11"/>
      <c r="BE1327" s="11"/>
      <c r="BF1327" s="11">
        <f t="shared" si="3077"/>
        <v>66772.2</v>
      </c>
      <c r="BG1327" s="11">
        <f t="shared" si="3078"/>
        <v>10729.8</v>
      </c>
      <c r="BH1327" s="11">
        <f t="shared" si="3079"/>
        <v>10729.8</v>
      </c>
      <c r="BI1327" s="11"/>
      <c r="BJ1327" s="11"/>
      <c r="BK1327" s="11"/>
      <c r="BL1327" s="11">
        <f t="shared" si="3027"/>
        <v>66772.2</v>
      </c>
      <c r="BM1327" s="11"/>
      <c r="BN1327" s="43">
        <f t="shared" si="3029"/>
        <v>66772.2</v>
      </c>
      <c r="BO1327" s="11">
        <f t="shared" si="3148"/>
        <v>10729.8</v>
      </c>
      <c r="BP1327" s="11"/>
      <c r="BQ1327" s="43">
        <f t="shared" si="3030"/>
        <v>10729.8</v>
      </c>
      <c r="BR1327" s="11">
        <f t="shared" si="3149"/>
        <v>10729.8</v>
      </c>
      <c r="BS1327" s="11"/>
      <c r="BT1327" s="43">
        <f t="shared" si="3031"/>
        <v>10729.8</v>
      </c>
      <c r="BU1327" s="11"/>
      <c r="BV1327" s="21"/>
      <c r="BW1327" s="21"/>
      <c r="BX1327" s="1" t="str">
        <f t="shared" si="3150"/>
        <v>0503</v>
      </c>
    </row>
    <row r="1328" spans="1:76" ht="62.4" customHeight="1" x14ac:dyDescent="0.3">
      <c r="A1328" s="62" t="s">
        <v>861</v>
      </c>
      <c r="B1328" s="63"/>
      <c r="C1328" s="62"/>
      <c r="D1328" s="62"/>
      <c r="E1328" s="64" t="s">
        <v>862</v>
      </c>
      <c r="F1328" s="11">
        <f t="shared" si="3152"/>
        <v>88630.5</v>
      </c>
      <c r="G1328" s="11">
        <f t="shared" si="3153"/>
        <v>91233</v>
      </c>
      <c r="H1328" s="11">
        <f t="shared" si="3154"/>
        <v>91233</v>
      </c>
      <c r="I1328" s="11">
        <f t="shared" si="3155"/>
        <v>0</v>
      </c>
      <c r="J1328" s="11">
        <f t="shared" si="3156"/>
        <v>0</v>
      </c>
      <c r="K1328" s="11">
        <f t="shared" si="3157"/>
        <v>0</v>
      </c>
      <c r="L1328" s="11">
        <f t="shared" si="3194"/>
        <v>88630.5</v>
      </c>
      <c r="M1328" s="11">
        <f t="shared" si="3195"/>
        <v>91233</v>
      </c>
      <c r="N1328" s="11">
        <f t="shared" si="3196"/>
        <v>91233</v>
      </c>
      <c r="O1328" s="11">
        <f t="shared" si="3158"/>
        <v>12749.5</v>
      </c>
      <c r="P1328" s="11">
        <f t="shared" si="3159"/>
        <v>15536.8</v>
      </c>
      <c r="Q1328" s="11">
        <f t="shared" si="3160"/>
        <v>15536.8</v>
      </c>
      <c r="R1328" s="11">
        <f t="shared" si="3056"/>
        <v>101380</v>
      </c>
      <c r="S1328" s="11">
        <f t="shared" si="3057"/>
        <v>106769.8</v>
      </c>
      <c r="T1328" s="11">
        <f t="shared" si="3058"/>
        <v>106769.8</v>
      </c>
      <c r="U1328" s="11">
        <f t="shared" si="3161"/>
        <v>0</v>
      </c>
      <c r="V1328" s="11">
        <f t="shared" si="3162"/>
        <v>0</v>
      </c>
      <c r="W1328" s="11">
        <f t="shared" si="3163"/>
        <v>0</v>
      </c>
      <c r="X1328" s="11">
        <f t="shared" si="3059"/>
        <v>101380</v>
      </c>
      <c r="Y1328" s="11">
        <f t="shared" si="3060"/>
        <v>106769.8</v>
      </c>
      <c r="Z1328" s="11">
        <f t="shared" si="3061"/>
        <v>106769.8</v>
      </c>
      <c r="AA1328" s="11">
        <f t="shared" si="3164"/>
        <v>0</v>
      </c>
      <c r="AB1328" s="11">
        <f t="shared" si="3165"/>
        <v>0</v>
      </c>
      <c r="AC1328" s="11">
        <f t="shared" si="3166"/>
        <v>0</v>
      </c>
      <c r="AD1328" s="11">
        <f t="shared" si="3062"/>
        <v>101380</v>
      </c>
      <c r="AE1328" s="11">
        <f t="shared" si="3063"/>
        <v>106769.8</v>
      </c>
      <c r="AF1328" s="11">
        <f t="shared" si="3064"/>
        <v>106769.8</v>
      </c>
      <c r="AG1328" s="11">
        <f t="shared" si="3167"/>
        <v>0</v>
      </c>
      <c r="AH1328" s="11">
        <f t="shared" si="3065"/>
        <v>101380</v>
      </c>
      <c r="AI1328" s="11">
        <f t="shared" si="3066"/>
        <v>106769.8</v>
      </c>
      <c r="AJ1328" s="11">
        <f t="shared" si="3067"/>
        <v>106769.8</v>
      </c>
      <c r="AK1328" s="11">
        <f t="shared" si="3168"/>
        <v>0</v>
      </c>
      <c r="AL1328" s="11">
        <f t="shared" si="3169"/>
        <v>0</v>
      </c>
      <c r="AM1328" s="11">
        <f t="shared" si="3170"/>
        <v>0</v>
      </c>
      <c r="AN1328" s="11">
        <f t="shared" si="3068"/>
        <v>101380</v>
      </c>
      <c r="AO1328" s="11">
        <f t="shared" si="3069"/>
        <v>106769.8</v>
      </c>
      <c r="AP1328" s="11">
        <f t="shared" si="3070"/>
        <v>106769.8</v>
      </c>
      <c r="AQ1328" s="11">
        <f t="shared" si="3171"/>
        <v>0</v>
      </c>
      <c r="AR1328" s="11">
        <f t="shared" si="3172"/>
        <v>0</v>
      </c>
      <c r="AS1328" s="11">
        <f t="shared" si="3173"/>
        <v>0</v>
      </c>
      <c r="AT1328" s="11">
        <f t="shared" si="3071"/>
        <v>101380</v>
      </c>
      <c r="AU1328" s="11">
        <f t="shared" si="3072"/>
        <v>106769.8</v>
      </c>
      <c r="AV1328" s="11">
        <f t="shared" si="3073"/>
        <v>106769.8</v>
      </c>
      <c r="AW1328" s="11">
        <f t="shared" si="3174"/>
        <v>0</v>
      </c>
      <c r="AX1328" s="11">
        <f t="shared" si="3175"/>
        <v>0</v>
      </c>
      <c r="AY1328" s="11">
        <f t="shared" si="3176"/>
        <v>0</v>
      </c>
      <c r="AZ1328" s="11">
        <f t="shared" si="3074"/>
        <v>101380</v>
      </c>
      <c r="BA1328" s="11">
        <f t="shared" si="3075"/>
        <v>106769.8</v>
      </c>
      <c r="BB1328" s="11">
        <f t="shared" si="3076"/>
        <v>106769.8</v>
      </c>
      <c r="BC1328" s="11">
        <f t="shared" si="3186"/>
        <v>0</v>
      </c>
      <c r="BD1328" s="11">
        <f t="shared" si="3187"/>
        <v>0</v>
      </c>
      <c r="BE1328" s="11">
        <f t="shared" si="3188"/>
        <v>0</v>
      </c>
      <c r="BF1328" s="11">
        <f t="shared" si="3077"/>
        <v>101380</v>
      </c>
      <c r="BG1328" s="11">
        <f t="shared" si="3078"/>
        <v>106769.8</v>
      </c>
      <c r="BH1328" s="11">
        <f t="shared" si="3079"/>
        <v>106769.8</v>
      </c>
      <c r="BI1328" s="11">
        <f t="shared" si="3189"/>
        <v>0</v>
      </c>
      <c r="BJ1328" s="11">
        <f t="shared" si="3190"/>
        <v>0</v>
      </c>
      <c r="BK1328" s="11">
        <f t="shared" si="3191"/>
        <v>0</v>
      </c>
      <c r="BL1328" s="11">
        <f t="shared" si="3027"/>
        <v>101380</v>
      </c>
      <c r="BM1328" s="11">
        <f t="shared" si="3192"/>
        <v>0</v>
      </c>
      <c r="BN1328" s="43">
        <f t="shared" si="3029"/>
        <v>101380</v>
      </c>
      <c r="BO1328" s="11">
        <f t="shared" si="3148"/>
        <v>106769.8</v>
      </c>
      <c r="BP1328" s="11">
        <f t="shared" si="3193"/>
        <v>0</v>
      </c>
      <c r="BQ1328" s="43">
        <f t="shared" si="3030"/>
        <v>106769.8</v>
      </c>
      <c r="BR1328" s="11">
        <f t="shared" si="3149"/>
        <v>106769.8</v>
      </c>
      <c r="BS1328" s="11">
        <f t="shared" si="3193"/>
        <v>0</v>
      </c>
      <c r="BT1328" s="43">
        <f t="shared" si="3031"/>
        <v>106769.8</v>
      </c>
      <c r="BU1328" s="11">
        <f t="shared" si="3193"/>
        <v>0</v>
      </c>
      <c r="BV1328" s="21"/>
      <c r="BW1328" s="21"/>
      <c r="BX1328" s="1" t="str">
        <f t="shared" si="3150"/>
        <v/>
      </c>
    </row>
    <row r="1329" spans="1:77" ht="31.2" customHeight="1" x14ac:dyDescent="0.3">
      <c r="A1329" s="62" t="s">
        <v>863</v>
      </c>
      <c r="B1329" s="63"/>
      <c r="C1329" s="62"/>
      <c r="D1329" s="62"/>
      <c r="E1329" s="64" t="s">
        <v>195</v>
      </c>
      <c r="F1329" s="11">
        <f t="shared" ref="F1329:K1329" si="3197">F1330+F1332</f>
        <v>88630.5</v>
      </c>
      <c r="G1329" s="11">
        <f t="shared" si="3197"/>
        <v>91233</v>
      </c>
      <c r="H1329" s="11">
        <f t="shared" si="3197"/>
        <v>91233</v>
      </c>
      <c r="I1329" s="11">
        <f t="shared" si="3197"/>
        <v>0</v>
      </c>
      <c r="J1329" s="11">
        <f t="shared" si="3197"/>
        <v>0</v>
      </c>
      <c r="K1329" s="11">
        <f t="shared" si="3197"/>
        <v>0</v>
      </c>
      <c r="L1329" s="11">
        <f t="shared" si="3194"/>
        <v>88630.5</v>
      </c>
      <c r="M1329" s="11">
        <f t="shared" si="3195"/>
        <v>91233</v>
      </c>
      <c r="N1329" s="11">
        <f t="shared" si="3196"/>
        <v>91233</v>
      </c>
      <c r="O1329" s="11">
        <f>O1330+O1332</f>
        <v>12749.5</v>
      </c>
      <c r="P1329" s="11">
        <f>P1330+P1332</f>
        <v>15536.8</v>
      </c>
      <c r="Q1329" s="11">
        <f>Q1330+Q1332</f>
        <v>15536.8</v>
      </c>
      <c r="R1329" s="11">
        <f t="shared" si="3056"/>
        <v>101380</v>
      </c>
      <c r="S1329" s="11">
        <f t="shared" si="3057"/>
        <v>106769.8</v>
      </c>
      <c r="T1329" s="11">
        <f t="shared" si="3058"/>
        <v>106769.8</v>
      </c>
      <c r="U1329" s="11">
        <f>U1330+U1332</f>
        <v>0</v>
      </c>
      <c r="V1329" s="11">
        <f>V1330+V1332</f>
        <v>0</v>
      </c>
      <c r="W1329" s="11">
        <f>W1330+W1332</f>
        <v>0</v>
      </c>
      <c r="X1329" s="11">
        <f t="shared" si="3059"/>
        <v>101380</v>
      </c>
      <c r="Y1329" s="11">
        <f t="shared" si="3060"/>
        <v>106769.8</v>
      </c>
      <c r="Z1329" s="11">
        <f t="shared" si="3061"/>
        <v>106769.8</v>
      </c>
      <c r="AA1329" s="11">
        <f>AA1330+AA1332</f>
        <v>0</v>
      </c>
      <c r="AB1329" s="11">
        <f>AB1330+AB1332</f>
        <v>0</v>
      </c>
      <c r="AC1329" s="11">
        <f>AC1330+AC1332</f>
        <v>0</v>
      </c>
      <c r="AD1329" s="11">
        <f t="shared" si="3062"/>
        <v>101380</v>
      </c>
      <c r="AE1329" s="11">
        <f t="shared" si="3063"/>
        <v>106769.8</v>
      </c>
      <c r="AF1329" s="11">
        <f t="shared" si="3064"/>
        <v>106769.8</v>
      </c>
      <c r="AG1329" s="11">
        <f>AG1330+AG1332</f>
        <v>0</v>
      </c>
      <c r="AH1329" s="11">
        <f t="shared" si="3065"/>
        <v>101380</v>
      </c>
      <c r="AI1329" s="11">
        <f t="shared" si="3066"/>
        <v>106769.8</v>
      </c>
      <c r="AJ1329" s="11">
        <f t="shared" si="3067"/>
        <v>106769.8</v>
      </c>
      <c r="AK1329" s="11">
        <f>AK1330+AK1332</f>
        <v>0</v>
      </c>
      <c r="AL1329" s="11">
        <f>AL1330+AL1332</f>
        <v>0</v>
      </c>
      <c r="AM1329" s="11">
        <f>AM1330+AM1332</f>
        <v>0</v>
      </c>
      <c r="AN1329" s="11">
        <f t="shared" si="3068"/>
        <v>101380</v>
      </c>
      <c r="AO1329" s="11">
        <f t="shared" si="3069"/>
        <v>106769.8</v>
      </c>
      <c r="AP1329" s="11">
        <f t="shared" si="3070"/>
        <v>106769.8</v>
      </c>
      <c r="AQ1329" s="11">
        <f>AQ1330+AQ1332</f>
        <v>0</v>
      </c>
      <c r="AR1329" s="11">
        <f>AR1330+AR1332</f>
        <v>0</v>
      </c>
      <c r="AS1329" s="11">
        <f>AS1330+AS1332</f>
        <v>0</v>
      </c>
      <c r="AT1329" s="11">
        <f t="shared" si="3071"/>
        <v>101380</v>
      </c>
      <c r="AU1329" s="11">
        <f t="shared" si="3072"/>
        <v>106769.8</v>
      </c>
      <c r="AV1329" s="11">
        <f t="shared" si="3073"/>
        <v>106769.8</v>
      </c>
      <c r="AW1329" s="11">
        <f>AW1330+AW1332</f>
        <v>0</v>
      </c>
      <c r="AX1329" s="11">
        <f>AX1330+AX1332</f>
        <v>0</v>
      </c>
      <c r="AY1329" s="11">
        <f>AY1330+AY1332</f>
        <v>0</v>
      </c>
      <c r="AZ1329" s="11">
        <f t="shared" si="3074"/>
        <v>101380</v>
      </c>
      <c r="BA1329" s="11">
        <f t="shared" si="3075"/>
        <v>106769.8</v>
      </c>
      <c r="BB1329" s="11">
        <f t="shared" si="3076"/>
        <v>106769.8</v>
      </c>
      <c r="BC1329" s="11">
        <f>BC1330+BC1332</f>
        <v>0</v>
      </c>
      <c r="BD1329" s="11">
        <f>BD1330+BD1332</f>
        <v>0</v>
      </c>
      <c r="BE1329" s="11">
        <f>BE1330+BE1332</f>
        <v>0</v>
      </c>
      <c r="BF1329" s="11">
        <f t="shared" si="3077"/>
        <v>101380</v>
      </c>
      <c r="BG1329" s="11">
        <f t="shared" si="3078"/>
        <v>106769.8</v>
      </c>
      <c r="BH1329" s="11">
        <f t="shared" si="3079"/>
        <v>106769.8</v>
      </c>
      <c r="BI1329" s="11">
        <f>BI1330+BI1332</f>
        <v>0</v>
      </c>
      <c r="BJ1329" s="11">
        <f>BJ1330+BJ1332</f>
        <v>0</v>
      </c>
      <c r="BK1329" s="11">
        <f>BK1330+BK1332</f>
        <v>0</v>
      </c>
      <c r="BL1329" s="11">
        <f t="shared" si="3027"/>
        <v>101380</v>
      </c>
      <c r="BM1329" s="11">
        <f>BM1330+BM1332</f>
        <v>0</v>
      </c>
      <c r="BN1329" s="43">
        <f t="shared" si="3029"/>
        <v>101380</v>
      </c>
      <c r="BO1329" s="11">
        <f t="shared" si="3148"/>
        <v>106769.8</v>
      </c>
      <c r="BP1329" s="11">
        <f>BP1330+BP1332</f>
        <v>0</v>
      </c>
      <c r="BQ1329" s="43">
        <f t="shared" si="3030"/>
        <v>106769.8</v>
      </c>
      <c r="BR1329" s="11">
        <f t="shared" si="3149"/>
        <v>106769.8</v>
      </c>
      <c r="BS1329" s="11">
        <f>BS1330+BS1332</f>
        <v>0</v>
      </c>
      <c r="BT1329" s="43">
        <f t="shared" si="3031"/>
        <v>106769.8</v>
      </c>
      <c r="BU1329" s="11">
        <f>BU1330+BU1332</f>
        <v>0</v>
      </c>
      <c r="BV1329" s="21"/>
      <c r="BW1329" s="21"/>
      <c r="BX1329" s="1" t="str">
        <f t="shared" si="3150"/>
        <v/>
      </c>
    </row>
    <row r="1330" spans="1:77" ht="78" customHeight="1" x14ac:dyDescent="0.3">
      <c r="A1330" s="62" t="s">
        <v>863</v>
      </c>
      <c r="B1330" s="63" t="s">
        <v>167</v>
      </c>
      <c r="C1330" s="62"/>
      <c r="D1330" s="62"/>
      <c r="E1330" s="64" t="s">
        <v>168</v>
      </c>
      <c r="F1330" s="11">
        <f t="shared" ref="F1330:K1330" si="3198">F1331</f>
        <v>84660.4</v>
      </c>
      <c r="G1330" s="11">
        <f t="shared" si="3198"/>
        <v>87262.9</v>
      </c>
      <c r="H1330" s="11">
        <f t="shared" si="3198"/>
        <v>87262.9</v>
      </c>
      <c r="I1330" s="11">
        <f t="shared" si="3198"/>
        <v>0</v>
      </c>
      <c r="J1330" s="11">
        <f t="shared" si="3198"/>
        <v>0</v>
      </c>
      <c r="K1330" s="11">
        <f t="shared" si="3198"/>
        <v>0</v>
      </c>
      <c r="L1330" s="11">
        <f t="shared" si="3194"/>
        <v>84660.4</v>
      </c>
      <c r="M1330" s="11">
        <f t="shared" si="3195"/>
        <v>87262.9</v>
      </c>
      <c r="N1330" s="11">
        <f t="shared" si="3196"/>
        <v>87262.9</v>
      </c>
      <c r="O1330" s="11">
        <f>O1331</f>
        <v>12749.5</v>
      </c>
      <c r="P1330" s="11">
        <f>P1331</f>
        <v>15536.8</v>
      </c>
      <c r="Q1330" s="11">
        <f>Q1331</f>
        <v>15536.8</v>
      </c>
      <c r="R1330" s="11">
        <f t="shared" si="3056"/>
        <v>97409.9</v>
      </c>
      <c r="S1330" s="11">
        <f t="shared" si="3057"/>
        <v>102799.7</v>
      </c>
      <c r="T1330" s="11">
        <f t="shared" si="3058"/>
        <v>102799.7</v>
      </c>
      <c r="U1330" s="11">
        <f>U1331</f>
        <v>0</v>
      </c>
      <c r="V1330" s="11">
        <f>V1331</f>
        <v>0</v>
      </c>
      <c r="W1330" s="11">
        <f>W1331</f>
        <v>0</v>
      </c>
      <c r="X1330" s="11">
        <f t="shared" si="3059"/>
        <v>97409.9</v>
      </c>
      <c r="Y1330" s="11">
        <f t="shared" si="3060"/>
        <v>102799.7</v>
      </c>
      <c r="Z1330" s="11">
        <f t="shared" si="3061"/>
        <v>102799.7</v>
      </c>
      <c r="AA1330" s="11">
        <f>AA1331</f>
        <v>0</v>
      </c>
      <c r="AB1330" s="11">
        <f>AB1331</f>
        <v>0</v>
      </c>
      <c r="AC1330" s="11">
        <f>AC1331</f>
        <v>0</v>
      </c>
      <c r="AD1330" s="11">
        <f t="shared" si="3062"/>
        <v>97409.9</v>
      </c>
      <c r="AE1330" s="11">
        <f t="shared" si="3063"/>
        <v>102799.7</v>
      </c>
      <c r="AF1330" s="11">
        <f t="shared" si="3064"/>
        <v>102799.7</v>
      </c>
      <c r="AG1330" s="11">
        <f>AG1331</f>
        <v>0</v>
      </c>
      <c r="AH1330" s="11">
        <f t="shared" si="3065"/>
        <v>97409.9</v>
      </c>
      <c r="AI1330" s="11">
        <f t="shared" si="3066"/>
        <v>102799.7</v>
      </c>
      <c r="AJ1330" s="11">
        <f t="shared" si="3067"/>
        <v>102799.7</v>
      </c>
      <c r="AK1330" s="11">
        <f>AK1331</f>
        <v>0</v>
      </c>
      <c r="AL1330" s="11">
        <f>AL1331</f>
        <v>0</v>
      </c>
      <c r="AM1330" s="11">
        <f>AM1331</f>
        <v>0</v>
      </c>
      <c r="AN1330" s="11">
        <f t="shared" si="3068"/>
        <v>97409.9</v>
      </c>
      <c r="AO1330" s="11">
        <f t="shared" si="3069"/>
        <v>102799.7</v>
      </c>
      <c r="AP1330" s="11">
        <f t="shared" si="3070"/>
        <v>102799.7</v>
      </c>
      <c r="AQ1330" s="11">
        <f>AQ1331</f>
        <v>0</v>
      </c>
      <c r="AR1330" s="11">
        <f>AR1331</f>
        <v>0</v>
      </c>
      <c r="AS1330" s="11">
        <f>AS1331</f>
        <v>0</v>
      </c>
      <c r="AT1330" s="11">
        <f t="shared" si="3071"/>
        <v>97409.9</v>
      </c>
      <c r="AU1330" s="11">
        <f t="shared" si="3072"/>
        <v>102799.7</v>
      </c>
      <c r="AV1330" s="11">
        <f t="shared" si="3073"/>
        <v>102799.7</v>
      </c>
      <c r="AW1330" s="11">
        <f>AW1331</f>
        <v>0</v>
      </c>
      <c r="AX1330" s="11">
        <f>AX1331</f>
        <v>0</v>
      </c>
      <c r="AY1330" s="11">
        <f>AY1331</f>
        <v>0</v>
      </c>
      <c r="AZ1330" s="11">
        <f t="shared" si="3074"/>
        <v>97409.9</v>
      </c>
      <c r="BA1330" s="11">
        <f t="shared" si="3075"/>
        <v>102799.7</v>
      </c>
      <c r="BB1330" s="11">
        <f t="shared" si="3076"/>
        <v>102799.7</v>
      </c>
      <c r="BC1330" s="11">
        <f>BC1331</f>
        <v>0</v>
      </c>
      <c r="BD1330" s="11">
        <f>BD1331</f>
        <v>0</v>
      </c>
      <c r="BE1330" s="11">
        <f>BE1331</f>
        <v>0</v>
      </c>
      <c r="BF1330" s="11">
        <f t="shared" si="3077"/>
        <v>97409.9</v>
      </c>
      <c r="BG1330" s="11">
        <f t="shared" si="3078"/>
        <v>102799.7</v>
      </c>
      <c r="BH1330" s="11">
        <f t="shared" si="3079"/>
        <v>102799.7</v>
      </c>
      <c r="BI1330" s="11">
        <f>BI1331</f>
        <v>0</v>
      </c>
      <c r="BJ1330" s="11">
        <f>BJ1331</f>
        <v>0</v>
      </c>
      <c r="BK1330" s="11">
        <f>BK1331</f>
        <v>0</v>
      </c>
      <c r="BL1330" s="11">
        <f t="shared" si="3027"/>
        <v>97409.9</v>
      </c>
      <c r="BM1330" s="11">
        <f>BM1331</f>
        <v>0</v>
      </c>
      <c r="BN1330" s="43">
        <f t="shared" si="3029"/>
        <v>97409.9</v>
      </c>
      <c r="BO1330" s="11">
        <f t="shared" si="3148"/>
        <v>102799.7</v>
      </c>
      <c r="BP1330" s="11">
        <f>BP1331</f>
        <v>0</v>
      </c>
      <c r="BQ1330" s="43">
        <f t="shared" si="3030"/>
        <v>102799.7</v>
      </c>
      <c r="BR1330" s="11">
        <f t="shared" si="3149"/>
        <v>102799.7</v>
      </c>
      <c r="BS1330" s="11">
        <f>BS1331</f>
        <v>0</v>
      </c>
      <c r="BT1330" s="43">
        <f t="shared" si="3031"/>
        <v>102799.7</v>
      </c>
      <c r="BU1330" s="11">
        <f>BU1331</f>
        <v>0</v>
      </c>
      <c r="BV1330" s="21"/>
      <c r="BW1330" s="21"/>
      <c r="BX1330" s="1" t="str">
        <f t="shared" si="3150"/>
        <v/>
      </c>
    </row>
    <row r="1331" spans="1:77" ht="31.2" customHeight="1" x14ac:dyDescent="0.3">
      <c r="A1331" s="62" t="s">
        <v>863</v>
      </c>
      <c r="B1331" s="63">
        <v>100</v>
      </c>
      <c r="C1331" s="62" t="s">
        <v>66</v>
      </c>
      <c r="D1331" s="62" t="s">
        <v>66</v>
      </c>
      <c r="E1331" s="64" t="s">
        <v>694</v>
      </c>
      <c r="F1331" s="11">
        <v>84660.4</v>
      </c>
      <c r="G1331" s="11">
        <v>87262.9</v>
      </c>
      <c r="H1331" s="11">
        <v>87262.9</v>
      </c>
      <c r="I1331" s="11"/>
      <c r="J1331" s="11"/>
      <c r="K1331" s="11"/>
      <c r="L1331" s="11">
        <f t="shared" si="3194"/>
        <v>84660.4</v>
      </c>
      <c r="M1331" s="11">
        <f t="shared" si="3195"/>
        <v>87262.9</v>
      </c>
      <c r="N1331" s="11">
        <f t="shared" si="3196"/>
        <v>87262.9</v>
      </c>
      <c r="O1331" s="11">
        <v>12749.5</v>
      </c>
      <c r="P1331" s="11">
        <v>15536.8</v>
      </c>
      <c r="Q1331" s="11">
        <v>15536.8</v>
      </c>
      <c r="R1331" s="11">
        <f t="shared" si="3056"/>
        <v>97409.9</v>
      </c>
      <c r="S1331" s="11">
        <f t="shared" si="3057"/>
        <v>102799.7</v>
      </c>
      <c r="T1331" s="11">
        <f t="shared" si="3058"/>
        <v>102799.7</v>
      </c>
      <c r="U1331" s="11"/>
      <c r="V1331" s="11"/>
      <c r="W1331" s="11"/>
      <c r="X1331" s="11">
        <f t="shared" si="3059"/>
        <v>97409.9</v>
      </c>
      <c r="Y1331" s="11">
        <f t="shared" si="3060"/>
        <v>102799.7</v>
      </c>
      <c r="Z1331" s="11">
        <f t="shared" si="3061"/>
        <v>102799.7</v>
      </c>
      <c r="AA1331" s="11"/>
      <c r="AB1331" s="11"/>
      <c r="AC1331" s="11"/>
      <c r="AD1331" s="11">
        <f t="shared" si="3062"/>
        <v>97409.9</v>
      </c>
      <c r="AE1331" s="11">
        <f t="shared" si="3063"/>
        <v>102799.7</v>
      </c>
      <c r="AF1331" s="11">
        <f t="shared" si="3064"/>
        <v>102799.7</v>
      </c>
      <c r="AG1331" s="11"/>
      <c r="AH1331" s="11">
        <f t="shared" si="3065"/>
        <v>97409.9</v>
      </c>
      <c r="AI1331" s="11">
        <f t="shared" si="3066"/>
        <v>102799.7</v>
      </c>
      <c r="AJ1331" s="11">
        <f t="shared" si="3067"/>
        <v>102799.7</v>
      </c>
      <c r="AK1331" s="11"/>
      <c r="AL1331" s="11"/>
      <c r="AM1331" s="11"/>
      <c r="AN1331" s="11">
        <f t="shared" si="3068"/>
        <v>97409.9</v>
      </c>
      <c r="AO1331" s="11">
        <f t="shared" si="3069"/>
        <v>102799.7</v>
      </c>
      <c r="AP1331" s="11">
        <f t="shared" si="3070"/>
        <v>102799.7</v>
      </c>
      <c r="AQ1331" s="11"/>
      <c r="AR1331" s="11"/>
      <c r="AS1331" s="11"/>
      <c r="AT1331" s="11">
        <f t="shared" si="3071"/>
        <v>97409.9</v>
      </c>
      <c r="AU1331" s="11">
        <f t="shared" si="3072"/>
        <v>102799.7</v>
      </c>
      <c r="AV1331" s="11">
        <f t="shared" si="3073"/>
        <v>102799.7</v>
      </c>
      <c r="AW1331" s="11"/>
      <c r="AX1331" s="11"/>
      <c r="AY1331" s="11"/>
      <c r="AZ1331" s="11">
        <f t="shared" si="3074"/>
        <v>97409.9</v>
      </c>
      <c r="BA1331" s="11">
        <f t="shared" si="3075"/>
        <v>102799.7</v>
      </c>
      <c r="BB1331" s="11">
        <f t="shared" si="3076"/>
        <v>102799.7</v>
      </c>
      <c r="BC1331" s="11"/>
      <c r="BD1331" s="11"/>
      <c r="BE1331" s="11"/>
      <c r="BF1331" s="11">
        <f t="shared" si="3077"/>
        <v>97409.9</v>
      </c>
      <c r="BG1331" s="11">
        <f t="shared" si="3078"/>
        <v>102799.7</v>
      </c>
      <c r="BH1331" s="11">
        <f t="shared" si="3079"/>
        <v>102799.7</v>
      </c>
      <c r="BI1331" s="11"/>
      <c r="BJ1331" s="11"/>
      <c r="BK1331" s="11"/>
      <c r="BL1331" s="11">
        <f t="shared" si="3027"/>
        <v>97409.9</v>
      </c>
      <c r="BM1331" s="11"/>
      <c r="BN1331" s="43">
        <f t="shared" si="3029"/>
        <v>97409.9</v>
      </c>
      <c r="BO1331" s="11">
        <f t="shared" si="3148"/>
        <v>102799.7</v>
      </c>
      <c r="BP1331" s="11"/>
      <c r="BQ1331" s="43">
        <f t="shared" si="3030"/>
        <v>102799.7</v>
      </c>
      <c r="BR1331" s="11">
        <f t="shared" si="3149"/>
        <v>102799.7</v>
      </c>
      <c r="BS1331" s="11"/>
      <c r="BT1331" s="43">
        <f t="shared" si="3031"/>
        <v>102799.7</v>
      </c>
      <c r="BU1331" s="11"/>
      <c r="BV1331" s="21"/>
      <c r="BW1331" s="21"/>
      <c r="BX1331" s="1" t="str">
        <f t="shared" si="3150"/>
        <v>0505</v>
      </c>
    </row>
    <row r="1332" spans="1:77" ht="31.2" customHeight="1" x14ac:dyDescent="0.3">
      <c r="A1332" s="62" t="s">
        <v>863</v>
      </c>
      <c r="B1332" s="63" t="s">
        <v>64</v>
      </c>
      <c r="C1332" s="62"/>
      <c r="D1332" s="62"/>
      <c r="E1332" s="64" t="s">
        <v>65</v>
      </c>
      <c r="F1332" s="11">
        <f t="shared" ref="F1332:K1332" si="3199">F1333</f>
        <v>3970.1</v>
      </c>
      <c r="G1332" s="11">
        <f t="shared" si="3199"/>
        <v>3970.1</v>
      </c>
      <c r="H1332" s="11">
        <f t="shared" si="3199"/>
        <v>3970.1</v>
      </c>
      <c r="I1332" s="11">
        <f t="shared" si="3199"/>
        <v>0</v>
      </c>
      <c r="J1332" s="11">
        <f t="shared" si="3199"/>
        <v>0</v>
      </c>
      <c r="K1332" s="11">
        <f t="shared" si="3199"/>
        <v>0</v>
      </c>
      <c r="L1332" s="11">
        <f t="shared" si="3194"/>
        <v>3970.1</v>
      </c>
      <c r="M1332" s="11">
        <f t="shared" si="3195"/>
        <v>3970.1</v>
      </c>
      <c r="N1332" s="11">
        <f t="shared" si="3196"/>
        <v>3970.1</v>
      </c>
      <c r="O1332" s="11">
        <f>O1333</f>
        <v>0</v>
      </c>
      <c r="P1332" s="11">
        <f>P1333</f>
        <v>0</v>
      </c>
      <c r="Q1332" s="11">
        <f>Q1333</f>
        <v>0</v>
      </c>
      <c r="R1332" s="11">
        <f t="shared" si="3056"/>
        <v>3970.1</v>
      </c>
      <c r="S1332" s="11">
        <f t="shared" si="3057"/>
        <v>3970.1</v>
      </c>
      <c r="T1332" s="11">
        <f t="shared" si="3058"/>
        <v>3970.1</v>
      </c>
      <c r="U1332" s="11">
        <f>U1333</f>
        <v>0</v>
      </c>
      <c r="V1332" s="11">
        <f>V1333</f>
        <v>0</v>
      </c>
      <c r="W1332" s="11">
        <f>W1333</f>
        <v>0</v>
      </c>
      <c r="X1332" s="11">
        <f t="shared" si="3059"/>
        <v>3970.1</v>
      </c>
      <c r="Y1332" s="11">
        <f t="shared" si="3060"/>
        <v>3970.1</v>
      </c>
      <c r="Z1332" s="11">
        <f t="shared" si="3061"/>
        <v>3970.1</v>
      </c>
      <c r="AA1332" s="11">
        <f>AA1333</f>
        <v>0</v>
      </c>
      <c r="AB1332" s="11">
        <f>AB1333</f>
        <v>0</v>
      </c>
      <c r="AC1332" s="11">
        <f>AC1333</f>
        <v>0</v>
      </c>
      <c r="AD1332" s="11">
        <f t="shared" si="3062"/>
        <v>3970.1</v>
      </c>
      <c r="AE1332" s="11">
        <f t="shared" si="3063"/>
        <v>3970.1</v>
      </c>
      <c r="AF1332" s="11">
        <f t="shared" si="3064"/>
        <v>3970.1</v>
      </c>
      <c r="AG1332" s="11">
        <f>AG1333</f>
        <v>0</v>
      </c>
      <c r="AH1332" s="11">
        <f t="shared" si="3065"/>
        <v>3970.1</v>
      </c>
      <c r="AI1332" s="11">
        <f t="shared" si="3066"/>
        <v>3970.1</v>
      </c>
      <c r="AJ1332" s="11">
        <f t="shared" si="3067"/>
        <v>3970.1</v>
      </c>
      <c r="AK1332" s="11">
        <f>AK1333</f>
        <v>0</v>
      </c>
      <c r="AL1332" s="11">
        <f>AL1333</f>
        <v>0</v>
      </c>
      <c r="AM1332" s="11">
        <f>AM1333</f>
        <v>0</v>
      </c>
      <c r="AN1332" s="11">
        <f t="shared" si="3068"/>
        <v>3970.1</v>
      </c>
      <c r="AO1332" s="11">
        <f t="shared" si="3069"/>
        <v>3970.1</v>
      </c>
      <c r="AP1332" s="11">
        <f t="shared" si="3070"/>
        <v>3970.1</v>
      </c>
      <c r="AQ1332" s="11">
        <f>AQ1333</f>
        <v>0</v>
      </c>
      <c r="AR1332" s="11">
        <f>AR1333</f>
        <v>0</v>
      </c>
      <c r="AS1332" s="11">
        <f>AS1333</f>
        <v>0</v>
      </c>
      <c r="AT1332" s="11">
        <f t="shared" si="3071"/>
        <v>3970.1</v>
      </c>
      <c r="AU1332" s="11">
        <f t="shared" si="3072"/>
        <v>3970.1</v>
      </c>
      <c r="AV1332" s="11">
        <f t="shared" si="3073"/>
        <v>3970.1</v>
      </c>
      <c r="AW1332" s="11">
        <f>AW1333</f>
        <v>0</v>
      </c>
      <c r="AX1332" s="11">
        <f>AX1333</f>
        <v>0</v>
      </c>
      <c r="AY1332" s="11">
        <f>AY1333</f>
        <v>0</v>
      </c>
      <c r="AZ1332" s="11">
        <f t="shared" si="3074"/>
        <v>3970.1</v>
      </c>
      <c r="BA1332" s="11">
        <f t="shared" si="3075"/>
        <v>3970.1</v>
      </c>
      <c r="BB1332" s="11">
        <f t="shared" si="3076"/>
        <v>3970.1</v>
      </c>
      <c r="BC1332" s="11">
        <f>BC1333</f>
        <v>0</v>
      </c>
      <c r="BD1332" s="11">
        <f>BD1333</f>
        <v>0</v>
      </c>
      <c r="BE1332" s="11">
        <f>BE1333</f>
        <v>0</v>
      </c>
      <c r="BF1332" s="11">
        <f t="shared" si="3077"/>
        <v>3970.1</v>
      </c>
      <c r="BG1332" s="11">
        <f t="shared" si="3078"/>
        <v>3970.1</v>
      </c>
      <c r="BH1332" s="11">
        <f t="shared" si="3079"/>
        <v>3970.1</v>
      </c>
      <c r="BI1332" s="11">
        <f>BI1333</f>
        <v>0</v>
      </c>
      <c r="BJ1332" s="11">
        <f>BJ1333</f>
        <v>0</v>
      </c>
      <c r="BK1332" s="11">
        <f>BK1333</f>
        <v>0</v>
      </c>
      <c r="BL1332" s="11">
        <f t="shared" si="3027"/>
        <v>3970.1</v>
      </c>
      <c r="BM1332" s="11">
        <f>BM1333</f>
        <v>0</v>
      </c>
      <c r="BN1332" s="43">
        <f t="shared" si="3029"/>
        <v>3970.1</v>
      </c>
      <c r="BO1332" s="11">
        <f t="shared" si="3148"/>
        <v>3970.1</v>
      </c>
      <c r="BP1332" s="11">
        <f>BP1333</f>
        <v>0</v>
      </c>
      <c r="BQ1332" s="43">
        <f t="shared" si="3030"/>
        <v>3970.1</v>
      </c>
      <c r="BR1332" s="11">
        <f t="shared" si="3149"/>
        <v>3970.1</v>
      </c>
      <c r="BS1332" s="11">
        <f>BS1333</f>
        <v>0</v>
      </c>
      <c r="BT1332" s="43">
        <f t="shared" si="3031"/>
        <v>3970.1</v>
      </c>
      <c r="BU1332" s="11">
        <f>BU1333</f>
        <v>0</v>
      </c>
      <c r="BV1332" s="21"/>
      <c r="BW1332" s="21"/>
      <c r="BX1332" s="1" t="str">
        <f t="shared" si="3150"/>
        <v/>
      </c>
    </row>
    <row r="1333" spans="1:77" ht="31.2" customHeight="1" x14ac:dyDescent="0.3">
      <c r="A1333" s="62" t="s">
        <v>863</v>
      </c>
      <c r="B1333" s="63">
        <v>200</v>
      </c>
      <c r="C1333" s="62" t="s">
        <v>66</v>
      </c>
      <c r="D1333" s="62" t="s">
        <v>66</v>
      </c>
      <c r="E1333" s="64" t="s">
        <v>694</v>
      </c>
      <c r="F1333" s="11">
        <v>3970.1</v>
      </c>
      <c r="G1333" s="11">
        <v>3970.1</v>
      </c>
      <c r="H1333" s="11">
        <v>3970.1</v>
      </c>
      <c r="I1333" s="11"/>
      <c r="J1333" s="11"/>
      <c r="K1333" s="11"/>
      <c r="L1333" s="11">
        <f t="shared" si="3194"/>
        <v>3970.1</v>
      </c>
      <c r="M1333" s="11">
        <f t="shared" si="3195"/>
        <v>3970.1</v>
      </c>
      <c r="N1333" s="11">
        <f t="shared" si="3196"/>
        <v>3970.1</v>
      </c>
      <c r="O1333" s="11"/>
      <c r="P1333" s="11"/>
      <c r="Q1333" s="11"/>
      <c r="R1333" s="11">
        <f t="shared" si="3056"/>
        <v>3970.1</v>
      </c>
      <c r="S1333" s="11">
        <f t="shared" si="3057"/>
        <v>3970.1</v>
      </c>
      <c r="T1333" s="11">
        <f t="shared" si="3058"/>
        <v>3970.1</v>
      </c>
      <c r="U1333" s="11"/>
      <c r="V1333" s="11"/>
      <c r="W1333" s="11"/>
      <c r="X1333" s="11">
        <f t="shared" si="3059"/>
        <v>3970.1</v>
      </c>
      <c r="Y1333" s="11">
        <f t="shared" si="3060"/>
        <v>3970.1</v>
      </c>
      <c r="Z1333" s="11">
        <f t="shared" si="3061"/>
        <v>3970.1</v>
      </c>
      <c r="AA1333" s="11"/>
      <c r="AB1333" s="11"/>
      <c r="AC1333" s="11"/>
      <c r="AD1333" s="11">
        <f t="shared" si="3062"/>
        <v>3970.1</v>
      </c>
      <c r="AE1333" s="11">
        <f t="shared" si="3063"/>
        <v>3970.1</v>
      </c>
      <c r="AF1333" s="11">
        <f t="shared" si="3064"/>
        <v>3970.1</v>
      </c>
      <c r="AG1333" s="11"/>
      <c r="AH1333" s="11">
        <f t="shared" si="3065"/>
        <v>3970.1</v>
      </c>
      <c r="AI1333" s="11">
        <f t="shared" si="3066"/>
        <v>3970.1</v>
      </c>
      <c r="AJ1333" s="11">
        <f t="shared" si="3067"/>
        <v>3970.1</v>
      </c>
      <c r="AK1333" s="11"/>
      <c r="AL1333" s="11"/>
      <c r="AM1333" s="11"/>
      <c r="AN1333" s="11">
        <f t="shared" si="3068"/>
        <v>3970.1</v>
      </c>
      <c r="AO1333" s="11">
        <f t="shared" si="3069"/>
        <v>3970.1</v>
      </c>
      <c r="AP1333" s="11">
        <f t="shared" si="3070"/>
        <v>3970.1</v>
      </c>
      <c r="AQ1333" s="11"/>
      <c r="AR1333" s="11"/>
      <c r="AS1333" s="11"/>
      <c r="AT1333" s="11">
        <f t="shared" si="3071"/>
        <v>3970.1</v>
      </c>
      <c r="AU1333" s="11">
        <f t="shared" si="3072"/>
        <v>3970.1</v>
      </c>
      <c r="AV1333" s="11">
        <f t="shared" si="3073"/>
        <v>3970.1</v>
      </c>
      <c r="AW1333" s="11"/>
      <c r="AX1333" s="11"/>
      <c r="AY1333" s="11"/>
      <c r="AZ1333" s="11">
        <f t="shared" si="3074"/>
        <v>3970.1</v>
      </c>
      <c r="BA1333" s="11">
        <f t="shared" si="3075"/>
        <v>3970.1</v>
      </c>
      <c r="BB1333" s="11">
        <f t="shared" si="3076"/>
        <v>3970.1</v>
      </c>
      <c r="BC1333" s="11"/>
      <c r="BD1333" s="11"/>
      <c r="BE1333" s="11"/>
      <c r="BF1333" s="11">
        <f t="shared" si="3077"/>
        <v>3970.1</v>
      </c>
      <c r="BG1333" s="11">
        <f t="shared" si="3078"/>
        <v>3970.1</v>
      </c>
      <c r="BH1333" s="11">
        <f t="shared" si="3079"/>
        <v>3970.1</v>
      </c>
      <c r="BI1333" s="11"/>
      <c r="BJ1333" s="11"/>
      <c r="BK1333" s="11"/>
      <c r="BL1333" s="11">
        <f t="shared" si="3027"/>
        <v>3970.1</v>
      </c>
      <c r="BM1333" s="11"/>
      <c r="BN1333" s="43">
        <f t="shared" si="3029"/>
        <v>3970.1</v>
      </c>
      <c r="BO1333" s="11">
        <f t="shared" si="3148"/>
        <v>3970.1</v>
      </c>
      <c r="BP1333" s="11"/>
      <c r="BQ1333" s="43">
        <f t="shared" si="3030"/>
        <v>3970.1</v>
      </c>
      <c r="BR1333" s="11">
        <f t="shared" si="3149"/>
        <v>3970.1</v>
      </c>
      <c r="BS1333" s="11"/>
      <c r="BT1333" s="43">
        <f t="shared" si="3031"/>
        <v>3970.1</v>
      </c>
      <c r="BU1333" s="11"/>
      <c r="BV1333" s="21"/>
      <c r="BW1333" s="21"/>
      <c r="BX1333" s="1" t="str">
        <f t="shared" si="3150"/>
        <v>0505</v>
      </c>
    </row>
    <row r="1334" spans="1:77" s="69" customFormat="1" ht="31.2" customHeight="1" x14ac:dyDescent="0.3">
      <c r="A1334" s="56" t="s">
        <v>864</v>
      </c>
      <c r="B1334" s="57"/>
      <c r="C1334" s="56"/>
      <c r="D1334" s="56"/>
      <c r="E1334" s="58" t="s">
        <v>865</v>
      </c>
      <c r="F1334" s="15">
        <f t="shared" ref="F1334:K1334" si="3200">F1335+F1343+F1348</f>
        <v>760616</v>
      </c>
      <c r="G1334" s="15">
        <f t="shared" si="3200"/>
        <v>517119.39999999997</v>
      </c>
      <c r="H1334" s="15">
        <f t="shared" si="3200"/>
        <v>412154.50000000006</v>
      </c>
      <c r="I1334" s="15">
        <f t="shared" si="3200"/>
        <v>-3043.7</v>
      </c>
      <c r="J1334" s="15">
        <f t="shared" si="3200"/>
        <v>-3652.5</v>
      </c>
      <c r="K1334" s="15">
        <f t="shared" si="3200"/>
        <v>-3652.5</v>
      </c>
      <c r="L1334" s="15">
        <f t="shared" si="3194"/>
        <v>757572.3</v>
      </c>
      <c r="M1334" s="15">
        <f t="shared" si="3195"/>
        <v>513466.89999999997</v>
      </c>
      <c r="N1334" s="15">
        <f t="shared" si="3196"/>
        <v>408502.00000000006</v>
      </c>
      <c r="O1334" s="15">
        <f>O1335+O1343+O1348</f>
        <v>207451.01180000001</v>
      </c>
      <c r="P1334" s="15">
        <f>P1335+P1343+P1348</f>
        <v>98602.599999999991</v>
      </c>
      <c r="Q1334" s="15">
        <f>Q1335+Q1343+Q1348</f>
        <v>131883.79999999999</v>
      </c>
      <c r="R1334" s="15">
        <f t="shared" si="3056"/>
        <v>965023.31180000002</v>
      </c>
      <c r="S1334" s="15">
        <f t="shared" si="3057"/>
        <v>612069.5</v>
      </c>
      <c r="T1334" s="15">
        <f t="shared" si="3058"/>
        <v>540385.80000000005</v>
      </c>
      <c r="U1334" s="15">
        <f>U1335+U1343+U1348</f>
        <v>0</v>
      </c>
      <c r="V1334" s="15">
        <f>V1335+V1343+V1348</f>
        <v>0</v>
      </c>
      <c r="W1334" s="15">
        <f>W1335+W1343+W1348</f>
        <v>0</v>
      </c>
      <c r="X1334" s="15">
        <f t="shared" si="3059"/>
        <v>965023.31180000002</v>
      </c>
      <c r="Y1334" s="15">
        <f t="shared" si="3060"/>
        <v>612069.5</v>
      </c>
      <c r="Z1334" s="15">
        <f t="shared" si="3061"/>
        <v>540385.80000000005</v>
      </c>
      <c r="AA1334" s="15">
        <f>AA1335+AA1343+AA1348</f>
        <v>-120558.69899999999</v>
      </c>
      <c r="AB1334" s="15">
        <f>AB1335+AB1343+AB1348</f>
        <v>164782.212</v>
      </c>
      <c r="AC1334" s="15">
        <f>AC1335+AC1343+AC1348</f>
        <v>1818</v>
      </c>
      <c r="AD1334" s="15">
        <f t="shared" si="3062"/>
        <v>844464.6128</v>
      </c>
      <c r="AE1334" s="15">
        <f t="shared" si="3063"/>
        <v>776851.71200000006</v>
      </c>
      <c r="AF1334" s="15">
        <f t="shared" si="3064"/>
        <v>542203.80000000005</v>
      </c>
      <c r="AG1334" s="15">
        <f>AG1335+AG1343+AG1348</f>
        <v>0</v>
      </c>
      <c r="AH1334" s="15">
        <f t="shared" si="3065"/>
        <v>844464.6128</v>
      </c>
      <c r="AI1334" s="15">
        <f t="shared" si="3066"/>
        <v>776851.71200000006</v>
      </c>
      <c r="AJ1334" s="15">
        <f t="shared" si="3067"/>
        <v>542203.80000000005</v>
      </c>
      <c r="AK1334" s="15">
        <f>AK1335+AK1343+AK1348</f>
        <v>-190</v>
      </c>
      <c r="AL1334" s="15">
        <f>AL1335+AL1343+AL1348</f>
        <v>0</v>
      </c>
      <c r="AM1334" s="15">
        <f>AM1335+AM1343+AM1348</f>
        <v>0</v>
      </c>
      <c r="AN1334" s="15">
        <f t="shared" si="3068"/>
        <v>844274.6128</v>
      </c>
      <c r="AO1334" s="15">
        <f t="shared" si="3069"/>
        <v>776851.71200000006</v>
      </c>
      <c r="AP1334" s="15">
        <f t="shared" si="3070"/>
        <v>542203.80000000005</v>
      </c>
      <c r="AQ1334" s="15">
        <f>AQ1335+AQ1343+AQ1348</f>
        <v>0</v>
      </c>
      <c r="AR1334" s="15">
        <f>AR1335+AR1343+AR1348</f>
        <v>0</v>
      </c>
      <c r="AS1334" s="15">
        <f>AS1335+AS1343+AS1348</f>
        <v>0</v>
      </c>
      <c r="AT1334" s="15">
        <f t="shared" si="3071"/>
        <v>844274.6128</v>
      </c>
      <c r="AU1334" s="15">
        <f t="shared" si="3072"/>
        <v>776851.71200000006</v>
      </c>
      <c r="AV1334" s="15">
        <f t="shared" si="3073"/>
        <v>542203.80000000005</v>
      </c>
      <c r="AW1334" s="15">
        <f>AW1335+AW1343+AW1348</f>
        <v>-456</v>
      </c>
      <c r="AX1334" s="15">
        <f>AX1335+AX1343+AX1348</f>
        <v>0</v>
      </c>
      <c r="AY1334" s="15">
        <f>AY1335+AY1343+AY1348</f>
        <v>0</v>
      </c>
      <c r="AZ1334" s="15">
        <f t="shared" si="3074"/>
        <v>843818.6128</v>
      </c>
      <c r="BA1334" s="15">
        <f t="shared" si="3075"/>
        <v>776851.71200000006</v>
      </c>
      <c r="BB1334" s="15">
        <f t="shared" si="3076"/>
        <v>542203.80000000005</v>
      </c>
      <c r="BC1334" s="15">
        <f>BC1335+BC1343+BC1348</f>
        <v>0</v>
      </c>
      <c r="BD1334" s="15">
        <f>BD1335+BD1343+BD1348</f>
        <v>0</v>
      </c>
      <c r="BE1334" s="15">
        <f>BE1335+BE1343+BE1348</f>
        <v>0</v>
      </c>
      <c r="BF1334" s="15">
        <f t="shared" si="3077"/>
        <v>843818.6128</v>
      </c>
      <c r="BG1334" s="15">
        <f t="shared" si="3078"/>
        <v>776851.71200000006</v>
      </c>
      <c r="BH1334" s="15">
        <f t="shared" si="3079"/>
        <v>542203.80000000005</v>
      </c>
      <c r="BI1334" s="15">
        <f>BI1335+BI1343+BI1348</f>
        <v>5986.9850000000006</v>
      </c>
      <c r="BJ1334" s="15">
        <f>BJ1335+BJ1343+BJ1348</f>
        <v>-8752.2880000000005</v>
      </c>
      <c r="BK1334" s="15">
        <f>BK1335+BK1343+BK1348</f>
        <v>0</v>
      </c>
      <c r="BL1334" s="15">
        <f t="shared" si="3027"/>
        <v>849805.59779999999</v>
      </c>
      <c r="BM1334" s="15">
        <f>BM1335+BM1343+BM1348</f>
        <v>0</v>
      </c>
      <c r="BN1334" s="67">
        <f t="shared" si="3029"/>
        <v>849805.59779999999</v>
      </c>
      <c r="BO1334" s="15">
        <f t="shared" si="3148"/>
        <v>768099.42400000012</v>
      </c>
      <c r="BP1334" s="15">
        <f>BP1335+BP1343+BP1348</f>
        <v>0</v>
      </c>
      <c r="BQ1334" s="67">
        <f t="shared" si="3030"/>
        <v>768099.42400000012</v>
      </c>
      <c r="BR1334" s="15">
        <f t="shared" si="3149"/>
        <v>542203.80000000005</v>
      </c>
      <c r="BS1334" s="15">
        <f>BS1335+BS1343+BS1348</f>
        <v>0</v>
      </c>
      <c r="BT1334" s="67">
        <f t="shared" si="3031"/>
        <v>542203.80000000005</v>
      </c>
      <c r="BU1334" s="15">
        <f>BU1335+BU1343+BU1348</f>
        <v>0</v>
      </c>
      <c r="BV1334" s="16"/>
      <c r="BW1334" s="16"/>
      <c r="BX1334" s="12" t="str">
        <f t="shared" si="3150"/>
        <v/>
      </c>
      <c r="BY1334" s="12"/>
    </row>
    <row r="1335" spans="1:77" s="70" customFormat="1" ht="31.2" customHeight="1" x14ac:dyDescent="0.3">
      <c r="A1335" s="59" t="s">
        <v>866</v>
      </c>
      <c r="B1335" s="60"/>
      <c r="C1335" s="59"/>
      <c r="D1335" s="59"/>
      <c r="E1335" s="61" t="s">
        <v>281</v>
      </c>
      <c r="F1335" s="18">
        <f t="shared" ref="F1335:F1346" si="3201">F1336</f>
        <v>123450.7</v>
      </c>
      <c r="G1335" s="18">
        <f t="shared" ref="G1335:G1346" si="3202">G1336</f>
        <v>0</v>
      </c>
      <c r="H1335" s="18">
        <f t="shared" ref="H1335:H1346" si="3203">H1336</f>
        <v>0</v>
      </c>
      <c r="I1335" s="18">
        <f t="shared" ref="I1335:I1346" si="3204">I1336</f>
        <v>0</v>
      </c>
      <c r="J1335" s="18">
        <f t="shared" ref="J1335:J1346" si="3205">J1336</f>
        <v>0</v>
      </c>
      <c r="K1335" s="18">
        <f t="shared" ref="K1335:K1346" si="3206">K1336</f>
        <v>0</v>
      </c>
      <c r="L1335" s="18">
        <f t="shared" si="3194"/>
        <v>123450.7</v>
      </c>
      <c r="M1335" s="18">
        <f t="shared" si="3195"/>
        <v>0</v>
      </c>
      <c r="N1335" s="18">
        <f t="shared" si="3196"/>
        <v>0</v>
      </c>
      <c r="O1335" s="18">
        <f t="shared" ref="O1335:O1346" si="3207">O1336</f>
        <v>67595.855890000006</v>
      </c>
      <c r="P1335" s="18">
        <f t="shared" ref="P1335:P1346" si="3208">P1336</f>
        <v>0</v>
      </c>
      <c r="Q1335" s="18">
        <f t="shared" ref="Q1335:Q1346" si="3209">Q1336</f>
        <v>0</v>
      </c>
      <c r="R1335" s="18">
        <f t="shared" si="3056"/>
        <v>191046.55589000002</v>
      </c>
      <c r="S1335" s="18">
        <f t="shared" si="3057"/>
        <v>0</v>
      </c>
      <c r="T1335" s="18">
        <f t="shared" si="3058"/>
        <v>0</v>
      </c>
      <c r="U1335" s="18">
        <f>U1336</f>
        <v>0</v>
      </c>
      <c r="V1335" s="18">
        <f>V1336</f>
        <v>0</v>
      </c>
      <c r="W1335" s="18">
        <f>W1336</f>
        <v>0</v>
      </c>
      <c r="X1335" s="18">
        <f t="shared" si="3059"/>
        <v>191046.55589000002</v>
      </c>
      <c r="Y1335" s="18">
        <f t="shared" si="3060"/>
        <v>0</v>
      </c>
      <c r="Z1335" s="18">
        <f t="shared" si="3061"/>
        <v>0</v>
      </c>
      <c r="AA1335" s="18">
        <f>AA1336</f>
        <v>0</v>
      </c>
      <c r="AB1335" s="18">
        <f>AB1336</f>
        <v>0</v>
      </c>
      <c r="AC1335" s="18">
        <f>AC1336</f>
        <v>0</v>
      </c>
      <c r="AD1335" s="18">
        <f t="shared" si="3062"/>
        <v>191046.55589000002</v>
      </c>
      <c r="AE1335" s="18">
        <f t="shared" si="3063"/>
        <v>0</v>
      </c>
      <c r="AF1335" s="18">
        <f t="shared" si="3064"/>
        <v>0</v>
      </c>
      <c r="AG1335" s="18">
        <f>AG1336</f>
        <v>0</v>
      </c>
      <c r="AH1335" s="18">
        <f t="shared" si="3065"/>
        <v>191046.55589000002</v>
      </c>
      <c r="AI1335" s="18">
        <f t="shared" si="3066"/>
        <v>0</v>
      </c>
      <c r="AJ1335" s="18">
        <f t="shared" si="3067"/>
        <v>0</v>
      </c>
      <c r="AK1335" s="18">
        <f>AK1336</f>
        <v>0</v>
      </c>
      <c r="AL1335" s="18">
        <f>AL1336</f>
        <v>0</v>
      </c>
      <c r="AM1335" s="18">
        <f>AM1336</f>
        <v>0</v>
      </c>
      <c r="AN1335" s="18">
        <f t="shared" si="3068"/>
        <v>191046.55589000002</v>
      </c>
      <c r="AO1335" s="18">
        <f t="shared" si="3069"/>
        <v>0</v>
      </c>
      <c r="AP1335" s="18">
        <f t="shared" si="3070"/>
        <v>0</v>
      </c>
      <c r="AQ1335" s="18">
        <f>AQ1336</f>
        <v>0</v>
      </c>
      <c r="AR1335" s="18">
        <f>AR1336</f>
        <v>0</v>
      </c>
      <c r="AS1335" s="18">
        <f>AS1336</f>
        <v>0</v>
      </c>
      <c r="AT1335" s="18">
        <f t="shared" si="3071"/>
        <v>191046.55589000002</v>
      </c>
      <c r="AU1335" s="18">
        <f t="shared" si="3072"/>
        <v>0</v>
      </c>
      <c r="AV1335" s="18">
        <f t="shared" si="3073"/>
        <v>0</v>
      </c>
      <c r="AW1335" s="18">
        <f>AW1336</f>
        <v>15002.8</v>
      </c>
      <c r="AX1335" s="18">
        <f>AX1336</f>
        <v>0</v>
      </c>
      <c r="AY1335" s="18">
        <f>AY1336</f>
        <v>0</v>
      </c>
      <c r="AZ1335" s="18">
        <f t="shared" si="3074"/>
        <v>206049.35589000001</v>
      </c>
      <c r="BA1335" s="18">
        <f t="shared" si="3075"/>
        <v>0</v>
      </c>
      <c r="BB1335" s="18">
        <f t="shared" si="3076"/>
        <v>0</v>
      </c>
      <c r="BC1335" s="18">
        <f>BC1336</f>
        <v>0</v>
      </c>
      <c r="BD1335" s="18">
        <f>BD1336</f>
        <v>0</v>
      </c>
      <c r="BE1335" s="18">
        <f>BE1336</f>
        <v>0</v>
      </c>
      <c r="BF1335" s="18">
        <f t="shared" si="3077"/>
        <v>206049.35589000001</v>
      </c>
      <c r="BG1335" s="18">
        <f t="shared" si="3078"/>
        <v>0</v>
      </c>
      <c r="BH1335" s="18">
        <f t="shared" si="3079"/>
        <v>0</v>
      </c>
      <c r="BI1335" s="18">
        <f>BI1336</f>
        <v>0</v>
      </c>
      <c r="BJ1335" s="18">
        <f>BJ1336</f>
        <v>0</v>
      </c>
      <c r="BK1335" s="18">
        <f>BK1336</f>
        <v>0</v>
      </c>
      <c r="BL1335" s="18">
        <f t="shared" si="3027"/>
        <v>206049.35589000001</v>
      </c>
      <c r="BM1335" s="18">
        <f>BM1336</f>
        <v>0</v>
      </c>
      <c r="BN1335" s="68">
        <f t="shared" si="3029"/>
        <v>206049.35589000001</v>
      </c>
      <c r="BO1335" s="18">
        <f t="shared" si="3148"/>
        <v>0</v>
      </c>
      <c r="BP1335" s="18">
        <f>BP1336</f>
        <v>0</v>
      </c>
      <c r="BQ1335" s="68">
        <f t="shared" si="3030"/>
        <v>0</v>
      </c>
      <c r="BR1335" s="18">
        <f t="shared" si="3149"/>
        <v>0</v>
      </c>
      <c r="BS1335" s="18">
        <f>BS1336</f>
        <v>0</v>
      </c>
      <c r="BT1335" s="68">
        <f t="shared" si="3031"/>
        <v>0</v>
      </c>
      <c r="BU1335" s="18">
        <f>BU1336</f>
        <v>0</v>
      </c>
      <c r="BV1335" s="19"/>
      <c r="BW1335" s="19"/>
      <c r="BX1335" s="17" t="str">
        <f t="shared" si="3150"/>
        <v/>
      </c>
      <c r="BY1335" s="17"/>
    </row>
    <row r="1336" spans="1:77" ht="31.2" customHeight="1" x14ac:dyDescent="0.3">
      <c r="A1336" s="62" t="s">
        <v>867</v>
      </c>
      <c r="B1336" s="63"/>
      <c r="C1336" s="62"/>
      <c r="D1336" s="62"/>
      <c r="E1336" s="64" t="s">
        <v>568</v>
      </c>
      <c r="F1336" s="11">
        <f t="shared" ref="F1336:K1336" si="3210">F1340</f>
        <v>123450.7</v>
      </c>
      <c r="G1336" s="11">
        <f t="shared" si="3210"/>
        <v>0</v>
      </c>
      <c r="H1336" s="11">
        <f t="shared" si="3210"/>
        <v>0</v>
      </c>
      <c r="I1336" s="11">
        <f t="shared" si="3210"/>
        <v>0</v>
      </c>
      <c r="J1336" s="11">
        <f t="shared" si="3210"/>
        <v>0</v>
      </c>
      <c r="K1336" s="11">
        <f t="shared" si="3210"/>
        <v>0</v>
      </c>
      <c r="L1336" s="11">
        <f t="shared" si="3194"/>
        <v>123450.7</v>
      </c>
      <c r="M1336" s="11">
        <f t="shared" si="3195"/>
        <v>0</v>
      </c>
      <c r="N1336" s="11">
        <f t="shared" si="3196"/>
        <v>0</v>
      </c>
      <c r="O1336" s="11">
        <f>O1340+O1337</f>
        <v>67595.855890000006</v>
      </c>
      <c r="P1336" s="11">
        <f>P1340+P1337</f>
        <v>0</v>
      </c>
      <c r="Q1336" s="11">
        <f>Q1340+Q1337</f>
        <v>0</v>
      </c>
      <c r="R1336" s="11">
        <f t="shared" si="3056"/>
        <v>191046.55589000002</v>
      </c>
      <c r="S1336" s="11">
        <f t="shared" si="3057"/>
        <v>0</v>
      </c>
      <c r="T1336" s="11">
        <f t="shared" si="3058"/>
        <v>0</v>
      </c>
      <c r="U1336" s="11">
        <f>U1340+U1337</f>
        <v>0</v>
      </c>
      <c r="V1336" s="11">
        <f>V1340+V1337</f>
        <v>0</v>
      </c>
      <c r="W1336" s="11">
        <f>W1340+W1337</f>
        <v>0</v>
      </c>
      <c r="X1336" s="11">
        <f t="shared" si="3059"/>
        <v>191046.55589000002</v>
      </c>
      <c r="Y1336" s="11">
        <f t="shared" si="3060"/>
        <v>0</v>
      </c>
      <c r="Z1336" s="11">
        <f t="shared" si="3061"/>
        <v>0</v>
      </c>
      <c r="AA1336" s="11">
        <f>AA1340+AA1337</f>
        <v>0</v>
      </c>
      <c r="AB1336" s="11">
        <f>AB1340+AB1337</f>
        <v>0</v>
      </c>
      <c r="AC1336" s="11">
        <f>AC1340+AC1337</f>
        <v>0</v>
      </c>
      <c r="AD1336" s="11">
        <f t="shared" si="3062"/>
        <v>191046.55589000002</v>
      </c>
      <c r="AE1336" s="11">
        <f t="shared" si="3063"/>
        <v>0</v>
      </c>
      <c r="AF1336" s="11">
        <f t="shared" si="3064"/>
        <v>0</v>
      </c>
      <c r="AG1336" s="11">
        <f>AG1340+AG1337</f>
        <v>0</v>
      </c>
      <c r="AH1336" s="11">
        <f t="shared" si="3065"/>
        <v>191046.55589000002</v>
      </c>
      <c r="AI1336" s="11">
        <f t="shared" si="3066"/>
        <v>0</v>
      </c>
      <c r="AJ1336" s="11">
        <f t="shared" si="3067"/>
        <v>0</v>
      </c>
      <c r="AK1336" s="11">
        <f>AK1340+AK1337</f>
        <v>0</v>
      </c>
      <c r="AL1336" s="11">
        <f>AL1340+AL1337</f>
        <v>0</v>
      </c>
      <c r="AM1336" s="11">
        <f>AM1340+AM1337</f>
        <v>0</v>
      </c>
      <c r="AN1336" s="11">
        <f t="shared" si="3068"/>
        <v>191046.55589000002</v>
      </c>
      <c r="AO1336" s="11">
        <f t="shared" si="3069"/>
        <v>0</v>
      </c>
      <c r="AP1336" s="11">
        <f t="shared" si="3070"/>
        <v>0</v>
      </c>
      <c r="AQ1336" s="11">
        <f>AQ1340+AQ1337</f>
        <v>0</v>
      </c>
      <c r="AR1336" s="11">
        <f>AR1340+AR1337</f>
        <v>0</v>
      </c>
      <c r="AS1336" s="11">
        <f>AS1340+AS1337</f>
        <v>0</v>
      </c>
      <c r="AT1336" s="11">
        <f t="shared" si="3071"/>
        <v>191046.55589000002</v>
      </c>
      <c r="AU1336" s="11">
        <f t="shared" si="3072"/>
        <v>0</v>
      </c>
      <c r="AV1336" s="11">
        <f t="shared" si="3073"/>
        <v>0</v>
      </c>
      <c r="AW1336" s="11">
        <f>AW1340+AW1337</f>
        <v>15002.8</v>
      </c>
      <c r="AX1336" s="11">
        <f>AX1340+AX1337</f>
        <v>0</v>
      </c>
      <c r="AY1336" s="11">
        <f>AY1340+AY1337</f>
        <v>0</v>
      </c>
      <c r="AZ1336" s="11">
        <f t="shared" si="3074"/>
        <v>206049.35589000001</v>
      </c>
      <c r="BA1336" s="11">
        <f t="shared" si="3075"/>
        <v>0</v>
      </c>
      <c r="BB1336" s="11">
        <f t="shared" si="3076"/>
        <v>0</v>
      </c>
      <c r="BC1336" s="11">
        <f>BC1340+BC1337</f>
        <v>0</v>
      </c>
      <c r="BD1336" s="11">
        <f>BD1340+BD1337</f>
        <v>0</v>
      </c>
      <c r="BE1336" s="11">
        <f>BE1340+BE1337</f>
        <v>0</v>
      </c>
      <c r="BF1336" s="11">
        <f t="shared" si="3077"/>
        <v>206049.35589000001</v>
      </c>
      <c r="BG1336" s="11">
        <f t="shared" si="3078"/>
        <v>0</v>
      </c>
      <c r="BH1336" s="11">
        <f t="shared" si="3079"/>
        <v>0</v>
      </c>
      <c r="BI1336" s="11">
        <f>BI1340+BI1337</f>
        <v>0</v>
      </c>
      <c r="BJ1336" s="11">
        <f>BJ1340+BJ1337</f>
        <v>0</v>
      </c>
      <c r="BK1336" s="11">
        <f>BK1340+BK1337</f>
        <v>0</v>
      </c>
      <c r="BL1336" s="11">
        <f t="shared" si="3027"/>
        <v>206049.35589000001</v>
      </c>
      <c r="BM1336" s="11">
        <f>BM1340+BM1337</f>
        <v>0</v>
      </c>
      <c r="BN1336" s="43">
        <f t="shared" si="3029"/>
        <v>206049.35589000001</v>
      </c>
      <c r="BO1336" s="11">
        <f t="shared" si="3148"/>
        <v>0</v>
      </c>
      <c r="BP1336" s="11">
        <f>BP1340+BP1337</f>
        <v>0</v>
      </c>
      <c r="BQ1336" s="43">
        <f t="shared" si="3030"/>
        <v>0</v>
      </c>
      <c r="BR1336" s="11">
        <f t="shared" si="3149"/>
        <v>0</v>
      </c>
      <c r="BS1336" s="11">
        <f>BS1340+BS1337</f>
        <v>0</v>
      </c>
      <c r="BT1336" s="43">
        <f t="shared" si="3031"/>
        <v>0</v>
      </c>
      <c r="BU1336" s="11">
        <f>BU1340+BU1337</f>
        <v>0</v>
      </c>
      <c r="BV1336" s="21"/>
      <c r="BW1336" s="21"/>
      <c r="BX1336" s="1" t="str">
        <f t="shared" si="3150"/>
        <v/>
      </c>
    </row>
    <row r="1337" spans="1:77" ht="62.4" customHeight="1" x14ac:dyDescent="0.3">
      <c r="A1337" s="62" t="s">
        <v>868</v>
      </c>
      <c r="B1337" s="63"/>
      <c r="C1337" s="62"/>
      <c r="D1337" s="62"/>
      <c r="E1337" s="65" t="s">
        <v>572</v>
      </c>
      <c r="F1337" s="11"/>
      <c r="G1337" s="11"/>
      <c r="H1337" s="11"/>
      <c r="I1337" s="11"/>
      <c r="J1337" s="11"/>
      <c r="K1337" s="11"/>
      <c r="L1337" s="11"/>
      <c r="M1337" s="11"/>
      <c r="N1337" s="11"/>
      <c r="O1337" s="11">
        <f t="shared" ref="O1337:O1338" si="3211">O1338</f>
        <v>10276.988590000001</v>
      </c>
      <c r="P1337" s="11">
        <f t="shared" ref="P1337:P1338" si="3212">P1338</f>
        <v>0</v>
      </c>
      <c r="Q1337" s="11">
        <f t="shared" ref="Q1337:Q1338" si="3213">Q1338</f>
        <v>0</v>
      </c>
      <c r="R1337" s="11">
        <f t="shared" si="3056"/>
        <v>10276.988590000001</v>
      </c>
      <c r="S1337" s="11">
        <f t="shared" si="3057"/>
        <v>0</v>
      </c>
      <c r="T1337" s="11">
        <f t="shared" si="3058"/>
        <v>0</v>
      </c>
      <c r="U1337" s="11">
        <f t="shared" ref="U1337:U1346" si="3214">U1338</f>
        <v>0</v>
      </c>
      <c r="V1337" s="11">
        <f t="shared" ref="V1337:V1346" si="3215">V1338</f>
        <v>0</v>
      </c>
      <c r="W1337" s="11">
        <f t="shared" ref="W1337:W1346" si="3216">W1338</f>
        <v>0</v>
      </c>
      <c r="X1337" s="11">
        <f t="shared" si="3059"/>
        <v>10276.988590000001</v>
      </c>
      <c r="Y1337" s="11">
        <f t="shared" si="3060"/>
        <v>0</v>
      </c>
      <c r="Z1337" s="11">
        <f t="shared" si="3061"/>
        <v>0</v>
      </c>
      <c r="AA1337" s="11">
        <f t="shared" ref="AA1337:AA1346" si="3217">AA1338</f>
        <v>0</v>
      </c>
      <c r="AB1337" s="11">
        <f t="shared" ref="AB1337:AB1346" si="3218">AB1338</f>
        <v>0</v>
      </c>
      <c r="AC1337" s="11">
        <f t="shared" ref="AC1337:AC1346" si="3219">AC1338</f>
        <v>0</v>
      </c>
      <c r="AD1337" s="11">
        <f t="shared" si="3062"/>
        <v>10276.988590000001</v>
      </c>
      <c r="AE1337" s="11">
        <f t="shared" si="3063"/>
        <v>0</v>
      </c>
      <c r="AF1337" s="11">
        <f t="shared" si="3064"/>
        <v>0</v>
      </c>
      <c r="AG1337" s="11">
        <f t="shared" ref="AG1337:AG1346" si="3220">AG1338</f>
        <v>0</v>
      </c>
      <c r="AH1337" s="11">
        <f t="shared" si="3065"/>
        <v>10276.988590000001</v>
      </c>
      <c r="AI1337" s="11">
        <f t="shared" si="3066"/>
        <v>0</v>
      </c>
      <c r="AJ1337" s="11">
        <f t="shared" si="3067"/>
        <v>0</v>
      </c>
      <c r="AK1337" s="11">
        <f t="shared" ref="AK1337:AK1346" si="3221">AK1338</f>
        <v>0</v>
      </c>
      <c r="AL1337" s="11">
        <f t="shared" ref="AL1337:AL1346" si="3222">AL1338</f>
        <v>0</v>
      </c>
      <c r="AM1337" s="11">
        <f t="shared" ref="AM1337:AM1346" si="3223">AM1338</f>
        <v>0</v>
      </c>
      <c r="AN1337" s="11">
        <f t="shared" si="3068"/>
        <v>10276.988590000001</v>
      </c>
      <c r="AO1337" s="11">
        <f t="shared" si="3069"/>
        <v>0</v>
      </c>
      <c r="AP1337" s="11">
        <f t="shared" si="3070"/>
        <v>0</v>
      </c>
      <c r="AQ1337" s="11">
        <f t="shared" ref="AQ1337:AQ1346" si="3224">AQ1338</f>
        <v>0</v>
      </c>
      <c r="AR1337" s="11">
        <f t="shared" ref="AR1337:AR1346" si="3225">AR1338</f>
        <v>0</v>
      </c>
      <c r="AS1337" s="11">
        <f t="shared" ref="AS1337:AS1346" si="3226">AS1338</f>
        <v>0</v>
      </c>
      <c r="AT1337" s="11">
        <f t="shared" si="3071"/>
        <v>10276.988590000001</v>
      </c>
      <c r="AU1337" s="11">
        <f t="shared" si="3072"/>
        <v>0</v>
      </c>
      <c r="AV1337" s="11">
        <f t="shared" si="3073"/>
        <v>0</v>
      </c>
      <c r="AW1337" s="11">
        <f t="shared" ref="AW1337:AW1346" si="3227">AW1338</f>
        <v>0</v>
      </c>
      <c r="AX1337" s="11">
        <f t="shared" ref="AX1337:AX1346" si="3228">AX1338</f>
        <v>0</v>
      </c>
      <c r="AY1337" s="11">
        <f t="shared" ref="AY1337:AY1346" si="3229">AY1338</f>
        <v>0</v>
      </c>
      <c r="AZ1337" s="11">
        <f t="shared" si="3074"/>
        <v>10276.988590000001</v>
      </c>
      <c r="BA1337" s="11">
        <f t="shared" si="3075"/>
        <v>0</v>
      </c>
      <c r="BB1337" s="11">
        <f t="shared" si="3076"/>
        <v>0</v>
      </c>
      <c r="BC1337" s="11">
        <f t="shared" ref="BC1337:BC1346" si="3230">BC1338</f>
        <v>0</v>
      </c>
      <c r="BD1337" s="11">
        <f t="shared" ref="BD1337:BD1346" si="3231">BD1338</f>
        <v>0</v>
      </c>
      <c r="BE1337" s="11">
        <f t="shared" ref="BE1337:BE1346" si="3232">BE1338</f>
        <v>0</v>
      </c>
      <c r="BF1337" s="11">
        <f t="shared" si="3077"/>
        <v>10276.988590000001</v>
      </c>
      <c r="BG1337" s="11">
        <f t="shared" si="3078"/>
        <v>0</v>
      </c>
      <c r="BH1337" s="11">
        <f t="shared" si="3079"/>
        <v>0</v>
      </c>
      <c r="BI1337" s="11">
        <f t="shared" ref="BI1337:BI1346" si="3233">BI1338</f>
        <v>0</v>
      </c>
      <c r="BJ1337" s="11">
        <f t="shared" ref="BJ1337:BJ1346" si="3234">BJ1338</f>
        <v>0</v>
      </c>
      <c r="BK1337" s="11">
        <f t="shared" ref="BK1337:BK1346" si="3235">BK1338</f>
        <v>0</v>
      </c>
      <c r="BL1337" s="11">
        <f t="shared" si="3027"/>
        <v>10276.988590000001</v>
      </c>
      <c r="BM1337" s="11">
        <f t="shared" ref="BM1337:BM1346" si="3236">BM1338</f>
        <v>0</v>
      </c>
      <c r="BN1337" s="43">
        <f t="shared" si="3029"/>
        <v>10276.988590000001</v>
      </c>
      <c r="BO1337" s="11">
        <f t="shared" si="3148"/>
        <v>0</v>
      </c>
      <c r="BP1337" s="11">
        <f t="shared" ref="BP1337:BU1346" si="3237">BP1338</f>
        <v>0</v>
      </c>
      <c r="BQ1337" s="43">
        <f t="shared" si="3030"/>
        <v>0</v>
      </c>
      <c r="BR1337" s="11">
        <f t="shared" si="3149"/>
        <v>0</v>
      </c>
      <c r="BS1337" s="11">
        <f t="shared" si="3237"/>
        <v>0</v>
      </c>
      <c r="BT1337" s="43">
        <f t="shared" si="3031"/>
        <v>0</v>
      </c>
      <c r="BU1337" s="11">
        <f t="shared" si="3237"/>
        <v>0</v>
      </c>
      <c r="BV1337" s="21"/>
      <c r="BW1337" s="21"/>
      <c r="BX1337" s="1" t="str">
        <f t="shared" si="3150"/>
        <v/>
      </c>
    </row>
    <row r="1338" spans="1:77" ht="31.2" customHeight="1" x14ac:dyDescent="0.3">
      <c r="A1338" s="62" t="s">
        <v>868</v>
      </c>
      <c r="B1338" s="63" t="s">
        <v>64</v>
      </c>
      <c r="C1338" s="62"/>
      <c r="D1338" s="62"/>
      <c r="E1338" s="64" t="s">
        <v>65</v>
      </c>
      <c r="F1338" s="11"/>
      <c r="G1338" s="11"/>
      <c r="H1338" s="11"/>
      <c r="I1338" s="11"/>
      <c r="J1338" s="11"/>
      <c r="K1338" s="11"/>
      <c r="L1338" s="11"/>
      <c r="M1338" s="11"/>
      <c r="N1338" s="11"/>
      <c r="O1338" s="11">
        <f t="shared" si="3211"/>
        <v>10276.988590000001</v>
      </c>
      <c r="P1338" s="11">
        <f t="shared" si="3212"/>
        <v>0</v>
      </c>
      <c r="Q1338" s="11">
        <f t="shared" si="3213"/>
        <v>0</v>
      </c>
      <c r="R1338" s="11">
        <f t="shared" si="3056"/>
        <v>10276.988590000001</v>
      </c>
      <c r="S1338" s="11">
        <f t="shared" si="3057"/>
        <v>0</v>
      </c>
      <c r="T1338" s="11">
        <f t="shared" si="3058"/>
        <v>0</v>
      </c>
      <c r="U1338" s="11">
        <f t="shared" si="3214"/>
        <v>0</v>
      </c>
      <c r="V1338" s="11">
        <f t="shared" si="3215"/>
        <v>0</v>
      </c>
      <c r="W1338" s="11">
        <f t="shared" si="3216"/>
        <v>0</v>
      </c>
      <c r="X1338" s="11">
        <f t="shared" si="3059"/>
        <v>10276.988590000001</v>
      </c>
      <c r="Y1338" s="11">
        <f t="shared" si="3060"/>
        <v>0</v>
      </c>
      <c r="Z1338" s="11">
        <f t="shared" si="3061"/>
        <v>0</v>
      </c>
      <c r="AA1338" s="11">
        <f t="shared" si="3217"/>
        <v>0</v>
      </c>
      <c r="AB1338" s="11">
        <f t="shared" si="3218"/>
        <v>0</v>
      </c>
      <c r="AC1338" s="11">
        <f t="shared" si="3219"/>
        <v>0</v>
      </c>
      <c r="AD1338" s="11">
        <f t="shared" si="3062"/>
        <v>10276.988590000001</v>
      </c>
      <c r="AE1338" s="11">
        <f t="shared" si="3063"/>
        <v>0</v>
      </c>
      <c r="AF1338" s="11">
        <f t="shared" si="3064"/>
        <v>0</v>
      </c>
      <c r="AG1338" s="11">
        <f t="shared" si="3220"/>
        <v>0</v>
      </c>
      <c r="AH1338" s="11">
        <f t="shared" si="3065"/>
        <v>10276.988590000001</v>
      </c>
      <c r="AI1338" s="11">
        <f t="shared" si="3066"/>
        <v>0</v>
      </c>
      <c r="AJ1338" s="11">
        <f t="shared" si="3067"/>
        <v>0</v>
      </c>
      <c r="AK1338" s="11">
        <f t="shared" si="3221"/>
        <v>0</v>
      </c>
      <c r="AL1338" s="11">
        <f t="shared" si="3222"/>
        <v>0</v>
      </c>
      <c r="AM1338" s="11">
        <f t="shared" si="3223"/>
        <v>0</v>
      </c>
      <c r="AN1338" s="11">
        <f t="shared" si="3068"/>
        <v>10276.988590000001</v>
      </c>
      <c r="AO1338" s="11">
        <f t="shared" si="3069"/>
        <v>0</v>
      </c>
      <c r="AP1338" s="11">
        <f t="shared" si="3070"/>
        <v>0</v>
      </c>
      <c r="AQ1338" s="11">
        <f t="shared" si="3224"/>
        <v>0</v>
      </c>
      <c r="AR1338" s="11">
        <f t="shared" si="3225"/>
        <v>0</v>
      </c>
      <c r="AS1338" s="11">
        <f t="shared" si="3226"/>
        <v>0</v>
      </c>
      <c r="AT1338" s="11">
        <f t="shared" si="3071"/>
        <v>10276.988590000001</v>
      </c>
      <c r="AU1338" s="11">
        <f t="shared" si="3072"/>
        <v>0</v>
      </c>
      <c r="AV1338" s="11">
        <f t="shared" si="3073"/>
        <v>0</v>
      </c>
      <c r="AW1338" s="11">
        <f t="shared" si="3227"/>
        <v>0</v>
      </c>
      <c r="AX1338" s="11">
        <f t="shared" si="3228"/>
        <v>0</v>
      </c>
      <c r="AY1338" s="11">
        <f t="shared" si="3229"/>
        <v>0</v>
      </c>
      <c r="AZ1338" s="11">
        <f t="shared" si="3074"/>
        <v>10276.988590000001</v>
      </c>
      <c r="BA1338" s="11">
        <f t="shared" si="3075"/>
        <v>0</v>
      </c>
      <c r="BB1338" s="11">
        <f t="shared" si="3076"/>
        <v>0</v>
      </c>
      <c r="BC1338" s="11">
        <f t="shared" si="3230"/>
        <v>0</v>
      </c>
      <c r="BD1338" s="11">
        <f t="shared" si="3231"/>
        <v>0</v>
      </c>
      <c r="BE1338" s="11">
        <f t="shared" si="3232"/>
        <v>0</v>
      </c>
      <c r="BF1338" s="11">
        <f t="shared" si="3077"/>
        <v>10276.988590000001</v>
      </c>
      <c r="BG1338" s="11">
        <f t="shared" si="3078"/>
        <v>0</v>
      </c>
      <c r="BH1338" s="11">
        <f t="shared" si="3079"/>
        <v>0</v>
      </c>
      <c r="BI1338" s="11">
        <f t="shared" si="3233"/>
        <v>0</v>
      </c>
      <c r="BJ1338" s="11">
        <f t="shared" si="3234"/>
        <v>0</v>
      </c>
      <c r="BK1338" s="11">
        <f t="shared" si="3235"/>
        <v>0</v>
      </c>
      <c r="BL1338" s="11">
        <f t="shared" si="3027"/>
        <v>10276.988590000001</v>
      </c>
      <c r="BM1338" s="11">
        <f t="shared" si="3236"/>
        <v>0</v>
      </c>
      <c r="BN1338" s="43">
        <f t="shared" si="3029"/>
        <v>10276.988590000001</v>
      </c>
      <c r="BO1338" s="11">
        <f t="shared" si="3148"/>
        <v>0</v>
      </c>
      <c r="BP1338" s="11">
        <f t="shared" si="3237"/>
        <v>0</v>
      </c>
      <c r="BQ1338" s="43">
        <f t="shared" si="3030"/>
        <v>0</v>
      </c>
      <c r="BR1338" s="11">
        <f t="shared" si="3149"/>
        <v>0</v>
      </c>
      <c r="BS1338" s="11">
        <f t="shared" si="3237"/>
        <v>0</v>
      </c>
      <c r="BT1338" s="43">
        <f t="shared" si="3031"/>
        <v>0</v>
      </c>
      <c r="BU1338" s="11">
        <f t="shared" si="3237"/>
        <v>0</v>
      </c>
      <c r="BV1338" s="21"/>
      <c r="BW1338" s="21"/>
      <c r="BX1338" s="1" t="str">
        <f t="shared" si="3150"/>
        <v/>
      </c>
    </row>
    <row r="1339" spans="1:77" ht="15.6" customHeight="1" x14ac:dyDescent="0.3">
      <c r="A1339" s="62" t="s">
        <v>868</v>
      </c>
      <c r="B1339" s="63" t="s">
        <v>64</v>
      </c>
      <c r="C1339" s="62" t="s">
        <v>66</v>
      </c>
      <c r="D1339" s="62" t="s">
        <v>67</v>
      </c>
      <c r="E1339" s="64" t="s">
        <v>68</v>
      </c>
      <c r="F1339" s="11"/>
      <c r="G1339" s="11"/>
      <c r="H1339" s="11"/>
      <c r="I1339" s="11"/>
      <c r="J1339" s="11"/>
      <c r="K1339" s="11"/>
      <c r="L1339" s="11"/>
      <c r="M1339" s="11"/>
      <c r="N1339" s="11"/>
      <c r="O1339" s="11">
        <v>10276.988590000001</v>
      </c>
      <c r="P1339" s="11"/>
      <c r="Q1339" s="11"/>
      <c r="R1339" s="11">
        <f t="shared" si="3056"/>
        <v>10276.988590000001</v>
      </c>
      <c r="S1339" s="11">
        <f t="shared" si="3057"/>
        <v>0</v>
      </c>
      <c r="T1339" s="11">
        <f t="shared" si="3058"/>
        <v>0</v>
      </c>
      <c r="U1339" s="11"/>
      <c r="V1339" s="11"/>
      <c r="W1339" s="11"/>
      <c r="X1339" s="11">
        <f t="shared" si="3059"/>
        <v>10276.988590000001</v>
      </c>
      <c r="Y1339" s="11">
        <f t="shared" si="3060"/>
        <v>0</v>
      </c>
      <c r="Z1339" s="11">
        <f t="shared" si="3061"/>
        <v>0</v>
      </c>
      <c r="AA1339" s="11"/>
      <c r="AB1339" s="11"/>
      <c r="AC1339" s="11"/>
      <c r="AD1339" s="11">
        <f t="shared" si="3062"/>
        <v>10276.988590000001</v>
      </c>
      <c r="AE1339" s="11">
        <f t="shared" si="3063"/>
        <v>0</v>
      </c>
      <c r="AF1339" s="11">
        <f t="shared" si="3064"/>
        <v>0</v>
      </c>
      <c r="AG1339" s="11"/>
      <c r="AH1339" s="11">
        <f t="shared" si="3065"/>
        <v>10276.988590000001</v>
      </c>
      <c r="AI1339" s="11">
        <f t="shared" si="3066"/>
        <v>0</v>
      </c>
      <c r="AJ1339" s="11">
        <f t="shared" si="3067"/>
        <v>0</v>
      </c>
      <c r="AK1339" s="11"/>
      <c r="AL1339" s="11"/>
      <c r="AM1339" s="11"/>
      <c r="AN1339" s="11">
        <f t="shared" si="3068"/>
        <v>10276.988590000001</v>
      </c>
      <c r="AO1339" s="11">
        <f t="shared" si="3069"/>
        <v>0</v>
      </c>
      <c r="AP1339" s="11">
        <f t="shared" si="3070"/>
        <v>0</v>
      </c>
      <c r="AQ1339" s="11"/>
      <c r="AR1339" s="11"/>
      <c r="AS1339" s="11"/>
      <c r="AT1339" s="11">
        <f t="shared" si="3071"/>
        <v>10276.988590000001</v>
      </c>
      <c r="AU1339" s="11">
        <f t="shared" si="3072"/>
        <v>0</v>
      </c>
      <c r="AV1339" s="11">
        <f t="shared" si="3073"/>
        <v>0</v>
      </c>
      <c r="AW1339" s="11"/>
      <c r="AX1339" s="11"/>
      <c r="AY1339" s="11"/>
      <c r="AZ1339" s="11">
        <f t="shared" si="3074"/>
        <v>10276.988590000001</v>
      </c>
      <c r="BA1339" s="11">
        <f t="shared" si="3075"/>
        <v>0</v>
      </c>
      <c r="BB1339" s="11">
        <f t="shared" si="3076"/>
        <v>0</v>
      </c>
      <c r="BC1339" s="11"/>
      <c r="BD1339" s="11"/>
      <c r="BE1339" s="11"/>
      <c r="BF1339" s="11">
        <f t="shared" si="3077"/>
        <v>10276.988590000001</v>
      </c>
      <c r="BG1339" s="11">
        <f t="shared" si="3078"/>
        <v>0</v>
      </c>
      <c r="BH1339" s="11">
        <f t="shared" si="3079"/>
        <v>0</v>
      </c>
      <c r="BI1339" s="11"/>
      <c r="BJ1339" s="11"/>
      <c r="BK1339" s="11"/>
      <c r="BL1339" s="11">
        <f t="shared" si="3027"/>
        <v>10276.988590000001</v>
      </c>
      <c r="BM1339" s="11"/>
      <c r="BN1339" s="43">
        <f t="shared" si="3029"/>
        <v>10276.988590000001</v>
      </c>
      <c r="BO1339" s="11">
        <f t="shared" si="3148"/>
        <v>0</v>
      </c>
      <c r="BP1339" s="11"/>
      <c r="BQ1339" s="43">
        <f t="shared" si="3030"/>
        <v>0</v>
      </c>
      <c r="BR1339" s="11">
        <f t="shared" si="3149"/>
        <v>0</v>
      </c>
      <c r="BS1339" s="11"/>
      <c r="BT1339" s="43">
        <f t="shared" si="3031"/>
        <v>0</v>
      </c>
      <c r="BU1339" s="11"/>
      <c r="BV1339" s="21"/>
      <c r="BW1339" s="21"/>
      <c r="BX1339" s="1" t="str">
        <f t="shared" si="3150"/>
        <v>0503</v>
      </c>
    </row>
    <row r="1340" spans="1:77" ht="15.6" customHeight="1" x14ac:dyDescent="0.3">
      <c r="A1340" s="62" t="s">
        <v>869</v>
      </c>
      <c r="B1340" s="63"/>
      <c r="C1340" s="62"/>
      <c r="D1340" s="62"/>
      <c r="E1340" s="64" t="s">
        <v>576</v>
      </c>
      <c r="F1340" s="11">
        <f t="shared" si="3201"/>
        <v>123450.7</v>
      </c>
      <c r="G1340" s="11">
        <f t="shared" si="3202"/>
        <v>0</v>
      </c>
      <c r="H1340" s="11">
        <f t="shared" si="3203"/>
        <v>0</v>
      </c>
      <c r="I1340" s="11">
        <f t="shared" si="3204"/>
        <v>0</v>
      </c>
      <c r="J1340" s="11">
        <f t="shared" si="3205"/>
        <v>0</v>
      </c>
      <c r="K1340" s="11">
        <f t="shared" si="3206"/>
        <v>0</v>
      </c>
      <c r="L1340" s="11">
        <f t="shared" si="3194"/>
        <v>123450.7</v>
      </c>
      <c r="M1340" s="11">
        <f t="shared" si="3195"/>
        <v>0</v>
      </c>
      <c r="N1340" s="11">
        <f t="shared" si="3196"/>
        <v>0</v>
      </c>
      <c r="O1340" s="11">
        <f t="shared" si="3207"/>
        <v>57318.867300000005</v>
      </c>
      <c r="P1340" s="11">
        <f t="shared" si="3208"/>
        <v>0</v>
      </c>
      <c r="Q1340" s="11">
        <f t="shared" si="3209"/>
        <v>0</v>
      </c>
      <c r="R1340" s="11">
        <f t="shared" si="3056"/>
        <v>180769.5673</v>
      </c>
      <c r="S1340" s="11">
        <f t="shared" si="3057"/>
        <v>0</v>
      </c>
      <c r="T1340" s="11">
        <f t="shared" si="3058"/>
        <v>0</v>
      </c>
      <c r="U1340" s="11">
        <f t="shared" si="3214"/>
        <v>0</v>
      </c>
      <c r="V1340" s="11">
        <f t="shared" si="3215"/>
        <v>0</v>
      </c>
      <c r="W1340" s="11">
        <f t="shared" si="3216"/>
        <v>0</v>
      </c>
      <c r="X1340" s="11">
        <f t="shared" si="3059"/>
        <v>180769.5673</v>
      </c>
      <c r="Y1340" s="11">
        <f t="shared" si="3060"/>
        <v>0</v>
      </c>
      <c r="Z1340" s="11">
        <f t="shared" si="3061"/>
        <v>0</v>
      </c>
      <c r="AA1340" s="11">
        <f t="shared" si="3217"/>
        <v>0</v>
      </c>
      <c r="AB1340" s="11">
        <f t="shared" si="3218"/>
        <v>0</v>
      </c>
      <c r="AC1340" s="11">
        <f t="shared" si="3219"/>
        <v>0</v>
      </c>
      <c r="AD1340" s="11">
        <f t="shared" si="3062"/>
        <v>180769.5673</v>
      </c>
      <c r="AE1340" s="11">
        <f t="shared" si="3063"/>
        <v>0</v>
      </c>
      <c r="AF1340" s="11">
        <f t="shared" si="3064"/>
        <v>0</v>
      </c>
      <c r="AG1340" s="11">
        <f t="shared" si="3220"/>
        <v>0</v>
      </c>
      <c r="AH1340" s="11">
        <f t="shared" si="3065"/>
        <v>180769.5673</v>
      </c>
      <c r="AI1340" s="11">
        <f t="shared" si="3066"/>
        <v>0</v>
      </c>
      <c r="AJ1340" s="11">
        <f t="shared" si="3067"/>
        <v>0</v>
      </c>
      <c r="AK1340" s="11">
        <f t="shared" si="3221"/>
        <v>0</v>
      </c>
      <c r="AL1340" s="11">
        <f t="shared" si="3222"/>
        <v>0</v>
      </c>
      <c r="AM1340" s="11">
        <f t="shared" si="3223"/>
        <v>0</v>
      </c>
      <c r="AN1340" s="11">
        <f t="shared" si="3068"/>
        <v>180769.5673</v>
      </c>
      <c r="AO1340" s="11">
        <f t="shared" si="3069"/>
        <v>0</v>
      </c>
      <c r="AP1340" s="11">
        <f t="shared" si="3070"/>
        <v>0</v>
      </c>
      <c r="AQ1340" s="11">
        <f t="shared" si="3224"/>
        <v>0</v>
      </c>
      <c r="AR1340" s="11">
        <f t="shared" si="3225"/>
        <v>0</v>
      </c>
      <c r="AS1340" s="11">
        <f t="shared" si="3226"/>
        <v>0</v>
      </c>
      <c r="AT1340" s="11">
        <f t="shared" si="3071"/>
        <v>180769.5673</v>
      </c>
      <c r="AU1340" s="11">
        <f t="shared" si="3072"/>
        <v>0</v>
      </c>
      <c r="AV1340" s="11">
        <f t="shared" si="3073"/>
        <v>0</v>
      </c>
      <c r="AW1340" s="11">
        <f t="shared" si="3227"/>
        <v>15002.8</v>
      </c>
      <c r="AX1340" s="11">
        <f t="shared" si="3228"/>
        <v>0</v>
      </c>
      <c r="AY1340" s="11">
        <f t="shared" si="3229"/>
        <v>0</v>
      </c>
      <c r="AZ1340" s="11">
        <f t="shared" si="3074"/>
        <v>195772.36729999998</v>
      </c>
      <c r="BA1340" s="11">
        <f t="shared" si="3075"/>
        <v>0</v>
      </c>
      <c r="BB1340" s="11">
        <f t="shared" si="3076"/>
        <v>0</v>
      </c>
      <c r="BC1340" s="11">
        <f t="shared" si="3230"/>
        <v>0</v>
      </c>
      <c r="BD1340" s="11">
        <f t="shared" si="3231"/>
        <v>0</v>
      </c>
      <c r="BE1340" s="11">
        <f t="shared" si="3232"/>
        <v>0</v>
      </c>
      <c r="BF1340" s="11">
        <f t="shared" si="3077"/>
        <v>195772.36729999998</v>
      </c>
      <c r="BG1340" s="11">
        <f t="shared" si="3078"/>
        <v>0</v>
      </c>
      <c r="BH1340" s="11">
        <f t="shared" si="3079"/>
        <v>0</v>
      </c>
      <c r="BI1340" s="11">
        <f t="shared" si="3233"/>
        <v>0</v>
      </c>
      <c r="BJ1340" s="11">
        <f t="shared" si="3234"/>
        <v>0</v>
      </c>
      <c r="BK1340" s="11">
        <f t="shared" si="3235"/>
        <v>0</v>
      </c>
      <c r="BL1340" s="11">
        <f t="shared" si="3027"/>
        <v>195772.36729999998</v>
      </c>
      <c r="BM1340" s="11">
        <f t="shared" si="3236"/>
        <v>0</v>
      </c>
      <c r="BN1340" s="43">
        <f t="shared" si="3029"/>
        <v>195772.36729999998</v>
      </c>
      <c r="BO1340" s="11">
        <f t="shared" si="3148"/>
        <v>0</v>
      </c>
      <c r="BP1340" s="11">
        <f t="shared" si="3237"/>
        <v>0</v>
      </c>
      <c r="BQ1340" s="43">
        <f t="shared" si="3030"/>
        <v>0</v>
      </c>
      <c r="BR1340" s="11">
        <f t="shared" si="3149"/>
        <v>0</v>
      </c>
      <c r="BS1340" s="11">
        <f t="shared" si="3237"/>
        <v>0</v>
      </c>
      <c r="BT1340" s="43">
        <f t="shared" si="3031"/>
        <v>0</v>
      </c>
      <c r="BU1340" s="11">
        <f t="shared" si="3237"/>
        <v>0</v>
      </c>
      <c r="BV1340" s="21"/>
      <c r="BW1340" s="21"/>
      <c r="BX1340" s="1" t="str">
        <f t="shared" si="3150"/>
        <v/>
      </c>
    </row>
    <row r="1341" spans="1:77" ht="31.2" customHeight="1" x14ac:dyDescent="0.3">
      <c r="A1341" s="62" t="s">
        <v>869</v>
      </c>
      <c r="B1341" s="63" t="s">
        <v>64</v>
      </c>
      <c r="C1341" s="62"/>
      <c r="D1341" s="62"/>
      <c r="E1341" s="64" t="s">
        <v>65</v>
      </c>
      <c r="F1341" s="11">
        <f t="shared" si="3201"/>
        <v>123450.7</v>
      </c>
      <c r="G1341" s="11">
        <f t="shared" si="3202"/>
        <v>0</v>
      </c>
      <c r="H1341" s="11">
        <f t="shared" si="3203"/>
        <v>0</v>
      </c>
      <c r="I1341" s="11">
        <f t="shared" si="3204"/>
        <v>0</v>
      </c>
      <c r="J1341" s="11">
        <f t="shared" si="3205"/>
        <v>0</v>
      </c>
      <c r="K1341" s="11">
        <f t="shared" si="3206"/>
        <v>0</v>
      </c>
      <c r="L1341" s="11">
        <f t="shared" si="3194"/>
        <v>123450.7</v>
      </c>
      <c r="M1341" s="11">
        <f t="shared" si="3195"/>
        <v>0</v>
      </c>
      <c r="N1341" s="11">
        <f t="shared" si="3196"/>
        <v>0</v>
      </c>
      <c r="O1341" s="11">
        <f t="shared" si="3207"/>
        <v>57318.867300000005</v>
      </c>
      <c r="P1341" s="11">
        <f t="shared" si="3208"/>
        <v>0</v>
      </c>
      <c r="Q1341" s="11">
        <f t="shared" si="3209"/>
        <v>0</v>
      </c>
      <c r="R1341" s="11">
        <f t="shared" si="3056"/>
        <v>180769.5673</v>
      </c>
      <c r="S1341" s="11">
        <f t="shared" si="3057"/>
        <v>0</v>
      </c>
      <c r="T1341" s="11">
        <f t="shared" si="3058"/>
        <v>0</v>
      </c>
      <c r="U1341" s="11">
        <f t="shared" si="3214"/>
        <v>0</v>
      </c>
      <c r="V1341" s="11">
        <f t="shared" si="3215"/>
        <v>0</v>
      </c>
      <c r="W1341" s="11">
        <f t="shared" si="3216"/>
        <v>0</v>
      </c>
      <c r="X1341" s="11">
        <f t="shared" si="3059"/>
        <v>180769.5673</v>
      </c>
      <c r="Y1341" s="11">
        <f t="shared" si="3060"/>
        <v>0</v>
      </c>
      <c r="Z1341" s="11">
        <f t="shared" si="3061"/>
        <v>0</v>
      </c>
      <c r="AA1341" s="11">
        <f t="shared" si="3217"/>
        <v>0</v>
      </c>
      <c r="AB1341" s="11">
        <f t="shared" si="3218"/>
        <v>0</v>
      </c>
      <c r="AC1341" s="11">
        <f t="shared" si="3219"/>
        <v>0</v>
      </c>
      <c r="AD1341" s="11">
        <f t="shared" si="3062"/>
        <v>180769.5673</v>
      </c>
      <c r="AE1341" s="11">
        <f t="shared" si="3063"/>
        <v>0</v>
      </c>
      <c r="AF1341" s="11">
        <f t="shared" si="3064"/>
        <v>0</v>
      </c>
      <c r="AG1341" s="11">
        <f t="shared" si="3220"/>
        <v>0</v>
      </c>
      <c r="AH1341" s="11">
        <f t="shared" si="3065"/>
        <v>180769.5673</v>
      </c>
      <c r="AI1341" s="11">
        <f t="shared" si="3066"/>
        <v>0</v>
      </c>
      <c r="AJ1341" s="11">
        <f t="shared" si="3067"/>
        <v>0</v>
      </c>
      <c r="AK1341" s="11">
        <f t="shared" si="3221"/>
        <v>0</v>
      </c>
      <c r="AL1341" s="11">
        <f t="shared" si="3222"/>
        <v>0</v>
      </c>
      <c r="AM1341" s="11">
        <f t="shared" si="3223"/>
        <v>0</v>
      </c>
      <c r="AN1341" s="11">
        <f t="shared" si="3068"/>
        <v>180769.5673</v>
      </c>
      <c r="AO1341" s="11">
        <f t="shared" si="3069"/>
        <v>0</v>
      </c>
      <c r="AP1341" s="11">
        <f t="shared" si="3070"/>
        <v>0</v>
      </c>
      <c r="AQ1341" s="11">
        <f t="shared" si="3224"/>
        <v>0</v>
      </c>
      <c r="AR1341" s="11">
        <f t="shared" si="3225"/>
        <v>0</v>
      </c>
      <c r="AS1341" s="11">
        <f t="shared" si="3226"/>
        <v>0</v>
      </c>
      <c r="AT1341" s="11">
        <f t="shared" si="3071"/>
        <v>180769.5673</v>
      </c>
      <c r="AU1341" s="11">
        <f t="shared" si="3072"/>
        <v>0</v>
      </c>
      <c r="AV1341" s="11">
        <f t="shared" si="3073"/>
        <v>0</v>
      </c>
      <c r="AW1341" s="11">
        <f t="shared" si="3227"/>
        <v>15002.8</v>
      </c>
      <c r="AX1341" s="11">
        <f t="shared" si="3228"/>
        <v>0</v>
      </c>
      <c r="AY1341" s="11">
        <f t="shared" si="3229"/>
        <v>0</v>
      </c>
      <c r="AZ1341" s="11">
        <f t="shared" si="3074"/>
        <v>195772.36729999998</v>
      </c>
      <c r="BA1341" s="11">
        <f t="shared" si="3075"/>
        <v>0</v>
      </c>
      <c r="BB1341" s="11">
        <f t="shared" si="3076"/>
        <v>0</v>
      </c>
      <c r="BC1341" s="11">
        <f t="shared" si="3230"/>
        <v>0</v>
      </c>
      <c r="BD1341" s="11">
        <f t="shared" si="3231"/>
        <v>0</v>
      </c>
      <c r="BE1341" s="11">
        <f t="shared" si="3232"/>
        <v>0</v>
      </c>
      <c r="BF1341" s="11">
        <f t="shared" si="3077"/>
        <v>195772.36729999998</v>
      </c>
      <c r="BG1341" s="11">
        <f t="shared" si="3078"/>
        <v>0</v>
      </c>
      <c r="BH1341" s="11">
        <f t="shared" si="3079"/>
        <v>0</v>
      </c>
      <c r="BI1341" s="11">
        <f t="shared" si="3233"/>
        <v>0</v>
      </c>
      <c r="BJ1341" s="11">
        <f t="shared" si="3234"/>
        <v>0</v>
      </c>
      <c r="BK1341" s="11">
        <f t="shared" si="3235"/>
        <v>0</v>
      </c>
      <c r="BL1341" s="11">
        <f t="shared" si="3027"/>
        <v>195772.36729999998</v>
      </c>
      <c r="BM1341" s="11">
        <f t="shared" si="3236"/>
        <v>0</v>
      </c>
      <c r="BN1341" s="43">
        <f t="shared" si="3029"/>
        <v>195772.36729999998</v>
      </c>
      <c r="BO1341" s="11">
        <f t="shared" si="3148"/>
        <v>0</v>
      </c>
      <c r="BP1341" s="11">
        <f t="shared" si="3237"/>
        <v>0</v>
      </c>
      <c r="BQ1341" s="43">
        <f t="shared" si="3030"/>
        <v>0</v>
      </c>
      <c r="BR1341" s="11">
        <f t="shared" si="3149"/>
        <v>0</v>
      </c>
      <c r="BS1341" s="11">
        <f t="shared" si="3237"/>
        <v>0</v>
      </c>
      <c r="BT1341" s="43">
        <f t="shared" si="3031"/>
        <v>0</v>
      </c>
      <c r="BU1341" s="11">
        <f t="shared" si="3237"/>
        <v>0</v>
      </c>
      <c r="BV1341" s="21"/>
      <c r="BW1341" s="21"/>
      <c r="BX1341" s="1" t="str">
        <f t="shared" si="3150"/>
        <v/>
      </c>
    </row>
    <row r="1342" spans="1:77" ht="15.6" customHeight="1" x14ac:dyDescent="0.3">
      <c r="A1342" s="62" t="s">
        <v>869</v>
      </c>
      <c r="B1342" s="63" t="s">
        <v>64</v>
      </c>
      <c r="C1342" s="62" t="s">
        <v>66</v>
      </c>
      <c r="D1342" s="62" t="s">
        <v>67</v>
      </c>
      <c r="E1342" s="64" t="s">
        <v>68</v>
      </c>
      <c r="F1342" s="11">
        <v>123450.7</v>
      </c>
      <c r="G1342" s="11">
        <v>0</v>
      </c>
      <c r="H1342" s="11">
        <v>0</v>
      </c>
      <c r="I1342" s="11"/>
      <c r="J1342" s="11"/>
      <c r="K1342" s="11"/>
      <c r="L1342" s="11">
        <f t="shared" si="3194"/>
        <v>123450.7</v>
      </c>
      <c r="M1342" s="11">
        <f t="shared" si="3195"/>
        <v>0</v>
      </c>
      <c r="N1342" s="11">
        <f t="shared" si="3196"/>
        <v>0</v>
      </c>
      <c r="O1342" s="11">
        <f>54314.57955+3004.28775</f>
        <v>57318.867300000005</v>
      </c>
      <c r="P1342" s="11"/>
      <c r="Q1342" s="11"/>
      <c r="R1342" s="11">
        <f t="shared" si="3056"/>
        <v>180769.5673</v>
      </c>
      <c r="S1342" s="11">
        <f t="shared" si="3057"/>
        <v>0</v>
      </c>
      <c r="T1342" s="11">
        <f t="shared" si="3058"/>
        <v>0</v>
      </c>
      <c r="U1342" s="11"/>
      <c r="V1342" s="11"/>
      <c r="W1342" s="11"/>
      <c r="X1342" s="11">
        <f t="shared" si="3059"/>
        <v>180769.5673</v>
      </c>
      <c r="Y1342" s="11">
        <f t="shared" si="3060"/>
        <v>0</v>
      </c>
      <c r="Z1342" s="11">
        <f t="shared" si="3061"/>
        <v>0</v>
      </c>
      <c r="AA1342" s="11"/>
      <c r="AB1342" s="11"/>
      <c r="AC1342" s="11"/>
      <c r="AD1342" s="11">
        <f t="shared" si="3062"/>
        <v>180769.5673</v>
      </c>
      <c r="AE1342" s="11">
        <f t="shared" si="3063"/>
        <v>0</v>
      </c>
      <c r="AF1342" s="11">
        <f t="shared" si="3064"/>
        <v>0</v>
      </c>
      <c r="AG1342" s="11"/>
      <c r="AH1342" s="11">
        <f t="shared" si="3065"/>
        <v>180769.5673</v>
      </c>
      <c r="AI1342" s="11">
        <f t="shared" si="3066"/>
        <v>0</v>
      </c>
      <c r="AJ1342" s="11">
        <f t="shared" si="3067"/>
        <v>0</v>
      </c>
      <c r="AK1342" s="11"/>
      <c r="AL1342" s="11"/>
      <c r="AM1342" s="11"/>
      <c r="AN1342" s="11">
        <f t="shared" si="3068"/>
        <v>180769.5673</v>
      </c>
      <c r="AO1342" s="11">
        <f t="shared" si="3069"/>
        <v>0</v>
      </c>
      <c r="AP1342" s="11">
        <f t="shared" si="3070"/>
        <v>0</v>
      </c>
      <c r="AQ1342" s="11"/>
      <c r="AR1342" s="11"/>
      <c r="AS1342" s="11"/>
      <c r="AT1342" s="11">
        <f t="shared" si="3071"/>
        <v>180769.5673</v>
      </c>
      <c r="AU1342" s="11">
        <f t="shared" si="3072"/>
        <v>0</v>
      </c>
      <c r="AV1342" s="11">
        <f t="shared" si="3073"/>
        <v>0</v>
      </c>
      <c r="AW1342" s="11">
        <v>15002.8</v>
      </c>
      <c r="AX1342" s="11"/>
      <c r="AY1342" s="11"/>
      <c r="AZ1342" s="11">
        <f t="shared" si="3074"/>
        <v>195772.36729999998</v>
      </c>
      <c r="BA1342" s="11">
        <f t="shared" si="3075"/>
        <v>0</v>
      </c>
      <c r="BB1342" s="11">
        <f t="shared" si="3076"/>
        <v>0</v>
      </c>
      <c r="BC1342" s="11"/>
      <c r="BD1342" s="11"/>
      <c r="BE1342" s="11"/>
      <c r="BF1342" s="11">
        <f t="shared" si="3077"/>
        <v>195772.36729999998</v>
      </c>
      <c r="BG1342" s="11">
        <f t="shared" si="3078"/>
        <v>0</v>
      </c>
      <c r="BH1342" s="11">
        <f t="shared" si="3079"/>
        <v>0</v>
      </c>
      <c r="BI1342" s="11"/>
      <c r="BJ1342" s="11"/>
      <c r="BK1342" s="11"/>
      <c r="BL1342" s="11">
        <f t="shared" ref="BL1342:BL1405" si="3238">BF1342+BI1342</f>
        <v>195772.36729999998</v>
      </c>
      <c r="BM1342" s="11"/>
      <c r="BN1342" s="43">
        <f t="shared" si="3029"/>
        <v>195772.36729999998</v>
      </c>
      <c r="BO1342" s="11">
        <f t="shared" si="3148"/>
        <v>0</v>
      </c>
      <c r="BP1342" s="11"/>
      <c r="BQ1342" s="43">
        <f t="shared" si="3030"/>
        <v>0</v>
      </c>
      <c r="BR1342" s="11">
        <f t="shared" si="3149"/>
        <v>0</v>
      </c>
      <c r="BS1342" s="11"/>
      <c r="BT1342" s="43">
        <f t="shared" si="3031"/>
        <v>0</v>
      </c>
      <c r="BU1342" s="11"/>
      <c r="BV1342" s="21"/>
      <c r="BW1342" s="21"/>
      <c r="BX1342" s="1" t="str">
        <f t="shared" si="3150"/>
        <v>0503</v>
      </c>
    </row>
    <row r="1343" spans="1:77" s="70" customFormat="1" ht="15.6" customHeight="1" x14ac:dyDescent="0.3">
      <c r="A1343" s="59" t="s">
        <v>870</v>
      </c>
      <c r="B1343" s="60"/>
      <c r="C1343" s="59"/>
      <c r="D1343" s="59"/>
      <c r="E1343" s="61" t="s">
        <v>36</v>
      </c>
      <c r="F1343" s="18">
        <f t="shared" si="3201"/>
        <v>144656.6</v>
      </c>
      <c r="G1343" s="18">
        <f t="shared" si="3202"/>
        <v>0</v>
      </c>
      <c r="H1343" s="18">
        <f t="shared" si="3203"/>
        <v>0</v>
      </c>
      <c r="I1343" s="18">
        <f t="shared" si="3204"/>
        <v>0</v>
      </c>
      <c r="J1343" s="18">
        <f t="shared" si="3205"/>
        <v>0</v>
      </c>
      <c r="K1343" s="18">
        <f t="shared" si="3206"/>
        <v>0</v>
      </c>
      <c r="L1343" s="18">
        <f t="shared" si="3194"/>
        <v>144656.6</v>
      </c>
      <c r="M1343" s="18">
        <f t="shared" si="3195"/>
        <v>0</v>
      </c>
      <c r="N1343" s="18">
        <f t="shared" si="3196"/>
        <v>0</v>
      </c>
      <c r="O1343" s="18">
        <f t="shared" si="3207"/>
        <v>217.61232999999999</v>
      </c>
      <c r="P1343" s="18">
        <f t="shared" si="3208"/>
        <v>0</v>
      </c>
      <c r="Q1343" s="18">
        <f t="shared" si="3209"/>
        <v>0</v>
      </c>
      <c r="R1343" s="18">
        <f t="shared" si="3056"/>
        <v>144874.21233000001</v>
      </c>
      <c r="S1343" s="18">
        <f t="shared" si="3057"/>
        <v>0</v>
      </c>
      <c r="T1343" s="18">
        <f t="shared" si="3058"/>
        <v>0</v>
      </c>
      <c r="U1343" s="18">
        <f t="shared" si="3214"/>
        <v>0</v>
      </c>
      <c r="V1343" s="18">
        <f t="shared" si="3215"/>
        <v>0</v>
      </c>
      <c r="W1343" s="18">
        <f t="shared" si="3216"/>
        <v>0</v>
      </c>
      <c r="X1343" s="18">
        <f t="shared" si="3059"/>
        <v>144874.21233000001</v>
      </c>
      <c r="Y1343" s="18">
        <f t="shared" si="3060"/>
        <v>0</v>
      </c>
      <c r="Z1343" s="18">
        <f t="shared" si="3061"/>
        <v>0</v>
      </c>
      <c r="AA1343" s="18">
        <f t="shared" si="3217"/>
        <v>-144874.212</v>
      </c>
      <c r="AB1343" s="18">
        <f t="shared" si="3218"/>
        <v>144874.212</v>
      </c>
      <c r="AC1343" s="18">
        <f t="shared" si="3219"/>
        <v>0</v>
      </c>
      <c r="AD1343" s="18">
        <f t="shared" si="3062"/>
        <v>3.3000000985339284E-4</v>
      </c>
      <c r="AE1343" s="18">
        <f t="shared" si="3063"/>
        <v>144874.212</v>
      </c>
      <c r="AF1343" s="18">
        <f t="shared" si="3064"/>
        <v>0</v>
      </c>
      <c r="AG1343" s="18">
        <f t="shared" si="3220"/>
        <v>0</v>
      </c>
      <c r="AH1343" s="18">
        <f t="shared" si="3065"/>
        <v>3.3000000985339284E-4</v>
      </c>
      <c r="AI1343" s="18">
        <f t="shared" si="3066"/>
        <v>144874.212</v>
      </c>
      <c r="AJ1343" s="18">
        <f t="shared" si="3067"/>
        <v>0</v>
      </c>
      <c r="AK1343" s="18">
        <f t="shared" si="3221"/>
        <v>0</v>
      </c>
      <c r="AL1343" s="18">
        <f t="shared" si="3222"/>
        <v>0</v>
      </c>
      <c r="AM1343" s="18">
        <f t="shared" si="3223"/>
        <v>0</v>
      </c>
      <c r="AN1343" s="18">
        <f t="shared" si="3068"/>
        <v>3.3000000985339284E-4</v>
      </c>
      <c r="AO1343" s="18">
        <f t="shared" si="3069"/>
        <v>144874.212</v>
      </c>
      <c r="AP1343" s="18">
        <f t="shared" si="3070"/>
        <v>0</v>
      </c>
      <c r="AQ1343" s="18">
        <f t="shared" si="3224"/>
        <v>0</v>
      </c>
      <c r="AR1343" s="18">
        <f t="shared" si="3225"/>
        <v>0</v>
      </c>
      <c r="AS1343" s="18">
        <f t="shared" si="3226"/>
        <v>0</v>
      </c>
      <c r="AT1343" s="18">
        <f t="shared" si="3071"/>
        <v>3.3000000985339284E-4</v>
      </c>
      <c r="AU1343" s="18">
        <f t="shared" si="3072"/>
        <v>144874.212</v>
      </c>
      <c r="AV1343" s="18">
        <f t="shared" si="3073"/>
        <v>0</v>
      </c>
      <c r="AW1343" s="18">
        <f t="shared" si="3227"/>
        <v>0</v>
      </c>
      <c r="AX1343" s="18">
        <f t="shared" si="3228"/>
        <v>0</v>
      </c>
      <c r="AY1343" s="18">
        <f t="shared" si="3229"/>
        <v>0</v>
      </c>
      <c r="AZ1343" s="18">
        <f t="shared" si="3074"/>
        <v>3.3000000985339284E-4</v>
      </c>
      <c r="BA1343" s="18">
        <f t="shared" si="3075"/>
        <v>144874.212</v>
      </c>
      <c r="BB1343" s="18">
        <f t="shared" si="3076"/>
        <v>0</v>
      </c>
      <c r="BC1343" s="18">
        <f t="shared" si="3230"/>
        <v>0</v>
      </c>
      <c r="BD1343" s="18">
        <f t="shared" si="3231"/>
        <v>0</v>
      </c>
      <c r="BE1343" s="18">
        <f t="shared" si="3232"/>
        <v>0</v>
      </c>
      <c r="BF1343" s="18">
        <f t="shared" si="3077"/>
        <v>3.3000000985339284E-4</v>
      </c>
      <c r="BG1343" s="18">
        <f t="shared" si="3078"/>
        <v>144874.212</v>
      </c>
      <c r="BH1343" s="18">
        <f t="shared" si="3079"/>
        <v>0</v>
      </c>
      <c r="BI1343" s="18">
        <f t="shared" si="3233"/>
        <v>8752.2880000000005</v>
      </c>
      <c r="BJ1343" s="18">
        <f t="shared" si="3234"/>
        <v>-8752.2880000000005</v>
      </c>
      <c r="BK1343" s="18">
        <f t="shared" si="3235"/>
        <v>0</v>
      </c>
      <c r="BL1343" s="18">
        <f t="shared" si="3238"/>
        <v>8752.2883300000103</v>
      </c>
      <c r="BM1343" s="18">
        <f t="shared" si="3236"/>
        <v>0</v>
      </c>
      <c r="BN1343" s="68">
        <f t="shared" si="3029"/>
        <v>8752.2883300000103</v>
      </c>
      <c r="BO1343" s="18">
        <f t="shared" si="3148"/>
        <v>136121.924</v>
      </c>
      <c r="BP1343" s="18">
        <f t="shared" si="3237"/>
        <v>0</v>
      </c>
      <c r="BQ1343" s="68">
        <f t="shared" si="3030"/>
        <v>136121.924</v>
      </c>
      <c r="BR1343" s="18">
        <f t="shared" si="3149"/>
        <v>0</v>
      </c>
      <c r="BS1343" s="18">
        <f t="shared" si="3237"/>
        <v>0</v>
      </c>
      <c r="BT1343" s="68">
        <f t="shared" si="3031"/>
        <v>0</v>
      </c>
      <c r="BU1343" s="18">
        <f t="shared" si="3237"/>
        <v>0</v>
      </c>
      <c r="BV1343" s="19"/>
      <c r="BW1343" s="19"/>
      <c r="BX1343" s="17" t="str">
        <f t="shared" si="3150"/>
        <v/>
      </c>
      <c r="BY1343" s="17"/>
    </row>
    <row r="1344" spans="1:77" ht="31.2" customHeight="1" x14ac:dyDescent="0.3">
      <c r="A1344" s="62" t="s">
        <v>871</v>
      </c>
      <c r="B1344" s="63"/>
      <c r="C1344" s="62"/>
      <c r="D1344" s="62"/>
      <c r="E1344" s="64" t="s">
        <v>872</v>
      </c>
      <c r="F1344" s="11">
        <f t="shared" si="3201"/>
        <v>144656.6</v>
      </c>
      <c r="G1344" s="11">
        <f t="shared" si="3202"/>
        <v>0</v>
      </c>
      <c r="H1344" s="11">
        <f t="shared" si="3203"/>
        <v>0</v>
      </c>
      <c r="I1344" s="11">
        <f t="shared" si="3204"/>
        <v>0</v>
      </c>
      <c r="J1344" s="11">
        <f t="shared" si="3205"/>
        <v>0</v>
      </c>
      <c r="K1344" s="11">
        <f t="shared" si="3206"/>
        <v>0</v>
      </c>
      <c r="L1344" s="11">
        <f t="shared" si="3194"/>
        <v>144656.6</v>
      </c>
      <c r="M1344" s="11">
        <f t="shared" si="3195"/>
        <v>0</v>
      </c>
      <c r="N1344" s="11">
        <f t="shared" si="3196"/>
        <v>0</v>
      </c>
      <c r="O1344" s="11">
        <f t="shared" si="3207"/>
        <v>217.61232999999999</v>
      </c>
      <c r="P1344" s="11">
        <f t="shared" si="3208"/>
        <v>0</v>
      </c>
      <c r="Q1344" s="11">
        <f t="shared" si="3209"/>
        <v>0</v>
      </c>
      <c r="R1344" s="11">
        <f t="shared" si="3056"/>
        <v>144874.21233000001</v>
      </c>
      <c r="S1344" s="11">
        <f t="shared" si="3057"/>
        <v>0</v>
      </c>
      <c r="T1344" s="11">
        <f t="shared" si="3058"/>
        <v>0</v>
      </c>
      <c r="U1344" s="11">
        <f t="shared" si="3214"/>
        <v>0</v>
      </c>
      <c r="V1344" s="11">
        <f t="shared" si="3215"/>
        <v>0</v>
      </c>
      <c r="W1344" s="11">
        <f t="shared" si="3216"/>
        <v>0</v>
      </c>
      <c r="X1344" s="11">
        <f t="shared" si="3059"/>
        <v>144874.21233000001</v>
      </c>
      <c r="Y1344" s="11">
        <f t="shared" si="3060"/>
        <v>0</v>
      </c>
      <c r="Z1344" s="11">
        <f t="shared" si="3061"/>
        <v>0</v>
      </c>
      <c r="AA1344" s="11">
        <f t="shared" si="3217"/>
        <v>-144874.212</v>
      </c>
      <c r="AB1344" s="11">
        <f t="shared" si="3218"/>
        <v>144874.212</v>
      </c>
      <c r="AC1344" s="11">
        <f t="shared" si="3219"/>
        <v>0</v>
      </c>
      <c r="AD1344" s="11">
        <f t="shared" si="3062"/>
        <v>3.3000000985339284E-4</v>
      </c>
      <c r="AE1344" s="11">
        <f t="shared" si="3063"/>
        <v>144874.212</v>
      </c>
      <c r="AF1344" s="11">
        <f t="shared" si="3064"/>
        <v>0</v>
      </c>
      <c r="AG1344" s="11">
        <f t="shared" si="3220"/>
        <v>0</v>
      </c>
      <c r="AH1344" s="11">
        <f t="shared" si="3065"/>
        <v>3.3000000985339284E-4</v>
      </c>
      <c r="AI1344" s="11">
        <f t="shared" si="3066"/>
        <v>144874.212</v>
      </c>
      <c r="AJ1344" s="11">
        <f t="shared" si="3067"/>
        <v>0</v>
      </c>
      <c r="AK1344" s="11">
        <f t="shared" si="3221"/>
        <v>0</v>
      </c>
      <c r="AL1344" s="11">
        <f t="shared" si="3222"/>
        <v>0</v>
      </c>
      <c r="AM1344" s="11">
        <f t="shared" si="3223"/>
        <v>0</v>
      </c>
      <c r="AN1344" s="11">
        <f t="shared" si="3068"/>
        <v>3.3000000985339284E-4</v>
      </c>
      <c r="AO1344" s="11">
        <f t="shared" si="3069"/>
        <v>144874.212</v>
      </c>
      <c r="AP1344" s="11">
        <f t="shared" si="3070"/>
        <v>0</v>
      </c>
      <c r="AQ1344" s="11">
        <f t="shared" si="3224"/>
        <v>0</v>
      </c>
      <c r="AR1344" s="11">
        <f t="shared" si="3225"/>
        <v>0</v>
      </c>
      <c r="AS1344" s="11">
        <f t="shared" si="3226"/>
        <v>0</v>
      </c>
      <c r="AT1344" s="11">
        <f t="shared" si="3071"/>
        <v>3.3000000985339284E-4</v>
      </c>
      <c r="AU1344" s="11">
        <f t="shared" si="3072"/>
        <v>144874.212</v>
      </c>
      <c r="AV1344" s="11">
        <f t="shared" si="3073"/>
        <v>0</v>
      </c>
      <c r="AW1344" s="11">
        <f t="shared" si="3227"/>
        <v>0</v>
      </c>
      <c r="AX1344" s="11">
        <f t="shared" si="3228"/>
        <v>0</v>
      </c>
      <c r="AY1344" s="11">
        <f t="shared" si="3229"/>
        <v>0</v>
      </c>
      <c r="AZ1344" s="11">
        <f t="shared" si="3074"/>
        <v>3.3000000985339284E-4</v>
      </c>
      <c r="BA1344" s="11">
        <f t="shared" si="3075"/>
        <v>144874.212</v>
      </c>
      <c r="BB1344" s="11">
        <f t="shared" si="3076"/>
        <v>0</v>
      </c>
      <c r="BC1344" s="11">
        <f t="shared" si="3230"/>
        <v>0</v>
      </c>
      <c r="BD1344" s="11">
        <f t="shared" si="3231"/>
        <v>0</v>
      </c>
      <c r="BE1344" s="11">
        <f t="shared" si="3232"/>
        <v>0</v>
      </c>
      <c r="BF1344" s="11">
        <f t="shared" si="3077"/>
        <v>3.3000000985339284E-4</v>
      </c>
      <c r="BG1344" s="11">
        <f t="shared" si="3078"/>
        <v>144874.212</v>
      </c>
      <c r="BH1344" s="11">
        <f t="shared" si="3079"/>
        <v>0</v>
      </c>
      <c r="BI1344" s="11">
        <f t="shared" si="3233"/>
        <v>8752.2880000000005</v>
      </c>
      <c r="BJ1344" s="11">
        <f t="shared" si="3234"/>
        <v>-8752.2880000000005</v>
      </c>
      <c r="BK1344" s="11">
        <f t="shared" si="3235"/>
        <v>0</v>
      </c>
      <c r="BL1344" s="11">
        <f t="shared" si="3238"/>
        <v>8752.2883300000103</v>
      </c>
      <c r="BM1344" s="11">
        <f t="shared" si="3236"/>
        <v>0</v>
      </c>
      <c r="BN1344" s="43">
        <f t="shared" si="3029"/>
        <v>8752.2883300000103</v>
      </c>
      <c r="BO1344" s="11">
        <f t="shared" si="3148"/>
        <v>136121.924</v>
      </c>
      <c r="BP1344" s="11">
        <f t="shared" si="3237"/>
        <v>0</v>
      </c>
      <c r="BQ1344" s="43">
        <f t="shared" si="3030"/>
        <v>136121.924</v>
      </c>
      <c r="BR1344" s="11">
        <f t="shared" si="3149"/>
        <v>0</v>
      </c>
      <c r="BS1344" s="11">
        <f t="shared" si="3237"/>
        <v>0</v>
      </c>
      <c r="BT1344" s="43">
        <f t="shared" si="3031"/>
        <v>0</v>
      </c>
      <c r="BU1344" s="11">
        <f t="shared" si="3237"/>
        <v>0</v>
      </c>
      <c r="BV1344" s="21"/>
      <c r="BW1344" s="21"/>
      <c r="BX1344" s="1" t="str">
        <f t="shared" si="3150"/>
        <v/>
      </c>
    </row>
    <row r="1345" spans="1:77" ht="46.8" customHeight="1" x14ac:dyDescent="0.3">
      <c r="A1345" s="62" t="s">
        <v>873</v>
      </c>
      <c r="B1345" s="63"/>
      <c r="C1345" s="62"/>
      <c r="D1345" s="62"/>
      <c r="E1345" s="64" t="s">
        <v>874</v>
      </c>
      <c r="F1345" s="11">
        <f t="shared" si="3201"/>
        <v>144656.6</v>
      </c>
      <c r="G1345" s="11">
        <f t="shared" si="3202"/>
        <v>0</v>
      </c>
      <c r="H1345" s="11">
        <f t="shared" si="3203"/>
        <v>0</v>
      </c>
      <c r="I1345" s="11">
        <f t="shared" si="3204"/>
        <v>0</v>
      </c>
      <c r="J1345" s="11">
        <f t="shared" si="3205"/>
        <v>0</v>
      </c>
      <c r="K1345" s="11">
        <f t="shared" si="3206"/>
        <v>0</v>
      </c>
      <c r="L1345" s="11">
        <f t="shared" si="3194"/>
        <v>144656.6</v>
      </c>
      <c r="M1345" s="11">
        <f t="shared" si="3195"/>
        <v>0</v>
      </c>
      <c r="N1345" s="11">
        <f t="shared" si="3196"/>
        <v>0</v>
      </c>
      <c r="O1345" s="11">
        <f t="shared" si="3207"/>
        <v>217.61232999999999</v>
      </c>
      <c r="P1345" s="11">
        <f t="shared" si="3208"/>
        <v>0</v>
      </c>
      <c r="Q1345" s="11">
        <f t="shared" si="3209"/>
        <v>0</v>
      </c>
      <c r="R1345" s="11">
        <f t="shared" si="3056"/>
        <v>144874.21233000001</v>
      </c>
      <c r="S1345" s="11">
        <f t="shared" si="3057"/>
        <v>0</v>
      </c>
      <c r="T1345" s="11">
        <f t="shared" si="3058"/>
        <v>0</v>
      </c>
      <c r="U1345" s="11">
        <f t="shared" si="3214"/>
        <v>0</v>
      </c>
      <c r="V1345" s="11">
        <f t="shared" si="3215"/>
        <v>0</v>
      </c>
      <c r="W1345" s="11">
        <f t="shared" si="3216"/>
        <v>0</v>
      </c>
      <c r="X1345" s="11">
        <f t="shared" si="3059"/>
        <v>144874.21233000001</v>
      </c>
      <c r="Y1345" s="11">
        <f t="shared" si="3060"/>
        <v>0</v>
      </c>
      <c r="Z1345" s="11">
        <f t="shared" si="3061"/>
        <v>0</v>
      </c>
      <c r="AA1345" s="11">
        <f t="shared" si="3217"/>
        <v>-144874.212</v>
      </c>
      <c r="AB1345" s="11">
        <f t="shared" si="3218"/>
        <v>144874.212</v>
      </c>
      <c r="AC1345" s="11">
        <f t="shared" si="3219"/>
        <v>0</v>
      </c>
      <c r="AD1345" s="11">
        <f t="shared" si="3062"/>
        <v>3.3000000985339284E-4</v>
      </c>
      <c r="AE1345" s="11">
        <f t="shared" si="3063"/>
        <v>144874.212</v>
      </c>
      <c r="AF1345" s="11">
        <f t="shared" si="3064"/>
        <v>0</v>
      </c>
      <c r="AG1345" s="11">
        <f t="shared" si="3220"/>
        <v>0</v>
      </c>
      <c r="AH1345" s="11">
        <f t="shared" si="3065"/>
        <v>3.3000000985339284E-4</v>
      </c>
      <c r="AI1345" s="11">
        <f t="shared" si="3066"/>
        <v>144874.212</v>
      </c>
      <c r="AJ1345" s="11">
        <f t="shared" si="3067"/>
        <v>0</v>
      </c>
      <c r="AK1345" s="11">
        <f t="shared" si="3221"/>
        <v>0</v>
      </c>
      <c r="AL1345" s="11">
        <f t="shared" si="3222"/>
        <v>0</v>
      </c>
      <c r="AM1345" s="11">
        <f t="shared" si="3223"/>
        <v>0</v>
      </c>
      <c r="AN1345" s="11">
        <f t="shared" si="3068"/>
        <v>3.3000000985339284E-4</v>
      </c>
      <c r="AO1345" s="11">
        <f t="shared" si="3069"/>
        <v>144874.212</v>
      </c>
      <c r="AP1345" s="11">
        <f t="shared" si="3070"/>
        <v>0</v>
      </c>
      <c r="AQ1345" s="11">
        <f t="shared" si="3224"/>
        <v>0</v>
      </c>
      <c r="AR1345" s="11">
        <f t="shared" si="3225"/>
        <v>0</v>
      </c>
      <c r="AS1345" s="11">
        <f t="shared" si="3226"/>
        <v>0</v>
      </c>
      <c r="AT1345" s="11">
        <f t="shared" si="3071"/>
        <v>3.3000000985339284E-4</v>
      </c>
      <c r="AU1345" s="11">
        <f t="shared" si="3072"/>
        <v>144874.212</v>
      </c>
      <c r="AV1345" s="11">
        <f t="shared" si="3073"/>
        <v>0</v>
      </c>
      <c r="AW1345" s="11">
        <f t="shared" si="3227"/>
        <v>0</v>
      </c>
      <c r="AX1345" s="11">
        <f t="shared" si="3228"/>
        <v>0</v>
      </c>
      <c r="AY1345" s="11">
        <f t="shared" si="3229"/>
        <v>0</v>
      </c>
      <c r="AZ1345" s="11">
        <f t="shared" si="3074"/>
        <v>3.3000000985339284E-4</v>
      </c>
      <c r="BA1345" s="11">
        <f t="shared" si="3075"/>
        <v>144874.212</v>
      </c>
      <c r="BB1345" s="11">
        <f t="shared" si="3076"/>
        <v>0</v>
      </c>
      <c r="BC1345" s="11">
        <f t="shared" si="3230"/>
        <v>0</v>
      </c>
      <c r="BD1345" s="11">
        <f t="shared" si="3231"/>
        <v>0</v>
      </c>
      <c r="BE1345" s="11">
        <f t="shared" si="3232"/>
        <v>0</v>
      </c>
      <c r="BF1345" s="11">
        <f t="shared" si="3077"/>
        <v>3.3000000985339284E-4</v>
      </c>
      <c r="BG1345" s="11">
        <f t="shared" si="3078"/>
        <v>144874.212</v>
      </c>
      <c r="BH1345" s="11">
        <f t="shared" si="3079"/>
        <v>0</v>
      </c>
      <c r="BI1345" s="11">
        <f t="shared" si="3233"/>
        <v>8752.2880000000005</v>
      </c>
      <c r="BJ1345" s="11">
        <f t="shared" si="3234"/>
        <v>-8752.2880000000005</v>
      </c>
      <c r="BK1345" s="11">
        <f t="shared" si="3235"/>
        <v>0</v>
      </c>
      <c r="BL1345" s="11">
        <f t="shared" si="3238"/>
        <v>8752.2883300000103</v>
      </c>
      <c r="BM1345" s="11">
        <f t="shared" si="3236"/>
        <v>0</v>
      </c>
      <c r="BN1345" s="43">
        <f t="shared" si="3029"/>
        <v>8752.2883300000103</v>
      </c>
      <c r="BO1345" s="11">
        <f t="shared" si="3148"/>
        <v>136121.924</v>
      </c>
      <c r="BP1345" s="11">
        <f t="shared" si="3237"/>
        <v>0</v>
      </c>
      <c r="BQ1345" s="43">
        <f t="shared" si="3030"/>
        <v>136121.924</v>
      </c>
      <c r="BR1345" s="11">
        <f t="shared" si="3149"/>
        <v>0</v>
      </c>
      <c r="BS1345" s="11">
        <f t="shared" si="3237"/>
        <v>0</v>
      </c>
      <c r="BT1345" s="43">
        <f t="shared" si="3031"/>
        <v>0</v>
      </c>
      <c r="BU1345" s="11">
        <f t="shared" si="3237"/>
        <v>0</v>
      </c>
      <c r="BV1345" s="21"/>
      <c r="BW1345" s="21"/>
      <c r="BX1345" s="1" t="str">
        <f t="shared" si="3150"/>
        <v/>
      </c>
    </row>
    <row r="1346" spans="1:77" ht="46.8" customHeight="1" x14ac:dyDescent="0.3">
      <c r="A1346" s="62" t="s">
        <v>873</v>
      </c>
      <c r="B1346" s="63" t="s">
        <v>41</v>
      </c>
      <c r="C1346" s="62"/>
      <c r="D1346" s="62"/>
      <c r="E1346" s="64" t="s">
        <v>42</v>
      </c>
      <c r="F1346" s="11">
        <f t="shared" si="3201"/>
        <v>144656.6</v>
      </c>
      <c r="G1346" s="11">
        <f t="shared" si="3202"/>
        <v>0</v>
      </c>
      <c r="H1346" s="11">
        <f t="shared" si="3203"/>
        <v>0</v>
      </c>
      <c r="I1346" s="11">
        <f t="shared" si="3204"/>
        <v>0</v>
      </c>
      <c r="J1346" s="11">
        <f t="shared" si="3205"/>
        <v>0</v>
      </c>
      <c r="K1346" s="11">
        <f t="shared" si="3206"/>
        <v>0</v>
      </c>
      <c r="L1346" s="11">
        <f t="shared" si="3194"/>
        <v>144656.6</v>
      </c>
      <c r="M1346" s="11">
        <f t="shared" si="3195"/>
        <v>0</v>
      </c>
      <c r="N1346" s="11">
        <f t="shared" si="3196"/>
        <v>0</v>
      </c>
      <c r="O1346" s="11">
        <f t="shared" si="3207"/>
        <v>217.61232999999999</v>
      </c>
      <c r="P1346" s="11">
        <f t="shared" si="3208"/>
        <v>0</v>
      </c>
      <c r="Q1346" s="11">
        <f t="shared" si="3209"/>
        <v>0</v>
      </c>
      <c r="R1346" s="11">
        <f t="shared" si="3056"/>
        <v>144874.21233000001</v>
      </c>
      <c r="S1346" s="11">
        <f t="shared" si="3057"/>
        <v>0</v>
      </c>
      <c r="T1346" s="11">
        <f t="shared" si="3058"/>
        <v>0</v>
      </c>
      <c r="U1346" s="11">
        <f t="shared" si="3214"/>
        <v>0</v>
      </c>
      <c r="V1346" s="11">
        <f t="shared" si="3215"/>
        <v>0</v>
      </c>
      <c r="W1346" s="11">
        <f t="shared" si="3216"/>
        <v>0</v>
      </c>
      <c r="X1346" s="11">
        <f t="shared" si="3059"/>
        <v>144874.21233000001</v>
      </c>
      <c r="Y1346" s="11">
        <f t="shared" si="3060"/>
        <v>0</v>
      </c>
      <c r="Z1346" s="11">
        <f t="shared" si="3061"/>
        <v>0</v>
      </c>
      <c r="AA1346" s="11">
        <f t="shared" si="3217"/>
        <v>-144874.212</v>
      </c>
      <c r="AB1346" s="11">
        <f t="shared" si="3218"/>
        <v>144874.212</v>
      </c>
      <c r="AC1346" s="11">
        <f t="shared" si="3219"/>
        <v>0</v>
      </c>
      <c r="AD1346" s="11">
        <f t="shared" si="3062"/>
        <v>3.3000000985339284E-4</v>
      </c>
      <c r="AE1346" s="11">
        <f t="shared" si="3063"/>
        <v>144874.212</v>
      </c>
      <c r="AF1346" s="11">
        <f t="shared" si="3064"/>
        <v>0</v>
      </c>
      <c r="AG1346" s="11">
        <f t="shared" si="3220"/>
        <v>0</v>
      </c>
      <c r="AH1346" s="11">
        <f t="shared" si="3065"/>
        <v>3.3000000985339284E-4</v>
      </c>
      <c r="AI1346" s="11">
        <f t="shared" si="3066"/>
        <v>144874.212</v>
      </c>
      <c r="AJ1346" s="11">
        <f t="shared" si="3067"/>
        <v>0</v>
      </c>
      <c r="AK1346" s="11">
        <f t="shared" si="3221"/>
        <v>0</v>
      </c>
      <c r="AL1346" s="11">
        <f t="shared" si="3222"/>
        <v>0</v>
      </c>
      <c r="AM1346" s="11">
        <f t="shared" si="3223"/>
        <v>0</v>
      </c>
      <c r="AN1346" s="11">
        <f t="shared" si="3068"/>
        <v>3.3000000985339284E-4</v>
      </c>
      <c r="AO1346" s="11">
        <f t="shared" si="3069"/>
        <v>144874.212</v>
      </c>
      <c r="AP1346" s="11">
        <f t="shared" si="3070"/>
        <v>0</v>
      </c>
      <c r="AQ1346" s="11">
        <f t="shared" si="3224"/>
        <v>0</v>
      </c>
      <c r="AR1346" s="11">
        <f t="shared" si="3225"/>
        <v>0</v>
      </c>
      <c r="AS1346" s="11">
        <f t="shared" si="3226"/>
        <v>0</v>
      </c>
      <c r="AT1346" s="11">
        <f t="shared" si="3071"/>
        <v>3.3000000985339284E-4</v>
      </c>
      <c r="AU1346" s="11">
        <f t="shared" si="3072"/>
        <v>144874.212</v>
      </c>
      <c r="AV1346" s="11">
        <f t="shared" si="3073"/>
        <v>0</v>
      </c>
      <c r="AW1346" s="11">
        <f t="shared" si="3227"/>
        <v>0</v>
      </c>
      <c r="AX1346" s="11">
        <f t="shared" si="3228"/>
        <v>0</v>
      </c>
      <c r="AY1346" s="11">
        <f t="shared" si="3229"/>
        <v>0</v>
      </c>
      <c r="AZ1346" s="11">
        <f t="shared" si="3074"/>
        <v>3.3000000985339284E-4</v>
      </c>
      <c r="BA1346" s="11">
        <f t="shared" si="3075"/>
        <v>144874.212</v>
      </c>
      <c r="BB1346" s="11">
        <f t="shared" si="3076"/>
        <v>0</v>
      </c>
      <c r="BC1346" s="11">
        <f t="shared" si="3230"/>
        <v>0</v>
      </c>
      <c r="BD1346" s="11">
        <f t="shared" si="3231"/>
        <v>0</v>
      </c>
      <c r="BE1346" s="11">
        <f t="shared" si="3232"/>
        <v>0</v>
      </c>
      <c r="BF1346" s="11">
        <f t="shared" si="3077"/>
        <v>3.3000000985339284E-4</v>
      </c>
      <c r="BG1346" s="11">
        <f t="shared" si="3078"/>
        <v>144874.212</v>
      </c>
      <c r="BH1346" s="11">
        <f t="shared" si="3079"/>
        <v>0</v>
      </c>
      <c r="BI1346" s="11">
        <f t="shared" si="3233"/>
        <v>8752.2880000000005</v>
      </c>
      <c r="BJ1346" s="11">
        <f t="shared" si="3234"/>
        <v>-8752.2880000000005</v>
      </c>
      <c r="BK1346" s="11">
        <f t="shared" si="3235"/>
        <v>0</v>
      </c>
      <c r="BL1346" s="11">
        <f t="shared" si="3238"/>
        <v>8752.2883300000103</v>
      </c>
      <c r="BM1346" s="11">
        <f t="shared" si="3236"/>
        <v>0</v>
      </c>
      <c r="BN1346" s="43">
        <f t="shared" si="3029"/>
        <v>8752.2883300000103</v>
      </c>
      <c r="BO1346" s="11">
        <f t="shared" si="3148"/>
        <v>136121.924</v>
      </c>
      <c r="BP1346" s="11">
        <f t="shared" si="3237"/>
        <v>0</v>
      </c>
      <c r="BQ1346" s="43">
        <f t="shared" si="3030"/>
        <v>136121.924</v>
      </c>
      <c r="BR1346" s="11">
        <f t="shared" si="3149"/>
        <v>0</v>
      </c>
      <c r="BS1346" s="11">
        <f t="shared" si="3237"/>
        <v>0</v>
      </c>
      <c r="BT1346" s="43">
        <f t="shared" si="3031"/>
        <v>0</v>
      </c>
      <c r="BU1346" s="11">
        <f t="shared" si="3237"/>
        <v>0</v>
      </c>
      <c r="BV1346" s="21"/>
      <c r="BW1346" s="21"/>
      <c r="BX1346" s="1" t="str">
        <f t="shared" si="3150"/>
        <v/>
      </c>
    </row>
    <row r="1347" spans="1:77" ht="15.6" customHeight="1" x14ac:dyDescent="0.3">
      <c r="A1347" s="62" t="s">
        <v>873</v>
      </c>
      <c r="B1347" s="63" t="s">
        <v>41</v>
      </c>
      <c r="C1347" s="62" t="s">
        <v>66</v>
      </c>
      <c r="D1347" s="62" t="s">
        <v>67</v>
      </c>
      <c r="E1347" s="64" t="s">
        <v>68</v>
      </c>
      <c r="F1347" s="11">
        <v>144656.6</v>
      </c>
      <c r="G1347" s="11">
        <v>0</v>
      </c>
      <c r="H1347" s="11">
        <v>0</v>
      </c>
      <c r="I1347" s="11"/>
      <c r="J1347" s="11"/>
      <c r="K1347" s="11"/>
      <c r="L1347" s="11">
        <f t="shared" si="3194"/>
        <v>144656.6</v>
      </c>
      <c r="M1347" s="11">
        <f t="shared" si="3195"/>
        <v>0</v>
      </c>
      <c r="N1347" s="11">
        <f t="shared" si="3196"/>
        <v>0</v>
      </c>
      <c r="O1347" s="11">
        <v>217.61232999999999</v>
      </c>
      <c r="P1347" s="11"/>
      <c r="Q1347" s="11"/>
      <c r="R1347" s="11">
        <f t="shared" si="3056"/>
        <v>144874.21233000001</v>
      </c>
      <c r="S1347" s="11">
        <f t="shared" si="3057"/>
        <v>0</v>
      </c>
      <c r="T1347" s="11">
        <f t="shared" si="3058"/>
        <v>0</v>
      </c>
      <c r="U1347" s="11"/>
      <c r="V1347" s="11"/>
      <c r="W1347" s="11"/>
      <c r="X1347" s="11">
        <f t="shared" si="3059"/>
        <v>144874.21233000001</v>
      </c>
      <c r="Y1347" s="11">
        <f t="shared" si="3060"/>
        <v>0</v>
      </c>
      <c r="Z1347" s="11">
        <f t="shared" si="3061"/>
        <v>0</v>
      </c>
      <c r="AA1347" s="11">
        <v>-144874.212</v>
      </c>
      <c r="AB1347" s="11">
        <v>144874.212</v>
      </c>
      <c r="AC1347" s="11"/>
      <c r="AD1347" s="11">
        <f t="shared" si="3062"/>
        <v>3.3000000985339284E-4</v>
      </c>
      <c r="AE1347" s="11">
        <f t="shared" si="3063"/>
        <v>144874.212</v>
      </c>
      <c r="AF1347" s="11">
        <f t="shared" si="3064"/>
        <v>0</v>
      </c>
      <c r="AG1347" s="11"/>
      <c r="AH1347" s="11">
        <f t="shared" si="3065"/>
        <v>3.3000000985339284E-4</v>
      </c>
      <c r="AI1347" s="11">
        <f t="shared" si="3066"/>
        <v>144874.212</v>
      </c>
      <c r="AJ1347" s="11">
        <f t="shared" si="3067"/>
        <v>0</v>
      </c>
      <c r="AK1347" s="11"/>
      <c r="AL1347" s="11"/>
      <c r="AM1347" s="11"/>
      <c r="AN1347" s="11">
        <f t="shared" si="3068"/>
        <v>3.3000000985339284E-4</v>
      </c>
      <c r="AO1347" s="11">
        <f t="shared" si="3069"/>
        <v>144874.212</v>
      </c>
      <c r="AP1347" s="11">
        <f t="shared" si="3070"/>
        <v>0</v>
      </c>
      <c r="AQ1347" s="11"/>
      <c r="AR1347" s="11"/>
      <c r="AS1347" s="11"/>
      <c r="AT1347" s="11">
        <f t="shared" si="3071"/>
        <v>3.3000000985339284E-4</v>
      </c>
      <c r="AU1347" s="11">
        <f t="shared" si="3072"/>
        <v>144874.212</v>
      </c>
      <c r="AV1347" s="11">
        <f t="shared" si="3073"/>
        <v>0</v>
      </c>
      <c r="AW1347" s="11"/>
      <c r="AX1347" s="11"/>
      <c r="AY1347" s="11"/>
      <c r="AZ1347" s="11">
        <f t="shared" si="3074"/>
        <v>3.3000000985339284E-4</v>
      </c>
      <c r="BA1347" s="11">
        <f t="shared" si="3075"/>
        <v>144874.212</v>
      </c>
      <c r="BB1347" s="11">
        <f t="shared" si="3076"/>
        <v>0</v>
      </c>
      <c r="BC1347" s="11"/>
      <c r="BD1347" s="11"/>
      <c r="BE1347" s="11"/>
      <c r="BF1347" s="11">
        <f t="shared" si="3077"/>
        <v>3.3000000985339284E-4</v>
      </c>
      <c r="BG1347" s="11">
        <f t="shared" si="3078"/>
        <v>144874.212</v>
      </c>
      <c r="BH1347" s="11">
        <f t="shared" si="3079"/>
        <v>0</v>
      </c>
      <c r="BI1347" s="11">
        <v>8752.2880000000005</v>
      </c>
      <c r="BJ1347" s="11">
        <v>-8752.2880000000005</v>
      </c>
      <c r="BK1347" s="11"/>
      <c r="BL1347" s="11">
        <f t="shared" si="3238"/>
        <v>8752.2883300000103</v>
      </c>
      <c r="BM1347" s="11"/>
      <c r="BN1347" s="43">
        <f t="shared" si="3029"/>
        <v>8752.2883300000103</v>
      </c>
      <c r="BO1347" s="11">
        <f t="shared" si="3148"/>
        <v>136121.924</v>
      </c>
      <c r="BP1347" s="11"/>
      <c r="BQ1347" s="43">
        <f t="shared" si="3030"/>
        <v>136121.924</v>
      </c>
      <c r="BR1347" s="11">
        <f t="shared" si="3149"/>
        <v>0</v>
      </c>
      <c r="BS1347" s="11"/>
      <c r="BT1347" s="43">
        <f t="shared" si="3031"/>
        <v>0</v>
      </c>
      <c r="BU1347" s="11"/>
      <c r="BV1347" s="21"/>
      <c r="BW1347" s="21"/>
      <c r="BX1347" s="1" t="str">
        <f t="shared" si="3150"/>
        <v>0503</v>
      </c>
    </row>
    <row r="1348" spans="1:77" s="70" customFormat="1" ht="15.6" customHeight="1" x14ac:dyDescent="0.3">
      <c r="A1348" s="59" t="s">
        <v>875</v>
      </c>
      <c r="B1348" s="60"/>
      <c r="C1348" s="59"/>
      <c r="D1348" s="59"/>
      <c r="E1348" s="61" t="s">
        <v>85</v>
      </c>
      <c r="F1348" s="18">
        <f t="shared" ref="F1348:K1348" si="3239">F1349+F1360+F1374+F1385+F1407</f>
        <v>492508.70000000007</v>
      </c>
      <c r="G1348" s="18">
        <f t="shared" si="3239"/>
        <v>517119.39999999997</v>
      </c>
      <c r="H1348" s="18">
        <f t="shared" si="3239"/>
        <v>412154.50000000006</v>
      </c>
      <c r="I1348" s="18">
        <f t="shared" si="3239"/>
        <v>-3043.7</v>
      </c>
      <c r="J1348" s="18">
        <f t="shared" si="3239"/>
        <v>-3652.5</v>
      </c>
      <c r="K1348" s="18">
        <f t="shared" si="3239"/>
        <v>-3652.5</v>
      </c>
      <c r="L1348" s="18">
        <f t="shared" si="3194"/>
        <v>489465.00000000006</v>
      </c>
      <c r="M1348" s="18">
        <f t="shared" si="3195"/>
        <v>513466.89999999997</v>
      </c>
      <c r="N1348" s="18">
        <f t="shared" si="3196"/>
        <v>408502.00000000006</v>
      </c>
      <c r="O1348" s="18">
        <f>O1349+O1360+O1374+O1385+O1407</f>
        <v>139637.54358</v>
      </c>
      <c r="P1348" s="18">
        <f>P1349+P1360+P1374+P1385+P1407</f>
        <v>98602.599999999991</v>
      </c>
      <c r="Q1348" s="18">
        <f>Q1349+Q1360+Q1374+Q1385+Q1407</f>
        <v>131883.79999999999</v>
      </c>
      <c r="R1348" s="18">
        <f t="shared" si="3056"/>
        <v>629102.54358000006</v>
      </c>
      <c r="S1348" s="18">
        <f t="shared" si="3057"/>
        <v>612069.5</v>
      </c>
      <c r="T1348" s="18">
        <f t="shared" si="3058"/>
        <v>540385.80000000005</v>
      </c>
      <c r="U1348" s="18">
        <f>U1349+U1360+U1374+U1385+U1407</f>
        <v>0</v>
      </c>
      <c r="V1348" s="18">
        <f>V1349+V1360+V1374+V1385+V1407</f>
        <v>0</v>
      </c>
      <c r="W1348" s="18">
        <f>W1349+W1360+W1374+W1385+W1407</f>
        <v>0</v>
      </c>
      <c r="X1348" s="18">
        <f t="shared" si="3059"/>
        <v>629102.54358000006</v>
      </c>
      <c r="Y1348" s="18">
        <f t="shared" si="3060"/>
        <v>612069.5</v>
      </c>
      <c r="Z1348" s="18">
        <f t="shared" si="3061"/>
        <v>540385.80000000005</v>
      </c>
      <c r="AA1348" s="18">
        <f>AA1349+AA1360+AA1374+AA1385+AA1407</f>
        <v>24315.513000000003</v>
      </c>
      <c r="AB1348" s="18">
        <f>AB1349+AB1360+AB1374+AB1385+AB1407</f>
        <v>19908</v>
      </c>
      <c r="AC1348" s="18">
        <f>AC1349+AC1360+AC1374+AC1385+AC1407</f>
        <v>1818</v>
      </c>
      <c r="AD1348" s="18">
        <f t="shared" si="3062"/>
        <v>653418.05658000009</v>
      </c>
      <c r="AE1348" s="18">
        <f t="shared" si="3063"/>
        <v>631977.5</v>
      </c>
      <c r="AF1348" s="18">
        <f t="shared" si="3064"/>
        <v>542203.80000000005</v>
      </c>
      <c r="AG1348" s="18">
        <f>AG1349+AG1360+AG1374+AG1385+AG1407</f>
        <v>0</v>
      </c>
      <c r="AH1348" s="18">
        <f t="shared" si="3065"/>
        <v>653418.05658000009</v>
      </c>
      <c r="AI1348" s="18">
        <f t="shared" si="3066"/>
        <v>631977.5</v>
      </c>
      <c r="AJ1348" s="18">
        <f t="shared" si="3067"/>
        <v>542203.80000000005</v>
      </c>
      <c r="AK1348" s="18">
        <f>AK1349+AK1360+AK1374+AK1385+AK1407</f>
        <v>-190</v>
      </c>
      <c r="AL1348" s="18">
        <f>AL1349+AL1360+AL1374+AL1385+AL1407</f>
        <v>0</v>
      </c>
      <c r="AM1348" s="18">
        <f>AM1349+AM1360+AM1374+AM1385+AM1407</f>
        <v>0</v>
      </c>
      <c r="AN1348" s="18">
        <f t="shared" si="3068"/>
        <v>653228.05658000009</v>
      </c>
      <c r="AO1348" s="18">
        <f t="shared" si="3069"/>
        <v>631977.5</v>
      </c>
      <c r="AP1348" s="18">
        <f t="shared" si="3070"/>
        <v>542203.80000000005</v>
      </c>
      <c r="AQ1348" s="18">
        <f>AQ1349+AQ1360+AQ1374+AQ1385+AQ1407</f>
        <v>0</v>
      </c>
      <c r="AR1348" s="18">
        <f>AR1349+AR1360+AR1374+AR1385+AR1407</f>
        <v>0</v>
      </c>
      <c r="AS1348" s="18">
        <f>AS1349+AS1360+AS1374+AS1385+AS1407</f>
        <v>0</v>
      </c>
      <c r="AT1348" s="18">
        <f t="shared" si="3071"/>
        <v>653228.05658000009</v>
      </c>
      <c r="AU1348" s="18">
        <f t="shared" si="3072"/>
        <v>631977.5</v>
      </c>
      <c r="AV1348" s="18">
        <f t="shared" si="3073"/>
        <v>542203.80000000005</v>
      </c>
      <c r="AW1348" s="18">
        <f>AW1349+AW1360+AW1374+AW1385+AW1407</f>
        <v>-15458.8</v>
      </c>
      <c r="AX1348" s="18">
        <f>AX1349+AX1360+AX1374+AX1385+AX1407</f>
        <v>0</v>
      </c>
      <c r="AY1348" s="18">
        <f>AY1349+AY1360+AY1374+AY1385+AY1407</f>
        <v>0</v>
      </c>
      <c r="AZ1348" s="18">
        <f t="shared" si="3074"/>
        <v>637769.25658000004</v>
      </c>
      <c r="BA1348" s="18">
        <f t="shared" si="3075"/>
        <v>631977.5</v>
      </c>
      <c r="BB1348" s="18">
        <f t="shared" si="3076"/>
        <v>542203.80000000005</v>
      </c>
      <c r="BC1348" s="18">
        <f>BC1349+BC1360+BC1374+BC1385+BC1407</f>
        <v>0</v>
      </c>
      <c r="BD1348" s="18">
        <f>BD1349+BD1360+BD1374+BD1385+BD1407</f>
        <v>0</v>
      </c>
      <c r="BE1348" s="18">
        <f>BE1349+BE1360+BE1374+BE1385+BE1407</f>
        <v>0</v>
      </c>
      <c r="BF1348" s="18">
        <f t="shared" si="3077"/>
        <v>637769.25658000004</v>
      </c>
      <c r="BG1348" s="18">
        <f t="shared" si="3078"/>
        <v>631977.5</v>
      </c>
      <c r="BH1348" s="18">
        <f t="shared" si="3079"/>
        <v>542203.80000000005</v>
      </c>
      <c r="BI1348" s="18">
        <f>BI1349+BI1360+BI1374+BI1385+BI1407</f>
        <v>-2765.3029999999999</v>
      </c>
      <c r="BJ1348" s="18">
        <f>BJ1349+BJ1360+BJ1374+BJ1385+BJ1407</f>
        <v>0</v>
      </c>
      <c r="BK1348" s="18">
        <f>BK1349+BK1360+BK1374+BK1385+BK1407</f>
        <v>0</v>
      </c>
      <c r="BL1348" s="18">
        <f t="shared" si="3238"/>
        <v>635003.95358000009</v>
      </c>
      <c r="BM1348" s="18">
        <f>BM1349+BM1360+BM1374+BM1385+BM1407</f>
        <v>0</v>
      </c>
      <c r="BN1348" s="68">
        <f t="shared" si="3029"/>
        <v>635003.95358000009</v>
      </c>
      <c r="BO1348" s="18">
        <f t="shared" si="3148"/>
        <v>631977.5</v>
      </c>
      <c r="BP1348" s="18">
        <f>BP1349+BP1360+BP1374+BP1385+BP1407</f>
        <v>0</v>
      </c>
      <c r="BQ1348" s="68">
        <f t="shared" si="3030"/>
        <v>631977.5</v>
      </c>
      <c r="BR1348" s="18">
        <f t="shared" si="3149"/>
        <v>542203.80000000005</v>
      </c>
      <c r="BS1348" s="18">
        <f>BS1349+BS1360+BS1374+BS1385+BS1407</f>
        <v>0</v>
      </c>
      <c r="BT1348" s="68">
        <f t="shared" si="3031"/>
        <v>542203.80000000005</v>
      </c>
      <c r="BU1348" s="18">
        <f>BU1349+BU1360+BU1374+BU1385+BU1407</f>
        <v>0</v>
      </c>
      <c r="BV1348" s="19"/>
      <c r="BW1348" s="19"/>
      <c r="BX1348" s="17" t="str">
        <f t="shared" si="3150"/>
        <v/>
      </c>
      <c r="BY1348" s="17"/>
    </row>
    <row r="1349" spans="1:77" ht="46.8" customHeight="1" x14ac:dyDescent="0.3">
      <c r="A1349" s="62" t="s">
        <v>876</v>
      </c>
      <c r="B1349" s="63"/>
      <c r="C1349" s="62"/>
      <c r="D1349" s="62"/>
      <c r="E1349" s="64" t="s">
        <v>877</v>
      </c>
      <c r="F1349" s="11">
        <f t="shared" ref="F1349:K1349" si="3240">F1350+F1357</f>
        <v>42134.3</v>
      </c>
      <c r="G1349" s="11">
        <f t="shared" si="3240"/>
        <v>123750.09999999999</v>
      </c>
      <c r="H1349" s="11">
        <f t="shared" si="3240"/>
        <v>29867.8</v>
      </c>
      <c r="I1349" s="11">
        <f t="shared" si="3240"/>
        <v>0</v>
      </c>
      <c r="J1349" s="11">
        <f t="shared" si="3240"/>
        <v>-8707.7000000000007</v>
      </c>
      <c r="K1349" s="11">
        <f t="shared" si="3240"/>
        <v>0</v>
      </c>
      <c r="L1349" s="11">
        <f t="shared" si="3194"/>
        <v>42134.3</v>
      </c>
      <c r="M1349" s="11">
        <f t="shared" si="3195"/>
        <v>115042.4</v>
      </c>
      <c r="N1349" s="11">
        <f t="shared" si="3196"/>
        <v>29867.8</v>
      </c>
      <c r="O1349" s="11">
        <f>O1350+O1357</f>
        <v>39788.699999999997</v>
      </c>
      <c r="P1349" s="11">
        <f>P1350+P1357</f>
        <v>17710</v>
      </c>
      <c r="Q1349" s="11">
        <f>Q1350+Q1357</f>
        <v>51914.5</v>
      </c>
      <c r="R1349" s="11">
        <f t="shared" si="3056"/>
        <v>81923</v>
      </c>
      <c r="S1349" s="11">
        <f t="shared" si="3057"/>
        <v>132752.4</v>
      </c>
      <c r="T1349" s="11">
        <f t="shared" si="3058"/>
        <v>81782.3</v>
      </c>
      <c r="U1349" s="11">
        <f>U1350+U1357</f>
        <v>0</v>
      </c>
      <c r="V1349" s="11">
        <f>V1350+V1357</f>
        <v>0</v>
      </c>
      <c r="W1349" s="11">
        <f>W1350+W1357</f>
        <v>0</v>
      </c>
      <c r="X1349" s="11">
        <f t="shared" si="3059"/>
        <v>81923</v>
      </c>
      <c r="Y1349" s="11">
        <f t="shared" si="3060"/>
        <v>132752.4</v>
      </c>
      <c r="Z1349" s="11">
        <f t="shared" si="3061"/>
        <v>81782.3</v>
      </c>
      <c r="AA1349" s="11">
        <f>AA1350+AA1357</f>
        <v>1818</v>
      </c>
      <c r="AB1349" s="11">
        <f>AB1350+AB1357</f>
        <v>1818</v>
      </c>
      <c r="AC1349" s="11">
        <f>AC1350+AC1357</f>
        <v>1818</v>
      </c>
      <c r="AD1349" s="11">
        <f t="shared" si="3062"/>
        <v>83741</v>
      </c>
      <c r="AE1349" s="11">
        <f t="shared" si="3063"/>
        <v>134570.4</v>
      </c>
      <c r="AF1349" s="11">
        <f t="shared" si="3064"/>
        <v>83600.3</v>
      </c>
      <c r="AG1349" s="11">
        <f>AG1350+AG1357</f>
        <v>0</v>
      </c>
      <c r="AH1349" s="11">
        <f t="shared" si="3065"/>
        <v>83741</v>
      </c>
      <c r="AI1349" s="11">
        <f t="shared" si="3066"/>
        <v>134570.4</v>
      </c>
      <c r="AJ1349" s="11">
        <f t="shared" si="3067"/>
        <v>83600.3</v>
      </c>
      <c r="AK1349" s="11">
        <f>AK1350+AK1357</f>
        <v>0</v>
      </c>
      <c r="AL1349" s="11">
        <f>AL1350+AL1357</f>
        <v>0</v>
      </c>
      <c r="AM1349" s="11">
        <f>AM1350+AM1357</f>
        <v>0</v>
      </c>
      <c r="AN1349" s="11">
        <f t="shared" si="3068"/>
        <v>83741</v>
      </c>
      <c r="AO1349" s="11">
        <f t="shared" si="3069"/>
        <v>134570.4</v>
      </c>
      <c r="AP1349" s="11">
        <f t="shared" si="3070"/>
        <v>83600.3</v>
      </c>
      <c r="AQ1349" s="11">
        <f>AQ1350+AQ1357</f>
        <v>0</v>
      </c>
      <c r="AR1349" s="11">
        <f>AR1350+AR1357</f>
        <v>0</v>
      </c>
      <c r="AS1349" s="11">
        <f>AS1350+AS1357</f>
        <v>0</v>
      </c>
      <c r="AT1349" s="11">
        <f t="shared" si="3071"/>
        <v>83741</v>
      </c>
      <c r="AU1349" s="11">
        <f t="shared" si="3072"/>
        <v>134570.4</v>
      </c>
      <c r="AV1349" s="11">
        <f t="shared" si="3073"/>
        <v>83600.3</v>
      </c>
      <c r="AW1349" s="11">
        <f>AW1350+AW1357</f>
        <v>1596.8</v>
      </c>
      <c r="AX1349" s="11">
        <f>AX1350+AX1357</f>
        <v>0</v>
      </c>
      <c r="AY1349" s="11">
        <f>AY1350+AY1357</f>
        <v>0</v>
      </c>
      <c r="AZ1349" s="11">
        <f t="shared" si="3074"/>
        <v>85337.8</v>
      </c>
      <c r="BA1349" s="11">
        <f t="shared" si="3075"/>
        <v>134570.4</v>
      </c>
      <c r="BB1349" s="11">
        <f t="shared" si="3076"/>
        <v>83600.3</v>
      </c>
      <c r="BC1349" s="11">
        <f>BC1350+BC1357</f>
        <v>0</v>
      </c>
      <c r="BD1349" s="11">
        <f>BD1350+BD1357</f>
        <v>0</v>
      </c>
      <c r="BE1349" s="11">
        <f>BE1350+BE1357</f>
        <v>0</v>
      </c>
      <c r="BF1349" s="11">
        <f t="shared" si="3077"/>
        <v>85337.8</v>
      </c>
      <c r="BG1349" s="11">
        <f t="shared" si="3078"/>
        <v>134570.4</v>
      </c>
      <c r="BH1349" s="11">
        <f t="shared" si="3079"/>
        <v>83600.3</v>
      </c>
      <c r="BI1349" s="11">
        <f>BI1350+BI1357</f>
        <v>-520.745</v>
      </c>
      <c r="BJ1349" s="11">
        <f>BJ1350+BJ1357</f>
        <v>0</v>
      </c>
      <c r="BK1349" s="11">
        <f>BK1350+BK1357</f>
        <v>0</v>
      </c>
      <c r="BL1349" s="11">
        <f t="shared" si="3238"/>
        <v>84817.055000000008</v>
      </c>
      <c r="BM1349" s="11">
        <f>BM1350+BM1357</f>
        <v>0</v>
      </c>
      <c r="BN1349" s="43">
        <f t="shared" si="3029"/>
        <v>84817.055000000008</v>
      </c>
      <c r="BO1349" s="11">
        <f t="shared" si="3148"/>
        <v>134570.4</v>
      </c>
      <c r="BP1349" s="11">
        <f>BP1350+BP1357</f>
        <v>0</v>
      </c>
      <c r="BQ1349" s="43">
        <f t="shared" si="3030"/>
        <v>134570.4</v>
      </c>
      <c r="BR1349" s="11">
        <f t="shared" si="3149"/>
        <v>83600.3</v>
      </c>
      <c r="BS1349" s="11">
        <f>BS1350+BS1357</f>
        <v>0</v>
      </c>
      <c r="BT1349" s="43">
        <f t="shared" si="3031"/>
        <v>83600.3</v>
      </c>
      <c r="BU1349" s="11">
        <f>BU1350+BU1357</f>
        <v>0</v>
      </c>
      <c r="BV1349" s="21"/>
      <c r="BW1349" s="21"/>
      <c r="BX1349" s="1" t="str">
        <f t="shared" si="3150"/>
        <v/>
      </c>
    </row>
    <row r="1350" spans="1:77" ht="15.6" customHeight="1" x14ac:dyDescent="0.3">
      <c r="A1350" s="62" t="s">
        <v>878</v>
      </c>
      <c r="B1350" s="63"/>
      <c r="C1350" s="62"/>
      <c r="D1350" s="62"/>
      <c r="E1350" s="64" t="s">
        <v>879</v>
      </c>
      <c r="F1350" s="11">
        <f t="shared" ref="F1350:K1350" si="3241">F1351+F1353+F1355</f>
        <v>22848</v>
      </c>
      <c r="G1350" s="11">
        <f t="shared" si="3241"/>
        <v>22892.899999999998</v>
      </c>
      <c r="H1350" s="11">
        <f t="shared" si="3241"/>
        <v>22892.799999999999</v>
      </c>
      <c r="I1350" s="11">
        <f t="shared" si="3241"/>
        <v>0</v>
      </c>
      <c r="J1350" s="11">
        <f t="shared" si="3241"/>
        <v>0</v>
      </c>
      <c r="K1350" s="11">
        <f t="shared" si="3241"/>
        <v>0</v>
      </c>
      <c r="L1350" s="11">
        <f t="shared" si="3194"/>
        <v>22848</v>
      </c>
      <c r="M1350" s="11">
        <f t="shared" si="3195"/>
        <v>22892.899999999998</v>
      </c>
      <c r="N1350" s="11">
        <f t="shared" si="3196"/>
        <v>22892.799999999999</v>
      </c>
      <c r="O1350" s="11">
        <f>O1351+O1353+O1355</f>
        <v>0</v>
      </c>
      <c r="P1350" s="11">
        <f>P1351+P1353+P1355</f>
        <v>0</v>
      </c>
      <c r="Q1350" s="11">
        <f>Q1351+Q1353+Q1355</f>
        <v>0</v>
      </c>
      <c r="R1350" s="11">
        <f t="shared" si="3056"/>
        <v>22848</v>
      </c>
      <c r="S1350" s="11">
        <f t="shared" si="3057"/>
        <v>22892.899999999998</v>
      </c>
      <c r="T1350" s="11">
        <f t="shared" si="3058"/>
        <v>22892.799999999999</v>
      </c>
      <c r="U1350" s="11">
        <f>U1351+U1353+U1355</f>
        <v>0</v>
      </c>
      <c r="V1350" s="11">
        <f>V1351+V1353+V1355</f>
        <v>0</v>
      </c>
      <c r="W1350" s="11">
        <f>W1351+W1353+W1355</f>
        <v>0</v>
      </c>
      <c r="X1350" s="11">
        <f t="shared" si="3059"/>
        <v>22848</v>
      </c>
      <c r="Y1350" s="11">
        <f t="shared" si="3060"/>
        <v>22892.899999999998</v>
      </c>
      <c r="Z1350" s="11">
        <f t="shared" si="3061"/>
        <v>22892.799999999999</v>
      </c>
      <c r="AA1350" s="11">
        <f>AA1351+AA1353+AA1355</f>
        <v>1818</v>
      </c>
      <c r="AB1350" s="11">
        <f>AB1351+AB1353+AB1355</f>
        <v>1818</v>
      </c>
      <c r="AC1350" s="11">
        <f>AC1351+AC1353+AC1355</f>
        <v>1818</v>
      </c>
      <c r="AD1350" s="11">
        <f t="shared" si="3062"/>
        <v>24666</v>
      </c>
      <c r="AE1350" s="11">
        <f t="shared" si="3063"/>
        <v>24710.899999999998</v>
      </c>
      <c r="AF1350" s="11">
        <f t="shared" si="3064"/>
        <v>24710.799999999999</v>
      </c>
      <c r="AG1350" s="11">
        <f>AG1351+AG1353+AG1355</f>
        <v>0</v>
      </c>
      <c r="AH1350" s="11">
        <f t="shared" si="3065"/>
        <v>24666</v>
      </c>
      <c r="AI1350" s="11">
        <f t="shared" si="3066"/>
        <v>24710.899999999998</v>
      </c>
      <c r="AJ1350" s="11">
        <f t="shared" si="3067"/>
        <v>24710.799999999999</v>
      </c>
      <c r="AK1350" s="11">
        <f>AK1351+AK1353+AK1355</f>
        <v>0</v>
      </c>
      <c r="AL1350" s="11">
        <f>AL1351+AL1353+AL1355</f>
        <v>0</v>
      </c>
      <c r="AM1350" s="11">
        <f>AM1351+AM1353+AM1355</f>
        <v>0</v>
      </c>
      <c r="AN1350" s="11">
        <f t="shared" si="3068"/>
        <v>24666</v>
      </c>
      <c r="AO1350" s="11">
        <f t="shared" si="3069"/>
        <v>24710.899999999998</v>
      </c>
      <c r="AP1350" s="11">
        <f t="shared" si="3070"/>
        <v>24710.799999999999</v>
      </c>
      <c r="AQ1350" s="11">
        <f>AQ1351+AQ1353+AQ1355</f>
        <v>0</v>
      </c>
      <c r="AR1350" s="11">
        <f>AR1351+AR1353+AR1355</f>
        <v>0</v>
      </c>
      <c r="AS1350" s="11">
        <f>AS1351+AS1353+AS1355</f>
        <v>0</v>
      </c>
      <c r="AT1350" s="11">
        <f t="shared" si="3071"/>
        <v>24666</v>
      </c>
      <c r="AU1350" s="11">
        <f t="shared" si="3072"/>
        <v>24710.899999999998</v>
      </c>
      <c r="AV1350" s="11">
        <f t="shared" si="3073"/>
        <v>24710.799999999999</v>
      </c>
      <c r="AW1350" s="11">
        <f>AW1351+AW1353+AW1355</f>
        <v>1596.8</v>
      </c>
      <c r="AX1350" s="11">
        <f>AX1351+AX1353+AX1355</f>
        <v>0</v>
      </c>
      <c r="AY1350" s="11">
        <f>AY1351+AY1353+AY1355</f>
        <v>0</v>
      </c>
      <c r="AZ1350" s="11">
        <f t="shared" si="3074"/>
        <v>26262.799999999999</v>
      </c>
      <c r="BA1350" s="11">
        <f t="shared" si="3075"/>
        <v>24710.899999999998</v>
      </c>
      <c r="BB1350" s="11">
        <f t="shared" si="3076"/>
        <v>24710.799999999999</v>
      </c>
      <c r="BC1350" s="11">
        <f>BC1351+BC1353+BC1355</f>
        <v>0</v>
      </c>
      <c r="BD1350" s="11">
        <f>BD1351+BD1353+BD1355</f>
        <v>0</v>
      </c>
      <c r="BE1350" s="11">
        <f>BE1351+BE1353+BE1355</f>
        <v>0</v>
      </c>
      <c r="BF1350" s="11">
        <f t="shared" si="3077"/>
        <v>26262.799999999999</v>
      </c>
      <c r="BG1350" s="11">
        <f t="shared" si="3078"/>
        <v>24710.899999999998</v>
      </c>
      <c r="BH1350" s="11">
        <f t="shared" si="3079"/>
        <v>24710.799999999999</v>
      </c>
      <c r="BI1350" s="11">
        <f>BI1351+BI1353+BI1355</f>
        <v>-520.745</v>
      </c>
      <c r="BJ1350" s="11">
        <f>BJ1351+BJ1353+BJ1355</f>
        <v>0</v>
      </c>
      <c r="BK1350" s="11">
        <f>BK1351+BK1353+BK1355</f>
        <v>0</v>
      </c>
      <c r="BL1350" s="11">
        <f t="shared" si="3238"/>
        <v>25742.055</v>
      </c>
      <c r="BM1350" s="11">
        <f>BM1351+BM1353+BM1355</f>
        <v>0</v>
      </c>
      <c r="BN1350" s="43">
        <f t="shared" ref="BN1350:BN1413" si="3242">BL1350+BM1350</f>
        <v>25742.055</v>
      </c>
      <c r="BO1350" s="11">
        <f t="shared" si="3148"/>
        <v>24710.899999999998</v>
      </c>
      <c r="BP1350" s="11">
        <f>BP1351+BP1353+BP1355</f>
        <v>0</v>
      </c>
      <c r="BQ1350" s="43">
        <f t="shared" ref="BQ1350:BQ1413" si="3243">BO1350+BP1350</f>
        <v>24710.899999999998</v>
      </c>
      <c r="BR1350" s="11">
        <f t="shared" si="3149"/>
        <v>24710.799999999999</v>
      </c>
      <c r="BS1350" s="11">
        <f>BS1351+BS1353+BS1355</f>
        <v>0</v>
      </c>
      <c r="BT1350" s="43">
        <f t="shared" ref="BT1350:BT1413" si="3244">BR1350+BS1350</f>
        <v>24710.799999999999</v>
      </c>
      <c r="BU1350" s="11">
        <f>BU1351+BU1353+BU1355</f>
        <v>0</v>
      </c>
      <c r="BV1350" s="21"/>
      <c r="BW1350" s="21"/>
      <c r="BX1350" s="1" t="str">
        <f t="shared" si="3150"/>
        <v/>
      </c>
    </row>
    <row r="1351" spans="1:77" ht="31.2" customHeight="1" x14ac:dyDescent="0.3">
      <c r="A1351" s="62" t="s">
        <v>878</v>
      </c>
      <c r="B1351" s="63" t="s">
        <v>64</v>
      </c>
      <c r="C1351" s="62"/>
      <c r="D1351" s="62"/>
      <c r="E1351" s="64" t="s">
        <v>65</v>
      </c>
      <c r="F1351" s="11">
        <f t="shared" ref="F1351:K1351" si="3245">F1352</f>
        <v>19165.8</v>
      </c>
      <c r="G1351" s="11">
        <f t="shared" si="3245"/>
        <v>19210.699999999997</v>
      </c>
      <c r="H1351" s="11">
        <f t="shared" si="3245"/>
        <v>19210.599999999999</v>
      </c>
      <c r="I1351" s="11">
        <f t="shared" si="3245"/>
        <v>0</v>
      </c>
      <c r="J1351" s="11">
        <f t="shared" si="3245"/>
        <v>0</v>
      </c>
      <c r="K1351" s="11">
        <f t="shared" si="3245"/>
        <v>0</v>
      </c>
      <c r="L1351" s="11">
        <f t="shared" si="3194"/>
        <v>19165.8</v>
      </c>
      <c r="M1351" s="11">
        <f t="shared" si="3195"/>
        <v>19210.699999999997</v>
      </c>
      <c r="N1351" s="11">
        <f t="shared" si="3196"/>
        <v>19210.599999999999</v>
      </c>
      <c r="O1351" s="11">
        <f>O1352</f>
        <v>0</v>
      </c>
      <c r="P1351" s="11">
        <f>P1352</f>
        <v>0</v>
      </c>
      <c r="Q1351" s="11">
        <f>Q1352</f>
        <v>0</v>
      </c>
      <c r="R1351" s="11">
        <f t="shared" si="3056"/>
        <v>19165.8</v>
      </c>
      <c r="S1351" s="11">
        <f t="shared" si="3057"/>
        <v>19210.699999999997</v>
      </c>
      <c r="T1351" s="11">
        <f t="shared" si="3058"/>
        <v>19210.599999999999</v>
      </c>
      <c r="U1351" s="11">
        <f>U1352</f>
        <v>0</v>
      </c>
      <c r="V1351" s="11">
        <f>V1352</f>
        <v>0</v>
      </c>
      <c r="W1351" s="11">
        <f>W1352</f>
        <v>0</v>
      </c>
      <c r="X1351" s="11">
        <f t="shared" si="3059"/>
        <v>19165.8</v>
      </c>
      <c r="Y1351" s="11">
        <f t="shared" si="3060"/>
        <v>19210.699999999997</v>
      </c>
      <c r="Z1351" s="11">
        <f t="shared" si="3061"/>
        <v>19210.599999999999</v>
      </c>
      <c r="AA1351" s="11">
        <f>AA1352</f>
        <v>0</v>
      </c>
      <c r="AB1351" s="11">
        <f>AB1352</f>
        <v>0</v>
      </c>
      <c r="AC1351" s="11">
        <f>AC1352</f>
        <v>0</v>
      </c>
      <c r="AD1351" s="11">
        <f t="shared" si="3062"/>
        <v>19165.8</v>
      </c>
      <c r="AE1351" s="11">
        <f t="shared" si="3063"/>
        <v>19210.699999999997</v>
      </c>
      <c r="AF1351" s="11">
        <f t="shared" si="3064"/>
        <v>19210.599999999999</v>
      </c>
      <c r="AG1351" s="11">
        <f>AG1352</f>
        <v>0</v>
      </c>
      <c r="AH1351" s="11">
        <f t="shared" si="3065"/>
        <v>19165.8</v>
      </c>
      <c r="AI1351" s="11">
        <f t="shared" si="3066"/>
        <v>19210.699999999997</v>
      </c>
      <c r="AJ1351" s="11">
        <f t="shared" si="3067"/>
        <v>19210.599999999999</v>
      </c>
      <c r="AK1351" s="11">
        <f>AK1352</f>
        <v>0</v>
      </c>
      <c r="AL1351" s="11">
        <f>AL1352</f>
        <v>0</v>
      </c>
      <c r="AM1351" s="11">
        <f>AM1352</f>
        <v>0</v>
      </c>
      <c r="AN1351" s="11">
        <f t="shared" si="3068"/>
        <v>19165.8</v>
      </c>
      <c r="AO1351" s="11">
        <f t="shared" si="3069"/>
        <v>19210.699999999997</v>
      </c>
      <c r="AP1351" s="11">
        <f t="shared" si="3070"/>
        <v>19210.599999999999</v>
      </c>
      <c r="AQ1351" s="11">
        <f>AQ1352</f>
        <v>0</v>
      </c>
      <c r="AR1351" s="11">
        <f>AR1352</f>
        <v>0</v>
      </c>
      <c r="AS1351" s="11">
        <f>AS1352</f>
        <v>0</v>
      </c>
      <c r="AT1351" s="11">
        <f t="shared" si="3071"/>
        <v>19165.8</v>
      </c>
      <c r="AU1351" s="11">
        <f t="shared" si="3072"/>
        <v>19210.699999999997</v>
      </c>
      <c r="AV1351" s="11">
        <f t="shared" si="3073"/>
        <v>19210.599999999999</v>
      </c>
      <c r="AW1351" s="11">
        <f>AW1352</f>
        <v>1596.8</v>
      </c>
      <c r="AX1351" s="11">
        <f>AX1352</f>
        <v>0</v>
      </c>
      <c r="AY1351" s="11">
        <f>AY1352</f>
        <v>0</v>
      </c>
      <c r="AZ1351" s="11">
        <f t="shared" si="3074"/>
        <v>20762.599999999999</v>
      </c>
      <c r="BA1351" s="11">
        <f t="shared" si="3075"/>
        <v>19210.699999999997</v>
      </c>
      <c r="BB1351" s="11">
        <f t="shared" si="3076"/>
        <v>19210.599999999999</v>
      </c>
      <c r="BC1351" s="11">
        <f>BC1352</f>
        <v>0</v>
      </c>
      <c r="BD1351" s="11">
        <f>BD1352</f>
        <v>0</v>
      </c>
      <c r="BE1351" s="11">
        <f>BE1352</f>
        <v>0</v>
      </c>
      <c r="BF1351" s="11">
        <f t="shared" si="3077"/>
        <v>20762.599999999999</v>
      </c>
      <c r="BG1351" s="11">
        <f t="shared" si="3078"/>
        <v>19210.699999999997</v>
      </c>
      <c r="BH1351" s="11">
        <f t="shared" si="3079"/>
        <v>19210.599999999999</v>
      </c>
      <c r="BI1351" s="11">
        <f>BI1352</f>
        <v>-520.745</v>
      </c>
      <c r="BJ1351" s="11">
        <f>BJ1352</f>
        <v>0</v>
      </c>
      <c r="BK1351" s="11">
        <f>BK1352</f>
        <v>0</v>
      </c>
      <c r="BL1351" s="11">
        <f t="shared" si="3238"/>
        <v>20241.855</v>
      </c>
      <c r="BM1351" s="11">
        <f>BM1352</f>
        <v>0</v>
      </c>
      <c r="BN1351" s="43">
        <f t="shared" si="3242"/>
        <v>20241.855</v>
      </c>
      <c r="BO1351" s="11">
        <f t="shared" si="3148"/>
        <v>19210.699999999997</v>
      </c>
      <c r="BP1351" s="11">
        <f>BP1352</f>
        <v>0</v>
      </c>
      <c r="BQ1351" s="43">
        <f t="shared" si="3243"/>
        <v>19210.699999999997</v>
      </c>
      <c r="BR1351" s="11">
        <f t="shared" si="3149"/>
        <v>19210.599999999999</v>
      </c>
      <c r="BS1351" s="11">
        <f>BS1352</f>
        <v>0</v>
      </c>
      <c r="BT1351" s="43">
        <f t="shared" si="3244"/>
        <v>19210.599999999999</v>
      </c>
      <c r="BU1351" s="11">
        <f>BU1352</f>
        <v>0</v>
      </c>
      <c r="BV1351" s="21"/>
      <c r="BW1351" s="21"/>
      <c r="BX1351" s="1" t="str">
        <f t="shared" si="3150"/>
        <v/>
      </c>
    </row>
    <row r="1352" spans="1:77" ht="31.2" customHeight="1" x14ac:dyDescent="0.3">
      <c r="A1352" s="62" t="s">
        <v>878</v>
      </c>
      <c r="B1352" s="63" t="s">
        <v>64</v>
      </c>
      <c r="C1352" s="62" t="s">
        <v>358</v>
      </c>
      <c r="D1352" s="62" t="s">
        <v>67</v>
      </c>
      <c r="E1352" s="64" t="s">
        <v>880</v>
      </c>
      <c r="F1352" s="11">
        <f>17084.2+2081.8-0.2</f>
        <v>19165.8</v>
      </c>
      <c r="G1352" s="11">
        <f>17129.1+2081.8-0.2</f>
        <v>19210.699999999997</v>
      </c>
      <c r="H1352" s="11">
        <f>17129.1+2081.7-0.2</f>
        <v>19210.599999999999</v>
      </c>
      <c r="I1352" s="11"/>
      <c r="J1352" s="11"/>
      <c r="K1352" s="11"/>
      <c r="L1352" s="11">
        <f t="shared" si="3194"/>
        <v>19165.8</v>
      </c>
      <c r="M1352" s="11">
        <f t="shared" si="3195"/>
        <v>19210.699999999997</v>
      </c>
      <c r="N1352" s="11">
        <f t="shared" si="3196"/>
        <v>19210.599999999999</v>
      </c>
      <c r="O1352" s="11"/>
      <c r="P1352" s="11"/>
      <c r="Q1352" s="11"/>
      <c r="R1352" s="11">
        <f t="shared" si="3056"/>
        <v>19165.8</v>
      </c>
      <c r="S1352" s="11">
        <f t="shared" si="3057"/>
        <v>19210.699999999997</v>
      </c>
      <c r="T1352" s="11">
        <f t="shared" si="3058"/>
        <v>19210.599999999999</v>
      </c>
      <c r="U1352" s="11"/>
      <c r="V1352" s="11"/>
      <c r="W1352" s="11"/>
      <c r="X1352" s="11">
        <f t="shared" si="3059"/>
        <v>19165.8</v>
      </c>
      <c r="Y1352" s="11">
        <f t="shared" si="3060"/>
        <v>19210.699999999997</v>
      </c>
      <c r="Z1352" s="11">
        <f t="shared" si="3061"/>
        <v>19210.599999999999</v>
      </c>
      <c r="AA1352" s="11"/>
      <c r="AB1352" s="11"/>
      <c r="AC1352" s="11"/>
      <c r="AD1352" s="11">
        <f t="shared" si="3062"/>
        <v>19165.8</v>
      </c>
      <c r="AE1352" s="11">
        <f t="shared" si="3063"/>
        <v>19210.699999999997</v>
      </c>
      <c r="AF1352" s="11">
        <f t="shared" si="3064"/>
        <v>19210.599999999999</v>
      </c>
      <c r="AG1352" s="11"/>
      <c r="AH1352" s="11">
        <f t="shared" si="3065"/>
        <v>19165.8</v>
      </c>
      <c r="AI1352" s="11">
        <f t="shared" si="3066"/>
        <v>19210.699999999997</v>
      </c>
      <c r="AJ1352" s="11">
        <f t="shared" si="3067"/>
        <v>19210.599999999999</v>
      </c>
      <c r="AK1352" s="11"/>
      <c r="AL1352" s="11"/>
      <c r="AM1352" s="11"/>
      <c r="AN1352" s="11">
        <f t="shared" si="3068"/>
        <v>19165.8</v>
      </c>
      <c r="AO1352" s="11">
        <f t="shared" si="3069"/>
        <v>19210.699999999997</v>
      </c>
      <c r="AP1352" s="11">
        <f t="shared" si="3070"/>
        <v>19210.599999999999</v>
      </c>
      <c r="AQ1352" s="11"/>
      <c r="AR1352" s="11"/>
      <c r="AS1352" s="11"/>
      <c r="AT1352" s="11">
        <f t="shared" si="3071"/>
        <v>19165.8</v>
      </c>
      <c r="AU1352" s="11">
        <f t="shared" si="3072"/>
        <v>19210.699999999997</v>
      </c>
      <c r="AV1352" s="11">
        <f t="shared" si="3073"/>
        <v>19210.599999999999</v>
      </c>
      <c r="AW1352" s="11">
        <v>1596.8</v>
      </c>
      <c r="AX1352" s="11"/>
      <c r="AY1352" s="11"/>
      <c r="AZ1352" s="11">
        <f t="shared" si="3074"/>
        <v>20762.599999999999</v>
      </c>
      <c r="BA1352" s="11">
        <f t="shared" si="3075"/>
        <v>19210.699999999997</v>
      </c>
      <c r="BB1352" s="11">
        <f t="shared" si="3076"/>
        <v>19210.599999999999</v>
      </c>
      <c r="BC1352" s="11"/>
      <c r="BD1352" s="11"/>
      <c r="BE1352" s="11"/>
      <c r="BF1352" s="11">
        <f t="shared" si="3077"/>
        <v>20762.599999999999</v>
      </c>
      <c r="BG1352" s="11">
        <f t="shared" si="3078"/>
        <v>19210.699999999997</v>
      </c>
      <c r="BH1352" s="11">
        <f t="shared" si="3079"/>
        <v>19210.599999999999</v>
      </c>
      <c r="BI1352" s="11">
        <f>-489.345-31.4</f>
        <v>-520.745</v>
      </c>
      <c r="BJ1352" s="11"/>
      <c r="BK1352" s="11"/>
      <c r="BL1352" s="11">
        <f t="shared" si="3238"/>
        <v>20241.855</v>
      </c>
      <c r="BM1352" s="11"/>
      <c r="BN1352" s="43">
        <f t="shared" si="3242"/>
        <v>20241.855</v>
      </c>
      <c r="BO1352" s="11">
        <f t="shared" si="3148"/>
        <v>19210.699999999997</v>
      </c>
      <c r="BP1352" s="11"/>
      <c r="BQ1352" s="43">
        <f t="shared" si="3243"/>
        <v>19210.699999999997</v>
      </c>
      <c r="BR1352" s="11">
        <f t="shared" si="3149"/>
        <v>19210.599999999999</v>
      </c>
      <c r="BS1352" s="11"/>
      <c r="BT1352" s="43">
        <f t="shared" si="3244"/>
        <v>19210.599999999999</v>
      </c>
      <c r="BU1352" s="11"/>
      <c r="BV1352" s="21"/>
      <c r="BW1352" s="21"/>
      <c r="BX1352" s="1" t="str">
        <f t="shared" si="3150"/>
        <v>0603</v>
      </c>
    </row>
    <row r="1353" spans="1:77" ht="46.8" customHeight="1" x14ac:dyDescent="0.3">
      <c r="A1353" s="62" t="s">
        <v>878</v>
      </c>
      <c r="B1353" s="63" t="s">
        <v>82</v>
      </c>
      <c r="C1353" s="62"/>
      <c r="D1353" s="62"/>
      <c r="E1353" s="64" t="s">
        <v>83</v>
      </c>
      <c r="F1353" s="11">
        <f t="shared" ref="F1353:K1353" si="3246">F1354</f>
        <v>3682</v>
      </c>
      <c r="G1353" s="11">
        <f t="shared" si="3246"/>
        <v>3682</v>
      </c>
      <c r="H1353" s="11">
        <f t="shared" si="3246"/>
        <v>3682</v>
      </c>
      <c r="I1353" s="11">
        <f t="shared" si="3246"/>
        <v>0</v>
      </c>
      <c r="J1353" s="11">
        <f t="shared" si="3246"/>
        <v>0</v>
      </c>
      <c r="K1353" s="11">
        <f t="shared" si="3246"/>
        <v>0</v>
      </c>
      <c r="L1353" s="11">
        <f t="shared" si="3194"/>
        <v>3682</v>
      </c>
      <c r="M1353" s="11">
        <f t="shared" si="3195"/>
        <v>3682</v>
      </c>
      <c r="N1353" s="11">
        <f t="shared" si="3196"/>
        <v>3682</v>
      </c>
      <c r="O1353" s="11">
        <f>O1354</f>
        <v>0</v>
      </c>
      <c r="P1353" s="11">
        <f>P1354</f>
        <v>0</v>
      </c>
      <c r="Q1353" s="11">
        <f>Q1354</f>
        <v>0</v>
      </c>
      <c r="R1353" s="11">
        <f t="shared" si="3056"/>
        <v>3682</v>
      </c>
      <c r="S1353" s="11">
        <f t="shared" si="3057"/>
        <v>3682</v>
      </c>
      <c r="T1353" s="11">
        <f t="shared" si="3058"/>
        <v>3682</v>
      </c>
      <c r="U1353" s="11">
        <f>U1354</f>
        <v>0</v>
      </c>
      <c r="V1353" s="11">
        <f>V1354</f>
        <v>0</v>
      </c>
      <c r="W1353" s="11">
        <f>W1354</f>
        <v>0</v>
      </c>
      <c r="X1353" s="11">
        <f t="shared" si="3059"/>
        <v>3682</v>
      </c>
      <c r="Y1353" s="11">
        <f t="shared" si="3060"/>
        <v>3682</v>
      </c>
      <c r="Z1353" s="11">
        <f t="shared" si="3061"/>
        <v>3682</v>
      </c>
      <c r="AA1353" s="11">
        <f>AA1354</f>
        <v>1818</v>
      </c>
      <c r="AB1353" s="11">
        <f>AB1354</f>
        <v>1818</v>
      </c>
      <c r="AC1353" s="11">
        <f>AC1354</f>
        <v>1818</v>
      </c>
      <c r="AD1353" s="11">
        <f t="shared" si="3062"/>
        <v>5500</v>
      </c>
      <c r="AE1353" s="11">
        <f t="shared" si="3063"/>
        <v>5500</v>
      </c>
      <c r="AF1353" s="11">
        <f t="shared" si="3064"/>
        <v>5500</v>
      </c>
      <c r="AG1353" s="11">
        <f>AG1354</f>
        <v>0</v>
      </c>
      <c r="AH1353" s="11">
        <f t="shared" si="3065"/>
        <v>5500</v>
      </c>
      <c r="AI1353" s="11">
        <f t="shared" si="3066"/>
        <v>5500</v>
      </c>
      <c r="AJ1353" s="11">
        <f t="shared" si="3067"/>
        <v>5500</v>
      </c>
      <c r="AK1353" s="11">
        <f>AK1354</f>
        <v>0</v>
      </c>
      <c r="AL1353" s="11">
        <f>AL1354</f>
        <v>0</v>
      </c>
      <c r="AM1353" s="11">
        <f>AM1354</f>
        <v>0</v>
      </c>
      <c r="AN1353" s="11">
        <f t="shared" si="3068"/>
        <v>5500</v>
      </c>
      <c r="AO1353" s="11">
        <f t="shared" si="3069"/>
        <v>5500</v>
      </c>
      <c r="AP1353" s="11">
        <f t="shared" si="3070"/>
        <v>5500</v>
      </c>
      <c r="AQ1353" s="11">
        <f>AQ1354</f>
        <v>0</v>
      </c>
      <c r="AR1353" s="11">
        <f>AR1354</f>
        <v>0</v>
      </c>
      <c r="AS1353" s="11">
        <f>AS1354</f>
        <v>0</v>
      </c>
      <c r="AT1353" s="11">
        <f t="shared" si="3071"/>
        <v>5500</v>
      </c>
      <c r="AU1353" s="11">
        <f t="shared" si="3072"/>
        <v>5500</v>
      </c>
      <c r="AV1353" s="11">
        <f t="shared" si="3073"/>
        <v>5500</v>
      </c>
      <c r="AW1353" s="11">
        <f>AW1354</f>
        <v>0</v>
      </c>
      <c r="AX1353" s="11">
        <f>AX1354</f>
        <v>0</v>
      </c>
      <c r="AY1353" s="11">
        <f>AY1354</f>
        <v>0</v>
      </c>
      <c r="AZ1353" s="11">
        <f t="shared" si="3074"/>
        <v>5500</v>
      </c>
      <c r="BA1353" s="11">
        <f t="shared" si="3075"/>
        <v>5500</v>
      </c>
      <c r="BB1353" s="11">
        <f t="shared" si="3076"/>
        <v>5500</v>
      </c>
      <c r="BC1353" s="11">
        <f>BC1354</f>
        <v>0</v>
      </c>
      <c r="BD1353" s="11">
        <f>BD1354</f>
        <v>0</v>
      </c>
      <c r="BE1353" s="11">
        <f>BE1354</f>
        <v>0</v>
      </c>
      <c r="BF1353" s="11">
        <f t="shared" si="3077"/>
        <v>5500</v>
      </c>
      <c r="BG1353" s="11">
        <f t="shared" si="3078"/>
        <v>5500</v>
      </c>
      <c r="BH1353" s="11">
        <f t="shared" si="3079"/>
        <v>5500</v>
      </c>
      <c r="BI1353" s="11">
        <f>BI1354</f>
        <v>0</v>
      </c>
      <c r="BJ1353" s="11">
        <f>BJ1354</f>
        <v>0</v>
      </c>
      <c r="BK1353" s="11">
        <f>BK1354</f>
        <v>0</v>
      </c>
      <c r="BL1353" s="11">
        <f t="shared" si="3238"/>
        <v>5500</v>
      </c>
      <c r="BM1353" s="11">
        <f>BM1354</f>
        <v>0</v>
      </c>
      <c r="BN1353" s="43">
        <f t="shared" si="3242"/>
        <v>5500</v>
      </c>
      <c r="BO1353" s="11">
        <f t="shared" si="3148"/>
        <v>5500</v>
      </c>
      <c r="BP1353" s="11">
        <f>BP1354</f>
        <v>0</v>
      </c>
      <c r="BQ1353" s="43">
        <f t="shared" si="3243"/>
        <v>5500</v>
      </c>
      <c r="BR1353" s="11">
        <f t="shared" si="3149"/>
        <v>5500</v>
      </c>
      <c r="BS1353" s="11">
        <f>BS1354</f>
        <v>0</v>
      </c>
      <c r="BT1353" s="43">
        <f t="shared" si="3244"/>
        <v>5500</v>
      </c>
      <c r="BU1353" s="11">
        <f>BU1354</f>
        <v>0</v>
      </c>
      <c r="BV1353" s="21"/>
      <c r="BW1353" s="21"/>
      <c r="BX1353" s="1" t="str">
        <f t="shared" si="3150"/>
        <v/>
      </c>
    </row>
    <row r="1354" spans="1:77" ht="15.6" customHeight="1" x14ac:dyDescent="0.3">
      <c r="A1354" s="62" t="s">
        <v>878</v>
      </c>
      <c r="B1354" s="63" t="s">
        <v>82</v>
      </c>
      <c r="C1354" s="62" t="s">
        <v>92</v>
      </c>
      <c r="D1354" s="62" t="s">
        <v>43</v>
      </c>
      <c r="E1354" s="64" t="s">
        <v>93</v>
      </c>
      <c r="F1354" s="11">
        <v>3682</v>
      </c>
      <c r="G1354" s="11">
        <v>3682</v>
      </c>
      <c r="H1354" s="11">
        <v>3682</v>
      </c>
      <c r="I1354" s="11"/>
      <c r="J1354" s="11"/>
      <c r="K1354" s="11"/>
      <c r="L1354" s="11">
        <f t="shared" si="3194"/>
        <v>3682</v>
      </c>
      <c r="M1354" s="11">
        <f t="shared" si="3195"/>
        <v>3682</v>
      </c>
      <c r="N1354" s="11">
        <f t="shared" si="3196"/>
        <v>3682</v>
      </c>
      <c r="O1354" s="11"/>
      <c r="P1354" s="11"/>
      <c r="Q1354" s="11"/>
      <c r="R1354" s="11">
        <f t="shared" ref="R1354:R1417" si="3247">L1354+O1354</f>
        <v>3682</v>
      </c>
      <c r="S1354" s="11">
        <f t="shared" ref="S1354:S1417" si="3248">M1354+P1354</f>
        <v>3682</v>
      </c>
      <c r="T1354" s="11">
        <f t="shared" ref="T1354:T1417" si="3249">N1354+Q1354</f>
        <v>3682</v>
      </c>
      <c r="U1354" s="11"/>
      <c r="V1354" s="11"/>
      <c r="W1354" s="11"/>
      <c r="X1354" s="11">
        <f t="shared" ref="X1354:X1417" si="3250">R1354+U1354</f>
        <v>3682</v>
      </c>
      <c r="Y1354" s="11">
        <f t="shared" ref="Y1354:Y1417" si="3251">S1354+V1354</f>
        <v>3682</v>
      </c>
      <c r="Z1354" s="11">
        <f t="shared" ref="Z1354:Z1417" si="3252">T1354+W1354</f>
        <v>3682</v>
      </c>
      <c r="AA1354" s="11">
        <v>1818</v>
      </c>
      <c r="AB1354" s="11">
        <v>1818</v>
      </c>
      <c r="AC1354" s="11">
        <v>1818</v>
      </c>
      <c r="AD1354" s="11">
        <f t="shared" ref="AD1354:AD1417" si="3253">X1354+AA1354</f>
        <v>5500</v>
      </c>
      <c r="AE1354" s="11">
        <f t="shared" ref="AE1354:AE1417" si="3254">Y1354+AB1354</f>
        <v>5500</v>
      </c>
      <c r="AF1354" s="11">
        <f t="shared" ref="AF1354:AF1417" si="3255">Z1354+AC1354</f>
        <v>5500</v>
      </c>
      <c r="AG1354" s="11"/>
      <c r="AH1354" s="11">
        <f t="shared" ref="AH1354:AH1417" si="3256">AD1354+AG1354</f>
        <v>5500</v>
      </c>
      <c r="AI1354" s="11">
        <f t="shared" ref="AI1354:AI1417" si="3257">AE1354</f>
        <v>5500</v>
      </c>
      <c r="AJ1354" s="11">
        <f t="shared" ref="AJ1354:AJ1417" si="3258">AF1354</f>
        <v>5500</v>
      </c>
      <c r="AK1354" s="11"/>
      <c r="AL1354" s="11"/>
      <c r="AM1354" s="11"/>
      <c r="AN1354" s="11">
        <f t="shared" ref="AN1354:AN1417" si="3259">AH1354+AK1354</f>
        <v>5500</v>
      </c>
      <c r="AO1354" s="11">
        <f t="shared" ref="AO1354:AO1417" si="3260">AI1354+AL1354</f>
        <v>5500</v>
      </c>
      <c r="AP1354" s="11">
        <f t="shared" ref="AP1354:AP1417" si="3261">AJ1354+AM1354</f>
        <v>5500</v>
      </c>
      <c r="AQ1354" s="11"/>
      <c r="AR1354" s="11"/>
      <c r="AS1354" s="11"/>
      <c r="AT1354" s="11">
        <f t="shared" ref="AT1354:AT1417" si="3262">AN1354+AQ1354</f>
        <v>5500</v>
      </c>
      <c r="AU1354" s="11">
        <f t="shared" ref="AU1354:AU1417" si="3263">AO1354+AR1354</f>
        <v>5500</v>
      </c>
      <c r="AV1354" s="11">
        <f t="shared" ref="AV1354:AV1417" si="3264">AP1354+AS1354</f>
        <v>5500</v>
      </c>
      <c r="AW1354" s="11"/>
      <c r="AX1354" s="11"/>
      <c r="AY1354" s="11"/>
      <c r="AZ1354" s="11">
        <f t="shared" ref="AZ1354:AZ1417" si="3265">AT1354+AW1354</f>
        <v>5500</v>
      </c>
      <c r="BA1354" s="11">
        <f t="shared" ref="BA1354:BA1417" si="3266">AU1354+AX1354</f>
        <v>5500</v>
      </c>
      <c r="BB1354" s="11">
        <f t="shared" ref="BB1354:BB1417" si="3267">AV1354+AY1354</f>
        <v>5500</v>
      </c>
      <c r="BC1354" s="11"/>
      <c r="BD1354" s="11"/>
      <c r="BE1354" s="11"/>
      <c r="BF1354" s="11">
        <f t="shared" ref="BF1354:BF1417" si="3268">AZ1354+BC1354</f>
        <v>5500</v>
      </c>
      <c r="BG1354" s="11">
        <f t="shared" ref="BG1354:BG1417" si="3269">BA1354+BD1354</f>
        <v>5500</v>
      </c>
      <c r="BH1354" s="11">
        <f t="shared" ref="BH1354:BH1417" si="3270">BB1354+BE1354</f>
        <v>5500</v>
      </c>
      <c r="BI1354" s="11"/>
      <c r="BJ1354" s="11"/>
      <c r="BK1354" s="11"/>
      <c r="BL1354" s="11">
        <f t="shared" si="3238"/>
        <v>5500</v>
      </c>
      <c r="BM1354" s="11"/>
      <c r="BN1354" s="43">
        <f t="shared" si="3242"/>
        <v>5500</v>
      </c>
      <c r="BO1354" s="11">
        <f t="shared" si="3148"/>
        <v>5500</v>
      </c>
      <c r="BP1354" s="11"/>
      <c r="BQ1354" s="43">
        <f t="shared" si="3243"/>
        <v>5500</v>
      </c>
      <c r="BR1354" s="11">
        <f t="shared" si="3149"/>
        <v>5500</v>
      </c>
      <c r="BS1354" s="11"/>
      <c r="BT1354" s="43">
        <f t="shared" si="3244"/>
        <v>5500</v>
      </c>
      <c r="BU1354" s="11"/>
      <c r="BV1354" s="21"/>
      <c r="BW1354" s="21"/>
      <c r="BX1354" s="1" t="str">
        <f t="shared" si="3150"/>
        <v>0801</v>
      </c>
    </row>
    <row r="1355" spans="1:77" ht="15.6" customHeight="1" x14ac:dyDescent="0.3">
      <c r="A1355" s="62" t="s">
        <v>878</v>
      </c>
      <c r="B1355" s="63" t="s">
        <v>58</v>
      </c>
      <c r="C1355" s="62"/>
      <c r="D1355" s="62"/>
      <c r="E1355" s="64" t="s">
        <v>59</v>
      </c>
      <c r="F1355" s="11">
        <f t="shared" ref="F1355:K1355" si="3271">F1356</f>
        <v>0.2</v>
      </c>
      <c r="G1355" s="11">
        <f t="shared" si="3271"/>
        <v>0.2</v>
      </c>
      <c r="H1355" s="11">
        <f t="shared" si="3271"/>
        <v>0.2</v>
      </c>
      <c r="I1355" s="11">
        <f t="shared" si="3271"/>
        <v>0</v>
      </c>
      <c r="J1355" s="11">
        <f t="shared" si="3271"/>
        <v>0</v>
      </c>
      <c r="K1355" s="11">
        <f t="shared" si="3271"/>
        <v>0</v>
      </c>
      <c r="L1355" s="11">
        <f t="shared" si="3194"/>
        <v>0.2</v>
      </c>
      <c r="M1355" s="11">
        <f t="shared" si="3195"/>
        <v>0.2</v>
      </c>
      <c r="N1355" s="11">
        <f t="shared" si="3196"/>
        <v>0.2</v>
      </c>
      <c r="O1355" s="11">
        <f>O1356</f>
        <v>0</v>
      </c>
      <c r="P1355" s="11">
        <f>P1356</f>
        <v>0</v>
      </c>
      <c r="Q1355" s="11">
        <f>Q1356</f>
        <v>0</v>
      </c>
      <c r="R1355" s="11">
        <f t="shared" si="3247"/>
        <v>0.2</v>
      </c>
      <c r="S1355" s="11">
        <f t="shared" si="3248"/>
        <v>0.2</v>
      </c>
      <c r="T1355" s="11">
        <f t="shared" si="3249"/>
        <v>0.2</v>
      </c>
      <c r="U1355" s="11">
        <f>U1356</f>
        <v>0</v>
      </c>
      <c r="V1355" s="11">
        <f>V1356</f>
        <v>0</v>
      </c>
      <c r="W1355" s="11">
        <f>W1356</f>
        <v>0</v>
      </c>
      <c r="X1355" s="11">
        <f t="shared" si="3250"/>
        <v>0.2</v>
      </c>
      <c r="Y1355" s="11">
        <f t="shared" si="3251"/>
        <v>0.2</v>
      </c>
      <c r="Z1355" s="11">
        <f t="shared" si="3252"/>
        <v>0.2</v>
      </c>
      <c r="AA1355" s="11">
        <f>AA1356</f>
        <v>0</v>
      </c>
      <c r="AB1355" s="11">
        <f>AB1356</f>
        <v>0</v>
      </c>
      <c r="AC1355" s="11">
        <f>AC1356</f>
        <v>0</v>
      </c>
      <c r="AD1355" s="11">
        <f t="shared" si="3253"/>
        <v>0.2</v>
      </c>
      <c r="AE1355" s="11">
        <f t="shared" si="3254"/>
        <v>0.2</v>
      </c>
      <c r="AF1355" s="11">
        <f t="shared" si="3255"/>
        <v>0.2</v>
      </c>
      <c r="AG1355" s="11">
        <f>AG1356</f>
        <v>0</v>
      </c>
      <c r="AH1355" s="11">
        <f t="shared" si="3256"/>
        <v>0.2</v>
      </c>
      <c r="AI1355" s="11">
        <f t="shared" si="3257"/>
        <v>0.2</v>
      </c>
      <c r="AJ1355" s="11">
        <f t="shared" si="3258"/>
        <v>0.2</v>
      </c>
      <c r="AK1355" s="11">
        <f>AK1356</f>
        <v>0</v>
      </c>
      <c r="AL1355" s="11">
        <f>AL1356</f>
        <v>0</v>
      </c>
      <c r="AM1355" s="11">
        <f>AM1356</f>
        <v>0</v>
      </c>
      <c r="AN1355" s="11">
        <f t="shared" si="3259"/>
        <v>0.2</v>
      </c>
      <c r="AO1355" s="11">
        <f t="shared" si="3260"/>
        <v>0.2</v>
      </c>
      <c r="AP1355" s="11">
        <f t="shared" si="3261"/>
        <v>0.2</v>
      </c>
      <c r="AQ1355" s="11">
        <f>AQ1356</f>
        <v>0</v>
      </c>
      <c r="AR1355" s="11">
        <f>AR1356</f>
        <v>0</v>
      </c>
      <c r="AS1355" s="11">
        <f>AS1356</f>
        <v>0</v>
      </c>
      <c r="AT1355" s="11">
        <f t="shared" si="3262"/>
        <v>0.2</v>
      </c>
      <c r="AU1355" s="11">
        <f t="shared" si="3263"/>
        <v>0.2</v>
      </c>
      <c r="AV1355" s="11">
        <f t="shared" si="3264"/>
        <v>0.2</v>
      </c>
      <c r="AW1355" s="11">
        <f>AW1356</f>
        <v>0</v>
      </c>
      <c r="AX1355" s="11">
        <f>AX1356</f>
        <v>0</v>
      </c>
      <c r="AY1355" s="11">
        <f>AY1356</f>
        <v>0</v>
      </c>
      <c r="AZ1355" s="11">
        <f t="shared" si="3265"/>
        <v>0.2</v>
      </c>
      <c r="BA1355" s="11">
        <f t="shared" si="3266"/>
        <v>0.2</v>
      </c>
      <c r="BB1355" s="11">
        <f t="shared" si="3267"/>
        <v>0.2</v>
      </c>
      <c r="BC1355" s="11">
        <f>BC1356</f>
        <v>0</v>
      </c>
      <c r="BD1355" s="11">
        <f>BD1356</f>
        <v>0</v>
      </c>
      <c r="BE1355" s="11">
        <f>BE1356</f>
        <v>0</v>
      </c>
      <c r="BF1355" s="11">
        <f t="shared" si="3268"/>
        <v>0.2</v>
      </c>
      <c r="BG1355" s="11">
        <f t="shared" si="3269"/>
        <v>0.2</v>
      </c>
      <c r="BH1355" s="11">
        <f t="shared" si="3270"/>
        <v>0.2</v>
      </c>
      <c r="BI1355" s="11">
        <f>BI1356</f>
        <v>0</v>
      </c>
      <c r="BJ1355" s="11">
        <f>BJ1356</f>
        <v>0</v>
      </c>
      <c r="BK1355" s="11">
        <f>BK1356</f>
        <v>0</v>
      </c>
      <c r="BL1355" s="11">
        <f t="shared" si="3238"/>
        <v>0.2</v>
      </c>
      <c r="BM1355" s="11">
        <f>BM1356</f>
        <v>0</v>
      </c>
      <c r="BN1355" s="43">
        <f t="shared" si="3242"/>
        <v>0.2</v>
      </c>
      <c r="BO1355" s="11">
        <f t="shared" si="3148"/>
        <v>0.2</v>
      </c>
      <c r="BP1355" s="11">
        <f>BP1356</f>
        <v>0</v>
      </c>
      <c r="BQ1355" s="43">
        <f t="shared" si="3243"/>
        <v>0.2</v>
      </c>
      <c r="BR1355" s="11">
        <f t="shared" si="3149"/>
        <v>0.2</v>
      </c>
      <c r="BS1355" s="11">
        <f>BS1356</f>
        <v>0</v>
      </c>
      <c r="BT1355" s="43">
        <f t="shared" si="3244"/>
        <v>0.2</v>
      </c>
      <c r="BU1355" s="11">
        <f>BU1356</f>
        <v>0</v>
      </c>
      <c r="BV1355" s="21"/>
      <c r="BW1355" s="21"/>
      <c r="BX1355" s="1" t="str">
        <f t="shared" si="3150"/>
        <v/>
      </c>
    </row>
    <row r="1356" spans="1:77" ht="31.2" customHeight="1" x14ac:dyDescent="0.3">
      <c r="A1356" s="62" t="s">
        <v>878</v>
      </c>
      <c r="B1356" s="63" t="s">
        <v>58</v>
      </c>
      <c r="C1356" s="62" t="s">
        <v>358</v>
      </c>
      <c r="D1356" s="62" t="s">
        <v>67</v>
      </c>
      <c r="E1356" s="64" t="s">
        <v>880</v>
      </c>
      <c r="F1356" s="11">
        <v>0.2</v>
      </c>
      <c r="G1356" s="11">
        <v>0.2</v>
      </c>
      <c r="H1356" s="11">
        <v>0.2</v>
      </c>
      <c r="I1356" s="11"/>
      <c r="J1356" s="11"/>
      <c r="K1356" s="11"/>
      <c r="L1356" s="11">
        <f t="shared" si="3194"/>
        <v>0.2</v>
      </c>
      <c r="M1356" s="11">
        <f t="shared" si="3195"/>
        <v>0.2</v>
      </c>
      <c r="N1356" s="11">
        <f t="shared" si="3196"/>
        <v>0.2</v>
      </c>
      <c r="O1356" s="11"/>
      <c r="P1356" s="11"/>
      <c r="Q1356" s="11"/>
      <c r="R1356" s="11">
        <f t="shared" si="3247"/>
        <v>0.2</v>
      </c>
      <c r="S1356" s="11">
        <f t="shared" si="3248"/>
        <v>0.2</v>
      </c>
      <c r="T1356" s="11">
        <f t="shared" si="3249"/>
        <v>0.2</v>
      </c>
      <c r="U1356" s="11"/>
      <c r="V1356" s="11"/>
      <c r="W1356" s="11"/>
      <c r="X1356" s="11">
        <f t="shared" si="3250"/>
        <v>0.2</v>
      </c>
      <c r="Y1356" s="11">
        <f t="shared" si="3251"/>
        <v>0.2</v>
      </c>
      <c r="Z1356" s="11">
        <f t="shared" si="3252"/>
        <v>0.2</v>
      </c>
      <c r="AA1356" s="11"/>
      <c r="AB1356" s="11"/>
      <c r="AC1356" s="11"/>
      <c r="AD1356" s="11">
        <f t="shared" si="3253"/>
        <v>0.2</v>
      </c>
      <c r="AE1356" s="11">
        <f t="shared" si="3254"/>
        <v>0.2</v>
      </c>
      <c r="AF1356" s="11">
        <f t="shared" si="3255"/>
        <v>0.2</v>
      </c>
      <c r="AG1356" s="11"/>
      <c r="AH1356" s="11">
        <f t="shared" si="3256"/>
        <v>0.2</v>
      </c>
      <c r="AI1356" s="11">
        <f t="shared" si="3257"/>
        <v>0.2</v>
      </c>
      <c r="AJ1356" s="11">
        <f t="shared" si="3258"/>
        <v>0.2</v>
      </c>
      <c r="AK1356" s="11"/>
      <c r="AL1356" s="11"/>
      <c r="AM1356" s="11"/>
      <c r="AN1356" s="11">
        <f t="shared" si="3259"/>
        <v>0.2</v>
      </c>
      <c r="AO1356" s="11">
        <f t="shared" si="3260"/>
        <v>0.2</v>
      </c>
      <c r="AP1356" s="11">
        <f t="shared" si="3261"/>
        <v>0.2</v>
      </c>
      <c r="AQ1356" s="11"/>
      <c r="AR1356" s="11"/>
      <c r="AS1356" s="11"/>
      <c r="AT1356" s="11">
        <f t="shared" si="3262"/>
        <v>0.2</v>
      </c>
      <c r="AU1356" s="11">
        <f t="shared" si="3263"/>
        <v>0.2</v>
      </c>
      <c r="AV1356" s="11">
        <f t="shared" si="3264"/>
        <v>0.2</v>
      </c>
      <c r="AW1356" s="11"/>
      <c r="AX1356" s="11"/>
      <c r="AY1356" s="11"/>
      <c r="AZ1356" s="11">
        <f t="shared" si="3265"/>
        <v>0.2</v>
      </c>
      <c r="BA1356" s="11">
        <f t="shared" si="3266"/>
        <v>0.2</v>
      </c>
      <c r="BB1356" s="11">
        <f t="shared" si="3267"/>
        <v>0.2</v>
      </c>
      <c r="BC1356" s="11"/>
      <c r="BD1356" s="11"/>
      <c r="BE1356" s="11"/>
      <c r="BF1356" s="11">
        <f t="shared" si="3268"/>
        <v>0.2</v>
      </c>
      <c r="BG1356" s="11">
        <f t="shared" si="3269"/>
        <v>0.2</v>
      </c>
      <c r="BH1356" s="11">
        <f t="shared" si="3270"/>
        <v>0.2</v>
      </c>
      <c r="BI1356" s="11"/>
      <c r="BJ1356" s="11"/>
      <c r="BK1356" s="11"/>
      <c r="BL1356" s="11">
        <f t="shared" si="3238"/>
        <v>0.2</v>
      </c>
      <c r="BM1356" s="11"/>
      <c r="BN1356" s="43">
        <f t="shared" si="3242"/>
        <v>0.2</v>
      </c>
      <c r="BO1356" s="11">
        <f t="shared" si="3148"/>
        <v>0.2</v>
      </c>
      <c r="BP1356" s="11"/>
      <c r="BQ1356" s="43">
        <f t="shared" si="3243"/>
        <v>0.2</v>
      </c>
      <c r="BR1356" s="11">
        <f t="shared" si="3149"/>
        <v>0.2</v>
      </c>
      <c r="BS1356" s="11"/>
      <c r="BT1356" s="43">
        <f t="shared" si="3244"/>
        <v>0.2</v>
      </c>
      <c r="BU1356" s="11"/>
      <c r="BV1356" s="21"/>
      <c r="BW1356" s="21"/>
      <c r="BX1356" s="1" t="str">
        <f t="shared" si="3150"/>
        <v>0603</v>
      </c>
    </row>
    <row r="1357" spans="1:77" ht="31.2" customHeight="1" x14ac:dyDescent="0.3">
      <c r="A1357" s="62" t="s">
        <v>881</v>
      </c>
      <c r="B1357" s="63"/>
      <c r="C1357" s="62"/>
      <c r="D1357" s="62"/>
      <c r="E1357" s="64" t="s">
        <v>882</v>
      </c>
      <c r="F1357" s="11">
        <f t="shared" ref="F1357:F1358" si="3272">F1358</f>
        <v>19286.3</v>
      </c>
      <c r="G1357" s="11">
        <f t="shared" ref="G1357:G1358" si="3273">G1358</f>
        <v>100857.2</v>
      </c>
      <c r="H1357" s="11">
        <f t="shared" ref="H1357:H1358" si="3274">H1358</f>
        <v>6975</v>
      </c>
      <c r="I1357" s="11">
        <f t="shared" ref="I1357:I1358" si="3275">I1358</f>
        <v>0</v>
      </c>
      <c r="J1357" s="11">
        <f t="shared" ref="J1357:J1358" si="3276">J1358</f>
        <v>-8707.7000000000007</v>
      </c>
      <c r="K1357" s="11">
        <f t="shared" ref="K1357:K1358" si="3277">K1358</f>
        <v>0</v>
      </c>
      <c r="L1357" s="11">
        <f t="shared" si="3194"/>
        <v>19286.3</v>
      </c>
      <c r="M1357" s="11">
        <f t="shared" si="3195"/>
        <v>92149.5</v>
      </c>
      <c r="N1357" s="11">
        <f t="shared" si="3196"/>
        <v>6975</v>
      </c>
      <c r="O1357" s="11">
        <f t="shared" ref="O1357:O1358" si="3278">O1358</f>
        <v>39788.699999999997</v>
      </c>
      <c r="P1357" s="11">
        <f t="shared" ref="P1357:P1358" si="3279">P1358</f>
        <v>17710</v>
      </c>
      <c r="Q1357" s="11">
        <f t="shared" ref="Q1357:Q1358" si="3280">Q1358</f>
        <v>51914.5</v>
      </c>
      <c r="R1357" s="11">
        <f t="shared" si="3247"/>
        <v>59075</v>
      </c>
      <c r="S1357" s="11">
        <f t="shared" si="3248"/>
        <v>109859.5</v>
      </c>
      <c r="T1357" s="11">
        <f t="shared" si="3249"/>
        <v>58889.5</v>
      </c>
      <c r="U1357" s="11">
        <f t="shared" ref="U1357:U1358" si="3281">U1358</f>
        <v>0</v>
      </c>
      <c r="V1357" s="11">
        <f t="shared" ref="V1357:V1358" si="3282">V1358</f>
        <v>0</v>
      </c>
      <c r="W1357" s="11">
        <f t="shared" ref="W1357:W1358" si="3283">W1358</f>
        <v>0</v>
      </c>
      <c r="X1357" s="11">
        <f t="shared" si="3250"/>
        <v>59075</v>
      </c>
      <c r="Y1357" s="11">
        <f t="shared" si="3251"/>
        <v>109859.5</v>
      </c>
      <c r="Z1357" s="11">
        <f t="shared" si="3252"/>
        <v>58889.5</v>
      </c>
      <c r="AA1357" s="11">
        <f t="shared" ref="AA1357:AA1358" si="3284">AA1358</f>
        <v>0</v>
      </c>
      <c r="AB1357" s="11">
        <f t="shared" ref="AB1357:AB1358" si="3285">AB1358</f>
        <v>0</v>
      </c>
      <c r="AC1357" s="11">
        <f t="shared" ref="AC1357:AC1358" si="3286">AC1358</f>
        <v>0</v>
      </c>
      <c r="AD1357" s="11">
        <f t="shared" si="3253"/>
        <v>59075</v>
      </c>
      <c r="AE1357" s="11">
        <f t="shared" si="3254"/>
        <v>109859.5</v>
      </c>
      <c r="AF1357" s="11">
        <f t="shared" si="3255"/>
        <v>58889.5</v>
      </c>
      <c r="AG1357" s="11">
        <f t="shared" ref="AG1357:AG1358" si="3287">AG1358</f>
        <v>0</v>
      </c>
      <c r="AH1357" s="11">
        <f t="shared" si="3256"/>
        <v>59075</v>
      </c>
      <c r="AI1357" s="11">
        <f t="shared" si="3257"/>
        <v>109859.5</v>
      </c>
      <c r="AJ1357" s="11">
        <f t="shared" si="3258"/>
        <v>58889.5</v>
      </c>
      <c r="AK1357" s="11">
        <f t="shared" ref="AK1357:AK1358" si="3288">AK1358</f>
        <v>0</v>
      </c>
      <c r="AL1357" s="11">
        <f t="shared" ref="AL1357:AL1358" si="3289">AL1358</f>
        <v>0</v>
      </c>
      <c r="AM1357" s="11">
        <f t="shared" ref="AM1357:AM1358" si="3290">AM1358</f>
        <v>0</v>
      </c>
      <c r="AN1357" s="11">
        <f t="shared" si="3259"/>
        <v>59075</v>
      </c>
      <c r="AO1357" s="11">
        <f t="shared" si="3260"/>
        <v>109859.5</v>
      </c>
      <c r="AP1357" s="11">
        <f t="shared" si="3261"/>
        <v>58889.5</v>
      </c>
      <c r="AQ1357" s="11">
        <f t="shared" ref="AQ1357:AQ1358" si="3291">AQ1358</f>
        <v>0</v>
      </c>
      <c r="AR1357" s="11">
        <f t="shared" ref="AR1357:AR1358" si="3292">AR1358</f>
        <v>0</v>
      </c>
      <c r="AS1357" s="11">
        <f t="shared" ref="AS1357:AS1358" si="3293">AS1358</f>
        <v>0</v>
      </c>
      <c r="AT1357" s="11">
        <f t="shared" si="3262"/>
        <v>59075</v>
      </c>
      <c r="AU1357" s="11">
        <f t="shared" si="3263"/>
        <v>109859.5</v>
      </c>
      <c r="AV1357" s="11">
        <f t="shared" si="3264"/>
        <v>58889.5</v>
      </c>
      <c r="AW1357" s="11">
        <f t="shared" ref="AW1357:AW1358" si="3294">AW1358</f>
        <v>0</v>
      </c>
      <c r="AX1357" s="11">
        <f t="shared" ref="AX1357:AX1358" si="3295">AX1358</f>
        <v>0</v>
      </c>
      <c r="AY1357" s="11">
        <f t="shared" ref="AY1357:AY1358" si="3296">AY1358</f>
        <v>0</v>
      </c>
      <c r="AZ1357" s="11">
        <f t="shared" si="3265"/>
        <v>59075</v>
      </c>
      <c r="BA1357" s="11">
        <f t="shared" si="3266"/>
        <v>109859.5</v>
      </c>
      <c r="BB1357" s="11">
        <f t="shared" si="3267"/>
        <v>58889.5</v>
      </c>
      <c r="BC1357" s="11">
        <f t="shared" ref="BC1357:BC1358" si="3297">BC1358</f>
        <v>0</v>
      </c>
      <c r="BD1357" s="11">
        <f t="shared" ref="BD1357:BD1358" si="3298">BD1358</f>
        <v>0</v>
      </c>
      <c r="BE1357" s="11">
        <f t="shared" ref="BE1357:BE1358" si="3299">BE1358</f>
        <v>0</v>
      </c>
      <c r="BF1357" s="11">
        <f t="shared" si="3268"/>
        <v>59075</v>
      </c>
      <c r="BG1357" s="11">
        <f t="shared" si="3269"/>
        <v>109859.5</v>
      </c>
      <c r="BH1357" s="11">
        <f t="shared" si="3270"/>
        <v>58889.5</v>
      </c>
      <c r="BI1357" s="11">
        <f t="shared" ref="BI1357:BI1358" si="3300">BI1358</f>
        <v>0</v>
      </c>
      <c r="BJ1357" s="11">
        <f t="shared" ref="BJ1357:BJ1358" si="3301">BJ1358</f>
        <v>0</v>
      </c>
      <c r="BK1357" s="11">
        <f t="shared" ref="BK1357:BK1358" si="3302">BK1358</f>
        <v>0</v>
      </c>
      <c r="BL1357" s="11">
        <f t="shared" si="3238"/>
        <v>59075</v>
      </c>
      <c r="BM1357" s="11">
        <f t="shared" ref="BM1357:BM1358" si="3303">BM1358</f>
        <v>0</v>
      </c>
      <c r="BN1357" s="43">
        <f t="shared" si="3242"/>
        <v>59075</v>
      </c>
      <c r="BO1357" s="11">
        <f t="shared" si="3148"/>
        <v>109859.5</v>
      </c>
      <c r="BP1357" s="11">
        <f t="shared" ref="BP1357:BU1358" si="3304">BP1358</f>
        <v>0</v>
      </c>
      <c r="BQ1357" s="43">
        <f t="shared" si="3243"/>
        <v>109859.5</v>
      </c>
      <c r="BR1357" s="11">
        <f t="shared" si="3149"/>
        <v>58889.5</v>
      </c>
      <c r="BS1357" s="11">
        <f t="shared" si="3304"/>
        <v>0</v>
      </c>
      <c r="BT1357" s="43">
        <f t="shared" si="3244"/>
        <v>58889.5</v>
      </c>
      <c r="BU1357" s="11">
        <f t="shared" si="3304"/>
        <v>0</v>
      </c>
      <c r="BV1357" s="21"/>
      <c r="BW1357" s="21"/>
      <c r="BX1357" s="1" t="str">
        <f t="shared" si="3150"/>
        <v/>
      </c>
    </row>
    <row r="1358" spans="1:77" ht="31.2" customHeight="1" x14ac:dyDescent="0.3">
      <c r="A1358" s="62" t="s">
        <v>881</v>
      </c>
      <c r="B1358" s="63" t="s">
        <v>64</v>
      </c>
      <c r="C1358" s="62"/>
      <c r="D1358" s="62"/>
      <c r="E1358" s="64" t="s">
        <v>65</v>
      </c>
      <c r="F1358" s="11">
        <f t="shared" si="3272"/>
        <v>19286.3</v>
      </c>
      <c r="G1358" s="11">
        <f t="shared" si="3273"/>
        <v>100857.2</v>
      </c>
      <c r="H1358" s="11">
        <f t="shared" si="3274"/>
        <v>6975</v>
      </c>
      <c r="I1358" s="11">
        <f t="shared" si="3275"/>
        <v>0</v>
      </c>
      <c r="J1358" s="11">
        <f t="shared" si="3276"/>
        <v>-8707.7000000000007</v>
      </c>
      <c r="K1358" s="11">
        <f t="shared" si="3277"/>
        <v>0</v>
      </c>
      <c r="L1358" s="11">
        <f t="shared" si="3194"/>
        <v>19286.3</v>
      </c>
      <c r="M1358" s="11">
        <f t="shared" si="3195"/>
        <v>92149.5</v>
      </c>
      <c r="N1358" s="11">
        <f t="shared" si="3196"/>
        <v>6975</v>
      </c>
      <c r="O1358" s="11">
        <f t="shared" si="3278"/>
        <v>39788.699999999997</v>
      </c>
      <c r="P1358" s="11">
        <f t="shared" si="3279"/>
        <v>17710</v>
      </c>
      <c r="Q1358" s="11">
        <f t="shared" si="3280"/>
        <v>51914.5</v>
      </c>
      <c r="R1358" s="11">
        <f t="shared" si="3247"/>
        <v>59075</v>
      </c>
      <c r="S1358" s="11">
        <f t="shared" si="3248"/>
        <v>109859.5</v>
      </c>
      <c r="T1358" s="11">
        <f t="shared" si="3249"/>
        <v>58889.5</v>
      </c>
      <c r="U1358" s="11">
        <f t="shared" si="3281"/>
        <v>0</v>
      </c>
      <c r="V1358" s="11">
        <f t="shared" si="3282"/>
        <v>0</v>
      </c>
      <c r="W1358" s="11">
        <f t="shared" si="3283"/>
        <v>0</v>
      </c>
      <c r="X1358" s="11">
        <f t="shared" si="3250"/>
        <v>59075</v>
      </c>
      <c r="Y1358" s="11">
        <f t="shared" si="3251"/>
        <v>109859.5</v>
      </c>
      <c r="Z1358" s="11">
        <f t="shared" si="3252"/>
        <v>58889.5</v>
      </c>
      <c r="AA1358" s="11">
        <f t="shared" si="3284"/>
        <v>0</v>
      </c>
      <c r="AB1358" s="11">
        <f t="shared" si="3285"/>
        <v>0</v>
      </c>
      <c r="AC1358" s="11">
        <f t="shared" si="3286"/>
        <v>0</v>
      </c>
      <c r="AD1358" s="11">
        <f t="shared" si="3253"/>
        <v>59075</v>
      </c>
      <c r="AE1358" s="11">
        <f t="shared" si="3254"/>
        <v>109859.5</v>
      </c>
      <c r="AF1358" s="11">
        <f t="shared" si="3255"/>
        <v>58889.5</v>
      </c>
      <c r="AG1358" s="11">
        <f t="shared" si="3287"/>
        <v>0</v>
      </c>
      <c r="AH1358" s="11">
        <f t="shared" si="3256"/>
        <v>59075</v>
      </c>
      <c r="AI1358" s="11">
        <f t="shared" si="3257"/>
        <v>109859.5</v>
      </c>
      <c r="AJ1358" s="11">
        <f t="shared" si="3258"/>
        <v>58889.5</v>
      </c>
      <c r="AK1358" s="11">
        <f t="shared" si="3288"/>
        <v>0</v>
      </c>
      <c r="AL1358" s="11">
        <f t="shared" si="3289"/>
        <v>0</v>
      </c>
      <c r="AM1358" s="11">
        <f t="shared" si="3290"/>
        <v>0</v>
      </c>
      <c r="AN1358" s="11">
        <f t="shared" si="3259"/>
        <v>59075</v>
      </c>
      <c r="AO1358" s="11">
        <f t="shared" si="3260"/>
        <v>109859.5</v>
      </c>
      <c r="AP1358" s="11">
        <f t="shared" si="3261"/>
        <v>58889.5</v>
      </c>
      <c r="AQ1358" s="11">
        <f t="shared" si="3291"/>
        <v>0</v>
      </c>
      <c r="AR1358" s="11">
        <f t="shared" si="3292"/>
        <v>0</v>
      </c>
      <c r="AS1358" s="11">
        <f t="shared" si="3293"/>
        <v>0</v>
      </c>
      <c r="AT1358" s="11">
        <f t="shared" si="3262"/>
        <v>59075</v>
      </c>
      <c r="AU1358" s="11">
        <f t="shared" si="3263"/>
        <v>109859.5</v>
      </c>
      <c r="AV1358" s="11">
        <f t="shared" si="3264"/>
        <v>58889.5</v>
      </c>
      <c r="AW1358" s="11">
        <f t="shared" si="3294"/>
        <v>0</v>
      </c>
      <c r="AX1358" s="11">
        <f t="shared" si="3295"/>
        <v>0</v>
      </c>
      <c r="AY1358" s="11">
        <f t="shared" si="3296"/>
        <v>0</v>
      </c>
      <c r="AZ1358" s="11">
        <f t="shared" si="3265"/>
        <v>59075</v>
      </c>
      <c r="BA1358" s="11">
        <f t="shared" si="3266"/>
        <v>109859.5</v>
      </c>
      <c r="BB1358" s="11">
        <f t="shared" si="3267"/>
        <v>58889.5</v>
      </c>
      <c r="BC1358" s="11">
        <f t="shared" si="3297"/>
        <v>0</v>
      </c>
      <c r="BD1358" s="11">
        <f t="shared" si="3298"/>
        <v>0</v>
      </c>
      <c r="BE1358" s="11">
        <f t="shared" si="3299"/>
        <v>0</v>
      </c>
      <c r="BF1358" s="11">
        <f t="shared" si="3268"/>
        <v>59075</v>
      </c>
      <c r="BG1358" s="11">
        <f t="shared" si="3269"/>
        <v>109859.5</v>
      </c>
      <c r="BH1358" s="11">
        <f t="shared" si="3270"/>
        <v>58889.5</v>
      </c>
      <c r="BI1358" s="11">
        <f t="shared" si="3300"/>
        <v>0</v>
      </c>
      <c r="BJ1358" s="11">
        <f t="shared" si="3301"/>
        <v>0</v>
      </c>
      <c r="BK1358" s="11">
        <f t="shared" si="3302"/>
        <v>0</v>
      </c>
      <c r="BL1358" s="11">
        <f t="shared" si="3238"/>
        <v>59075</v>
      </c>
      <c r="BM1358" s="11">
        <f t="shared" si="3303"/>
        <v>0</v>
      </c>
      <c r="BN1358" s="43">
        <f t="shared" si="3242"/>
        <v>59075</v>
      </c>
      <c r="BO1358" s="11">
        <f t="shared" si="3148"/>
        <v>109859.5</v>
      </c>
      <c r="BP1358" s="11">
        <f t="shared" si="3304"/>
        <v>0</v>
      </c>
      <c r="BQ1358" s="43">
        <f t="shared" si="3243"/>
        <v>109859.5</v>
      </c>
      <c r="BR1358" s="11">
        <f t="shared" si="3149"/>
        <v>58889.5</v>
      </c>
      <c r="BS1358" s="11">
        <f t="shared" si="3304"/>
        <v>0</v>
      </c>
      <c r="BT1358" s="43">
        <f t="shared" si="3244"/>
        <v>58889.5</v>
      </c>
      <c r="BU1358" s="11">
        <f t="shared" si="3304"/>
        <v>0</v>
      </c>
      <c r="BV1358" s="21"/>
      <c r="BW1358" s="21"/>
      <c r="BX1358" s="1" t="str">
        <f t="shared" si="3150"/>
        <v/>
      </c>
    </row>
    <row r="1359" spans="1:77" ht="15.6" customHeight="1" x14ac:dyDescent="0.3">
      <c r="A1359" s="62" t="s">
        <v>881</v>
      </c>
      <c r="B1359" s="63" t="s">
        <v>64</v>
      </c>
      <c r="C1359" s="62" t="s">
        <v>66</v>
      </c>
      <c r="D1359" s="62" t="s">
        <v>67</v>
      </c>
      <c r="E1359" s="64" t="s">
        <v>68</v>
      </c>
      <c r="F1359" s="11">
        <f>18579.6+706.7</f>
        <v>19286.3</v>
      </c>
      <c r="G1359" s="11">
        <f>100150.5+706.7</f>
        <v>100857.2</v>
      </c>
      <c r="H1359" s="11">
        <f>6268.3+706.7</f>
        <v>6975</v>
      </c>
      <c r="I1359" s="11"/>
      <c r="J1359" s="11">
        <v>-8707.7000000000007</v>
      </c>
      <c r="K1359" s="11"/>
      <c r="L1359" s="11">
        <f t="shared" si="3194"/>
        <v>19286.3</v>
      </c>
      <c r="M1359" s="11">
        <f t="shared" si="3195"/>
        <v>92149.5</v>
      </c>
      <c r="N1359" s="11">
        <f t="shared" si="3196"/>
        <v>6975</v>
      </c>
      <c r="O1359" s="11">
        <v>39788.699999999997</v>
      </c>
      <c r="P1359" s="11">
        <v>17710</v>
      </c>
      <c r="Q1359" s="11">
        <v>51914.5</v>
      </c>
      <c r="R1359" s="11">
        <f t="shared" si="3247"/>
        <v>59075</v>
      </c>
      <c r="S1359" s="11">
        <f t="shared" si="3248"/>
        <v>109859.5</v>
      </c>
      <c r="T1359" s="11">
        <f t="shared" si="3249"/>
        <v>58889.5</v>
      </c>
      <c r="U1359" s="11"/>
      <c r="V1359" s="11"/>
      <c r="W1359" s="11"/>
      <c r="X1359" s="11">
        <f t="shared" si="3250"/>
        <v>59075</v>
      </c>
      <c r="Y1359" s="11">
        <f t="shared" si="3251"/>
        <v>109859.5</v>
      </c>
      <c r="Z1359" s="11">
        <f t="shared" si="3252"/>
        <v>58889.5</v>
      </c>
      <c r="AA1359" s="11"/>
      <c r="AB1359" s="11"/>
      <c r="AC1359" s="11"/>
      <c r="AD1359" s="11">
        <f t="shared" si="3253"/>
        <v>59075</v>
      </c>
      <c r="AE1359" s="11">
        <f t="shared" si="3254"/>
        <v>109859.5</v>
      </c>
      <c r="AF1359" s="11">
        <f t="shared" si="3255"/>
        <v>58889.5</v>
      </c>
      <c r="AG1359" s="11"/>
      <c r="AH1359" s="11">
        <f t="shared" si="3256"/>
        <v>59075</v>
      </c>
      <c r="AI1359" s="11">
        <f t="shared" si="3257"/>
        <v>109859.5</v>
      </c>
      <c r="AJ1359" s="11">
        <f t="shared" si="3258"/>
        <v>58889.5</v>
      </c>
      <c r="AK1359" s="11"/>
      <c r="AL1359" s="11"/>
      <c r="AM1359" s="11"/>
      <c r="AN1359" s="11">
        <f t="shared" si="3259"/>
        <v>59075</v>
      </c>
      <c r="AO1359" s="11">
        <f t="shared" si="3260"/>
        <v>109859.5</v>
      </c>
      <c r="AP1359" s="11">
        <f t="shared" si="3261"/>
        <v>58889.5</v>
      </c>
      <c r="AQ1359" s="11"/>
      <c r="AR1359" s="11"/>
      <c r="AS1359" s="11"/>
      <c r="AT1359" s="11">
        <f t="shared" si="3262"/>
        <v>59075</v>
      </c>
      <c r="AU1359" s="11">
        <f t="shared" si="3263"/>
        <v>109859.5</v>
      </c>
      <c r="AV1359" s="11">
        <f t="shared" si="3264"/>
        <v>58889.5</v>
      </c>
      <c r="AW1359" s="11"/>
      <c r="AX1359" s="11"/>
      <c r="AY1359" s="11"/>
      <c r="AZ1359" s="11">
        <f t="shared" si="3265"/>
        <v>59075</v>
      </c>
      <c r="BA1359" s="11">
        <f t="shared" si="3266"/>
        <v>109859.5</v>
      </c>
      <c r="BB1359" s="11">
        <f t="shared" si="3267"/>
        <v>58889.5</v>
      </c>
      <c r="BC1359" s="11"/>
      <c r="BD1359" s="11"/>
      <c r="BE1359" s="11"/>
      <c r="BF1359" s="11">
        <f t="shared" si="3268"/>
        <v>59075</v>
      </c>
      <c r="BG1359" s="11">
        <f t="shared" si="3269"/>
        <v>109859.5</v>
      </c>
      <c r="BH1359" s="11">
        <f t="shared" si="3270"/>
        <v>58889.5</v>
      </c>
      <c r="BI1359" s="11"/>
      <c r="BJ1359" s="11"/>
      <c r="BK1359" s="11"/>
      <c r="BL1359" s="11">
        <f t="shared" si="3238"/>
        <v>59075</v>
      </c>
      <c r="BM1359" s="11"/>
      <c r="BN1359" s="43">
        <f t="shared" si="3242"/>
        <v>59075</v>
      </c>
      <c r="BO1359" s="11">
        <f t="shared" si="3148"/>
        <v>109859.5</v>
      </c>
      <c r="BP1359" s="11"/>
      <c r="BQ1359" s="43">
        <f t="shared" si="3243"/>
        <v>109859.5</v>
      </c>
      <c r="BR1359" s="11">
        <f t="shared" si="3149"/>
        <v>58889.5</v>
      </c>
      <c r="BS1359" s="11"/>
      <c r="BT1359" s="43">
        <f t="shared" si="3244"/>
        <v>58889.5</v>
      </c>
      <c r="BU1359" s="11"/>
      <c r="BV1359" s="21"/>
      <c r="BW1359" s="21">
        <v>25</v>
      </c>
      <c r="BX1359" s="1" t="str">
        <f t="shared" si="3150"/>
        <v>0503</v>
      </c>
    </row>
    <row r="1360" spans="1:77" ht="46.8" customHeight="1" x14ac:dyDescent="0.3">
      <c r="A1360" s="62" t="s">
        <v>883</v>
      </c>
      <c r="B1360" s="63"/>
      <c r="C1360" s="62"/>
      <c r="D1360" s="62"/>
      <c r="E1360" s="64" t="s">
        <v>884</v>
      </c>
      <c r="F1360" s="11">
        <f t="shared" ref="F1360:K1360" si="3305">F1361+F1368+F1371</f>
        <v>183535.30000000002</v>
      </c>
      <c r="G1360" s="11">
        <f t="shared" si="3305"/>
        <v>143978.20000000001</v>
      </c>
      <c r="H1360" s="11">
        <f t="shared" si="3305"/>
        <v>132895.6</v>
      </c>
      <c r="I1360" s="11">
        <f t="shared" si="3305"/>
        <v>0</v>
      </c>
      <c r="J1360" s="11">
        <f t="shared" si="3305"/>
        <v>8707.7000000000007</v>
      </c>
      <c r="K1360" s="11">
        <f t="shared" si="3305"/>
        <v>0</v>
      </c>
      <c r="L1360" s="11">
        <f t="shared" si="3194"/>
        <v>183535.30000000002</v>
      </c>
      <c r="M1360" s="11">
        <f t="shared" si="3195"/>
        <v>152685.90000000002</v>
      </c>
      <c r="N1360" s="11">
        <f t="shared" si="3196"/>
        <v>132895.6</v>
      </c>
      <c r="O1360" s="11">
        <f>O1361+O1368+O1371</f>
        <v>56276.48558</v>
      </c>
      <c r="P1360" s="11">
        <f>P1361+P1368+P1371</f>
        <v>54926.7</v>
      </c>
      <c r="Q1360" s="11">
        <f>Q1361+Q1368+Q1371</f>
        <v>54003.4</v>
      </c>
      <c r="R1360" s="11">
        <f t="shared" si="3247"/>
        <v>239811.78558000003</v>
      </c>
      <c r="S1360" s="11">
        <f t="shared" si="3248"/>
        <v>207612.60000000003</v>
      </c>
      <c r="T1360" s="11">
        <f t="shared" si="3249"/>
        <v>186899</v>
      </c>
      <c r="U1360" s="11">
        <f>U1361+U1368+U1371</f>
        <v>0</v>
      </c>
      <c r="V1360" s="11">
        <f>V1361+V1368+V1371</f>
        <v>0</v>
      </c>
      <c r="W1360" s="11">
        <f>W1361+W1368+W1371</f>
        <v>0</v>
      </c>
      <c r="X1360" s="11">
        <f t="shared" si="3250"/>
        <v>239811.78558000003</v>
      </c>
      <c r="Y1360" s="11">
        <f t="shared" si="3251"/>
        <v>207612.60000000003</v>
      </c>
      <c r="Z1360" s="11">
        <f t="shared" si="3252"/>
        <v>186899</v>
      </c>
      <c r="AA1360" s="11">
        <f>AA1361+AA1368+AA1371</f>
        <v>0</v>
      </c>
      <c r="AB1360" s="11">
        <f>AB1361+AB1368+AB1371</f>
        <v>0</v>
      </c>
      <c r="AC1360" s="11">
        <f>AC1361+AC1368+AC1371</f>
        <v>0</v>
      </c>
      <c r="AD1360" s="11">
        <f t="shared" si="3253"/>
        <v>239811.78558000003</v>
      </c>
      <c r="AE1360" s="11">
        <f t="shared" si="3254"/>
        <v>207612.60000000003</v>
      </c>
      <c r="AF1360" s="11">
        <f t="shared" si="3255"/>
        <v>186899</v>
      </c>
      <c r="AG1360" s="11">
        <f>AG1361+AG1368+AG1371</f>
        <v>0</v>
      </c>
      <c r="AH1360" s="11">
        <f t="shared" si="3256"/>
        <v>239811.78558000003</v>
      </c>
      <c r="AI1360" s="11">
        <f t="shared" si="3257"/>
        <v>207612.60000000003</v>
      </c>
      <c r="AJ1360" s="11">
        <f t="shared" si="3258"/>
        <v>186899</v>
      </c>
      <c r="AK1360" s="11">
        <f>AK1361+AK1368+AK1371</f>
        <v>0</v>
      </c>
      <c r="AL1360" s="11">
        <f>AL1361+AL1368+AL1371</f>
        <v>0</v>
      </c>
      <c r="AM1360" s="11">
        <f>AM1361+AM1368+AM1371</f>
        <v>0</v>
      </c>
      <c r="AN1360" s="11">
        <f t="shared" si="3259"/>
        <v>239811.78558000003</v>
      </c>
      <c r="AO1360" s="11">
        <f t="shared" si="3260"/>
        <v>207612.60000000003</v>
      </c>
      <c r="AP1360" s="11">
        <f t="shared" si="3261"/>
        <v>186899</v>
      </c>
      <c r="AQ1360" s="11">
        <f>AQ1361+AQ1368+AQ1371</f>
        <v>0</v>
      </c>
      <c r="AR1360" s="11">
        <f>AR1361+AR1368+AR1371</f>
        <v>0</v>
      </c>
      <c r="AS1360" s="11">
        <f>AS1361+AS1368+AS1371</f>
        <v>0</v>
      </c>
      <c r="AT1360" s="11">
        <f t="shared" si="3262"/>
        <v>239811.78558000003</v>
      </c>
      <c r="AU1360" s="11">
        <f t="shared" si="3263"/>
        <v>207612.60000000003</v>
      </c>
      <c r="AV1360" s="11">
        <f t="shared" si="3264"/>
        <v>186899</v>
      </c>
      <c r="AW1360" s="11">
        <f>AW1361+AW1368+AW1371</f>
        <v>-15002.8</v>
      </c>
      <c r="AX1360" s="11">
        <f>AX1361+AX1368+AX1371</f>
        <v>0</v>
      </c>
      <c r="AY1360" s="11">
        <f>AY1361+AY1368+AY1371</f>
        <v>0</v>
      </c>
      <c r="AZ1360" s="11">
        <f t="shared" si="3265"/>
        <v>224808.98558000004</v>
      </c>
      <c r="BA1360" s="11">
        <f t="shared" si="3266"/>
        <v>207612.60000000003</v>
      </c>
      <c r="BB1360" s="11">
        <f t="shared" si="3267"/>
        <v>186899</v>
      </c>
      <c r="BC1360" s="11">
        <f>BC1361+BC1368+BC1371</f>
        <v>0</v>
      </c>
      <c r="BD1360" s="11">
        <f>BD1361+BD1368+BD1371</f>
        <v>0</v>
      </c>
      <c r="BE1360" s="11">
        <f>BE1361+BE1368+BE1371</f>
        <v>0</v>
      </c>
      <c r="BF1360" s="11">
        <f t="shared" si="3268"/>
        <v>224808.98558000004</v>
      </c>
      <c r="BG1360" s="11">
        <f t="shared" si="3269"/>
        <v>207612.60000000003</v>
      </c>
      <c r="BH1360" s="11">
        <f t="shared" si="3270"/>
        <v>186899</v>
      </c>
      <c r="BI1360" s="11">
        <f>BI1361+BI1368+BI1371</f>
        <v>0</v>
      </c>
      <c r="BJ1360" s="11">
        <f>BJ1361+BJ1368+BJ1371</f>
        <v>0</v>
      </c>
      <c r="BK1360" s="11">
        <f>BK1361+BK1368+BK1371</f>
        <v>0</v>
      </c>
      <c r="BL1360" s="11">
        <f t="shared" si="3238"/>
        <v>224808.98558000004</v>
      </c>
      <c r="BM1360" s="11">
        <f>BM1361+BM1368+BM1371</f>
        <v>0</v>
      </c>
      <c r="BN1360" s="43">
        <f t="shared" si="3242"/>
        <v>224808.98558000004</v>
      </c>
      <c r="BO1360" s="11">
        <f t="shared" si="3148"/>
        <v>207612.60000000003</v>
      </c>
      <c r="BP1360" s="11">
        <f>BP1361+BP1368+BP1371</f>
        <v>0</v>
      </c>
      <c r="BQ1360" s="43">
        <f t="shared" si="3243"/>
        <v>207612.60000000003</v>
      </c>
      <c r="BR1360" s="11">
        <f t="shared" si="3149"/>
        <v>186899</v>
      </c>
      <c r="BS1360" s="11">
        <f>BS1361+BS1368+BS1371</f>
        <v>0</v>
      </c>
      <c r="BT1360" s="43">
        <f t="shared" si="3244"/>
        <v>186899</v>
      </c>
      <c r="BU1360" s="11">
        <f>BU1361+BU1368+BU1371</f>
        <v>0</v>
      </c>
      <c r="BV1360" s="21"/>
      <c r="BW1360" s="21"/>
      <c r="BX1360" s="1" t="str">
        <f t="shared" si="3150"/>
        <v/>
      </c>
    </row>
    <row r="1361" spans="1:76" ht="46.8" customHeight="1" x14ac:dyDescent="0.3">
      <c r="A1361" s="62" t="s">
        <v>885</v>
      </c>
      <c r="B1361" s="63"/>
      <c r="C1361" s="62"/>
      <c r="D1361" s="62"/>
      <c r="E1361" s="64" t="s">
        <v>166</v>
      </c>
      <c r="F1361" s="11">
        <f t="shared" ref="F1361:K1361" si="3306">F1362+F1364+F1366</f>
        <v>74664.600000000006</v>
      </c>
      <c r="G1361" s="11">
        <f t="shared" si="3306"/>
        <v>76669.899999999994</v>
      </c>
      <c r="H1361" s="11">
        <f t="shared" si="3306"/>
        <v>72420.3</v>
      </c>
      <c r="I1361" s="11">
        <f t="shared" si="3306"/>
        <v>0</v>
      </c>
      <c r="J1361" s="11">
        <f t="shared" si="3306"/>
        <v>0</v>
      </c>
      <c r="K1361" s="11">
        <f t="shared" si="3306"/>
        <v>0</v>
      </c>
      <c r="L1361" s="11">
        <f t="shared" si="3194"/>
        <v>74664.600000000006</v>
      </c>
      <c r="M1361" s="11">
        <f t="shared" si="3195"/>
        <v>76669.899999999994</v>
      </c>
      <c r="N1361" s="11">
        <f t="shared" si="3196"/>
        <v>72420.3</v>
      </c>
      <c r="O1361" s="11">
        <f>O1362+O1364+O1366</f>
        <v>12076.48558</v>
      </c>
      <c r="P1361" s="11">
        <f>P1362+P1364+P1366</f>
        <v>14926.7</v>
      </c>
      <c r="Q1361" s="11">
        <f>Q1362+Q1364+Q1366</f>
        <v>14003.4</v>
      </c>
      <c r="R1361" s="11">
        <f t="shared" si="3247"/>
        <v>86741.085580000014</v>
      </c>
      <c r="S1361" s="11">
        <f t="shared" si="3248"/>
        <v>91596.599999999991</v>
      </c>
      <c r="T1361" s="11">
        <f t="shared" si="3249"/>
        <v>86423.7</v>
      </c>
      <c r="U1361" s="11">
        <f>U1362+U1364+U1366</f>
        <v>0</v>
      </c>
      <c r="V1361" s="11">
        <f>V1362+V1364+V1366</f>
        <v>0</v>
      </c>
      <c r="W1361" s="11">
        <f>W1362+W1364+W1366</f>
        <v>0</v>
      </c>
      <c r="X1361" s="11">
        <f t="shared" si="3250"/>
        <v>86741.085580000014</v>
      </c>
      <c r="Y1361" s="11">
        <f t="shared" si="3251"/>
        <v>91596.599999999991</v>
      </c>
      <c r="Z1361" s="11">
        <f t="shared" si="3252"/>
        <v>86423.7</v>
      </c>
      <c r="AA1361" s="11">
        <f>AA1362+AA1364+AA1366</f>
        <v>0</v>
      </c>
      <c r="AB1361" s="11">
        <f>AB1362+AB1364+AB1366</f>
        <v>0</v>
      </c>
      <c r="AC1361" s="11">
        <f>AC1362+AC1364+AC1366</f>
        <v>0</v>
      </c>
      <c r="AD1361" s="11">
        <f t="shared" si="3253"/>
        <v>86741.085580000014</v>
      </c>
      <c r="AE1361" s="11">
        <f t="shared" si="3254"/>
        <v>91596.599999999991</v>
      </c>
      <c r="AF1361" s="11">
        <f t="shared" si="3255"/>
        <v>86423.7</v>
      </c>
      <c r="AG1361" s="11">
        <f>AG1362+AG1364+AG1366</f>
        <v>0</v>
      </c>
      <c r="AH1361" s="11">
        <f t="shared" si="3256"/>
        <v>86741.085580000014</v>
      </c>
      <c r="AI1361" s="11">
        <f t="shared" si="3257"/>
        <v>91596.599999999991</v>
      </c>
      <c r="AJ1361" s="11">
        <f t="shared" si="3258"/>
        <v>86423.7</v>
      </c>
      <c r="AK1361" s="11">
        <f>AK1362+AK1364+AK1366</f>
        <v>0</v>
      </c>
      <c r="AL1361" s="11">
        <f>AL1362+AL1364+AL1366</f>
        <v>0</v>
      </c>
      <c r="AM1361" s="11">
        <f>AM1362+AM1364+AM1366</f>
        <v>0</v>
      </c>
      <c r="AN1361" s="11">
        <f t="shared" si="3259"/>
        <v>86741.085580000014</v>
      </c>
      <c r="AO1361" s="11">
        <f t="shared" si="3260"/>
        <v>91596.599999999991</v>
      </c>
      <c r="AP1361" s="11">
        <f t="shared" si="3261"/>
        <v>86423.7</v>
      </c>
      <c r="AQ1361" s="11">
        <f>AQ1362+AQ1364+AQ1366</f>
        <v>0</v>
      </c>
      <c r="AR1361" s="11">
        <f>AR1362+AR1364+AR1366</f>
        <v>0</v>
      </c>
      <c r="AS1361" s="11">
        <f>AS1362+AS1364+AS1366</f>
        <v>0</v>
      </c>
      <c r="AT1361" s="11">
        <f t="shared" si="3262"/>
        <v>86741.085580000014</v>
      </c>
      <c r="AU1361" s="11">
        <f t="shared" si="3263"/>
        <v>91596.599999999991</v>
      </c>
      <c r="AV1361" s="11">
        <f t="shared" si="3264"/>
        <v>86423.7</v>
      </c>
      <c r="AW1361" s="11">
        <f>AW1362+AW1364+AW1366</f>
        <v>0</v>
      </c>
      <c r="AX1361" s="11">
        <f>AX1362+AX1364+AX1366</f>
        <v>0</v>
      </c>
      <c r="AY1361" s="11">
        <f>AY1362+AY1364+AY1366</f>
        <v>0</v>
      </c>
      <c r="AZ1361" s="11">
        <f t="shared" si="3265"/>
        <v>86741.085580000014</v>
      </c>
      <c r="BA1361" s="11">
        <f t="shared" si="3266"/>
        <v>91596.599999999991</v>
      </c>
      <c r="BB1361" s="11">
        <f t="shared" si="3267"/>
        <v>86423.7</v>
      </c>
      <c r="BC1361" s="11">
        <f>BC1362+BC1364+BC1366</f>
        <v>0</v>
      </c>
      <c r="BD1361" s="11">
        <f>BD1362+BD1364+BD1366</f>
        <v>0</v>
      </c>
      <c r="BE1361" s="11">
        <f>BE1362+BE1364+BE1366</f>
        <v>0</v>
      </c>
      <c r="BF1361" s="11">
        <f t="shared" si="3268"/>
        <v>86741.085580000014</v>
      </c>
      <c r="BG1361" s="11">
        <f t="shared" si="3269"/>
        <v>91596.599999999991</v>
      </c>
      <c r="BH1361" s="11">
        <f t="shared" si="3270"/>
        <v>86423.7</v>
      </c>
      <c r="BI1361" s="11">
        <f>BI1362+BI1364+BI1366</f>
        <v>0</v>
      </c>
      <c r="BJ1361" s="11">
        <f>BJ1362+BJ1364+BJ1366</f>
        <v>0</v>
      </c>
      <c r="BK1361" s="11">
        <f>BK1362+BK1364+BK1366</f>
        <v>0</v>
      </c>
      <c r="BL1361" s="11">
        <f t="shared" si="3238"/>
        <v>86741.085580000014</v>
      </c>
      <c r="BM1361" s="11">
        <f>BM1362+BM1364+BM1366</f>
        <v>0</v>
      </c>
      <c r="BN1361" s="43">
        <f t="shared" si="3242"/>
        <v>86741.085580000014</v>
      </c>
      <c r="BO1361" s="11">
        <f t="shared" si="3148"/>
        <v>91596.599999999991</v>
      </c>
      <c r="BP1361" s="11">
        <f>BP1362+BP1364+BP1366</f>
        <v>0</v>
      </c>
      <c r="BQ1361" s="43">
        <f t="shared" si="3243"/>
        <v>91596.599999999991</v>
      </c>
      <c r="BR1361" s="11">
        <f t="shared" si="3149"/>
        <v>86423.7</v>
      </c>
      <c r="BS1361" s="11">
        <f>BS1362+BS1364+BS1366</f>
        <v>0</v>
      </c>
      <c r="BT1361" s="43">
        <f t="shared" si="3244"/>
        <v>86423.7</v>
      </c>
      <c r="BU1361" s="11">
        <f>BU1362+BU1364+BU1366</f>
        <v>0</v>
      </c>
      <c r="BV1361" s="21"/>
      <c r="BW1361" s="21"/>
      <c r="BX1361" s="1" t="str">
        <f t="shared" si="3150"/>
        <v/>
      </c>
    </row>
    <row r="1362" spans="1:76" ht="78" customHeight="1" x14ac:dyDescent="0.3">
      <c r="A1362" s="62" t="s">
        <v>885</v>
      </c>
      <c r="B1362" s="63" t="s">
        <v>167</v>
      </c>
      <c r="C1362" s="62"/>
      <c r="D1362" s="62"/>
      <c r="E1362" s="64" t="s">
        <v>168</v>
      </c>
      <c r="F1362" s="11">
        <f t="shared" ref="F1362:K1362" si="3307">F1363</f>
        <v>65220.800000000003</v>
      </c>
      <c r="G1362" s="11">
        <f t="shared" si="3307"/>
        <v>67226.2</v>
      </c>
      <c r="H1362" s="11">
        <f t="shared" si="3307"/>
        <v>62976.6</v>
      </c>
      <c r="I1362" s="11">
        <f t="shared" si="3307"/>
        <v>0</v>
      </c>
      <c r="J1362" s="11">
        <f t="shared" si="3307"/>
        <v>0</v>
      </c>
      <c r="K1362" s="11">
        <f t="shared" si="3307"/>
        <v>0</v>
      </c>
      <c r="L1362" s="11">
        <f t="shared" si="3194"/>
        <v>65220.800000000003</v>
      </c>
      <c r="M1362" s="11">
        <f t="shared" si="3195"/>
        <v>67226.2</v>
      </c>
      <c r="N1362" s="11">
        <f t="shared" si="3196"/>
        <v>62976.6</v>
      </c>
      <c r="O1362" s="11">
        <f>O1363</f>
        <v>12033</v>
      </c>
      <c r="P1362" s="11">
        <f>P1363</f>
        <v>14926.7</v>
      </c>
      <c r="Q1362" s="11">
        <f>Q1363</f>
        <v>14003.4</v>
      </c>
      <c r="R1362" s="11">
        <f t="shared" si="3247"/>
        <v>77253.8</v>
      </c>
      <c r="S1362" s="11">
        <f t="shared" si="3248"/>
        <v>82152.899999999994</v>
      </c>
      <c r="T1362" s="11">
        <f t="shared" si="3249"/>
        <v>76980</v>
      </c>
      <c r="U1362" s="11">
        <f>U1363</f>
        <v>0</v>
      </c>
      <c r="V1362" s="11">
        <f>V1363</f>
        <v>0</v>
      </c>
      <c r="W1362" s="11">
        <f>W1363</f>
        <v>0</v>
      </c>
      <c r="X1362" s="11">
        <f t="shared" si="3250"/>
        <v>77253.8</v>
      </c>
      <c r="Y1362" s="11">
        <f t="shared" si="3251"/>
        <v>82152.899999999994</v>
      </c>
      <c r="Z1362" s="11">
        <f t="shared" si="3252"/>
        <v>76980</v>
      </c>
      <c r="AA1362" s="11">
        <f>AA1363</f>
        <v>0</v>
      </c>
      <c r="AB1362" s="11">
        <f>AB1363</f>
        <v>0</v>
      </c>
      <c r="AC1362" s="11">
        <f>AC1363</f>
        <v>0</v>
      </c>
      <c r="AD1362" s="11">
        <f t="shared" si="3253"/>
        <v>77253.8</v>
      </c>
      <c r="AE1362" s="11">
        <f t="shared" si="3254"/>
        <v>82152.899999999994</v>
      </c>
      <c r="AF1362" s="11">
        <f t="shared" si="3255"/>
        <v>76980</v>
      </c>
      <c r="AG1362" s="11">
        <f>AG1363</f>
        <v>0</v>
      </c>
      <c r="AH1362" s="11">
        <f t="shared" si="3256"/>
        <v>77253.8</v>
      </c>
      <c r="AI1362" s="11">
        <f t="shared" si="3257"/>
        <v>82152.899999999994</v>
      </c>
      <c r="AJ1362" s="11">
        <f t="shared" si="3258"/>
        <v>76980</v>
      </c>
      <c r="AK1362" s="11">
        <f>AK1363</f>
        <v>0</v>
      </c>
      <c r="AL1362" s="11">
        <f>AL1363</f>
        <v>0</v>
      </c>
      <c r="AM1362" s="11">
        <f>AM1363</f>
        <v>0</v>
      </c>
      <c r="AN1362" s="11">
        <f t="shared" si="3259"/>
        <v>77253.8</v>
      </c>
      <c r="AO1362" s="11">
        <f t="shared" si="3260"/>
        <v>82152.899999999994</v>
      </c>
      <c r="AP1362" s="11">
        <f t="shared" si="3261"/>
        <v>76980</v>
      </c>
      <c r="AQ1362" s="11">
        <f>AQ1363</f>
        <v>0</v>
      </c>
      <c r="AR1362" s="11">
        <f>AR1363</f>
        <v>0</v>
      </c>
      <c r="AS1362" s="11">
        <f>AS1363</f>
        <v>0</v>
      </c>
      <c r="AT1362" s="11">
        <f t="shared" si="3262"/>
        <v>77253.8</v>
      </c>
      <c r="AU1362" s="11">
        <f t="shared" si="3263"/>
        <v>82152.899999999994</v>
      </c>
      <c r="AV1362" s="11">
        <f t="shared" si="3264"/>
        <v>76980</v>
      </c>
      <c r="AW1362" s="11">
        <f>AW1363</f>
        <v>0</v>
      </c>
      <c r="AX1362" s="11">
        <f>AX1363</f>
        <v>0</v>
      </c>
      <c r="AY1362" s="11">
        <f>AY1363</f>
        <v>0</v>
      </c>
      <c r="AZ1362" s="11">
        <f t="shared" si="3265"/>
        <v>77253.8</v>
      </c>
      <c r="BA1362" s="11">
        <f t="shared" si="3266"/>
        <v>82152.899999999994</v>
      </c>
      <c r="BB1362" s="11">
        <f t="shared" si="3267"/>
        <v>76980</v>
      </c>
      <c r="BC1362" s="11">
        <f>BC1363</f>
        <v>0</v>
      </c>
      <c r="BD1362" s="11">
        <f>BD1363</f>
        <v>0</v>
      </c>
      <c r="BE1362" s="11">
        <f>BE1363</f>
        <v>0</v>
      </c>
      <c r="BF1362" s="11">
        <f t="shared" si="3268"/>
        <v>77253.8</v>
      </c>
      <c r="BG1362" s="11">
        <f t="shared" si="3269"/>
        <v>82152.899999999994</v>
      </c>
      <c r="BH1362" s="11">
        <f t="shared" si="3270"/>
        <v>76980</v>
      </c>
      <c r="BI1362" s="11">
        <f>BI1363</f>
        <v>0</v>
      </c>
      <c r="BJ1362" s="11">
        <f>BJ1363</f>
        <v>0</v>
      </c>
      <c r="BK1362" s="11">
        <f>BK1363</f>
        <v>0</v>
      </c>
      <c r="BL1362" s="11">
        <f t="shared" si="3238"/>
        <v>77253.8</v>
      </c>
      <c r="BM1362" s="11">
        <f>BM1363</f>
        <v>0</v>
      </c>
      <c r="BN1362" s="43">
        <f t="shared" si="3242"/>
        <v>77253.8</v>
      </c>
      <c r="BO1362" s="11">
        <f t="shared" si="3148"/>
        <v>82152.899999999994</v>
      </c>
      <c r="BP1362" s="11">
        <f>BP1363</f>
        <v>0</v>
      </c>
      <c r="BQ1362" s="43">
        <f t="shared" si="3243"/>
        <v>82152.899999999994</v>
      </c>
      <c r="BR1362" s="11">
        <f t="shared" si="3149"/>
        <v>76980</v>
      </c>
      <c r="BS1362" s="11">
        <f>BS1363</f>
        <v>0</v>
      </c>
      <c r="BT1362" s="43">
        <f t="shared" si="3244"/>
        <v>76980</v>
      </c>
      <c r="BU1362" s="11">
        <f>BU1363</f>
        <v>0</v>
      </c>
      <c r="BV1362" s="21"/>
      <c r="BW1362" s="21"/>
      <c r="BX1362" s="1" t="str">
        <f t="shared" si="3150"/>
        <v/>
      </c>
    </row>
    <row r="1363" spans="1:76" ht="31.2" customHeight="1" x14ac:dyDescent="0.3">
      <c r="A1363" s="62" t="s">
        <v>885</v>
      </c>
      <c r="B1363" s="63" t="s">
        <v>167</v>
      </c>
      <c r="C1363" s="62" t="s">
        <v>66</v>
      </c>
      <c r="D1363" s="62" t="s">
        <v>66</v>
      </c>
      <c r="E1363" s="64" t="s">
        <v>694</v>
      </c>
      <c r="F1363" s="11">
        <v>65220.800000000003</v>
      </c>
      <c r="G1363" s="11">
        <v>67226.2</v>
      </c>
      <c r="H1363" s="11">
        <v>62976.6</v>
      </c>
      <c r="I1363" s="11"/>
      <c r="J1363" s="11"/>
      <c r="K1363" s="11"/>
      <c r="L1363" s="11">
        <f t="shared" si="3194"/>
        <v>65220.800000000003</v>
      </c>
      <c r="M1363" s="11">
        <f t="shared" si="3195"/>
        <v>67226.2</v>
      </c>
      <c r="N1363" s="11">
        <f t="shared" si="3196"/>
        <v>62976.6</v>
      </c>
      <c r="O1363" s="11">
        <v>12033</v>
      </c>
      <c r="P1363" s="11">
        <v>14926.7</v>
      </c>
      <c r="Q1363" s="11">
        <v>14003.4</v>
      </c>
      <c r="R1363" s="11">
        <f t="shared" si="3247"/>
        <v>77253.8</v>
      </c>
      <c r="S1363" s="11">
        <f t="shared" si="3248"/>
        <v>82152.899999999994</v>
      </c>
      <c r="T1363" s="11">
        <f t="shared" si="3249"/>
        <v>76980</v>
      </c>
      <c r="U1363" s="11"/>
      <c r="V1363" s="11"/>
      <c r="W1363" s="11"/>
      <c r="X1363" s="11">
        <f t="shared" si="3250"/>
        <v>77253.8</v>
      </c>
      <c r="Y1363" s="11">
        <f t="shared" si="3251"/>
        <v>82152.899999999994</v>
      </c>
      <c r="Z1363" s="11">
        <f t="shared" si="3252"/>
        <v>76980</v>
      </c>
      <c r="AA1363" s="11"/>
      <c r="AB1363" s="11"/>
      <c r="AC1363" s="11"/>
      <c r="AD1363" s="11">
        <f t="shared" si="3253"/>
        <v>77253.8</v>
      </c>
      <c r="AE1363" s="11">
        <f t="shared" si="3254"/>
        <v>82152.899999999994</v>
      </c>
      <c r="AF1363" s="11">
        <f t="shared" si="3255"/>
        <v>76980</v>
      </c>
      <c r="AG1363" s="11"/>
      <c r="AH1363" s="11">
        <f t="shared" si="3256"/>
        <v>77253.8</v>
      </c>
      <c r="AI1363" s="11">
        <f t="shared" si="3257"/>
        <v>82152.899999999994</v>
      </c>
      <c r="AJ1363" s="11">
        <f t="shared" si="3258"/>
        <v>76980</v>
      </c>
      <c r="AK1363" s="11"/>
      <c r="AL1363" s="11"/>
      <c r="AM1363" s="11"/>
      <c r="AN1363" s="11">
        <f t="shared" si="3259"/>
        <v>77253.8</v>
      </c>
      <c r="AO1363" s="11">
        <f t="shared" si="3260"/>
        <v>82152.899999999994</v>
      </c>
      <c r="AP1363" s="11">
        <f t="shared" si="3261"/>
        <v>76980</v>
      </c>
      <c r="AQ1363" s="11"/>
      <c r="AR1363" s="11"/>
      <c r="AS1363" s="11"/>
      <c r="AT1363" s="11">
        <f t="shared" si="3262"/>
        <v>77253.8</v>
      </c>
      <c r="AU1363" s="11">
        <f t="shared" si="3263"/>
        <v>82152.899999999994</v>
      </c>
      <c r="AV1363" s="11">
        <f t="shared" si="3264"/>
        <v>76980</v>
      </c>
      <c r="AW1363" s="11"/>
      <c r="AX1363" s="11"/>
      <c r="AY1363" s="11"/>
      <c r="AZ1363" s="11">
        <f t="shared" si="3265"/>
        <v>77253.8</v>
      </c>
      <c r="BA1363" s="11">
        <f t="shared" si="3266"/>
        <v>82152.899999999994</v>
      </c>
      <c r="BB1363" s="11">
        <f t="shared" si="3267"/>
        <v>76980</v>
      </c>
      <c r="BC1363" s="11"/>
      <c r="BD1363" s="11"/>
      <c r="BE1363" s="11"/>
      <c r="BF1363" s="11">
        <f t="shared" si="3268"/>
        <v>77253.8</v>
      </c>
      <c r="BG1363" s="11">
        <f t="shared" si="3269"/>
        <v>82152.899999999994</v>
      </c>
      <c r="BH1363" s="11">
        <f t="shared" si="3270"/>
        <v>76980</v>
      </c>
      <c r="BI1363" s="11"/>
      <c r="BJ1363" s="11"/>
      <c r="BK1363" s="11"/>
      <c r="BL1363" s="11">
        <f t="shared" si="3238"/>
        <v>77253.8</v>
      </c>
      <c r="BM1363" s="11"/>
      <c r="BN1363" s="43">
        <f t="shared" si="3242"/>
        <v>77253.8</v>
      </c>
      <c r="BO1363" s="11">
        <f t="shared" si="3148"/>
        <v>82152.899999999994</v>
      </c>
      <c r="BP1363" s="11"/>
      <c r="BQ1363" s="43">
        <f t="shared" si="3243"/>
        <v>82152.899999999994</v>
      </c>
      <c r="BR1363" s="11">
        <f t="shared" si="3149"/>
        <v>76980</v>
      </c>
      <c r="BS1363" s="11"/>
      <c r="BT1363" s="43">
        <f t="shared" si="3244"/>
        <v>76980</v>
      </c>
      <c r="BU1363" s="11"/>
      <c r="BV1363" s="21"/>
      <c r="BW1363" s="21"/>
      <c r="BX1363" s="1" t="str">
        <f t="shared" si="3150"/>
        <v>0505</v>
      </c>
    </row>
    <row r="1364" spans="1:76" ht="31.2" customHeight="1" x14ac:dyDescent="0.3">
      <c r="A1364" s="62" t="s">
        <v>885</v>
      </c>
      <c r="B1364" s="63" t="s">
        <v>64</v>
      </c>
      <c r="C1364" s="62"/>
      <c r="D1364" s="62"/>
      <c r="E1364" s="64" t="s">
        <v>65</v>
      </c>
      <c r="F1364" s="11">
        <f t="shared" ref="F1364:K1364" si="3308">F1365</f>
        <v>9376.5</v>
      </c>
      <c r="G1364" s="11">
        <f t="shared" si="3308"/>
        <v>9376.5</v>
      </c>
      <c r="H1364" s="11">
        <f t="shared" si="3308"/>
        <v>9376.5999999999985</v>
      </c>
      <c r="I1364" s="11">
        <f t="shared" si="3308"/>
        <v>0</v>
      </c>
      <c r="J1364" s="11">
        <f t="shared" si="3308"/>
        <v>0</v>
      </c>
      <c r="K1364" s="11">
        <f t="shared" si="3308"/>
        <v>0</v>
      </c>
      <c r="L1364" s="11">
        <f t="shared" si="3194"/>
        <v>9376.5</v>
      </c>
      <c r="M1364" s="11">
        <f t="shared" si="3195"/>
        <v>9376.5</v>
      </c>
      <c r="N1364" s="11">
        <f t="shared" si="3196"/>
        <v>9376.5999999999985</v>
      </c>
      <c r="O1364" s="11">
        <f>O1365</f>
        <v>43.485579999999999</v>
      </c>
      <c r="P1364" s="11">
        <f>P1365</f>
        <v>0</v>
      </c>
      <c r="Q1364" s="11">
        <f>Q1365</f>
        <v>0</v>
      </c>
      <c r="R1364" s="11">
        <f t="shared" si="3247"/>
        <v>9419.9855800000005</v>
      </c>
      <c r="S1364" s="11">
        <f t="shared" si="3248"/>
        <v>9376.5</v>
      </c>
      <c r="T1364" s="11">
        <f t="shared" si="3249"/>
        <v>9376.5999999999985</v>
      </c>
      <c r="U1364" s="11">
        <f>U1365</f>
        <v>0</v>
      </c>
      <c r="V1364" s="11">
        <f>V1365</f>
        <v>0</v>
      </c>
      <c r="W1364" s="11">
        <f>W1365</f>
        <v>0</v>
      </c>
      <c r="X1364" s="11">
        <f t="shared" si="3250"/>
        <v>9419.9855800000005</v>
      </c>
      <c r="Y1364" s="11">
        <f t="shared" si="3251"/>
        <v>9376.5</v>
      </c>
      <c r="Z1364" s="11">
        <f t="shared" si="3252"/>
        <v>9376.5999999999985</v>
      </c>
      <c r="AA1364" s="11">
        <f>AA1365</f>
        <v>0</v>
      </c>
      <c r="AB1364" s="11">
        <f>AB1365</f>
        <v>0</v>
      </c>
      <c r="AC1364" s="11">
        <f>AC1365</f>
        <v>0</v>
      </c>
      <c r="AD1364" s="11">
        <f t="shared" si="3253"/>
        <v>9419.9855800000005</v>
      </c>
      <c r="AE1364" s="11">
        <f t="shared" si="3254"/>
        <v>9376.5</v>
      </c>
      <c r="AF1364" s="11">
        <f t="shared" si="3255"/>
        <v>9376.5999999999985</v>
      </c>
      <c r="AG1364" s="11">
        <f>AG1365</f>
        <v>0</v>
      </c>
      <c r="AH1364" s="11">
        <f t="shared" si="3256"/>
        <v>9419.9855800000005</v>
      </c>
      <c r="AI1364" s="11">
        <f t="shared" si="3257"/>
        <v>9376.5</v>
      </c>
      <c r="AJ1364" s="11">
        <f t="shared" si="3258"/>
        <v>9376.5999999999985</v>
      </c>
      <c r="AK1364" s="11">
        <f>AK1365</f>
        <v>0</v>
      </c>
      <c r="AL1364" s="11">
        <f>AL1365</f>
        <v>0</v>
      </c>
      <c r="AM1364" s="11">
        <f>AM1365</f>
        <v>0</v>
      </c>
      <c r="AN1364" s="11">
        <f t="shared" si="3259"/>
        <v>9419.9855800000005</v>
      </c>
      <c r="AO1364" s="11">
        <f t="shared" si="3260"/>
        <v>9376.5</v>
      </c>
      <c r="AP1364" s="11">
        <f t="shared" si="3261"/>
        <v>9376.5999999999985</v>
      </c>
      <c r="AQ1364" s="11">
        <f>AQ1365</f>
        <v>0</v>
      </c>
      <c r="AR1364" s="11">
        <f>AR1365</f>
        <v>0</v>
      </c>
      <c r="AS1364" s="11">
        <f>AS1365</f>
        <v>0</v>
      </c>
      <c r="AT1364" s="11">
        <f t="shared" si="3262"/>
        <v>9419.9855800000005</v>
      </c>
      <c r="AU1364" s="11">
        <f t="shared" si="3263"/>
        <v>9376.5</v>
      </c>
      <c r="AV1364" s="11">
        <f t="shared" si="3264"/>
        <v>9376.5999999999985</v>
      </c>
      <c r="AW1364" s="11">
        <f>AW1365</f>
        <v>0</v>
      </c>
      <c r="AX1364" s="11">
        <f>AX1365</f>
        <v>0</v>
      </c>
      <c r="AY1364" s="11">
        <f>AY1365</f>
        <v>0</v>
      </c>
      <c r="AZ1364" s="11">
        <f t="shared" si="3265"/>
        <v>9419.9855800000005</v>
      </c>
      <c r="BA1364" s="11">
        <f t="shared" si="3266"/>
        <v>9376.5</v>
      </c>
      <c r="BB1364" s="11">
        <f t="shared" si="3267"/>
        <v>9376.5999999999985</v>
      </c>
      <c r="BC1364" s="11">
        <f>BC1365</f>
        <v>0</v>
      </c>
      <c r="BD1364" s="11">
        <f>BD1365</f>
        <v>0</v>
      </c>
      <c r="BE1364" s="11">
        <f>BE1365</f>
        <v>0</v>
      </c>
      <c r="BF1364" s="11">
        <f t="shared" si="3268"/>
        <v>9419.9855800000005</v>
      </c>
      <c r="BG1364" s="11">
        <f t="shared" si="3269"/>
        <v>9376.5</v>
      </c>
      <c r="BH1364" s="11">
        <f t="shared" si="3270"/>
        <v>9376.5999999999985</v>
      </c>
      <c r="BI1364" s="11">
        <f>BI1365</f>
        <v>0</v>
      </c>
      <c r="BJ1364" s="11">
        <f>BJ1365</f>
        <v>0</v>
      </c>
      <c r="BK1364" s="11">
        <f>BK1365</f>
        <v>0</v>
      </c>
      <c r="BL1364" s="11">
        <f t="shared" si="3238"/>
        <v>9419.9855800000005</v>
      </c>
      <c r="BM1364" s="11">
        <f>BM1365</f>
        <v>0</v>
      </c>
      <c r="BN1364" s="43">
        <f t="shared" si="3242"/>
        <v>9419.9855800000005</v>
      </c>
      <c r="BO1364" s="11">
        <f t="shared" si="3148"/>
        <v>9376.5</v>
      </c>
      <c r="BP1364" s="11">
        <f>BP1365</f>
        <v>0</v>
      </c>
      <c r="BQ1364" s="43">
        <f t="shared" si="3243"/>
        <v>9376.5</v>
      </c>
      <c r="BR1364" s="11">
        <f t="shared" si="3149"/>
        <v>9376.5999999999985</v>
      </c>
      <c r="BS1364" s="11">
        <f>BS1365</f>
        <v>0</v>
      </c>
      <c r="BT1364" s="43">
        <f t="shared" si="3244"/>
        <v>9376.5999999999985</v>
      </c>
      <c r="BU1364" s="11">
        <f>BU1365</f>
        <v>0</v>
      </c>
      <c r="BV1364" s="21"/>
      <c r="BW1364" s="21"/>
      <c r="BX1364" s="1" t="str">
        <f t="shared" si="3150"/>
        <v/>
      </c>
    </row>
    <row r="1365" spans="1:76" ht="31.2" customHeight="1" x14ac:dyDescent="0.3">
      <c r="A1365" s="62" t="s">
        <v>885</v>
      </c>
      <c r="B1365" s="63" t="s">
        <v>64</v>
      </c>
      <c r="C1365" s="62" t="s">
        <v>66</v>
      </c>
      <c r="D1365" s="62" t="s">
        <v>66</v>
      </c>
      <c r="E1365" s="64" t="s">
        <v>694</v>
      </c>
      <c r="F1365" s="11">
        <v>9376.5</v>
      </c>
      <c r="G1365" s="11">
        <v>9376.5</v>
      </c>
      <c r="H1365" s="11">
        <v>9376.5999999999985</v>
      </c>
      <c r="I1365" s="11"/>
      <c r="J1365" s="11"/>
      <c r="K1365" s="11"/>
      <c r="L1365" s="11">
        <f t="shared" si="3194"/>
        <v>9376.5</v>
      </c>
      <c r="M1365" s="11">
        <f t="shared" si="3195"/>
        <v>9376.5</v>
      </c>
      <c r="N1365" s="11">
        <f t="shared" si="3196"/>
        <v>9376.5999999999985</v>
      </c>
      <c r="O1365" s="11">
        <f>22.95586+20.52972</f>
        <v>43.485579999999999</v>
      </c>
      <c r="P1365" s="11"/>
      <c r="Q1365" s="11"/>
      <c r="R1365" s="11">
        <f t="shared" si="3247"/>
        <v>9419.9855800000005</v>
      </c>
      <c r="S1365" s="11">
        <f t="shared" si="3248"/>
        <v>9376.5</v>
      </c>
      <c r="T1365" s="11">
        <f t="shared" si="3249"/>
        <v>9376.5999999999985</v>
      </c>
      <c r="U1365" s="11"/>
      <c r="V1365" s="11"/>
      <c r="W1365" s="11"/>
      <c r="X1365" s="11">
        <f t="shared" si="3250"/>
        <v>9419.9855800000005</v>
      </c>
      <c r="Y1365" s="11">
        <f t="shared" si="3251"/>
        <v>9376.5</v>
      </c>
      <c r="Z1365" s="11">
        <f t="shared" si="3252"/>
        <v>9376.5999999999985</v>
      </c>
      <c r="AA1365" s="11"/>
      <c r="AB1365" s="11"/>
      <c r="AC1365" s="11"/>
      <c r="AD1365" s="11">
        <f t="shared" si="3253"/>
        <v>9419.9855800000005</v>
      </c>
      <c r="AE1365" s="11">
        <f t="shared" si="3254"/>
        <v>9376.5</v>
      </c>
      <c r="AF1365" s="11">
        <f t="shared" si="3255"/>
        <v>9376.5999999999985</v>
      </c>
      <c r="AG1365" s="11"/>
      <c r="AH1365" s="11">
        <f t="shared" si="3256"/>
        <v>9419.9855800000005</v>
      </c>
      <c r="AI1365" s="11">
        <f t="shared" si="3257"/>
        <v>9376.5</v>
      </c>
      <c r="AJ1365" s="11">
        <f t="shared" si="3258"/>
        <v>9376.5999999999985</v>
      </c>
      <c r="AK1365" s="11"/>
      <c r="AL1365" s="11"/>
      <c r="AM1365" s="11"/>
      <c r="AN1365" s="11">
        <f t="shared" si="3259"/>
        <v>9419.9855800000005</v>
      </c>
      <c r="AO1365" s="11">
        <f t="shared" si="3260"/>
        <v>9376.5</v>
      </c>
      <c r="AP1365" s="11">
        <f t="shared" si="3261"/>
        <v>9376.5999999999985</v>
      </c>
      <c r="AQ1365" s="11"/>
      <c r="AR1365" s="11"/>
      <c r="AS1365" s="11"/>
      <c r="AT1365" s="11">
        <f t="shared" si="3262"/>
        <v>9419.9855800000005</v>
      </c>
      <c r="AU1365" s="11">
        <f t="shared" si="3263"/>
        <v>9376.5</v>
      </c>
      <c r="AV1365" s="11">
        <f t="shared" si="3264"/>
        <v>9376.5999999999985</v>
      </c>
      <c r="AW1365" s="11"/>
      <c r="AX1365" s="11"/>
      <c r="AY1365" s="11"/>
      <c r="AZ1365" s="11">
        <f t="shared" si="3265"/>
        <v>9419.9855800000005</v>
      </c>
      <c r="BA1365" s="11">
        <f t="shared" si="3266"/>
        <v>9376.5</v>
      </c>
      <c r="BB1365" s="11">
        <f t="shared" si="3267"/>
        <v>9376.5999999999985</v>
      </c>
      <c r="BC1365" s="11"/>
      <c r="BD1365" s="11"/>
      <c r="BE1365" s="11"/>
      <c r="BF1365" s="11">
        <f t="shared" si="3268"/>
        <v>9419.9855800000005</v>
      </c>
      <c r="BG1365" s="11">
        <f t="shared" si="3269"/>
        <v>9376.5</v>
      </c>
      <c r="BH1365" s="11">
        <f t="shared" si="3270"/>
        <v>9376.5999999999985</v>
      </c>
      <c r="BI1365" s="11"/>
      <c r="BJ1365" s="11"/>
      <c r="BK1365" s="11"/>
      <c r="BL1365" s="11">
        <f t="shared" si="3238"/>
        <v>9419.9855800000005</v>
      </c>
      <c r="BM1365" s="11"/>
      <c r="BN1365" s="43">
        <f t="shared" si="3242"/>
        <v>9419.9855800000005</v>
      </c>
      <c r="BO1365" s="11">
        <f t="shared" si="3148"/>
        <v>9376.5</v>
      </c>
      <c r="BP1365" s="11"/>
      <c r="BQ1365" s="43">
        <f t="shared" si="3243"/>
        <v>9376.5</v>
      </c>
      <c r="BR1365" s="11">
        <f t="shared" si="3149"/>
        <v>9376.5999999999985</v>
      </c>
      <c r="BS1365" s="11"/>
      <c r="BT1365" s="43">
        <f t="shared" si="3244"/>
        <v>9376.5999999999985</v>
      </c>
      <c r="BU1365" s="11"/>
      <c r="BV1365" s="21"/>
      <c r="BW1365" s="21"/>
      <c r="BX1365" s="1" t="str">
        <f t="shared" si="3150"/>
        <v>0505</v>
      </c>
    </row>
    <row r="1366" spans="1:76" ht="15.6" customHeight="1" x14ac:dyDescent="0.3">
      <c r="A1366" s="62" t="s">
        <v>885</v>
      </c>
      <c r="B1366" s="63" t="s">
        <v>58</v>
      </c>
      <c r="C1366" s="62"/>
      <c r="D1366" s="62"/>
      <c r="E1366" s="64" t="s">
        <v>59</v>
      </c>
      <c r="F1366" s="11">
        <f t="shared" ref="F1366:K1366" si="3309">F1367</f>
        <v>67.3</v>
      </c>
      <c r="G1366" s="11">
        <f t="shared" si="3309"/>
        <v>67.2</v>
      </c>
      <c r="H1366" s="11">
        <f t="shared" si="3309"/>
        <v>67.099999999999994</v>
      </c>
      <c r="I1366" s="11">
        <f t="shared" si="3309"/>
        <v>0</v>
      </c>
      <c r="J1366" s="11">
        <f t="shared" si="3309"/>
        <v>0</v>
      </c>
      <c r="K1366" s="11">
        <f t="shared" si="3309"/>
        <v>0</v>
      </c>
      <c r="L1366" s="11">
        <f t="shared" si="3194"/>
        <v>67.3</v>
      </c>
      <c r="M1366" s="11">
        <f t="shared" si="3195"/>
        <v>67.2</v>
      </c>
      <c r="N1366" s="11">
        <f t="shared" si="3196"/>
        <v>67.099999999999994</v>
      </c>
      <c r="O1366" s="11">
        <f>O1367</f>
        <v>0</v>
      </c>
      <c r="P1366" s="11">
        <f>P1367</f>
        <v>0</v>
      </c>
      <c r="Q1366" s="11">
        <f>Q1367</f>
        <v>0</v>
      </c>
      <c r="R1366" s="11">
        <f t="shared" si="3247"/>
        <v>67.3</v>
      </c>
      <c r="S1366" s="11">
        <f t="shared" si="3248"/>
        <v>67.2</v>
      </c>
      <c r="T1366" s="11">
        <f t="shared" si="3249"/>
        <v>67.099999999999994</v>
      </c>
      <c r="U1366" s="11">
        <f>U1367</f>
        <v>0</v>
      </c>
      <c r="V1366" s="11">
        <f>V1367</f>
        <v>0</v>
      </c>
      <c r="W1366" s="11">
        <f>W1367</f>
        <v>0</v>
      </c>
      <c r="X1366" s="11">
        <f t="shared" si="3250"/>
        <v>67.3</v>
      </c>
      <c r="Y1366" s="11">
        <f t="shared" si="3251"/>
        <v>67.2</v>
      </c>
      <c r="Z1366" s="11">
        <f t="shared" si="3252"/>
        <v>67.099999999999994</v>
      </c>
      <c r="AA1366" s="11">
        <f>AA1367</f>
        <v>0</v>
      </c>
      <c r="AB1366" s="11">
        <f>AB1367</f>
        <v>0</v>
      </c>
      <c r="AC1366" s="11">
        <f>AC1367</f>
        <v>0</v>
      </c>
      <c r="AD1366" s="11">
        <f t="shared" si="3253"/>
        <v>67.3</v>
      </c>
      <c r="AE1366" s="11">
        <f t="shared" si="3254"/>
        <v>67.2</v>
      </c>
      <c r="AF1366" s="11">
        <f t="shared" si="3255"/>
        <v>67.099999999999994</v>
      </c>
      <c r="AG1366" s="11">
        <f>AG1367</f>
        <v>0</v>
      </c>
      <c r="AH1366" s="11">
        <f t="shared" si="3256"/>
        <v>67.3</v>
      </c>
      <c r="AI1366" s="11">
        <f t="shared" si="3257"/>
        <v>67.2</v>
      </c>
      <c r="AJ1366" s="11">
        <f t="shared" si="3258"/>
        <v>67.099999999999994</v>
      </c>
      <c r="AK1366" s="11">
        <f>AK1367</f>
        <v>0</v>
      </c>
      <c r="AL1366" s="11">
        <f>AL1367</f>
        <v>0</v>
      </c>
      <c r="AM1366" s="11">
        <f>AM1367</f>
        <v>0</v>
      </c>
      <c r="AN1366" s="11">
        <f t="shared" si="3259"/>
        <v>67.3</v>
      </c>
      <c r="AO1366" s="11">
        <f t="shared" si="3260"/>
        <v>67.2</v>
      </c>
      <c r="AP1366" s="11">
        <f t="shared" si="3261"/>
        <v>67.099999999999994</v>
      </c>
      <c r="AQ1366" s="11">
        <f>AQ1367</f>
        <v>0</v>
      </c>
      <c r="AR1366" s="11">
        <f>AR1367</f>
        <v>0</v>
      </c>
      <c r="AS1366" s="11">
        <f>AS1367</f>
        <v>0</v>
      </c>
      <c r="AT1366" s="11">
        <f t="shared" si="3262"/>
        <v>67.3</v>
      </c>
      <c r="AU1366" s="11">
        <f t="shared" si="3263"/>
        <v>67.2</v>
      </c>
      <c r="AV1366" s="11">
        <f t="shared" si="3264"/>
        <v>67.099999999999994</v>
      </c>
      <c r="AW1366" s="11">
        <f>AW1367</f>
        <v>0</v>
      </c>
      <c r="AX1366" s="11">
        <f>AX1367</f>
        <v>0</v>
      </c>
      <c r="AY1366" s="11">
        <f>AY1367</f>
        <v>0</v>
      </c>
      <c r="AZ1366" s="11">
        <f t="shared" si="3265"/>
        <v>67.3</v>
      </c>
      <c r="BA1366" s="11">
        <f t="shared" si="3266"/>
        <v>67.2</v>
      </c>
      <c r="BB1366" s="11">
        <f t="shared" si="3267"/>
        <v>67.099999999999994</v>
      </c>
      <c r="BC1366" s="11">
        <f>BC1367</f>
        <v>0</v>
      </c>
      <c r="BD1366" s="11">
        <f>BD1367</f>
        <v>0</v>
      </c>
      <c r="BE1366" s="11">
        <f>BE1367</f>
        <v>0</v>
      </c>
      <c r="BF1366" s="11">
        <f t="shared" si="3268"/>
        <v>67.3</v>
      </c>
      <c r="BG1366" s="11">
        <f t="shared" si="3269"/>
        <v>67.2</v>
      </c>
      <c r="BH1366" s="11">
        <f t="shared" si="3270"/>
        <v>67.099999999999994</v>
      </c>
      <c r="BI1366" s="11">
        <f>BI1367</f>
        <v>0</v>
      </c>
      <c r="BJ1366" s="11">
        <f>BJ1367</f>
        <v>0</v>
      </c>
      <c r="BK1366" s="11">
        <f>BK1367</f>
        <v>0</v>
      </c>
      <c r="BL1366" s="11">
        <f t="shared" si="3238"/>
        <v>67.3</v>
      </c>
      <c r="BM1366" s="11">
        <f>BM1367</f>
        <v>0</v>
      </c>
      <c r="BN1366" s="43">
        <f t="shared" si="3242"/>
        <v>67.3</v>
      </c>
      <c r="BO1366" s="11">
        <f t="shared" si="3148"/>
        <v>67.2</v>
      </c>
      <c r="BP1366" s="11">
        <f>BP1367</f>
        <v>0</v>
      </c>
      <c r="BQ1366" s="43">
        <f t="shared" si="3243"/>
        <v>67.2</v>
      </c>
      <c r="BR1366" s="11">
        <f t="shared" si="3149"/>
        <v>67.099999999999994</v>
      </c>
      <c r="BS1366" s="11">
        <f>BS1367</f>
        <v>0</v>
      </c>
      <c r="BT1366" s="43">
        <f t="shared" si="3244"/>
        <v>67.099999999999994</v>
      </c>
      <c r="BU1366" s="11">
        <f>BU1367</f>
        <v>0</v>
      </c>
      <c r="BV1366" s="21"/>
      <c r="BW1366" s="21"/>
      <c r="BX1366" s="1" t="str">
        <f t="shared" si="3150"/>
        <v/>
      </c>
    </row>
    <row r="1367" spans="1:76" ht="31.2" customHeight="1" x14ac:dyDescent="0.3">
      <c r="A1367" s="62" t="s">
        <v>885</v>
      </c>
      <c r="B1367" s="63" t="s">
        <v>58</v>
      </c>
      <c r="C1367" s="62" t="s">
        <v>66</v>
      </c>
      <c r="D1367" s="62" t="s">
        <v>66</v>
      </c>
      <c r="E1367" s="64" t="s">
        <v>694</v>
      </c>
      <c r="F1367" s="11">
        <v>67.3</v>
      </c>
      <c r="G1367" s="11">
        <v>67.2</v>
      </c>
      <c r="H1367" s="11">
        <v>67.099999999999994</v>
      </c>
      <c r="I1367" s="11"/>
      <c r="J1367" s="11"/>
      <c r="K1367" s="11"/>
      <c r="L1367" s="11">
        <f t="shared" si="3194"/>
        <v>67.3</v>
      </c>
      <c r="M1367" s="11">
        <f t="shared" si="3195"/>
        <v>67.2</v>
      </c>
      <c r="N1367" s="11">
        <f t="shared" si="3196"/>
        <v>67.099999999999994</v>
      </c>
      <c r="O1367" s="11"/>
      <c r="P1367" s="11"/>
      <c r="Q1367" s="11"/>
      <c r="R1367" s="11">
        <f t="shared" si="3247"/>
        <v>67.3</v>
      </c>
      <c r="S1367" s="11">
        <f t="shared" si="3248"/>
        <v>67.2</v>
      </c>
      <c r="T1367" s="11">
        <f t="shared" si="3249"/>
        <v>67.099999999999994</v>
      </c>
      <c r="U1367" s="11"/>
      <c r="V1367" s="11"/>
      <c r="W1367" s="11"/>
      <c r="X1367" s="11">
        <f t="shared" si="3250"/>
        <v>67.3</v>
      </c>
      <c r="Y1367" s="11">
        <f t="shared" si="3251"/>
        <v>67.2</v>
      </c>
      <c r="Z1367" s="11">
        <f t="shared" si="3252"/>
        <v>67.099999999999994</v>
      </c>
      <c r="AA1367" s="11"/>
      <c r="AB1367" s="11"/>
      <c r="AC1367" s="11"/>
      <c r="AD1367" s="11">
        <f t="shared" si="3253"/>
        <v>67.3</v>
      </c>
      <c r="AE1367" s="11">
        <f t="shared" si="3254"/>
        <v>67.2</v>
      </c>
      <c r="AF1367" s="11">
        <f t="shared" si="3255"/>
        <v>67.099999999999994</v>
      </c>
      <c r="AG1367" s="11"/>
      <c r="AH1367" s="11">
        <f t="shared" si="3256"/>
        <v>67.3</v>
      </c>
      <c r="AI1367" s="11">
        <f t="shared" si="3257"/>
        <v>67.2</v>
      </c>
      <c r="AJ1367" s="11">
        <f t="shared" si="3258"/>
        <v>67.099999999999994</v>
      </c>
      <c r="AK1367" s="11"/>
      <c r="AL1367" s="11"/>
      <c r="AM1367" s="11"/>
      <c r="AN1367" s="11">
        <f t="shared" si="3259"/>
        <v>67.3</v>
      </c>
      <c r="AO1367" s="11">
        <f t="shared" si="3260"/>
        <v>67.2</v>
      </c>
      <c r="AP1367" s="11">
        <f t="shared" si="3261"/>
        <v>67.099999999999994</v>
      </c>
      <c r="AQ1367" s="11"/>
      <c r="AR1367" s="11"/>
      <c r="AS1367" s="11"/>
      <c r="AT1367" s="11">
        <f t="shared" si="3262"/>
        <v>67.3</v>
      </c>
      <c r="AU1367" s="11">
        <f t="shared" si="3263"/>
        <v>67.2</v>
      </c>
      <c r="AV1367" s="11">
        <f t="shared" si="3264"/>
        <v>67.099999999999994</v>
      </c>
      <c r="AW1367" s="11"/>
      <c r="AX1367" s="11"/>
      <c r="AY1367" s="11"/>
      <c r="AZ1367" s="11">
        <f t="shared" si="3265"/>
        <v>67.3</v>
      </c>
      <c r="BA1367" s="11">
        <f t="shared" si="3266"/>
        <v>67.2</v>
      </c>
      <c r="BB1367" s="11">
        <f t="shared" si="3267"/>
        <v>67.099999999999994</v>
      </c>
      <c r="BC1367" s="11"/>
      <c r="BD1367" s="11"/>
      <c r="BE1367" s="11"/>
      <c r="BF1367" s="11">
        <f t="shared" si="3268"/>
        <v>67.3</v>
      </c>
      <c r="BG1367" s="11">
        <f t="shared" si="3269"/>
        <v>67.2</v>
      </c>
      <c r="BH1367" s="11">
        <f t="shared" si="3270"/>
        <v>67.099999999999994</v>
      </c>
      <c r="BI1367" s="11"/>
      <c r="BJ1367" s="11"/>
      <c r="BK1367" s="11"/>
      <c r="BL1367" s="11">
        <f t="shared" si="3238"/>
        <v>67.3</v>
      </c>
      <c r="BM1367" s="11"/>
      <c r="BN1367" s="43">
        <f t="shared" si="3242"/>
        <v>67.3</v>
      </c>
      <c r="BO1367" s="11">
        <f t="shared" si="3148"/>
        <v>67.2</v>
      </c>
      <c r="BP1367" s="11"/>
      <c r="BQ1367" s="43">
        <f t="shared" si="3243"/>
        <v>67.2</v>
      </c>
      <c r="BR1367" s="11">
        <f t="shared" si="3149"/>
        <v>67.099999999999994</v>
      </c>
      <c r="BS1367" s="11"/>
      <c r="BT1367" s="43">
        <f t="shared" si="3244"/>
        <v>67.099999999999994</v>
      </c>
      <c r="BU1367" s="11"/>
      <c r="BV1367" s="21"/>
      <c r="BW1367" s="21"/>
      <c r="BX1367" s="1" t="str">
        <f t="shared" si="3150"/>
        <v>0505</v>
      </c>
    </row>
    <row r="1368" spans="1:76" ht="15.6" customHeight="1" x14ac:dyDescent="0.3">
      <c r="A1368" s="62" t="s">
        <v>886</v>
      </c>
      <c r="B1368" s="63"/>
      <c r="C1368" s="62"/>
      <c r="D1368" s="62"/>
      <c r="E1368" s="64" t="s">
        <v>887</v>
      </c>
      <c r="F1368" s="11">
        <f t="shared" ref="F1368:F1372" si="3310">F1369</f>
        <v>41583</v>
      </c>
      <c r="G1368" s="11">
        <f t="shared" ref="G1368:G1372" si="3311">G1369</f>
        <v>16833</v>
      </c>
      <c r="H1368" s="11">
        <f t="shared" ref="H1368:H1372" si="3312">H1369</f>
        <v>10000</v>
      </c>
      <c r="I1368" s="11">
        <f t="shared" ref="I1368:I1372" si="3313">I1369</f>
        <v>0</v>
      </c>
      <c r="J1368" s="11">
        <f t="shared" ref="J1368:J1372" si="3314">J1369</f>
        <v>8707.7000000000007</v>
      </c>
      <c r="K1368" s="11">
        <f t="shared" ref="K1368:K1372" si="3315">K1369</f>
        <v>0</v>
      </c>
      <c r="L1368" s="11">
        <f t="shared" si="3194"/>
        <v>41583</v>
      </c>
      <c r="M1368" s="11">
        <f t="shared" si="3195"/>
        <v>25540.7</v>
      </c>
      <c r="N1368" s="11">
        <f t="shared" si="3196"/>
        <v>10000</v>
      </c>
      <c r="O1368" s="11">
        <f t="shared" ref="O1368:O1372" si="3316">O1369</f>
        <v>44200</v>
      </c>
      <c r="P1368" s="11">
        <f t="shared" ref="P1368:P1372" si="3317">P1369</f>
        <v>40000</v>
      </c>
      <c r="Q1368" s="11">
        <f t="shared" ref="Q1368:Q1372" si="3318">Q1369</f>
        <v>40000</v>
      </c>
      <c r="R1368" s="11">
        <f t="shared" si="3247"/>
        <v>85783</v>
      </c>
      <c r="S1368" s="11">
        <f t="shared" si="3248"/>
        <v>65540.7</v>
      </c>
      <c r="T1368" s="11">
        <f t="shared" si="3249"/>
        <v>50000</v>
      </c>
      <c r="U1368" s="11">
        <f t="shared" ref="U1368:U1372" si="3319">U1369</f>
        <v>0</v>
      </c>
      <c r="V1368" s="11">
        <f t="shared" ref="V1368:V1372" si="3320">V1369</f>
        <v>0</v>
      </c>
      <c r="W1368" s="11">
        <f t="shared" ref="W1368:W1372" si="3321">W1369</f>
        <v>0</v>
      </c>
      <c r="X1368" s="11">
        <f t="shared" si="3250"/>
        <v>85783</v>
      </c>
      <c r="Y1368" s="11">
        <f t="shared" si="3251"/>
        <v>65540.7</v>
      </c>
      <c r="Z1368" s="11">
        <f t="shared" si="3252"/>
        <v>50000</v>
      </c>
      <c r="AA1368" s="11">
        <f t="shared" ref="AA1368:AA1372" si="3322">AA1369</f>
        <v>0</v>
      </c>
      <c r="AB1368" s="11">
        <f t="shared" ref="AB1368:AB1372" si="3323">AB1369</f>
        <v>0</v>
      </c>
      <c r="AC1368" s="11">
        <f t="shared" ref="AC1368:AC1372" si="3324">AC1369</f>
        <v>0</v>
      </c>
      <c r="AD1368" s="11">
        <f t="shared" si="3253"/>
        <v>85783</v>
      </c>
      <c r="AE1368" s="11">
        <f t="shared" si="3254"/>
        <v>65540.7</v>
      </c>
      <c r="AF1368" s="11">
        <f t="shared" si="3255"/>
        <v>50000</v>
      </c>
      <c r="AG1368" s="11">
        <f t="shared" ref="AG1368:AG1372" si="3325">AG1369</f>
        <v>0</v>
      </c>
      <c r="AH1368" s="11">
        <f t="shared" si="3256"/>
        <v>85783</v>
      </c>
      <c r="AI1368" s="11">
        <f t="shared" si="3257"/>
        <v>65540.7</v>
      </c>
      <c r="AJ1368" s="11">
        <f t="shared" si="3258"/>
        <v>50000</v>
      </c>
      <c r="AK1368" s="11">
        <f t="shared" ref="AK1368:AK1372" si="3326">AK1369</f>
        <v>0</v>
      </c>
      <c r="AL1368" s="11">
        <f t="shared" ref="AL1368:AL1372" si="3327">AL1369</f>
        <v>0</v>
      </c>
      <c r="AM1368" s="11">
        <f t="shared" ref="AM1368:AM1372" si="3328">AM1369</f>
        <v>0</v>
      </c>
      <c r="AN1368" s="11">
        <f t="shared" si="3259"/>
        <v>85783</v>
      </c>
      <c r="AO1368" s="11">
        <f t="shared" si="3260"/>
        <v>65540.7</v>
      </c>
      <c r="AP1368" s="11">
        <f t="shared" si="3261"/>
        <v>50000</v>
      </c>
      <c r="AQ1368" s="11">
        <f t="shared" ref="AQ1368:AQ1372" si="3329">AQ1369</f>
        <v>0</v>
      </c>
      <c r="AR1368" s="11">
        <f t="shared" ref="AR1368:AR1372" si="3330">AR1369</f>
        <v>0</v>
      </c>
      <c r="AS1368" s="11">
        <f t="shared" ref="AS1368:AS1372" si="3331">AS1369</f>
        <v>0</v>
      </c>
      <c r="AT1368" s="11">
        <f t="shared" si="3262"/>
        <v>85783</v>
      </c>
      <c r="AU1368" s="11">
        <f t="shared" si="3263"/>
        <v>65540.7</v>
      </c>
      <c r="AV1368" s="11">
        <f t="shared" si="3264"/>
        <v>50000</v>
      </c>
      <c r="AW1368" s="11">
        <f t="shared" ref="AW1368:AW1372" si="3332">AW1369</f>
        <v>-15002.8</v>
      </c>
      <c r="AX1368" s="11">
        <f t="shared" ref="AX1368:AX1372" si="3333">AX1369</f>
        <v>0</v>
      </c>
      <c r="AY1368" s="11">
        <f t="shared" ref="AY1368:AY1372" si="3334">AY1369</f>
        <v>0</v>
      </c>
      <c r="AZ1368" s="11">
        <f t="shared" si="3265"/>
        <v>70780.2</v>
      </c>
      <c r="BA1368" s="11">
        <f t="shared" si="3266"/>
        <v>65540.7</v>
      </c>
      <c r="BB1368" s="11">
        <f t="shared" si="3267"/>
        <v>50000</v>
      </c>
      <c r="BC1368" s="11">
        <f t="shared" ref="BC1368:BC1372" si="3335">BC1369</f>
        <v>0</v>
      </c>
      <c r="BD1368" s="11">
        <f t="shared" ref="BD1368:BD1372" si="3336">BD1369</f>
        <v>0</v>
      </c>
      <c r="BE1368" s="11">
        <f t="shared" ref="BE1368:BE1372" si="3337">BE1369</f>
        <v>0</v>
      </c>
      <c r="BF1368" s="11">
        <f t="shared" si="3268"/>
        <v>70780.2</v>
      </c>
      <c r="BG1368" s="11">
        <f t="shared" si="3269"/>
        <v>65540.7</v>
      </c>
      <c r="BH1368" s="11">
        <f t="shared" si="3270"/>
        <v>50000</v>
      </c>
      <c r="BI1368" s="11">
        <f t="shared" ref="BI1368:BI1372" si="3338">BI1369</f>
        <v>0</v>
      </c>
      <c r="BJ1368" s="11">
        <f t="shared" ref="BJ1368:BJ1372" si="3339">BJ1369</f>
        <v>0</v>
      </c>
      <c r="BK1368" s="11">
        <f t="shared" ref="BK1368:BK1372" si="3340">BK1369</f>
        <v>0</v>
      </c>
      <c r="BL1368" s="11">
        <f t="shared" si="3238"/>
        <v>70780.2</v>
      </c>
      <c r="BM1368" s="11">
        <f t="shared" ref="BM1368:BM1372" si="3341">BM1369</f>
        <v>0</v>
      </c>
      <c r="BN1368" s="43">
        <f t="shared" si="3242"/>
        <v>70780.2</v>
      </c>
      <c r="BO1368" s="11">
        <f t="shared" si="3148"/>
        <v>65540.7</v>
      </c>
      <c r="BP1368" s="11">
        <f t="shared" ref="BP1368:BU1372" si="3342">BP1369</f>
        <v>0</v>
      </c>
      <c r="BQ1368" s="43">
        <f t="shared" si="3243"/>
        <v>65540.7</v>
      </c>
      <c r="BR1368" s="11">
        <f t="shared" si="3149"/>
        <v>50000</v>
      </c>
      <c r="BS1368" s="11">
        <f t="shared" si="3342"/>
        <v>0</v>
      </c>
      <c r="BT1368" s="43">
        <f t="shared" si="3244"/>
        <v>50000</v>
      </c>
      <c r="BU1368" s="11">
        <f t="shared" si="3342"/>
        <v>0</v>
      </c>
      <c r="BV1368" s="21"/>
      <c r="BW1368" s="21"/>
      <c r="BX1368" s="1" t="str">
        <f t="shared" si="3150"/>
        <v/>
      </c>
    </row>
    <row r="1369" spans="1:76" ht="31.2" customHeight="1" x14ac:dyDescent="0.3">
      <c r="A1369" s="62" t="s">
        <v>886</v>
      </c>
      <c r="B1369" s="63" t="s">
        <v>64</v>
      </c>
      <c r="C1369" s="62"/>
      <c r="D1369" s="62"/>
      <c r="E1369" s="64" t="s">
        <v>65</v>
      </c>
      <c r="F1369" s="11">
        <f t="shared" si="3310"/>
        <v>41583</v>
      </c>
      <c r="G1369" s="11">
        <f t="shared" si="3311"/>
        <v>16833</v>
      </c>
      <c r="H1369" s="11">
        <f t="shared" si="3312"/>
        <v>10000</v>
      </c>
      <c r="I1369" s="11">
        <f t="shared" si="3313"/>
        <v>0</v>
      </c>
      <c r="J1369" s="11">
        <f t="shared" si="3314"/>
        <v>8707.7000000000007</v>
      </c>
      <c r="K1369" s="11">
        <f t="shared" si="3315"/>
        <v>0</v>
      </c>
      <c r="L1369" s="11">
        <f t="shared" si="3194"/>
        <v>41583</v>
      </c>
      <c r="M1369" s="11">
        <f t="shared" si="3195"/>
        <v>25540.7</v>
      </c>
      <c r="N1369" s="11">
        <f t="shared" si="3196"/>
        <v>10000</v>
      </c>
      <c r="O1369" s="11">
        <f t="shared" si="3316"/>
        <v>44200</v>
      </c>
      <c r="P1369" s="11">
        <f t="shared" si="3317"/>
        <v>40000</v>
      </c>
      <c r="Q1369" s="11">
        <f t="shared" si="3318"/>
        <v>40000</v>
      </c>
      <c r="R1369" s="11">
        <f t="shared" si="3247"/>
        <v>85783</v>
      </c>
      <c r="S1369" s="11">
        <f t="shared" si="3248"/>
        <v>65540.7</v>
      </c>
      <c r="T1369" s="11">
        <f t="shared" si="3249"/>
        <v>50000</v>
      </c>
      <c r="U1369" s="11">
        <f t="shared" si="3319"/>
        <v>0</v>
      </c>
      <c r="V1369" s="11">
        <f t="shared" si="3320"/>
        <v>0</v>
      </c>
      <c r="W1369" s="11">
        <f t="shared" si="3321"/>
        <v>0</v>
      </c>
      <c r="X1369" s="11">
        <f t="shared" si="3250"/>
        <v>85783</v>
      </c>
      <c r="Y1369" s="11">
        <f t="shared" si="3251"/>
        <v>65540.7</v>
      </c>
      <c r="Z1369" s="11">
        <f t="shared" si="3252"/>
        <v>50000</v>
      </c>
      <c r="AA1369" s="11">
        <f t="shared" si="3322"/>
        <v>0</v>
      </c>
      <c r="AB1369" s="11">
        <f t="shared" si="3323"/>
        <v>0</v>
      </c>
      <c r="AC1369" s="11">
        <f t="shared" si="3324"/>
        <v>0</v>
      </c>
      <c r="AD1369" s="11">
        <f t="shared" si="3253"/>
        <v>85783</v>
      </c>
      <c r="AE1369" s="11">
        <f t="shared" si="3254"/>
        <v>65540.7</v>
      </c>
      <c r="AF1369" s="11">
        <f t="shared" si="3255"/>
        <v>50000</v>
      </c>
      <c r="AG1369" s="11">
        <f t="shared" si="3325"/>
        <v>0</v>
      </c>
      <c r="AH1369" s="11">
        <f t="shared" si="3256"/>
        <v>85783</v>
      </c>
      <c r="AI1369" s="11">
        <f t="shared" si="3257"/>
        <v>65540.7</v>
      </c>
      <c r="AJ1369" s="11">
        <f t="shared" si="3258"/>
        <v>50000</v>
      </c>
      <c r="AK1369" s="11">
        <f t="shared" si="3326"/>
        <v>0</v>
      </c>
      <c r="AL1369" s="11">
        <f t="shared" si="3327"/>
        <v>0</v>
      </c>
      <c r="AM1369" s="11">
        <f t="shared" si="3328"/>
        <v>0</v>
      </c>
      <c r="AN1369" s="11">
        <f t="shared" si="3259"/>
        <v>85783</v>
      </c>
      <c r="AO1369" s="11">
        <f t="shared" si="3260"/>
        <v>65540.7</v>
      </c>
      <c r="AP1369" s="11">
        <f t="shared" si="3261"/>
        <v>50000</v>
      </c>
      <c r="AQ1369" s="11">
        <f t="shared" si="3329"/>
        <v>0</v>
      </c>
      <c r="AR1369" s="11">
        <f t="shared" si="3330"/>
        <v>0</v>
      </c>
      <c r="AS1369" s="11">
        <f t="shared" si="3331"/>
        <v>0</v>
      </c>
      <c r="AT1369" s="11">
        <f t="shared" si="3262"/>
        <v>85783</v>
      </c>
      <c r="AU1369" s="11">
        <f t="shared" si="3263"/>
        <v>65540.7</v>
      </c>
      <c r="AV1369" s="11">
        <f t="shared" si="3264"/>
        <v>50000</v>
      </c>
      <c r="AW1369" s="11">
        <f t="shared" si="3332"/>
        <v>-15002.8</v>
      </c>
      <c r="AX1369" s="11">
        <f t="shared" si="3333"/>
        <v>0</v>
      </c>
      <c r="AY1369" s="11">
        <f t="shared" si="3334"/>
        <v>0</v>
      </c>
      <c r="AZ1369" s="11">
        <f t="shared" si="3265"/>
        <v>70780.2</v>
      </c>
      <c r="BA1369" s="11">
        <f t="shared" si="3266"/>
        <v>65540.7</v>
      </c>
      <c r="BB1369" s="11">
        <f t="shared" si="3267"/>
        <v>50000</v>
      </c>
      <c r="BC1369" s="11">
        <f t="shared" si="3335"/>
        <v>0</v>
      </c>
      <c r="BD1369" s="11">
        <f t="shared" si="3336"/>
        <v>0</v>
      </c>
      <c r="BE1369" s="11">
        <f t="shared" si="3337"/>
        <v>0</v>
      </c>
      <c r="BF1369" s="11">
        <f t="shared" si="3268"/>
        <v>70780.2</v>
      </c>
      <c r="BG1369" s="11">
        <f t="shared" si="3269"/>
        <v>65540.7</v>
      </c>
      <c r="BH1369" s="11">
        <f t="shared" si="3270"/>
        <v>50000</v>
      </c>
      <c r="BI1369" s="11">
        <f t="shared" si="3338"/>
        <v>0</v>
      </c>
      <c r="BJ1369" s="11">
        <f t="shared" si="3339"/>
        <v>0</v>
      </c>
      <c r="BK1369" s="11">
        <f t="shared" si="3340"/>
        <v>0</v>
      </c>
      <c r="BL1369" s="11">
        <f t="shared" si="3238"/>
        <v>70780.2</v>
      </c>
      <c r="BM1369" s="11">
        <f t="shared" si="3341"/>
        <v>0</v>
      </c>
      <c r="BN1369" s="43">
        <f t="shared" si="3242"/>
        <v>70780.2</v>
      </c>
      <c r="BO1369" s="11">
        <f t="shared" ref="BO1369:BO1432" si="3343">BG1369+BJ1369</f>
        <v>65540.7</v>
      </c>
      <c r="BP1369" s="11">
        <f t="shared" si="3342"/>
        <v>0</v>
      </c>
      <c r="BQ1369" s="43">
        <f t="shared" si="3243"/>
        <v>65540.7</v>
      </c>
      <c r="BR1369" s="11">
        <f t="shared" ref="BR1369:BR1432" si="3344">BH1369+BK1369</f>
        <v>50000</v>
      </c>
      <c r="BS1369" s="11">
        <f t="shared" si="3342"/>
        <v>0</v>
      </c>
      <c r="BT1369" s="43">
        <f t="shared" si="3244"/>
        <v>50000</v>
      </c>
      <c r="BU1369" s="11">
        <f t="shared" si="3342"/>
        <v>0</v>
      </c>
      <c r="BV1369" s="21"/>
      <c r="BW1369" s="21"/>
      <c r="BX1369" s="1" t="str">
        <f t="shared" ref="BX1369:BX1432" si="3345">CONCATENATE(C1369,D1369)</f>
        <v/>
      </c>
    </row>
    <row r="1370" spans="1:76" ht="15.6" customHeight="1" x14ac:dyDescent="0.3">
      <c r="A1370" s="62" t="s">
        <v>886</v>
      </c>
      <c r="B1370" s="63" t="s">
        <v>64</v>
      </c>
      <c r="C1370" s="62" t="s">
        <v>66</v>
      </c>
      <c r="D1370" s="62" t="s">
        <v>67</v>
      </c>
      <c r="E1370" s="64" t="s">
        <v>68</v>
      </c>
      <c r="F1370" s="11">
        <v>41583</v>
      </c>
      <c r="G1370" s="11">
        <v>16833</v>
      </c>
      <c r="H1370" s="11">
        <v>10000</v>
      </c>
      <c r="I1370" s="11"/>
      <c r="J1370" s="11">
        <v>8707.7000000000007</v>
      </c>
      <c r="K1370" s="11"/>
      <c r="L1370" s="11">
        <f t="shared" si="3194"/>
        <v>41583</v>
      </c>
      <c r="M1370" s="11">
        <f t="shared" si="3195"/>
        <v>25540.7</v>
      </c>
      <c r="N1370" s="11">
        <f t="shared" si="3196"/>
        <v>10000</v>
      </c>
      <c r="O1370" s="11">
        <v>44200</v>
      </c>
      <c r="P1370" s="11">
        <v>40000</v>
      </c>
      <c r="Q1370" s="11">
        <v>40000</v>
      </c>
      <c r="R1370" s="11">
        <f t="shared" si="3247"/>
        <v>85783</v>
      </c>
      <c r="S1370" s="11">
        <f t="shared" si="3248"/>
        <v>65540.7</v>
      </c>
      <c r="T1370" s="11">
        <f t="shared" si="3249"/>
        <v>50000</v>
      </c>
      <c r="U1370" s="11"/>
      <c r="V1370" s="11"/>
      <c r="W1370" s="11"/>
      <c r="X1370" s="11">
        <f t="shared" si="3250"/>
        <v>85783</v>
      </c>
      <c r="Y1370" s="11">
        <f t="shared" si="3251"/>
        <v>65540.7</v>
      </c>
      <c r="Z1370" s="11">
        <f t="shared" si="3252"/>
        <v>50000</v>
      </c>
      <c r="AA1370" s="11"/>
      <c r="AB1370" s="11"/>
      <c r="AC1370" s="11"/>
      <c r="AD1370" s="11">
        <f t="shared" si="3253"/>
        <v>85783</v>
      </c>
      <c r="AE1370" s="11">
        <f t="shared" si="3254"/>
        <v>65540.7</v>
      </c>
      <c r="AF1370" s="11">
        <f t="shared" si="3255"/>
        <v>50000</v>
      </c>
      <c r="AG1370" s="11"/>
      <c r="AH1370" s="11">
        <f t="shared" si="3256"/>
        <v>85783</v>
      </c>
      <c r="AI1370" s="11">
        <f t="shared" si="3257"/>
        <v>65540.7</v>
      </c>
      <c r="AJ1370" s="11">
        <f t="shared" si="3258"/>
        <v>50000</v>
      </c>
      <c r="AK1370" s="11"/>
      <c r="AL1370" s="11"/>
      <c r="AM1370" s="11"/>
      <c r="AN1370" s="11">
        <f t="shared" si="3259"/>
        <v>85783</v>
      </c>
      <c r="AO1370" s="11">
        <f t="shared" si="3260"/>
        <v>65540.7</v>
      </c>
      <c r="AP1370" s="11">
        <f t="shared" si="3261"/>
        <v>50000</v>
      </c>
      <c r="AQ1370" s="11"/>
      <c r="AR1370" s="11"/>
      <c r="AS1370" s="11"/>
      <c r="AT1370" s="11">
        <f t="shared" si="3262"/>
        <v>85783</v>
      </c>
      <c r="AU1370" s="11">
        <f t="shared" si="3263"/>
        <v>65540.7</v>
      </c>
      <c r="AV1370" s="11">
        <f t="shared" si="3264"/>
        <v>50000</v>
      </c>
      <c r="AW1370" s="11">
        <v>-15002.8</v>
      </c>
      <c r="AX1370" s="11"/>
      <c r="AY1370" s="11"/>
      <c r="AZ1370" s="11">
        <f t="shared" si="3265"/>
        <v>70780.2</v>
      </c>
      <c r="BA1370" s="11">
        <f t="shared" si="3266"/>
        <v>65540.7</v>
      </c>
      <c r="BB1370" s="11">
        <f t="shared" si="3267"/>
        <v>50000</v>
      </c>
      <c r="BC1370" s="11"/>
      <c r="BD1370" s="11"/>
      <c r="BE1370" s="11"/>
      <c r="BF1370" s="11">
        <f t="shared" si="3268"/>
        <v>70780.2</v>
      </c>
      <c r="BG1370" s="11">
        <f t="shared" si="3269"/>
        <v>65540.7</v>
      </c>
      <c r="BH1370" s="11">
        <f t="shared" si="3270"/>
        <v>50000</v>
      </c>
      <c r="BI1370" s="11"/>
      <c r="BJ1370" s="11"/>
      <c r="BK1370" s="11"/>
      <c r="BL1370" s="11">
        <f t="shared" si="3238"/>
        <v>70780.2</v>
      </c>
      <c r="BM1370" s="11"/>
      <c r="BN1370" s="43">
        <f t="shared" si="3242"/>
        <v>70780.2</v>
      </c>
      <c r="BO1370" s="11">
        <f t="shared" si="3343"/>
        <v>65540.7</v>
      </c>
      <c r="BP1370" s="11"/>
      <c r="BQ1370" s="43">
        <f t="shared" si="3243"/>
        <v>65540.7</v>
      </c>
      <c r="BR1370" s="11">
        <f t="shared" si="3344"/>
        <v>50000</v>
      </c>
      <c r="BS1370" s="11"/>
      <c r="BT1370" s="43">
        <f t="shared" si="3244"/>
        <v>50000</v>
      </c>
      <c r="BU1370" s="11"/>
      <c r="BV1370" s="21"/>
      <c r="BW1370" s="21">
        <v>26</v>
      </c>
      <c r="BX1370" s="1" t="str">
        <f t="shared" si="3345"/>
        <v>0503</v>
      </c>
    </row>
    <row r="1371" spans="1:76" ht="46.8" customHeight="1" x14ac:dyDescent="0.3">
      <c r="A1371" s="62" t="s">
        <v>888</v>
      </c>
      <c r="B1371" s="63"/>
      <c r="C1371" s="62"/>
      <c r="D1371" s="62"/>
      <c r="E1371" s="64" t="s">
        <v>889</v>
      </c>
      <c r="F1371" s="11">
        <f t="shared" si="3310"/>
        <v>67287.700000000012</v>
      </c>
      <c r="G1371" s="11">
        <f t="shared" si="3311"/>
        <v>50475.3</v>
      </c>
      <c r="H1371" s="11">
        <f t="shared" si="3312"/>
        <v>50475.3</v>
      </c>
      <c r="I1371" s="11">
        <f t="shared" si="3313"/>
        <v>0</v>
      </c>
      <c r="J1371" s="11">
        <f t="shared" si="3314"/>
        <v>0</v>
      </c>
      <c r="K1371" s="11">
        <f t="shared" si="3315"/>
        <v>0</v>
      </c>
      <c r="L1371" s="11">
        <f t="shared" si="3194"/>
        <v>67287.700000000012</v>
      </c>
      <c r="M1371" s="11">
        <f t="shared" si="3195"/>
        <v>50475.3</v>
      </c>
      <c r="N1371" s="11">
        <f t="shared" si="3196"/>
        <v>50475.3</v>
      </c>
      <c r="O1371" s="11">
        <f t="shared" si="3316"/>
        <v>0</v>
      </c>
      <c r="P1371" s="11">
        <f t="shared" si="3317"/>
        <v>0</v>
      </c>
      <c r="Q1371" s="11">
        <f t="shared" si="3318"/>
        <v>0</v>
      </c>
      <c r="R1371" s="11">
        <f t="shared" si="3247"/>
        <v>67287.700000000012</v>
      </c>
      <c r="S1371" s="11">
        <f t="shared" si="3248"/>
        <v>50475.3</v>
      </c>
      <c r="T1371" s="11">
        <f t="shared" si="3249"/>
        <v>50475.3</v>
      </c>
      <c r="U1371" s="11">
        <f t="shared" si="3319"/>
        <v>0</v>
      </c>
      <c r="V1371" s="11">
        <f t="shared" si="3320"/>
        <v>0</v>
      </c>
      <c r="W1371" s="11">
        <f t="shared" si="3321"/>
        <v>0</v>
      </c>
      <c r="X1371" s="11">
        <f t="shared" si="3250"/>
        <v>67287.700000000012</v>
      </c>
      <c r="Y1371" s="11">
        <f t="shared" si="3251"/>
        <v>50475.3</v>
      </c>
      <c r="Z1371" s="11">
        <f t="shared" si="3252"/>
        <v>50475.3</v>
      </c>
      <c r="AA1371" s="11">
        <f t="shared" si="3322"/>
        <v>0</v>
      </c>
      <c r="AB1371" s="11">
        <f t="shared" si="3323"/>
        <v>0</v>
      </c>
      <c r="AC1371" s="11">
        <f t="shared" si="3324"/>
        <v>0</v>
      </c>
      <c r="AD1371" s="11">
        <f t="shared" si="3253"/>
        <v>67287.700000000012</v>
      </c>
      <c r="AE1371" s="11">
        <f t="shared" si="3254"/>
        <v>50475.3</v>
      </c>
      <c r="AF1371" s="11">
        <f t="shared" si="3255"/>
        <v>50475.3</v>
      </c>
      <c r="AG1371" s="11">
        <f t="shared" si="3325"/>
        <v>0</v>
      </c>
      <c r="AH1371" s="11">
        <f t="shared" si="3256"/>
        <v>67287.700000000012</v>
      </c>
      <c r="AI1371" s="11">
        <f t="shared" si="3257"/>
        <v>50475.3</v>
      </c>
      <c r="AJ1371" s="11">
        <f t="shared" si="3258"/>
        <v>50475.3</v>
      </c>
      <c r="AK1371" s="11">
        <f t="shared" si="3326"/>
        <v>0</v>
      </c>
      <c r="AL1371" s="11">
        <f t="shared" si="3327"/>
        <v>0</v>
      </c>
      <c r="AM1371" s="11">
        <f t="shared" si="3328"/>
        <v>0</v>
      </c>
      <c r="AN1371" s="11">
        <f t="shared" si="3259"/>
        <v>67287.700000000012</v>
      </c>
      <c r="AO1371" s="11">
        <f t="shared" si="3260"/>
        <v>50475.3</v>
      </c>
      <c r="AP1371" s="11">
        <f t="shared" si="3261"/>
        <v>50475.3</v>
      </c>
      <c r="AQ1371" s="11">
        <f t="shared" si="3329"/>
        <v>0</v>
      </c>
      <c r="AR1371" s="11">
        <f t="shared" si="3330"/>
        <v>0</v>
      </c>
      <c r="AS1371" s="11">
        <f t="shared" si="3331"/>
        <v>0</v>
      </c>
      <c r="AT1371" s="11">
        <f t="shared" si="3262"/>
        <v>67287.700000000012</v>
      </c>
      <c r="AU1371" s="11">
        <f t="shared" si="3263"/>
        <v>50475.3</v>
      </c>
      <c r="AV1371" s="11">
        <f t="shared" si="3264"/>
        <v>50475.3</v>
      </c>
      <c r="AW1371" s="11">
        <f t="shared" si="3332"/>
        <v>0</v>
      </c>
      <c r="AX1371" s="11">
        <f t="shared" si="3333"/>
        <v>0</v>
      </c>
      <c r="AY1371" s="11">
        <f t="shared" si="3334"/>
        <v>0</v>
      </c>
      <c r="AZ1371" s="11">
        <f t="shared" si="3265"/>
        <v>67287.700000000012</v>
      </c>
      <c r="BA1371" s="11">
        <f t="shared" si="3266"/>
        <v>50475.3</v>
      </c>
      <c r="BB1371" s="11">
        <f t="shared" si="3267"/>
        <v>50475.3</v>
      </c>
      <c r="BC1371" s="11">
        <f t="shared" si="3335"/>
        <v>0</v>
      </c>
      <c r="BD1371" s="11">
        <f t="shared" si="3336"/>
        <v>0</v>
      </c>
      <c r="BE1371" s="11">
        <f t="shared" si="3337"/>
        <v>0</v>
      </c>
      <c r="BF1371" s="11">
        <f t="shared" si="3268"/>
        <v>67287.700000000012</v>
      </c>
      <c r="BG1371" s="11">
        <f t="shared" si="3269"/>
        <v>50475.3</v>
      </c>
      <c r="BH1371" s="11">
        <f t="shared" si="3270"/>
        <v>50475.3</v>
      </c>
      <c r="BI1371" s="11">
        <f t="shared" si="3338"/>
        <v>0</v>
      </c>
      <c r="BJ1371" s="11">
        <f t="shared" si="3339"/>
        <v>0</v>
      </c>
      <c r="BK1371" s="11">
        <f t="shared" si="3340"/>
        <v>0</v>
      </c>
      <c r="BL1371" s="11">
        <f t="shared" si="3238"/>
        <v>67287.700000000012</v>
      </c>
      <c r="BM1371" s="11">
        <f t="shared" si="3341"/>
        <v>0</v>
      </c>
      <c r="BN1371" s="43">
        <f t="shared" si="3242"/>
        <v>67287.700000000012</v>
      </c>
      <c r="BO1371" s="11">
        <f t="shared" si="3343"/>
        <v>50475.3</v>
      </c>
      <c r="BP1371" s="11">
        <f t="shared" si="3342"/>
        <v>0</v>
      </c>
      <c r="BQ1371" s="43">
        <f t="shared" si="3243"/>
        <v>50475.3</v>
      </c>
      <c r="BR1371" s="11">
        <f t="shared" si="3344"/>
        <v>50475.3</v>
      </c>
      <c r="BS1371" s="11">
        <f t="shared" si="3342"/>
        <v>0</v>
      </c>
      <c r="BT1371" s="43">
        <f t="shared" si="3244"/>
        <v>50475.3</v>
      </c>
      <c r="BU1371" s="11">
        <f t="shared" si="3342"/>
        <v>0</v>
      </c>
      <c r="BV1371" s="21"/>
      <c r="BW1371" s="21"/>
      <c r="BX1371" s="1" t="str">
        <f t="shared" si="3345"/>
        <v/>
      </c>
    </row>
    <row r="1372" spans="1:76" ht="31.2" customHeight="1" x14ac:dyDescent="0.3">
      <c r="A1372" s="62" t="s">
        <v>888</v>
      </c>
      <c r="B1372" s="63" t="s">
        <v>64</v>
      </c>
      <c r="C1372" s="62"/>
      <c r="D1372" s="62"/>
      <c r="E1372" s="64" t="s">
        <v>65</v>
      </c>
      <c r="F1372" s="11">
        <f t="shared" si="3310"/>
        <v>67287.700000000012</v>
      </c>
      <c r="G1372" s="11">
        <f t="shared" si="3311"/>
        <v>50475.3</v>
      </c>
      <c r="H1372" s="11">
        <f t="shared" si="3312"/>
        <v>50475.3</v>
      </c>
      <c r="I1372" s="11">
        <f t="shared" si="3313"/>
        <v>0</v>
      </c>
      <c r="J1372" s="11">
        <f t="shared" si="3314"/>
        <v>0</v>
      </c>
      <c r="K1372" s="11">
        <f t="shared" si="3315"/>
        <v>0</v>
      </c>
      <c r="L1372" s="11">
        <f t="shared" si="3194"/>
        <v>67287.700000000012</v>
      </c>
      <c r="M1372" s="11">
        <f t="shared" si="3195"/>
        <v>50475.3</v>
      </c>
      <c r="N1372" s="11">
        <f t="shared" si="3196"/>
        <v>50475.3</v>
      </c>
      <c r="O1372" s="11">
        <f t="shared" si="3316"/>
        <v>0</v>
      </c>
      <c r="P1372" s="11">
        <f t="shared" si="3317"/>
        <v>0</v>
      </c>
      <c r="Q1372" s="11">
        <f t="shared" si="3318"/>
        <v>0</v>
      </c>
      <c r="R1372" s="11">
        <f t="shared" si="3247"/>
        <v>67287.700000000012</v>
      </c>
      <c r="S1372" s="11">
        <f t="shared" si="3248"/>
        <v>50475.3</v>
      </c>
      <c r="T1372" s="11">
        <f t="shared" si="3249"/>
        <v>50475.3</v>
      </c>
      <c r="U1372" s="11">
        <f t="shared" si="3319"/>
        <v>0</v>
      </c>
      <c r="V1372" s="11">
        <f t="shared" si="3320"/>
        <v>0</v>
      </c>
      <c r="W1372" s="11">
        <f t="shared" si="3321"/>
        <v>0</v>
      </c>
      <c r="X1372" s="11">
        <f t="shared" si="3250"/>
        <v>67287.700000000012</v>
      </c>
      <c r="Y1372" s="11">
        <f t="shared" si="3251"/>
        <v>50475.3</v>
      </c>
      <c r="Z1372" s="11">
        <f t="shared" si="3252"/>
        <v>50475.3</v>
      </c>
      <c r="AA1372" s="11">
        <f t="shared" si="3322"/>
        <v>0</v>
      </c>
      <c r="AB1372" s="11">
        <f t="shared" si="3323"/>
        <v>0</v>
      </c>
      <c r="AC1372" s="11">
        <f t="shared" si="3324"/>
        <v>0</v>
      </c>
      <c r="AD1372" s="11">
        <f t="shared" si="3253"/>
        <v>67287.700000000012</v>
      </c>
      <c r="AE1372" s="11">
        <f t="shared" si="3254"/>
        <v>50475.3</v>
      </c>
      <c r="AF1372" s="11">
        <f t="shared" si="3255"/>
        <v>50475.3</v>
      </c>
      <c r="AG1372" s="11">
        <f t="shared" si="3325"/>
        <v>0</v>
      </c>
      <c r="AH1372" s="11">
        <f t="shared" si="3256"/>
        <v>67287.700000000012</v>
      </c>
      <c r="AI1372" s="11">
        <f t="shared" si="3257"/>
        <v>50475.3</v>
      </c>
      <c r="AJ1372" s="11">
        <f t="shared" si="3258"/>
        <v>50475.3</v>
      </c>
      <c r="AK1372" s="11">
        <f t="shared" si="3326"/>
        <v>0</v>
      </c>
      <c r="AL1372" s="11">
        <f t="shared" si="3327"/>
        <v>0</v>
      </c>
      <c r="AM1372" s="11">
        <f t="shared" si="3328"/>
        <v>0</v>
      </c>
      <c r="AN1372" s="11">
        <f t="shared" si="3259"/>
        <v>67287.700000000012</v>
      </c>
      <c r="AO1372" s="11">
        <f t="shared" si="3260"/>
        <v>50475.3</v>
      </c>
      <c r="AP1372" s="11">
        <f t="shared" si="3261"/>
        <v>50475.3</v>
      </c>
      <c r="AQ1372" s="11">
        <f t="shared" si="3329"/>
        <v>0</v>
      </c>
      <c r="AR1372" s="11">
        <f t="shared" si="3330"/>
        <v>0</v>
      </c>
      <c r="AS1372" s="11">
        <f t="shared" si="3331"/>
        <v>0</v>
      </c>
      <c r="AT1372" s="11">
        <f t="shared" si="3262"/>
        <v>67287.700000000012</v>
      </c>
      <c r="AU1372" s="11">
        <f t="shared" si="3263"/>
        <v>50475.3</v>
      </c>
      <c r="AV1372" s="11">
        <f t="shared" si="3264"/>
        <v>50475.3</v>
      </c>
      <c r="AW1372" s="11">
        <f t="shared" si="3332"/>
        <v>0</v>
      </c>
      <c r="AX1372" s="11">
        <f t="shared" si="3333"/>
        <v>0</v>
      </c>
      <c r="AY1372" s="11">
        <f t="shared" si="3334"/>
        <v>0</v>
      </c>
      <c r="AZ1372" s="11">
        <f t="shared" si="3265"/>
        <v>67287.700000000012</v>
      </c>
      <c r="BA1372" s="11">
        <f t="shared" si="3266"/>
        <v>50475.3</v>
      </c>
      <c r="BB1372" s="11">
        <f t="shared" si="3267"/>
        <v>50475.3</v>
      </c>
      <c r="BC1372" s="11">
        <f t="shared" si="3335"/>
        <v>0</v>
      </c>
      <c r="BD1372" s="11">
        <f t="shared" si="3336"/>
        <v>0</v>
      </c>
      <c r="BE1372" s="11">
        <f t="shared" si="3337"/>
        <v>0</v>
      </c>
      <c r="BF1372" s="11">
        <f t="shared" si="3268"/>
        <v>67287.700000000012</v>
      </c>
      <c r="BG1372" s="11">
        <f t="shared" si="3269"/>
        <v>50475.3</v>
      </c>
      <c r="BH1372" s="11">
        <f t="shared" si="3270"/>
        <v>50475.3</v>
      </c>
      <c r="BI1372" s="11">
        <f t="shared" si="3338"/>
        <v>0</v>
      </c>
      <c r="BJ1372" s="11">
        <f t="shared" si="3339"/>
        <v>0</v>
      </c>
      <c r="BK1372" s="11">
        <f t="shared" si="3340"/>
        <v>0</v>
      </c>
      <c r="BL1372" s="11">
        <f t="shared" si="3238"/>
        <v>67287.700000000012</v>
      </c>
      <c r="BM1372" s="11">
        <f t="shared" si="3341"/>
        <v>0</v>
      </c>
      <c r="BN1372" s="43">
        <f t="shared" si="3242"/>
        <v>67287.700000000012</v>
      </c>
      <c r="BO1372" s="11">
        <f t="shared" si="3343"/>
        <v>50475.3</v>
      </c>
      <c r="BP1372" s="11">
        <f t="shared" si="3342"/>
        <v>0</v>
      </c>
      <c r="BQ1372" s="43">
        <f t="shared" si="3243"/>
        <v>50475.3</v>
      </c>
      <c r="BR1372" s="11">
        <f t="shared" si="3344"/>
        <v>50475.3</v>
      </c>
      <c r="BS1372" s="11">
        <f t="shared" si="3342"/>
        <v>0</v>
      </c>
      <c r="BT1372" s="43">
        <f t="shared" si="3244"/>
        <v>50475.3</v>
      </c>
      <c r="BU1372" s="11">
        <f t="shared" si="3342"/>
        <v>0</v>
      </c>
      <c r="BV1372" s="21"/>
      <c r="BW1372" s="21"/>
      <c r="BX1372" s="1" t="str">
        <f t="shared" si="3345"/>
        <v/>
      </c>
    </row>
    <row r="1373" spans="1:76" ht="15.6" customHeight="1" x14ac:dyDescent="0.3">
      <c r="A1373" s="62" t="s">
        <v>888</v>
      </c>
      <c r="B1373" s="63" t="s">
        <v>64</v>
      </c>
      <c r="C1373" s="62" t="s">
        <v>66</v>
      </c>
      <c r="D1373" s="62" t="s">
        <v>67</v>
      </c>
      <c r="E1373" s="64" t="s">
        <v>68</v>
      </c>
      <c r="F1373" s="11">
        <f>44540.8+22746.9</f>
        <v>67287.700000000012</v>
      </c>
      <c r="G1373" s="11">
        <f>28007.7+22467.6</f>
        <v>50475.3</v>
      </c>
      <c r="H1373" s="11">
        <f>28007.7+22467.6</f>
        <v>50475.3</v>
      </c>
      <c r="I1373" s="11"/>
      <c r="J1373" s="11"/>
      <c r="K1373" s="11"/>
      <c r="L1373" s="11">
        <f t="shared" si="3194"/>
        <v>67287.700000000012</v>
      </c>
      <c r="M1373" s="11">
        <f t="shared" si="3195"/>
        <v>50475.3</v>
      </c>
      <c r="N1373" s="11">
        <f t="shared" si="3196"/>
        <v>50475.3</v>
      </c>
      <c r="O1373" s="11"/>
      <c r="P1373" s="11"/>
      <c r="Q1373" s="11"/>
      <c r="R1373" s="11">
        <f t="shared" si="3247"/>
        <v>67287.700000000012</v>
      </c>
      <c r="S1373" s="11">
        <f t="shared" si="3248"/>
        <v>50475.3</v>
      </c>
      <c r="T1373" s="11">
        <f t="shared" si="3249"/>
        <v>50475.3</v>
      </c>
      <c r="U1373" s="11"/>
      <c r="V1373" s="11"/>
      <c r="W1373" s="11"/>
      <c r="X1373" s="11">
        <f t="shared" si="3250"/>
        <v>67287.700000000012</v>
      </c>
      <c r="Y1373" s="11">
        <f t="shared" si="3251"/>
        <v>50475.3</v>
      </c>
      <c r="Z1373" s="11">
        <f t="shared" si="3252"/>
        <v>50475.3</v>
      </c>
      <c r="AA1373" s="11"/>
      <c r="AB1373" s="11"/>
      <c r="AC1373" s="11"/>
      <c r="AD1373" s="11">
        <f t="shared" si="3253"/>
        <v>67287.700000000012</v>
      </c>
      <c r="AE1373" s="11">
        <f t="shared" si="3254"/>
        <v>50475.3</v>
      </c>
      <c r="AF1373" s="11">
        <f t="shared" si="3255"/>
        <v>50475.3</v>
      </c>
      <c r="AG1373" s="11"/>
      <c r="AH1373" s="11">
        <f t="shared" si="3256"/>
        <v>67287.700000000012</v>
      </c>
      <c r="AI1373" s="11">
        <f t="shared" si="3257"/>
        <v>50475.3</v>
      </c>
      <c r="AJ1373" s="11">
        <f t="shared" si="3258"/>
        <v>50475.3</v>
      </c>
      <c r="AK1373" s="11"/>
      <c r="AL1373" s="11"/>
      <c r="AM1373" s="11"/>
      <c r="AN1373" s="11">
        <f t="shared" si="3259"/>
        <v>67287.700000000012</v>
      </c>
      <c r="AO1373" s="11">
        <f t="shared" si="3260"/>
        <v>50475.3</v>
      </c>
      <c r="AP1373" s="11">
        <f t="shared" si="3261"/>
        <v>50475.3</v>
      </c>
      <c r="AQ1373" s="11"/>
      <c r="AR1373" s="11"/>
      <c r="AS1373" s="11"/>
      <c r="AT1373" s="11">
        <f t="shared" si="3262"/>
        <v>67287.700000000012</v>
      </c>
      <c r="AU1373" s="11">
        <f t="shared" si="3263"/>
        <v>50475.3</v>
      </c>
      <c r="AV1373" s="11">
        <f t="shared" si="3264"/>
        <v>50475.3</v>
      </c>
      <c r="AW1373" s="11"/>
      <c r="AX1373" s="11"/>
      <c r="AY1373" s="11"/>
      <c r="AZ1373" s="11">
        <f t="shared" si="3265"/>
        <v>67287.700000000012</v>
      </c>
      <c r="BA1373" s="11">
        <f t="shared" si="3266"/>
        <v>50475.3</v>
      </c>
      <c r="BB1373" s="11">
        <f t="shared" si="3267"/>
        <v>50475.3</v>
      </c>
      <c r="BC1373" s="11"/>
      <c r="BD1373" s="11"/>
      <c r="BE1373" s="11"/>
      <c r="BF1373" s="11">
        <f t="shared" si="3268"/>
        <v>67287.700000000012</v>
      </c>
      <c r="BG1373" s="11">
        <f t="shared" si="3269"/>
        <v>50475.3</v>
      </c>
      <c r="BH1373" s="11">
        <f t="shared" si="3270"/>
        <v>50475.3</v>
      </c>
      <c r="BI1373" s="11"/>
      <c r="BJ1373" s="11"/>
      <c r="BK1373" s="11"/>
      <c r="BL1373" s="11">
        <f t="shared" si="3238"/>
        <v>67287.700000000012</v>
      </c>
      <c r="BM1373" s="11"/>
      <c r="BN1373" s="43">
        <f t="shared" si="3242"/>
        <v>67287.700000000012</v>
      </c>
      <c r="BO1373" s="11">
        <f t="shared" si="3343"/>
        <v>50475.3</v>
      </c>
      <c r="BP1373" s="11"/>
      <c r="BQ1373" s="43">
        <f t="shared" si="3243"/>
        <v>50475.3</v>
      </c>
      <c r="BR1373" s="11">
        <f t="shared" si="3344"/>
        <v>50475.3</v>
      </c>
      <c r="BS1373" s="11"/>
      <c r="BT1373" s="43">
        <f t="shared" si="3244"/>
        <v>50475.3</v>
      </c>
      <c r="BU1373" s="11"/>
      <c r="BV1373" s="21"/>
      <c r="BW1373" s="21"/>
      <c r="BX1373" s="1" t="str">
        <f t="shared" si="3345"/>
        <v>0503</v>
      </c>
    </row>
    <row r="1374" spans="1:76" ht="46.8" customHeight="1" x14ac:dyDescent="0.3">
      <c r="A1374" s="62" t="s">
        <v>890</v>
      </c>
      <c r="B1374" s="63"/>
      <c r="C1374" s="62"/>
      <c r="D1374" s="62"/>
      <c r="E1374" s="64" t="s">
        <v>891</v>
      </c>
      <c r="F1374" s="11">
        <f t="shared" ref="F1374:K1374" si="3346">F1375+F1382</f>
        <v>137294.70000000001</v>
      </c>
      <c r="G1374" s="11">
        <f t="shared" si="3346"/>
        <v>134923.5</v>
      </c>
      <c r="H1374" s="11">
        <f t="shared" si="3346"/>
        <v>134923.5</v>
      </c>
      <c r="I1374" s="11">
        <f t="shared" si="3346"/>
        <v>-3043.7</v>
      </c>
      <c r="J1374" s="11">
        <f t="shared" si="3346"/>
        <v>-3652.5</v>
      </c>
      <c r="K1374" s="11">
        <f t="shared" si="3346"/>
        <v>-3652.5</v>
      </c>
      <c r="L1374" s="11">
        <f t="shared" si="3194"/>
        <v>134251</v>
      </c>
      <c r="M1374" s="11">
        <f t="shared" si="3195"/>
        <v>131271</v>
      </c>
      <c r="N1374" s="11">
        <f t="shared" si="3196"/>
        <v>131271</v>
      </c>
      <c r="O1374" s="11">
        <f>O1375+O1382</f>
        <v>33213.599999999999</v>
      </c>
      <c r="P1374" s="11">
        <f>P1375+P1382</f>
        <v>13271.7</v>
      </c>
      <c r="Q1374" s="11">
        <f>Q1375+Q1382</f>
        <v>13271.7</v>
      </c>
      <c r="R1374" s="11">
        <f t="shared" si="3247"/>
        <v>167464.6</v>
      </c>
      <c r="S1374" s="11">
        <f t="shared" si="3248"/>
        <v>144542.70000000001</v>
      </c>
      <c r="T1374" s="11">
        <f t="shared" si="3249"/>
        <v>144542.70000000001</v>
      </c>
      <c r="U1374" s="11">
        <f>U1375+U1382</f>
        <v>0</v>
      </c>
      <c r="V1374" s="11">
        <f>V1375+V1382</f>
        <v>0</v>
      </c>
      <c r="W1374" s="11">
        <f>W1375+W1382</f>
        <v>0</v>
      </c>
      <c r="X1374" s="11">
        <f t="shared" si="3250"/>
        <v>167464.6</v>
      </c>
      <c r="Y1374" s="11">
        <f t="shared" si="3251"/>
        <v>144542.70000000001</v>
      </c>
      <c r="Z1374" s="11">
        <f t="shared" si="3252"/>
        <v>144542.70000000001</v>
      </c>
      <c r="AA1374" s="11">
        <f>AA1375+AA1382</f>
        <v>20228.900000000001</v>
      </c>
      <c r="AB1374" s="11">
        <f>AB1375+AB1382</f>
        <v>18090</v>
      </c>
      <c r="AC1374" s="11">
        <f>AC1375+AC1382</f>
        <v>0</v>
      </c>
      <c r="AD1374" s="11">
        <f t="shared" si="3253"/>
        <v>187693.5</v>
      </c>
      <c r="AE1374" s="11">
        <f t="shared" si="3254"/>
        <v>162632.70000000001</v>
      </c>
      <c r="AF1374" s="11">
        <f t="shared" si="3255"/>
        <v>144542.70000000001</v>
      </c>
      <c r="AG1374" s="11">
        <f>AG1375+AG1382</f>
        <v>0</v>
      </c>
      <c r="AH1374" s="11">
        <f t="shared" si="3256"/>
        <v>187693.5</v>
      </c>
      <c r="AI1374" s="11">
        <f t="shared" si="3257"/>
        <v>162632.70000000001</v>
      </c>
      <c r="AJ1374" s="11">
        <f t="shared" si="3258"/>
        <v>144542.70000000001</v>
      </c>
      <c r="AK1374" s="11">
        <f>AK1375+AK1382</f>
        <v>0</v>
      </c>
      <c r="AL1374" s="11">
        <f>AL1375+AL1382</f>
        <v>0</v>
      </c>
      <c r="AM1374" s="11">
        <f>AM1375+AM1382</f>
        <v>0</v>
      </c>
      <c r="AN1374" s="11">
        <f t="shared" si="3259"/>
        <v>187693.5</v>
      </c>
      <c r="AO1374" s="11">
        <f t="shared" si="3260"/>
        <v>162632.70000000001</v>
      </c>
      <c r="AP1374" s="11">
        <f t="shared" si="3261"/>
        <v>144542.70000000001</v>
      </c>
      <c r="AQ1374" s="11">
        <f>AQ1375+AQ1382</f>
        <v>0</v>
      </c>
      <c r="AR1374" s="11">
        <f>AR1375+AR1382</f>
        <v>0</v>
      </c>
      <c r="AS1374" s="11">
        <f>AS1375+AS1382</f>
        <v>0</v>
      </c>
      <c r="AT1374" s="11">
        <f t="shared" si="3262"/>
        <v>187693.5</v>
      </c>
      <c r="AU1374" s="11">
        <f t="shared" si="3263"/>
        <v>162632.70000000001</v>
      </c>
      <c r="AV1374" s="11">
        <f t="shared" si="3264"/>
        <v>144542.70000000001</v>
      </c>
      <c r="AW1374" s="11">
        <f>AW1375+AW1382</f>
        <v>0</v>
      </c>
      <c r="AX1374" s="11">
        <f>AX1375+AX1382</f>
        <v>0</v>
      </c>
      <c r="AY1374" s="11">
        <f>AY1375+AY1382</f>
        <v>0</v>
      </c>
      <c r="AZ1374" s="11">
        <f t="shared" si="3265"/>
        <v>187693.5</v>
      </c>
      <c r="BA1374" s="11">
        <f t="shared" si="3266"/>
        <v>162632.70000000001</v>
      </c>
      <c r="BB1374" s="11">
        <f t="shared" si="3267"/>
        <v>144542.70000000001</v>
      </c>
      <c r="BC1374" s="11">
        <f>BC1375+BC1382</f>
        <v>0</v>
      </c>
      <c r="BD1374" s="11">
        <f>BD1375+BD1382</f>
        <v>0</v>
      </c>
      <c r="BE1374" s="11">
        <f>BE1375+BE1382</f>
        <v>0</v>
      </c>
      <c r="BF1374" s="11">
        <f t="shared" si="3268"/>
        <v>187693.5</v>
      </c>
      <c r="BG1374" s="11">
        <f t="shared" si="3269"/>
        <v>162632.70000000001</v>
      </c>
      <c r="BH1374" s="11">
        <f t="shared" si="3270"/>
        <v>144542.70000000001</v>
      </c>
      <c r="BI1374" s="11">
        <f>BI1375+BI1382</f>
        <v>-1132.058</v>
      </c>
      <c r="BJ1374" s="11">
        <f>BJ1375+BJ1382</f>
        <v>0</v>
      </c>
      <c r="BK1374" s="11">
        <f>BK1375+BK1382</f>
        <v>0</v>
      </c>
      <c r="BL1374" s="11">
        <f t="shared" si="3238"/>
        <v>186561.44200000001</v>
      </c>
      <c r="BM1374" s="11">
        <f>BM1375+BM1382</f>
        <v>0</v>
      </c>
      <c r="BN1374" s="43">
        <f t="shared" si="3242"/>
        <v>186561.44200000001</v>
      </c>
      <c r="BO1374" s="11">
        <f t="shared" si="3343"/>
        <v>162632.70000000001</v>
      </c>
      <c r="BP1374" s="11">
        <f>BP1375+BP1382</f>
        <v>0</v>
      </c>
      <c r="BQ1374" s="43">
        <f t="shared" si="3243"/>
        <v>162632.70000000001</v>
      </c>
      <c r="BR1374" s="11">
        <f t="shared" si="3344"/>
        <v>144542.70000000001</v>
      </c>
      <c r="BS1374" s="11">
        <f>BS1375+BS1382</f>
        <v>0</v>
      </c>
      <c r="BT1374" s="43">
        <f t="shared" si="3244"/>
        <v>144542.70000000001</v>
      </c>
      <c r="BU1374" s="11">
        <f>BU1375+BU1382</f>
        <v>0</v>
      </c>
      <c r="BV1374" s="21"/>
      <c r="BW1374" s="21"/>
      <c r="BX1374" s="1" t="str">
        <f t="shared" si="3345"/>
        <v/>
      </c>
    </row>
    <row r="1375" spans="1:76" ht="46.8" customHeight="1" x14ac:dyDescent="0.3">
      <c r="A1375" s="62" t="s">
        <v>892</v>
      </c>
      <c r="B1375" s="63"/>
      <c r="C1375" s="62"/>
      <c r="D1375" s="62"/>
      <c r="E1375" s="64" t="s">
        <v>166</v>
      </c>
      <c r="F1375" s="11">
        <f t="shared" ref="F1375:K1375" si="3347">F1376+F1378+F1380</f>
        <v>79399.199999999997</v>
      </c>
      <c r="G1375" s="11">
        <f t="shared" si="3347"/>
        <v>76871</v>
      </c>
      <c r="H1375" s="11">
        <f t="shared" si="3347"/>
        <v>76871</v>
      </c>
      <c r="I1375" s="11">
        <f t="shared" si="3347"/>
        <v>0</v>
      </c>
      <c r="J1375" s="11">
        <f t="shared" si="3347"/>
        <v>0</v>
      </c>
      <c r="K1375" s="11">
        <f t="shared" si="3347"/>
        <v>0</v>
      </c>
      <c r="L1375" s="11">
        <f t="shared" si="3194"/>
        <v>79399.199999999997</v>
      </c>
      <c r="M1375" s="11">
        <f t="shared" si="3195"/>
        <v>76871</v>
      </c>
      <c r="N1375" s="11">
        <f t="shared" si="3196"/>
        <v>76871</v>
      </c>
      <c r="O1375" s="11">
        <f>O1376+O1378+O1380</f>
        <v>9472.5</v>
      </c>
      <c r="P1375" s="11">
        <f>P1376+P1378+P1380</f>
        <v>11541.2</v>
      </c>
      <c r="Q1375" s="11">
        <f>Q1376+Q1378+Q1380</f>
        <v>11541.2</v>
      </c>
      <c r="R1375" s="11">
        <f t="shared" si="3247"/>
        <v>88871.7</v>
      </c>
      <c r="S1375" s="11">
        <f t="shared" si="3248"/>
        <v>88412.2</v>
      </c>
      <c r="T1375" s="11">
        <f t="shared" si="3249"/>
        <v>88412.2</v>
      </c>
      <c r="U1375" s="11">
        <f>U1376+U1378+U1380</f>
        <v>0</v>
      </c>
      <c r="V1375" s="11">
        <f>V1376+V1378+V1380</f>
        <v>0</v>
      </c>
      <c r="W1375" s="11">
        <f>W1376+W1378+W1380</f>
        <v>0</v>
      </c>
      <c r="X1375" s="11">
        <f t="shared" si="3250"/>
        <v>88871.7</v>
      </c>
      <c r="Y1375" s="11">
        <f t="shared" si="3251"/>
        <v>88412.2</v>
      </c>
      <c r="Z1375" s="11">
        <f t="shared" si="3252"/>
        <v>88412.2</v>
      </c>
      <c r="AA1375" s="11">
        <f>AA1376+AA1378+AA1380</f>
        <v>0</v>
      </c>
      <c r="AB1375" s="11">
        <f>AB1376+AB1378+AB1380</f>
        <v>0</v>
      </c>
      <c r="AC1375" s="11">
        <f>AC1376+AC1378+AC1380</f>
        <v>0</v>
      </c>
      <c r="AD1375" s="11">
        <f t="shared" si="3253"/>
        <v>88871.7</v>
      </c>
      <c r="AE1375" s="11">
        <f t="shared" si="3254"/>
        <v>88412.2</v>
      </c>
      <c r="AF1375" s="11">
        <f t="shared" si="3255"/>
        <v>88412.2</v>
      </c>
      <c r="AG1375" s="11">
        <f>AG1376+AG1378+AG1380</f>
        <v>0</v>
      </c>
      <c r="AH1375" s="11">
        <f t="shared" si="3256"/>
        <v>88871.7</v>
      </c>
      <c r="AI1375" s="11">
        <f t="shared" si="3257"/>
        <v>88412.2</v>
      </c>
      <c r="AJ1375" s="11">
        <f t="shared" si="3258"/>
        <v>88412.2</v>
      </c>
      <c r="AK1375" s="11">
        <f>AK1376+AK1378+AK1380</f>
        <v>0</v>
      </c>
      <c r="AL1375" s="11">
        <f>AL1376+AL1378+AL1380</f>
        <v>0</v>
      </c>
      <c r="AM1375" s="11">
        <f>AM1376+AM1378+AM1380</f>
        <v>0</v>
      </c>
      <c r="AN1375" s="11">
        <f t="shared" si="3259"/>
        <v>88871.7</v>
      </c>
      <c r="AO1375" s="11">
        <f t="shared" si="3260"/>
        <v>88412.2</v>
      </c>
      <c r="AP1375" s="11">
        <f t="shared" si="3261"/>
        <v>88412.2</v>
      </c>
      <c r="AQ1375" s="11">
        <f>AQ1376+AQ1378+AQ1380</f>
        <v>0</v>
      </c>
      <c r="AR1375" s="11">
        <f>AR1376+AR1378+AR1380</f>
        <v>0</v>
      </c>
      <c r="AS1375" s="11">
        <f>AS1376+AS1378+AS1380</f>
        <v>0</v>
      </c>
      <c r="AT1375" s="11">
        <f t="shared" si="3262"/>
        <v>88871.7</v>
      </c>
      <c r="AU1375" s="11">
        <f t="shared" si="3263"/>
        <v>88412.2</v>
      </c>
      <c r="AV1375" s="11">
        <f t="shared" si="3264"/>
        <v>88412.2</v>
      </c>
      <c r="AW1375" s="11">
        <f>AW1376+AW1378+AW1380</f>
        <v>0</v>
      </c>
      <c r="AX1375" s="11">
        <f>AX1376+AX1378+AX1380</f>
        <v>0</v>
      </c>
      <c r="AY1375" s="11">
        <f>AY1376+AY1378+AY1380</f>
        <v>0</v>
      </c>
      <c r="AZ1375" s="11">
        <f t="shared" si="3265"/>
        <v>88871.7</v>
      </c>
      <c r="BA1375" s="11">
        <f t="shared" si="3266"/>
        <v>88412.2</v>
      </c>
      <c r="BB1375" s="11">
        <f t="shared" si="3267"/>
        <v>88412.2</v>
      </c>
      <c r="BC1375" s="11">
        <f>BC1376+BC1378+BC1380</f>
        <v>0</v>
      </c>
      <c r="BD1375" s="11">
        <f>BD1376+BD1378+BD1380</f>
        <v>0</v>
      </c>
      <c r="BE1375" s="11">
        <f>BE1376+BE1378+BE1380</f>
        <v>0</v>
      </c>
      <c r="BF1375" s="11">
        <f t="shared" si="3268"/>
        <v>88871.7</v>
      </c>
      <c r="BG1375" s="11">
        <f t="shared" si="3269"/>
        <v>88412.2</v>
      </c>
      <c r="BH1375" s="11">
        <f t="shared" si="3270"/>
        <v>88412.2</v>
      </c>
      <c r="BI1375" s="11">
        <f>BI1376+BI1378+BI1380</f>
        <v>0</v>
      </c>
      <c r="BJ1375" s="11">
        <f>BJ1376+BJ1378+BJ1380</f>
        <v>0</v>
      </c>
      <c r="BK1375" s="11">
        <f>BK1376+BK1378+BK1380</f>
        <v>0</v>
      </c>
      <c r="BL1375" s="11">
        <f t="shared" si="3238"/>
        <v>88871.7</v>
      </c>
      <c r="BM1375" s="11">
        <f>BM1376+BM1378+BM1380</f>
        <v>0</v>
      </c>
      <c r="BN1375" s="43">
        <f t="shared" si="3242"/>
        <v>88871.7</v>
      </c>
      <c r="BO1375" s="11">
        <f t="shared" si="3343"/>
        <v>88412.2</v>
      </c>
      <c r="BP1375" s="11">
        <f>BP1376+BP1378+BP1380</f>
        <v>0</v>
      </c>
      <c r="BQ1375" s="43">
        <f t="shared" si="3243"/>
        <v>88412.2</v>
      </c>
      <c r="BR1375" s="11">
        <f t="shared" si="3344"/>
        <v>88412.2</v>
      </c>
      <c r="BS1375" s="11">
        <f>BS1376+BS1378+BS1380</f>
        <v>0</v>
      </c>
      <c r="BT1375" s="43">
        <f t="shared" si="3244"/>
        <v>88412.2</v>
      </c>
      <c r="BU1375" s="11">
        <f>BU1376+BU1378+BU1380</f>
        <v>0</v>
      </c>
      <c r="BV1375" s="21"/>
      <c r="BW1375" s="21"/>
      <c r="BX1375" s="1" t="str">
        <f t="shared" si="3345"/>
        <v/>
      </c>
    </row>
    <row r="1376" spans="1:76" ht="78" customHeight="1" x14ac:dyDescent="0.3">
      <c r="A1376" s="62" t="s">
        <v>892</v>
      </c>
      <c r="B1376" s="63" t="s">
        <v>167</v>
      </c>
      <c r="C1376" s="62"/>
      <c r="D1376" s="62"/>
      <c r="E1376" s="64" t="s">
        <v>168</v>
      </c>
      <c r="F1376" s="11">
        <f t="shared" ref="F1376:K1376" si="3348">F1377</f>
        <v>64129.7</v>
      </c>
      <c r="G1376" s="11">
        <f t="shared" si="3348"/>
        <v>66101.5</v>
      </c>
      <c r="H1376" s="11">
        <f t="shared" si="3348"/>
        <v>66101.5</v>
      </c>
      <c r="I1376" s="11">
        <f t="shared" si="3348"/>
        <v>0</v>
      </c>
      <c r="J1376" s="11">
        <f t="shared" si="3348"/>
        <v>0</v>
      </c>
      <c r="K1376" s="11">
        <f t="shared" si="3348"/>
        <v>0</v>
      </c>
      <c r="L1376" s="11">
        <f t="shared" si="3194"/>
        <v>64129.7</v>
      </c>
      <c r="M1376" s="11">
        <f t="shared" si="3195"/>
        <v>66101.5</v>
      </c>
      <c r="N1376" s="11">
        <f t="shared" si="3196"/>
        <v>66101.5</v>
      </c>
      <c r="O1376" s="11">
        <f>O1377</f>
        <v>9472.5</v>
      </c>
      <c r="P1376" s="11">
        <f>P1377</f>
        <v>11541.2</v>
      </c>
      <c r="Q1376" s="11">
        <f>Q1377</f>
        <v>11541.2</v>
      </c>
      <c r="R1376" s="11">
        <f t="shared" si="3247"/>
        <v>73602.2</v>
      </c>
      <c r="S1376" s="11">
        <f t="shared" si="3248"/>
        <v>77642.7</v>
      </c>
      <c r="T1376" s="11">
        <f t="shared" si="3249"/>
        <v>77642.7</v>
      </c>
      <c r="U1376" s="11">
        <f>U1377</f>
        <v>0</v>
      </c>
      <c r="V1376" s="11">
        <f>V1377</f>
        <v>0</v>
      </c>
      <c r="W1376" s="11">
        <f>W1377</f>
        <v>0</v>
      </c>
      <c r="X1376" s="11">
        <f t="shared" si="3250"/>
        <v>73602.2</v>
      </c>
      <c r="Y1376" s="11">
        <f t="shared" si="3251"/>
        <v>77642.7</v>
      </c>
      <c r="Z1376" s="11">
        <f t="shared" si="3252"/>
        <v>77642.7</v>
      </c>
      <c r="AA1376" s="11">
        <f>AA1377</f>
        <v>0</v>
      </c>
      <c r="AB1376" s="11">
        <f>AB1377</f>
        <v>0</v>
      </c>
      <c r="AC1376" s="11">
        <f>AC1377</f>
        <v>0</v>
      </c>
      <c r="AD1376" s="11">
        <f t="shared" si="3253"/>
        <v>73602.2</v>
      </c>
      <c r="AE1376" s="11">
        <f t="shared" si="3254"/>
        <v>77642.7</v>
      </c>
      <c r="AF1376" s="11">
        <f t="shared" si="3255"/>
        <v>77642.7</v>
      </c>
      <c r="AG1376" s="11">
        <f>AG1377</f>
        <v>0</v>
      </c>
      <c r="AH1376" s="11">
        <f t="shared" si="3256"/>
        <v>73602.2</v>
      </c>
      <c r="AI1376" s="11">
        <f t="shared" si="3257"/>
        <v>77642.7</v>
      </c>
      <c r="AJ1376" s="11">
        <f t="shared" si="3258"/>
        <v>77642.7</v>
      </c>
      <c r="AK1376" s="11">
        <f>AK1377</f>
        <v>0</v>
      </c>
      <c r="AL1376" s="11">
        <f>AL1377</f>
        <v>0</v>
      </c>
      <c r="AM1376" s="11">
        <f>AM1377</f>
        <v>0</v>
      </c>
      <c r="AN1376" s="11">
        <f t="shared" si="3259"/>
        <v>73602.2</v>
      </c>
      <c r="AO1376" s="11">
        <f t="shared" si="3260"/>
        <v>77642.7</v>
      </c>
      <c r="AP1376" s="11">
        <f t="shared" si="3261"/>
        <v>77642.7</v>
      </c>
      <c r="AQ1376" s="11">
        <f>AQ1377</f>
        <v>0</v>
      </c>
      <c r="AR1376" s="11">
        <f>AR1377</f>
        <v>0</v>
      </c>
      <c r="AS1376" s="11">
        <f>AS1377</f>
        <v>0</v>
      </c>
      <c r="AT1376" s="11">
        <f t="shared" si="3262"/>
        <v>73602.2</v>
      </c>
      <c r="AU1376" s="11">
        <f t="shared" si="3263"/>
        <v>77642.7</v>
      </c>
      <c r="AV1376" s="11">
        <f t="shared" si="3264"/>
        <v>77642.7</v>
      </c>
      <c r="AW1376" s="11">
        <f>AW1377</f>
        <v>0</v>
      </c>
      <c r="AX1376" s="11">
        <f>AX1377</f>
        <v>0</v>
      </c>
      <c r="AY1376" s="11">
        <f>AY1377</f>
        <v>0</v>
      </c>
      <c r="AZ1376" s="11">
        <f t="shared" si="3265"/>
        <v>73602.2</v>
      </c>
      <c r="BA1376" s="11">
        <f t="shared" si="3266"/>
        <v>77642.7</v>
      </c>
      <c r="BB1376" s="11">
        <f t="shared" si="3267"/>
        <v>77642.7</v>
      </c>
      <c r="BC1376" s="11">
        <f>BC1377</f>
        <v>0</v>
      </c>
      <c r="BD1376" s="11">
        <f>BD1377</f>
        <v>0</v>
      </c>
      <c r="BE1376" s="11">
        <f>BE1377</f>
        <v>0</v>
      </c>
      <c r="BF1376" s="11">
        <f t="shared" si="3268"/>
        <v>73602.2</v>
      </c>
      <c r="BG1376" s="11">
        <f t="shared" si="3269"/>
        <v>77642.7</v>
      </c>
      <c r="BH1376" s="11">
        <f t="shared" si="3270"/>
        <v>77642.7</v>
      </c>
      <c r="BI1376" s="11">
        <f>BI1377</f>
        <v>0</v>
      </c>
      <c r="BJ1376" s="11">
        <f>BJ1377</f>
        <v>0</v>
      </c>
      <c r="BK1376" s="11">
        <f>BK1377</f>
        <v>0</v>
      </c>
      <c r="BL1376" s="11">
        <f t="shared" si="3238"/>
        <v>73602.2</v>
      </c>
      <c r="BM1376" s="11">
        <f>BM1377</f>
        <v>0</v>
      </c>
      <c r="BN1376" s="43">
        <f t="shared" si="3242"/>
        <v>73602.2</v>
      </c>
      <c r="BO1376" s="11">
        <f t="shared" si="3343"/>
        <v>77642.7</v>
      </c>
      <c r="BP1376" s="11">
        <f>BP1377</f>
        <v>0</v>
      </c>
      <c r="BQ1376" s="43">
        <f t="shared" si="3243"/>
        <v>77642.7</v>
      </c>
      <c r="BR1376" s="11">
        <f t="shared" si="3344"/>
        <v>77642.7</v>
      </c>
      <c r="BS1376" s="11">
        <f>BS1377</f>
        <v>0</v>
      </c>
      <c r="BT1376" s="43">
        <f t="shared" si="3244"/>
        <v>77642.7</v>
      </c>
      <c r="BU1376" s="11">
        <f>BU1377</f>
        <v>0</v>
      </c>
      <c r="BV1376" s="21"/>
      <c r="BW1376" s="21"/>
      <c r="BX1376" s="1" t="str">
        <f t="shared" si="3345"/>
        <v/>
      </c>
    </row>
    <row r="1377" spans="1:76" ht="15.6" customHeight="1" x14ac:dyDescent="0.3">
      <c r="A1377" s="62" t="s">
        <v>892</v>
      </c>
      <c r="B1377" s="63" t="s">
        <v>167</v>
      </c>
      <c r="C1377" s="62" t="s">
        <v>71</v>
      </c>
      <c r="D1377" s="62" t="s">
        <v>78</v>
      </c>
      <c r="E1377" s="64" t="s">
        <v>79</v>
      </c>
      <c r="F1377" s="11">
        <v>64129.7</v>
      </c>
      <c r="G1377" s="11">
        <v>66101.5</v>
      </c>
      <c r="H1377" s="11">
        <v>66101.5</v>
      </c>
      <c r="I1377" s="11"/>
      <c r="J1377" s="11"/>
      <c r="K1377" s="11"/>
      <c r="L1377" s="11">
        <f t="shared" si="3194"/>
        <v>64129.7</v>
      </c>
      <c r="M1377" s="11">
        <f t="shared" si="3195"/>
        <v>66101.5</v>
      </c>
      <c r="N1377" s="11">
        <f t="shared" si="3196"/>
        <v>66101.5</v>
      </c>
      <c r="O1377" s="11">
        <v>9472.5</v>
      </c>
      <c r="P1377" s="11">
        <v>11541.2</v>
      </c>
      <c r="Q1377" s="11">
        <v>11541.2</v>
      </c>
      <c r="R1377" s="11">
        <f t="shared" si="3247"/>
        <v>73602.2</v>
      </c>
      <c r="S1377" s="11">
        <f t="shared" si="3248"/>
        <v>77642.7</v>
      </c>
      <c r="T1377" s="11">
        <f t="shared" si="3249"/>
        <v>77642.7</v>
      </c>
      <c r="U1377" s="11"/>
      <c r="V1377" s="11"/>
      <c r="W1377" s="11"/>
      <c r="X1377" s="11">
        <f t="shared" si="3250"/>
        <v>73602.2</v>
      </c>
      <c r="Y1377" s="11">
        <f t="shared" si="3251"/>
        <v>77642.7</v>
      </c>
      <c r="Z1377" s="11">
        <f t="shared" si="3252"/>
        <v>77642.7</v>
      </c>
      <c r="AA1377" s="11"/>
      <c r="AB1377" s="11"/>
      <c r="AC1377" s="11"/>
      <c r="AD1377" s="11">
        <f t="shared" si="3253"/>
        <v>73602.2</v>
      </c>
      <c r="AE1377" s="11">
        <f t="shared" si="3254"/>
        <v>77642.7</v>
      </c>
      <c r="AF1377" s="11">
        <f t="shared" si="3255"/>
        <v>77642.7</v>
      </c>
      <c r="AG1377" s="11"/>
      <c r="AH1377" s="11">
        <f t="shared" si="3256"/>
        <v>73602.2</v>
      </c>
      <c r="AI1377" s="11">
        <f t="shared" si="3257"/>
        <v>77642.7</v>
      </c>
      <c r="AJ1377" s="11">
        <f t="shared" si="3258"/>
        <v>77642.7</v>
      </c>
      <c r="AK1377" s="11"/>
      <c r="AL1377" s="11"/>
      <c r="AM1377" s="11"/>
      <c r="AN1377" s="11">
        <f t="shared" si="3259"/>
        <v>73602.2</v>
      </c>
      <c r="AO1377" s="11">
        <f t="shared" si="3260"/>
        <v>77642.7</v>
      </c>
      <c r="AP1377" s="11">
        <f t="shared" si="3261"/>
        <v>77642.7</v>
      </c>
      <c r="AQ1377" s="11"/>
      <c r="AR1377" s="11"/>
      <c r="AS1377" s="11"/>
      <c r="AT1377" s="11">
        <f t="shared" si="3262"/>
        <v>73602.2</v>
      </c>
      <c r="AU1377" s="11">
        <f t="shared" si="3263"/>
        <v>77642.7</v>
      </c>
      <c r="AV1377" s="11">
        <f t="shared" si="3264"/>
        <v>77642.7</v>
      </c>
      <c r="AW1377" s="11"/>
      <c r="AX1377" s="11"/>
      <c r="AY1377" s="11"/>
      <c r="AZ1377" s="11">
        <f t="shared" si="3265"/>
        <v>73602.2</v>
      </c>
      <c r="BA1377" s="11">
        <f t="shared" si="3266"/>
        <v>77642.7</v>
      </c>
      <c r="BB1377" s="11">
        <f t="shared" si="3267"/>
        <v>77642.7</v>
      </c>
      <c r="BC1377" s="11"/>
      <c r="BD1377" s="11"/>
      <c r="BE1377" s="11"/>
      <c r="BF1377" s="11">
        <f t="shared" si="3268"/>
        <v>73602.2</v>
      </c>
      <c r="BG1377" s="11">
        <f t="shared" si="3269"/>
        <v>77642.7</v>
      </c>
      <c r="BH1377" s="11">
        <f t="shared" si="3270"/>
        <v>77642.7</v>
      </c>
      <c r="BI1377" s="11"/>
      <c r="BJ1377" s="11"/>
      <c r="BK1377" s="11"/>
      <c r="BL1377" s="11">
        <f t="shared" si="3238"/>
        <v>73602.2</v>
      </c>
      <c r="BM1377" s="11"/>
      <c r="BN1377" s="43">
        <f t="shared" si="3242"/>
        <v>73602.2</v>
      </c>
      <c r="BO1377" s="11">
        <f t="shared" si="3343"/>
        <v>77642.7</v>
      </c>
      <c r="BP1377" s="11"/>
      <c r="BQ1377" s="43">
        <f t="shared" si="3243"/>
        <v>77642.7</v>
      </c>
      <c r="BR1377" s="11">
        <f t="shared" si="3344"/>
        <v>77642.7</v>
      </c>
      <c r="BS1377" s="11"/>
      <c r="BT1377" s="43">
        <f t="shared" si="3244"/>
        <v>77642.7</v>
      </c>
      <c r="BU1377" s="11"/>
      <c r="BV1377" s="21"/>
      <c r="BW1377" s="21"/>
      <c r="BX1377" s="1" t="str">
        <f t="shared" si="3345"/>
        <v>0407</v>
      </c>
    </row>
    <row r="1378" spans="1:76" ht="31.2" customHeight="1" x14ac:dyDescent="0.3">
      <c r="A1378" s="62" t="s">
        <v>892</v>
      </c>
      <c r="B1378" s="63" t="s">
        <v>64</v>
      </c>
      <c r="C1378" s="62"/>
      <c r="D1378" s="62"/>
      <c r="E1378" s="64" t="s">
        <v>65</v>
      </c>
      <c r="F1378" s="11">
        <f t="shared" ref="F1378:K1378" si="3349">F1379</f>
        <v>14913.199999999999</v>
      </c>
      <c r="G1378" s="11">
        <f t="shared" si="3349"/>
        <v>10450.199999999999</v>
      </c>
      <c r="H1378" s="11">
        <f t="shared" si="3349"/>
        <v>10460.199999999999</v>
      </c>
      <c r="I1378" s="11">
        <f t="shared" si="3349"/>
        <v>0</v>
      </c>
      <c r="J1378" s="11">
        <f t="shared" si="3349"/>
        <v>0</v>
      </c>
      <c r="K1378" s="11">
        <f t="shared" si="3349"/>
        <v>0</v>
      </c>
      <c r="L1378" s="11">
        <f t="shared" si="3194"/>
        <v>14913.199999999999</v>
      </c>
      <c r="M1378" s="11">
        <f t="shared" si="3195"/>
        <v>10450.199999999999</v>
      </c>
      <c r="N1378" s="11">
        <f t="shared" si="3196"/>
        <v>10460.199999999999</v>
      </c>
      <c r="O1378" s="11">
        <f>O1379</f>
        <v>0</v>
      </c>
      <c r="P1378" s="11">
        <f>P1379</f>
        <v>0</v>
      </c>
      <c r="Q1378" s="11">
        <f>Q1379</f>
        <v>0</v>
      </c>
      <c r="R1378" s="11">
        <f t="shared" si="3247"/>
        <v>14913.199999999999</v>
      </c>
      <c r="S1378" s="11">
        <f t="shared" si="3248"/>
        <v>10450.199999999999</v>
      </c>
      <c r="T1378" s="11">
        <f t="shared" si="3249"/>
        <v>10460.199999999999</v>
      </c>
      <c r="U1378" s="11">
        <f>U1379</f>
        <v>0</v>
      </c>
      <c r="V1378" s="11">
        <f>V1379</f>
        <v>0</v>
      </c>
      <c r="W1378" s="11">
        <f>W1379</f>
        <v>0</v>
      </c>
      <c r="X1378" s="11">
        <f t="shared" si="3250"/>
        <v>14913.199999999999</v>
      </c>
      <c r="Y1378" s="11">
        <f t="shared" si="3251"/>
        <v>10450.199999999999</v>
      </c>
      <c r="Z1378" s="11">
        <f t="shared" si="3252"/>
        <v>10460.199999999999</v>
      </c>
      <c r="AA1378" s="11">
        <f>AA1379</f>
        <v>0</v>
      </c>
      <c r="AB1378" s="11">
        <f>AB1379</f>
        <v>0</v>
      </c>
      <c r="AC1378" s="11">
        <f>AC1379</f>
        <v>0</v>
      </c>
      <c r="AD1378" s="11">
        <f t="shared" si="3253"/>
        <v>14913.199999999999</v>
      </c>
      <c r="AE1378" s="11">
        <f t="shared" si="3254"/>
        <v>10450.199999999999</v>
      </c>
      <c r="AF1378" s="11">
        <f t="shared" si="3255"/>
        <v>10460.199999999999</v>
      </c>
      <c r="AG1378" s="11">
        <f>AG1379</f>
        <v>0</v>
      </c>
      <c r="AH1378" s="11">
        <f t="shared" si="3256"/>
        <v>14913.199999999999</v>
      </c>
      <c r="AI1378" s="11">
        <f t="shared" si="3257"/>
        <v>10450.199999999999</v>
      </c>
      <c r="AJ1378" s="11">
        <f t="shared" si="3258"/>
        <v>10460.199999999999</v>
      </c>
      <c r="AK1378" s="11">
        <f>AK1379</f>
        <v>0</v>
      </c>
      <c r="AL1378" s="11">
        <f>AL1379</f>
        <v>0</v>
      </c>
      <c r="AM1378" s="11">
        <f>AM1379</f>
        <v>0</v>
      </c>
      <c r="AN1378" s="11">
        <f t="shared" si="3259"/>
        <v>14913.199999999999</v>
      </c>
      <c r="AO1378" s="11">
        <f t="shared" si="3260"/>
        <v>10450.199999999999</v>
      </c>
      <c r="AP1378" s="11">
        <f t="shared" si="3261"/>
        <v>10460.199999999999</v>
      </c>
      <c r="AQ1378" s="11">
        <f>AQ1379</f>
        <v>0</v>
      </c>
      <c r="AR1378" s="11">
        <f>AR1379</f>
        <v>0</v>
      </c>
      <c r="AS1378" s="11">
        <f>AS1379</f>
        <v>0</v>
      </c>
      <c r="AT1378" s="11">
        <f t="shared" si="3262"/>
        <v>14913.199999999999</v>
      </c>
      <c r="AU1378" s="11">
        <f t="shared" si="3263"/>
        <v>10450.199999999999</v>
      </c>
      <c r="AV1378" s="11">
        <f t="shared" si="3264"/>
        <v>10460.199999999999</v>
      </c>
      <c r="AW1378" s="11">
        <f>AW1379</f>
        <v>0</v>
      </c>
      <c r="AX1378" s="11">
        <f>AX1379</f>
        <v>0</v>
      </c>
      <c r="AY1378" s="11">
        <f>AY1379</f>
        <v>0</v>
      </c>
      <c r="AZ1378" s="11">
        <f t="shared" si="3265"/>
        <v>14913.199999999999</v>
      </c>
      <c r="BA1378" s="11">
        <f t="shared" si="3266"/>
        <v>10450.199999999999</v>
      </c>
      <c r="BB1378" s="11">
        <f t="shared" si="3267"/>
        <v>10460.199999999999</v>
      </c>
      <c r="BC1378" s="11">
        <f>BC1379</f>
        <v>0</v>
      </c>
      <c r="BD1378" s="11">
        <f>BD1379</f>
        <v>0</v>
      </c>
      <c r="BE1378" s="11">
        <f>BE1379</f>
        <v>0</v>
      </c>
      <c r="BF1378" s="11">
        <f t="shared" si="3268"/>
        <v>14913.199999999999</v>
      </c>
      <c r="BG1378" s="11">
        <f t="shared" si="3269"/>
        <v>10450.199999999999</v>
      </c>
      <c r="BH1378" s="11">
        <f t="shared" si="3270"/>
        <v>10460.199999999999</v>
      </c>
      <c r="BI1378" s="11">
        <f>BI1379</f>
        <v>0</v>
      </c>
      <c r="BJ1378" s="11">
        <f>BJ1379</f>
        <v>0</v>
      </c>
      <c r="BK1378" s="11">
        <f>BK1379</f>
        <v>0</v>
      </c>
      <c r="BL1378" s="11">
        <f t="shared" si="3238"/>
        <v>14913.199999999999</v>
      </c>
      <c r="BM1378" s="11">
        <f>BM1379</f>
        <v>0</v>
      </c>
      <c r="BN1378" s="43">
        <f t="shared" si="3242"/>
        <v>14913.199999999999</v>
      </c>
      <c r="BO1378" s="11">
        <f t="shared" si="3343"/>
        <v>10450.199999999999</v>
      </c>
      <c r="BP1378" s="11">
        <f>BP1379</f>
        <v>0</v>
      </c>
      <c r="BQ1378" s="43">
        <f t="shared" si="3243"/>
        <v>10450.199999999999</v>
      </c>
      <c r="BR1378" s="11">
        <f t="shared" si="3344"/>
        <v>10460.199999999999</v>
      </c>
      <c r="BS1378" s="11">
        <f>BS1379</f>
        <v>0</v>
      </c>
      <c r="BT1378" s="43">
        <f t="shared" si="3244"/>
        <v>10460.199999999999</v>
      </c>
      <c r="BU1378" s="11">
        <f>BU1379</f>
        <v>0</v>
      </c>
      <c r="BV1378" s="21"/>
      <c r="BW1378" s="21"/>
      <c r="BX1378" s="1" t="str">
        <f t="shared" si="3345"/>
        <v/>
      </c>
    </row>
    <row r="1379" spans="1:76" ht="15.6" customHeight="1" x14ac:dyDescent="0.3">
      <c r="A1379" s="62" t="s">
        <v>892</v>
      </c>
      <c r="B1379" s="63" t="s">
        <v>64</v>
      </c>
      <c r="C1379" s="62" t="s">
        <v>71</v>
      </c>
      <c r="D1379" s="62" t="s">
        <v>78</v>
      </c>
      <c r="E1379" s="64" t="s">
        <v>79</v>
      </c>
      <c r="F1379" s="11">
        <v>14913.199999999999</v>
      </c>
      <c r="G1379" s="11">
        <v>10450.199999999999</v>
      </c>
      <c r="H1379" s="11">
        <v>10460.199999999999</v>
      </c>
      <c r="I1379" s="11"/>
      <c r="J1379" s="11"/>
      <c r="K1379" s="11"/>
      <c r="L1379" s="11">
        <f t="shared" si="3194"/>
        <v>14913.199999999999</v>
      </c>
      <c r="M1379" s="11">
        <f t="shared" si="3195"/>
        <v>10450.199999999999</v>
      </c>
      <c r="N1379" s="11">
        <f t="shared" si="3196"/>
        <v>10460.199999999999</v>
      </c>
      <c r="O1379" s="11"/>
      <c r="P1379" s="11"/>
      <c r="Q1379" s="11"/>
      <c r="R1379" s="11">
        <f t="shared" si="3247"/>
        <v>14913.199999999999</v>
      </c>
      <c r="S1379" s="11">
        <f t="shared" si="3248"/>
        <v>10450.199999999999</v>
      </c>
      <c r="T1379" s="11">
        <f t="shared" si="3249"/>
        <v>10460.199999999999</v>
      </c>
      <c r="U1379" s="11"/>
      <c r="V1379" s="11"/>
      <c r="W1379" s="11"/>
      <c r="X1379" s="11">
        <f t="shared" si="3250"/>
        <v>14913.199999999999</v>
      </c>
      <c r="Y1379" s="11">
        <f t="shared" si="3251"/>
        <v>10450.199999999999</v>
      </c>
      <c r="Z1379" s="11">
        <f t="shared" si="3252"/>
        <v>10460.199999999999</v>
      </c>
      <c r="AA1379" s="11"/>
      <c r="AB1379" s="11"/>
      <c r="AC1379" s="11"/>
      <c r="AD1379" s="11">
        <f t="shared" si="3253"/>
        <v>14913.199999999999</v>
      </c>
      <c r="AE1379" s="11">
        <f t="shared" si="3254"/>
        <v>10450.199999999999</v>
      </c>
      <c r="AF1379" s="11">
        <f t="shared" si="3255"/>
        <v>10460.199999999999</v>
      </c>
      <c r="AG1379" s="11"/>
      <c r="AH1379" s="11">
        <f t="shared" si="3256"/>
        <v>14913.199999999999</v>
      </c>
      <c r="AI1379" s="11">
        <f t="shared" si="3257"/>
        <v>10450.199999999999</v>
      </c>
      <c r="AJ1379" s="11">
        <f t="shared" si="3258"/>
        <v>10460.199999999999</v>
      </c>
      <c r="AK1379" s="11"/>
      <c r="AL1379" s="11"/>
      <c r="AM1379" s="11"/>
      <c r="AN1379" s="11">
        <f t="shared" si="3259"/>
        <v>14913.199999999999</v>
      </c>
      <c r="AO1379" s="11">
        <f t="shared" si="3260"/>
        <v>10450.199999999999</v>
      </c>
      <c r="AP1379" s="11">
        <f t="shared" si="3261"/>
        <v>10460.199999999999</v>
      </c>
      <c r="AQ1379" s="11"/>
      <c r="AR1379" s="11"/>
      <c r="AS1379" s="11"/>
      <c r="AT1379" s="11">
        <f t="shared" si="3262"/>
        <v>14913.199999999999</v>
      </c>
      <c r="AU1379" s="11">
        <f t="shared" si="3263"/>
        <v>10450.199999999999</v>
      </c>
      <c r="AV1379" s="11">
        <f t="shared" si="3264"/>
        <v>10460.199999999999</v>
      </c>
      <c r="AW1379" s="11"/>
      <c r="AX1379" s="11"/>
      <c r="AY1379" s="11"/>
      <c r="AZ1379" s="11">
        <f t="shared" si="3265"/>
        <v>14913.199999999999</v>
      </c>
      <c r="BA1379" s="11">
        <f t="shared" si="3266"/>
        <v>10450.199999999999</v>
      </c>
      <c r="BB1379" s="11">
        <f t="shared" si="3267"/>
        <v>10460.199999999999</v>
      </c>
      <c r="BC1379" s="11"/>
      <c r="BD1379" s="11"/>
      <c r="BE1379" s="11"/>
      <c r="BF1379" s="11">
        <f t="shared" si="3268"/>
        <v>14913.199999999999</v>
      </c>
      <c r="BG1379" s="11">
        <f t="shared" si="3269"/>
        <v>10450.199999999999</v>
      </c>
      <c r="BH1379" s="11">
        <f t="shared" si="3270"/>
        <v>10460.199999999999</v>
      </c>
      <c r="BI1379" s="11"/>
      <c r="BJ1379" s="11"/>
      <c r="BK1379" s="11"/>
      <c r="BL1379" s="11">
        <f t="shared" si="3238"/>
        <v>14913.199999999999</v>
      </c>
      <c r="BM1379" s="11"/>
      <c r="BN1379" s="43">
        <f t="shared" si="3242"/>
        <v>14913.199999999999</v>
      </c>
      <c r="BO1379" s="11">
        <f t="shared" si="3343"/>
        <v>10450.199999999999</v>
      </c>
      <c r="BP1379" s="11"/>
      <c r="BQ1379" s="43">
        <f t="shared" si="3243"/>
        <v>10450.199999999999</v>
      </c>
      <c r="BR1379" s="11">
        <f t="shared" si="3344"/>
        <v>10460.199999999999</v>
      </c>
      <c r="BS1379" s="11"/>
      <c r="BT1379" s="43">
        <f t="shared" si="3244"/>
        <v>10460.199999999999</v>
      </c>
      <c r="BU1379" s="11"/>
      <c r="BV1379" s="21"/>
      <c r="BW1379" s="21"/>
      <c r="BX1379" s="1" t="str">
        <f t="shared" si="3345"/>
        <v>0407</v>
      </c>
    </row>
    <row r="1380" spans="1:76" ht="15.6" customHeight="1" x14ac:dyDescent="0.3">
      <c r="A1380" s="62" t="s">
        <v>892</v>
      </c>
      <c r="B1380" s="63" t="s">
        <v>58</v>
      </c>
      <c r="C1380" s="62"/>
      <c r="D1380" s="62"/>
      <c r="E1380" s="64" t="s">
        <v>59</v>
      </c>
      <c r="F1380" s="11">
        <f t="shared" ref="F1380:K1380" si="3350">F1381</f>
        <v>356.3</v>
      </c>
      <c r="G1380" s="11">
        <f t="shared" si="3350"/>
        <v>319.29999999999995</v>
      </c>
      <c r="H1380" s="11">
        <f t="shared" si="3350"/>
        <v>309.3</v>
      </c>
      <c r="I1380" s="11">
        <f t="shared" si="3350"/>
        <v>0</v>
      </c>
      <c r="J1380" s="11">
        <f t="shared" si="3350"/>
        <v>0</v>
      </c>
      <c r="K1380" s="11">
        <f t="shared" si="3350"/>
        <v>0</v>
      </c>
      <c r="L1380" s="11">
        <f t="shared" si="3194"/>
        <v>356.3</v>
      </c>
      <c r="M1380" s="11">
        <f t="shared" si="3195"/>
        <v>319.29999999999995</v>
      </c>
      <c r="N1380" s="11">
        <f t="shared" si="3196"/>
        <v>309.3</v>
      </c>
      <c r="O1380" s="11">
        <f>O1381</f>
        <v>0</v>
      </c>
      <c r="P1380" s="11">
        <f>P1381</f>
        <v>0</v>
      </c>
      <c r="Q1380" s="11">
        <f>Q1381</f>
        <v>0</v>
      </c>
      <c r="R1380" s="11">
        <f t="shared" si="3247"/>
        <v>356.3</v>
      </c>
      <c r="S1380" s="11">
        <f t="shared" si="3248"/>
        <v>319.29999999999995</v>
      </c>
      <c r="T1380" s="11">
        <f t="shared" si="3249"/>
        <v>309.3</v>
      </c>
      <c r="U1380" s="11">
        <f>U1381</f>
        <v>0</v>
      </c>
      <c r="V1380" s="11">
        <f>V1381</f>
        <v>0</v>
      </c>
      <c r="W1380" s="11">
        <f>W1381</f>
        <v>0</v>
      </c>
      <c r="X1380" s="11">
        <f t="shared" si="3250"/>
        <v>356.3</v>
      </c>
      <c r="Y1380" s="11">
        <f t="shared" si="3251"/>
        <v>319.29999999999995</v>
      </c>
      <c r="Z1380" s="11">
        <f t="shared" si="3252"/>
        <v>309.3</v>
      </c>
      <c r="AA1380" s="11">
        <f>AA1381</f>
        <v>0</v>
      </c>
      <c r="AB1380" s="11">
        <f>AB1381</f>
        <v>0</v>
      </c>
      <c r="AC1380" s="11">
        <f>AC1381</f>
        <v>0</v>
      </c>
      <c r="AD1380" s="11">
        <f t="shared" si="3253"/>
        <v>356.3</v>
      </c>
      <c r="AE1380" s="11">
        <f t="shared" si="3254"/>
        <v>319.29999999999995</v>
      </c>
      <c r="AF1380" s="11">
        <f t="shared" si="3255"/>
        <v>309.3</v>
      </c>
      <c r="AG1380" s="11">
        <f>AG1381</f>
        <v>0</v>
      </c>
      <c r="AH1380" s="11">
        <f t="shared" si="3256"/>
        <v>356.3</v>
      </c>
      <c r="AI1380" s="11">
        <f t="shared" si="3257"/>
        <v>319.29999999999995</v>
      </c>
      <c r="AJ1380" s="11">
        <f t="shared" si="3258"/>
        <v>309.3</v>
      </c>
      <c r="AK1380" s="11">
        <f>AK1381</f>
        <v>0</v>
      </c>
      <c r="AL1380" s="11">
        <f>AL1381</f>
        <v>0</v>
      </c>
      <c r="AM1380" s="11">
        <f>AM1381</f>
        <v>0</v>
      </c>
      <c r="AN1380" s="11">
        <f t="shared" si="3259"/>
        <v>356.3</v>
      </c>
      <c r="AO1380" s="11">
        <f t="shared" si="3260"/>
        <v>319.29999999999995</v>
      </c>
      <c r="AP1380" s="11">
        <f t="shared" si="3261"/>
        <v>309.3</v>
      </c>
      <c r="AQ1380" s="11">
        <f>AQ1381</f>
        <v>0</v>
      </c>
      <c r="AR1380" s="11">
        <f>AR1381</f>
        <v>0</v>
      </c>
      <c r="AS1380" s="11">
        <f>AS1381</f>
        <v>0</v>
      </c>
      <c r="AT1380" s="11">
        <f t="shared" si="3262"/>
        <v>356.3</v>
      </c>
      <c r="AU1380" s="11">
        <f t="shared" si="3263"/>
        <v>319.29999999999995</v>
      </c>
      <c r="AV1380" s="11">
        <f t="shared" si="3264"/>
        <v>309.3</v>
      </c>
      <c r="AW1380" s="11">
        <f>AW1381</f>
        <v>0</v>
      </c>
      <c r="AX1380" s="11">
        <f>AX1381</f>
        <v>0</v>
      </c>
      <c r="AY1380" s="11">
        <f>AY1381</f>
        <v>0</v>
      </c>
      <c r="AZ1380" s="11">
        <f t="shared" si="3265"/>
        <v>356.3</v>
      </c>
      <c r="BA1380" s="11">
        <f t="shared" si="3266"/>
        <v>319.29999999999995</v>
      </c>
      <c r="BB1380" s="11">
        <f t="shared" si="3267"/>
        <v>309.3</v>
      </c>
      <c r="BC1380" s="11">
        <f>BC1381</f>
        <v>0</v>
      </c>
      <c r="BD1380" s="11">
        <f>BD1381</f>
        <v>0</v>
      </c>
      <c r="BE1380" s="11">
        <f>BE1381</f>
        <v>0</v>
      </c>
      <c r="BF1380" s="11">
        <f t="shared" si="3268"/>
        <v>356.3</v>
      </c>
      <c r="BG1380" s="11">
        <f t="shared" si="3269"/>
        <v>319.29999999999995</v>
      </c>
      <c r="BH1380" s="11">
        <f t="shared" si="3270"/>
        <v>309.3</v>
      </c>
      <c r="BI1380" s="11">
        <f>BI1381</f>
        <v>0</v>
      </c>
      <c r="BJ1380" s="11">
        <f>BJ1381</f>
        <v>0</v>
      </c>
      <c r="BK1380" s="11">
        <f>BK1381</f>
        <v>0</v>
      </c>
      <c r="BL1380" s="11">
        <f t="shared" si="3238"/>
        <v>356.3</v>
      </c>
      <c r="BM1380" s="11">
        <f>BM1381</f>
        <v>0</v>
      </c>
      <c r="BN1380" s="43">
        <f t="shared" si="3242"/>
        <v>356.3</v>
      </c>
      <c r="BO1380" s="11">
        <f t="shared" si="3343"/>
        <v>319.29999999999995</v>
      </c>
      <c r="BP1380" s="11">
        <f>BP1381</f>
        <v>0</v>
      </c>
      <c r="BQ1380" s="43">
        <f t="shared" si="3243"/>
        <v>319.29999999999995</v>
      </c>
      <c r="BR1380" s="11">
        <f t="shared" si="3344"/>
        <v>309.3</v>
      </c>
      <c r="BS1380" s="11">
        <f>BS1381</f>
        <v>0</v>
      </c>
      <c r="BT1380" s="43">
        <f t="shared" si="3244"/>
        <v>309.3</v>
      </c>
      <c r="BU1380" s="11">
        <f>BU1381</f>
        <v>0</v>
      </c>
      <c r="BV1380" s="21"/>
      <c r="BW1380" s="21"/>
      <c r="BX1380" s="1" t="str">
        <f t="shared" si="3345"/>
        <v/>
      </c>
    </row>
    <row r="1381" spans="1:76" ht="15.6" customHeight="1" x14ac:dyDescent="0.3">
      <c r="A1381" s="62" t="s">
        <v>892</v>
      </c>
      <c r="B1381" s="63" t="s">
        <v>58</v>
      </c>
      <c r="C1381" s="62" t="s">
        <v>71</v>
      </c>
      <c r="D1381" s="62" t="s">
        <v>78</v>
      </c>
      <c r="E1381" s="64" t="s">
        <v>79</v>
      </c>
      <c r="F1381" s="11">
        <v>356.3</v>
      </c>
      <c r="G1381" s="11">
        <v>319.29999999999995</v>
      </c>
      <c r="H1381" s="11">
        <v>309.3</v>
      </c>
      <c r="I1381" s="11"/>
      <c r="J1381" s="11"/>
      <c r="K1381" s="11"/>
      <c r="L1381" s="11">
        <f t="shared" si="3194"/>
        <v>356.3</v>
      </c>
      <c r="M1381" s="11">
        <f t="shared" si="3195"/>
        <v>319.29999999999995</v>
      </c>
      <c r="N1381" s="11">
        <f t="shared" si="3196"/>
        <v>309.3</v>
      </c>
      <c r="O1381" s="11"/>
      <c r="P1381" s="11"/>
      <c r="Q1381" s="11"/>
      <c r="R1381" s="11">
        <f t="shared" si="3247"/>
        <v>356.3</v>
      </c>
      <c r="S1381" s="11">
        <f t="shared" si="3248"/>
        <v>319.29999999999995</v>
      </c>
      <c r="T1381" s="11">
        <f t="shared" si="3249"/>
        <v>309.3</v>
      </c>
      <c r="U1381" s="11"/>
      <c r="V1381" s="11"/>
      <c r="W1381" s="11"/>
      <c r="X1381" s="11">
        <f t="shared" si="3250"/>
        <v>356.3</v>
      </c>
      <c r="Y1381" s="11">
        <f t="shared" si="3251"/>
        <v>319.29999999999995</v>
      </c>
      <c r="Z1381" s="11">
        <f t="shared" si="3252"/>
        <v>309.3</v>
      </c>
      <c r="AA1381" s="11"/>
      <c r="AB1381" s="11"/>
      <c r="AC1381" s="11"/>
      <c r="AD1381" s="11">
        <f t="shared" si="3253"/>
        <v>356.3</v>
      </c>
      <c r="AE1381" s="11">
        <f t="shared" si="3254"/>
        <v>319.29999999999995</v>
      </c>
      <c r="AF1381" s="11">
        <f t="shared" si="3255"/>
        <v>309.3</v>
      </c>
      <c r="AG1381" s="11"/>
      <c r="AH1381" s="11">
        <f t="shared" si="3256"/>
        <v>356.3</v>
      </c>
      <c r="AI1381" s="11">
        <f t="shared" si="3257"/>
        <v>319.29999999999995</v>
      </c>
      <c r="AJ1381" s="11">
        <f t="shared" si="3258"/>
        <v>309.3</v>
      </c>
      <c r="AK1381" s="11"/>
      <c r="AL1381" s="11"/>
      <c r="AM1381" s="11"/>
      <c r="AN1381" s="11">
        <f t="shared" si="3259"/>
        <v>356.3</v>
      </c>
      <c r="AO1381" s="11">
        <f t="shared" si="3260"/>
        <v>319.29999999999995</v>
      </c>
      <c r="AP1381" s="11">
        <f t="shared" si="3261"/>
        <v>309.3</v>
      </c>
      <c r="AQ1381" s="11"/>
      <c r="AR1381" s="11"/>
      <c r="AS1381" s="11"/>
      <c r="AT1381" s="11">
        <f t="shared" si="3262"/>
        <v>356.3</v>
      </c>
      <c r="AU1381" s="11">
        <f t="shared" si="3263"/>
        <v>319.29999999999995</v>
      </c>
      <c r="AV1381" s="11">
        <f t="shared" si="3264"/>
        <v>309.3</v>
      </c>
      <c r="AW1381" s="11"/>
      <c r="AX1381" s="11"/>
      <c r="AY1381" s="11"/>
      <c r="AZ1381" s="11">
        <f t="shared" si="3265"/>
        <v>356.3</v>
      </c>
      <c r="BA1381" s="11">
        <f t="shared" si="3266"/>
        <v>319.29999999999995</v>
      </c>
      <c r="BB1381" s="11">
        <f t="shared" si="3267"/>
        <v>309.3</v>
      </c>
      <c r="BC1381" s="11"/>
      <c r="BD1381" s="11"/>
      <c r="BE1381" s="11"/>
      <c r="BF1381" s="11">
        <f t="shared" si="3268"/>
        <v>356.3</v>
      </c>
      <c r="BG1381" s="11">
        <f t="shared" si="3269"/>
        <v>319.29999999999995</v>
      </c>
      <c r="BH1381" s="11">
        <f t="shared" si="3270"/>
        <v>309.3</v>
      </c>
      <c r="BI1381" s="11"/>
      <c r="BJ1381" s="11"/>
      <c r="BK1381" s="11"/>
      <c r="BL1381" s="11">
        <f t="shared" si="3238"/>
        <v>356.3</v>
      </c>
      <c r="BM1381" s="11"/>
      <c r="BN1381" s="43">
        <f t="shared" si="3242"/>
        <v>356.3</v>
      </c>
      <c r="BO1381" s="11">
        <f t="shared" si="3343"/>
        <v>319.29999999999995</v>
      </c>
      <c r="BP1381" s="11"/>
      <c r="BQ1381" s="43">
        <f t="shared" si="3243"/>
        <v>319.29999999999995</v>
      </c>
      <c r="BR1381" s="11">
        <f t="shared" si="3344"/>
        <v>309.3</v>
      </c>
      <c r="BS1381" s="11"/>
      <c r="BT1381" s="43">
        <f t="shared" si="3244"/>
        <v>309.3</v>
      </c>
      <c r="BU1381" s="11"/>
      <c r="BV1381" s="21"/>
      <c r="BW1381" s="21"/>
      <c r="BX1381" s="1" t="str">
        <f t="shared" si="3345"/>
        <v>0407</v>
      </c>
    </row>
    <row r="1382" spans="1:76" ht="31.2" customHeight="1" x14ac:dyDescent="0.3">
      <c r="A1382" s="62" t="s">
        <v>893</v>
      </c>
      <c r="B1382" s="63"/>
      <c r="C1382" s="62"/>
      <c r="D1382" s="62"/>
      <c r="E1382" s="64" t="s">
        <v>894</v>
      </c>
      <c r="F1382" s="11">
        <f t="shared" ref="F1382:F1383" si="3351">F1383</f>
        <v>57895.5</v>
      </c>
      <c r="G1382" s="11">
        <f t="shared" ref="G1382:G1383" si="3352">G1383</f>
        <v>58052.5</v>
      </c>
      <c r="H1382" s="11">
        <f t="shared" ref="H1382:H1383" si="3353">H1383</f>
        <v>58052.5</v>
      </c>
      <c r="I1382" s="11">
        <f t="shared" ref="I1382:I1383" si="3354">I1383</f>
        <v>-3043.7</v>
      </c>
      <c r="J1382" s="11">
        <f t="shared" ref="J1382:J1383" si="3355">J1383</f>
        <v>-3652.5</v>
      </c>
      <c r="K1382" s="11">
        <f t="shared" ref="K1382:K1383" si="3356">K1383</f>
        <v>-3652.5</v>
      </c>
      <c r="L1382" s="11">
        <f t="shared" si="3194"/>
        <v>54851.8</v>
      </c>
      <c r="M1382" s="11">
        <f t="shared" si="3195"/>
        <v>54400</v>
      </c>
      <c r="N1382" s="11">
        <f t="shared" si="3196"/>
        <v>54400</v>
      </c>
      <c r="O1382" s="11">
        <f t="shared" ref="O1382:O1383" si="3357">O1383</f>
        <v>23741.1</v>
      </c>
      <c r="P1382" s="11">
        <f t="shared" ref="P1382:P1383" si="3358">P1383</f>
        <v>1730.5</v>
      </c>
      <c r="Q1382" s="11">
        <f t="shared" ref="Q1382:Q1383" si="3359">Q1383</f>
        <v>1730.5</v>
      </c>
      <c r="R1382" s="11">
        <f t="shared" si="3247"/>
        <v>78592.899999999994</v>
      </c>
      <c r="S1382" s="11">
        <f t="shared" si="3248"/>
        <v>56130.5</v>
      </c>
      <c r="T1382" s="11">
        <f t="shared" si="3249"/>
        <v>56130.5</v>
      </c>
      <c r="U1382" s="11">
        <f t="shared" ref="U1382:U1383" si="3360">U1383</f>
        <v>0</v>
      </c>
      <c r="V1382" s="11">
        <f t="shared" ref="V1382:V1383" si="3361">V1383</f>
        <v>0</v>
      </c>
      <c r="W1382" s="11">
        <f t="shared" ref="W1382:W1383" si="3362">W1383</f>
        <v>0</v>
      </c>
      <c r="X1382" s="11">
        <f t="shared" si="3250"/>
        <v>78592.899999999994</v>
      </c>
      <c r="Y1382" s="11">
        <f t="shared" si="3251"/>
        <v>56130.5</v>
      </c>
      <c r="Z1382" s="11">
        <f t="shared" si="3252"/>
        <v>56130.5</v>
      </c>
      <c r="AA1382" s="11">
        <f t="shared" ref="AA1382:AA1383" si="3363">AA1383</f>
        <v>20228.900000000001</v>
      </c>
      <c r="AB1382" s="11">
        <f t="shared" ref="AB1382:AB1383" si="3364">AB1383</f>
        <v>18090</v>
      </c>
      <c r="AC1382" s="11">
        <f t="shared" ref="AC1382:AC1383" si="3365">AC1383</f>
        <v>0</v>
      </c>
      <c r="AD1382" s="11">
        <f t="shared" si="3253"/>
        <v>98821.799999999988</v>
      </c>
      <c r="AE1382" s="11">
        <f t="shared" si="3254"/>
        <v>74220.5</v>
      </c>
      <c r="AF1382" s="11">
        <f t="shared" si="3255"/>
        <v>56130.5</v>
      </c>
      <c r="AG1382" s="11">
        <f t="shared" ref="AG1382:AG1383" si="3366">AG1383</f>
        <v>0</v>
      </c>
      <c r="AH1382" s="11">
        <f t="shared" si="3256"/>
        <v>98821.799999999988</v>
      </c>
      <c r="AI1382" s="11">
        <f t="shared" si="3257"/>
        <v>74220.5</v>
      </c>
      <c r="AJ1382" s="11">
        <f t="shared" si="3258"/>
        <v>56130.5</v>
      </c>
      <c r="AK1382" s="11">
        <f t="shared" ref="AK1382:AK1383" si="3367">AK1383</f>
        <v>0</v>
      </c>
      <c r="AL1382" s="11">
        <f t="shared" ref="AL1382:AL1383" si="3368">AL1383</f>
        <v>0</v>
      </c>
      <c r="AM1382" s="11">
        <f t="shared" ref="AM1382:AM1383" si="3369">AM1383</f>
        <v>0</v>
      </c>
      <c r="AN1382" s="11">
        <f t="shared" si="3259"/>
        <v>98821.799999999988</v>
      </c>
      <c r="AO1382" s="11">
        <f t="shared" si="3260"/>
        <v>74220.5</v>
      </c>
      <c r="AP1382" s="11">
        <f t="shared" si="3261"/>
        <v>56130.5</v>
      </c>
      <c r="AQ1382" s="11">
        <f t="shared" ref="AQ1382:AQ1383" si="3370">AQ1383</f>
        <v>0</v>
      </c>
      <c r="AR1382" s="11">
        <f t="shared" ref="AR1382:AR1383" si="3371">AR1383</f>
        <v>0</v>
      </c>
      <c r="AS1382" s="11">
        <f t="shared" ref="AS1382:AS1383" si="3372">AS1383</f>
        <v>0</v>
      </c>
      <c r="AT1382" s="11">
        <f t="shared" si="3262"/>
        <v>98821.799999999988</v>
      </c>
      <c r="AU1382" s="11">
        <f t="shared" si="3263"/>
        <v>74220.5</v>
      </c>
      <c r="AV1382" s="11">
        <f t="shared" si="3264"/>
        <v>56130.5</v>
      </c>
      <c r="AW1382" s="11">
        <f t="shared" ref="AW1382:AW1383" si="3373">AW1383</f>
        <v>0</v>
      </c>
      <c r="AX1382" s="11">
        <f t="shared" ref="AX1382:AX1383" si="3374">AX1383</f>
        <v>0</v>
      </c>
      <c r="AY1382" s="11">
        <f t="shared" ref="AY1382:AY1383" si="3375">AY1383</f>
        <v>0</v>
      </c>
      <c r="AZ1382" s="11">
        <f t="shared" si="3265"/>
        <v>98821.799999999988</v>
      </c>
      <c r="BA1382" s="11">
        <f t="shared" si="3266"/>
        <v>74220.5</v>
      </c>
      <c r="BB1382" s="11">
        <f t="shared" si="3267"/>
        <v>56130.5</v>
      </c>
      <c r="BC1382" s="11">
        <f t="shared" ref="BC1382:BC1383" si="3376">BC1383</f>
        <v>0</v>
      </c>
      <c r="BD1382" s="11">
        <f t="shared" ref="BD1382:BD1383" si="3377">BD1383</f>
        <v>0</v>
      </c>
      <c r="BE1382" s="11">
        <f t="shared" ref="BE1382:BE1383" si="3378">BE1383</f>
        <v>0</v>
      </c>
      <c r="BF1382" s="11">
        <f t="shared" si="3268"/>
        <v>98821.799999999988</v>
      </c>
      <c r="BG1382" s="11">
        <f t="shared" si="3269"/>
        <v>74220.5</v>
      </c>
      <c r="BH1382" s="11">
        <f t="shared" si="3270"/>
        <v>56130.5</v>
      </c>
      <c r="BI1382" s="11">
        <f t="shared" ref="BI1382:BI1383" si="3379">BI1383</f>
        <v>-1132.058</v>
      </c>
      <c r="BJ1382" s="11">
        <f t="shared" ref="BJ1382:BJ1383" si="3380">BJ1383</f>
        <v>0</v>
      </c>
      <c r="BK1382" s="11">
        <f t="shared" ref="BK1382:BK1383" si="3381">BK1383</f>
        <v>0</v>
      </c>
      <c r="BL1382" s="11">
        <f t="shared" si="3238"/>
        <v>97689.741999999984</v>
      </c>
      <c r="BM1382" s="11">
        <f t="shared" ref="BM1382:BM1383" si="3382">BM1383</f>
        <v>0</v>
      </c>
      <c r="BN1382" s="43">
        <f t="shared" si="3242"/>
        <v>97689.741999999984</v>
      </c>
      <c r="BO1382" s="11">
        <f t="shared" si="3343"/>
        <v>74220.5</v>
      </c>
      <c r="BP1382" s="11">
        <f t="shared" ref="BP1382:BU1383" si="3383">BP1383</f>
        <v>0</v>
      </c>
      <c r="BQ1382" s="43">
        <f t="shared" si="3243"/>
        <v>74220.5</v>
      </c>
      <c r="BR1382" s="11">
        <f t="shared" si="3344"/>
        <v>56130.5</v>
      </c>
      <c r="BS1382" s="11">
        <f t="shared" si="3383"/>
        <v>0</v>
      </c>
      <c r="BT1382" s="43">
        <f t="shared" si="3244"/>
        <v>56130.5</v>
      </c>
      <c r="BU1382" s="11">
        <f t="shared" si="3383"/>
        <v>0</v>
      </c>
      <c r="BV1382" s="21"/>
      <c r="BW1382" s="21"/>
      <c r="BX1382" s="1" t="str">
        <f t="shared" si="3345"/>
        <v/>
      </c>
    </row>
    <row r="1383" spans="1:76" ht="31.2" customHeight="1" x14ac:dyDescent="0.3">
      <c r="A1383" s="62" t="s">
        <v>893</v>
      </c>
      <c r="B1383" s="63" t="s">
        <v>64</v>
      </c>
      <c r="C1383" s="62"/>
      <c r="D1383" s="62"/>
      <c r="E1383" s="64" t="s">
        <v>65</v>
      </c>
      <c r="F1383" s="11">
        <f t="shared" si="3351"/>
        <v>57895.5</v>
      </c>
      <c r="G1383" s="11">
        <f t="shared" si="3352"/>
        <v>58052.5</v>
      </c>
      <c r="H1383" s="11">
        <f t="shared" si="3353"/>
        <v>58052.5</v>
      </c>
      <c r="I1383" s="11">
        <f t="shared" si="3354"/>
        <v>-3043.7</v>
      </c>
      <c r="J1383" s="11">
        <f t="shared" si="3355"/>
        <v>-3652.5</v>
      </c>
      <c r="K1383" s="11">
        <f t="shared" si="3356"/>
        <v>-3652.5</v>
      </c>
      <c r="L1383" s="11">
        <f t="shared" si="3194"/>
        <v>54851.8</v>
      </c>
      <c r="M1383" s="11">
        <f t="shared" si="3195"/>
        <v>54400</v>
      </c>
      <c r="N1383" s="11">
        <f t="shared" si="3196"/>
        <v>54400</v>
      </c>
      <c r="O1383" s="11">
        <f t="shared" si="3357"/>
        <v>23741.1</v>
      </c>
      <c r="P1383" s="11">
        <f t="shared" si="3358"/>
        <v>1730.5</v>
      </c>
      <c r="Q1383" s="11">
        <f t="shared" si="3359"/>
        <v>1730.5</v>
      </c>
      <c r="R1383" s="11">
        <f t="shared" si="3247"/>
        <v>78592.899999999994</v>
      </c>
      <c r="S1383" s="11">
        <f t="shared" si="3248"/>
        <v>56130.5</v>
      </c>
      <c r="T1383" s="11">
        <f t="shared" si="3249"/>
        <v>56130.5</v>
      </c>
      <c r="U1383" s="11">
        <f t="shared" si="3360"/>
        <v>0</v>
      </c>
      <c r="V1383" s="11">
        <f t="shared" si="3361"/>
        <v>0</v>
      </c>
      <c r="W1383" s="11">
        <f t="shared" si="3362"/>
        <v>0</v>
      </c>
      <c r="X1383" s="11">
        <f t="shared" si="3250"/>
        <v>78592.899999999994</v>
      </c>
      <c r="Y1383" s="11">
        <f t="shared" si="3251"/>
        <v>56130.5</v>
      </c>
      <c r="Z1383" s="11">
        <f t="shared" si="3252"/>
        <v>56130.5</v>
      </c>
      <c r="AA1383" s="11">
        <f t="shared" si="3363"/>
        <v>20228.900000000001</v>
      </c>
      <c r="AB1383" s="11">
        <f t="shared" si="3364"/>
        <v>18090</v>
      </c>
      <c r="AC1383" s="11">
        <f t="shared" si="3365"/>
        <v>0</v>
      </c>
      <c r="AD1383" s="11">
        <f t="shared" si="3253"/>
        <v>98821.799999999988</v>
      </c>
      <c r="AE1383" s="11">
        <f t="shared" si="3254"/>
        <v>74220.5</v>
      </c>
      <c r="AF1383" s="11">
        <f t="shared" si="3255"/>
        <v>56130.5</v>
      </c>
      <c r="AG1383" s="11">
        <f t="shared" si="3366"/>
        <v>0</v>
      </c>
      <c r="AH1383" s="11">
        <f t="shared" si="3256"/>
        <v>98821.799999999988</v>
      </c>
      <c r="AI1383" s="11">
        <f t="shared" si="3257"/>
        <v>74220.5</v>
      </c>
      <c r="AJ1383" s="11">
        <f t="shared" si="3258"/>
        <v>56130.5</v>
      </c>
      <c r="AK1383" s="11">
        <f t="shared" si="3367"/>
        <v>0</v>
      </c>
      <c r="AL1383" s="11">
        <f t="shared" si="3368"/>
        <v>0</v>
      </c>
      <c r="AM1383" s="11">
        <f t="shared" si="3369"/>
        <v>0</v>
      </c>
      <c r="AN1383" s="11">
        <f t="shared" si="3259"/>
        <v>98821.799999999988</v>
      </c>
      <c r="AO1383" s="11">
        <f t="shared" si="3260"/>
        <v>74220.5</v>
      </c>
      <c r="AP1383" s="11">
        <f t="shared" si="3261"/>
        <v>56130.5</v>
      </c>
      <c r="AQ1383" s="11">
        <f t="shared" si="3370"/>
        <v>0</v>
      </c>
      <c r="AR1383" s="11">
        <f t="shared" si="3371"/>
        <v>0</v>
      </c>
      <c r="AS1383" s="11">
        <f t="shared" si="3372"/>
        <v>0</v>
      </c>
      <c r="AT1383" s="11">
        <f t="shared" si="3262"/>
        <v>98821.799999999988</v>
      </c>
      <c r="AU1383" s="11">
        <f t="shared" si="3263"/>
        <v>74220.5</v>
      </c>
      <c r="AV1383" s="11">
        <f t="shared" si="3264"/>
        <v>56130.5</v>
      </c>
      <c r="AW1383" s="11">
        <f t="shared" si="3373"/>
        <v>0</v>
      </c>
      <c r="AX1383" s="11">
        <f t="shared" si="3374"/>
        <v>0</v>
      </c>
      <c r="AY1383" s="11">
        <f t="shared" si="3375"/>
        <v>0</v>
      </c>
      <c r="AZ1383" s="11">
        <f t="shared" si="3265"/>
        <v>98821.799999999988</v>
      </c>
      <c r="BA1383" s="11">
        <f t="shared" si="3266"/>
        <v>74220.5</v>
      </c>
      <c r="BB1383" s="11">
        <f t="shared" si="3267"/>
        <v>56130.5</v>
      </c>
      <c r="BC1383" s="11">
        <f t="shared" si="3376"/>
        <v>0</v>
      </c>
      <c r="BD1383" s="11">
        <f t="shared" si="3377"/>
        <v>0</v>
      </c>
      <c r="BE1383" s="11">
        <f t="shared" si="3378"/>
        <v>0</v>
      </c>
      <c r="BF1383" s="11">
        <f t="shared" si="3268"/>
        <v>98821.799999999988</v>
      </c>
      <c r="BG1383" s="11">
        <f t="shared" si="3269"/>
        <v>74220.5</v>
      </c>
      <c r="BH1383" s="11">
        <f t="shared" si="3270"/>
        <v>56130.5</v>
      </c>
      <c r="BI1383" s="11">
        <f t="shared" si="3379"/>
        <v>-1132.058</v>
      </c>
      <c r="BJ1383" s="11">
        <f t="shared" si="3380"/>
        <v>0</v>
      </c>
      <c r="BK1383" s="11">
        <f t="shared" si="3381"/>
        <v>0</v>
      </c>
      <c r="BL1383" s="11">
        <f t="shared" si="3238"/>
        <v>97689.741999999984</v>
      </c>
      <c r="BM1383" s="11">
        <f t="shared" si="3382"/>
        <v>0</v>
      </c>
      <c r="BN1383" s="43">
        <f t="shared" si="3242"/>
        <v>97689.741999999984</v>
      </c>
      <c r="BO1383" s="11">
        <f t="shared" si="3343"/>
        <v>74220.5</v>
      </c>
      <c r="BP1383" s="11">
        <f t="shared" si="3383"/>
        <v>0</v>
      </c>
      <c r="BQ1383" s="43">
        <f t="shared" si="3243"/>
        <v>74220.5</v>
      </c>
      <c r="BR1383" s="11">
        <f t="shared" si="3344"/>
        <v>56130.5</v>
      </c>
      <c r="BS1383" s="11">
        <f t="shared" si="3383"/>
        <v>0</v>
      </c>
      <c r="BT1383" s="43">
        <f t="shared" si="3244"/>
        <v>56130.5</v>
      </c>
      <c r="BU1383" s="11">
        <f t="shared" si="3383"/>
        <v>0</v>
      </c>
      <c r="BV1383" s="21"/>
      <c r="BW1383" s="21"/>
      <c r="BX1383" s="1" t="str">
        <f t="shared" si="3345"/>
        <v/>
      </c>
    </row>
    <row r="1384" spans="1:76" ht="15.6" customHeight="1" x14ac:dyDescent="0.3">
      <c r="A1384" s="62" t="s">
        <v>893</v>
      </c>
      <c r="B1384" s="63" t="s">
        <v>64</v>
      </c>
      <c r="C1384" s="62" t="s">
        <v>71</v>
      </c>
      <c r="D1384" s="62" t="s">
        <v>78</v>
      </c>
      <c r="E1384" s="64" t="s">
        <v>79</v>
      </c>
      <c r="F1384" s="11">
        <v>57895.5</v>
      </c>
      <c r="G1384" s="11">
        <v>58052.5</v>
      </c>
      <c r="H1384" s="11">
        <v>58052.5</v>
      </c>
      <c r="I1384" s="11">
        <v>-3043.7</v>
      </c>
      <c r="J1384" s="11">
        <v>-3652.5</v>
      </c>
      <c r="K1384" s="11">
        <v>-3652.5</v>
      </c>
      <c r="L1384" s="11">
        <f t="shared" si="3194"/>
        <v>54851.8</v>
      </c>
      <c r="M1384" s="11">
        <f t="shared" si="3195"/>
        <v>54400</v>
      </c>
      <c r="N1384" s="11">
        <f t="shared" si="3196"/>
        <v>54400</v>
      </c>
      <c r="O1384" s="11">
        <v>23741.1</v>
      </c>
      <c r="P1384" s="11">
        <v>1730.5</v>
      </c>
      <c r="Q1384" s="11">
        <v>1730.5</v>
      </c>
      <c r="R1384" s="11">
        <f t="shared" si="3247"/>
        <v>78592.899999999994</v>
      </c>
      <c r="S1384" s="11">
        <f t="shared" si="3248"/>
        <v>56130.5</v>
      </c>
      <c r="T1384" s="11">
        <f t="shared" si="3249"/>
        <v>56130.5</v>
      </c>
      <c r="U1384" s="11"/>
      <c r="V1384" s="11"/>
      <c r="W1384" s="11"/>
      <c r="X1384" s="11">
        <f t="shared" si="3250"/>
        <v>78592.899999999994</v>
      </c>
      <c r="Y1384" s="11">
        <f t="shared" si="3251"/>
        <v>56130.5</v>
      </c>
      <c r="Z1384" s="11">
        <f t="shared" si="3252"/>
        <v>56130.5</v>
      </c>
      <c r="AA1384" s="11">
        <v>20228.900000000001</v>
      </c>
      <c r="AB1384" s="11">
        <v>18090</v>
      </c>
      <c r="AC1384" s="11"/>
      <c r="AD1384" s="11">
        <f t="shared" si="3253"/>
        <v>98821.799999999988</v>
      </c>
      <c r="AE1384" s="11">
        <f t="shared" si="3254"/>
        <v>74220.5</v>
      </c>
      <c r="AF1384" s="11">
        <f t="shared" si="3255"/>
        <v>56130.5</v>
      </c>
      <c r="AG1384" s="11"/>
      <c r="AH1384" s="11">
        <f t="shared" si="3256"/>
        <v>98821.799999999988</v>
      </c>
      <c r="AI1384" s="11">
        <f t="shared" si="3257"/>
        <v>74220.5</v>
      </c>
      <c r="AJ1384" s="11">
        <f t="shared" si="3258"/>
        <v>56130.5</v>
      </c>
      <c r="AK1384" s="11"/>
      <c r="AL1384" s="11"/>
      <c r="AM1384" s="11"/>
      <c r="AN1384" s="11">
        <f t="shared" si="3259"/>
        <v>98821.799999999988</v>
      </c>
      <c r="AO1384" s="11">
        <f t="shared" si="3260"/>
        <v>74220.5</v>
      </c>
      <c r="AP1384" s="11">
        <f t="shared" si="3261"/>
        <v>56130.5</v>
      </c>
      <c r="AQ1384" s="11"/>
      <c r="AR1384" s="11"/>
      <c r="AS1384" s="11"/>
      <c r="AT1384" s="11">
        <f t="shared" si="3262"/>
        <v>98821.799999999988</v>
      </c>
      <c r="AU1384" s="11">
        <f t="shared" si="3263"/>
        <v>74220.5</v>
      </c>
      <c r="AV1384" s="11">
        <f t="shared" si="3264"/>
        <v>56130.5</v>
      </c>
      <c r="AW1384" s="11"/>
      <c r="AX1384" s="11"/>
      <c r="AY1384" s="11"/>
      <c r="AZ1384" s="11">
        <f t="shared" si="3265"/>
        <v>98821.799999999988</v>
      </c>
      <c r="BA1384" s="11">
        <f t="shared" si="3266"/>
        <v>74220.5</v>
      </c>
      <c r="BB1384" s="11">
        <f t="shared" si="3267"/>
        <v>56130.5</v>
      </c>
      <c r="BC1384" s="11"/>
      <c r="BD1384" s="11"/>
      <c r="BE1384" s="11"/>
      <c r="BF1384" s="11">
        <f t="shared" si="3268"/>
        <v>98821.799999999988</v>
      </c>
      <c r="BG1384" s="11">
        <f t="shared" si="3269"/>
        <v>74220.5</v>
      </c>
      <c r="BH1384" s="11">
        <f t="shared" si="3270"/>
        <v>56130.5</v>
      </c>
      <c r="BI1384" s="11">
        <v>-1132.058</v>
      </c>
      <c r="BJ1384" s="11"/>
      <c r="BK1384" s="11"/>
      <c r="BL1384" s="11">
        <f t="shared" si="3238"/>
        <v>97689.741999999984</v>
      </c>
      <c r="BM1384" s="11"/>
      <c r="BN1384" s="43">
        <f t="shared" si="3242"/>
        <v>97689.741999999984</v>
      </c>
      <c r="BO1384" s="11">
        <f t="shared" si="3343"/>
        <v>74220.5</v>
      </c>
      <c r="BP1384" s="11"/>
      <c r="BQ1384" s="43">
        <f t="shared" si="3243"/>
        <v>74220.5</v>
      </c>
      <c r="BR1384" s="11">
        <f t="shared" si="3344"/>
        <v>56130.5</v>
      </c>
      <c r="BS1384" s="11"/>
      <c r="BT1384" s="43">
        <f t="shared" si="3244"/>
        <v>56130.5</v>
      </c>
      <c r="BU1384" s="11"/>
      <c r="BV1384" s="21"/>
      <c r="BW1384" s="21">
        <v>90</v>
      </c>
      <c r="BX1384" s="1" t="str">
        <f t="shared" si="3345"/>
        <v>0407</v>
      </c>
    </row>
    <row r="1385" spans="1:76" ht="31.2" customHeight="1" x14ac:dyDescent="0.3">
      <c r="A1385" s="62" t="s">
        <v>895</v>
      </c>
      <c r="B1385" s="63"/>
      <c r="C1385" s="62"/>
      <c r="D1385" s="62"/>
      <c r="E1385" s="64" t="s">
        <v>896</v>
      </c>
      <c r="F1385" s="11">
        <f>F1386+F1393+F1399</f>
        <v>93158.5</v>
      </c>
      <c r="G1385" s="11">
        <f>G1386+G1393+G1399</f>
        <v>77018.899999999994</v>
      </c>
      <c r="H1385" s="11">
        <f>H1386+H1393+H1399</f>
        <v>77018.899999999994</v>
      </c>
      <c r="I1385" s="11">
        <f>I1386+I1393+I1399+I1396</f>
        <v>0</v>
      </c>
      <c r="J1385" s="11">
        <f>J1386+J1393+J1399+J1396</f>
        <v>0</v>
      </c>
      <c r="K1385" s="11">
        <f>K1386+K1393+K1399+K1396</f>
        <v>0</v>
      </c>
      <c r="L1385" s="11">
        <f t="shared" si="3194"/>
        <v>93158.5</v>
      </c>
      <c r="M1385" s="11">
        <f t="shared" si="3195"/>
        <v>77018.899999999994</v>
      </c>
      <c r="N1385" s="11">
        <f t="shared" si="3196"/>
        <v>77018.899999999994</v>
      </c>
      <c r="O1385" s="11">
        <f>O1386+O1393+O1399+O1396+O1404</f>
        <v>5452.6580000000004</v>
      </c>
      <c r="P1385" s="11">
        <f>P1386+P1393+P1399+P1396+P1404</f>
        <v>6715</v>
      </c>
      <c r="Q1385" s="11">
        <f>Q1386+Q1393+Q1399+Q1396+Q1404</f>
        <v>6715</v>
      </c>
      <c r="R1385" s="11">
        <f t="shared" si="3247"/>
        <v>98611.157999999996</v>
      </c>
      <c r="S1385" s="11">
        <f t="shared" si="3248"/>
        <v>83733.899999999994</v>
      </c>
      <c r="T1385" s="11">
        <f t="shared" si="3249"/>
        <v>83733.899999999994</v>
      </c>
      <c r="U1385" s="11">
        <f>U1386+U1393+U1399+U1396+U1404</f>
        <v>0</v>
      </c>
      <c r="V1385" s="11">
        <f>V1386+V1393+V1399+V1396+V1404</f>
        <v>0</v>
      </c>
      <c r="W1385" s="11">
        <f>W1386+W1393+W1399+W1396+W1404</f>
        <v>0</v>
      </c>
      <c r="X1385" s="11">
        <f t="shared" si="3250"/>
        <v>98611.157999999996</v>
      </c>
      <c r="Y1385" s="11">
        <f t="shared" si="3251"/>
        <v>83733.899999999994</v>
      </c>
      <c r="Z1385" s="11">
        <f t="shared" si="3252"/>
        <v>83733.899999999994</v>
      </c>
      <c r="AA1385" s="11">
        <f>AA1386+AA1393+AA1399+AA1396+AA1404</f>
        <v>2268.6129999999998</v>
      </c>
      <c r="AB1385" s="11">
        <f>AB1386+AB1393+AB1399+AB1396+AB1404</f>
        <v>0</v>
      </c>
      <c r="AC1385" s="11">
        <f>AC1386+AC1393+AC1399+AC1396+AC1404</f>
        <v>0</v>
      </c>
      <c r="AD1385" s="11">
        <f t="shared" si="3253"/>
        <v>100879.77099999999</v>
      </c>
      <c r="AE1385" s="11">
        <f t="shared" si="3254"/>
        <v>83733.899999999994</v>
      </c>
      <c r="AF1385" s="11">
        <f t="shared" si="3255"/>
        <v>83733.899999999994</v>
      </c>
      <c r="AG1385" s="11">
        <f>AG1386+AG1393+AG1399+AG1396+AG1404</f>
        <v>0</v>
      </c>
      <c r="AH1385" s="11">
        <f t="shared" si="3256"/>
        <v>100879.77099999999</v>
      </c>
      <c r="AI1385" s="11">
        <f t="shared" si="3257"/>
        <v>83733.899999999994</v>
      </c>
      <c r="AJ1385" s="11">
        <f t="shared" si="3258"/>
        <v>83733.899999999994</v>
      </c>
      <c r="AK1385" s="11">
        <f>AK1386+AK1393+AK1399+AK1396+AK1404</f>
        <v>-190</v>
      </c>
      <c r="AL1385" s="11">
        <f>AL1386+AL1393+AL1399+AL1396+AL1404</f>
        <v>0</v>
      </c>
      <c r="AM1385" s="11">
        <f>AM1386+AM1393+AM1399+AM1396+AM1404</f>
        <v>0</v>
      </c>
      <c r="AN1385" s="11">
        <f t="shared" si="3259"/>
        <v>100689.77099999999</v>
      </c>
      <c r="AO1385" s="11">
        <f t="shared" si="3260"/>
        <v>83733.899999999994</v>
      </c>
      <c r="AP1385" s="11">
        <f t="shared" si="3261"/>
        <v>83733.899999999994</v>
      </c>
      <c r="AQ1385" s="11">
        <f>AQ1386+AQ1393+AQ1399+AQ1396+AQ1404</f>
        <v>0</v>
      </c>
      <c r="AR1385" s="11">
        <f>AR1386+AR1393+AR1399+AR1396+AR1404</f>
        <v>0</v>
      </c>
      <c r="AS1385" s="11">
        <f>AS1386+AS1393+AS1399+AS1396+AS1404</f>
        <v>0</v>
      </c>
      <c r="AT1385" s="11">
        <f t="shared" si="3262"/>
        <v>100689.77099999999</v>
      </c>
      <c r="AU1385" s="11">
        <f t="shared" si="3263"/>
        <v>83733.899999999994</v>
      </c>
      <c r="AV1385" s="11">
        <f t="shared" si="3264"/>
        <v>83733.899999999994</v>
      </c>
      <c r="AW1385" s="11">
        <f>AW1386+AW1393+AW1399+AW1396+AW1404</f>
        <v>-2052.8000000000002</v>
      </c>
      <c r="AX1385" s="11">
        <f>AX1386+AX1393+AX1399+AX1396+AX1404</f>
        <v>0</v>
      </c>
      <c r="AY1385" s="11">
        <f>AY1386+AY1393+AY1399+AY1396+AY1404</f>
        <v>0</v>
      </c>
      <c r="AZ1385" s="11">
        <f t="shared" si="3265"/>
        <v>98636.97099999999</v>
      </c>
      <c r="BA1385" s="11">
        <f t="shared" si="3266"/>
        <v>83733.899999999994</v>
      </c>
      <c r="BB1385" s="11">
        <f t="shared" si="3267"/>
        <v>83733.899999999994</v>
      </c>
      <c r="BC1385" s="11">
        <f>BC1386+BC1393+BC1399+BC1396+BC1404</f>
        <v>0</v>
      </c>
      <c r="BD1385" s="11">
        <f>BD1386+BD1393+BD1399+BD1396+BD1404</f>
        <v>0</v>
      </c>
      <c r="BE1385" s="11">
        <f>BE1386+BE1393+BE1399+BE1396+BE1404</f>
        <v>0</v>
      </c>
      <c r="BF1385" s="11">
        <f t="shared" si="3268"/>
        <v>98636.97099999999</v>
      </c>
      <c r="BG1385" s="11">
        <f t="shared" si="3269"/>
        <v>83733.899999999994</v>
      </c>
      <c r="BH1385" s="11">
        <f t="shared" si="3270"/>
        <v>83733.899999999994</v>
      </c>
      <c r="BI1385" s="11">
        <f>BI1386+BI1393+BI1399+BI1396+BI1404</f>
        <v>-1112.5</v>
      </c>
      <c r="BJ1385" s="11">
        <f>BJ1386+BJ1393+BJ1399+BJ1396+BJ1404</f>
        <v>0</v>
      </c>
      <c r="BK1385" s="11">
        <f>BK1386+BK1393+BK1399+BK1396+BK1404</f>
        <v>0</v>
      </c>
      <c r="BL1385" s="11">
        <f t="shared" si="3238"/>
        <v>97524.47099999999</v>
      </c>
      <c r="BM1385" s="11">
        <f>BM1386+BM1393+BM1399+BM1396+BM1404</f>
        <v>0</v>
      </c>
      <c r="BN1385" s="43">
        <f t="shared" si="3242"/>
        <v>97524.47099999999</v>
      </c>
      <c r="BO1385" s="11">
        <f t="shared" si="3343"/>
        <v>83733.899999999994</v>
      </c>
      <c r="BP1385" s="11">
        <f>BP1386+BP1393+BP1399+BP1396+BP1404</f>
        <v>0</v>
      </c>
      <c r="BQ1385" s="43">
        <f t="shared" si="3243"/>
        <v>83733.899999999994</v>
      </c>
      <c r="BR1385" s="11">
        <f t="shared" si="3344"/>
        <v>83733.899999999994</v>
      </c>
      <c r="BS1385" s="11">
        <f>BS1386+BS1393+BS1399+BS1396+BS1404</f>
        <v>0</v>
      </c>
      <c r="BT1385" s="43">
        <f t="shared" si="3244"/>
        <v>83733.899999999994</v>
      </c>
      <c r="BU1385" s="11">
        <f>BU1386+BU1393+BU1399+BU1396+BU1404</f>
        <v>0</v>
      </c>
      <c r="BV1385" s="21"/>
      <c r="BW1385" s="21"/>
      <c r="BX1385" s="1" t="str">
        <f t="shared" si="3345"/>
        <v/>
      </c>
    </row>
    <row r="1386" spans="1:76" ht="46.8" customHeight="1" x14ac:dyDescent="0.3">
      <c r="A1386" s="62" t="s">
        <v>897</v>
      </c>
      <c r="B1386" s="63"/>
      <c r="C1386" s="62"/>
      <c r="D1386" s="62"/>
      <c r="E1386" s="64" t="s">
        <v>166</v>
      </c>
      <c r="F1386" s="11">
        <f t="shared" ref="F1386:K1386" si="3384">F1387+F1389+F1391</f>
        <v>39972.400000000001</v>
      </c>
      <c r="G1386" s="11">
        <f t="shared" si="3384"/>
        <v>39583.699999999997</v>
      </c>
      <c r="H1386" s="11">
        <f t="shared" si="3384"/>
        <v>39583.699999999997</v>
      </c>
      <c r="I1386" s="11">
        <f t="shared" si="3384"/>
        <v>-1400</v>
      </c>
      <c r="J1386" s="11">
        <f t="shared" si="3384"/>
        <v>0</v>
      </c>
      <c r="K1386" s="11">
        <f t="shared" si="3384"/>
        <v>0</v>
      </c>
      <c r="L1386" s="11">
        <f t="shared" si="3194"/>
        <v>38572.400000000001</v>
      </c>
      <c r="M1386" s="11">
        <f t="shared" si="3195"/>
        <v>39583.699999999997</v>
      </c>
      <c r="N1386" s="11">
        <f t="shared" si="3196"/>
        <v>39583.699999999997</v>
      </c>
      <c r="O1386" s="11">
        <f>O1387+O1389+O1391</f>
        <v>5449.3</v>
      </c>
      <c r="P1386" s="11">
        <f>P1387+P1389+P1391</f>
        <v>6715</v>
      </c>
      <c r="Q1386" s="11">
        <f>Q1387+Q1389+Q1391</f>
        <v>6715</v>
      </c>
      <c r="R1386" s="11">
        <f t="shared" si="3247"/>
        <v>44021.700000000004</v>
      </c>
      <c r="S1386" s="11">
        <f t="shared" si="3248"/>
        <v>46298.7</v>
      </c>
      <c r="T1386" s="11">
        <f t="shared" si="3249"/>
        <v>46298.7</v>
      </c>
      <c r="U1386" s="11">
        <f>U1387+U1389+U1391</f>
        <v>0</v>
      </c>
      <c r="V1386" s="11">
        <f>V1387+V1389+V1391</f>
        <v>0</v>
      </c>
      <c r="W1386" s="11">
        <f>W1387+W1389+W1391</f>
        <v>0</v>
      </c>
      <c r="X1386" s="11">
        <f t="shared" si="3250"/>
        <v>44021.700000000004</v>
      </c>
      <c r="Y1386" s="11">
        <f t="shared" si="3251"/>
        <v>46298.7</v>
      </c>
      <c r="Z1386" s="11">
        <f t="shared" si="3252"/>
        <v>46298.7</v>
      </c>
      <c r="AA1386" s="11">
        <f>AA1387+AA1389+AA1391</f>
        <v>2500</v>
      </c>
      <c r="AB1386" s="11">
        <f>AB1387+AB1389+AB1391</f>
        <v>0</v>
      </c>
      <c r="AC1386" s="11">
        <f>AC1387+AC1389+AC1391</f>
        <v>0</v>
      </c>
      <c r="AD1386" s="11">
        <f t="shared" si="3253"/>
        <v>46521.700000000004</v>
      </c>
      <c r="AE1386" s="11">
        <f t="shared" si="3254"/>
        <v>46298.7</v>
      </c>
      <c r="AF1386" s="11">
        <f t="shared" si="3255"/>
        <v>46298.7</v>
      </c>
      <c r="AG1386" s="11">
        <f>AG1387+AG1389+AG1391</f>
        <v>0</v>
      </c>
      <c r="AH1386" s="11">
        <f t="shared" si="3256"/>
        <v>46521.700000000004</v>
      </c>
      <c r="AI1386" s="11">
        <f t="shared" si="3257"/>
        <v>46298.7</v>
      </c>
      <c r="AJ1386" s="11">
        <f t="shared" si="3258"/>
        <v>46298.7</v>
      </c>
      <c r="AK1386" s="11">
        <f>AK1387+AK1389+AK1391</f>
        <v>0</v>
      </c>
      <c r="AL1386" s="11">
        <f>AL1387+AL1389+AL1391</f>
        <v>0</v>
      </c>
      <c r="AM1386" s="11">
        <f>AM1387+AM1389+AM1391</f>
        <v>0</v>
      </c>
      <c r="AN1386" s="11">
        <f t="shared" si="3259"/>
        <v>46521.700000000004</v>
      </c>
      <c r="AO1386" s="11">
        <f t="shared" si="3260"/>
        <v>46298.7</v>
      </c>
      <c r="AP1386" s="11">
        <f t="shared" si="3261"/>
        <v>46298.7</v>
      </c>
      <c r="AQ1386" s="11">
        <f>AQ1387+AQ1389+AQ1391</f>
        <v>0</v>
      </c>
      <c r="AR1386" s="11">
        <f>AR1387+AR1389+AR1391</f>
        <v>0</v>
      </c>
      <c r="AS1386" s="11">
        <f>AS1387+AS1389+AS1391</f>
        <v>0</v>
      </c>
      <c r="AT1386" s="11">
        <f t="shared" si="3262"/>
        <v>46521.700000000004</v>
      </c>
      <c r="AU1386" s="11">
        <f t="shared" si="3263"/>
        <v>46298.7</v>
      </c>
      <c r="AV1386" s="11">
        <f t="shared" si="3264"/>
        <v>46298.7</v>
      </c>
      <c r="AW1386" s="11">
        <f>AW1387+AW1389+AW1391</f>
        <v>0</v>
      </c>
      <c r="AX1386" s="11">
        <f>AX1387+AX1389+AX1391</f>
        <v>0</v>
      </c>
      <c r="AY1386" s="11">
        <f>AY1387+AY1389+AY1391</f>
        <v>0</v>
      </c>
      <c r="AZ1386" s="11">
        <f t="shared" si="3265"/>
        <v>46521.700000000004</v>
      </c>
      <c r="BA1386" s="11">
        <f t="shared" si="3266"/>
        <v>46298.7</v>
      </c>
      <c r="BB1386" s="11">
        <f t="shared" si="3267"/>
        <v>46298.7</v>
      </c>
      <c r="BC1386" s="11">
        <f>BC1387+BC1389+BC1391</f>
        <v>0</v>
      </c>
      <c r="BD1386" s="11">
        <f>BD1387+BD1389+BD1391</f>
        <v>0</v>
      </c>
      <c r="BE1386" s="11">
        <f>BE1387+BE1389+BE1391</f>
        <v>0</v>
      </c>
      <c r="BF1386" s="11">
        <f t="shared" si="3268"/>
        <v>46521.700000000004</v>
      </c>
      <c r="BG1386" s="11">
        <f t="shared" si="3269"/>
        <v>46298.7</v>
      </c>
      <c r="BH1386" s="11">
        <f t="shared" si="3270"/>
        <v>46298.7</v>
      </c>
      <c r="BI1386" s="11">
        <f>BI1387+BI1389+BI1391</f>
        <v>-1112.5</v>
      </c>
      <c r="BJ1386" s="11">
        <f>BJ1387+BJ1389+BJ1391</f>
        <v>0</v>
      </c>
      <c r="BK1386" s="11">
        <f>BK1387+BK1389+BK1391</f>
        <v>0</v>
      </c>
      <c r="BL1386" s="11">
        <f t="shared" si="3238"/>
        <v>45409.200000000004</v>
      </c>
      <c r="BM1386" s="11">
        <f>BM1387+BM1389+BM1391</f>
        <v>0</v>
      </c>
      <c r="BN1386" s="43">
        <f t="shared" si="3242"/>
        <v>45409.200000000004</v>
      </c>
      <c r="BO1386" s="11">
        <f t="shared" si="3343"/>
        <v>46298.7</v>
      </c>
      <c r="BP1386" s="11">
        <f>BP1387+BP1389+BP1391</f>
        <v>0</v>
      </c>
      <c r="BQ1386" s="43">
        <f t="shared" si="3243"/>
        <v>46298.7</v>
      </c>
      <c r="BR1386" s="11">
        <f t="shared" si="3344"/>
        <v>46298.7</v>
      </c>
      <c r="BS1386" s="11">
        <f>BS1387+BS1389+BS1391</f>
        <v>0</v>
      </c>
      <c r="BT1386" s="43">
        <f t="shared" si="3244"/>
        <v>46298.7</v>
      </c>
      <c r="BU1386" s="11">
        <f>BU1387+BU1389+BU1391</f>
        <v>0</v>
      </c>
      <c r="BV1386" s="21"/>
      <c r="BW1386" s="21"/>
      <c r="BX1386" s="1" t="str">
        <f t="shared" si="3345"/>
        <v/>
      </c>
    </row>
    <row r="1387" spans="1:76" ht="78" customHeight="1" x14ac:dyDescent="0.3">
      <c r="A1387" s="62" t="s">
        <v>897</v>
      </c>
      <c r="B1387" s="63" t="s">
        <v>167</v>
      </c>
      <c r="C1387" s="62"/>
      <c r="D1387" s="62"/>
      <c r="E1387" s="64" t="s">
        <v>168</v>
      </c>
      <c r="F1387" s="11">
        <f t="shared" ref="F1387:K1387" si="3385">F1388</f>
        <v>32891.9</v>
      </c>
      <c r="G1387" s="11">
        <f t="shared" si="3385"/>
        <v>33903.1</v>
      </c>
      <c r="H1387" s="11">
        <f t="shared" si="3385"/>
        <v>33903.1</v>
      </c>
      <c r="I1387" s="11">
        <f t="shared" si="3385"/>
        <v>0</v>
      </c>
      <c r="J1387" s="11">
        <f t="shared" si="3385"/>
        <v>0</v>
      </c>
      <c r="K1387" s="11">
        <f t="shared" si="3385"/>
        <v>0</v>
      </c>
      <c r="L1387" s="11">
        <f t="shared" si="3194"/>
        <v>32891.9</v>
      </c>
      <c r="M1387" s="11">
        <f t="shared" si="3195"/>
        <v>33903.1</v>
      </c>
      <c r="N1387" s="11">
        <f t="shared" si="3196"/>
        <v>33903.1</v>
      </c>
      <c r="O1387" s="11">
        <f>O1388</f>
        <v>5449.3</v>
      </c>
      <c r="P1387" s="11">
        <f>P1388</f>
        <v>6715</v>
      </c>
      <c r="Q1387" s="11">
        <f>Q1388</f>
        <v>6715</v>
      </c>
      <c r="R1387" s="11">
        <f t="shared" si="3247"/>
        <v>38341.200000000004</v>
      </c>
      <c r="S1387" s="11">
        <f t="shared" si="3248"/>
        <v>40618.1</v>
      </c>
      <c r="T1387" s="11">
        <f t="shared" si="3249"/>
        <v>40618.1</v>
      </c>
      <c r="U1387" s="11">
        <f>U1388</f>
        <v>0</v>
      </c>
      <c r="V1387" s="11">
        <f>V1388</f>
        <v>0</v>
      </c>
      <c r="W1387" s="11">
        <f>W1388</f>
        <v>0</v>
      </c>
      <c r="X1387" s="11">
        <f t="shared" si="3250"/>
        <v>38341.200000000004</v>
      </c>
      <c r="Y1387" s="11">
        <f t="shared" si="3251"/>
        <v>40618.1</v>
      </c>
      <c r="Z1387" s="11">
        <f t="shared" si="3252"/>
        <v>40618.1</v>
      </c>
      <c r="AA1387" s="11">
        <f>AA1388</f>
        <v>0</v>
      </c>
      <c r="AB1387" s="11">
        <f>AB1388</f>
        <v>0</v>
      </c>
      <c r="AC1387" s="11">
        <f>AC1388</f>
        <v>0</v>
      </c>
      <c r="AD1387" s="11">
        <f t="shared" si="3253"/>
        <v>38341.200000000004</v>
      </c>
      <c r="AE1387" s="11">
        <f t="shared" si="3254"/>
        <v>40618.1</v>
      </c>
      <c r="AF1387" s="11">
        <f t="shared" si="3255"/>
        <v>40618.1</v>
      </c>
      <c r="AG1387" s="11">
        <f>AG1388</f>
        <v>0</v>
      </c>
      <c r="AH1387" s="11">
        <f t="shared" si="3256"/>
        <v>38341.200000000004</v>
      </c>
      <c r="AI1387" s="11">
        <f t="shared" si="3257"/>
        <v>40618.1</v>
      </c>
      <c r="AJ1387" s="11">
        <f t="shared" si="3258"/>
        <v>40618.1</v>
      </c>
      <c r="AK1387" s="11">
        <f>AK1388</f>
        <v>0</v>
      </c>
      <c r="AL1387" s="11">
        <f>AL1388</f>
        <v>0</v>
      </c>
      <c r="AM1387" s="11">
        <f>AM1388</f>
        <v>0</v>
      </c>
      <c r="AN1387" s="11">
        <f t="shared" si="3259"/>
        <v>38341.200000000004</v>
      </c>
      <c r="AO1387" s="11">
        <f t="shared" si="3260"/>
        <v>40618.1</v>
      </c>
      <c r="AP1387" s="11">
        <f t="shared" si="3261"/>
        <v>40618.1</v>
      </c>
      <c r="AQ1387" s="11">
        <f>AQ1388</f>
        <v>0</v>
      </c>
      <c r="AR1387" s="11">
        <f>AR1388</f>
        <v>0</v>
      </c>
      <c r="AS1387" s="11">
        <f>AS1388</f>
        <v>0</v>
      </c>
      <c r="AT1387" s="11">
        <f t="shared" si="3262"/>
        <v>38341.200000000004</v>
      </c>
      <c r="AU1387" s="11">
        <f t="shared" si="3263"/>
        <v>40618.1</v>
      </c>
      <c r="AV1387" s="11">
        <f t="shared" si="3264"/>
        <v>40618.1</v>
      </c>
      <c r="AW1387" s="11">
        <f>AW1388</f>
        <v>0</v>
      </c>
      <c r="AX1387" s="11">
        <f>AX1388</f>
        <v>0</v>
      </c>
      <c r="AY1387" s="11">
        <f>AY1388</f>
        <v>0</v>
      </c>
      <c r="AZ1387" s="11">
        <f t="shared" si="3265"/>
        <v>38341.200000000004</v>
      </c>
      <c r="BA1387" s="11">
        <f t="shared" si="3266"/>
        <v>40618.1</v>
      </c>
      <c r="BB1387" s="11">
        <f t="shared" si="3267"/>
        <v>40618.1</v>
      </c>
      <c r="BC1387" s="11">
        <f>BC1388</f>
        <v>0</v>
      </c>
      <c r="BD1387" s="11">
        <f>BD1388</f>
        <v>0</v>
      </c>
      <c r="BE1387" s="11">
        <f>BE1388</f>
        <v>0</v>
      </c>
      <c r="BF1387" s="11">
        <f t="shared" si="3268"/>
        <v>38341.200000000004</v>
      </c>
      <c r="BG1387" s="11">
        <f t="shared" si="3269"/>
        <v>40618.1</v>
      </c>
      <c r="BH1387" s="11">
        <f t="shared" si="3270"/>
        <v>40618.1</v>
      </c>
      <c r="BI1387" s="11">
        <f>BI1388</f>
        <v>0</v>
      </c>
      <c r="BJ1387" s="11">
        <f>BJ1388</f>
        <v>0</v>
      </c>
      <c r="BK1387" s="11">
        <f>BK1388</f>
        <v>0</v>
      </c>
      <c r="BL1387" s="11">
        <f t="shared" si="3238"/>
        <v>38341.200000000004</v>
      </c>
      <c r="BM1387" s="11">
        <f>BM1388</f>
        <v>0</v>
      </c>
      <c r="BN1387" s="43">
        <f t="shared" si="3242"/>
        <v>38341.200000000004</v>
      </c>
      <c r="BO1387" s="11">
        <f t="shared" si="3343"/>
        <v>40618.1</v>
      </c>
      <c r="BP1387" s="11">
        <f>BP1388</f>
        <v>0</v>
      </c>
      <c r="BQ1387" s="43">
        <f t="shared" si="3243"/>
        <v>40618.1</v>
      </c>
      <c r="BR1387" s="11">
        <f t="shared" si="3344"/>
        <v>40618.1</v>
      </c>
      <c r="BS1387" s="11">
        <f>BS1388</f>
        <v>0</v>
      </c>
      <c r="BT1387" s="43">
        <f t="shared" si="3244"/>
        <v>40618.1</v>
      </c>
      <c r="BU1387" s="11">
        <f>BU1388</f>
        <v>0</v>
      </c>
      <c r="BV1387" s="21"/>
      <c r="BW1387" s="21"/>
      <c r="BX1387" s="1" t="str">
        <f t="shared" si="3345"/>
        <v/>
      </c>
    </row>
    <row r="1388" spans="1:76" ht="15.6" customHeight="1" x14ac:dyDescent="0.3">
      <c r="A1388" s="62" t="s">
        <v>897</v>
      </c>
      <c r="B1388" s="63">
        <v>100</v>
      </c>
      <c r="C1388" s="62" t="s">
        <v>71</v>
      </c>
      <c r="D1388" s="62" t="s">
        <v>66</v>
      </c>
      <c r="E1388" s="64" t="s">
        <v>898</v>
      </c>
      <c r="F1388" s="11">
        <v>32891.9</v>
      </c>
      <c r="G1388" s="11">
        <v>33903.1</v>
      </c>
      <c r="H1388" s="11">
        <v>33903.1</v>
      </c>
      <c r="I1388" s="11"/>
      <c r="J1388" s="11"/>
      <c r="K1388" s="11"/>
      <c r="L1388" s="11">
        <f t="shared" si="3194"/>
        <v>32891.9</v>
      </c>
      <c r="M1388" s="11">
        <f t="shared" si="3195"/>
        <v>33903.1</v>
      </c>
      <c r="N1388" s="11">
        <f t="shared" si="3196"/>
        <v>33903.1</v>
      </c>
      <c r="O1388" s="11">
        <v>5449.3</v>
      </c>
      <c r="P1388" s="11">
        <v>6715</v>
      </c>
      <c r="Q1388" s="11">
        <v>6715</v>
      </c>
      <c r="R1388" s="11">
        <f t="shared" si="3247"/>
        <v>38341.200000000004</v>
      </c>
      <c r="S1388" s="11">
        <f t="shared" si="3248"/>
        <v>40618.1</v>
      </c>
      <c r="T1388" s="11">
        <f t="shared" si="3249"/>
        <v>40618.1</v>
      </c>
      <c r="U1388" s="11"/>
      <c r="V1388" s="11"/>
      <c r="W1388" s="11"/>
      <c r="X1388" s="11">
        <f t="shared" si="3250"/>
        <v>38341.200000000004</v>
      </c>
      <c r="Y1388" s="11">
        <f t="shared" si="3251"/>
        <v>40618.1</v>
      </c>
      <c r="Z1388" s="11">
        <f t="shared" si="3252"/>
        <v>40618.1</v>
      </c>
      <c r="AA1388" s="11"/>
      <c r="AB1388" s="11"/>
      <c r="AC1388" s="11"/>
      <c r="AD1388" s="11">
        <f t="shared" si="3253"/>
        <v>38341.200000000004</v>
      </c>
      <c r="AE1388" s="11">
        <f t="shared" si="3254"/>
        <v>40618.1</v>
      </c>
      <c r="AF1388" s="11">
        <f t="shared" si="3255"/>
        <v>40618.1</v>
      </c>
      <c r="AG1388" s="11"/>
      <c r="AH1388" s="11">
        <f t="shared" si="3256"/>
        <v>38341.200000000004</v>
      </c>
      <c r="AI1388" s="11">
        <f t="shared" si="3257"/>
        <v>40618.1</v>
      </c>
      <c r="AJ1388" s="11">
        <f t="shared" si="3258"/>
        <v>40618.1</v>
      </c>
      <c r="AK1388" s="11"/>
      <c r="AL1388" s="11"/>
      <c r="AM1388" s="11"/>
      <c r="AN1388" s="11">
        <f t="shared" si="3259"/>
        <v>38341.200000000004</v>
      </c>
      <c r="AO1388" s="11">
        <f t="shared" si="3260"/>
        <v>40618.1</v>
      </c>
      <c r="AP1388" s="11">
        <f t="shared" si="3261"/>
        <v>40618.1</v>
      </c>
      <c r="AQ1388" s="11"/>
      <c r="AR1388" s="11"/>
      <c r="AS1388" s="11"/>
      <c r="AT1388" s="11">
        <f t="shared" si="3262"/>
        <v>38341.200000000004</v>
      </c>
      <c r="AU1388" s="11">
        <f t="shared" si="3263"/>
        <v>40618.1</v>
      </c>
      <c r="AV1388" s="11">
        <f t="shared" si="3264"/>
        <v>40618.1</v>
      </c>
      <c r="AW1388" s="11"/>
      <c r="AX1388" s="11"/>
      <c r="AY1388" s="11"/>
      <c r="AZ1388" s="11">
        <f t="shared" si="3265"/>
        <v>38341.200000000004</v>
      </c>
      <c r="BA1388" s="11">
        <f t="shared" si="3266"/>
        <v>40618.1</v>
      </c>
      <c r="BB1388" s="11">
        <f t="shared" si="3267"/>
        <v>40618.1</v>
      </c>
      <c r="BC1388" s="11"/>
      <c r="BD1388" s="11"/>
      <c r="BE1388" s="11"/>
      <c r="BF1388" s="11">
        <f t="shared" si="3268"/>
        <v>38341.200000000004</v>
      </c>
      <c r="BG1388" s="11">
        <f t="shared" si="3269"/>
        <v>40618.1</v>
      </c>
      <c r="BH1388" s="11">
        <f t="shared" si="3270"/>
        <v>40618.1</v>
      </c>
      <c r="BI1388" s="11"/>
      <c r="BJ1388" s="11"/>
      <c r="BK1388" s="11"/>
      <c r="BL1388" s="11">
        <f t="shared" si="3238"/>
        <v>38341.200000000004</v>
      </c>
      <c r="BM1388" s="11"/>
      <c r="BN1388" s="43">
        <f t="shared" si="3242"/>
        <v>38341.200000000004</v>
      </c>
      <c r="BO1388" s="11">
        <f t="shared" si="3343"/>
        <v>40618.1</v>
      </c>
      <c r="BP1388" s="11"/>
      <c r="BQ1388" s="43">
        <f t="shared" si="3243"/>
        <v>40618.1</v>
      </c>
      <c r="BR1388" s="11">
        <f t="shared" si="3344"/>
        <v>40618.1</v>
      </c>
      <c r="BS1388" s="11"/>
      <c r="BT1388" s="43">
        <f t="shared" si="3244"/>
        <v>40618.1</v>
      </c>
      <c r="BU1388" s="11"/>
      <c r="BV1388" s="21"/>
      <c r="BW1388" s="21"/>
      <c r="BX1388" s="1" t="str">
        <f t="shared" si="3345"/>
        <v>0405</v>
      </c>
    </row>
    <row r="1389" spans="1:76" ht="31.2" customHeight="1" x14ac:dyDescent="0.3">
      <c r="A1389" s="62" t="s">
        <v>897</v>
      </c>
      <c r="B1389" s="63" t="s">
        <v>64</v>
      </c>
      <c r="C1389" s="62"/>
      <c r="D1389" s="62"/>
      <c r="E1389" s="64" t="s">
        <v>65</v>
      </c>
      <c r="F1389" s="11">
        <f t="shared" ref="F1389:K1389" si="3386">F1390</f>
        <v>5708.5</v>
      </c>
      <c r="G1389" s="11">
        <f t="shared" si="3386"/>
        <v>4347.8999999999996</v>
      </c>
      <c r="H1389" s="11">
        <f t="shared" si="3386"/>
        <v>4387.5</v>
      </c>
      <c r="I1389" s="11">
        <f t="shared" si="3386"/>
        <v>-1400</v>
      </c>
      <c r="J1389" s="11">
        <f t="shared" si="3386"/>
        <v>0</v>
      </c>
      <c r="K1389" s="11">
        <f t="shared" si="3386"/>
        <v>0</v>
      </c>
      <c r="L1389" s="11">
        <f t="shared" si="3194"/>
        <v>4308.5</v>
      </c>
      <c r="M1389" s="11">
        <f t="shared" si="3195"/>
        <v>4347.8999999999996</v>
      </c>
      <c r="N1389" s="11">
        <f t="shared" si="3196"/>
        <v>4387.5</v>
      </c>
      <c r="O1389" s="11">
        <f>O1390</f>
        <v>0</v>
      </c>
      <c r="P1389" s="11">
        <f>P1390</f>
        <v>0</v>
      </c>
      <c r="Q1389" s="11">
        <f>Q1390</f>
        <v>0</v>
      </c>
      <c r="R1389" s="11">
        <f t="shared" si="3247"/>
        <v>4308.5</v>
      </c>
      <c r="S1389" s="11">
        <f t="shared" si="3248"/>
        <v>4347.8999999999996</v>
      </c>
      <c r="T1389" s="11">
        <f t="shared" si="3249"/>
        <v>4387.5</v>
      </c>
      <c r="U1389" s="11">
        <f>U1390</f>
        <v>0</v>
      </c>
      <c r="V1389" s="11">
        <f>V1390</f>
        <v>0</v>
      </c>
      <c r="W1389" s="11">
        <f>W1390</f>
        <v>0</v>
      </c>
      <c r="X1389" s="11">
        <f t="shared" si="3250"/>
        <v>4308.5</v>
      </c>
      <c r="Y1389" s="11">
        <f t="shared" si="3251"/>
        <v>4347.8999999999996</v>
      </c>
      <c r="Z1389" s="11">
        <f t="shared" si="3252"/>
        <v>4387.5</v>
      </c>
      <c r="AA1389" s="11">
        <f>AA1390</f>
        <v>2500</v>
      </c>
      <c r="AB1389" s="11">
        <f>AB1390</f>
        <v>0</v>
      </c>
      <c r="AC1389" s="11">
        <f>AC1390</f>
        <v>0</v>
      </c>
      <c r="AD1389" s="11">
        <f t="shared" si="3253"/>
        <v>6808.5</v>
      </c>
      <c r="AE1389" s="11">
        <f t="shared" si="3254"/>
        <v>4347.8999999999996</v>
      </c>
      <c r="AF1389" s="11">
        <f t="shared" si="3255"/>
        <v>4387.5</v>
      </c>
      <c r="AG1389" s="11">
        <f>AG1390</f>
        <v>0</v>
      </c>
      <c r="AH1389" s="11">
        <f t="shared" si="3256"/>
        <v>6808.5</v>
      </c>
      <c r="AI1389" s="11">
        <f t="shared" si="3257"/>
        <v>4347.8999999999996</v>
      </c>
      <c r="AJ1389" s="11">
        <f t="shared" si="3258"/>
        <v>4387.5</v>
      </c>
      <c r="AK1389" s="11">
        <f>AK1390</f>
        <v>0</v>
      </c>
      <c r="AL1389" s="11">
        <f>AL1390</f>
        <v>0</v>
      </c>
      <c r="AM1389" s="11">
        <f>AM1390</f>
        <v>0</v>
      </c>
      <c r="AN1389" s="11">
        <f t="shared" si="3259"/>
        <v>6808.5</v>
      </c>
      <c r="AO1389" s="11">
        <f t="shared" si="3260"/>
        <v>4347.8999999999996</v>
      </c>
      <c r="AP1389" s="11">
        <f t="shared" si="3261"/>
        <v>4387.5</v>
      </c>
      <c r="AQ1389" s="11">
        <f>AQ1390</f>
        <v>0</v>
      </c>
      <c r="AR1389" s="11">
        <f>AR1390</f>
        <v>0</v>
      </c>
      <c r="AS1389" s="11">
        <f>AS1390</f>
        <v>0</v>
      </c>
      <c r="AT1389" s="11">
        <f t="shared" si="3262"/>
        <v>6808.5</v>
      </c>
      <c r="AU1389" s="11">
        <f t="shared" si="3263"/>
        <v>4347.8999999999996</v>
      </c>
      <c r="AV1389" s="11">
        <f t="shared" si="3264"/>
        <v>4387.5</v>
      </c>
      <c r="AW1389" s="11">
        <f>AW1390</f>
        <v>0</v>
      </c>
      <c r="AX1389" s="11">
        <f>AX1390</f>
        <v>0</v>
      </c>
      <c r="AY1389" s="11">
        <f>AY1390</f>
        <v>0</v>
      </c>
      <c r="AZ1389" s="11">
        <f t="shared" si="3265"/>
        <v>6808.5</v>
      </c>
      <c r="BA1389" s="11">
        <f t="shared" si="3266"/>
        <v>4347.8999999999996</v>
      </c>
      <c r="BB1389" s="11">
        <f t="shared" si="3267"/>
        <v>4387.5</v>
      </c>
      <c r="BC1389" s="11">
        <f>BC1390</f>
        <v>0</v>
      </c>
      <c r="BD1389" s="11">
        <f>BD1390</f>
        <v>0</v>
      </c>
      <c r="BE1389" s="11">
        <f>BE1390</f>
        <v>0</v>
      </c>
      <c r="BF1389" s="11">
        <f t="shared" si="3268"/>
        <v>6808.5</v>
      </c>
      <c r="BG1389" s="11">
        <f t="shared" si="3269"/>
        <v>4347.8999999999996</v>
      </c>
      <c r="BH1389" s="11">
        <f t="shared" si="3270"/>
        <v>4387.5</v>
      </c>
      <c r="BI1389" s="11">
        <f>BI1390</f>
        <v>-1112.5</v>
      </c>
      <c r="BJ1389" s="11">
        <f>BJ1390</f>
        <v>0</v>
      </c>
      <c r="BK1389" s="11">
        <f>BK1390</f>
        <v>0</v>
      </c>
      <c r="BL1389" s="11">
        <f t="shared" si="3238"/>
        <v>5696</v>
      </c>
      <c r="BM1389" s="11">
        <f>BM1390</f>
        <v>0</v>
      </c>
      <c r="BN1389" s="43">
        <f t="shared" si="3242"/>
        <v>5696</v>
      </c>
      <c r="BO1389" s="11">
        <f t="shared" si="3343"/>
        <v>4347.8999999999996</v>
      </c>
      <c r="BP1389" s="11">
        <f>BP1390</f>
        <v>0</v>
      </c>
      <c r="BQ1389" s="43">
        <f t="shared" si="3243"/>
        <v>4347.8999999999996</v>
      </c>
      <c r="BR1389" s="11">
        <f t="shared" si="3344"/>
        <v>4387.5</v>
      </c>
      <c r="BS1389" s="11">
        <f>BS1390</f>
        <v>0</v>
      </c>
      <c r="BT1389" s="43">
        <f t="shared" si="3244"/>
        <v>4387.5</v>
      </c>
      <c r="BU1389" s="11">
        <f>BU1390</f>
        <v>0</v>
      </c>
      <c r="BV1389" s="21"/>
      <c r="BW1389" s="21"/>
      <c r="BX1389" s="1" t="str">
        <f t="shared" si="3345"/>
        <v/>
      </c>
    </row>
    <row r="1390" spans="1:76" ht="15.6" customHeight="1" x14ac:dyDescent="0.3">
      <c r="A1390" s="62" t="s">
        <v>897</v>
      </c>
      <c r="B1390" s="63">
        <v>200</v>
      </c>
      <c r="C1390" s="62" t="s">
        <v>71</v>
      </c>
      <c r="D1390" s="62" t="s">
        <v>66</v>
      </c>
      <c r="E1390" s="64" t="s">
        <v>898</v>
      </c>
      <c r="F1390" s="11">
        <v>5708.5</v>
      </c>
      <c r="G1390" s="11">
        <v>4347.8999999999996</v>
      </c>
      <c r="H1390" s="11">
        <v>4387.5</v>
      </c>
      <c r="I1390" s="30">
        <v>-1400</v>
      </c>
      <c r="J1390" s="11"/>
      <c r="K1390" s="11"/>
      <c r="L1390" s="11">
        <f t="shared" si="3194"/>
        <v>4308.5</v>
      </c>
      <c r="M1390" s="11">
        <f t="shared" si="3195"/>
        <v>4347.8999999999996</v>
      </c>
      <c r="N1390" s="11">
        <f t="shared" si="3196"/>
        <v>4387.5</v>
      </c>
      <c r="O1390" s="11"/>
      <c r="P1390" s="11"/>
      <c r="Q1390" s="11"/>
      <c r="R1390" s="11">
        <f t="shared" si="3247"/>
        <v>4308.5</v>
      </c>
      <c r="S1390" s="11">
        <f t="shared" si="3248"/>
        <v>4347.8999999999996</v>
      </c>
      <c r="T1390" s="11">
        <f t="shared" si="3249"/>
        <v>4387.5</v>
      </c>
      <c r="U1390" s="11"/>
      <c r="V1390" s="11"/>
      <c r="W1390" s="11"/>
      <c r="X1390" s="11">
        <f t="shared" si="3250"/>
        <v>4308.5</v>
      </c>
      <c r="Y1390" s="11">
        <f t="shared" si="3251"/>
        <v>4347.8999999999996</v>
      </c>
      <c r="Z1390" s="11">
        <f t="shared" si="3252"/>
        <v>4387.5</v>
      </c>
      <c r="AA1390" s="11">
        <v>2500</v>
      </c>
      <c r="AB1390" s="11"/>
      <c r="AC1390" s="11"/>
      <c r="AD1390" s="11">
        <f t="shared" si="3253"/>
        <v>6808.5</v>
      </c>
      <c r="AE1390" s="11">
        <f t="shared" si="3254"/>
        <v>4347.8999999999996</v>
      </c>
      <c r="AF1390" s="11">
        <f t="shared" si="3255"/>
        <v>4387.5</v>
      </c>
      <c r="AG1390" s="11"/>
      <c r="AH1390" s="11">
        <f t="shared" si="3256"/>
        <v>6808.5</v>
      </c>
      <c r="AI1390" s="11">
        <f t="shared" si="3257"/>
        <v>4347.8999999999996</v>
      </c>
      <c r="AJ1390" s="11">
        <f t="shared" si="3258"/>
        <v>4387.5</v>
      </c>
      <c r="AK1390" s="11"/>
      <c r="AL1390" s="11"/>
      <c r="AM1390" s="11"/>
      <c r="AN1390" s="11">
        <f t="shared" si="3259"/>
        <v>6808.5</v>
      </c>
      <c r="AO1390" s="11">
        <f t="shared" si="3260"/>
        <v>4347.8999999999996</v>
      </c>
      <c r="AP1390" s="11">
        <f t="shared" si="3261"/>
        <v>4387.5</v>
      </c>
      <c r="AQ1390" s="11"/>
      <c r="AR1390" s="11"/>
      <c r="AS1390" s="11"/>
      <c r="AT1390" s="11">
        <f t="shared" si="3262"/>
        <v>6808.5</v>
      </c>
      <c r="AU1390" s="11">
        <f t="shared" si="3263"/>
        <v>4347.8999999999996</v>
      </c>
      <c r="AV1390" s="11">
        <f t="shared" si="3264"/>
        <v>4387.5</v>
      </c>
      <c r="AW1390" s="11"/>
      <c r="AX1390" s="11"/>
      <c r="AY1390" s="11"/>
      <c r="AZ1390" s="11">
        <f t="shared" si="3265"/>
        <v>6808.5</v>
      </c>
      <c r="BA1390" s="11">
        <f t="shared" si="3266"/>
        <v>4347.8999999999996</v>
      </c>
      <c r="BB1390" s="11">
        <f t="shared" si="3267"/>
        <v>4387.5</v>
      </c>
      <c r="BC1390" s="11"/>
      <c r="BD1390" s="11"/>
      <c r="BE1390" s="11"/>
      <c r="BF1390" s="11">
        <f t="shared" si="3268"/>
        <v>6808.5</v>
      </c>
      <c r="BG1390" s="11">
        <f t="shared" si="3269"/>
        <v>4347.8999999999996</v>
      </c>
      <c r="BH1390" s="11">
        <f t="shared" si="3270"/>
        <v>4387.5</v>
      </c>
      <c r="BI1390" s="11">
        <v>-1112.5</v>
      </c>
      <c r="BJ1390" s="11"/>
      <c r="BK1390" s="11"/>
      <c r="BL1390" s="11">
        <f t="shared" si="3238"/>
        <v>5696</v>
      </c>
      <c r="BM1390" s="11"/>
      <c r="BN1390" s="43">
        <f t="shared" si="3242"/>
        <v>5696</v>
      </c>
      <c r="BO1390" s="11">
        <f t="shared" si="3343"/>
        <v>4347.8999999999996</v>
      </c>
      <c r="BP1390" s="11"/>
      <c r="BQ1390" s="43">
        <f t="shared" si="3243"/>
        <v>4347.8999999999996</v>
      </c>
      <c r="BR1390" s="11">
        <f t="shared" si="3344"/>
        <v>4387.5</v>
      </c>
      <c r="BS1390" s="11"/>
      <c r="BT1390" s="43">
        <f t="shared" si="3244"/>
        <v>4387.5</v>
      </c>
      <c r="BU1390" s="11"/>
      <c r="BV1390" s="21"/>
      <c r="BW1390" s="21">
        <v>42</v>
      </c>
      <c r="BX1390" s="1" t="str">
        <f t="shared" si="3345"/>
        <v>0405</v>
      </c>
    </row>
    <row r="1391" spans="1:76" ht="15.6" customHeight="1" x14ac:dyDescent="0.3">
      <c r="A1391" s="62" t="s">
        <v>897</v>
      </c>
      <c r="B1391" s="63" t="s">
        <v>58</v>
      </c>
      <c r="C1391" s="62"/>
      <c r="D1391" s="62"/>
      <c r="E1391" s="64" t="s">
        <v>59</v>
      </c>
      <c r="F1391" s="11">
        <f t="shared" ref="F1391:K1391" si="3387">F1392</f>
        <v>1372</v>
      </c>
      <c r="G1391" s="11">
        <f t="shared" si="3387"/>
        <v>1332.7</v>
      </c>
      <c r="H1391" s="11">
        <f t="shared" si="3387"/>
        <v>1293.0999999999999</v>
      </c>
      <c r="I1391" s="11">
        <f t="shared" si="3387"/>
        <v>0</v>
      </c>
      <c r="J1391" s="11">
        <f t="shared" si="3387"/>
        <v>0</v>
      </c>
      <c r="K1391" s="11">
        <f t="shared" si="3387"/>
        <v>0</v>
      </c>
      <c r="L1391" s="11">
        <f t="shared" ref="L1391:L1454" si="3388">F1391+I1391</f>
        <v>1372</v>
      </c>
      <c r="M1391" s="11">
        <f t="shared" ref="M1391:M1454" si="3389">G1391+J1391</f>
        <v>1332.7</v>
      </c>
      <c r="N1391" s="11">
        <f t="shared" ref="N1391:N1454" si="3390">H1391+K1391</f>
        <v>1293.0999999999999</v>
      </c>
      <c r="O1391" s="11">
        <f>O1392</f>
        <v>0</v>
      </c>
      <c r="P1391" s="11">
        <f>P1392</f>
        <v>0</v>
      </c>
      <c r="Q1391" s="11">
        <f>Q1392</f>
        <v>0</v>
      </c>
      <c r="R1391" s="11">
        <f t="shared" si="3247"/>
        <v>1372</v>
      </c>
      <c r="S1391" s="11">
        <f t="shared" si="3248"/>
        <v>1332.7</v>
      </c>
      <c r="T1391" s="11">
        <f t="shared" si="3249"/>
        <v>1293.0999999999999</v>
      </c>
      <c r="U1391" s="11">
        <f>U1392</f>
        <v>0</v>
      </c>
      <c r="V1391" s="11">
        <f>V1392</f>
        <v>0</v>
      </c>
      <c r="W1391" s="11">
        <f>W1392</f>
        <v>0</v>
      </c>
      <c r="X1391" s="11">
        <f t="shared" si="3250"/>
        <v>1372</v>
      </c>
      <c r="Y1391" s="11">
        <f t="shared" si="3251"/>
        <v>1332.7</v>
      </c>
      <c r="Z1391" s="11">
        <f t="shared" si="3252"/>
        <v>1293.0999999999999</v>
      </c>
      <c r="AA1391" s="11">
        <f>AA1392</f>
        <v>0</v>
      </c>
      <c r="AB1391" s="11">
        <f>AB1392</f>
        <v>0</v>
      </c>
      <c r="AC1391" s="11">
        <f>AC1392</f>
        <v>0</v>
      </c>
      <c r="AD1391" s="11">
        <f t="shared" si="3253"/>
        <v>1372</v>
      </c>
      <c r="AE1391" s="11">
        <f t="shared" si="3254"/>
        <v>1332.7</v>
      </c>
      <c r="AF1391" s="11">
        <f t="shared" si="3255"/>
        <v>1293.0999999999999</v>
      </c>
      <c r="AG1391" s="11">
        <f>AG1392</f>
        <v>0</v>
      </c>
      <c r="AH1391" s="11">
        <f t="shared" si="3256"/>
        <v>1372</v>
      </c>
      <c r="AI1391" s="11">
        <f t="shared" si="3257"/>
        <v>1332.7</v>
      </c>
      <c r="AJ1391" s="11">
        <f t="shared" si="3258"/>
        <v>1293.0999999999999</v>
      </c>
      <c r="AK1391" s="11">
        <f>AK1392</f>
        <v>0</v>
      </c>
      <c r="AL1391" s="11">
        <f>AL1392</f>
        <v>0</v>
      </c>
      <c r="AM1391" s="11">
        <f>AM1392</f>
        <v>0</v>
      </c>
      <c r="AN1391" s="11">
        <f t="shared" si="3259"/>
        <v>1372</v>
      </c>
      <c r="AO1391" s="11">
        <f t="shared" si="3260"/>
        <v>1332.7</v>
      </c>
      <c r="AP1391" s="11">
        <f t="shared" si="3261"/>
        <v>1293.0999999999999</v>
      </c>
      <c r="AQ1391" s="11">
        <f>AQ1392</f>
        <v>0</v>
      </c>
      <c r="AR1391" s="11">
        <f>AR1392</f>
        <v>0</v>
      </c>
      <c r="AS1391" s="11">
        <f>AS1392</f>
        <v>0</v>
      </c>
      <c r="AT1391" s="11">
        <f t="shared" si="3262"/>
        <v>1372</v>
      </c>
      <c r="AU1391" s="11">
        <f t="shared" si="3263"/>
        <v>1332.7</v>
      </c>
      <c r="AV1391" s="11">
        <f t="shared" si="3264"/>
        <v>1293.0999999999999</v>
      </c>
      <c r="AW1391" s="11">
        <f>AW1392</f>
        <v>0</v>
      </c>
      <c r="AX1391" s="11">
        <f>AX1392</f>
        <v>0</v>
      </c>
      <c r="AY1391" s="11">
        <f>AY1392</f>
        <v>0</v>
      </c>
      <c r="AZ1391" s="11">
        <f t="shared" si="3265"/>
        <v>1372</v>
      </c>
      <c r="BA1391" s="11">
        <f t="shared" si="3266"/>
        <v>1332.7</v>
      </c>
      <c r="BB1391" s="11">
        <f t="shared" si="3267"/>
        <v>1293.0999999999999</v>
      </c>
      <c r="BC1391" s="11">
        <f>BC1392</f>
        <v>0</v>
      </c>
      <c r="BD1391" s="11">
        <f>BD1392</f>
        <v>0</v>
      </c>
      <c r="BE1391" s="11">
        <f>BE1392</f>
        <v>0</v>
      </c>
      <c r="BF1391" s="11">
        <f t="shared" si="3268"/>
        <v>1372</v>
      </c>
      <c r="BG1391" s="11">
        <f t="shared" si="3269"/>
        <v>1332.7</v>
      </c>
      <c r="BH1391" s="11">
        <f t="shared" si="3270"/>
        <v>1293.0999999999999</v>
      </c>
      <c r="BI1391" s="11">
        <f>BI1392</f>
        <v>0</v>
      </c>
      <c r="BJ1391" s="11">
        <f>BJ1392</f>
        <v>0</v>
      </c>
      <c r="BK1391" s="11">
        <f>BK1392</f>
        <v>0</v>
      </c>
      <c r="BL1391" s="11">
        <f t="shared" si="3238"/>
        <v>1372</v>
      </c>
      <c r="BM1391" s="11">
        <f>BM1392</f>
        <v>0</v>
      </c>
      <c r="BN1391" s="43">
        <f t="shared" si="3242"/>
        <v>1372</v>
      </c>
      <c r="BO1391" s="11">
        <f t="shared" si="3343"/>
        <v>1332.7</v>
      </c>
      <c r="BP1391" s="11">
        <f>BP1392</f>
        <v>0</v>
      </c>
      <c r="BQ1391" s="43">
        <f t="shared" si="3243"/>
        <v>1332.7</v>
      </c>
      <c r="BR1391" s="11">
        <f t="shared" si="3344"/>
        <v>1293.0999999999999</v>
      </c>
      <c r="BS1391" s="11">
        <f>BS1392</f>
        <v>0</v>
      </c>
      <c r="BT1391" s="43">
        <f t="shared" si="3244"/>
        <v>1293.0999999999999</v>
      </c>
      <c r="BU1391" s="11">
        <f>BU1392</f>
        <v>0</v>
      </c>
      <c r="BV1391" s="21"/>
      <c r="BW1391" s="21"/>
      <c r="BX1391" s="1" t="str">
        <f t="shared" si="3345"/>
        <v/>
      </c>
    </row>
    <row r="1392" spans="1:76" ht="15.6" customHeight="1" x14ac:dyDescent="0.3">
      <c r="A1392" s="62" t="s">
        <v>897</v>
      </c>
      <c r="B1392" s="63">
        <v>800</v>
      </c>
      <c r="C1392" s="62" t="s">
        <v>71</v>
      </c>
      <c r="D1392" s="62" t="s">
        <v>66</v>
      </c>
      <c r="E1392" s="64" t="s">
        <v>898</v>
      </c>
      <c r="F1392" s="11">
        <v>1372</v>
      </c>
      <c r="G1392" s="11">
        <v>1332.7</v>
      </c>
      <c r="H1392" s="11">
        <v>1293.0999999999999</v>
      </c>
      <c r="I1392" s="11"/>
      <c r="J1392" s="11"/>
      <c r="K1392" s="11"/>
      <c r="L1392" s="11">
        <f t="shared" si="3388"/>
        <v>1372</v>
      </c>
      <c r="M1392" s="11">
        <f t="shared" si="3389"/>
        <v>1332.7</v>
      </c>
      <c r="N1392" s="11">
        <f t="shared" si="3390"/>
        <v>1293.0999999999999</v>
      </c>
      <c r="O1392" s="11"/>
      <c r="P1392" s="11"/>
      <c r="Q1392" s="11"/>
      <c r="R1392" s="11">
        <f t="shared" si="3247"/>
        <v>1372</v>
      </c>
      <c r="S1392" s="11">
        <f t="shared" si="3248"/>
        <v>1332.7</v>
      </c>
      <c r="T1392" s="11">
        <f t="shared" si="3249"/>
        <v>1293.0999999999999</v>
      </c>
      <c r="U1392" s="11"/>
      <c r="V1392" s="11"/>
      <c r="W1392" s="11"/>
      <c r="X1392" s="11">
        <f t="shared" si="3250"/>
        <v>1372</v>
      </c>
      <c r="Y1392" s="11">
        <f t="shared" si="3251"/>
        <v>1332.7</v>
      </c>
      <c r="Z1392" s="11">
        <f t="shared" si="3252"/>
        <v>1293.0999999999999</v>
      </c>
      <c r="AA1392" s="11"/>
      <c r="AB1392" s="11"/>
      <c r="AC1392" s="11"/>
      <c r="AD1392" s="11">
        <f t="shared" si="3253"/>
        <v>1372</v>
      </c>
      <c r="AE1392" s="11">
        <f t="shared" si="3254"/>
        <v>1332.7</v>
      </c>
      <c r="AF1392" s="11">
        <f t="shared" si="3255"/>
        <v>1293.0999999999999</v>
      </c>
      <c r="AG1392" s="11"/>
      <c r="AH1392" s="11">
        <f t="shared" si="3256"/>
        <v>1372</v>
      </c>
      <c r="AI1392" s="11">
        <f t="shared" si="3257"/>
        <v>1332.7</v>
      </c>
      <c r="AJ1392" s="11">
        <f t="shared" si="3258"/>
        <v>1293.0999999999999</v>
      </c>
      <c r="AK1392" s="11"/>
      <c r="AL1392" s="11"/>
      <c r="AM1392" s="11"/>
      <c r="AN1392" s="11">
        <f t="shared" si="3259"/>
        <v>1372</v>
      </c>
      <c r="AO1392" s="11">
        <f t="shared" si="3260"/>
        <v>1332.7</v>
      </c>
      <c r="AP1392" s="11">
        <f t="shared" si="3261"/>
        <v>1293.0999999999999</v>
      </c>
      <c r="AQ1392" s="11"/>
      <c r="AR1392" s="11"/>
      <c r="AS1392" s="11"/>
      <c r="AT1392" s="11">
        <f t="shared" si="3262"/>
        <v>1372</v>
      </c>
      <c r="AU1392" s="11">
        <f t="shared" si="3263"/>
        <v>1332.7</v>
      </c>
      <c r="AV1392" s="11">
        <f t="shared" si="3264"/>
        <v>1293.0999999999999</v>
      </c>
      <c r="AW1392" s="11"/>
      <c r="AX1392" s="11"/>
      <c r="AY1392" s="11"/>
      <c r="AZ1392" s="11">
        <f t="shared" si="3265"/>
        <v>1372</v>
      </c>
      <c r="BA1392" s="11">
        <f t="shared" si="3266"/>
        <v>1332.7</v>
      </c>
      <c r="BB1392" s="11">
        <f t="shared" si="3267"/>
        <v>1293.0999999999999</v>
      </c>
      <c r="BC1392" s="11"/>
      <c r="BD1392" s="11"/>
      <c r="BE1392" s="11"/>
      <c r="BF1392" s="11">
        <f t="shared" si="3268"/>
        <v>1372</v>
      </c>
      <c r="BG1392" s="11">
        <f t="shared" si="3269"/>
        <v>1332.7</v>
      </c>
      <c r="BH1392" s="11">
        <f t="shared" si="3270"/>
        <v>1293.0999999999999</v>
      </c>
      <c r="BI1392" s="11"/>
      <c r="BJ1392" s="11"/>
      <c r="BK1392" s="11"/>
      <c r="BL1392" s="11">
        <f t="shared" si="3238"/>
        <v>1372</v>
      </c>
      <c r="BM1392" s="11"/>
      <c r="BN1392" s="43">
        <f t="shared" si="3242"/>
        <v>1372</v>
      </c>
      <c r="BO1392" s="11">
        <f t="shared" si="3343"/>
        <v>1332.7</v>
      </c>
      <c r="BP1392" s="11"/>
      <c r="BQ1392" s="43">
        <f t="shared" si="3243"/>
        <v>1332.7</v>
      </c>
      <c r="BR1392" s="11">
        <f t="shared" si="3344"/>
        <v>1293.0999999999999</v>
      </c>
      <c r="BS1392" s="11"/>
      <c r="BT1392" s="43">
        <f t="shared" si="3244"/>
        <v>1293.0999999999999</v>
      </c>
      <c r="BU1392" s="11"/>
      <c r="BV1392" s="21"/>
      <c r="BW1392" s="21"/>
      <c r="BX1392" s="1" t="str">
        <f t="shared" si="3345"/>
        <v>0405</v>
      </c>
    </row>
    <row r="1393" spans="1:76" ht="31.2" customHeight="1" x14ac:dyDescent="0.3">
      <c r="A1393" s="62" t="s">
        <v>899</v>
      </c>
      <c r="B1393" s="63"/>
      <c r="C1393" s="62"/>
      <c r="D1393" s="62"/>
      <c r="E1393" s="64" t="s">
        <v>900</v>
      </c>
      <c r="F1393" s="11">
        <f t="shared" ref="F1393:F1394" si="3391">F1394</f>
        <v>21415</v>
      </c>
      <c r="G1393" s="11">
        <f t="shared" ref="G1393:G1394" si="3392">G1394</f>
        <v>5664.1</v>
      </c>
      <c r="H1393" s="11">
        <f t="shared" ref="H1393:H1394" si="3393">H1394</f>
        <v>5664.1</v>
      </c>
      <c r="I1393" s="11">
        <f t="shared" ref="I1393:I1397" si="3394">I1394</f>
        <v>0</v>
      </c>
      <c r="J1393" s="11">
        <f t="shared" ref="J1393:J1397" si="3395">J1394</f>
        <v>0</v>
      </c>
      <c r="K1393" s="11">
        <f t="shared" ref="K1393:K1397" si="3396">K1394</f>
        <v>0</v>
      </c>
      <c r="L1393" s="11">
        <f t="shared" si="3388"/>
        <v>21415</v>
      </c>
      <c r="M1393" s="11">
        <f t="shared" si="3389"/>
        <v>5664.1</v>
      </c>
      <c r="N1393" s="11">
        <f t="shared" si="3390"/>
        <v>5664.1</v>
      </c>
      <c r="O1393" s="11">
        <f t="shared" ref="O1393:O1397" si="3397">O1394</f>
        <v>0</v>
      </c>
      <c r="P1393" s="11">
        <f t="shared" ref="P1393:P1397" si="3398">P1394</f>
        <v>0</v>
      </c>
      <c r="Q1393" s="11">
        <f t="shared" ref="Q1393:Q1397" si="3399">Q1394</f>
        <v>0</v>
      </c>
      <c r="R1393" s="11">
        <f t="shared" si="3247"/>
        <v>21415</v>
      </c>
      <c r="S1393" s="11">
        <f t="shared" si="3248"/>
        <v>5664.1</v>
      </c>
      <c r="T1393" s="11">
        <f t="shared" si="3249"/>
        <v>5664.1</v>
      </c>
      <c r="U1393" s="11">
        <f t="shared" ref="U1393:U1397" si="3400">U1394</f>
        <v>0</v>
      </c>
      <c r="V1393" s="11">
        <f t="shared" ref="V1393:V1397" si="3401">V1394</f>
        <v>0</v>
      </c>
      <c r="W1393" s="11">
        <f t="shared" ref="W1393:W1397" si="3402">W1394</f>
        <v>0</v>
      </c>
      <c r="X1393" s="11">
        <f t="shared" si="3250"/>
        <v>21415</v>
      </c>
      <c r="Y1393" s="11">
        <f t="shared" si="3251"/>
        <v>5664.1</v>
      </c>
      <c r="Z1393" s="11">
        <f t="shared" si="3252"/>
        <v>5664.1</v>
      </c>
      <c r="AA1393" s="11">
        <f t="shared" ref="AA1393:AA1397" si="3403">AA1394</f>
        <v>-231.387</v>
      </c>
      <c r="AB1393" s="11">
        <f t="shared" ref="AB1393:AB1397" si="3404">AB1394</f>
        <v>0</v>
      </c>
      <c r="AC1393" s="11">
        <f t="shared" ref="AC1393:AC1397" si="3405">AC1394</f>
        <v>0</v>
      </c>
      <c r="AD1393" s="11">
        <f t="shared" si="3253"/>
        <v>21183.613000000001</v>
      </c>
      <c r="AE1393" s="11">
        <f t="shared" si="3254"/>
        <v>5664.1</v>
      </c>
      <c r="AF1393" s="11">
        <f t="shared" si="3255"/>
        <v>5664.1</v>
      </c>
      <c r="AG1393" s="11">
        <f t="shared" ref="AG1393:AG1397" si="3406">AG1394</f>
        <v>0</v>
      </c>
      <c r="AH1393" s="11">
        <f t="shared" si="3256"/>
        <v>21183.613000000001</v>
      </c>
      <c r="AI1393" s="11">
        <f t="shared" si="3257"/>
        <v>5664.1</v>
      </c>
      <c r="AJ1393" s="11">
        <f t="shared" si="3258"/>
        <v>5664.1</v>
      </c>
      <c r="AK1393" s="11">
        <f t="shared" ref="AK1393:AK1397" si="3407">AK1394</f>
        <v>0</v>
      </c>
      <c r="AL1393" s="11">
        <f t="shared" ref="AL1393:AL1397" si="3408">AL1394</f>
        <v>0</v>
      </c>
      <c r="AM1393" s="11">
        <f t="shared" ref="AM1393:AM1397" si="3409">AM1394</f>
        <v>0</v>
      </c>
      <c r="AN1393" s="11">
        <f t="shared" si="3259"/>
        <v>21183.613000000001</v>
      </c>
      <c r="AO1393" s="11">
        <f t="shared" si="3260"/>
        <v>5664.1</v>
      </c>
      <c r="AP1393" s="11">
        <f t="shared" si="3261"/>
        <v>5664.1</v>
      </c>
      <c r="AQ1393" s="11">
        <f t="shared" ref="AQ1393:AQ1397" si="3410">AQ1394</f>
        <v>0</v>
      </c>
      <c r="AR1393" s="11">
        <f t="shared" ref="AR1393:AR1397" si="3411">AR1394</f>
        <v>0</v>
      </c>
      <c r="AS1393" s="11">
        <f t="shared" ref="AS1393:AS1397" si="3412">AS1394</f>
        <v>0</v>
      </c>
      <c r="AT1393" s="11">
        <f t="shared" si="3262"/>
        <v>21183.613000000001</v>
      </c>
      <c r="AU1393" s="11">
        <f t="shared" si="3263"/>
        <v>5664.1</v>
      </c>
      <c r="AV1393" s="11">
        <f t="shared" si="3264"/>
        <v>5664.1</v>
      </c>
      <c r="AW1393" s="11">
        <f t="shared" ref="AW1393:AW1397" si="3413">AW1394</f>
        <v>-2052.8000000000002</v>
      </c>
      <c r="AX1393" s="11">
        <f t="shared" ref="AX1393:AX1397" si="3414">AX1394</f>
        <v>0</v>
      </c>
      <c r="AY1393" s="11">
        <f t="shared" ref="AY1393:AY1397" si="3415">AY1394</f>
        <v>0</v>
      </c>
      <c r="AZ1393" s="11">
        <f t="shared" si="3265"/>
        <v>19130.813000000002</v>
      </c>
      <c r="BA1393" s="11">
        <f t="shared" si="3266"/>
        <v>5664.1</v>
      </c>
      <c r="BB1393" s="11">
        <f t="shared" si="3267"/>
        <v>5664.1</v>
      </c>
      <c r="BC1393" s="11">
        <f t="shared" ref="BC1393:BC1397" si="3416">BC1394</f>
        <v>0</v>
      </c>
      <c r="BD1393" s="11">
        <f t="shared" ref="BD1393:BD1397" si="3417">BD1394</f>
        <v>0</v>
      </c>
      <c r="BE1393" s="11">
        <f t="shared" ref="BE1393:BE1397" si="3418">BE1394</f>
        <v>0</v>
      </c>
      <c r="BF1393" s="11">
        <f t="shared" si="3268"/>
        <v>19130.813000000002</v>
      </c>
      <c r="BG1393" s="11">
        <f t="shared" si="3269"/>
        <v>5664.1</v>
      </c>
      <c r="BH1393" s="11">
        <f t="shared" si="3270"/>
        <v>5664.1</v>
      </c>
      <c r="BI1393" s="11">
        <f t="shared" ref="BI1393:BI1397" si="3419">BI1394</f>
        <v>0</v>
      </c>
      <c r="BJ1393" s="11">
        <f t="shared" ref="BJ1393:BJ1397" si="3420">BJ1394</f>
        <v>0</v>
      </c>
      <c r="BK1393" s="11">
        <f t="shared" ref="BK1393:BK1397" si="3421">BK1394</f>
        <v>0</v>
      </c>
      <c r="BL1393" s="11">
        <f t="shared" si="3238"/>
        <v>19130.813000000002</v>
      </c>
      <c r="BM1393" s="11">
        <f t="shared" ref="BM1393:BM1397" si="3422">BM1394</f>
        <v>0</v>
      </c>
      <c r="BN1393" s="43">
        <f t="shared" si="3242"/>
        <v>19130.813000000002</v>
      </c>
      <c r="BO1393" s="11">
        <f t="shared" si="3343"/>
        <v>5664.1</v>
      </c>
      <c r="BP1393" s="11">
        <f t="shared" ref="BP1393:BU1397" si="3423">BP1394</f>
        <v>0</v>
      </c>
      <c r="BQ1393" s="43">
        <f t="shared" si="3243"/>
        <v>5664.1</v>
      </c>
      <c r="BR1393" s="11">
        <f t="shared" si="3344"/>
        <v>5664.1</v>
      </c>
      <c r="BS1393" s="11">
        <f t="shared" si="3423"/>
        <v>0</v>
      </c>
      <c r="BT1393" s="43">
        <f t="shared" si="3244"/>
        <v>5664.1</v>
      </c>
      <c r="BU1393" s="11">
        <f t="shared" si="3423"/>
        <v>0</v>
      </c>
      <c r="BV1393" s="21"/>
      <c r="BW1393" s="21"/>
      <c r="BX1393" s="1" t="str">
        <f t="shared" si="3345"/>
        <v/>
      </c>
    </row>
    <row r="1394" spans="1:76" ht="31.2" customHeight="1" x14ac:dyDescent="0.3">
      <c r="A1394" s="62" t="s">
        <v>899</v>
      </c>
      <c r="B1394" s="63" t="s">
        <v>64</v>
      </c>
      <c r="C1394" s="62"/>
      <c r="D1394" s="62"/>
      <c r="E1394" s="64" t="s">
        <v>65</v>
      </c>
      <c r="F1394" s="11">
        <f t="shared" si="3391"/>
        <v>21415</v>
      </c>
      <c r="G1394" s="11">
        <f t="shared" si="3392"/>
        <v>5664.1</v>
      </c>
      <c r="H1394" s="11">
        <f t="shared" si="3393"/>
        <v>5664.1</v>
      </c>
      <c r="I1394" s="11">
        <f t="shared" si="3394"/>
        <v>0</v>
      </c>
      <c r="J1394" s="11">
        <f t="shared" si="3395"/>
        <v>0</v>
      </c>
      <c r="K1394" s="11">
        <f t="shared" si="3396"/>
        <v>0</v>
      </c>
      <c r="L1394" s="11">
        <f t="shared" si="3388"/>
        <v>21415</v>
      </c>
      <c r="M1394" s="11">
        <f t="shared" si="3389"/>
        <v>5664.1</v>
      </c>
      <c r="N1394" s="11">
        <f t="shared" si="3390"/>
        <v>5664.1</v>
      </c>
      <c r="O1394" s="11">
        <f t="shared" si="3397"/>
        <v>0</v>
      </c>
      <c r="P1394" s="11">
        <f t="shared" si="3398"/>
        <v>0</v>
      </c>
      <c r="Q1394" s="11">
        <f t="shared" si="3399"/>
        <v>0</v>
      </c>
      <c r="R1394" s="11">
        <f t="shared" si="3247"/>
        <v>21415</v>
      </c>
      <c r="S1394" s="11">
        <f t="shared" si="3248"/>
        <v>5664.1</v>
      </c>
      <c r="T1394" s="11">
        <f t="shared" si="3249"/>
        <v>5664.1</v>
      </c>
      <c r="U1394" s="11">
        <f t="shared" si="3400"/>
        <v>0</v>
      </c>
      <c r="V1394" s="11">
        <f t="shared" si="3401"/>
        <v>0</v>
      </c>
      <c r="W1394" s="11">
        <f t="shared" si="3402"/>
        <v>0</v>
      </c>
      <c r="X1394" s="11">
        <f t="shared" si="3250"/>
        <v>21415</v>
      </c>
      <c r="Y1394" s="11">
        <f t="shared" si="3251"/>
        <v>5664.1</v>
      </c>
      <c r="Z1394" s="11">
        <f t="shared" si="3252"/>
        <v>5664.1</v>
      </c>
      <c r="AA1394" s="11">
        <f t="shared" si="3403"/>
        <v>-231.387</v>
      </c>
      <c r="AB1394" s="11">
        <f t="shared" si="3404"/>
        <v>0</v>
      </c>
      <c r="AC1394" s="11">
        <f t="shared" si="3405"/>
        <v>0</v>
      </c>
      <c r="AD1394" s="11">
        <f t="shared" si="3253"/>
        <v>21183.613000000001</v>
      </c>
      <c r="AE1394" s="11">
        <f t="shared" si="3254"/>
        <v>5664.1</v>
      </c>
      <c r="AF1394" s="11">
        <f t="shared" si="3255"/>
        <v>5664.1</v>
      </c>
      <c r="AG1394" s="11">
        <f t="shared" si="3406"/>
        <v>0</v>
      </c>
      <c r="AH1394" s="11">
        <f t="shared" si="3256"/>
        <v>21183.613000000001</v>
      </c>
      <c r="AI1394" s="11">
        <f t="shared" si="3257"/>
        <v>5664.1</v>
      </c>
      <c r="AJ1394" s="11">
        <f t="shared" si="3258"/>
        <v>5664.1</v>
      </c>
      <c r="AK1394" s="11">
        <f t="shared" si="3407"/>
        <v>0</v>
      </c>
      <c r="AL1394" s="11">
        <f t="shared" si="3408"/>
        <v>0</v>
      </c>
      <c r="AM1394" s="11">
        <f t="shared" si="3409"/>
        <v>0</v>
      </c>
      <c r="AN1394" s="11">
        <f t="shared" si="3259"/>
        <v>21183.613000000001</v>
      </c>
      <c r="AO1394" s="11">
        <f t="shared" si="3260"/>
        <v>5664.1</v>
      </c>
      <c r="AP1394" s="11">
        <f t="shared" si="3261"/>
        <v>5664.1</v>
      </c>
      <c r="AQ1394" s="11">
        <f t="shared" si="3410"/>
        <v>0</v>
      </c>
      <c r="AR1394" s="11">
        <f t="shared" si="3411"/>
        <v>0</v>
      </c>
      <c r="AS1394" s="11">
        <f t="shared" si="3412"/>
        <v>0</v>
      </c>
      <c r="AT1394" s="11">
        <f t="shared" si="3262"/>
        <v>21183.613000000001</v>
      </c>
      <c r="AU1394" s="11">
        <f t="shared" si="3263"/>
        <v>5664.1</v>
      </c>
      <c r="AV1394" s="11">
        <f t="shared" si="3264"/>
        <v>5664.1</v>
      </c>
      <c r="AW1394" s="11">
        <f t="shared" si="3413"/>
        <v>-2052.8000000000002</v>
      </c>
      <c r="AX1394" s="11">
        <f t="shared" si="3414"/>
        <v>0</v>
      </c>
      <c r="AY1394" s="11">
        <f t="shared" si="3415"/>
        <v>0</v>
      </c>
      <c r="AZ1394" s="11">
        <f t="shared" si="3265"/>
        <v>19130.813000000002</v>
      </c>
      <c r="BA1394" s="11">
        <f t="shared" si="3266"/>
        <v>5664.1</v>
      </c>
      <c r="BB1394" s="11">
        <f t="shared" si="3267"/>
        <v>5664.1</v>
      </c>
      <c r="BC1394" s="11">
        <f t="shared" si="3416"/>
        <v>0</v>
      </c>
      <c r="BD1394" s="11">
        <f t="shared" si="3417"/>
        <v>0</v>
      </c>
      <c r="BE1394" s="11">
        <f t="shared" si="3418"/>
        <v>0</v>
      </c>
      <c r="BF1394" s="11">
        <f t="shared" si="3268"/>
        <v>19130.813000000002</v>
      </c>
      <c r="BG1394" s="11">
        <f t="shared" si="3269"/>
        <v>5664.1</v>
      </c>
      <c r="BH1394" s="11">
        <f t="shared" si="3270"/>
        <v>5664.1</v>
      </c>
      <c r="BI1394" s="11">
        <f t="shared" si="3419"/>
        <v>0</v>
      </c>
      <c r="BJ1394" s="11">
        <f t="shared" si="3420"/>
        <v>0</v>
      </c>
      <c r="BK1394" s="11">
        <f t="shared" si="3421"/>
        <v>0</v>
      </c>
      <c r="BL1394" s="11">
        <f t="shared" si="3238"/>
        <v>19130.813000000002</v>
      </c>
      <c r="BM1394" s="11">
        <f t="shared" si="3422"/>
        <v>0</v>
      </c>
      <c r="BN1394" s="43">
        <f t="shared" si="3242"/>
        <v>19130.813000000002</v>
      </c>
      <c r="BO1394" s="11">
        <f t="shared" si="3343"/>
        <v>5664.1</v>
      </c>
      <c r="BP1394" s="11">
        <f t="shared" si="3423"/>
        <v>0</v>
      </c>
      <c r="BQ1394" s="43">
        <f t="shared" si="3243"/>
        <v>5664.1</v>
      </c>
      <c r="BR1394" s="11">
        <f t="shared" si="3344"/>
        <v>5664.1</v>
      </c>
      <c r="BS1394" s="11">
        <f t="shared" si="3423"/>
        <v>0</v>
      </c>
      <c r="BT1394" s="43">
        <f t="shared" si="3244"/>
        <v>5664.1</v>
      </c>
      <c r="BU1394" s="11">
        <f t="shared" si="3423"/>
        <v>0</v>
      </c>
      <c r="BV1394" s="21"/>
      <c r="BW1394" s="21"/>
      <c r="BX1394" s="1" t="str">
        <f t="shared" si="3345"/>
        <v/>
      </c>
    </row>
    <row r="1395" spans="1:76" ht="15.6" customHeight="1" x14ac:dyDescent="0.3">
      <c r="A1395" s="62" t="s">
        <v>899</v>
      </c>
      <c r="B1395" s="63" t="s">
        <v>64</v>
      </c>
      <c r="C1395" s="62" t="s">
        <v>66</v>
      </c>
      <c r="D1395" s="62" t="s">
        <v>67</v>
      </c>
      <c r="E1395" s="64" t="s">
        <v>68</v>
      </c>
      <c r="F1395" s="11">
        <v>21415</v>
      </c>
      <c r="G1395" s="11">
        <v>5664.1</v>
      </c>
      <c r="H1395" s="11">
        <v>5664.1</v>
      </c>
      <c r="I1395" s="11"/>
      <c r="J1395" s="11"/>
      <c r="K1395" s="11"/>
      <c r="L1395" s="11">
        <f t="shared" si="3388"/>
        <v>21415</v>
      </c>
      <c r="M1395" s="11">
        <f t="shared" si="3389"/>
        <v>5664.1</v>
      </c>
      <c r="N1395" s="11">
        <f t="shared" si="3390"/>
        <v>5664.1</v>
      </c>
      <c r="O1395" s="11"/>
      <c r="P1395" s="11"/>
      <c r="Q1395" s="11"/>
      <c r="R1395" s="11">
        <f t="shared" si="3247"/>
        <v>21415</v>
      </c>
      <c r="S1395" s="11">
        <f t="shared" si="3248"/>
        <v>5664.1</v>
      </c>
      <c r="T1395" s="11">
        <f t="shared" si="3249"/>
        <v>5664.1</v>
      </c>
      <c r="U1395" s="11"/>
      <c r="V1395" s="11"/>
      <c r="W1395" s="11"/>
      <c r="X1395" s="11">
        <f t="shared" si="3250"/>
        <v>21415</v>
      </c>
      <c r="Y1395" s="11">
        <f t="shared" si="3251"/>
        <v>5664.1</v>
      </c>
      <c r="Z1395" s="11">
        <f t="shared" si="3252"/>
        <v>5664.1</v>
      </c>
      <c r="AA1395" s="11">
        <v>-231.387</v>
      </c>
      <c r="AB1395" s="11"/>
      <c r="AC1395" s="11"/>
      <c r="AD1395" s="11">
        <f t="shared" si="3253"/>
        <v>21183.613000000001</v>
      </c>
      <c r="AE1395" s="11">
        <f t="shared" si="3254"/>
        <v>5664.1</v>
      </c>
      <c r="AF1395" s="11">
        <f t="shared" si="3255"/>
        <v>5664.1</v>
      </c>
      <c r="AG1395" s="11"/>
      <c r="AH1395" s="11">
        <f t="shared" si="3256"/>
        <v>21183.613000000001</v>
      </c>
      <c r="AI1395" s="11">
        <f t="shared" si="3257"/>
        <v>5664.1</v>
      </c>
      <c r="AJ1395" s="11">
        <f t="shared" si="3258"/>
        <v>5664.1</v>
      </c>
      <c r="AK1395" s="11"/>
      <c r="AL1395" s="11"/>
      <c r="AM1395" s="11"/>
      <c r="AN1395" s="11">
        <f t="shared" si="3259"/>
        <v>21183.613000000001</v>
      </c>
      <c r="AO1395" s="11">
        <f t="shared" si="3260"/>
        <v>5664.1</v>
      </c>
      <c r="AP1395" s="11">
        <f t="shared" si="3261"/>
        <v>5664.1</v>
      </c>
      <c r="AQ1395" s="11"/>
      <c r="AR1395" s="11"/>
      <c r="AS1395" s="11"/>
      <c r="AT1395" s="11">
        <f t="shared" si="3262"/>
        <v>21183.613000000001</v>
      </c>
      <c r="AU1395" s="11">
        <f t="shared" si="3263"/>
        <v>5664.1</v>
      </c>
      <c r="AV1395" s="11">
        <f t="shared" si="3264"/>
        <v>5664.1</v>
      </c>
      <c r="AW1395" s="11">
        <f>-1596.8-456</f>
        <v>-2052.8000000000002</v>
      </c>
      <c r="AX1395" s="11"/>
      <c r="AY1395" s="11"/>
      <c r="AZ1395" s="11">
        <f t="shared" si="3265"/>
        <v>19130.813000000002</v>
      </c>
      <c r="BA1395" s="11">
        <f t="shared" si="3266"/>
        <v>5664.1</v>
      </c>
      <c r="BB1395" s="11">
        <f t="shared" si="3267"/>
        <v>5664.1</v>
      </c>
      <c r="BC1395" s="11"/>
      <c r="BD1395" s="11"/>
      <c r="BE1395" s="11"/>
      <c r="BF1395" s="11">
        <f t="shared" si="3268"/>
        <v>19130.813000000002</v>
      </c>
      <c r="BG1395" s="11">
        <f t="shared" si="3269"/>
        <v>5664.1</v>
      </c>
      <c r="BH1395" s="11">
        <f t="shared" si="3270"/>
        <v>5664.1</v>
      </c>
      <c r="BI1395" s="11"/>
      <c r="BJ1395" s="11"/>
      <c r="BK1395" s="11"/>
      <c r="BL1395" s="11">
        <f t="shared" si="3238"/>
        <v>19130.813000000002</v>
      </c>
      <c r="BM1395" s="11"/>
      <c r="BN1395" s="43">
        <f t="shared" si="3242"/>
        <v>19130.813000000002</v>
      </c>
      <c r="BO1395" s="11">
        <f t="shared" si="3343"/>
        <v>5664.1</v>
      </c>
      <c r="BP1395" s="11"/>
      <c r="BQ1395" s="43">
        <f t="shared" si="3243"/>
        <v>5664.1</v>
      </c>
      <c r="BR1395" s="11">
        <f t="shared" si="3344"/>
        <v>5664.1</v>
      </c>
      <c r="BS1395" s="11"/>
      <c r="BT1395" s="43">
        <f t="shared" si="3244"/>
        <v>5664.1</v>
      </c>
      <c r="BU1395" s="11"/>
      <c r="BV1395" s="21"/>
      <c r="BW1395" s="21"/>
      <c r="BX1395" s="1" t="str">
        <f t="shared" si="3345"/>
        <v>0503</v>
      </c>
    </row>
    <row r="1396" spans="1:76" ht="78" customHeight="1" x14ac:dyDescent="0.3">
      <c r="A1396" s="62" t="s">
        <v>901</v>
      </c>
      <c r="B1396" s="63"/>
      <c r="C1396" s="62"/>
      <c r="D1396" s="62"/>
      <c r="E1396" s="65" t="s">
        <v>902</v>
      </c>
      <c r="F1396" s="11"/>
      <c r="G1396" s="11"/>
      <c r="H1396" s="11"/>
      <c r="I1396" s="11">
        <f t="shared" si="3394"/>
        <v>1400</v>
      </c>
      <c r="J1396" s="11">
        <f t="shared" si="3395"/>
        <v>0</v>
      </c>
      <c r="K1396" s="11">
        <f t="shared" si="3396"/>
        <v>0</v>
      </c>
      <c r="L1396" s="11">
        <f t="shared" si="3388"/>
        <v>1400</v>
      </c>
      <c r="M1396" s="11">
        <f t="shared" si="3389"/>
        <v>0</v>
      </c>
      <c r="N1396" s="11">
        <f t="shared" si="3390"/>
        <v>0</v>
      </c>
      <c r="O1396" s="11">
        <f t="shared" si="3397"/>
        <v>0</v>
      </c>
      <c r="P1396" s="11">
        <f t="shared" si="3398"/>
        <v>0</v>
      </c>
      <c r="Q1396" s="11">
        <f t="shared" si="3399"/>
        <v>0</v>
      </c>
      <c r="R1396" s="11">
        <f t="shared" si="3247"/>
        <v>1400</v>
      </c>
      <c r="S1396" s="11">
        <f t="shared" si="3248"/>
        <v>0</v>
      </c>
      <c r="T1396" s="11">
        <f t="shared" si="3249"/>
        <v>0</v>
      </c>
      <c r="U1396" s="11">
        <f t="shared" si="3400"/>
        <v>0</v>
      </c>
      <c r="V1396" s="11">
        <f t="shared" si="3401"/>
        <v>0</v>
      </c>
      <c r="W1396" s="11">
        <f t="shared" si="3402"/>
        <v>0</v>
      </c>
      <c r="X1396" s="11">
        <f t="shared" si="3250"/>
        <v>1400</v>
      </c>
      <c r="Y1396" s="11">
        <f t="shared" si="3251"/>
        <v>0</v>
      </c>
      <c r="Z1396" s="11">
        <f t="shared" si="3252"/>
        <v>0</v>
      </c>
      <c r="AA1396" s="11">
        <f t="shared" si="3403"/>
        <v>0</v>
      </c>
      <c r="AB1396" s="11">
        <f t="shared" si="3404"/>
        <v>0</v>
      </c>
      <c r="AC1396" s="11">
        <f t="shared" si="3405"/>
        <v>0</v>
      </c>
      <c r="AD1396" s="11">
        <f t="shared" si="3253"/>
        <v>1400</v>
      </c>
      <c r="AE1396" s="11">
        <f t="shared" si="3254"/>
        <v>0</v>
      </c>
      <c r="AF1396" s="11">
        <f t="shared" si="3255"/>
        <v>0</v>
      </c>
      <c r="AG1396" s="11">
        <f t="shared" si="3406"/>
        <v>0</v>
      </c>
      <c r="AH1396" s="11">
        <f t="shared" si="3256"/>
        <v>1400</v>
      </c>
      <c r="AI1396" s="11">
        <f t="shared" si="3257"/>
        <v>0</v>
      </c>
      <c r="AJ1396" s="11">
        <f t="shared" si="3258"/>
        <v>0</v>
      </c>
      <c r="AK1396" s="11">
        <f t="shared" si="3407"/>
        <v>-190</v>
      </c>
      <c r="AL1396" s="11">
        <f t="shared" si="3408"/>
        <v>0</v>
      </c>
      <c r="AM1396" s="11">
        <f t="shared" si="3409"/>
        <v>0</v>
      </c>
      <c r="AN1396" s="11">
        <f t="shared" si="3259"/>
        <v>1210</v>
      </c>
      <c r="AO1396" s="11">
        <f t="shared" si="3260"/>
        <v>0</v>
      </c>
      <c r="AP1396" s="11">
        <f t="shared" si="3261"/>
        <v>0</v>
      </c>
      <c r="AQ1396" s="11">
        <f t="shared" si="3410"/>
        <v>0</v>
      </c>
      <c r="AR1396" s="11">
        <f t="shared" si="3411"/>
        <v>0</v>
      </c>
      <c r="AS1396" s="11">
        <f t="shared" si="3412"/>
        <v>0</v>
      </c>
      <c r="AT1396" s="11">
        <f t="shared" si="3262"/>
        <v>1210</v>
      </c>
      <c r="AU1396" s="11">
        <f t="shared" si="3263"/>
        <v>0</v>
      </c>
      <c r="AV1396" s="11">
        <f t="shared" si="3264"/>
        <v>0</v>
      </c>
      <c r="AW1396" s="11">
        <f t="shared" si="3413"/>
        <v>0</v>
      </c>
      <c r="AX1396" s="11">
        <f t="shared" si="3414"/>
        <v>0</v>
      </c>
      <c r="AY1396" s="11">
        <f t="shared" si="3415"/>
        <v>0</v>
      </c>
      <c r="AZ1396" s="11">
        <f t="shared" si="3265"/>
        <v>1210</v>
      </c>
      <c r="BA1396" s="11">
        <f t="shared" si="3266"/>
        <v>0</v>
      </c>
      <c r="BB1396" s="11">
        <f t="shared" si="3267"/>
        <v>0</v>
      </c>
      <c r="BC1396" s="11">
        <f t="shared" si="3416"/>
        <v>0</v>
      </c>
      <c r="BD1396" s="11">
        <f t="shared" si="3417"/>
        <v>0</v>
      </c>
      <c r="BE1396" s="11">
        <f t="shared" si="3418"/>
        <v>0</v>
      </c>
      <c r="BF1396" s="11">
        <f t="shared" si="3268"/>
        <v>1210</v>
      </c>
      <c r="BG1396" s="11">
        <f t="shared" si="3269"/>
        <v>0</v>
      </c>
      <c r="BH1396" s="11">
        <f t="shared" si="3270"/>
        <v>0</v>
      </c>
      <c r="BI1396" s="11">
        <f t="shared" si="3419"/>
        <v>0</v>
      </c>
      <c r="BJ1396" s="11">
        <f t="shared" si="3420"/>
        <v>0</v>
      </c>
      <c r="BK1396" s="11">
        <f t="shared" si="3421"/>
        <v>0</v>
      </c>
      <c r="BL1396" s="11">
        <f t="shared" si="3238"/>
        <v>1210</v>
      </c>
      <c r="BM1396" s="11">
        <f t="shared" si="3422"/>
        <v>0</v>
      </c>
      <c r="BN1396" s="43">
        <f t="shared" si="3242"/>
        <v>1210</v>
      </c>
      <c r="BO1396" s="11">
        <f t="shared" si="3343"/>
        <v>0</v>
      </c>
      <c r="BP1396" s="11">
        <f t="shared" si="3423"/>
        <v>0</v>
      </c>
      <c r="BQ1396" s="43">
        <f t="shared" si="3243"/>
        <v>0</v>
      </c>
      <c r="BR1396" s="11">
        <f t="shared" si="3344"/>
        <v>0</v>
      </c>
      <c r="BS1396" s="11">
        <f t="shared" si="3423"/>
        <v>0</v>
      </c>
      <c r="BT1396" s="43">
        <f t="shared" si="3244"/>
        <v>0</v>
      </c>
      <c r="BU1396" s="11">
        <f t="shared" si="3423"/>
        <v>0</v>
      </c>
      <c r="BV1396" s="21"/>
      <c r="BW1396" s="21"/>
      <c r="BX1396" s="1" t="str">
        <f t="shared" si="3345"/>
        <v/>
      </c>
    </row>
    <row r="1397" spans="1:76" ht="31.2" customHeight="1" x14ac:dyDescent="0.3">
      <c r="A1397" s="62" t="s">
        <v>901</v>
      </c>
      <c r="B1397" s="63" t="s">
        <v>64</v>
      </c>
      <c r="C1397" s="62"/>
      <c r="D1397" s="62"/>
      <c r="E1397" s="64" t="s">
        <v>65</v>
      </c>
      <c r="F1397" s="11"/>
      <c r="G1397" s="11"/>
      <c r="H1397" s="11"/>
      <c r="I1397" s="11">
        <f t="shared" si="3394"/>
        <v>1400</v>
      </c>
      <c r="J1397" s="11">
        <f t="shared" si="3395"/>
        <v>0</v>
      </c>
      <c r="K1397" s="11">
        <f t="shared" si="3396"/>
        <v>0</v>
      </c>
      <c r="L1397" s="11">
        <f t="shared" si="3388"/>
        <v>1400</v>
      </c>
      <c r="M1397" s="11">
        <f t="shared" si="3389"/>
        <v>0</v>
      </c>
      <c r="N1397" s="11">
        <f t="shared" si="3390"/>
        <v>0</v>
      </c>
      <c r="O1397" s="11">
        <f t="shared" si="3397"/>
        <v>0</v>
      </c>
      <c r="P1397" s="11">
        <f t="shared" si="3398"/>
        <v>0</v>
      </c>
      <c r="Q1397" s="11">
        <f t="shared" si="3399"/>
        <v>0</v>
      </c>
      <c r="R1397" s="11">
        <f t="shared" si="3247"/>
        <v>1400</v>
      </c>
      <c r="S1397" s="11">
        <f t="shared" si="3248"/>
        <v>0</v>
      </c>
      <c r="T1397" s="11">
        <f t="shared" si="3249"/>
        <v>0</v>
      </c>
      <c r="U1397" s="11">
        <f t="shared" si="3400"/>
        <v>0</v>
      </c>
      <c r="V1397" s="11">
        <f t="shared" si="3401"/>
        <v>0</v>
      </c>
      <c r="W1397" s="11">
        <f t="shared" si="3402"/>
        <v>0</v>
      </c>
      <c r="X1397" s="11">
        <f t="shared" si="3250"/>
        <v>1400</v>
      </c>
      <c r="Y1397" s="11">
        <f t="shared" si="3251"/>
        <v>0</v>
      </c>
      <c r="Z1397" s="11">
        <f t="shared" si="3252"/>
        <v>0</v>
      </c>
      <c r="AA1397" s="11">
        <f t="shared" si="3403"/>
        <v>0</v>
      </c>
      <c r="AB1397" s="11">
        <f t="shared" si="3404"/>
        <v>0</v>
      </c>
      <c r="AC1397" s="11">
        <f t="shared" si="3405"/>
        <v>0</v>
      </c>
      <c r="AD1397" s="11">
        <f t="shared" si="3253"/>
        <v>1400</v>
      </c>
      <c r="AE1397" s="11">
        <f t="shared" si="3254"/>
        <v>0</v>
      </c>
      <c r="AF1397" s="11">
        <f t="shared" si="3255"/>
        <v>0</v>
      </c>
      <c r="AG1397" s="11">
        <f t="shared" si="3406"/>
        <v>0</v>
      </c>
      <c r="AH1397" s="11">
        <f t="shared" si="3256"/>
        <v>1400</v>
      </c>
      <c r="AI1397" s="11">
        <f t="shared" si="3257"/>
        <v>0</v>
      </c>
      <c r="AJ1397" s="11">
        <f t="shared" si="3258"/>
        <v>0</v>
      </c>
      <c r="AK1397" s="11">
        <f t="shared" si="3407"/>
        <v>-190</v>
      </c>
      <c r="AL1397" s="11">
        <f t="shared" si="3408"/>
        <v>0</v>
      </c>
      <c r="AM1397" s="11">
        <f t="shared" si="3409"/>
        <v>0</v>
      </c>
      <c r="AN1397" s="11">
        <f t="shared" si="3259"/>
        <v>1210</v>
      </c>
      <c r="AO1397" s="11">
        <f t="shared" si="3260"/>
        <v>0</v>
      </c>
      <c r="AP1397" s="11">
        <f t="shared" si="3261"/>
        <v>0</v>
      </c>
      <c r="AQ1397" s="11">
        <f t="shared" si="3410"/>
        <v>0</v>
      </c>
      <c r="AR1397" s="11">
        <f t="shared" si="3411"/>
        <v>0</v>
      </c>
      <c r="AS1397" s="11">
        <f t="shared" si="3412"/>
        <v>0</v>
      </c>
      <c r="AT1397" s="11">
        <f t="shared" si="3262"/>
        <v>1210</v>
      </c>
      <c r="AU1397" s="11">
        <f t="shared" si="3263"/>
        <v>0</v>
      </c>
      <c r="AV1397" s="11">
        <f t="shared" si="3264"/>
        <v>0</v>
      </c>
      <c r="AW1397" s="11">
        <f t="shared" si="3413"/>
        <v>0</v>
      </c>
      <c r="AX1397" s="11">
        <f t="shared" si="3414"/>
        <v>0</v>
      </c>
      <c r="AY1397" s="11">
        <f t="shared" si="3415"/>
        <v>0</v>
      </c>
      <c r="AZ1397" s="11">
        <f t="shared" si="3265"/>
        <v>1210</v>
      </c>
      <c r="BA1397" s="11">
        <f t="shared" si="3266"/>
        <v>0</v>
      </c>
      <c r="BB1397" s="11">
        <f t="shared" si="3267"/>
        <v>0</v>
      </c>
      <c r="BC1397" s="11">
        <f t="shared" si="3416"/>
        <v>0</v>
      </c>
      <c r="BD1397" s="11">
        <f t="shared" si="3417"/>
        <v>0</v>
      </c>
      <c r="BE1397" s="11">
        <f t="shared" si="3418"/>
        <v>0</v>
      </c>
      <c r="BF1397" s="11">
        <f t="shared" si="3268"/>
        <v>1210</v>
      </c>
      <c r="BG1397" s="11">
        <f t="shared" si="3269"/>
        <v>0</v>
      </c>
      <c r="BH1397" s="11">
        <f t="shared" si="3270"/>
        <v>0</v>
      </c>
      <c r="BI1397" s="11">
        <f t="shared" si="3419"/>
        <v>0</v>
      </c>
      <c r="BJ1397" s="11">
        <f t="shared" si="3420"/>
        <v>0</v>
      </c>
      <c r="BK1397" s="11">
        <f t="shared" si="3421"/>
        <v>0</v>
      </c>
      <c r="BL1397" s="11">
        <f t="shared" si="3238"/>
        <v>1210</v>
      </c>
      <c r="BM1397" s="11">
        <f t="shared" si="3422"/>
        <v>0</v>
      </c>
      <c r="BN1397" s="43">
        <f t="shared" si="3242"/>
        <v>1210</v>
      </c>
      <c r="BO1397" s="11">
        <f t="shared" si="3343"/>
        <v>0</v>
      </c>
      <c r="BP1397" s="11">
        <f t="shared" si="3423"/>
        <v>0</v>
      </c>
      <c r="BQ1397" s="43">
        <f t="shared" si="3243"/>
        <v>0</v>
      </c>
      <c r="BR1397" s="11">
        <f t="shared" si="3344"/>
        <v>0</v>
      </c>
      <c r="BS1397" s="11">
        <f t="shared" si="3423"/>
        <v>0</v>
      </c>
      <c r="BT1397" s="43">
        <f t="shared" si="3244"/>
        <v>0</v>
      </c>
      <c r="BU1397" s="11">
        <f t="shared" si="3423"/>
        <v>0</v>
      </c>
      <c r="BV1397" s="21"/>
      <c r="BW1397" s="21"/>
      <c r="BX1397" s="1" t="str">
        <f t="shared" si="3345"/>
        <v/>
      </c>
    </row>
    <row r="1398" spans="1:76" ht="15.6" customHeight="1" x14ac:dyDescent="0.3">
      <c r="A1398" s="62" t="s">
        <v>901</v>
      </c>
      <c r="B1398" s="63">
        <v>200</v>
      </c>
      <c r="C1398" s="62" t="s">
        <v>71</v>
      </c>
      <c r="D1398" s="62" t="s">
        <v>66</v>
      </c>
      <c r="E1398" s="64" t="s">
        <v>898</v>
      </c>
      <c r="F1398" s="11"/>
      <c r="G1398" s="11"/>
      <c r="H1398" s="11"/>
      <c r="I1398" s="11">
        <v>1400</v>
      </c>
      <c r="J1398" s="11"/>
      <c r="K1398" s="11"/>
      <c r="L1398" s="11">
        <f t="shared" si="3388"/>
        <v>1400</v>
      </c>
      <c r="M1398" s="11">
        <f t="shared" si="3389"/>
        <v>0</v>
      </c>
      <c r="N1398" s="11">
        <f t="shared" si="3390"/>
        <v>0</v>
      </c>
      <c r="O1398" s="11"/>
      <c r="P1398" s="11"/>
      <c r="Q1398" s="11"/>
      <c r="R1398" s="11">
        <f t="shared" si="3247"/>
        <v>1400</v>
      </c>
      <c r="S1398" s="11">
        <f t="shared" si="3248"/>
        <v>0</v>
      </c>
      <c r="T1398" s="11">
        <f t="shared" si="3249"/>
        <v>0</v>
      </c>
      <c r="U1398" s="11"/>
      <c r="V1398" s="11"/>
      <c r="W1398" s="11"/>
      <c r="X1398" s="11">
        <f t="shared" si="3250"/>
        <v>1400</v>
      </c>
      <c r="Y1398" s="11">
        <f t="shared" si="3251"/>
        <v>0</v>
      </c>
      <c r="Z1398" s="11">
        <f t="shared" si="3252"/>
        <v>0</v>
      </c>
      <c r="AA1398" s="11"/>
      <c r="AB1398" s="11"/>
      <c r="AC1398" s="11"/>
      <c r="AD1398" s="11">
        <f t="shared" si="3253"/>
        <v>1400</v>
      </c>
      <c r="AE1398" s="11">
        <f t="shared" si="3254"/>
        <v>0</v>
      </c>
      <c r="AF1398" s="11">
        <f t="shared" si="3255"/>
        <v>0</v>
      </c>
      <c r="AG1398" s="11"/>
      <c r="AH1398" s="11">
        <f t="shared" si="3256"/>
        <v>1400</v>
      </c>
      <c r="AI1398" s="11">
        <f t="shared" si="3257"/>
        <v>0</v>
      </c>
      <c r="AJ1398" s="11">
        <f t="shared" si="3258"/>
        <v>0</v>
      </c>
      <c r="AK1398" s="11">
        <v>-190</v>
      </c>
      <c r="AL1398" s="11"/>
      <c r="AM1398" s="11"/>
      <c r="AN1398" s="11">
        <f t="shared" si="3259"/>
        <v>1210</v>
      </c>
      <c r="AO1398" s="11">
        <f t="shared" si="3260"/>
        <v>0</v>
      </c>
      <c r="AP1398" s="11">
        <f t="shared" si="3261"/>
        <v>0</v>
      </c>
      <c r="AQ1398" s="11"/>
      <c r="AR1398" s="11"/>
      <c r="AS1398" s="11"/>
      <c r="AT1398" s="11">
        <f t="shared" si="3262"/>
        <v>1210</v>
      </c>
      <c r="AU1398" s="11">
        <f t="shared" si="3263"/>
        <v>0</v>
      </c>
      <c r="AV1398" s="11">
        <f t="shared" si="3264"/>
        <v>0</v>
      </c>
      <c r="AW1398" s="11"/>
      <c r="AX1398" s="11"/>
      <c r="AY1398" s="11"/>
      <c r="AZ1398" s="11">
        <f t="shared" si="3265"/>
        <v>1210</v>
      </c>
      <c r="BA1398" s="11">
        <f t="shared" si="3266"/>
        <v>0</v>
      </c>
      <c r="BB1398" s="11">
        <f t="shared" si="3267"/>
        <v>0</v>
      </c>
      <c r="BC1398" s="11"/>
      <c r="BD1398" s="11"/>
      <c r="BE1398" s="11"/>
      <c r="BF1398" s="11">
        <f t="shared" si="3268"/>
        <v>1210</v>
      </c>
      <c r="BG1398" s="11">
        <f t="shared" si="3269"/>
        <v>0</v>
      </c>
      <c r="BH1398" s="11">
        <f t="shared" si="3270"/>
        <v>0</v>
      </c>
      <c r="BI1398" s="11"/>
      <c r="BJ1398" s="11"/>
      <c r="BK1398" s="11"/>
      <c r="BL1398" s="11">
        <f t="shared" si="3238"/>
        <v>1210</v>
      </c>
      <c r="BM1398" s="11"/>
      <c r="BN1398" s="43">
        <f t="shared" si="3242"/>
        <v>1210</v>
      </c>
      <c r="BO1398" s="11">
        <f t="shared" si="3343"/>
        <v>0</v>
      </c>
      <c r="BP1398" s="11"/>
      <c r="BQ1398" s="43">
        <f t="shared" si="3243"/>
        <v>0</v>
      </c>
      <c r="BR1398" s="11">
        <f t="shared" si="3344"/>
        <v>0</v>
      </c>
      <c r="BS1398" s="11"/>
      <c r="BT1398" s="43">
        <f t="shared" si="3244"/>
        <v>0</v>
      </c>
      <c r="BU1398" s="11"/>
      <c r="BV1398" s="21"/>
      <c r="BW1398" s="21">
        <v>43</v>
      </c>
      <c r="BX1398" s="1" t="str">
        <f t="shared" si="3345"/>
        <v>0405</v>
      </c>
    </row>
    <row r="1399" spans="1:76" ht="46.8" customHeight="1" x14ac:dyDescent="0.3">
      <c r="A1399" s="62" t="s">
        <v>903</v>
      </c>
      <c r="B1399" s="63"/>
      <c r="C1399" s="62"/>
      <c r="D1399" s="62"/>
      <c r="E1399" s="64" t="s">
        <v>904</v>
      </c>
      <c r="F1399" s="11">
        <f t="shared" ref="F1399:K1399" si="3424">F1400+F1402</f>
        <v>31771.100000000002</v>
      </c>
      <c r="G1399" s="11">
        <f t="shared" si="3424"/>
        <v>31771.1</v>
      </c>
      <c r="H1399" s="11">
        <f t="shared" si="3424"/>
        <v>31771.1</v>
      </c>
      <c r="I1399" s="11">
        <f t="shared" si="3424"/>
        <v>0</v>
      </c>
      <c r="J1399" s="11">
        <f t="shared" si="3424"/>
        <v>0</v>
      </c>
      <c r="K1399" s="11">
        <f t="shared" si="3424"/>
        <v>0</v>
      </c>
      <c r="L1399" s="11">
        <f t="shared" si="3388"/>
        <v>31771.100000000002</v>
      </c>
      <c r="M1399" s="11">
        <f t="shared" si="3389"/>
        <v>31771.1</v>
      </c>
      <c r="N1399" s="11">
        <f t="shared" si="3390"/>
        <v>31771.1</v>
      </c>
      <c r="O1399" s="11">
        <f>O1400+O1402</f>
        <v>0</v>
      </c>
      <c r="P1399" s="11">
        <f>P1400+P1402</f>
        <v>0</v>
      </c>
      <c r="Q1399" s="11">
        <f>Q1400+Q1402</f>
        <v>0</v>
      </c>
      <c r="R1399" s="11">
        <f t="shared" si="3247"/>
        <v>31771.100000000002</v>
      </c>
      <c r="S1399" s="11">
        <f t="shared" si="3248"/>
        <v>31771.1</v>
      </c>
      <c r="T1399" s="11">
        <f t="shared" si="3249"/>
        <v>31771.1</v>
      </c>
      <c r="U1399" s="11">
        <f>U1400+U1402</f>
        <v>0</v>
      </c>
      <c r="V1399" s="11">
        <f>V1400+V1402</f>
        <v>0</v>
      </c>
      <c r="W1399" s="11">
        <f>W1400+W1402</f>
        <v>0</v>
      </c>
      <c r="X1399" s="11">
        <f t="shared" si="3250"/>
        <v>31771.100000000002</v>
      </c>
      <c r="Y1399" s="11">
        <f t="shared" si="3251"/>
        <v>31771.1</v>
      </c>
      <c r="Z1399" s="11">
        <f t="shared" si="3252"/>
        <v>31771.1</v>
      </c>
      <c r="AA1399" s="11">
        <f>AA1400+AA1402</f>
        <v>0</v>
      </c>
      <c r="AB1399" s="11">
        <f>AB1400+AB1402</f>
        <v>0</v>
      </c>
      <c r="AC1399" s="11">
        <f>AC1400+AC1402</f>
        <v>0</v>
      </c>
      <c r="AD1399" s="11">
        <f t="shared" si="3253"/>
        <v>31771.100000000002</v>
      </c>
      <c r="AE1399" s="11">
        <f t="shared" si="3254"/>
        <v>31771.1</v>
      </c>
      <c r="AF1399" s="11">
        <f t="shared" si="3255"/>
        <v>31771.1</v>
      </c>
      <c r="AG1399" s="11">
        <f>AG1400+AG1402</f>
        <v>0</v>
      </c>
      <c r="AH1399" s="11">
        <f t="shared" si="3256"/>
        <v>31771.100000000002</v>
      </c>
      <c r="AI1399" s="11">
        <f t="shared" si="3257"/>
        <v>31771.1</v>
      </c>
      <c r="AJ1399" s="11">
        <f t="shared" si="3258"/>
        <v>31771.1</v>
      </c>
      <c r="AK1399" s="11">
        <f>AK1400+AK1402</f>
        <v>0</v>
      </c>
      <c r="AL1399" s="11">
        <f>AL1400+AL1402</f>
        <v>0</v>
      </c>
      <c r="AM1399" s="11">
        <f>AM1400+AM1402</f>
        <v>0</v>
      </c>
      <c r="AN1399" s="11">
        <f t="shared" si="3259"/>
        <v>31771.100000000002</v>
      </c>
      <c r="AO1399" s="11">
        <f t="shared" si="3260"/>
        <v>31771.1</v>
      </c>
      <c r="AP1399" s="11">
        <f t="shared" si="3261"/>
        <v>31771.1</v>
      </c>
      <c r="AQ1399" s="11">
        <f>AQ1400+AQ1402</f>
        <v>0</v>
      </c>
      <c r="AR1399" s="11">
        <f>AR1400+AR1402</f>
        <v>0</v>
      </c>
      <c r="AS1399" s="11">
        <f>AS1400+AS1402</f>
        <v>0</v>
      </c>
      <c r="AT1399" s="11">
        <f t="shared" si="3262"/>
        <v>31771.100000000002</v>
      </c>
      <c r="AU1399" s="11">
        <f t="shared" si="3263"/>
        <v>31771.1</v>
      </c>
      <c r="AV1399" s="11">
        <f t="shared" si="3264"/>
        <v>31771.1</v>
      </c>
      <c r="AW1399" s="11">
        <f>AW1400+AW1402</f>
        <v>0</v>
      </c>
      <c r="AX1399" s="11">
        <f>AX1400+AX1402</f>
        <v>0</v>
      </c>
      <c r="AY1399" s="11">
        <f>AY1400+AY1402</f>
        <v>0</v>
      </c>
      <c r="AZ1399" s="11">
        <f t="shared" si="3265"/>
        <v>31771.100000000002</v>
      </c>
      <c r="BA1399" s="11">
        <f t="shared" si="3266"/>
        <v>31771.1</v>
      </c>
      <c r="BB1399" s="11">
        <f t="shared" si="3267"/>
        <v>31771.1</v>
      </c>
      <c r="BC1399" s="11">
        <f>BC1400+BC1402</f>
        <v>0</v>
      </c>
      <c r="BD1399" s="11">
        <f>BD1400+BD1402</f>
        <v>0</v>
      </c>
      <c r="BE1399" s="11">
        <f>BE1400+BE1402</f>
        <v>0</v>
      </c>
      <c r="BF1399" s="11">
        <f t="shared" si="3268"/>
        <v>31771.100000000002</v>
      </c>
      <c r="BG1399" s="11">
        <f t="shared" si="3269"/>
        <v>31771.1</v>
      </c>
      <c r="BH1399" s="11">
        <f t="shared" si="3270"/>
        <v>31771.1</v>
      </c>
      <c r="BI1399" s="11">
        <f>BI1400+BI1402</f>
        <v>0</v>
      </c>
      <c r="BJ1399" s="11">
        <f>BJ1400+BJ1402</f>
        <v>0</v>
      </c>
      <c r="BK1399" s="11">
        <f>BK1400+BK1402</f>
        <v>0</v>
      </c>
      <c r="BL1399" s="11">
        <f t="shared" si="3238"/>
        <v>31771.100000000002</v>
      </c>
      <c r="BM1399" s="11">
        <f>BM1400+BM1402</f>
        <v>0</v>
      </c>
      <c r="BN1399" s="43">
        <f t="shared" si="3242"/>
        <v>31771.100000000002</v>
      </c>
      <c r="BO1399" s="11">
        <f t="shared" si="3343"/>
        <v>31771.1</v>
      </c>
      <c r="BP1399" s="11">
        <f>BP1400+BP1402</f>
        <v>0</v>
      </c>
      <c r="BQ1399" s="43">
        <f t="shared" si="3243"/>
        <v>31771.1</v>
      </c>
      <c r="BR1399" s="11">
        <f t="shared" si="3344"/>
        <v>31771.1</v>
      </c>
      <c r="BS1399" s="11">
        <f>BS1400+BS1402</f>
        <v>0</v>
      </c>
      <c r="BT1399" s="43">
        <f t="shared" si="3244"/>
        <v>31771.1</v>
      </c>
      <c r="BU1399" s="11">
        <f>BU1400+BU1402</f>
        <v>0</v>
      </c>
      <c r="BV1399" s="21"/>
      <c r="BW1399" s="21"/>
      <c r="BX1399" s="1" t="str">
        <f t="shared" si="3345"/>
        <v/>
      </c>
    </row>
    <row r="1400" spans="1:76" ht="78" customHeight="1" x14ac:dyDescent="0.3">
      <c r="A1400" s="62" t="s">
        <v>903</v>
      </c>
      <c r="B1400" s="63" t="s">
        <v>167</v>
      </c>
      <c r="C1400" s="62"/>
      <c r="D1400" s="62"/>
      <c r="E1400" s="64" t="s">
        <v>168</v>
      </c>
      <c r="F1400" s="11">
        <f t="shared" ref="F1400:K1400" si="3425">F1401</f>
        <v>8871.7000000000007</v>
      </c>
      <c r="G1400" s="11">
        <f t="shared" si="3425"/>
        <v>9144.5</v>
      </c>
      <c r="H1400" s="11">
        <f t="shared" si="3425"/>
        <v>9144.5</v>
      </c>
      <c r="I1400" s="11">
        <f t="shared" si="3425"/>
        <v>0</v>
      </c>
      <c r="J1400" s="11">
        <f t="shared" si="3425"/>
        <v>0</v>
      </c>
      <c r="K1400" s="11">
        <f t="shared" si="3425"/>
        <v>0</v>
      </c>
      <c r="L1400" s="11">
        <f t="shared" si="3388"/>
        <v>8871.7000000000007</v>
      </c>
      <c r="M1400" s="11">
        <f t="shared" si="3389"/>
        <v>9144.5</v>
      </c>
      <c r="N1400" s="11">
        <f t="shared" si="3390"/>
        <v>9144.5</v>
      </c>
      <c r="O1400" s="11">
        <f>O1401</f>
        <v>0</v>
      </c>
      <c r="P1400" s="11">
        <f>P1401</f>
        <v>0</v>
      </c>
      <c r="Q1400" s="11">
        <f>Q1401</f>
        <v>0</v>
      </c>
      <c r="R1400" s="11">
        <f t="shared" si="3247"/>
        <v>8871.7000000000007</v>
      </c>
      <c r="S1400" s="11">
        <f t="shared" si="3248"/>
        <v>9144.5</v>
      </c>
      <c r="T1400" s="11">
        <f t="shared" si="3249"/>
        <v>9144.5</v>
      </c>
      <c r="U1400" s="11">
        <f>U1401</f>
        <v>0</v>
      </c>
      <c r="V1400" s="11">
        <f>V1401</f>
        <v>0</v>
      </c>
      <c r="W1400" s="11">
        <f>W1401</f>
        <v>0</v>
      </c>
      <c r="X1400" s="11">
        <f t="shared" si="3250"/>
        <v>8871.7000000000007</v>
      </c>
      <c r="Y1400" s="11">
        <f t="shared" si="3251"/>
        <v>9144.5</v>
      </c>
      <c r="Z1400" s="11">
        <f t="shared" si="3252"/>
        <v>9144.5</v>
      </c>
      <c r="AA1400" s="11">
        <f>AA1401</f>
        <v>0</v>
      </c>
      <c r="AB1400" s="11">
        <f>AB1401</f>
        <v>0</v>
      </c>
      <c r="AC1400" s="11">
        <f>AC1401</f>
        <v>0</v>
      </c>
      <c r="AD1400" s="11">
        <f t="shared" si="3253"/>
        <v>8871.7000000000007</v>
      </c>
      <c r="AE1400" s="11">
        <f t="shared" si="3254"/>
        <v>9144.5</v>
      </c>
      <c r="AF1400" s="11">
        <f t="shared" si="3255"/>
        <v>9144.5</v>
      </c>
      <c r="AG1400" s="11">
        <f>AG1401</f>
        <v>0</v>
      </c>
      <c r="AH1400" s="11">
        <f t="shared" si="3256"/>
        <v>8871.7000000000007</v>
      </c>
      <c r="AI1400" s="11">
        <f t="shared" si="3257"/>
        <v>9144.5</v>
      </c>
      <c r="AJ1400" s="11">
        <f t="shared" si="3258"/>
        <v>9144.5</v>
      </c>
      <c r="AK1400" s="11">
        <f>AK1401</f>
        <v>0</v>
      </c>
      <c r="AL1400" s="11">
        <f>AL1401</f>
        <v>0</v>
      </c>
      <c r="AM1400" s="11">
        <f>AM1401</f>
        <v>0</v>
      </c>
      <c r="AN1400" s="11">
        <f t="shared" si="3259"/>
        <v>8871.7000000000007</v>
      </c>
      <c r="AO1400" s="11">
        <f t="shared" si="3260"/>
        <v>9144.5</v>
      </c>
      <c r="AP1400" s="11">
        <f t="shared" si="3261"/>
        <v>9144.5</v>
      </c>
      <c r="AQ1400" s="11">
        <f>AQ1401</f>
        <v>0</v>
      </c>
      <c r="AR1400" s="11">
        <f>AR1401</f>
        <v>0</v>
      </c>
      <c r="AS1400" s="11">
        <f>AS1401</f>
        <v>0</v>
      </c>
      <c r="AT1400" s="11">
        <f t="shared" si="3262"/>
        <v>8871.7000000000007</v>
      </c>
      <c r="AU1400" s="11">
        <f t="shared" si="3263"/>
        <v>9144.5</v>
      </c>
      <c r="AV1400" s="11">
        <f t="shared" si="3264"/>
        <v>9144.5</v>
      </c>
      <c r="AW1400" s="11">
        <f>AW1401</f>
        <v>0</v>
      </c>
      <c r="AX1400" s="11">
        <f>AX1401</f>
        <v>0</v>
      </c>
      <c r="AY1400" s="11">
        <f>AY1401</f>
        <v>0</v>
      </c>
      <c r="AZ1400" s="11">
        <f t="shared" si="3265"/>
        <v>8871.7000000000007</v>
      </c>
      <c r="BA1400" s="11">
        <f t="shared" si="3266"/>
        <v>9144.5</v>
      </c>
      <c r="BB1400" s="11">
        <f t="shared" si="3267"/>
        <v>9144.5</v>
      </c>
      <c r="BC1400" s="11">
        <f>BC1401</f>
        <v>0</v>
      </c>
      <c r="BD1400" s="11">
        <f>BD1401</f>
        <v>0</v>
      </c>
      <c r="BE1400" s="11">
        <f>BE1401</f>
        <v>0</v>
      </c>
      <c r="BF1400" s="11">
        <f t="shared" si="3268"/>
        <v>8871.7000000000007</v>
      </c>
      <c r="BG1400" s="11">
        <f t="shared" si="3269"/>
        <v>9144.5</v>
      </c>
      <c r="BH1400" s="11">
        <f t="shared" si="3270"/>
        <v>9144.5</v>
      </c>
      <c r="BI1400" s="11">
        <f>BI1401</f>
        <v>0</v>
      </c>
      <c r="BJ1400" s="11">
        <f>BJ1401</f>
        <v>0</v>
      </c>
      <c r="BK1400" s="11">
        <f>BK1401</f>
        <v>0</v>
      </c>
      <c r="BL1400" s="11">
        <f t="shared" si="3238"/>
        <v>8871.7000000000007</v>
      </c>
      <c r="BM1400" s="11">
        <f>BM1401</f>
        <v>0</v>
      </c>
      <c r="BN1400" s="43">
        <f t="shared" si="3242"/>
        <v>8871.7000000000007</v>
      </c>
      <c r="BO1400" s="11">
        <f t="shared" si="3343"/>
        <v>9144.5</v>
      </c>
      <c r="BP1400" s="11">
        <f>BP1401</f>
        <v>0</v>
      </c>
      <c r="BQ1400" s="43">
        <f t="shared" si="3243"/>
        <v>9144.5</v>
      </c>
      <c r="BR1400" s="11">
        <f t="shared" si="3344"/>
        <v>9144.5</v>
      </c>
      <c r="BS1400" s="11">
        <f>BS1401</f>
        <v>0</v>
      </c>
      <c r="BT1400" s="43">
        <f t="shared" si="3244"/>
        <v>9144.5</v>
      </c>
      <c r="BU1400" s="11">
        <f>BU1401</f>
        <v>0</v>
      </c>
      <c r="BV1400" s="21"/>
      <c r="BW1400" s="21"/>
      <c r="BX1400" s="1" t="str">
        <f t="shared" si="3345"/>
        <v/>
      </c>
    </row>
    <row r="1401" spans="1:76" ht="15.6" customHeight="1" x14ac:dyDescent="0.3">
      <c r="A1401" s="62" t="s">
        <v>903</v>
      </c>
      <c r="B1401" s="63">
        <v>100</v>
      </c>
      <c r="C1401" s="62" t="s">
        <v>71</v>
      </c>
      <c r="D1401" s="62" t="s">
        <v>66</v>
      </c>
      <c r="E1401" s="64" t="s">
        <v>898</v>
      </c>
      <c r="F1401" s="11">
        <v>8871.7000000000007</v>
      </c>
      <c r="G1401" s="11">
        <v>9144.5</v>
      </c>
      <c r="H1401" s="11">
        <v>9144.5</v>
      </c>
      <c r="I1401" s="11"/>
      <c r="J1401" s="11"/>
      <c r="K1401" s="11"/>
      <c r="L1401" s="11">
        <f t="shared" si="3388"/>
        <v>8871.7000000000007</v>
      </c>
      <c r="M1401" s="11">
        <f t="shared" si="3389"/>
        <v>9144.5</v>
      </c>
      <c r="N1401" s="11">
        <f t="shared" si="3390"/>
        <v>9144.5</v>
      </c>
      <c r="O1401" s="11"/>
      <c r="P1401" s="11"/>
      <c r="Q1401" s="11"/>
      <c r="R1401" s="11">
        <f t="shared" si="3247"/>
        <v>8871.7000000000007</v>
      </c>
      <c r="S1401" s="11">
        <f t="shared" si="3248"/>
        <v>9144.5</v>
      </c>
      <c r="T1401" s="11">
        <f t="shared" si="3249"/>
        <v>9144.5</v>
      </c>
      <c r="U1401" s="11"/>
      <c r="V1401" s="11"/>
      <c r="W1401" s="11"/>
      <c r="X1401" s="11">
        <f t="shared" si="3250"/>
        <v>8871.7000000000007</v>
      </c>
      <c r="Y1401" s="11">
        <f t="shared" si="3251"/>
        <v>9144.5</v>
      </c>
      <c r="Z1401" s="11">
        <f t="shared" si="3252"/>
        <v>9144.5</v>
      </c>
      <c r="AA1401" s="11"/>
      <c r="AB1401" s="11"/>
      <c r="AC1401" s="11"/>
      <c r="AD1401" s="11">
        <f t="shared" si="3253"/>
        <v>8871.7000000000007</v>
      </c>
      <c r="AE1401" s="11">
        <f t="shared" si="3254"/>
        <v>9144.5</v>
      </c>
      <c r="AF1401" s="11">
        <f t="shared" si="3255"/>
        <v>9144.5</v>
      </c>
      <c r="AG1401" s="11"/>
      <c r="AH1401" s="11">
        <f t="shared" si="3256"/>
        <v>8871.7000000000007</v>
      </c>
      <c r="AI1401" s="11">
        <f t="shared" si="3257"/>
        <v>9144.5</v>
      </c>
      <c r="AJ1401" s="11">
        <f t="shared" si="3258"/>
        <v>9144.5</v>
      </c>
      <c r="AK1401" s="11"/>
      <c r="AL1401" s="11"/>
      <c r="AM1401" s="11"/>
      <c r="AN1401" s="11">
        <f t="shared" si="3259"/>
        <v>8871.7000000000007</v>
      </c>
      <c r="AO1401" s="11">
        <f t="shared" si="3260"/>
        <v>9144.5</v>
      </c>
      <c r="AP1401" s="11">
        <f t="shared" si="3261"/>
        <v>9144.5</v>
      </c>
      <c r="AQ1401" s="11"/>
      <c r="AR1401" s="11"/>
      <c r="AS1401" s="11"/>
      <c r="AT1401" s="11">
        <f t="shared" si="3262"/>
        <v>8871.7000000000007</v>
      </c>
      <c r="AU1401" s="11">
        <f t="shared" si="3263"/>
        <v>9144.5</v>
      </c>
      <c r="AV1401" s="11">
        <f t="shared" si="3264"/>
        <v>9144.5</v>
      </c>
      <c r="AW1401" s="11"/>
      <c r="AX1401" s="11"/>
      <c r="AY1401" s="11"/>
      <c r="AZ1401" s="11">
        <f t="shared" si="3265"/>
        <v>8871.7000000000007</v>
      </c>
      <c r="BA1401" s="11">
        <f t="shared" si="3266"/>
        <v>9144.5</v>
      </c>
      <c r="BB1401" s="11">
        <f t="shared" si="3267"/>
        <v>9144.5</v>
      </c>
      <c r="BC1401" s="11"/>
      <c r="BD1401" s="11"/>
      <c r="BE1401" s="11"/>
      <c r="BF1401" s="11">
        <f t="shared" si="3268"/>
        <v>8871.7000000000007</v>
      </c>
      <c r="BG1401" s="11">
        <f t="shared" si="3269"/>
        <v>9144.5</v>
      </c>
      <c r="BH1401" s="11">
        <f t="shared" si="3270"/>
        <v>9144.5</v>
      </c>
      <c r="BI1401" s="11"/>
      <c r="BJ1401" s="11"/>
      <c r="BK1401" s="11"/>
      <c r="BL1401" s="11">
        <f t="shared" si="3238"/>
        <v>8871.7000000000007</v>
      </c>
      <c r="BM1401" s="11"/>
      <c r="BN1401" s="43">
        <f t="shared" si="3242"/>
        <v>8871.7000000000007</v>
      </c>
      <c r="BO1401" s="11">
        <f t="shared" si="3343"/>
        <v>9144.5</v>
      </c>
      <c r="BP1401" s="11"/>
      <c r="BQ1401" s="43">
        <f t="shared" si="3243"/>
        <v>9144.5</v>
      </c>
      <c r="BR1401" s="11">
        <f t="shared" si="3344"/>
        <v>9144.5</v>
      </c>
      <c r="BS1401" s="11"/>
      <c r="BT1401" s="43">
        <f t="shared" si="3244"/>
        <v>9144.5</v>
      </c>
      <c r="BU1401" s="11"/>
      <c r="BV1401" s="21"/>
      <c r="BW1401" s="21"/>
      <c r="BX1401" s="1" t="str">
        <f t="shared" si="3345"/>
        <v>0405</v>
      </c>
    </row>
    <row r="1402" spans="1:76" ht="31.2" customHeight="1" x14ac:dyDescent="0.3">
      <c r="A1402" s="62" t="s">
        <v>903</v>
      </c>
      <c r="B1402" s="63" t="s">
        <v>64</v>
      </c>
      <c r="C1402" s="62"/>
      <c r="D1402" s="62"/>
      <c r="E1402" s="64" t="s">
        <v>65</v>
      </c>
      <c r="F1402" s="11">
        <f t="shared" ref="F1402:K1402" si="3426">F1403</f>
        <v>22899.4</v>
      </c>
      <c r="G1402" s="11">
        <f t="shared" si="3426"/>
        <v>22626.6</v>
      </c>
      <c r="H1402" s="11">
        <f t="shared" si="3426"/>
        <v>22626.6</v>
      </c>
      <c r="I1402" s="11">
        <f t="shared" si="3426"/>
        <v>0</v>
      </c>
      <c r="J1402" s="11">
        <f t="shared" si="3426"/>
        <v>0</v>
      </c>
      <c r="K1402" s="11">
        <f t="shared" si="3426"/>
        <v>0</v>
      </c>
      <c r="L1402" s="11">
        <f t="shared" si="3388"/>
        <v>22899.4</v>
      </c>
      <c r="M1402" s="11">
        <f t="shared" si="3389"/>
        <v>22626.6</v>
      </c>
      <c r="N1402" s="11">
        <f t="shared" si="3390"/>
        <v>22626.6</v>
      </c>
      <c r="O1402" s="11">
        <f>O1403</f>
        <v>0</v>
      </c>
      <c r="P1402" s="11">
        <f>P1403</f>
        <v>0</v>
      </c>
      <c r="Q1402" s="11">
        <f>Q1403</f>
        <v>0</v>
      </c>
      <c r="R1402" s="11">
        <f t="shared" si="3247"/>
        <v>22899.4</v>
      </c>
      <c r="S1402" s="11">
        <f t="shared" si="3248"/>
        <v>22626.6</v>
      </c>
      <c r="T1402" s="11">
        <f t="shared" si="3249"/>
        <v>22626.6</v>
      </c>
      <c r="U1402" s="11">
        <f>U1403</f>
        <v>0</v>
      </c>
      <c r="V1402" s="11">
        <f>V1403</f>
        <v>0</v>
      </c>
      <c r="W1402" s="11">
        <f>W1403</f>
        <v>0</v>
      </c>
      <c r="X1402" s="11">
        <f t="shared" si="3250"/>
        <v>22899.4</v>
      </c>
      <c r="Y1402" s="11">
        <f t="shared" si="3251"/>
        <v>22626.6</v>
      </c>
      <c r="Z1402" s="11">
        <f t="shared" si="3252"/>
        <v>22626.6</v>
      </c>
      <c r="AA1402" s="11">
        <f>AA1403</f>
        <v>0</v>
      </c>
      <c r="AB1402" s="11">
        <f>AB1403</f>
        <v>0</v>
      </c>
      <c r="AC1402" s="11">
        <f>AC1403</f>
        <v>0</v>
      </c>
      <c r="AD1402" s="11">
        <f t="shared" si="3253"/>
        <v>22899.4</v>
      </c>
      <c r="AE1402" s="11">
        <f t="shared" si="3254"/>
        <v>22626.6</v>
      </c>
      <c r="AF1402" s="11">
        <f t="shared" si="3255"/>
        <v>22626.6</v>
      </c>
      <c r="AG1402" s="11">
        <f>AG1403</f>
        <v>0</v>
      </c>
      <c r="AH1402" s="11">
        <f t="shared" si="3256"/>
        <v>22899.4</v>
      </c>
      <c r="AI1402" s="11">
        <f t="shared" si="3257"/>
        <v>22626.6</v>
      </c>
      <c r="AJ1402" s="11">
        <f t="shared" si="3258"/>
        <v>22626.6</v>
      </c>
      <c r="AK1402" s="11">
        <f>AK1403</f>
        <v>0</v>
      </c>
      <c r="AL1402" s="11">
        <f>AL1403</f>
        <v>0</v>
      </c>
      <c r="AM1402" s="11">
        <f>AM1403</f>
        <v>0</v>
      </c>
      <c r="AN1402" s="11">
        <f t="shared" si="3259"/>
        <v>22899.4</v>
      </c>
      <c r="AO1402" s="11">
        <f t="shared" si="3260"/>
        <v>22626.6</v>
      </c>
      <c r="AP1402" s="11">
        <f t="shared" si="3261"/>
        <v>22626.6</v>
      </c>
      <c r="AQ1402" s="11">
        <f>AQ1403</f>
        <v>0</v>
      </c>
      <c r="AR1402" s="11">
        <f>AR1403</f>
        <v>0</v>
      </c>
      <c r="AS1402" s="11">
        <f>AS1403</f>
        <v>0</v>
      </c>
      <c r="AT1402" s="11">
        <f t="shared" si="3262"/>
        <v>22899.4</v>
      </c>
      <c r="AU1402" s="11">
        <f t="shared" si="3263"/>
        <v>22626.6</v>
      </c>
      <c r="AV1402" s="11">
        <f t="shared" si="3264"/>
        <v>22626.6</v>
      </c>
      <c r="AW1402" s="11">
        <f>AW1403</f>
        <v>0</v>
      </c>
      <c r="AX1402" s="11">
        <f>AX1403</f>
        <v>0</v>
      </c>
      <c r="AY1402" s="11">
        <f>AY1403</f>
        <v>0</v>
      </c>
      <c r="AZ1402" s="11">
        <f t="shared" si="3265"/>
        <v>22899.4</v>
      </c>
      <c r="BA1402" s="11">
        <f t="shared" si="3266"/>
        <v>22626.6</v>
      </c>
      <c r="BB1402" s="11">
        <f t="shared" si="3267"/>
        <v>22626.6</v>
      </c>
      <c r="BC1402" s="11">
        <f>BC1403</f>
        <v>0</v>
      </c>
      <c r="BD1402" s="11">
        <f>BD1403</f>
        <v>0</v>
      </c>
      <c r="BE1402" s="11">
        <f>BE1403</f>
        <v>0</v>
      </c>
      <c r="BF1402" s="11">
        <f t="shared" si="3268"/>
        <v>22899.4</v>
      </c>
      <c r="BG1402" s="11">
        <f t="shared" si="3269"/>
        <v>22626.6</v>
      </c>
      <c r="BH1402" s="11">
        <f t="shared" si="3270"/>
        <v>22626.6</v>
      </c>
      <c r="BI1402" s="11">
        <f>BI1403</f>
        <v>0</v>
      </c>
      <c r="BJ1402" s="11">
        <f>BJ1403</f>
        <v>0</v>
      </c>
      <c r="BK1402" s="11">
        <f>BK1403</f>
        <v>0</v>
      </c>
      <c r="BL1402" s="11">
        <f t="shared" si="3238"/>
        <v>22899.4</v>
      </c>
      <c r="BM1402" s="11">
        <f>BM1403</f>
        <v>0</v>
      </c>
      <c r="BN1402" s="43">
        <f t="shared" si="3242"/>
        <v>22899.4</v>
      </c>
      <c r="BO1402" s="11">
        <f t="shared" si="3343"/>
        <v>22626.6</v>
      </c>
      <c r="BP1402" s="11">
        <f>BP1403</f>
        <v>0</v>
      </c>
      <c r="BQ1402" s="43">
        <f t="shared" si="3243"/>
        <v>22626.6</v>
      </c>
      <c r="BR1402" s="11">
        <f t="shared" si="3344"/>
        <v>22626.6</v>
      </c>
      <c r="BS1402" s="11">
        <f>BS1403</f>
        <v>0</v>
      </c>
      <c r="BT1402" s="43">
        <f t="shared" si="3244"/>
        <v>22626.6</v>
      </c>
      <c r="BU1402" s="11">
        <f>BU1403</f>
        <v>0</v>
      </c>
      <c r="BV1402" s="21"/>
      <c r="BW1402" s="21"/>
      <c r="BX1402" s="1" t="str">
        <f t="shared" si="3345"/>
        <v/>
      </c>
    </row>
    <row r="1403" spans="1:76" ht="15.6" customHeight="1" x14ac:dyDescent="0.3">
      <c r="A1403" s="62" t="s">
        <v>903</v>
      </c>
      <c r="B1403" s="63">
        <v>200</v>
      </c>
      <c r="C1403" s="62" t="s">
        <v>71</v>
      </c>
      <c r="D1403" s="62" t="s">
        <v>66</v>
      </c>
      <c r="E1403" s="64" t="s">
        <v>898</v>
      </c>
      <c r="F1403" s="11">
        <v>22899.4</v>
      </c>
      <c r="G1403" s="11">
        <v>22626.6</v>
      </c>
      <c r="H1403" s="11">
        <v>22626.6</v>
      </c>
      <c r="I1403" s="11"/>
      <c r="J1403" s="11"/>
      <c r="K1403" s="11"/>
      <c r="L1403" s="11">
        <f t="shared" si="3388"/>
        <v>22899.4</v>
      </c>
      <c r="M1403" s="11">
        <f t="shared" si="3389"/>
        <v>22626.6</v>
      </c>
      <c r="N1403" s="11">
        <f t="shared" si="3390"/>
        <v>22626.6</v>
      </c>
      <c r="O1403" s="11"/>
      <c r="P1403" s="11"/>
      <c r="Q1403" s="11"/>
      <c r="R1403" s="11">
        <f t="shared" si="3247"/>
        <v>22899.4</v>
      </c>
      <c r="S1403" s="11">
        <f t="shared" si="3248"/>
        <v>22626.6</v>
      </c>
      <c r="T1403" s="11">
        <f t="shared" si="3249"/>
        <v>22626.6</v>
      </c>
      <c r="U1403" s="11"/>
      <c r="V1403" s="11"/>
      <c r="W1403" s="11"/>
      <c r="X1403" s="11">
        <f t="shared" si="3250"/>
        <v>22899.4</v>
      </c>
      <c r="Y1403" s="11">
        <f t="shared" si="3251"/>
        <v>22626.6</v>
      </c>
      <c r="Z1403" s="11">
        <f t="shared" si="3252"/>
        <v>22626.6</v>
      </c>
      <c r="AA1403" s="11"/>
      <c r="AB1403" s="11"/>
      <c r="AC1403" s="11"/>
      <c r="AD1403" s="11">
        <f t="shared" si="3253"/>
        <v>22899.4</v>
      </c>
      <c r="AE1403" s="11">
        <f t="shared" si="3254"/>
        <v>22626.6</v>
      </c>
      <c r="AF1403" s="11">
        <f t="shared" si="3255"/>
        <v>22626.6</v>
      </c>
      <c r="AG1403" s="11"/>
      <c r="AH1403" s="11">
        <f t="shared" si="3256"/>
        <v>22899.4</v>
      </c>
      <c r="AI1403" s="11">
        <f t="shared" si="3257"/>
        <v>22626.6</v>
      </c>
      <c r="AJ1403" s="11">
        <f t="shared" si="3258"/>
        <v>22626.6</v>
      </c>
      <c r="AK1403" s="11"/>
      <c r="AL1403" s="11"/>
      <c r="AM1403" s="11"/>
      <c r="AN1403" s="11">
        <f t="shared" si="3259"/>
        <v>22899.4</v>
      </c>
      <c r="AO1403" s="11">
        <f t="shared" si="3260"/>
        <v>22626.6</v>
      </c>
      <c r="AP1403" s="11">
        <f t="shared" si="3261"/>
        <v>22626.6</v>
      </c>
      <c r="AQ1403" s="11"/>
      <c r="AR1403" s="11"/>
      <c r="AS1403" s="11"/>
      <c r="AT1403" s="11">
        <f t="shared" si="3262"/>
        <v>22899.4</v>
      </c>
      <c r="AU1403" s="11">
        <f t="shared" si="3263"/>
        <v>22626.6</v>
      </c>
      <c r="AV1403" s="11">
        <f t="shared" si="3264"/>
        <v>22626.6</v>
      </c>
      <c r="AW1403" s="11"/>
      <c r="AX1403" s="11"/>
      <c r="AY1403" s="11"/>
      <c r="AZ1403" s="11">
        <f t="shared" si="3265"/>
        <v>22899.4</v>
      </c>
      <c r="BA1403" s="11">
        <f t="shared" si="3266"/>
        <v>22626.6</v>
      </c>
      <c r="BB1403" s="11">
        <f t="shared" si="3267"/>
        <v>22626.6</v>
      </c>
      <c r="BC1403" s="11"/>
      <c r="BD1403" s="11"/>
      <c r="BE1403" s="11"/>
      <c r="BF1403" s="11">
        <f t="shared" si="3268"/>
        <v>22899.4</v>
      </c>
      <c r="BG1403" s="11">
        <f t="shared" si="3269"/>
        <v>22626.6</v>
      </c>
      <c r="BH1403" s="11">
        <f t="shared" si="3270"/>
        <v>22626.6</v>
      </c>
      <c r="BI1403" s="11"/>
      <c r="BJ1403" s="11"/>
      <c r="BK1403" s="11"/>
      <c r="BL1403" s="11">
        <f t="shared" si="3238"/>
        <v>22899.4</v>
      </c>
      <c r="BM1403" s="11"/>
      <c r="BN1403" s="43">
        <f t="shared" si="3242"/>
        <v>22899.4</v>
      </c>
      <c r="BO1403" s="11">
        <f t="shared" si="3343"/>
        <v>22626.6</v>
      </c>
      <c r="BP1403" s="11"/>
      <c r="BQ1403" s="43">
        <f t="shared" si="3243"/>
        <v>22626.6</v>
      </c>
      <c r="BR1403" s="11">
        <f t="shared" si="3344"/>
        <v>22626.6</v>
      </c>
      <c r="BS1403" s="11"/>
      <c r="BT1403" s="43">
        <f t="shared" si="3244"/>
        <v>22626.6</v>
      </c>
      <c r="BU1403" s="11"/>
      <c r="BV1403" s="21"/>
      <c r="BW1403" s="21"/>
      <c r="BX1403" s="1" t="str">
        <f t="shared" si="3345"/>
        <v>0405</v>
      </c>
    </row>
    <row r="1404" spans="1:76" ht="46.8" customHeight="1" x14ac:dyDescent="0.3">
      <c r="A1404" s="62" t="s">
        <v>905</v>
      </c>
      <c r="B1404" s="63"/>
      <c r="C1404" s="62"/>
      <c r="D1404" s="62"/>
      <c r="E1404" s="65" t="s">
        <v>906</v>
      </c>
      <c r="F1404" s="11"/>
      <c r="G1404" s="11"/>
      <c r="H1404" s="11"/>
      <c r="I1404" s="11"/>
      <c r="J1404" s="11"/>
      <c r="K1404" s="11"/>
      <c r="L1404" s="11"/>
      <c r="M1404" s="11"/>
      <c r="N1404" s="11"/>
      <c r="O1404" s="11">
        <f t="shared" ref="O1404:O1405" si="3427">O1405</f>
        <v>3.3580000000000001</v>
      </c>
      <c r="P1404" s="11">
        <f t="shared" ref="P1404:P1405" si="3428">P1405</f>
        <v>0</v>
      </c>
      <c r="Q1404" s="11">
        <f t="shared" ref="Q1404:Q1405" si="3429">Q1405</f>
        <v>0</v>
      </c>
      <c r="R1404" s="11">
        <f t="shared" si="3247"/>
        <v>3.3580000000000001</v>
      </c>
      <c r="S1404" s="11">
        <f t="shared" si="3248"/>
        <v>0</v>
      </c>
      <c r="T1404" s="11">
        <f t="shared" si="3249"/>
        <v>0</v>
      </c>
      <c r="U1404" s="11">
        <f t="shared" ref="U1404:U1405" si="3430">U1405</f>
        <v>0</v>
      </c>
      <c r="V1404" s="11">
        <f t="shared" ref="V1404:V1405" si="3431">V1405</f>
        <v>0</v>
      </c>
      <c r="W1404" s="11">
        <f t="shared" ref="W1404:W1405" si="3432">W1405</f>
        <v>0</v>
      </c>
      <c r="X1404" s="11">
        <f t="shared" si="3250"/>
        <v>3.3580000000000001</v>
      </c>
      <c r="Y1404" s="11">
        <f t="shared" si="3251"/>
        <v>0</v>
      </c>
      <c r="Z1404" s="11">
        <f t="shared" si="3252"/>
        <v>0</v>
      </c>
      <c r="AA1404" s="11">
        <f t="shared" ref="AA1404:AA1405" si="3433">AA1405</f>
        <v>0</v>
      </c>
      <c r="AB1404" s="11">
        <f t="shared" ref="AB1404:AB1405" si="3434">AB1405</f>
        <v>0</v>
      </c>
      <c r="AC1404" s="11">
        <f t="shared" ref="AC1404:AC1405" si="3435">AC1405</f>
        <v>0</v>
      </c>
      <c r="AD1404" s="11">
        <f t="shared" si="3253"/>
        <v>3.3580000000000001</v>
      </c>
      <c r="AE1404" s="11">
        <f t="shared" si="3254"/>
        <v>0</v>
      </c>
      <c r="AF1404" s="11">
        <f t="shared" si="3255"/>
        <v>0</v>
      </c>
      <c r="AG1404" s="11">
        <f t="shared" ref="AG1404:AG1405" si="3436">AG1405</f>
        <v>0</v>
      </c>
      <c r="AH1404" s="11">
        <f t="shared" si="3256"/>
        <v>3.3580000000000001</v>
      </c>
      <c r="AI1404" s="11">
        <f t="shared" si="3257"/>
        <v>0</v>
      </c>
      <c r="AJ1404" s="11">
        <f t="shared" si="3258"/>
        <v>0</v>
      </c>
      <c r="AK1404" s="11">
        <f t="shared" ref="AK1404:AK1405" si="3437">AK1405</f>
        <v>0</v>
      </c>
      <c r="AL1404" s="11">
        <f t="shared" ref="AL1404:AL1405" si="3438">AL1405</f>
        <v>0</v>
      </c>
      <c r="AM1404" s="11">
        <f t="shared" ref="AM1404:AM1405" si="3439">AM1405</f>
        <v>0</v>
      </c>
      <c r="AN1404" s="11">
        <f t="shared" si="3259"/>
        <v>3.3580000000000001</v>
      </c>
      <c r="AO1404" s="11">
        <f t="shared" si="3260"/>
        <v>0</v>
      </c>
      <c r="AP1404" s="11">
        <f t="shared" si="3261"/>
        <v>0</v>
      </c>
      <c r="AQ1404" s="11">
        <f t="shared" ref="AQ1404:AQ1405" si="3440">AQ1405</f>
        <v>0</v>
      </c>
      <c r="AR1404" s="11">
        <f t="shared" ref="AR1404:AR1405" si="3441">AR1405</f>
        <v>0</v>
      </c>
      <c r="AS1404" s="11">
        <f t="shared" ref="AS1404:AS1405" si="3442">AS1405</f>
        <v>0</v>
      </c>
      <c r="AT1404" s="11">
        <f t="shared" si="3262"/>
        <v>3.3580000000000001</v>
      </c>
      <c r="AU1404" s="11">
        <f t="shared" si="3263"/>
        <v>0</v>
      </c>
      <c r="AV1404" s="11">
        <f t="shared" si="3264"/>
        <v>0</v>
      </c>
      <c r="AW1404" s="11">
        <f t="shared" ref="AW1404:AW1405" si="3443">AW1405</f>
        <v>0</v>
      </c>
      <c r="AX1404" s="11">
        <f t="shared" ref="AX1404:AX1405" si="3444">AX1405</f>
        <v>0</v>
      </c>
      <c r="AY1404" s="11">
        <f t="shared" ref="AY1404:AY1405" si="3445">AY1405</f>
        <v>0</v>
      </c>
      <c r="AZ1404" s="11">
        <f t="shared" si="3265"/>
        <v>3.3580000000000001</v>
      </c>
      <c r="BA1404" s="11">
        <f t="shared" si="3266"/>
        <v>0</v>
      </c>
      <c r="BB1404" s="11">
        <f t="shared" si="3267"/>
        <v>0</v>
      </c>
      <c r="BC1404" s="11">
        <f t="shared" ref="BC1404:BC1405" si="3446">BC1405</f>
        <v>0</v>
      </c>
      <c r="BD1404" s="11">
        <f t="shared" ref="BD1404:BD1405" si="3447">BD1405</f>
        <v>0</v>
      </c>
      <c r="BE1404" s="11">
        <f t="shared" ref="BE1404:BE1405" si="3448">BE1405</f>
        <v>0</v>
      </c>
      <c r="BF1404" s="11">
        <f t="shared" si="3268"/>
        <v>3.3580000000000001</v>
      </c>
      <c r="BG1404" s="11">
        <f t="shared" si="3269"/>
        <v>0</v>
      </c>
      <c r="BH1404" s="11">
        <f t="shared" si="3270"/>
        <v>0</v>
      </c>
      <c r="BI1404" s="11">
        <f t="shared" ref="BI1404:BI1405" si="3449">BI1405</f>
        <v>0</v>
      </c>
      <c r="BJ1404" s="11">
        <f t="shared" ref="BJ1404:BJ1405" si="3450">BJ1405</f>
        <v>0</v>
      </c>
      <c r="BK1404" s="11">
        <f t="shared" ref="BK1404:BK1405" si="3451">BK1405</f>
        <v>0</v>
      </c>
      <c r="BL1404" s="11">
        <f t="shared" si="3238"/>
        <v>3.3580000000000001</v>
      </c>
      <c r="BM1404" s="11">
        <f t="shared" ref="BM1404:BM1405" si="3452">BM1405</f>
        <v>0</v>
      </c>
      <c r="BN1404" s="43">
        <f t="shared" si="3242"/>
        <v>3.3580000000000001</v>
      </c>
      <c r="BO1404" s="11">
        <f t="shared" si="3343"/>
        <v>0</v>
      </c>
      <c r="BP1404" s="11">
        <f t="shared" ref="BP1404:BU1405" si="3453">BP1405</f>
        <v>0</v>
      </c>
      <c r="BQ1404" s="43">
        <f t="shared" si="3243"/>
        <v>0</v>
      </c>
      <c r="BR1404" s="11">
        <f t="shared" si="3344"/>
        <v>0</v>
      </c>
      <c r="BS1404" s="11">
        <f t="shared" si="3453"/>
        <v>0</v>
      </c>
      <c r="BT1404" s="43">
        <f t="shared" si="3244"/>
        <v>0</v>
      </c>
      <c r="BU1404" s="11">
        <f t="shared" si="3453"/>
        <v>0</v>
      </c>
      <c r="BV1404" s="21"/>
      <c r="BW1404" s="21"/>
      <c r="BX1404" s="1" t="str">
        <f t="shared" si="3345"/>
        <v/>
      </c>
    </row>
    <row r="1405" spans="1:76" ht="31.2" customHeight="1" x14ac:dyDescent="0.3">
      <c r="A1405" s="62" t="s">
        <v>905</v>
      </c>
      <c r="B1405" s="63" t="s">
        <v>64</v>
      </c>
      <c r="C1405" s="62"/>
      <c r="D1405" s="62"/>
      <c r="E1405" s="64" t="s">
        <v>65</v>
      </c>
      <c r="F1405" s="11"/>
      <c r="G1405" s="11"/>
      <c r="H1405" s="11"/>
      <c r="I1405" s="11"/>
      <c r="J1405" s="11"/>
      <c r="K1405" s="11"/>
      <c r="L1405" s="11"/>
      <c r="M1405" s="11"/>
      <c r="N1405" s="11"/>
      <c r="O1405" s="11">
        <f t="shared" si="3427"/>
        <v>3.3580000000000001</v>
      </c>
      <c r="P1405" s="11">
        <f t="shared" si="3428"/>
        <v>0</v>
      </c>
      <c r="Q1405" s="11">
        <f t="shared" si="3429"/>
        <v>0</v>
      </c>
      <c r="R1405" s="11">
        <f t="shared" si="3247"/>
        <v>3.3580000000000001</v>
      </c>
      <c r="S1405" s="11">
        <f t="shared" si="3248"/>
        <v>0</v>
      </c>
      <c r="T1405" s="11">
        <f t="shared" si="3249"/>
        <v>0</v>
      </c>
      <c r="U1405" s="11">
        <f t="shared" si="3430"/>
        <v>0</v>
      </c>
      <c r="V1405" s="11">
        <f t="shared" si="3431"/>
        <v>0</v>
      </c>
      <c r="W1405" s="11">
        <f t="shared" si="3432"/>
        <v>0</v>
      </c>
      <c r="X1405" s="11">
        <f t="shared" si="3250"/>
        <v>3.3580000000000001</v>
      </c>
      <c r="Y1405" s="11">
        <f t="shared" si="3251"/>
        <v>0</v>
      </c>
      <c r="Z1405" s="11">
        <f t="shared" si="3252"/>
        <v>0</v>
      </c>
      <c r="AA1405" s="11">
        <f t="shared" si="3433"/>
        <v>0</v>
      </c>
      <c r="AB1405" s="11">
        <f t="shared" si="3434"/>
        <v>0</v>
      </c>
      <c r="AC1405" s="11">
        <f t="shared" si="3435"/>
        <v>0</v>
      </c>
      <c r="AD1405" s="11">
        <f t="shared" si="3253"/>
        <v>3.3580000000000001</v>
      </c>
      <c r="AE1405" s="11">
        <f t="shared" si="3254"/>
        <v>0</v>
      </c>
      <c r="AF1405" s="11">
        <f t="shared" si="3255"/>
        <v>0</v>
      </c>
      <c r="AG1405" s="11">
        <f t="shared" si="3436"/>
        <v>0</v>
      </c>
      <c r="AH1405" s="11">
        <f t="shared" si="3256"/>
        <v>3.3580000000000001</v>
      </c>
      <c r="AI1405" s="11">
        <f t="shared" si="3257"/>
        <v>0</v>
      </c>
      <c r="AJ1405" s="11">
        <f t="shared" si="3258"/>
        <v>0</v>
      </c>
      <c r="AK1405" s="11">
        <f t="shared" si="3437"/>
        <v>0</v>
      </c>
      <c r="AL1405" s="11">
        <f t="shared" si="3438"/>
        <v>0</v>
      </c>
      <c r="AM1405" s="11">
        <f t="shared" si="3439"/>
        <v>0</v>
      </c>
      <c r="AN1405" s="11">
        <f t="shared" si="3259"/>
        <v>3.3580000000000001</v>
      </c>
      <c r="AO1405" s="11">
        <f t="shared" si="3260"/>
        <v>0</v>
      </c>
      <c r="AP1405" s="11">
        <f t="shared" si="3261"/>
        <v>0</v>
      </c>
      <c r="AQ1405" s="11">
        <f t="shared" si="3440"/>
        <v>0</v>
      </c>
      <c r="AR1405" s="11">
        <f t="shared" si="3441"/>
        <v>0</v>
      </c>
      <c r="AS1405" s="11">
        <f t="shared" si="3442"/>
        <v>0</v>
      </c>
      <c r="AT1405" s="11">
        <f t="shared" si="3262"/>
        <v>3.3580000000000001</v>
      </c>
      <c r="AU1405" s="11">
        <f t="shared" si="3263"/>
        <v>0</v>
      </c>
      <c r="AV1405" s="11">
        <f t="shared" si="3264"/>
        <v>0</v>
      </c>
      <c r="AW1405" s="11">
        <f t="shared" si="3443"/>
        <v>0</v>
      </c>
      <c r="AX1405" s="11">
        <f t="shared" si="3444"/>
        <v>0</v>
      </c>
      <c r="AY1405" s="11">
        <f t="shared" si="3445"/>
        <v>0</v>
      </c>
      <c r="AZ1405" s="11">
        <f t="shared" si="3265"/>
        <v>3.3580000000000001</v>
      </c>
      <c r="BA1405" s="11">
        <f t="shared" si="3266"/>
        <v>0</v>
      </c>
      <c r="BB1405" s="11">
        <f t="shared" si="3267"/>
        <v>0</v>
      </c>
      <c r="BC1405" s="11">
        <f t="shared" si="3446"/>
        <v>0</v>
      </c>
      <c r="BD1405" s="11">
        <f t="shared" si="3447"/>
        <v>0</v>
      </c>
      <c r="BE1405" s="11">
        <f t="shared" si="3448"/>
        <v>0</v>
      </c>
      <c r="BF1405" s="11">
        <f t="shared" si="3268"/>
        <v>3.3580000000000001</v>
      </c>
      <c r="BG1405" s="11">
        <f t="shared" si="3269"/>
        <v>0</v>
      </c>
      <c r="BH1405" s="11">
        <f t="shared" si="3270"/>
        <v>0</v>
      </c>
      <c r="BI1405" s="11">
        <f t="shared" si="3449"/>
        <v>0</v>
      </c>
      <c r="BJ1405" s="11">
        <f t="shared" si="3450"/>
        <v>0</v>
      </c>
      <c r="BK1405" s="11">
        <f t="shared" si="3451"/>
        <v>0</v>
      </c>
      <c r="BL1405" s="11">
        <f t="shared" si="3238"/>
        <v>3.3580000000000001</v>
      </c>
      <c r="BM1405" s="11">
        <f t="shared" si="3452"/>
        <v>0</v>
      </c>
      <c r="BN1405" s="43">
        <f t="shared" si="3242"/>
        <v>3.3580000000000001</v>
      </c>
      <c r="BO1405" s="11">
        <f t="shared" si="3343"/>
        <v>0</v>
      </c>
      <c r="BP1405" s="11">
        <f t="shared" si="3453"/>
        <v>0</v>
      </c>
      <c r="BQ1405" s="43">
        <f t="shared" si="3243"/>
        <v>0</v>
      </c>
      <c r="BR1405" s="11">
        <f t="shared" si="3344"/>
        <v>0</v>
      </c>
      <c r="BS1405" s="11">
        <f t="shared" si="3453"/>
        <v>0</v>
      </c>
      <c r="BT1405" s="43">
        <f t="shared" si="3244"/>
        <v>0</v>
      </c>
      <c r="BU1405" s="11">
        <f t="shared" si="3453"/>
        <v>0</v>
      </c>
      <c r="BV1405" s="21"/>
      <c r="BW1405" s="21"/>
      <c r="BX1405" s="1" t="str">
        <f t="shared" si="3345"/>
        <v/>
      </c>
    </row>
    <row r="1406" spans="1:76" ht="15.6" customHeight="1" x14ac:dyDescent="0.3">
      <c r="A1406" s="62" t="s">
        <v>905</v>
      </c>
      <c r="B1406" s="63">
        <v>200</v>
      </c>
      <c r="C1406" s="62" t="s">
        <v>71</v>
      </c>
      <c r="D1406" s="62" t="s">
        <v>66</v>
      </c>
      <c r="E1406" s="64" t="s">
        <v>898</v>
      </c>
      <c r="F1406" s="11"/>
      <c r="G1406" s="11"/>
      <c r="H1406" s="11"/>
      <c r="I1406" s="11"/>
      <c r="J1406" s="11"/>
      <c r="K1406" s="11"/>
      <c r="L1406" s="11"/>
      <c r="M1406" s="11"/>
      <c r="N1406" s="11"/>
      <c r="O1406" s="11">
        <v>3.3580000000000001</v>
      </c>
      <c r="P1406" s="11"/>
      <c r="Q1406" s="11"/>
      <c r="R1406" s="11">
        <f t="shared" si="3247"/>
        <v>3.3580000000000001</v>
      </c>
      <c r="S1406" s="11">
        <f t="shared" si="3248"/>
        <v>0</v>
      </c>
      <c r="T1406" s="11">
        <f t="shared" si="3249"/>
        <v>0</v>
      </c>
      <c r="U1406" s="11"/>
      <c r="V1406" s="11"/>
      <c r="W1406" s="11"/>
      <c r="X1406" s="11">
        <f t="shared" si="3250"/>
        <v>3.3580000000000001</v>
      </c>
      <c r="Y1406" s="11">
        <f t="shared" si="3251"/>
        <v>0</v>
      </c>
      <c r="Z1406" s="11">
        <f t="shared" si="3252"/>
        <v>0</v>
      </c>
      <c r="AA1406" s="11"/>
      <c r="AB1406" s="11"/>
      <c r="AC1406" s="11"/>
      <c r="AD1406" s="11">
        <f t="shared" si="3253"/>
        <v>3.3580000000000001</v>
      </c>
      <c r="AE1406" s="11">
        <f t="shared" si="3254"/>
        <v>0</v>
      </c>
      <c r="AF1406" s="11">
        <f t="shared" si="3255"/>
        <v>0</v>
      </c>
      <c r="AG1406" s="11"/>
      <c r="AH1406" s="11">
        <f t="shared" si="3256"/>
        <v>3.3580000000000001</v>
      </c>
      <c r="AI1406" s="11">
        <f t="shared" si="3257"/>
        <v>0</v>
      </c>
      <c r="AJ1406" s="11">
        <f t="shared" si="3258"/>
        <v>0</v>
      </c>
      <c r="AK1406" s="11"/>
      <c r="AL1406" s="11"/>
      <c r="AM1406" s="11"/>
      <c r="AN1406" s="11">
        <f t="shared" si="3259"/>
        <v>3.3580000000000001</v>
      </c>
      <c r="AO1406" s="11">
        <f t="shared" si="3260"/>
        <v>0</v>
      </c>
      <c r="AP1406" s="11">
        <f t="shared" si="3261"/>
        <v>0</v>
      </c>
      <c r="AQ1406" s="11"/>
      <c r="AR1406" s="11"/>
      <c r="AS1406" s="11"/>
      <c r="AT1406" s="11">
        <f t="shared" si="3262"/>
        <v>3.3580000000000001</v>
      </c>
      <c r="AU1406" s="11">
        <f t="shared" si="3263"/>
        <v>0</v>
      </c>
      <c r="AV1406" s="11">
        <f t="shared" si="3264"/>
        <v>0</v>
      </c>
      <c r="AW1406" s="11"/>
      <c r="AX1406" s="11"/>
      <c r="AY1406" s="11"/>
      <c r="AZ1406" s="11">
        <f t="shared" si="3265"/>
        <v>3.3580000000000001</v>
      </c>
      <c r="BA1406" s="11">
        <f t="shared" si="3266"/>
        <v>0</v>
      </c>
      <c r="BB1406" s="11">
        <f t="shared" si="3267"/>
        <v>0</v>
      </c>
      <c r="BC1406" s="11"/>
      <c r="BD1406" s="11"/>
      <c r="BE1406" s="11"/>
      <c r="BF1406" s="11">
        <f t="shared" si="3268"/>
        <v>3.3580000000000001</v>
      </c>
      <c r="BG1406" s="11">
        <f t="shared" si="3269"/>
        <v>0</v>
      </c>
      <c r="BH1406" s="11">
        <f t="shared" si="3270"/>
        <v>0</v>
      </c>
      <c r="BI1406" s="11"/>
      <c r="BJ1406" s="11"/>
      <c r="BK1406" s="11"/>
      <c r="BL1406" s="11">
        <f t="shared" ref="BL1406:BL1469" si="3454">BF1406+BI1406</f>
        <v>3.3580000000000001</v>
      </c>
      <c r="BM1406" s="11"/>
      <c r="BN1406" s="43">
        <f t="shared" si="3242"/>
        <v>3.3580000000000001</v>
      </c>
      <c r="BO1406" s="11">
        <f t="shared" si="3343"/>
        <v>0</v>
      </c>
      <c r="BP1406" s="11"/>
      <c r="BQ1406" s="43">
        <f t="shared" si="3243"/>
        <v>0</v>
      </c>
      <c r="BR1406" s="11">
        <f t="shared" si="3344"/>
        <v>0</v>
      </c>
      <c r="BS1406" s="11"/>
      <c r="BT1406" s="43">
        <f t="shared" si="3244"/>
        <v>0</v>
      </c>
      <c r="BU1406" s="11"/>
      <c r="BV1406" s="21"/>
      <c r="BW1406" s="21"/>
      <c r="BX1406" s="1" t="str">
        <f t="shared" si="3345"/>
        <v>0405</v>
      </c>
    </row>
    <row r="1407" spans="1:76" ht="62.4" customHeight="1" x14ac:dyDescent="0.3">
      <c r="A1407" s="62" t="s">
        <v>907</v>
      </c>
      <c r="B1407" s="63"/>
      <c r="C1407" s="62"/>
      <c r="D1407" s="62"/>
      <c r="E1407" s="64" t="s">
        <v>908</v>
      </c>
      <c r="F1407" s="11">
        <f t="shared" ref="F1407:K1407" si="3455">F1408+F1413</f>
        <v>36385.9</v>
      </c>
      <c r="G1407" s="11">
        <f t="shared" si="3455"/>
        <v>37448.700000000004</v>
      </c>
      <c r="H1407" s="11">
        <f t="shared" si="3455"/>
        <v>37448.700000000004</v>
      </c>
      <c r="I1407" s="11">
        <f t="shared" si="3455"/>
        <v>0</v>
      </c>
      <c r="J1407" s="11">
        <f t="shared" si="3455"/>
        <v>0</v>
      </c>
      <c r="K1407" s="11">
        <f t="shared" si="3455"/>
        <v>0</v>
      </c>
      <c r="L1407" s="11">
        <f t="shared" si="3388"/>
        <v>36385.9</v>
      </c>
      <c r="M1407" s="11">
        <f t="shared" si="3389"/>
        <v>37448.700000000004</v>
      </c>
      <c r="N1407" s="11">
        <f t="shared" si="3390"/>
        <v>37448.700000000004</v>
      </c>
      <c r="O1407" s="11">
        <f>O1408+O1413</f>
        <v>4906.1000000000004</v>
      </c>
      <c r="P1407" s="11">
        <f>P1408+P1413</f>
        <v>5979.2</v>
      </c>
      <c r="Q1407" s="11">
        <f>Q1408+Q1413</f>
        <v>5979.2</v>
      </c>
      <c r="R1407" s="11">
        <f t="shared" si="3247"/>
        <v>41292</v>
      </c>
      <c r="S1407" s="11">
        <f t="shared" si="3248"/>
        <v>43427.9</v>
      </c>
      <c r="T1407" s="11">
        <f t="shared" si="3249"/>
        <v>43427.9</v>
      </c>
      <c r="U1407" s="11">
        <f>U1408+U1413</f>
        <v>0</v>
      </c>
      <c r="V1407" s="11">
        <f>V1408+V1413</f>
        <v>0</v>
      </c>
      <c r="W1407" s="11">
        <f>W1408+W1413</f>
        <v>0</v>
      </c>
      <c r="X1407" s="11">
        <f t="shared" si="3250"/>
        <v>41292</v>
      </c>
      <c r="Y1407" s="11">
        <f t="shared" si="3251"/>
        <v>43427.9</v>
      </c>
      <c r="Z1407" s="11">
        <f t="shared" si="3252"/>
        <v>43427.9</v>
      </c>
      <c r="AA1407" s="11">
        <f>AA1408+AA1413</f>
        <v>0</v>
      </c>
      <c r="AB1407" s="11">
        <f>AB1408+AB1413</f>
        <v>0</v>
      </c>
      <c r="AC1407" s="11">
        <f>AC1408+AC1413</f>
        <v>0</v>
      </c>
      <c r="AD1407" s="11">
        <f t="shared" si="3253"/>
        <v>41292</v>
      </c>
      <c r="AE1407" s="11">
        <f t="shared" si="3254"/>
        <v>43427.9</v>
      </c>
      <c r="AF1407" s="11">
        <f t="shared" si="3255"/>
        <v>43427.9</v>
      </c>
      <c r="AG1407" s="11">
        <f>AG1408+AG1413</f>
        <v>0</v>
      </c>
      <c r="AH1407" s="11">
        <f t="shared" si="3256"/>
        <v>41292</v>
      </c>
      <c r="AI1407" s="11">
        <f t="shared" si="3257"/>
        <v>43427.9</v>
      </c>
      <c r="AJ1407" s="11">
        <f t="shared" si="3258"/>
        <v>43427.9</v>
      </c>
      <c r="AK1407" s="11">
        <f>AK1408+AK1413</f>
        <v>0</v>
      </c>
      <c r="AL1407" s="11">
        <f>AL1408+AL1413</f>
        <v>0</v>
      </c>
      <c r="AM1407" s="11">
        <f>AM1408+AM1413</f>
        <v>0</v>
      </c>
      <c r="AN1407" s="11">
        <f t="shared" si="3259"/>
        <v>41292</v>
      </c>
      <c r="AO1407" s="11">
        <f t="shared" si="3260"/>
        <v>43427.9</v>
      </c>
      <c r="AP1407" s="11">
        <f t="shared" si="3261"/>
        <v>43427.9</v>
      </c>
      <c r="AQ1407" s="11">
        <f>AQ1408+AQ1413</f>
        <v>0</v>
      </c>
      <c r="AR1407" s="11">
        <f>AR1408+AR1413</f>
        <v>0</v>
      </c>
      <c r="AS1407" s="11">
        <f>AS1408+AS1413</f>
        <v>0</v>
      </c>
      <c r="AT1407" s="11">
        <f t="shared" si="3262"/>
        <v>41292</v>
      </c>
      <c r="AU1407" s="11">
        <f t="shared" si="3263"/>
        <v>43427.9</v>
      </c>
      <c r="AV1407" s="11">
        <f t="shared" si="3264"/>
        <v>43427.9</v>
      </c>
      <c r="AW1407" s="11">
        <f>AW1408+AW1413</f>
        <v>0</v>
      </c>
      <c r="AX1407" s="11">
        <f>AX1408+AX1413</f>
        <v>0</v>
      </c>
      <c r="AY1407" s="11">
        <f>AY1408+AY1413</f>
        <v>0</v>
      </c>
      <c r="AZ1407" s="11">
        <f t="shared" si="3265"/>
        <v>41292</v>
      </c>
      <c r="BA1407" s="11">
        <f t="shared" si="3266"/>
        <v>43427.9</v>
      </c>
      <c r="BB1407" s="11">
        <f t="shared" si="3267"/>
        <v>43427.9</v>
      </c>
      <c r="BC1407" s="11">
        <f>BC1408+BC1413</f>
        <v>0</v>
      </c>
      <c r="BD1407" s="11">
        <f>BD1408+BD1413</f>
        <v>0</v>
      </c>
      <c r="BE1407" s="11">
        <f>BE1408+BE1413</f>
        <v>0</v>
      </c>
      <c r="BF1407" s="11">
        <f t="shared" si="3268"/>
        <v>41292</v>
      </c>
      <c r="BG1407" s="11">
        <f t="shared" si="3269"/>
        <v>43427.9</v>
      </c>
      <c r="BH1407" s="11">
        <f t="shared" si="3270"/>
        <v>43427.9</v>
      </c>
      <c r="BI1407" s="11">
        <f>BI1408+BI1413</f>
        <v>0</v>
      </c>
      <c r="BJ1407" s="11">
        <f>BJ1408+BJ1413</f>
        <v>0</v>
      </c>
      <c r="BK1407" s="11">
        <f>BK1408+BK1413</f>
        <v>0</v>
      </c>
      <c r="BL1407" s="11">
        <f t="shared" si="3454"/>
        <v>41292</v>
      </c>
      <c r="BM1407" s="11">
        <f>BM1408+BM1413</f>
        <v>0</v>
      </c>
      <c r="BN1407" s="43">
        <f t="shared" si="3242"/>
        <v>41292</v>
      </c>
      <c r="BO1407" s="11">
        <f t="shared" si="3343"/>
        <v>43427.9</v>
      </c>
      <c r="BP1407" s="11">
        <f>BP1408+BP1413</f>
        <v>0</v>
      </c>
      <c r="BQ1407" s="43">
        <f t="shared" si="3243"/>
        <v>43427.9</v>
      </c>
      <c r="BR1407" s="11">
        <f t="shared" si="3344"/>
        <v>43427.9</v>
      </c>
      <c r="BS1407" s="11">
        <f>BS1408+BS1413</f>
        <v>0</v>
      </c>
      <c r="BT1407" s="43">
        <f t="shared" si="3244"/>
        <v>43427.9</v>
      </c>
      <c r="BU1407" s="11">
        <f>BU1408+BU1413</f>
        <v>0</v>
      </c>
      <c r="BV1407" s="21"/>
      <c r="BW1407" s="21"/>
      <c r="BX1407" s="1" t="str">
        <f t="shared" si="3345"/>
        <v/>
      </c>
    </row>
    <row r="1408" spans="1:76" ht="31.2" customHeight="1" x14ac:dyDescent="0.3">
      <c r="A1408" s="62" t="s">
        <v>909</v>
      </c>
      <c r="B1408" s="63"/>
      <c r="C1408" s="62"/>
      <c r="D1408" s="62"/>
      <c r="E1408" s="64" t="s">
        <v>195</v>
      </c>
      <c r="F1408" s="11">
        <f t="shared" ref="F1408:K1408" si="3456">F1409+F1411</f>
        <v>34904.9</v>
      </c>
      <c r="G1408" s="11">
        <f t="shared" si="3456"/>
        <v>35922.9</v>
      </c>
      <c r="H1408" s="11">
        <f t="shared" si="3456"/>
        <v>35922.9</v>
      </c>
      <c r="I1408" s="11">
        <f t="shared" si="3456"/>
        <v>0</v>
      </c>
      <c r="J1408" s="11">
        <f t="shared" si="3456"/>
        <v>0</v>
      </c>
      <c r="K1408" s="11">
        <f t="shared" si="3456"/>
        <v>0</v>
      </c>
      <c r="L1408" s="11">
        <f t="shared" si="3388"/>
        <v>34904.9</v>
      </c>
      <c r="M1408" s="11">
        <f t="shared" si="3389"/>
        <v>35922.9</v>
      </c>
      <c r="N1408" s="11">
        <f t="shared" si="3390"/>
        <v>35922.9</v>
      </c>
      <c r="O1408" s="11">
        <f>O1409+O1411</f>
        <v>4906.1000000000004</v>
      </c>
      <c r="P1408" s="11">
        <f>P1409+P1411</f>
        <v>5979.2</v>
      </c>
      <c r="Q1408" s="11">
        <f>Q1409+Q1411</f>
        <v>5979.2</v>
      </c>
      <c r="R1408" s="11">
        <f t="shared" si="3247"/>
        <v>39811</v>
      </c>
      <c r="S1408" s="11">
        <f t="shared" si="3248"/>
        <v>41902.1</v>
      </c>
      <c r="T1408" s="11">
        <f t="shared" si="3249"/>
        <v>41902.1</v>
      </c>
      <c r="U1408" s="11">
        <f>U1409+U1411</f>
        <v>0</v>
      </c>
      <c r="V1408" s="11">
        <f>V1409+V1411</f>
        <v>0</v>
      </c>
      <c r="W1408" s="11">
        <f>W1409+W1411</f>
        <v>0</v>
      </c>
      <c r="X1408" s="11">
        <f t="shared" si="3250"/>
        <v>39811</v>
      </c>
      <c r="Y1408" s="11">
        <f t="shared" si="3251"/>
        <v>41902.1</v>
      </c>
      <c r="Z1408" s="11">
        <f t="shared" si="3252"/>
        <v>41902.1</v>
      </c>
      <c r="AA1408" s="11">
        <f>AA1409+AA1411</f>
        <v>0</v>
      </c>
      <c r="AB1408" s="11">
        <f>AB1409+AB1411</f>
        <v>0</v>
      </c>
      <c r="AC1408" s="11">
        <f>AC1409+AC1411</f>
        <v>0</v>
      </c>
      <c r="AD1408" s="11">
        <f t="shared" si="3253"/>
        <v>39811</v>
      </c>
      <c r="AE1408" s="11">
        <f t="shared" si="3254"/>
        <v>41902.1</v>
      </c>
      <c r="AF1408" s="11">
        <f t="shared" si="3255"/>
        <v>41902.1</v>
      </c>
      <c r="AG1408" s="11">
        <f>AG1409+AG1411</f>
        <v>0</v>
      </c>
      <c r="AH1408" s="11">
        <f t="shared" si="3256"/>
        <v>39811</v>
      </c>
      <c r="AI1408" s="11">
        <f t="shared" si="3257"/>
        <v>41902.1</v>
      </c>
      <c r="AJ1408" s="11">
        <f t="shared" si="3258"/>
        <v>41902.1</v>
      </c>
      <c r="AK1408" s="11">
        <f>AK1409+AK1411</f>
        <v>0</v>
      </c>
      <c r="AL1408" s="11">
        <f>AL1409+AL1411</f>
        <v>0</v>
      </c>
      <c r="AM1408" s="11">
        <f>AM1409+AM1411</f>
        <v>0</v>
      </c>
      <c r="AN1408" s="11">
        <f t="shared" si="3259"/>
        <v>39811</v>
      </c>
      <c r="AO1408" s="11">
        <f t="shared" si="3260"/>
        <v>41902.1</v>
      </c>
      <c r="AP1408" s="11">
        <f t="shared" si="3261"/>
        <v>41902.1</v>
      </c>
      <c r="AQ1408" s="11">
        <f>AQ1409+AQ1411</f>
        <v>0</v>
      </c>
      <c r="AR1408" s="11">
        <f>AR1409+AR1411</f>
        <v>0</v>
      </c>
      <c r="AS1408" s="11">
        <f>AS1409+AS1411</f>
        <v>0</v>
      </c>
      <c r="AT1408" s="11">
        <f t="shared" si="3262"/>
        <v>39811</v>
      </c>
      <c r="AU1408" s="11">
        <f t="shared" si="3263"/>
        <v>41902.1</v>
      </c>
      <c r="AV1408" s="11">
        <f t="shared" si="3264"/>
        <v>41902.1</v>
      </c>
      <c r="AW1408" s="11">
        <f>AW1409+AW1411</f>
        <v>0</v>
      </c>
      <c r="AX1408" s="11">
        <f>AX1409+AX1411</f>
        <v>0</v>
      </c>
      <c r="AY1408" s="11">
        <f>AY1409+AY1411</f>
        <v>0</v>
      </c>
      <c r="AZ1408" s="11">
        <f t="shared" si="3265"/>
        <v>39811</v>
      </c>
      <c r="BA1408" s="11">
        <f t="shared" si="3266"/>
        <v>41902.1</v>
      </c>
      <c r="BB1408" s="11">
        <f t="shared" si="3267"/>
        <v>41902.1</v>
      </c>
      <c r="BC1408" s="11">
        <f>BC1409+BC1411</f>
        <v>0</v>
      </c>
      <c r="BD1408" s="11">
        <f>BD1409+BD1411</f>
        <v>0</v>
      </c>
      <c r="BE1408" s="11">
        <f>BE1409+BE1411</f>
        <v>0</v>
      </c>
      <c r="BF1408" s="11">
        <f t="shared" si="3268"/>
        <v>39811</v>
      </c>
      <c r="BG1408" s="11">
        <f t="shared" si="3269"/>
        <v>41902.1</v>
      </c>
      <c r="BH1408" s="11">
        <f t="shared" si="3270"/>
        <v>41902.1</v>
      </c>
      <c r="BI1408" s="11">
        <f>BI1409+BI1411</f>
        <v>0</v>
      </c>
      <c r="BJ1408" s="11">
        <f>BJ1409+BJ1411</f>
        <v>0</v>
      </c>
      <c r="BK1408" s="11">
        <f>BK1409+BK1411</f>
        <v>0</v>
      </c>
      <c r="BL1408" s="11">
        <f t="shared" si="3454"/>
        <v>39811</v>
      </c>
      <c r="BM1408" s="11">
        <f>BM1409+BM1411</f>
        <v>0</v>
      </c>
      <c r="BN1408" s="43">
        <f t="shared" si="3242"/>
        <v>39811</v>
      </c>
      <c r="BO1408" s="11">
        <f t="shared" si="3343"/>
        <v>41902.1</v>
      </c>
      <c r="BP1408" s="11">
        <f>BP1409+BP1411</f>
        <v>0</v>
      </c>
      <c r="BQ1408" s="43">
        <f t="shared" si="3243"/>
        <v>41902.1</v>
      </c>
      <c r="BR1408" s="11">
        <f t="shared" si="3344"/>
        <v>41902.1</v>
      </c>
      <c r="BS1408" s="11">
        <f>BS1409+BS1411</f>
        <v>0</v>
      </c>
      <c r="BT1408" s="43">
        <f t="shared" si="3244"/>
        <v>41902.1</v>
      </c>
      <c r="BU1408" s="11">
        <f>BU1409+BU1411</f>
        <v>0</v>
      </c>
      <c r="BV1408" s="21"/>
      <c r="BW1408" s="21"/>
      <c r="BX1408" s="1" t="str">
        <f t="shared" si="3345"/>
        <v/>
      </c>
    </row>
    <row r="1409" spans="1:77" ht="78" customHeight="1" x14ac:dyDescent="0.3">
      <c r="A1409" s="62" t="s">
        <v>909</v>
      </c>
      <c r="B1409" s="63" t="s">
        <v>167</v>
      </c>
      <c r="C1409" s="62"/>
      <c r="D1409" s="62"/>
      <c r="E1409" s="64" t="s">
        <v>168</v>
      </c>
      <c r="F1409" s="11">
        <f t="shared" ref="F1409:K1409" si="3457">F1410</f>
        <v>33247.9</v>
      </c>
      <c r="G1409" s="11">
        <f t="shared" si="3457"/>
        <v>34265.9</v>
      </c>
      <c r="H1409" s="11">
        <f t="shared" si="3457"/>
        <v>34265.9</v>
      </c>
      <c r="I1409" s="11">
        <f t="shared" si="3457"/>
        <v>0</v>
      </c>
      <c r="J1409" s="11">
        <f t="shared" si="3457"/>
        <v>0</v>
      </c>
      <c r="K1409" s="11">
        <f t="shared" si="3457"/>
        <v>0</v>
      </c>
      <c r="L1409" s="11">
        <f t="shared" si="3388"/>
        <v>33247.9</v>
      </c>
      <c r="M1409" s="11">
        <f t="shared" si="3389"/>
        <v>34265.9</v>
      </c>
      <c r="N1409" s="11">
        <f t="shared" si="3390"/>
        <v>34265.9</v>
      </c>
      <c r="O1409" s="11">
        <f>O1410</f>
        <v>4906.1000000000004</v>
      </c>
      <c r="P1409" s="11">
        <f>P1410</f>
        <v>5979.2</v>
      </c>
      <c r="Q1409" s="11">
        <f>Q1410</f>
        <v>5979.2</v>
      </c>
      <c r="R1409" s="11">
        <f t="shared" si="3247"/>
        <v>38154</v>
      </c>
      <c r="S1409" s="11">
        <f t="shared" si="3248"/>
        <v>40245.1</v>
      </c>
      <c r="T1409" s="11">
        <f t="shared" si="3249"/>
        <v>40245.1</v>
      </c>
      <c r="U1409" s="11">
        <f>U1410</f>
        <v>0</v>
      </c>
      <c r="V1409" s="11">
        <f>V1410</f>
        <v>0</v>
      </c>
      <c r="W1409" s="11">
        <f>W1410</f>
        <v>0</v>
      </c>
      <c r="X1409" s="11">
        <f t="shared" si="3250"/>
        <v>38154</v>
      </c>
      <c r="Y1409" s="11">
        <f t="shared" si="3251"/>
        <v>40245.1</v>
      </c>
      <c r="Z1409" s="11">
        <f t="shared" si="3252"/>
        <v>40245.1</v>
      </c>
      <c r="AA1409" s="11">
        <f>AA1410</f>
        <v>0</v>
      </c>
      <c r="AB1409" s="11">
        <f>AB1410</f>
        <v>0</v>
      </c>
      <c r="AC1409" s="11">
        <f>AC1410</f>
        <v>0</v>
      </c>
      <c r="AD1409" s="11">
        <f t="shared" si="3253"/>
        <v>38154</v>
      </c>
      <c r="AE1409" s="11">
        <f t="shared" si="3254"/>
        <v>40245.1</v>
      </c>
      <c r="AF1409" s="11">
        <f t="shared" si="3255"/>
        <v>40245.1</v>
      </c>
      <c r="AG1409" s="11">
        <f>AG1410</f>
        <v>0</v>
      </c>
      <c r="AH1409" s="11">
        <f t="shared" si="3256"/>
        <v>38154</v>
      </c>
      <c r="AI1409" s="11">
        <f t="shared" si="3257"/>
        <v>40245.1</v>
      </c>
      <c r="AJ1409" s="11">
        <f t="shared" si="3258"/>
        <v>40245.1</v>
      </c>
      <c r="AK1409" s="11">
        <f>AK1410</f>
        <v>0</v>
      </c>
      <c r="AL1409" s="11">
        <f>AL1410</f>
        <v>0</v>
      </c>
      <c r="AM1409" s="11">
        <f>AM1410</f>
        <v>0</v>
      </c>
      <c r="AN1409" s="11">
        <f t="shared" si="3259"/>
        <v>38154</v>
      </c>
      <c r="AO1409" s="11">
        <f t="shared" si="3260"/>
        <v>40245.1</v>
      </c>
      <c r="AP1409" s="11">
        <f t="shared" si="3261"/>
        <v>40245.1</v>
      </c>
      <c r="AQ1409" s="11">
        <f>AQ1410</f>
        <v>0</v>
      </c>
      <c r="AR1409" s="11">
        <f>AR1410</f>
        <v>0</v>
      </c>
      <c r="AS1409" s="11">
        <f>AS1410</f>
        <v>0</v>
      </c>
      <c r="AT1409" s="11">
        <f t="shared" si="3262"/>
        <v>38154</v>
      </c>
      <c r="AU1409" s="11">
        <f t="shared" si="3263"/>
        <v>40245.1</v>
      </c>
      <c r="AV1409" s="11">
        <f t="shared" si="3264"/>
        <v>40245.1</v>
      </c>
      <c r="AW1409" s="11">
        <f>AW1410</f>
        <v>0</v>
      </c>
      <c r="AX1409" s="11">
        <f>AX1410</f>
        <v>0</v>
      </c>
      <c r="AY1409" s="11">
        <f>AY1410</f>
        <v>0</v>
      </c>
      <c r="AZ1409" s="11">
        <f t="shared" si="3265"/>
        <v>38154</v>
      </c>
      <c r="BA1409" s="11">
        <f t="shared" si="3266"/>
        <v>40245.1</v>
      </c>
      <c r="BB1409" s="11">
        <f t="shared" si="3267"/>
        <v>40245.1</v>
      </c>
      <c r="BC1409" s="11">
        <f>BC1410</f>
        <v>0</v>
      </c>
      <c r="BD1409" s="11">
        <f>BD1410</f>
        <v>0</v>
      </c>
      <c r="BE1409" s="11">
        <f>BE1410</f>
        <v>0</v>
      </c>
      <c r="BF1409" s="11">
        <f t="shared" si="3268"/>
        <v>38154</v>
      </c>
      <c r="BG1409" s="11">
        <f t="shared" si="3269"/>
        <v>40245.1</v>
      </c>
      <c r="BH1409" s="11">
        <f t="shared" si="3270"/>
        <v>40245.1</v>
      </c>
      <c r="BI1409" s="11">
        <f>BI1410</f>
        <v>0</v>
      </c>
      <c r="BJ1409" s="11">
        <f>BJ1410</f>
        <v>0</v>
      </c>
      <c r="BK1409" s="11">
        <f>BK1410</f>
        <v>0</v>
      </c>
      <c r="BL1409" s="11">
        <f t="shared" si="3454"/>
        <v>38154</v>
      </c>
      <c r="BM1409" s="11">
        <f>BM1410</f>
        <v>0</v>
      </c>
      <c r="BN1409" s="43">
        <f t="shared" si="3242"/>
        <v>38154</v>
      </c>
      <c r="BO1409" s="11">
        <f t="shared" si="3343"/>
        <v>40245.1</v>
      </c>
      <c r="BP1409" s="11">
        <f>BP1410</f>
        <v>0</v>
      </c>
      <c r="BQ1409" s="43">
        <f t="shared" si="3243"/>
        <v>40245.1</v>
      </c>
      <c r="BR1409" s="11">
        <f t="shared" si="3344"/>
        <v>40245.1</v>
      </c>
      <c r="BS1409" s="11">
        <f>BS1410</f>
        <v>0</v>
      </c>
      <c r="BT1409" s="43">
        <f t="shared" si="3244"/>
        <v>40245.1</v>
      </c>
      <c r="BU1409" s="11">
        <f>BU1410</f>
        <v>0</v>
      </c>
      <c r="BV1409" s="21"/>
      <c r="BW1409" s="21"/>
      <c r="BX1409" s="1" t="str">
        <f t="shared" si="3345"/>
        <v/>
      </c>
    </row>
    <row r="1410" spans="1:77" ht="31.2" customHeight="1" x14ac:dyDescent="0.3">
      <c r="A1410" s="62" t="s">
        <v>909</v>
      </c>
      <c r="B1410" s="63">
        <v>100</v>
      </c>
      <c r="C1410" s="62" t="s">
        <v>358</v>
      </c>
      <c r="D1410" s="62" t="s">
        <v>66</v>
      </c>
      <c r="E1410" s="64" t="s">
        <v>910</v>
      </c>
      <c r="F1410" s="11">
        <v>33247.9</v>
      </c>
      <c r="G1410" s="11">
        <v>34265.9</v>
      </c>
      <c r="H1410" s="11">
        <v>34265.9</v>
      </c>
      <c r="I1410" s="11"/>
      <c r="J1410" s="11"/>
      <c r="K1410" s="11"/>
      <c r="L1410" s="11">
        <f t="shared" si="3388"/>
        <v>33247.9</v>
      </c>
      <c r="M1410" s="11">
        <f t="shared" si="3389"/>
        <v>34265.9</v>
      </c>
      <c r="N1410" s="11">
        <f t="shared" si="3390"/>
        <v>34265.9</v>
      </c>
      <c r="O1410" s="11">
        <v>4906.1000000000004</v>
      </c>
      <c r="P1410" s="11">
        <v>5979.2</v>
      </c>
      <c r="Q1410" s="11">
        <v>5979.2</v>
      </c>
      <c r="R1410" s="11">
        <f t="shared" si="3247"/>
        <v>38154</v>
      </c>
      <c r="S1410" s="11">
        <f t="shared" si="3248"/>
        <v>40245.1</v>
      </c>
      <c r="T1410" s="11">
        <f t="shared" si="3249"/>
        <v>40245.1</v>
      </c>
      <c r="U1410" s="11"/>
      <c r="V1410" s="11"/>
      <c r="W1410" s="11"/>
      <c r="X1410" s="11">
        <f t="shared" si="3250"/>
        <v>38154</v>
      </c>
      <c r="Y1410" s="11">
        <f t="shared" si="3251"/>
        <v>40245.1</v>
      </c>
      <c r="Z1410" s="11">
        <f t="shared" si="3252"/>
        <v>40245.1</v>
      </c>
      <c r="AA1410" s="11"/>
      <c r="AB1410" s="11"/>
      <c r="AC1410" s="11"/>
      <c r="AD1410" s="11">
        <f t="shared" si="3253"/>
        <v>38154</v>
      </c>
      <c r="AE1410" s="11">
        <f t="shared" si="3254"/>
        <v>40245.1</v>
      </c>
      <c r="AF1410" s="11">
        <f t="shared" si="3255"/>
        <v>40245.1</v>
      </c>
      <c r="AG1410" s="11"/>
      <c r="AH1410" s="11">
        <f t="shared" si="3256"/>
        <v>38154</v>
      </c>
      <c r="AI1410" s="11">
        <f t="shared" si="3257"/>
        <v>40245.1</v>
      </c>
      <c r="AJ1410" s="11">
        <f t="shared" si="3258"/>
        <v>40245.1</v>
      </c>
      <c r="AK1410" s="11"/>
      <c r="AL1410" s="11"/>
      <c r="AM1410" s="11"/>
      <c r="AN1410" s="11">
        <f t="shared" si="3259"/>
        <v>38154</v>
      </c>
      <c r="AO1410" s="11">
        <f t="shared" si="3260"/>
        <v>40245.1</v>
      </c>
      <c r="AP1410" s="11">
        <f t="shared" si="3261"/>
        <v>40245.1</v>
      </c>
      <c r="AQ1410" s="11"/>
      <c r="AR1410" s="11"/>
      <c r="AS1410" s="11"/>
      <c r="AT1410" s="11">
        <f t="shared" si="3262"/>
        <v>38154</v>
      </c>
      <c r="AU1410" s="11">
        <f t="shared" si="3263"/>
        <v>40245.1</v>
      </c>
      <c r="AV1410" s="11">
        <f t="shared" si="3264"/>
        <v>40245.1</v>
      </c>
      <c r="AW1410" s="11"/>
      <c r="AX1410" s="11"/>
      <c r="AY1410" s="11"/>
      <c r="AZ1410" s="11">
        <f t="shared" si="3265"/>
        <v>38154</v>
      </c>
      <c r="BA1410" s="11">
        <f t="shared" si="3266"/>
        <v>40245.1</v>
      </c>
      <c r="BB1410" s="11">
        <f t="shared" si="3267"/>
        <v>40245.1</v>
      </c>
      <c r="BC1410" s="11"/>
      <c r="BD1410" s="11"/>
      <c r="BE1410" s="11"/>
      <c r="BF1410" s="11">
        <f t="shared" si="3268"/>
        <v>38154</v>
      </c>
      <c r="BG1410" s="11">
        <f t="shared" si="3269"/>
        <v>40245.1</v>
      </c>
      <c r="BH1410" s="11">
        <f t="shared" si="3270"/>
        <v>40245.1</v>
      </c>
      <c r="BI1410" s="11"/>
      <c r="BJ1410" s="11"/>
      <c r="BK1410" s="11"/>
      <c r="BL1410" s="11">
        <f t="shared" si="3454"/>
        <v>38154</v>
      </c>
      <c r="BM1410" s="11"/>
      <c r="BN1410" s="43">
        <f t="shared" si="3242"/>
        <v>38154</v>
      </c>
      <c r="BO1410" s="11">
        <f t="shared" si="3343"/>
        <v>40245.1</v>
      </c>
      <c r="BP1410" s="11"/>
      <c r="BQ1410" s="43">
        <f t="shared" si="3243"/>
        <v>40245.1</v>
      </c>
      <c r="BR1410" s="11">
        <f t="shared" si="3344"/>
        <v>40245.1</v>
      </c>
      <c r="BS1410" s="11"/>
      <c r="BT1410" s="43">
        <f t="shared" si="3244"/>
        <v>40245.1</v>
      </c>
      <c r="BU1410" s="11"/>
      <c r="BV1410" s="21"/>
      <c r="BW1410" s="21"/>
      <c r="BX1410" s="1" t="str">
        <f t="shared" si="3345"/>
        <v>0605</v>
      </c>
    </row>
    <row r="1411" spans="1:77" ht="31.2" customHeight="1" x14ac:dyDescent="0.3">
      <c r="A1411" s="62" t="s">
        <v>909</v>
      </c>
      <c r="B1411" s="63" t="s">
        <v>64</v>
      </c>
      <c r="C1411" s="62"/>
      <c r="D1411" s="62"/>
      <c r="E1411" s="64" t="s">
        <v>65</v>
      </c>
      <c r="F1411" s="11">
        <f t="shared" ref="F1411:K1411" si="3458">F1412</f>
        <v>1657</v>
      </c>
      <c r="G1411" s="11">
        <f t="shared" si="3458"/>
        <v>1657</v>
      </c>
      <c r="H1411" s="11">
        <f t="shared" si="3458"/>
        <v>1657</v>
      </c>
      <c r="I1411" s="11">
        <f t="shared" si="3458"/>
        <v>0</v>
      </c>
      <c r="J1411" s="11">
        <f t="shared" si="3458"/>
        <v>0</v>
      </c>
      <c r="K1411" s="11">
        <f t="shared" si="3458"/>
        <v>0</v>
      </c>
      <c r="L1411" s="11">
        <f t="shared" si="3388"/>
        <v>1657</v>
      </c>
      <c r="M1411" s="11">
        <f t="shared" si="3389"/>
        <v>1657</v>
      </c>
      <c r="N1411" s="11">
        <f t="shared" si="3390"/>
        <v>1657</v>
      </c>
      <c r="O1411" s="11">
        <f>O1412</f>
        <v>0</v>
      </c>
      <c r="P1411" s="11">
        <f>P1412</f>
        <v>0</v>
      </c>
      <c r="Q1411" s="11">
        <f>Q1412</f>
        <v>0</v>
      </c>
      <c r="R1411" s="11">
        <f t="shared" si="3247"/>
        <v>1657</v>
      </c>
      <c r="S1411" s="11">
        <f t="shared" si="3248"/>
        <v>1657</v>
      </c>
      <c r="T1411" s="11">
        <f t="shared" si="3249"/>
        <v>1657</v>
      </c>
      <c r="U1411" s="11">
        <f>U1412</f>
        <v>0</v>
      </c>
      <c r="V1411" s="11">
        <f>V1412</f>
        <v>0</v>
      </c>
      <c r="W1411" s="11">
        <f>W1412</f>
        <v>0</v>
      </c>
      <c r="X1411" s="11">
        <f t="shared" si="3250"/>
        <v>1657</v>
      </c>
      <c r="Y1411" s="11">
        <f t="shared" si="3251"/>
        <v>1657</v>
      </c>
      <c r="Z1411" s="11">
        <f t="shared" si="3252"/>
        <v>1657</v>
      </c>
      <c r="AA1411" s="11">
        <f>AA1412</f>
        <v>0</v>
      </c>
      <c r="AB1411" s="11">
        <f>AB1412</f>
        <v>0</v>
      </c>
      <c r="AC1411" s="11">
        <f>AC1412</f>
        <v>0</v>
      </c>
      <c r="AD1411" s="11">
        <f t="shared" si="3253"/>
        <v>1657</v>
      </c>
      <c r="AE1411" s="11">
        <f t="shared" si="3254"/>
        <v>1657</v>
      </c>
      <c r="AF1411" s="11">
        <f t="shared" si="3255"/>
        <v>1657</v>
      </c>
      <c r="AG1411" s="11">
        <f>AG1412</f>
        <v>0</v>
      </c>
      <c r="AH1411" s="11">
        <f t="shared" si="3256"/>
        <v>1657</v>
      </c>
      <c r="AI1411" s="11">
        <f t="shared" si="3257"/>
        <v>1657</v>
      </c>
      <c r="AJ1411" s="11">
        <f t="shared" si="3258"/>
        <v>1657</v>
      </c>
      <c r="AK1411" s="11">
        <f>AK1412</f>
        <v>0</v>
      </c>
      <c r="AL1411" s="11">
        <f>AL1412</f>
        <v>0</v>
      </c>
      <c r="AM1411" s="11">
        <f>AM1412</f>
        <v>0</v>
      </c>
      <c r="AN1411" s="11">
        <f t="shared" si="3259"/>
        <v>1657</v>
      </c>
      <c r="AO1411" s="11">
        <f t="shared" si="3260"/>
        <v>1657</v>
      </c>
      <c r="AP1411" s="11">
        <f t="shared" si="3261"/>
        <v>1657</v>
      </c>
      <c r="AQ1411" s="11">
        <f>AQ1412</f>
        <v>0</v>
      </c>
      <c r="AR1411" s="11">
        <f>AR1412</f>
        <v>0</v>
      </c>
      <c r="AS1411" s="11">
        <f>AS1412</f>
        <v>0</v>
      </c>
      <c r="AT1411" s="11">
        <f t="shared" si="3262"/>
        <v>1657</v>
      </c>
      <c r="AU1411" s="11">
        <f t="shared" si="3263"/>
        <v>1657</v>
      </c>
      <c r="AV1411" s="11">
        <f t="shared" si="3264"/>
        <v>1657</v>
      </c>
      <c r="AW1411" s="11">
        <f>AW1412</f>
        <v>0</v>
      </c>
      <c r="AX1411" s="11">
        <f>AX1412</f>
        <v>0</v>
      </c>
      <c r="AY1411" s="11">
        <f>AY1412</f>
        <v>0</v>
      </c>
      <c r="AZ1411" s="11">
        <f t="shared" si="3265"/>
        <v>1657</v>
      </c>
      <c r="BA1411" s="11">
        <f t="shared" si="3266"/>
        <v>1657</v>
      </c>
      <c r="BB1411" s="11">
        <f t="shared" si="3267"/>
        <v>1657</v>
      </c>
      <c r="BC1411" s="11">
        <f>BC1412</f>
        <v>0</v>
      </c>
      <c r="BD1411" s="11">
        <f>BD1412</f>
        <v>0</v>
      </c>
      <c r="BE1411" s="11">
        <f>BE1412</f>
        <v>0</v>
      </c>
      <c r="BF1411" s="11">
        <f t="shared" si="3268"/>
        <v>1657</v>
      </c>
      <c r="BG1411" s="11">
        <f t="shared" si="3269"/>
        <v>1657</v>
      </c>
      <c r="BH1411" s="11">
        <f t="shared" si="3270"/>
        <v>1657</v>
      </c>
      <c r="BI1411" s="11">
        <f>BI1412</f>
        <v>0</v>
      </c>
      <c r="BJ1411" s="11">
        <f>BJ1412</f>
        <v>0</v>
      </c>
      <c r="BK1411" s="11">
        <f>BK1412</f>
        <v>0</v>
      </c>
      <c r="BL1411" s="11">
        <f t="shared" si="3454"/>
        <v>1657</v>
      </c>
      <c r="BM1411" s="11">
        <f>BM1412</f>
        <v>0</v>
      </c>
      <c r="BN1411" s="43">
        <f t="shared" si="3242"/>
        <v>1657</v>
      </c>
      <c r="BO1411" s="11">
        <f t="shared" si="3343"/>
        <v>1657</v>
      </c>
      <c r="BP1411" s="11">
        <f>BP1412</f>
        <v>0</v>
      </c>
      <c r="BQ1411" s="43">
        <f t="shared" si="3243"/>
        <v>1657</v>
      </c>
      <c r="BR1411" s="11">
        <f t="shared" si="3344"/>
        <v>1657</v>
      </c>
      <c r="BS1411" s="11">
        <f>BS1412</f>
        <v>0</v>
      </c>
      <c r="BT1411" s="43">
        <f t="shared" si="3244"/>
        <v>1657</v>
      </c>
      <c r="BU1411" s="11">
        <f>BU1412</f>
        <v>0</v>
      </c>
      <c r="BV1411" s="21"/>
      <c r="BW1411" s="21"/>
      <c r="BX1411" s="1" t="str">
        <f t="shared" si="3345"/>
        <v/>
      </c>
    </row>
    <row r="1412" spans="1:77" ht="31.2" customHeight="1" x14ac:dyDescent="0.3">
      <c r="A1412" s="62" t="s">
        <v>909</v>
      </c>
      <c r="B1412" s="63">
        <v>200</v>
      </c>
      <c r="C1412" s="62" t="s">
        <v>358</v>
      </c>
      <c r="D1412" s="62" t="s">
        <v>66</v>
      </c>
      <c r="E1412" s="64" t="s">
        <v>910</v>
      </c>
      <c r="F1412" s="11">
        <v>1657</v>
      </c>
      <c r="G1412" s="11">
        <v>1657</v>
      </c>
      <c r="H1412" s="11">
        <v>1657</v>
      </c>
      <c r="I1412" s="11"/>
      <c r="J1412" s="11"/>
      <c r="K1412" s="11"/>
      <c r="L1412" s="11">
        <f t="shared" si="3388"/>
        <v>1657</v>
      </c>
      <c r="M1412" s="11">
        <f t="shared" si="3389"/>
        <v>1657</v>
      </c>
      <c r="N1412" s="11">
        <f t="shared" si="3390"/>
        <v>1657</v>
      </c>
      <c r="O1412" s="11"/>
      <c r="P1412" s="11"/>
      <c r="Q1412" s="11"/>
      <c r="R1412" s="11">
        <f t="shared" si="3247"/>
        <v>1657</v>
      </c>
      <c r="S1412" s="11">
        <f t="shared" si="3248"/>
        <v>1657</v>
      </c>
      <c r="T1412" s="11">
        <f t="shared" si="3249"/>
        <v>1657</v>
      </c>
      <c r="U1412" s="11"/>
      <c r="V1412" s="11"/>
      <c r="W1412" s="11"/>
      <c r="X1412" s="11">
        <f t="shared" si="3250"/>
        <v>1657</v>
      </c>
      <c r="Y1412" s="11">
        <f t="shared" si="3251"/>
        <v>1657</v>
      </c>
      <c r="Z1412" s="11">
        <f t="shared" si="3252"/>
        <v>1657</v>
      </c>
      <c r="AA1412" s="11"/>
      <c r="AB1412" s="11"/>
      <c r="AC1412" s="11"/>
      <c r="AD1412" s="11">
        <f t="shared" si="3253"/>
        <v>1657</v>
      </c>
      <c r="AE1412" s="11">
        <f t="shared" si="3254"/>
        <v>1657</v>
      </c>
      <c r="AF1412" s="11">
        <f t="shared" si="3255"/>
        <v>1657</v>
      </c>
      <c r="AG1412" s="11"/>
      <c r="AH1412" s="11">
        <f t="shared" si="3256"/>
        <v>1657</v>
      </c>
      <c r="AI1412" s="11">
        <f t="shared" si="3257"/>
        <v>1657</v>
      </c>
      <c r="AJ1412" s="11">
        <f t="shared" si="3258"/>
        <v>1657</v>
      </c>
      <c r="AK1412" s="11"/>
      <c r="AL1412" s="11"/>
      <c r="AM1412" s="11"/>
      <c r="AN1412" s="11">
        <f t="shared" si="3259"/>
        <v>1657</v>
      </c>
      <c r="AO1412" s="11">
        <f t="shared" si="3260"/>
        <v>1657</v>
      </c>
      <c r="AP1412" s="11">
        <f t="shared" si="3261"/>
        <v>1657</v>
      </c>
      <c r="AQ1412" s="11"/>
      <c r="AR1412" s="11"/>
      <c r="AS1412" s="11"/>
      <c r="AT1412" s="11">
        <f t="shared" si="3262"/>
        <v>1657</v>
      </c>
      <c r="AU1412" s="11">
        <f t="shared" si="3263"/>
        <v>1657</v>
      </c>
      <c r="AV1412" s="11">
        <f t="shared" si="3264"/>
        <v>1657</v>
      </c>
      <c r="AW1412" s="11"/>
      <c r="AX1412" s="11"/>
      <c r="AY1412" s="11"/>
      <c r="AZ1412" s="11">
        <f t="shared" si="3265"/>
        <v>1657</v>
      </c>
      <c r="BA1412" s="11">
        <f t="shared" si="3266"/>
        <v>1657</v>
      </c>
      <c r="BB1412" s="11">
        <f t="shared" si="3267"/>
        <v>1657</v>
      </c>
      <c r="BC1412" s="11"/>
      <c r="BD1412" s="11"/>
      <c r="BE1412" s="11"/>
      <c r="BF1412" s="11">
        <f t="shared" si="3268"/>
        <v>1657</v>
      </c>
      <c r="BG1412" s="11">
        <f t="shared" si="3269"/>
        <v>1657</v>
      </c>
      <c r="BH1412" s="11">
        <f t="shared" si="3270"/>
        <v>1657</v>
      </c>
      <c r="BI1412" s="11"/>
      <c r="BJ1412" s="11"/>
      <c r="BK1412" s="11"/>
      <c r="BL1412" s="11">
        <f t="shared" si="3454"/>
        <v>1657</v>
      </c>
      <c r="BM1412" s="11"/>
      <c r="BN1412" s="43">
        <f t="shared" si="3242"/>
        <v>1657</v>
      </c>
      <c r="BO1412" s="11">
        <f t="shared" si="3343"/>
        <v>1657</v>
      </c>
      <c r="BP1412" s="11"/>
      <c r="BQ1412" s="43">
        <f t="shared" si="3243"/>
        <v>1657</v>
      </c>
      <c r="BR1412" s="11">
        <f t="shared" si="3344"/>
        <v>1657</v>
      </c>
      <c r="BS1412" s="11"/>
      <c r="BT1412" s="43">
        <f t="shared" si="3244"/>
        <v>1657</v>
      </c>
      <c r="BU1412" s="11"/>
      <c r="BV1412" s="21"/>
      <c r="BW1412" s="21"/>
      <c r="BX1412" s="1" t="str">
        <f t="shared" si="3345"/>
        <v>0605</v>
      </c>
    </row>
    <row r="1413" spans="1:77" ht="62.4" customHeight="1" x14ac:dyDescent="0.3">
      <c r="A1413" s="62" t="s">
        <v>911</v>
      </c>
      <c r="B1413" s="63"/>
      <c r="C1413" s="62"/>
      <c r="D1413" s="62"/>
      <c r="E1413" s="64" t="s">
        <v>912</v>
      </c>
      <c r="F1413" s="11">
        <f t="shared" ref="F1413:K1413" si="3459">F1414+F1416</f>
        <v>1481</v>
      </c>
      <c r="G1413" s="11">
        <f t="shared" si="3459"/>
        <v>1525.8</v>
      </c>
      <c r="H1413" s="11">
        <f t="shared" si="3459"/>
        <v>1525.8</v>
      </c>
      <c r="I1413" s="11">
        <f t="shared" si="3459"/>
        <v>0</v>
      </c>
      <c r="J1413" s="11">
        <f t="shared" si="3459"/>
        <v>0</v>
      </c>
      <c r="K1413" s="11">
        <f t="shared" si="3459"/>
        <v>0</v>
      </c>
      <c r="L1413" s="11">
        <f t="shared" si="3388"/>
        <v>1481</v>
      </c>
      <c r="M1413" s="11">
        <f t="shared" si="3389"/>
        <v>1525.8</v>
      </c>
      <c r="N1413" s="11">
        <f t="shared" si="3390"/>
        <v>1525.8</v>
      </c>
      <c r="O1413" s="11">
        <f>O1414+O1416</f>
        <v>0</v>
      </c>
      <c r="P1413" s="11">
        <f>P1414+P1416</f>
        <v>0</v>
      </c>
      <c r="Q1413" s="11">
        <f>Q1414+Q1416</f>
        <v>0</v>
      </c>
      <c r="R1413" s="11">
        <f t="shared" si="3247"/>
        <v>1481</v>
      </c>
      <c r="S1413" s="11">
        <f t="shared" si="3248"/>
        <v>1525.8</v>
      </c>
      <c r="T1413" s="11">
        <f t="shared" si="3249"/>
        <v>1525.8</v>
      </c>
      <c r="U1413" s="11">
        <f>U1414+U1416</f>
        <v>0</v>
      </c>
      <c r="V1413" s="11">
        <f>V1414+V1416</f>
        <v>0</v>
      </c>
      <c r="W1413" s="11">
        <f>W1414+W1416</f>
        <v>0</v>
      </c>
      <c r="X1413" s="11">
        <f t="shared" si="3250"/>
        <v>1481</v>
      </c>
      <c r="Y1413" s="11">
        <f t="shared" si="3251"/>
        <v>1525.8</v>
      </c>
      <c r="Z1413" s="11">
        <f t="shared" si="3252"/>
        <v>1525.8</v>
      </c>
      <c r="AA1413" s="11">
        <f>AA1414+AA1416</f>
        <v>0</v>
      </c>
      <c r="AB1413" s="11">
        <f>AB1414+AB1416</f>
        <v>0</v>
      </c>
      <c r="AC1413" s="11">
        <f>AC1414+AC1416</f>
        <v>0</v>
      </c>
      <c r="AD1413" s="11">
        <f t="shared" si="3253"/>
        <v>1481</v>
      </c>
      <c r="AE1413" s="11">
        <f t="shared" si="3254"/>
        <v>1525.8</v>
      </c>
      <c r="AF1413" s="11">
        <f t="shared" si="3255"/>
        <v>1525.8</v>
      </c>
      <c r="AG1413" s="11">
        <f>AG1414+AG1416</f>
        <v>0</v>
      </c>
      <c r="AH1413" s="11">
        <f t="shared" si="3256"/>
        <v>1481</v>
      </c>
      <c r="AI1413" s="11">
        <f t="shared" si="3257"/>
        <v>1525.8</v>
      </c>
      <c r="AJ1413" s="11">
        <f t="shared" si="3258"/>
        <v>1525.8</v>
      </c>
      <c r="AK1413" s="11">
        <f>AK1414+AK1416</f>
        <v>0</v>
      </c>
      <c r="AL1413" s="11">
        <f>AL1414+AL1416</f>
        <v>0</v>
      </c>
      <c r="AM1413" s="11">
        <f>AM1414+AM1416</f>
        <v>0</v>
      </c>
      <c r="AN1413" s="11">
        <f t="shared" si="3259"/>
        <v>1481</v>
      </c>
      <c r="AO1413" s="11">
        <f t="shared" si="3260"/>
        <v>1525.8</v>
      </c>
      <c r="AP1413" s="11">
        <f t="shared" si="3261"/>
        <v>1525.8</v>
      </c>
      <c r="AQ1413" s="11">
        <f>AQ1414+AQ1416</f>
        <v>0</v>
      </c>
      <c r="AR1413" s="11">
        <f>AR1414+AR1416</f>
        <v>0</v>
      </c>
      <c r="AS1413" s="11">
        <f>AS1414+AS1416</f>
        <v>0</v>
      </c>
      <c r="AT1413" s="11">
        <f t="shared" si="3262"/>
        <v>1481</v>
      </c>
      <c r="AU1413" s="11">
        <f t="shared" si="3263"/>
        <v>1525.8</v>
      </c>
      <c r="AV1413" s="11">
        <f t="shared" si="3264"/>
        <v>1525.8</v>
      </c>
      <c r="AW1413" s="11">
        <f>AW1414+AW1416</f>
        <v>0</v>
      </c>
      <c r="AX1413" s="11">
        <f>AX1414+AX1416</f>
        <v>0</v>
      </c>
      <c r="AY1413" s="11">
        <f>AY1414+AY1416</f>
        <v>0</v>
      </c>
      <c r="AZ1413" s="11">
        <f t="shared" si="3265"/>
        <v>1481</v>
      </c>
      <c r="BA1413" s="11">
        <f t="shared" si="3266"/>
        <v>1525.8</v>
      </c>
      <c r="BB1413" s="11">
        <f t="shared" si="3267"/>
        <v>1525.8</v>
      </c>
      <c r="BC1413" s="11">
        <f>BC1414+BC1416</f>
        <v>0</v>
      </c>
      <c r="BD1413" s="11">
        <f>BD1414+BD1416</f>
        <v>0</v>
      </c>
      <c r="BE1413" s="11">
        <f>BE1414+BE1416</f>
        <v>0</v>
      </c>
      <c r="BF1413" s="11">
        <f t="shared" si="3268"/>
        <v>1481</v>
      </c>
      <c r="BG1413" s="11">
        <f t="shared" si="3269"/>
        <v>1525.8</v>
      </c>
      <c r="BH1413" s="11">
        <f t="shared" si="3270"/>
        <v>1525.8</v>
      </c>
      <c r="BI1413" s="11">
        <f>BI1414+BI1416</f>
        <v>0</v>
      </c>
      <c r="BJ1413" s="11">
        <f>BJ1414+BJ1416</f>
        <v>0</v>
      </c>
      <c r="BK1413" s="11">
        <f>BK1414+BK1416</f>
        <v>0</v>
      </c>
      <c r="BL1413" s="11">
        <f t="shared" si="3454"/>
        <v>1481</v>
      </c>
      <c r="BM1413" s="11">
        <f>BM1414+BM1416</f>
        <v>0</v>
      </c>
      <c r="BN1413" s="43">
        <f t="shared" si="3242"/>
        <v>1481</v>
      </c>
      <c r="BO1413" s="11">
        <f t="shared" si="3343"/>
        <v>1525.8</v>
      </c>
      <c r="BP1413" s="11">
        <f>BP1414+BP1416</f>
        <v>0</v>
      </c>
      <c r="BQ1413" s="43">
        <f t="shared" si="3243"/>
        <v>1525.8</v>
      </c>
      <c r="BR1413" s="11">
        <f t="shared" si="3344"/>
        <v>1525.8</v>
      </c>
      <c r="BS1413" s="11">
        <f>BS1414+BS1416</f>
        <v>0</v>
      </c>
      <c r="BT1413" s="43">
        <f t="shared" si="3244"/>
        <v>1525.8</v>
      </c>
      <c r="BU1413" s="11">
        <f>BU1414+BU1416</f>
        <v>0</v>
      </c>
      <c r="BV1413" s="21"/>
      <c r="BW1413" s="21"/>
      <c r="BX1413" s="1" t="str">
        <f t="shared" si="3345"/>
        <v/>
      </c>
    </row>
    <row r="1414" spans="1:77" ht="78" customHeight="1" x14ac:dyDescent="0.3">
      <c r="A1414" s="62" t="s">
        <v>911</v>
      </c>
      <c r="B1414" s="63" t="s">
        <v>167</v>
      </c>
      <c r="C1414" s="62"/>
      <c r="D1414" s="62"/>
      <c r="E1414" s="64" t="s">
        <v>168</v>
      </c>
      <c r="F1414" s="11">
        <f t="shared" ref="F1414:K1414" si="3460">F1415</f>
        <v>1231</v>
      </c>
      <c r="G1414" s="11">
        <f t="shared" si="3460"/>
        <v>1275.8</v>
      </c>
      <c r="H1414" s="11">
        <f t="shared" si="3460"/>
        <v>1275.8</v>
      </c>
      <c r="I1414" s="11">
        <f t="shared" si="3460"/>
        <v>0</v>
      </c>
      <c r="J1414" s="11">
        <f t="shared" si="3460"/>
        <v>0</v>
      </c>
      <c r="K1414" s="11">
        <f t="shared" si="3460"/>
        <v>0</v>
      </c>
      <c r="L1414" s="11">
        <f t="shared" si="3388"/>
        <v>1231</v>
      </c>
      <c r="M1414" s="11">
        <f t="shared" si="3389"/>
        <v>1275.8</v>
      </c>
      <c r="N1414" s="11">
        <f t="shared" si="3390"/>
        <v>1275.8</v>
      </c>
      <c r="O1414" s="11">
        <f>O1415</f>
        <v>0</v>
      </c>
      <c r="P1414" s="11">
        <f>P1415</f>
        <v>0</v>
      </c>
      <c r="Q1414" s="11">
        <f>Q1415</f>
        <v>0</v>
      </c>
      <c r="R1414" s="11">
        <f t="shared" si="3247"/>
        <v>1231</v>
      </c>
      <c r="S1414" s="11">
        <f t="shared" si="3248"/>
        <v>1275.8</v>
      </c>
      <c r="T1414" s="11">
        <f t="shared" si="3249"/>
        <v>1275.8</v>
      </c>
      <c r="U1414" s="11">
        <f>U1415</f>
        <v>0</v>
      </c>
      <c r="V1414" s="11">
        <f>V1415</f>
        <v>0</v>
      </c>
      <c r="W1414" s="11">
        <f>W1415</f>
        <v>0</v>
      </c>
      <c r="X1414" s="11">
        <f t="shared" si="3250"/>
        <v>1231</v>
      </c>
      <c r="Y1414" s="11">
        <f t="shared" si="3251"/>
        <v>1275.8</v>
      </c>
      <c r="Z1414" s="11">
        <f t="shared" si="3252"/>
        <v>1275.8</v>
      </c>
      <c r="AA1414" s="11">
        <f>AA1415</f>
        <v>0</v>
      </c>
      <c r="AB1414" s="11">
        <f>AB1415</f>
        <v>0</v>
      </c>
      <c r="AC1414" s="11">
        <f>AC1415</f>
        <v>0</v>
      </c>
      <c r="AD1414" s="11">
        <f t="shared" si="3253"/>
        <v>1231</v>
      </c>
      <c r="AE1414" s="11">
        <f t="shared" si="3254"/>
        <v>1275.8</v>
      </c>
      <c r="AF1414" s="11">
        <f t="shared" si="3255"/>
        <v>1275.8</v>
      </c>
      <c r="AG1414" s="11">
        <f>AG1415</f>
        <v>0</v>
      </c>
      <c r="AH1414" s="11">
        <f t="shared" si="3256"/>
        <v>1231</v>
      </c>
      <c r="AI1414" s="11">
        <f t="shared" si="3257"/>
        <v>1275.8</v>
      </c>
      <c r="AJ1414" s="11">
        <f t="shared" si="3258"/>
        <v>1275.8</v>
      </c>
      <c r="AK1414" s="11">
        <f>AK1415</f>
        <v>0</v>
      </c>
      <c r="AL1414" s="11">
        <f>AL1415</f>
        <v>0</v>
      </c>
      <c r="AM1414" s="11">
        <f>AM1415</f>
        <v>0</v>
      </c>
      <c r="AN1414" s="11">
        <f t="shared" si="3259"/>
        <v>1231</v>
      </c>
      <c r="AO1414" s="11">
        <f t="shared" si="3260"/>
        <v>1275.8</v>
      </c>
      <c r="AP1414" s="11">
        <f t="shared" si="3261"/>
        <v>1275.8</v>
      </c>
      <c r="AQ1414" s="11">
        <f>AQ1415</f>
        <v>0</v>
      </c>
      <c r="AR1414" s="11">
        <f>AR1415</f>
        <v>0</v>
      </c>
      <c r="AS1414" s="11">
        <f>AS1415</f>
        <v>0</v>
      </c>
      <c r="AT1414" s="11">
        <f t="shared" si="3262"/>
        <v>1231</v>
      </c>
      <c r="AU1414" s="11">
        <f t="shared" si="3263"/>
        <v>1275.8</v>
      </c>
      <c r="AV1414" s="11">
        <f t="shared" si="3264"/>
        <v>1275.8</v>
      </c>
      <c r="AW1414" s="11">
        <f>AW1415</f>
        <v>0</v>
      </c>
      <c r="AX1414" s="11">
        <f>AX1415</f>
        <v>0</v>
      </c>
      <c r="AY1414" s="11">
        <f>AY1415</f>
        <v>0</v>
      </c>
      <c r="AZ1414" s="11">
        <f t="shared" si="3265"/>
        <v>1231</v>
      </c>
      <c r="BA1414" s="11">
        <f t="shared" si="3266"/>
        <v>1275.8</v>
      </c>
      <c r="BB1414" s="11">
        <f t="shared" si="3267"/>
        <v>1275.8</v>
      </c>
      <c r="BC1414" s="11">
        <f>BC1415</f>
        <v>0</v>
      </c>
      <c r="BD1414" s="11">
        <f>BD1415</f>
        <v>0</v>
      </c>
      <c r="BE1414" s="11">
        <f>BE1415</f>
        <v>0</v>
      </c>
      <c r="BF1414" s="11">
        <f t="shared" si="3268"/>
        <v>1231</v>
      </c>
      <c r="BG1414" s="11">
        <f t="shared" si="3269"/>
        <v>1275.8</v>
      </c>
      <c r="BH1414" s="11">
        <f t="shared" si="3270"/>
        <v>1275.8</v>
      </c>
      <c r="BI1414" s="11">
        <f>BI1415</f>
        <v>0</v>
      </c>
      <c r="BJ1414" s="11">
        <f>BJ1415</f>
        <v>0</v>
      </c>
      <c r="BK1414" s="11">
        <f>BK1415</f>
        <v>0</v>
      </c>
      <c r="BL1414" s="11">
        <f t="shared" si="3454"/>
        <v>1231</v>
      </c>
      <c r="BM1414" s="11">
        <f>BM1415</f>
        <v>0</v>
      </c>
      <c r="BN1414" s="43">
        <f t="shared" ref="BN1414:BN1425" si="3461">BL1414+BM1414</f>
        <v>1231</v>
      </c>
      <c r="BO1414" s="11">
        <f t="shared" si="3343"/>
        <v>1275.8</v>
      </c>
      <c r="BP1414" s="11">
        <f>BP1415</f>
        <v>0</v>
      </c>
      <c r="BQ1414" s="43">
        <f t="shared" ref="BQ1414:BQ1425" si="3462">BO1414+BP1414</f>
        <v>1275.8</v>
      </c>
      <c r="BR1414" s="11">
        <f t="shared" si="3344"/>
        <v>1275.8</v>
      </c>
      <c r="BS1414" s="11">
        <f>BS1415</f>
        <v>0</v>
      </c>
      <c r="BT1414" s="43">
        <f t="shared" ref="BT1414:BT1425" si="3463">BR1414+BS1414</f>
        <v>1275.8</v>
      </c>
      <c r="BU1414" s="11">
        <f>BU1415</f>
        <v>0</v>
      </c>
      <c r="BV1414" s="21"/>
      <c r="BW1414" s="21"/>
      <c r="BX1414" s="1" t="str">
        <f t="shared" si="3345"/>
        <v/>
      </c>
    </row>
    <row r="1415" spans="1:77" ht="31.2" customHeight="1" x14ac:dyDescent="0.3">
      <c r="A1415" s="62" t="s">
        <v>911</v>
      </c>
      <c r="B1415" s="63">
        <v>100</v>
      </c>
      <c r="C1415" s="62" t="s">
        <v>358</v>
      </c>
      <c r="D1415" s="62" t="s">
        <v>66</v>
      </c>
      <c r="E1415" s="64" t="s">
        <v>910</v>
      </c>
      <c r="F1415" s="11">
        <v>1231</v>
      </c>
      <c r="G1415" s="11">
        <v>1275.8</v>
      </c>
      <c r="H1415" s="11">
        <v>1275.8</v>
      </c>
      <c r="I1415" s="11"/>
      <c r="J1415" s="11"/>
      <c r="K1415" s="11"/>
      <c r="L1415" s="11">
        <f t="shared" si="3388"/>
        <v>1231</v>
      </c>
      <c r="M1415" s="11">
        <f t="shared" si="3389"/>
        <v>1275.8</v>
      </c>
      <c r="N1415" s="11">
        <f t="shared" si="3390"/>
        <v>1275.8</v>
      </c>
      <c r="O1415" s="11"/>
      <c r="P1415" s="11"/>
      <c r="Q1415" s="11"/>
      <c r="R1415" s="11">
        <f t="shared" si="3247"/>
        <v>1231</v>
      </c>
      <c r="S1415" s="11">
        <f t="shared" si="3248"/>
        <v>1275.8</v>
      </c>
      <c r="T1415" s="11">
        <f t="shared" si="3249"/>
        <v>1275.8</v>
      </c>
      <c r="U1415" s="11"/>
      <c r="V1415" s="11"/>
      <c r="W1415" s="11"/>
      <c r="X1415" s="11">
        <f t="shared" si="3250"/>
        <v>1231</v>
      </c>
      <c r="Y1415" s="11">
        <f t="shared" si="3251"/>
        <v>1275.8</v>
      </c>
      <c r="Z1415" s="11">
        <f t="shared" si="3252"/>
        <v>1275.8</v>
      </c>
      <c r="AA1415" s="11"/>
      <c r="AB1415" s="11"/>
      <c r="AC1415" s="11"/>
      <c r="AD1415" s="11">
        <f t="shared" si="3253"/>
        <v>1231</v>
      </c>
      <c r="AE1415" s="11">
        <f t="shared" si="3254"/>
        <v>1275.8</v>
      </c>
      <c r="AF1415" s="11">
        <f t="shared" si="3255"/>
        <v>1275.8</v>
      </c>
      <c r="AG1415" s="11"/>
      <c r="AH1415" s="11">
        <f t="shared" si="3256"/>
        <v>1231</v>
      </c>
      <c r="AI1415" s="11">
        <f t="shared" si="3257"/>
        <v>1275.8</v>
      </c>
      <c r="AJ1415" s="11">
        <f t="shared" si="3258"/>
        <v>1275.8</v>
      </c>
      <c r="AK1415" s="11"/>
      <c r="AL1415" s="11"/>
      <c r="AM1415" s="11"/>
      <c r="AN1415" s="11">
        <f t="shared" si="3259"/>
        <v>1231</v>
      </c>
      <c r="AO1415" s="11">
        <f t="shared" si="3260"/>
        <v>1275.8</v>
      </c>
      <c r="AP1415" s="11">
        <f t="shared" si="3261"/>
        <v>1275.8</v>
      </c>
      <c r="AQ1415" s="11"/>
      <c r="AR1415" s="11"/>
      <c r="AS1415" s="11"/>
      <c r="AT1415" s="11">
        <f t="shared" si="3262"/>
        <v>1231</v>
      </c>
      <c r="AU1415" s="11">
        <f t="shared" si="3263"/>
        <v>1275.8</v>
      </c>
      <c r="AV1415" s="11">
        <f t="shared" si="3264"/>
        <v>1275.8</v>
      </c>
      <c r="AW1415" s="11"/>
      <c r="AX1415" s="11"/>
      <c r="AY1415" s="11"/>
      <c r="AZ1415" s="11">
        <f t="shared" si="3265"/>
        <v>1231</v>
      </c>
      <c r="BA1415" s="11">
        <f t="shared" si="3266"/>
        <v>1275.8</v>
      </c>
      <c r="BB1415" s="11">
        <f t="shared" si="3267"/>
        <v>1275.8</v>
      </c>
      <c r="BC1415" s="11"/>
      <c r="BD1415" s="11"/>
      <c r="BE1415" s="11"/>
      <c r="BF1415" s="11">
        <f t="shared" si="3268"/>
        <v>1231</v>
      </c>
      <c r="BG1415" s="11">
        <f t="shared" si="3269"/>
        <v>1275.8</v>
      </c>
      <c r="BH1415" s="11">
        <f t="shared" si="3270"/>
        <v>1275.8</v>
      </c>
      <c r="BI1415" s="11"/>
      <c r="BJ1415" s="11"/>
      <c r="BK1415" s="11"/>
      <c r="BL1415" s="11">
        <f t="shared" si="3454"/>
        <v>1231</v>
      </c>
      <c r="BM1415" s="11"/>
      <c r="BN1415" s="43">
        <f t="shared" si="3461"/>
        <v>1231</v>
      </c>
      <c r="BO1415" s="11">
        <f t="shared" si="3343"/>
        <v>1275.8</v>
      </c>
      <c r="BP1415" s="11"/>
      <c r="BQ1415" s="43">
        <f t="shared" si="3462"/>
        <v>1275.8</v>
      </c>
      <c r="BR1415" s="11">
        <f t="shared" si="3344"/>
        <v>1275.8</v>
      </c>
      <c r="BS1415" s="11"/>
      <c r="BT1415" s="43">
        <f t="shared" si="3463"/>
        <v>1275.8</v>
      </c>
      <c r="BU1415" s="11"/>
      <c r="BV1415" s="21"/>
      <c r="BW1415" s="21"/>
      <c r="BX1415" s="1" t="str">
        <f t="shared" si="3345"/>
        <v>0605</v>
      </c>
    </row>
    <row r="1416" spans="1:77" ht="31.2" customHeight="1" x14ac:dyDescent="0.3">
      <c r="A1416" s="62" t="s">
        <v>911</v>
      </c>
      <c r="B1416" s="63" t="s">
        <v>64</v>
      </c>
      <c r="C1416" s="62"/>
      <c r="D1416" s="62"/>
      <c r="E1416" s="64" t="s">
        <v>65</v>
      </c>
      <c r="F1416" s="11">
        <f t="shared" ref="F1416:K1416" si="3464">F1417</f>
        <v>250</v>
      </c>
      <c r="G1416" s="11">
        <f t="shared" si="3464"/>
        <v>250</v>
      </c>
      <c r="H1416" s="11">
        <f t="shared" si="3464"/>
        <v>250</v>
      </c>
      <c r="I1416" s="11">
        <f t="shared" si="3464"/>
        <v>0</v>
      </c>
      <c r="J1416" s="11">
        <f t="shared" si="3464"/>
        <v>0</v>
      </c>
      <c r="K1416" s="11">
        <f t="shared" si="3464"/>
        <v>0</v>
      </c>
      <c r="L1416" s="11">
        <f t="shared" si="3388"/>
        <v>250</v>
      </c>
      <c r="M1416" s="11">
        <f t="shared" si="3389"/>
        <v>250</v>
      </c>
      <c r="N1416" s="11">
        <f t="shared" si="3390"/>
        <v>250</v>
      </c>
      <c r="O1416" s="11">
        <f>O1417</f>
        <v>0</v>
      </c>
      <c r="P1416" s="11">
        <f>P1417</f>
        <v>0</v>
      </c>
      <c r="Q1416" s="11">
        <f>Q1417</f>
        <v>0</v>
      </c>
      <c r="R1416" s="11">
        <f t="shared" si="3247"/>
        <v>250</v>
      </c>
      <c r="S1416" s="11">
        <f t="shared" si="3248"/>
        <v>250</v>
      </c>
      <c r="T1416" s="11">
        <f t="shared" si="3249"/>
        <v>250</v>
      </c>
      <c r="U1416" s="11">
        <f>U1417</f>
        <v>0</v>
      </c>
      <c r="V1416" s="11">
        <f>V1417</f>
        <v>0</v>
      </c>
      <c r="W1416" s="11">
        <f>W1417</f>
        <v>0</v>
      </c>
      <c r="X1416" s="11">
        <f t="shared" si="3250"/>
        <v>250</v>
      </c>
      <c r="Y1416" s="11">
        <f t="shared" si="3251"/>
        <v>250</v>
      </c>
      <c r="Z1416" s="11">
        <f t="shared" si="3252"/>
        <v>250</v>
      </c>
      <c r="AA1416" s="11">
        <f>AA1417</f>
        <v>0</v>
      </c>
      <c r="AB1416" s="11">
        <f>AB1417</f>
        <v>0</v>
      </c>
      <c r="AC1416" s="11">
        <f>AC1417</f>
        <v>0</v>
      </c>
      <c r="AD1416" s="11">
        <f t="shared" si="3253"/>
        <v>250</v>
      </c>
      <c r="AE1416" s="11">
        <f t="shared" si="3254"/>
        <v>250</v>
      </c>
      <c r="AF1416" s="11">
        <f t="shared" si="3255"/>
        <v>250</v>
      </c>
      <c r="AG1416" s="11">
        <f>AG1417</f>
        <v>0</v>
      </c>
      <c r="AH1416" s="11">
        <f t="shared" si="3256"/>
        <v>250</v>
      </c>
      <c r="AI1416" s="11">
        <f t="shared" si="3257"/>
        <v>250</v>
      </c>
      <c r="AJ1416" s="11">
        <f t="shared" si="3258"/>
        <v>250</v>
      </c>
      <c r="AK1416" s="11">
        <f>AK1417</f>
        <v>0</v>
      </c>
      <c r="AL1416" s="11">
        <f>AL1417</f>
        <v>0</v>
      </c>
      <c r="AM1416" s="11">
        <f>AM1417</f>
        <v>0</v>
      </c>
      <c r="AN1416" s="11">
        <f t="shared" si="3259"/>
        <v>250</v>
      </c>
      <c r="AO1416" s="11">
        <f t="shared" si="3260"/>
        <v>250</v>
      </c>
      <c r="AP1416" s="11">
        <f t="shared" si="3261"/>
        <v>250</v>
      </c>
      <c r="AQ1416" s="11">
        <f>AQ1417</f>
        <v>0</v>
      </c>
      <c r="AR1416" s="11">
        <f>AR1417</f>
        <v>0</v>
      </c>
      <c r="AS1416" s="11">
        <f>AS1417</f>
        <v>0</v>
      </c>
      <c r="AT1416" s="11">
        <f t="shared" si="3262"/>
        <v>250</v>
      </c>
      <c r="AU1416" s="11">
        <f t="shared" si="3263"/>
        <v>250</v>
      </c>
      <c r="AV1416" s="11">
        <f t="shared" si="3264"/>
        <v>250</v>
      </c>
      <c r="AW1416" s="11">
        <f>AW1417</f>
        <v>0</v>
      </c>
      <c r="AX1416" s="11">
        <f>AX1417</f>
        <v>0</v>
      </c>
      <c r="AY1416" s="11">
        <f>AY1417</f>
        <v>0</v>
      </c>
      <c r="AZ1416" s="11">
        <f t="shared" si="3265"/>
        <v>250</v>
      </c>
      <c r="BA1416" s="11">
        <f t="shared" si="3266"/>
        <v>250</v>
      </c>
      <c r="BB1416" s="11">
        <f t="shared" si="3267"/>
        <v>250</v>
      </c>
      <c r="BC1416" s="11">
        <f>BC1417</f>
        <v>0</v>
      </c>
      <c r="BD1416" s="11">
        <f>BD1417</f>
        <v>0</v>
      </c>
      <c r="BE1416" s="11">
        <f>BE1417</f>
        <v>0</v>
      </c>
      <c r="BF1416" s="11">
        <f t="shared" si="3268"/>
        <v>250</v>
      </c>
      <c r="BG1416" s="11">
        <f t="shared" si="3269"/>
        <v>250</v>
      </c>
      <c r="BH1416" s="11">
        <f t="shared" si="3270"/>
        <v>250</v>
      </c>
      <c r="BI1416" s="11">
        <f>BI1417</f>
        <v>0</v>
      </c>
      <c r="BJ1416" s="11">
        <f>BJ1417</f>
        <v>0</v>
      </c>
      <c r="BK1416" s="11">
        <f>BK1417</f>
        <v>0</v>
      </c>
      <c r="BL1416" s="11">
        <f t="shared" si="3454"/>
        <v>250</v>
      </c>
      <c r="BM1416" s="11">
        <f>BM1417</f>
        <v>0</v>
      </c>
      <c r="BN1416" s="43">
        <f t="shared" si="3461"/>
        <v>250</v>
      </c>
      <c r="BO1416" s="11">
        <f t="shared" si="3343"/>
        <v>250</v>
      </c>
      <c r="BP1416" s="11">
        <f>BP1417</f>
        <v>0</v>
      </c>
      <c r="BQ1416" s="43">
        <f t="shared" si="3462"/>
        <v>250</v>
      </c>
      <c r="BR1416" s="11">
        <f t="shared" si="3344"/>
        <v>250</v>
      </c>
      <c r="BS1416" s="11">
        <f>BS1417</f>
        <v>0</v>
      </c>
      <c r="BT1416" s="43">
        <f t="shared" si="3463"/>
        <v>250</v>
      </c>
      <c r="BU1416" s="11">
        <f>BU1417</f>
        <v>0</v>
      </c>
      <c r="BV1416" s="21"/>
      <c r="BW1416" s="21"/>
      <c r="BX1416" s="1" t="str">
        <f t="shared" si="3345"/>
        <v/>
      </c>
    </row>
    <row r="1417" spans="1:77" ht="31.2" customHeight="1" x14ac:dyDescent="0.3">
      <c r="A1417" s="62" t="s">
        <v>911</v>
      </c>
      <c r="B1417" s="63" t="s">
        <v>64</v>
      </c>
      <c r="C1417" s="62" t="s">
        <v>358</v>
      </c>
      <c r="D1417" s="62" t="s">
        <v>66</v>
      </c>
      <c r="E1417" s="64" t="s">
        <v>910</v>
      </c>
      <c r="F1417" s="11">
        <v>250</v>
      </c>
      <c r="G1417" s="11">
        <v>250</v>
      </c>
      <c r="H1417" s="11">
        <v>250</v>
      </c>
      <c r="I1417" s="11"/>
      <c r="J1417" s="11"/>
      <c r="K1417" s="11"/>
      <c r="L1417" s="11">
        <f t="shared" si="3388"/>
        <v>250</v>
      </c>
      <c r="M1417" s="11">
        <f t="shared" si="3389"/>
        <v>250</v>
      </c>
      <c r="N1417" s="11">
        <f t="shared" si="3390"/>
        <v>250</v>
      </c>
      <c r="O1417" s="11"/>
      <c r="P1417" s="11"/>
      <c r="Q1417" s="11"/>
      <c r="R1417" s="11">
        <f t="shared" si="3247"/>
        <v>250</v>
      </c>
      <c r="S1417" s="11">
        <f t="shared" si="3248"/>
        <v>250</v>
      </c>
      <c r="T1417" s="11">
        <f t="shared" si="3249"/>
        <v>250</v>
      </c>
      <c r="U1417" s="11"/>
      <c r="V1417" s="11"/>
      <c r="W1417" s="11"/>
      <c r="X1417" s="11">
        <f t="shared" si="3250"/>
        <v>250</v>
      </c>
      <c r="Y1417" s="11">
        <f t="shared" si="3251"/>
        <v>250</v>
      </c>
      <c r="Z1417" s="11">
        <f t="shared" si="3252"/>
        <v>250</v>
      </c>
      <c r="AA1417" s="11"/>
      <c r="AB1417" s="11"/>
      <c r="AC1417" s="11"/>
      <c r="AD1417" s="11">
        <f t="shared" si="3253"/>
        <v>250</v>
      </c>
      <c r="AE1417" s="11">
        <f t="shared" si="3254"/>
        <v>250</v>
      </c>
      <c r="AF1417" s="11">
        <f t="shared" si="3255"/>
        <v>250</v>
      </c>
      <c r="AG1417" s="11"/>
      <c r="AH1417" s="11">
        <f t="shared" si="3256"/>
        <v>250</v>
      </c>
      <c r="AI1417" s="11">
        <f t="shared" si="3257"/>
        <v>250</v>
      </c>
      <c r="AJ1417" s="11">
        <f t="shared" si="3258"/>
        <v>250</v>
      </c>
      <c r="AK1417" s="11"/>
      <c r="AL1417" s="11"/>
      <c r="AM1417" s="11"/>
      <c r="AN1417" s="11">
        <f t="shared" si="3259"/>
        <v>250</v>
      </c>
      <c r="AO1417" s="11">
        <f t="shared" si="3260"/>
        <v>250</v>
      </c>
      <c r="AP1417" s="11">
        <f t="shared" si="3261"/>
        <v>250</v>
      </c>
      <c r="AQ1417" s="11"/>
      <c r="AR1417" s="11"/>
      <c r="AS1417" s="11"/>
      <c r="AT1417" s="11">
        <f t="shared" si="3262"/>
        <v>250</v>
      </c>
      <c r="AU1417" s="11">
        <f t="shared" si="3263"/>
        <v>250</v>
      </c>
      <c r="AV1417" s="11">
        <f t="shared" si="3264"/>
        <v>250</v>
      </c>
      <c r="AW1417" s="11"/>
      <c r="AX1417" s="11"/>
      <c r="AY1417" s="11"/>
      <c r="AZ1417" s="11">
        <f t="shared" si="3265"/>
        <v>250</v>
      </c>
      <c r="BA1417" s="11">
        <f t="shared" si="3266"/>
        <v>250</v>
      </c>
      <c r="BB1417" s="11">
        <f t="shared" si="3267"/>
        <v>250</v>
      </c>
      <c r="BC1417" s="11"/>
      <c r="BD1417" s="11"/>
      <c r="BE1417" s="11"/>
      <c r="BF1417" s="11">
        <f t="shared" si="3268"/>
        <v>250</v>
      </c>
      <c r="BG1417" s="11">
        <f t="shared" si="3269"/>
        <v>250</v>
      </c>
      <c r="BH1417" s="11">
        <f t="shared" si="3270"/>
        <v>250</v>
      </c>
      <c r="BI1417" s="11"/>
      <c r="BJ1417" s="11"/>
      <c r="BK1417" s="11"/>
      <c r="BL1417" s="11">
        <f t="shared" si="3454"/>
        <v>250</v>
      </c>
      <c r="BM1417" s="11"/>
      <c r="BN1417" s="43">
        <f t="shared" si="3461"/>
        <v>250</v>
      </c>
      <c r="BO1417" s="11">
        <f t="shared" si="3343"/>
        <v>250</v>
      </c>
      <c r="BP1417" s="11"/>
      <c r="BQ1417" s="43">
        <f t="shared" si="3462"/>
        <v>250</v>
      </c>
      <c r="BR1417" s="11">
        <f t="shared" si="3344"/>
        <v>250</v>
      </c>
      <c r="BS1417" s="11"/>
      <c r="BT1417" s="43">
        <f t="shared" si="3463"/>
        <v>250</v>
      </c>
      <c r="BU1417" s="11"/>
      <c r="BV1417" s="21"/>
      <c r="BW1417" s="21"/>
      <c r="BX1417" s="1" t="str">
        <f t="shared" si="3345"/>
        <v>0605</v>
      </c>
    </row>
    <row r="1418" spans="1:77" s="69" customFormat="1" ht="31.2" customHeight="1" x14ac:dyDescent="0.3">
      <c r="A1418" s="56" t="s">
        <v>913</v>
      </c>
      <c r="B1418" s="57"/>
      <c r="C1418" s="56"/>
      <c r="D1418" s="56"/>
      <c r="E1418" s="58" t="s">
        <v>914</v>
      </c>
      <c r="F1418" s="15">
        <f t="shared" ref="F1418:K1418" si="3465">F1419+F1424+F1434+F1459</f>
        <v>1947034.9000000001</v>
      </c>
      <c r="G1418" s="15">
        <f t="shared" si="3465"/>
        <v>1766170.3</v>
      </c>
      <c r="H1418" s="15">
        <f t="shared" si="3465"/>
        <v>1887164.3</v>
      </c>
      <c r="I1418" s="15">
        <f t="shared" si="3465"/>
        <v>0</v>
      </c>
      <c r="J1418" s="15">
        <f t="shared" si="3465"/>
        <v>0</v>
      </c>
      <c r="K1418" s="15">
        <f t="shared" si="3465"/>
        <v>0</v>
      </c>
      <c r="L1418" s="15">
        <f t="shared" si="3388"/>
        <v>1947034.9000000001</v>
      </c>
      <c r="M1418" s="15">
        <f t="shared" si="3389"/>
        <v>1766170.3</v>
      </c>
      <c r="N1418" s="15">
        <f t="shared" si="3390"/>
        <v>1887164.3</v>
      </c>
      <c r="O1418" s="15">
        <f>O1419+O1424+O1434+O1459</f>
        <v>363578.22807999997</v>
      </c>
      <c r="P1418" s="15">
        <f>P1419+P1424+P1434+P1459</f>
        <v>25737.3</v>
      </c>
      <c r="Q1418" s="15">
        <f>Q1419+Q1424+Q1434+Q1459</f>
        <v>-205285.99000000002</v>
      </c>
      <c r="R1418" s="15">
        <f t="shared" ref="R1418:R1481" si="3466">L1418+O1418</f>
        <v>2310613.1280800002</v>
      </c>
      <c r="S1418" s="15">
        <f t="shared" ref="S1418:S1481" si="3467">M1418+P1418</f>
        <v>1791907.6</v>
      </c>
      <c r="T1418" s="15">
        <f t="shared" ref="T1418:T1481" si="3468">N1418+Q1418</f>
        <v>1681878.31</v>
      </c>
      <c r="U1418" s="15">
        <f>U1419+U1424+U1434+U1459</f>
        <v>38759.345560000002</v>
      </c>
      <c r="V1418" s="15">
        <f>V1419+V1424+V1434+V1459</f>
        <v>0</v>
      </c>
      <c r="W1418" s="15">
        <f>W1419+W1424+W1434+W1459</f>
        <v>0</v>
      </c>
      <c r="X1418" s="15">
        <f t="shared" ref="X1418:X1481" si="3469">R1418+U1418</f>
        <v>2349372.47364</v>
      </c>
      <c r="Y1418" s="15">
        <f t="shared" ref="Y1418:Y1481" si="3470">S1418+V1418</f>
        <v>1791907.6</v>
      </c>
      <c r="Z1418" s="15">
        <f t="shared" ref="Z1418:Z1481" si="3471">T1418+W1418</f>
        <v>1681878.31</v>
      </c>
      <c r="AA1418" s="15">
        <f>AA1419+AA1424+AA1434+AA1459</f>
        <v>609208.56999999995</v>
      </c>
      <c r="AB1418" s="15">
        <f>AB1419+AB1424+AB1434+AB1459</f>
        <v>0</v>
      </c>
      <c r="AC1418" s="15">
        <f>AC1419+AC1424+AC1434+AC1459</f>
        <v>0</v>
      </c>
      <c r="AD1418" s="15">
        <f t="shared" ref="AD1418:AD1481" si="3472">X1418+AA1418</f>
        <v>2958581.0436399998</v>
      </c>
      <c r="AE1418" s="15">
        <f t="shared" ref="AE1418:AE1481" si="3473">Y1418+AB1418</f>
        <v>1791907.6</v>
      </c>
      <c r="AF1418" s="15">
        <f t="shared" ref="AF1418:AF1481" si="3474">Z1418+AC1418</f>
        <v>1681878.31</v>
      </c>
      <c r="AG1418" s="15">
        <f>AG1419+AG1424+AG1434+AG1459</f>
        <v>0</v>
      </c>
      <c r="AH1418" s="15">
        <f t="shared" ref="AH1418:AH1481" si="3475">AD1418+AG1418</f>
        <v>2958581.0436399998</v>
      </c>
      <c r="AI1418" s="15">
        <f t="shared" ref="AI1418:AI1481" si="3476">AE1418</f>
        <v>1791907.6</v>
      </c>
      <c r="AJ1418" s="15">
        <f t="shared" ref="AJ1418:AJ1481" si="3477">AF1418</f>
        <v>1681878.31</v>
      </c>
      <c r="AK1418" s="15">
        <f>AK1419+AK1424+AK1434+AK1459</f>
        <v>5765.2979999999998</v>
      </c>
      <c r="AL1418" s="15">
        <f>AL1419+AL1424+AL1434+AL1459</f>
        <v>0</v>
      </c>
      <c r="AM1418" s="15">
        <f>AM1419+AM1424+AM1434+AM1459</f>
        <v>0</v>
      </c>
      <c r="AN1418" s="15">
        <f t="shared" ref="AN1418:AN1481" si="3478">AH1418+AK1418</f>
        <v>2964346.3416399998</v>
      </c>
      <c r="AO1418" s="15">
        <f t="shared" ref="AO1418:AO1481" si="3479">AI1418+AL1418</f>
        <v>1791907.6</v>
      </c>
      <c r="AP1418" s="15">
        <f t="shared" ref="AP1418:AP1481" si="3480">AJ1418+AM1418</f>
        <v>1681878.31</v>
      </c>
      <c r="AQ1418" s="15">
        <f>AQ1419+AQ1424+AQ1434+AQ1459</f>
        <v>46931.813000000002</v>
      </c>
      <c r="AR1418" s="15">
        <f>AR1419+AR1424+AR1434+AR1459</f>
        <v>0</v>
      </c>
      <c r="AS1418" s="15">
        <f>AS1419+AS1424+AS1434+AS1459</f>
        <v>0</v>
      </c>
      <c r="AT1418" s="15">
        <f t="shared" ref="AT1418:AT1481" si="3481">AN1418+AQ1418</f>
        <v>3011278.1546399998</v>
      </c>
      <c r="AU1418" s="15">
        <f t="shared" ref="AU1418:AU1481" si="3482">AO1418+AR1418</f>
        <v>1791907.6</v>
      </c>
      <c r="AV1418" s="15">
        <f t="shared" ref="AV1418:AV1481" si="3483">AP1418+AS1418</f>
        <v>1681878.31</v>
      </c>
      <c r="AW1418" s="15">
        <f>AW1419+AW1424+AW1434+AW1459</f>
        <v>42275.92</v>
      </c>
      <c r="AX1418" s="15">
        <f>AX1419+AX1424+AX1434+AX1459</f>
        <v>0</v>
      </c>
      <c r="AY1418" s="15">
        <f>AY1419+AY1424+AY1434+AY1459</f>
        <v>0</v>
      </c>
      <c r="AZ1418" s="15">
        <f t="shared" ref="AZ1418:AZ1481" si="3484">AT1418+AW1418</f>
        <v>3053554.0746399998</v>
      </c>
      <c r="BA1418" s="15">
        <f t="shared" ref="BA1418:BA1481" si="3485">AU1418+AX1418</f>
        <v>1791907.6</v>
      </c>
      <c r="BB1418" s="15">
        <f t="shared" ref="BB1418:BB1481" si="3486">AV1418+AY1418</f>
        <v>1681878.31</v>
      </c>
      <c r="BC1418" s="15">
        <f>BC1419+BC1424+BC1434+BC1459</f>
        <v>969.08699999999999</v>
      </c>
      <c r="BD1418" s="15">
        <f>BD1419+BD1424+BD1434+BD1459</f>
        <v>0</v>
      </c>
      <c r="BE1418" s="15">
        <f>BE1419+BE1424+BE1434+BE1459</f>
        <v>0</v>
      </c>
      <c r="BF1418" s="15">
        <f t="shared" ref="BF1418:BF1481" si="3487">AZ1418+BC1418</f>
        <v>3054523.1616399996</v>
      </c>
      <c r="BG1418" s="15">
        <f t="shared" ref="BG1418:BG1481" si="3488">BA1418+BD1418</f>
        <v>1791907.6</v>
      </c>
      <c r="BH1418" s="15">
        <f t="shared" ref="BH1418:BH1481" si="3489">BB1418+BE1418</f>
        <v>1681878.31</v>
      </c>
      <c r="BI1418" s="15">
        <f>BI1419+BI1424+BI1434+BI1459</f>
        <v>-252545.514</v>
      </c>
      <c r="BJ1418" s="15">
        <f>BJ1419+BJ1424+BJ1434+BJ1459</f>
        <v>0</v>
      </c>
      <c r="BK1418" s="15">
        <f>BK1419+BK1424+BK1434+BK1459</f>
        <v>0</v>
      </c>
      <c r="BL1418" s="15">
        <f t="shared" si="3454"/>
        <v>2801977.6476399996</v>
      </c>
      <c r="BM1418" s="15">
        <f>BM1419+BM1424+BM1434+BM1459</f>
        <v>0</v>
      </c>
      <c r="BN1418" s="67">
        <f t="shared" si="3461"/>
        <v>2801977.6476399996</v>
      </c>
      <c r="BO1418" s="15">
        <f t="shared" si="3343"/>
        <v>1791907.6</v>
      </c>
      <c r="BP1418" s="15">
        <f>BP1419+BP1424+BP1434+BP1459</f>
        <v>0</v>
      </c>
      <c r="BQ1418" s="67">
        <f t="shared" si="3462"/>
        <v>1791907.6</v>
      </c>
      <c r="BR1418" s="15">
        <f t="shared" si="3344"/>
        <v>1681878.31</v>
      </c>
      <c r="BS1418" s="15">
        <f>BS1419+BS1424+BS1434+BS1459</f>
        <v>0</v>
      </c>
      <c r="BT1418" s="67">
        <f t="shared" si="3463"/>
        <v>1681878.31</v>
      </c>
      <c r="BU1418" s="15">
        <f>BU1419+BU1424+BU1434+BU1459</f>
        <v>0</v>
      </c>
      <c r="BV1418" s="16"/>
      <c r="BW1418" s="16"/>
      <c r="BX1418" s="12" t="str">
        <f t="shared" si="3345"/>
        <v/>
      </c>
      <c r="BY1418" s="12"/>
    </row>
    <row r="1419" spans="1:77" s="70" customFormat="1" ht="31.2" customHeight="1" x14ac:dyDescent="0.3">
      <c r="A1419" s="59" t="s">
        <v>915</v>
      </c>
      <c r="B1419" s="60"/>
      <c r="C1419" s="59"/>
      <c r="D1419" s="59"/>
      <c r="E1419" s="61" t="s">
        <v>402</v>
      </c>
      <c r="F1419" s="18">
        <f t="shared" ref="F1419:F1432" si="3490">F1420</f>
        <v>448017.6</v>
      </c>
      <c r="G1419" s="18">
        <f t="shared" ref="G1419:G1432" si="3491">G1420</f>
        <v>0</v>
      </c>
      <c r="H1419" s="18">
        <f t="shared" ref="H1419:H1432" si="3492">H1420</f>
        <v>0</v>
      </c>
      <c r="I1419" s="18">
        <f t="shared" ref="I1419:I1432" si="3493">I1420</f>
        <v>0</v>
      </c>
      <c r="J1419" s="18">
        <f t="shared" ref="J1419:J1432" si="3494">J1420</f>
        <v>0</v>
      </c>
      <c r="K1419" s="18">
        <f t="shared" ref="K1419:K1432" si="3495">K1420</f>
        <v>0</v>
      </c>
      <c r="L1419" s="18">
        <f t="shared" si="3388"/>
        <v>448017.6</v>
      </c>
      <c r="M1419" s="18">
        <f t="shared" si="3389"/>
        <v>0</v>
      </c>
      <c r="N1419" s="18">
        <f t="shared" si="3390"/>
        <v>0</v>
      </c>
      <c r="O1419" s="18">
        <f t="shared" ref="O1419:O1432" si="3496">O1420</f>
        <v>0</v>
      </c>
      <c r="P1419" s="18">
        <f t="shared" ref="P1419:P1432" si="3497">P1420</f>
        <v>0</v>
      </c>
      <c r="Q1419" s="18">
        <f t="shared" ref="Q1419:Q1432" si="3498">Q1420</f>
        <v>0</v>
      </c>
      <c r="R1419" s="18">
        <f t="shared" si="3466"/>
        <v>448017.6</v>
      </c>
      <c r="S1419" s="18">
        <f t="shared" si="3467"/>
        <v>0</v>
      </c>
      <c r="T1419" s="18">
        <f t="shared" si="3468"/>
        <v>0</v>
      </c>
      <c r="U1419" s="18">
        <f t="shared" ref="U1419:U1424" si="3499">U1420</f>
        <v>0</v>
      </c>
      <c r="V1419" s="18">
        <f t="shared" ref="V1419:V1424" si="3500">V1420</f>
        <v>0</v>
      </c>
      <c r="W1419" s="18">
        <f t="shared" ref="W1419:W1424" si="3501">W1420</f>
        <v>0</v>
      </c>
      <c r="X1419" s="18">
        <f t="shared" si="3469"/>
        <v>448017.6</v>
      </c>
      <c r="Y1419" s="18">
        <f t="shared" si="3470"/>
        <v>0</v>
      </c>
      <c r="Z1419" s="18">
        <f t="shared" si="3471"/>
        <v>0</v>
      </c>
      <c r="AA1419" s="18">
        <f t="shared" ref="AA1419:AA1424" si="3502">AA1420</f>
        <v>0</v>
      </c>
      <c r="AB1419" s="18">
        <f t="shared" ref="AB1419:AB1424" si="3503">AB1420</f>
        <v>0</v>
      </c>
      <c r="AC1419" s="18">
        <f t="shared" ref="AC1419:AC1424" si="3504">AC1420</f>
        <v>0</v>
      </c>
      <c r="AD1419" s="18">
        <f t="shared" si="3472"/>
        <v>448017.6</v>
      </c>
      <c r="AE1419" s="18">
        <f t="shared" si="3473"/>
        <v>0</v>
      </c>
      <c r="AF1419" s="18">
        <f t="shared" si="3474"/>
        <v>0</v>
      </c>
      <c r="AG1419" s="18">
        <f t="shared" ref="AG1419:AG1424" si="3505">AG1420</f>
        <v>0</v>
      </c>
      <c r="AH1419" s="18">
        <f t="shared" si="3475"/>
        <v>448017.6</v>
      </c>
      <c r="AI1419" s="18">
        <f t="shared" si="3476"/>
        <v>0</v>
      </c>
      <c r="AJ1419" s="18">
        <f t="shared" si="3477"/>
        <v>0</v>
      </c>
      <c r="AK1419" s="18">
        <f t="shared" ref="AK1419:AK1424" si="3506">AK1420</f>
        <v>0</v>
      </c>
      <c r="AL1419" s="18">
        <f t="shared" ref="AL1419:AL1424" si="3507">AL1420</f>
        <v>0</v>
      </c>
      <c r="AM1419" s="18">
        <f t="shared" ref="AM1419:AM1424" si="3508">AM1420</f>
        <v>0</v>
      </c>
      <c r="AN1419" s="18">
        <f t="shared" si="3478"/>
        <v>448017.6</v>
      </c>
      <c r="AO1419" s="18">
        <f t="shared" si="3479"/>
        <v>0</v>
      </c>
      <c r="AP1419" s="18">
        <f t="shared" si="3480"/>
        <v>0</v>
      </c>
      <c r="AQ1419" s="18">
        <f t="shared" ref="AQ1419:AQ1424" si="3509">AQ1420</f>
        <v>0</v>
      </c>
      <c r="AR1419" s="18">
        <f t="shared" ref="AR1419:AR1424" si="3510">AR1420</f>
        <v>0</v>
      </c>
      <c r="AS1419" s="18">
        <f t="shared" ref="AS1419:AS1424" si="3511">AS1420</f>
        <v>0</v>
      </c>
      <c r="AT1419" s="18">
        <f t="shared" si="3481"/>
        <v>448017.6</v>
      </c>
      <c r="AU1419" s="18">
        <f t="shared" si="3482"/>
        <v>0</v>
      </c>
      <c r="AV1419" s="18">
        <f t="shared" si="3483"/>
        <v>0</v>
      </c>
      <c r="AW1419" s="18">
        <f t="shared" ref="AW1419:AW1424" si="3512">AW1420</f>
        <v>0</v>
      </c>
      <c r="AX1419" s="18">
        <f t="shared" ref="AX1419:AX1424" si="3513">AX1420</f>
        <v>0</v>
      </c>
      <c r="AY1419" s="18">
        <f t="shared" ref="AY1419:AY1424" si="3514">AY1420</f>
        <v>0</v>
      </c>
      <c r="AZ1419" s="18">
        <f t="shared" si="3484"/>
        <v>448017.6</v>
      </c>
      <c r="BA1419" s="18">
        <f t="shared" si="3485"/>
        <v>0</v>
      </c>
      <c r="BB1419" s="18">
        <f t="shared" si="3486"/>
        <v>0</v>
      </c>
      <c r="BC1419" s="18">
        <f t="shared" ref="BC1419:BC1424" si="3515">BC1420</f>
        <v>0</v>
      </c>
      <c r="BD1419" s="18">
        <f t="shared" ref="BD1419:BD1424" si="3516">BD1420</f>
        <v>0</v>
      </c>
      <c r="BE1419" s="18">
        <f t="shared" ref="BE1419:BE1424" si="3517">BE1420</f>
        <v>0</v>
      </c>
      <c r="BF1419" s="18">
        <f t="shared" si="3487"/>
        <v>448017.6</v>
      </c>
      <c r="BG1419" s="18">
        <f t="shared" si="3488"/>
        <v>0</v>
      </c>
      <c r="BH1419" s="18">
        <f t="shared" si="3489"/>
        <v>0</v>
      </c>
      <c r="BI1419" s="18">
        <f t="shared" ref="BI1419:BI1424" si="3518">BI1420</f>
        <v>0</v>
      </c>
      <c r="BJ1419" s="18">
        <f t="shared" ref="BJ1419:BJ1424" si="3519">BJ1420</f>
        <v>0</v>
      </c>
      <c r="BK1419" s="18">
        <f t="shared" ref="BK1419:BK1424" si="3520">BK1420</f>
        <v>0</v>
      </c>
      <c r="BL1419" s="18">
        <f t="shared" si="3454"/>
        <v>448017.6</v>
      </c>
      <c r="BM1419" s="18">
        <f t="shared" ref="BM1419:BM1424" si="3521">BM1420</f>
        <v>0</v>
      </c>
      <c r="BN1419" s="68">
        <f t="shared" si="3461"/>
        <v>448017.6</v>
      </c>
      <c r="BO1419" s="18">
        <f t="shared" si="3343"/>
        <v>0</v>
      </c>
      <c r="BP1419" s="18">
        <f t="shared" ref="BP1419:BU1424" si="3522">BP1420</f>
        <v>0</v>
      </c>
      <c r="BQ1419" s="68">
        <f t="shared" si="3462"/>
        <v>0</v>
      </c>
      <c r="BR1419" s="18">
        <f t="shared" si="3344"/>
        <v>0</v>
      </c>
      <c r="BS1419" s="18">
        <f t="shared" si="3522"/>
        <v>0</v>
      </c>
      <c r="BT1419" s="68">
        <f t="shared" si="3463"/>
        <v>0</v>
      </c>
      <c r="BU1419" s="18">
        <f t="shared" si="3522"/>
        <v>0</v>
      </c>
      <c r="BV1419" s="19"/>
      <c r="BW1419" s="19"/>
      <c r="BX1419" s="17" t="str">
        <f t="shared" si="3345"/>
        <v/>
      </c>
      <c r="BY1419" s="17"/>
    </row>
    <row r="1420" spans="1:77" ht="46.8" customHeight="1" x14ac:dyDescent="0.3">
      <c r="A1420" s="62" t="s">
        <v>916</v>
      </c>
      <c r="B1420" s="63"/>
      <c r="C1420" s="62"/>
      <c r="D1420" s="62"/>
      <c r="E1420" s="64" t="s">
        <v>917</v>
      </c>
      <c r="F1420" s="11">
        <f t="shared" si="3490"/>
        <v>448017.6</v>
      </c>
      <c r="G1420" s="11">
        <f t="shared" si="3491"/>
        <v>0</v>
      </c>
      <c r="H1420" s="11">
        <f t="shared" si="3492"/>
        <v>0</v>
      </c>
      <c r="I1420" s="11">
        <f t="shared" si="3493"/>
        <v>0</v>
      </c>
      <c r="J1420" s="11">
        <f t="shared" si="3494"/>
        <v>0</v>
      </c>
      <c r="K1420" s="11">
        <f t="shared" si="3495"/>
        <v>0</v>
      </c>
      <c r="L1420" s="11">
        <f t="shared" si="3388"/>
        <v>448017.6</v>
      </c>
      <c r="M1420" s="11">
        <f t="shared" si="3389"/>
        <v>0</v>
      </c>
      <c r="N1420" s="11">
        <f t="shared" si="3390"/>
        <v>0</v>
      </c>
      <c r="O1420" s="11">
        <f t="shared" si="3496"/>
        <v>0</v>
      </c>
      <c r="P1420" s="11">
        <f t="shared" si="3497"/>
        <v>0</v>
      </c>
      <c r="Q1420" s="11">
        <f t="shared" si="3498"/>
        <v>0</v>
      </c>
      <c r="R1420" s="11">
        <f t="shared" si="3466"/>
        <v>448017.6</v>
      </c>
      <c r="S1420" s="11">
        <f t="shared" si="3467"/>
        <v>0</v>
      </c>
      <c r="T1420" s="11">
        <f t="shared" si="3468"/>
        <v>0</v>
      </c>
      <c r="U1420" s="11">
        <f t="shared" si="3499"/>
        <v>0</v>
      </c>
      <c r="V1420" s="11">
        <f t="shared" si="3500"/>
        <v>0</v>
      </c>
      <c r="W1420" s="11">
        <f t="shared" si="3501"/>
        <v>0</v>
      </c>
      <c r="X1420" s="11">
        <f t="shared" si="3469"/>
        <v>448017.6</v>
      </c>
      <c r="Y1420" s="11">
        <f t="shared" si="3470"/>
        <v>0</v>
      </c>
      <c r="Z1420" s="11">
        <f t="shared" si="3471"/>
        <v>0</v>
      </c>
      <c r="AA1420" s="11">
        <f t="shared" si="3502"/>
        <v>0</v>
      </c>
      <c r="AB1420" s="11">
        <f t="shared" si="3503"/>
        <v>0</v>
      </c>
      <c r="AC1420" s="11">
        <f t="shared" si="3504"/>
        <v>0</v>
      </c>
      <c r="AD1420" s="11">
        <f t="shared" si="3472"/>
        <v>448017.6</v>
      </c>
      <c r="AE1420" s="11">
        <f t="shared" si="3473"/>
        <v>0</v>
      </c>
      <c r="AF1420" s="11">
        <f t="shared" si="3474"/>
        <v>0</v>
      </c>
      <c r="AG1420" s="11">
        <f t="shared" si="3505"/>
        <v>0</v>
      </c>
      <c r="AH1420" s="11">
        <f t="shared" si="3475"/>
        <v>448017.6</v>
      </c>
      <c r="AI1420" s="11">
        <f t="shared" si="3476"/>
        <v>0</v>
      </c>
      <c r="AJ1420" s="11">
        <f t="shared" si="3477"/>
        <v>0</v>
      </c>
      <c r="AK1420" s="11">
        <f t="shared" si="3506"/>
        <v>0</v>
      </c>
      <c r="AL1420" s="11">
        <f t="shared" si="3507"/>
        <v>0</v>
      </c>
      <c r="AM1420" s="11">
        <f t="shared" si="3508"/>
        <v>0</v>
      </c>
      <c r="AN1420" s="11">
        <f t="shared" si="3478"/>
        <v>448017.6</v>
      </c>
      <c r="AO1420" s="11">
        <f t="shared" si="3479"/>
        <v>0</v>
      </c>
      <c r="AP1420" s="11">
        <f t="shared" si="3480"/>
        <v>0</v>
      </c>
      <c r="AQ1420" s="11">
        <f t="shared" si="3509"/>
        <v>0</v>
      </c>
      <c r="AR1420" s="11">
        <f t="shared" si="3510"/>
        <v>0</v>
      </c>
      <c r="AS1420" s="11">
        <f t="shared" si="3511"/>
        <v>0</v>
      </c>
      <c r="AT1420" s="11">
        <f t="shared" si="3481"/>
        <v>448017.6</v>
      </c>
      <c r="AU1420" s="11">
        <f t="shared" si="3482"/>
        <v>0</v>
      </c>
      <c r="AV1420" s="11">
        <f t="shared" si="3483"/>
        <v>0</v>
      </c>
      <c r="AW1420" s="11">
        <f t="shared" si="3512"/>
        <v>0</v>
      </c>
      <c r="AX1420" s="11">
        <f t="shared" si="3513"/>
        <v>0</v>
      </c>
      <c r="AY1420" s="11">
        <f t="shared" si="3514"/>
        <v>0</v>
      </c>
      <c r="AZ1420" s="11">
        <f t="shared" si="3484"/>
        <v>448017.6</v>
      </c>
      <c r="BA1420" s="11">
        <f t="shared" si="3485"/>
        <v>0</v>
      </c>
      <c r="BB1420" s="11">
        <f t="shared" si="3486"/>
        <v>0</v>
      </c>
      <c r="BC1420" s="11">
        <f t="shared" si="3515"/>
        <v>0</v>
      </c>
      <c r="BD1420" s="11">
        <f t="shared" si="3516"/>
        <v>0</v>
      </c>
      <c r="BE1420" s="11">
        <f t="shared" si="3517"/>
        <v>0</v>
      </c>
      <c r="BF1420" s="11">
        <f t="shared" si="3487"/>
        <v>448017.6</v>
      </c>
      <c r="BG1420" s="11">
        <f t="shared" si="3488"/>
        <v>0</v>
      </c>
      <c r="BH1420" s="11">
        <f t="shared" si="3489"/>
        <v>0</v>
      </c>
      <c r="BI1420" s="11">
        <f t="shared" si="3518"/>
        <v>0</v>
      </c>
      <c r="BJ1420" s="11">
        <f t="shared" si="3519"/>
        <v>0</v>
      </c>
      <c r="BK1420" s="11">
        <f t="shared" si="3520"/>
        <v>0</v>
      </c>
      <c r="BL1420" s="11">
        <f t="shared" si="3454"/>
        <v>448017.6</v>
      </c>
      <c r="BM1420" s="11">
        <f t="shared" si="3521"/>
        <v>0</v>
      </c>
      <c r="BN1420" s="43">
        <f t="shared" si="3461"/>
        <v>448017.6</v>
      </c>
      <c r="BO1420" s="11">
        <f t="shared" si="3343"/>
        <v>0</v>
      </c>
      <c r="BP1420" s="11">
        <f t="shared" si="3522"/>
        <v>0</v>
      </c>
      <c r="BQ1420" s="43">
        <f t="shared" si="3462"/>
        <v>0</v>
      </c>
      <c r="BR1420" s="11">
        <f t="shared" si="3344"/>
        <v>0</v>
      </c>
      <c r="BS1420" s="11">
        <f t="shared" si="3522"/>
        <v>0</v>
      </c>
      <c r="BT1420" s="43">
        <f t="shared" si="3463"/>
        <v>0</v>
      </c>
      <c r="BU1420" s="11">
        <f t="shared" si="3522"/>
        <v>0</v>
      </c>
      <c r="BV1420" s="21"/>
      <c r="BW1420" s="21"/>
      <c r="BX1420" s="1" t="str">
        <f t="shared" si="3345"/>
        <v/>
      </c>
    </row>
    <row r="1421" spans="1:77" ht="46.8" customHeight="1" x14ac:dyDescent="0.3">
      <c r="A1421" s="62" t="s">
        <v>918</v>
      </c>
      <c r="B1421" s="63"/>
      <c r="C1421" s="62"/>
      <c r="D1421" s="62"/>
      <c r="E1421" s="64" t="s">
        <v>919</v>
      </c>
      <c r="F1421" s="11">
        <f t="shared" si="3490"/>
        <v>448017.6</v>
      </c>
      <c r="G1421" s="11">
        <f t="shared" si="3491"/>
        <v>0</v>
      </c>
      <c r="H1421" s="11">
        <f t="shared" si="3492"/>
        <v>0</v>
      </c>
      <c r="I1421" s="11">
        <f t="shared" si="3493"/>
        <v>0</v>
      </c>
      <c r="J1421" s="11">
        <f t="shared" si="3494"/>
        <v>0</v>
      </c>
      <c r="K1421" s="11">
        <f t="shared" si="3495"/>
        <v>0</v>
      </c>
      <c r="L1421" s="11">
        <f t="shared" si="3388"/>
        <v>448017.6</v>
      </c>
      <c r="M1421" s="11">
        <f t="shared" si="3389"/>
        <v>0</v>
      </c>
      <c r="N1421" s="11">
        <f t="shared" si="3390"/>
        <v>0</v>
      </c>
      <c r="O1421" s="11">
        <f t="shared" si="3496"/>
        <v>0</v>
      </c>
      <c r="P1421" s="11">
        <f t="shared" si="3497"/>
        <v>0</v>
      </c>
      <c r="Q1421" s="11">
        <f t="shared" si="3498"/>
        <v>0</v>
      </c>
      <c r="R1421" s="11">
        <f t="shared" si="3466"/>
        <v>448017.6</v>
      </c>
      <c r="S1421" s="11">
        <f t="shared" si="3467"/>
        <v>0</v>
      </c>
      <c r="T1421" s="11">
        <f t="shared" si="3468"/>
        <v>0</v>
      </c>
      <c r="U1421" s="11">
        <f t="shared" si="3499"/>
        <v>0</v>
      </c>
      <c r="V1421" s="11">
        <f t="shared" si="3500"/>
        <v>0</v>
      </c>
      <c r="W1421" s="11">
        <f t="shared" si="3501"/>
        <v>0</v>
      </c>
      <c r="X1421" s="11">
        <f t="shared" si="3469"/>
        <v>448017.6</v>
      </c>
      <c r="Y1421" s="11">
        <f t="shared" si="3470"/>
        <v>0</v>
      </c>
      <c r="Z1421" s="11">
        <f t="shared" si="3471"/>
        <v>0</v>
      </c>
      <c r="AA1421" s="11">
        <f t="shared" si="3502"/>
        <v>0</v>
      </c>
      <c r="AB1421" s="11">
        <f t="shared" si="3503"/>
        <v>0</v>
      </c>
      <c r="AC1421" s="11">
        <f t="shared" si="3504"/>
        <v>0</v>
      </c>
      <c r="AD1421" s="11">
        <f t="shared" si="3472"/>
        <v>448017.6</v>
      </c>
      <c r="AE1421" s="11">
        <f t="shared" si="3473"/>
        <v>0</v>
      </c>
      <c r="AF1421" s="11">
        <f t="shared" si="3474"/>
        <v>0</v>
      </c>
      <c r="AG1421" s="11">
        <f t="shared" si="3505"/>
        <v>0</v>
      </c>
      <c r="AH1421" s="11">
        <f t="shared" si="3475"/>
        <v>448017.6</v>
      </c>
      <c r="AI1421" s="11">
        <f t="shared" si="3476"/>
        <v>0</v>
      </c>
      <c r="AJ1421" s="11">
        <f t="shared" si="3477"/>
        <v>0</v>
      </c>
      <c r="AK1421" s="11">
        <f t="shared" si="3506"/>
        <v>0</v>
      </c>
      <c r="AL1421" s="11">
        <f t="shared" si="3507"/>
        <v>0</v>
      </c>
      <c r="AM1421" s="11">
        <f t="shared" si="3508"/>
        <v>0</v>
      </c>
      <c r="AN1421" s="11">
        <f t="shared" si="3478"/>
        <v>448017.6</v>
      </c>
      <c r="AO1421" s="11">
        <f t="shared" si="3479"/>
        <v>0</v>
      </c>
      <c r="AP1421" s="11">
        <f t="shared" si="3480"/>
        <v>0</v>
      </c>
      <c r="AQ1421" s="11">
        <f t="shared" si="3509"/>
        <v>0</v>
      </c>
      <c r="AR1421" s="11">
        <f t="shared" si="3510"/>
        <v>0</v>
      </c>
      <c r="AS1421" s="11">
        <f t="shared" si="3511"/>
        <v>0</v>
      </c>
      <c r="AT1421" s="11">
        <f t="shared" si="3481"/>
        <v>448017.6</v>
      </c>
      <c r="AU1421" s="11">
        <f t="shared" si="3482"/>
        <v>0</v>
      </c>
      <c r="AV1421" s="11">
        <f t="shared" si="3483"/>
        <v>0</v>
      </c>
      <c r="AW1421" s="11">
        <f t="shared" si="3512"/>
        <v>0</v>
      </c>
      <c r="AX1421" s="11">
        <f t="shared" si="3513"/>
        <v>0</v>
      </c>
      <c r="AY1421" s="11">
        <f t="shared" si="3514"/>
        <v>0</v>
      </c>
      <c r="AZ1421" s="11">
        <f t="shared" si="3484"/>
        <v>448017.6</v>
      </c>
      <c r="BA1421" s="11">
        <f t="shared" si="3485"/>
        <v>0</v>
      </c>
      <c r="BB1421" s="11">
        <f t="shared" si="3486"/>
        <v>0</v>
      </c>
      <c r="BC1421" s="11">
        <f t="shared" si="3515"/>
        <v>0</v>
      </c>
      <c r="BD1421" s="11">
        <f t="shared" si="3516"/>
        <v>0</v>
      </c>
      <c r="BE1421" s="11">
        <f t="shared" si="3517"/>
        <v>0</v>
      </c>
      <c r="BF1421" s="11">
        <f t="shared" si="3487"/>
        <v>448017.6</v>
      </c>
      <c r="BG1421" s="11">
        <f t="shared" si="3488"/>
        <v>0</v>
      </c>
      <c r="BH1421" s="11">
        <f t="shared" si="3489"/>
        <v>0</v>
      </c>
      <c r="BI1421" s="11">
        <f t="shared" si="3518"/>
        <v>0</v>
      </c>
      <c r="BJ1421" s="11">
        <f t="shared" si="3519"/>
        <v>0</v>
      </c>
      <c r="BK1421" s="11">
        <f t="shared" si="3520"/>
        <v>0</v>
      </c>
      <c r="BL1421" s="11">
        <f t="shared" si="3454"/>
        <v>448017.6</v>
      </c>
      <c r="BM1421" s="11">
        <f t="shared" si="3521"/>
        <v>0</v>
      </c>
      <c r="BN1421" s="43">
        <f t="shared" si="3461"/>
        <v>448017.6</v>
      </c>
      <c r="BO1421" s="11">
        <f t="shared" si="3343"/>
        <v>0</v>
      </c>
      <c r="BP1421" s="11">
        <f t="shared" si="3522"/>
        <v>0</v>
      </c>
      <c r="BQ1421" s="43">
        <f t="shared" si="3462"/>
        <v>0</v>
      </c>
      <c r="BR1421" s="11">
        <f t="shared" si="3344"/>
        <v>0</v>
      </c>
      <c r="BS1421" s="11">
        <f t="shared" si="3522"/>
        <v>0</v>
      </c>
      <c r="BT1421" s="43">
        <f t="shared" si="3463"/>
        <v>0</v>
      </c>
      <c r="BU1421" s="11">
        <f t="shared" si="3522"/>
        <v>0</v>
      </c>
      <c r="BV1421" s="21"/>
      <c r="BW1421" s="21"/>
      <c r="BX1421" s="1" t="str">
        <f t="shared" si="3345"/>
        <v/>
      </c>
    </row>
    <row r="1422" spans="1:77" ht="46.8" customHeight="1" x14ac:dyDescent="0.3">
      <c r="A1422" s="62" t="s">
        <v>918</v>
      </c>
      <c r="B1422" s="63" t="s">
        <v>41</v>
      </c>
      <c r="C1422" s="62"/>
      <c r="D1422" s="62"/>
      <c r="E1422" s="64" t="s">
        <v>42</v>
      </c>
      <c r="F1422" s="11">
        <f t="shared" si="3490"/>
        <v>448017.6</v>
      </c>
      <c r="G1422" s="11">
        <f t="shared" si="3491"/>
        <v>0</v>
      </c>
      <c r="H1422" s="11">
        <f t="shared" si="3492"/>
        <v>0</v>
      </c>
      <c r="I1422" s="11">
        <f t="shared" si="3493"/>
        <v>0</v>
      </c>
      <c r="J1422" s="11">
        <f t="shared" si="3494"/>
        <v>0</v>
      </c>
      <c r="K1422" s="11">
        <f t="shared" si="3495"/>
        <v>0</v>
      </c>
      <c r="L1422" s="11">
        <f t="shared" si="3388"/>
        <v>448017.6</v>
      </c>
      <c r="M1422" s="11">
        <f t="shared" si="3389"/>
        <v>0</v>
      </c>
      <c r="N1422" s="11">
        <f t="shared" si="3390"/>
        <v>0</v>
      </c>
      <c r="O1422" s="11">
        <f t="shared" si="3496"/>
        <v>0</v>
      </c>
      <c r="P1422" s="11">
        <f t="shared" si="3497"/>
        <v>0</v>
      </c>
      <c r="Q1422" s="11">
        <f t="shared" si="3498"/>
        <v>0</v>
      </c>
      <c r="R1422" s="11">
        <f t="shared" si="3466"/>
        <v>448017.6</v>
      </c>
      <c r="S1422" s="11">
        <f t="shared" si="3467"/>
        <v>0</v>
      </c>
      <c r="T1422" s="11">
        <f t="shared" si="3468"/>
        <v>0</v>
      </c>
      <c r="U1422" s="11">
        <f t="shared" si="3499"/>
        <v>0</v>
      </c>
      <c r="V1422" s="11">
        <f t="shared" si="3500"/>
        <v>0</v>
      </c>
      <c r="W1422" s="11">
        <f t="shared" si="3501"/>
        <v>0</v>
      </c>
      <c r="X1422" s="11">
        <f t="shared" si="3469"/>
        <v>448017.6</v>
      </c>
      <c r="Y1422" s="11">
        <f t="shared" si="3470"/>
        <v>0</v>
      </c>
      <c r="Z1422" s="11">
        <f t="shared" si="3471"/>
        <v>0</v>
      </c>
      <c r="AA1422" s="11">
        <f t="shared" si="3502"/>
        <v>0</v>
      </c>
      <c r="AB1422" s="11">
        <f t="shared" si="3503"/>
        <v>0</v>
      </c>
      <c r="AC1422" s="11">
        <f t="shared" si="3504"/>
        <v>0</v>
      </c>
      <c r="AD1422" s="11">
        <f t="shared" si="3472"/>
        <v>448017.6</v>
      </c>
      <c r="AE1422" s="11">
        <f t="shared" si="3473"/>
        <v>0</v>
      </c>
      <c r="AF1422" s="11">
        <f t="shared" si="3474"/>
        <v>0</v>
      </c>
      <c r="AG1422" s="11">
        <f t="shared" si="3505"/>
        <v>0</v>
      </c>
      <c r="AH1422" s="11">
        <f t="shared" si="3475"/>
        <v>448017.6</v>
      </c>
      <c r="AI1422" s="11">
        <f t="shared" si="3476"/>
        <v>0</v>
      </c>
      <c r="AJ1422" s="11">
        <f t="shared" si="3477"/>
        <v>0</v>
      </c>
      <c r="AK1422" s="11">
        <f t="shared" si="3506"/>
        <v>0</v>
      </c>
      <c r="AL1422" s="11">
        <f t="shared" si="3507"/>
        <v>0</v>
      </c>
      <c r="AM1422" s="11">
        <f t="shared" si="3508"/>
        <v>0</v>
      </c>
      <c r="AN1422" s="11">
        <f t="shared" si="3478"/>
        <v>448017.6</v>
      </c>
      <c r="AO1422" s="11">
        <f t="shared" si="3479"/>
        <v>0</v>
      </c>
      <c r="AP1422" s="11">
        <f t="shared" si="3480"/>
        <v>0</v>
      </c>
      <c r="AQ1422" s="11">
        <f t="shared" si="3509"/>
        <v>0</v>
      </c>
      <c r="AR1422" s="11">
        <f t="shared" si="3510"/>
        <v>0</v>
      </c>
      <c r="AS1422" s="11">
        <f t="shared" si="3511"/>
        <v>0</v>
      </c>
      <c r="AT1422" s="11">
        <f t="shared" si="3481"/>
        <v>448017.6</v>
      </c>
      <c r="AU1422" s="11">
        <f t="shared" si="3482"/>
        <v>0</v>
      </c>
      <c r="AV1422" s="11">
        <f t="shared" si="3483"/>
        <v>0</v>
      </c>
      <c r="AW1422" s="11">
        <f t="shared" si="3512"/>
        <v>0</v>
      </c>
      <c r="AX1422" s="11">
        <f t="shared" si="3513"/>
        <v>0</v>
      </c>
      <c r="AY1422" s="11">
        <f t="shared" si="3514"/>
        <v>0</v>
      </c>
      <c r="AZ1422" s="11">
        <f t="shared" si="3484"/>
        <v>448017.6</v>
      </c>
      <c r="BA1422" s="11">
        <f t="shared" si="3485"/>
        <v>0</v>
      </c>
      <c r="BB1422" s="11">
        <f t="shared" si="3486"/>
        <v>0</v>
      </c>
      <c r="BC1422" s="11">
        <f t="shared" si="3515"/>
        <v>0</v>
      </c>
      <c r="BD1422" s="11">
        <f t="shared" si="3516"/>
        <v>0</v>
      </c>
      <c r="BE1422" s="11">
        <f t="shared" si="3517"/>
        <v>0</v>
      </c>
      <c r="BF1422" s="11">
        <f t="shared" si="3487"/>
        <v>448017.6</v>
      </c>
      <c r="BG1422" s="11">
        <f t="shared" si="3488"/>
        <v>0</v>
      </c>
      <c r="BH1422" s="11">
        <f t="shared" si="3489"/>
        <v>0</v>
      </c>
      <c r="BI1422" s="11">
        <f t="shared" si="3518"/>
        <v>0</v>
      </c>
      <c r="BJ1422" s="11">
        <f t="shared" si="3519"/>
        <v>0</v>
      </c>
      <c r="BK1422" s="11">
        <f t="shared" si="3520"/>
        <v>0</v>
      </c>
      <c r="BL1422" s="11">
        <f t="shared" si="3454"/>
        <v>448017.6</v>
      </c>
      <c r="BM1422" s="11">
        <f t="shared" si="3521"/>
        <v>0</v>
      </c>
      <c r="BN1422" s="43">
        <f t="shared" si="3461"/>
        <v>448017.6</v>
      </c>
      <c r="BO1422" s="11">
        <f t="shared" si="3343"/>
        <v>0</v>
      </c>
      <c r="BP1422" s="11">
        <f t="shared" si="3522"/>
        <v>0</v>
      </c>
      <c r="BQ1422" s="43">
        <f t="shared" si="3462"/>
        <v>0</v>
      </c>
      <c r="BR1422" s="11">
        <f t="shared" si="3344"/>
        <v>0</v>
      </c>
      <c r="BS1422" s="11">
        <f t="shared" si="3522"/>
        <v>0</v>
      </c>
      <c r="BT1422" s="43">
        <f t="shared" si="3463"/>
        <v>0</v>
      </c>
      <c r="BU1422" s="11">
        <f t="shared" si="3522"/>
        <v>0</v>
      </c>
      <c r="BV1422" s="21"/>
      <c r="BW1422" s="21"/>
      <c r="BX1422" s="1" t="str">
        <f t="shared" si="3345"/>
        <v/>
      </c>
    </row>
    <row r="1423" spans="1:77" ht="15.6" customHeight="1" x14ac:dyDescent="0.3">
      <c r="A1423" s="62" t="s">
        <v>918</v>
      </c>
      <c r="B1423" s="63">
        <v>400</v>
      </c>
      <c r="C1423" s="62" t="s">
        <v>66</v>
      </c>
      <c r="D1423" s="62" t="s">
        <v>43</v>
      </c>
      <c r="E1423" s="64" t="s">
        <v>755</v>
      </c>
      <c r="F1423" s="11">
        <v>448017.6</v>
      </c>
      <c r="G1423" s="11">
        <v>0</v>
      </c>
      <c r="H1423" s="11">
        <v>0</v>
      </c>
      <c r="I1423" s="11"/>
      <c r="J1423" s="11"/>
      <c r="K1423" s="11"/>
      <c r="L1423" s="11">
        <f t="shared" si="3388"/>
        <v>448017.6</v>
      </c>
      <c r="M1423" s="11">
        <f t="shared" si="3389"/>
        <v>0</v>
      </c>
      <c r="N1423" s="11">
        <f t="shared" si="3390"/>
        <v>0</v>
      </c>
      <c r="O1423" s="11"/>
      <c r="P1423" s="11"/>
      <c r="Q1423" s="11"/>
      <c r="R1423" s="11">
        <f t="shared" si="3466"/>
        <v>448017.6</v>
      </c>
      <c r="S1423" s="11">
        <f t="shared" si="3467"/>
        <v>0</v>
      </c>
      <c r="T1423" s="11">
        <f t="shared" si="3468"/>
        <v>0</v>
      </c>
      <c r="U1423" s="11"/>
      <c r="V1423" s="11"/>
      <c r="W1423" s="11"/>
      <c r="X1423" s="11">
        <f t="shared" si="3469"/>
        <v>448017.6</v>
      </c>
      <c r="Y1423" s="11">
        <f t="shared" si="3470"/>
        <v>0</v>
      </c>
      <c r="Z1423" s="11">
        <f t="shared" si="3471"/>
        <v>0</v>
      </c>
      <c r="AA1423" s="11"/>
      <c r="AB1423" s="11"/>
      <c r="AC1423" s="11"/>
      <c r="AD1423" s="11">
        <f t="shared" si="3472"/>
        <v>448017.6</v>
      </c>
      <c r="AE1423" s="11">
        <f t="shared" si="3473"/>
        <v>0</v>
      </c>
      <c r="AF1423" s="11">
        <f t="shared" si="3474"/>
        <v>0</v>
      </c>
      <c r="AG1423" s="11"/>
      <c r="AH1423" s="11">
        <f t="shared" si="3475"/>
        <v>448017.6</v>
      </c>
      <c r="AI1423" s="11">
        <f t="shared" si="3476"/>
        <v>0</v>
      </c>
      <c r="AJ1423" s="11">
        <f t="shared" si="3477"/>
        <v>0</v>
      </c>
      <c r="AK1423" s="11"/>
      <c r="AL1423" s="11"/>
      <c r="AM1423" s="11"/>
      <c r="AN1423" s="11">
        <f t="shared" si="3478"/>
        <v>448017.6</v>
      </c>
      <c r="AO1423" s="11">
        <f t="shared" si="3479"/>
        <v>0</v>
      </c>
      <c r="AP1423" s="11">
        <f t="shared" si="3480"/>
        <v>0</v>
      </c>
      <c r="AQ1423" s="11"/>
      <c r="AR1423" s="11"/>
      <c r="AS1423" s="11"/>
      <c r="AT1423" s="11">
        <f t="shared" si="3481"/>
        <v>448017.6</v>
      </c>
      <c r="AU1423" s="11">
        <f t="shared" si="3482"/>
        <v>0</v>
      </c>
      <c r="AV1423" s="11">
        <f t="shared" si="3483"/>
        <v>0</v>
      </c>
      <c r="AW1423" s="11"/>
      <c r="AX1423" s="11"/>
      <c r="AY1423" s="11"/>
      <c r="AZ1423" s="11">
        <f t="shared" si="3484"/>
        <v>448017.6</v>
      </c>
      <c r="BA1423" s="11">
        <f t="shared" si="3485"/>
        <v>0</v>
      </c>
      <c r="BB1423" s="11">
        <f t="shared" si="3486"/>
        <v>0</v>
      </c>
      <c r="BC1423" s="11"/>
      <c r="BD1423" s="11"/>
      <c r="BE1423" s="11"/>
      <c r="BF1423" s="11">
        <f t="shared" si="3487"/>
        <v>448017.6</v>
      </c>
      <c r="BG1423" s="11">
        <f t="shared" si="3488"/>
        <v>0</v>
      </c>
      <c r="BH1423" s="11">
        <f t="shared" si="3489"/>
        <v>0</v>
      </c>
      <c r="BI1423" s="11"/>
      <c r="BJ1423" s="11"/>
      <c r="BK1423" s="11"/>
      <c r="BL1423" s="11">
        <f t="shared" si="3454"/>
        <v>448017.6</v>
      </c>
      <c r="BM1423" s="11"/>
      <c r="BN1423" s="43">
        <f t="shared" si="3461"/>
        <v>448017.6</v>
      </c>
      <c r="BO1423" s="11">
        <f t="shared" si="3343"/>
        <v>0</v>
      </c>
      <c r="BP1423" s="11"/>
      <c r="BQ1423" s="43">
        <f t="shared" si="3462"/>
        <v>0</v>
      </c>
      <c r="BR1423" s="11">
        <f t="shared" si="3344"/>
        <v>0</v>
      </c>
      <c r="BS1423" s="11"/>
      <c r="BT1423" s="43">
        <f t="shared" si="3463"/>
        <v>0</v>
      </c>
      <c r="BU1423" s="11"/>
      <c r="BV1423" s="21"/>
      <c r="BW1423" s="21"/>
      <c r="BX1423" s="1" t="str">
        <f t="shared" si="3345"/>
        <v>0501</v>
      </c>
    </row>
    <row r="1424" spans="1:77" s="70" customFormat="1" ht="31.2" customHeight="1" x14ac:dyDescent="0.3">
      <c r="A1424" s="59" t="s">
        <v>920</v>
      </c>
      <c r="B1424" s="60"/>
      <c r="C1424" s="59"/>
      <c r="D1424" s="59"/>
      <c r="E1424" s="61" t="s">
        <v>281</v>
      </c>
      <c r="F1424" s="18">
        <f t="shared" si="3490"/>
        <v>0</v>
      </c>
      <c r="G1424" s="18">
        <f t="shared" si="3491"/>
        <v>583791</v>
      </c>
      <c r="H1424" s="18">
        <f t="shared" si="3492"/>
        <v>0</v>
      </c>
      <c r="I1424" s="18">
        <f t="shared" si="3493"/>
        <v>0</v>
      </c>
      <c r="J1424" s="18">
        <f t="shared" si="3494"/>
        <v>0</v>
      </c>
      <c r="K1424" s="18">
        <f t="shared" si="3495"/>
        <v>0</v>
      </c>
      <c r="L1424" s="18">
        <f t="shared" si="3388"/>
        <v>0</v>
      </c>
      <c r="M1424" s="18">
        <f t="shared" si="3389"/>
        <v>583791</v>
      </c>
      <c r="N1424" s="18">
        <f t="shared" si="3390"/>
        <v>0</v>
      </c>
      <c r="O1424" s="18">
        <f t="shared" si="3496"/>
        <v>87800.088699999993</v>
      </c>
      <c r="P1424" s="18">
        <f t="shared" si="3497"/>
        <v>0</v>
      </c>
      <c r="Q1424" s="18">
        <f t="shared" si="3498"/>
        <v>0</v>
      </c>
      <c r="R1424" s="18">
        <f t="shared" si="3466"/>
        <v>87800.088699999993</v>
      </c>
      <c r="S1424" s="18">
        <f t="shared" si="3467"/>
        <v>583791</v>
      </c>
      <c r="T1424" s="18">
        <f t="shared" si="3468"/>
        <v>0</v>
      </c>
      <c r="U1424" s="18">
        <f t="shared" si="3499"/>
        <v>-87800.088699999993</v>
      </c>
      <c r="V1424" s="18">
        <f t="shared" si="3500"/>
        <v>0</v>
      </c>
      <c r="W1424" s="18">
        <f t="shared" si="3501"/>
        <v>0</v>
      </c>
      <c r="X1424" s="18">
        <f t="shared" si="3469"/>
        <v>0</v>
      </c>
      <c r="Y1424" s="18">
        <f t="shared" si="3470"/>
        <v>583791</v>
      </c>
      <c r="Z1424" s="18">
        <f t="shared" si="3471"/>
        <v>0</v>
      </c>
      <c r="AA1424" s="18">
        <f t="shared" si="3502"/>
        <v>0</v>
      </c>
      <c r="AB1424" s="18">
        <f t="shared" si="3503"/>
        <v>0</v>
      </c>
      <c r="AC1424" s="18">
        <f t="shared" si="3504"/>
        <v>0</v>
      </c>
      <c r="AD1424" s="18">
        <f t="shared" si="3472"/>
        <v>0</v>
      </c>
      <c r="AE1424" s="18">
        <f t="shared" si="3473"/>
        <v>583791</v>
      </c>
      <c r="AF1424" s="18">
        <f t="shared" si="3474"/>
        <v>0</v>
      </c>
      <c r="AG1424" s="18">
        <f t="shared" si="3505"/>
        <v>0</v>
      </c>
      <c r="AH1424" s="18">
        <f t="shared" si="3475"/>
        <v>0</v>
      </c>
      <c r="AI1424" s="18">
        <f t="shared" si="3476"/>
        <v>583791</v>
      </c>
      <c r="AJ1424" s="18">
        <f t="shared" si="3477"/>
        <v>0</v>
      </c>
      <c r="AK1424" s="18">
        <f t="shared" si="3506"/>
        <v>0</v>
      </c>
      <c r="AL1424" s="18">
        <f t="shared" si="3507"/>
        <v>0</v>
      </c>
      <c r="AM1424" s="18">
        <f t="shared" si="3508"/>
        <v>0</v>
      </c>
      <c r="AN1424" s="18">
        <f t="shared" si="3478"/>
        <v>0</v>
      </c>
      <c r="AO1424" s="18">
        <f t="shared" si="3479"/>
        <v>583791</v>
      </c>
      <c r="AP1424" s="18">
        <f t="shared" si="3480"/>
        <v>0</v>
      </c>
      <c r="AQ1424" s="18">
        <f t="shared" si="3509"/>
        <v>0</v>
      </c>
      <c r="AR1424" s="18">
        <f t="shared" si="3510"/>
        <v>0</v>
      </c>
      <c r="AS1424" s="18">
        <f t="shared" si="3511"/>
        <v>0</v>
      </c>
      <c r="AT1424" s="18">
        <f t="shared" si="3481"/>
        <v>0</v>
      </c>
      <c r="AU1424" s="18">
        <f t="shared" si="3482"/>
        <v>583791</v>
      </c>
      <c r="AV1424" s="18">
        <f t="shared" si="3483"/>
        <v>0</v>
      </c>
      <c r="AW1424" s="18">
        <f t="shared" si="3512"/>
        <v>0</v>
      </c>
      <c r="AX1424" s="18">
        <f t="shared" si="3513"/>
        <v>0</v>
      </c>
      <c r="AY1424" s="18">
        <f t="shared" si="3514"/>
        <v>0</v>
      </c>
      <c r="AZ1424" s="18">
        <f t="shared" si="3484"/>
        <v>0</v>
      </c>
      <c r="BA1424" s="18">
        <f t="shared" si="3485"/>
        <v>583791</v>
      </c>
      <c r="BB1424" s="18">
        <f t="shared" si="3486"/>
        <v>0</v>
      </c>
      <c r="BC1424" s="18">
        <f t="shared" si="3515"/>
        <v>0</v>
      </c>
      <c r="BD1424" s="18">
        <f t="shared" si="3516"/>
        <v>0</v>
      </c>
      <c r="BE1424" s="18">
        <f t="shared" si="3517"/>
        <v>0</v>
      </c>
      <c r="BF1424" s="18">
        <f t="shared" si="3487"/>
        <v>0</v>
      </c>
      <c r="BG1424" s="18">
        <f t="shared" si="3488"/>
        <v>583791</v>
      </c>
      <c r="BH1424" s="18">
        <f t="shared" si="3489"/>
        <v>0</v>
      </c>
      <c r="BI1424" s="18">
        <f t="shared" si="3518"/>
        <v>0</v>
      </c>
      <c r="BJ1424" s="18">
        <f t="shared" si="3519"/>
        <v>0</v>
      </c>
      <c r="BK1424" s="18">
        <f t="shared" si="3520"/>
        <v>0</v>
      </c>
      <c r="BL1424" s="18">
        <f t="shared" si="3454"/>
        <v>0</v>
      </c>
      <c r="BM1424" s="18">
        <f t="shared" si="3521"/>
        <v>0</v>
      </c>
      <c r="BN1424" s="68">
        <f t="shared" si="3461"/>
        <v>0</v>
      </c>
      <c r="BO1424" s="18">
        <f t="shared" si="3343"/>
        <v>583791</v>
      </c>
      <c r="BP1424" s="18">
        <f t="shared" si="3522"/>
        <v>0</v>
      </c>
      <c r="BQ1424" s="68">
        <f t="shared" si="3462"/>
        <v>583791</v>
      </c>
      <c r="BR1424" s="18">
        <f t="shared" si="3344"/>
        <v>0</v>
      </c>
      <c r="BS1424" s="18">
        <f t="shared" si="3522"/>
        <v>0</v>
      </c>
      <c r="BT1424" s="68">
        <f t="shared" si="3463"/>
        <v>0</v>
      </c>
      <c r="BU1424" s="18">
        <f t="shared" si="3522"/>
        <v>0</v>
      </c>
      <c r="BV1424" s="19"/>
      <c r="BW1424" s="19"/>
      <c r="BX1424" s="17" t="str">
        <f t="shared" si="3345"/>
        <v/>
      </c>
      <c r="BY1424" s="17"/>
    </row>
    <row r="1425" spans="1:77" ht="46.8" customHeight="1" x14ac:dyDescent="0.3">
      <c r="A1425" s="62" t="s">
        <v>921</v>
      </c>
      <c r="B1425" s="63"/>
      <c r="C1425" s="62"/>
      <c r="D1425" s="62"/>
      <c r="E1425" s="64" t="s">
        <v>922</v>
      </c>
      <c r="F1425" s="11">
        <f t="shared" ref="F1425:K1425" si="3523">F1431</f>
        <v>0</v>
      </c>
      <c r="G1425" s="11">
        <f t="shared" si="3523"/>
        <v>583791</v>
      </c>
      <c r="H1425" s="11">
        <f t="shared" si="3523"/>
        <v>0</v>
      </c>
      <c r="I1425" s="11">
        <f t="shared" si="3523"/>
        <v>0</v>
      </c>
      <c r="J1425" s="11">
        <f t="shared" si="3523"/>
        <v>0</v>
      </c>
      <c r="K1425" s="11">
        <f t="shared" si="3523"/>
        <v>0</v>
      </c>
      <c r="L1425" s="11">
        <f t="shared" si="3388"/>
        <v>0</v>
      </c>
      <c r="M1425" s="11">
        <f t="shared" si="3389"/>
        <v>583791</v>
      </c>
      <c r="N1425" s="11">
        <f t="shared" si="3390"/>
        <v>0</v>
      </c>
      <c r="O1425" s="11">
        <f>O1431+O1426</f>
        <v>87800.088699999993</v>
      </c>
      <c r="P1425" s="11">
        <f>P1431+P1426</f>
        <v>0</v>
      </c>
      <c r="Q1425" s="11">
        <f>Q1431+Q1426</f>
        <v>0</v>
      </c>
      <c r="R1425" s="11">
        <f t="shared" si="3466"/>
        <v>87800.088699999993</v>
      </c>
      <c r="S1425" s="11">
        <f t="shared" si="3467"/>
        <v>583791</v>
      </c>
      <c r="T1425" s="11">
        <f t="shared" si="3468"/>
        <v>0</v>
      </c>
      <c r="U1425" s="11">
        <f>U1431+U1426</f>
        <v>-87800.088699999993</v>
      </c>
      <c r="V1425" s="11">
        <f>V1431+V1426</f>
        <v>0</v>
      </c>
      <c r="W1425" s="11">
        <f>W1431+W1426</f>
        <v>0</v>
      </c>
      <c r="X1425" s="11">
        <f t="shared" si="3469"/>
        <v>0</v>
      </c>
      <c r="Y1425" s="11">
        <f t="shared" si="3470"/>
        <v>583791</v>
      </c>
      <c r="Z1425" s="11">
        <f t="shared" si="3471"/>
        <v>0</v>
      </c>
      <c r="AA1425" s="11">
        <f>AA1431+AA1426</f>
        <v>0</v>
      </c>
      <c r="AB1425" s="11">
        <f>AB1431+AB1426</f>
        <v>0</v>
      </c>
      <c r="AC1425" s="11">
        <f>AC1431+AC1426</f>
        <v>0</v>
      </c>
      <c r="AD1425" s="11">
        <f t="shared" si="3472"/>
        <v>0</v>
      </c>
      <c r="AE1425" s="11">
        <f t="shared" si="3473"/>
        <v>583791</v>
      </c>
      <c r="AF1425" s="11">
        <f t="shared" si="3474"/>
        <v>0</v>
      </c>
      <c r="AG1425" s="11">
        <f>AG1431+AG1426</f>
        <v>0</v>
      </c>
      <c r="AH1425" s="11">
        <f t="shared" si="3475"/>
        <v>0</v>
      </c>
      <c r="AI1425" s="11">
        <f t="shared" si="3476"/>
        <v>583791</v>
      </c>
      <c r="AJ1425" s="11">
        <f t="shared" si="3477"/>
        <v>0</v>
      </c>
      <c r="AK1425" s="11">
        <f>AK1431+AK1426</f>
        <v>0</v>
      </c>
      <c r="AL1425" s="11">
        <f>AL1431+AL1426</f>
        <v>0</v>
      </c>
      <c r="AM1425" s="11">
        <f>AM1431+AM1426</f>
        <v>0</v>
      </c>
      <c r="AN1425" s="11">
        <f t="shared" si="3478"/>
        <v>0</v>
      </c>
      <c r="AO1425" s="11">
        <f t="shared" si="3479"/>
        <v>583791</v>
      </c>
      <c r="AP1425" s="11">
        <f t="shared" si="3480"/>
        <v>0</v>
      </c>
      <c r="AQ1425" s="11">
        <f>AQ1431+AQ1426</f>
        <v>0</v>
      </c>
      <c r="AR1425" s="11">
        <f>AR1431+AR1426</f>
        <v>0</v>
      </c>
      <c r="AS1425" s="11">
        <f>AS1431+AS1426</f>
        <v>0</v>
      </c>
      <c r="AT1425" s="11">
        <f t="shared" si="3481"/>
        <v>0</v>
      </c>
      <c r="AU1425" s="11">
        <f t="shared" si="3482"/>
        <v>583791</v>
      </c>
      <c r="AV1425" s="11">
        <f t="shared" si="3483"/>
        <v>0</v>
      </c>
      <c r="AW1425" s="11">
        <f>AW1431+AW1426</f>
        <v>0</v>
      </c>
      <c r="AX1425" s="11">
        <f>AX1431+AX1426</f>
        <v>0</v>
      </c>
      <c r="AY1425" s="11">
        <f>AY1431+AY1426</f>
        <v>0</v>
      </c>
      <c r="AZ1425" s="11">
        <f t="shared" si="3484"/>
        <v>0</v>
      </c>
      <c r="BA1425" s="11">
        <f t="shared" si="3485"/>
        <v>583791</v>
      </c>
      <c r="BB1425" s="11">
        <f t="shared" si="3486"/>
        <v>0</v>
      </c>
      <c r="BC1425" s="11">
        <f>BC1431+BC1426</f>
        <v>0</v>
      </c>
      <c r="BD1425" s="11">
        <f>BD1431+BD1426</f>
        <v>0</v>
      </c>
      <c r="BE1425" s="11">
        <f>BE1431+BE1426</f>
        <v>0</v>
      </c>
      <c r="BF1425" s="11">
        <f t="shared" si="3487"/>
        <v>0</v>
      </c>
      <c r="BG1425" s="11">
        <f t="shared" si="3488"/>
        <v>583791</v>
      </c>
      <c r="BH1425" s="11">
        <f t="shared" si="3489"/>
        <v>0</v>
      </c>
      <c r="BI1425" s="11">
        <f>BI1431+BI1426</f>
        <v>0</v>
      </c>
      <c r="BJ1425" s="11">
        <f>BJ1431+BJ1426</f>
        <v>0</v>
      </c>
      <c r="BK1425" s="11">
        <f>BK1431+BK1426</f>
        <v>0</v>
      </c>
      <c r="BL1425" s="11">
        <f t="shared" si="3454"/>
        <v>0</v>
      </c>
      <c r="BM1425" s="11">
        <f>BM1431+BM1426</f>
        <v>0</v>
      </c>
      <c r="BN1425" s="43">
        <f t="shared" si="3461"/>
        <v>0</v>
      </c>
      <c r="BO1425" s="11">
        <f t="shared" si="3343"/>
        <v>583791</v>
      </c>
      <c r="BP1425" s="11">
        <f>BP1431+BP1426</f>
        <v>0</v>
      </c>
      <c r="BQ1425" s="43">
        <f t="shared" si="3462"/>
        <v>583791</v>
      </c>
      <c r="BR1425" s="11">
        <f t="shared" si="3344"/>
        <v>0</v>
      </c>
      <c r="BS1425" s="11">
        <f>BS1431+BS1426</f>
        <v>0</v>
      </c>
      <c r="BT1425" s="43">
        <f t="shared" si="3463"/>
        <v>0</v>
      </c>
      <c r="BU1425" s="11">
        <f>BU1431+BU1426</f>
        <v>0</v>
      </c>
      <c r="BV1425" s="21"/>
      <c r="BW1425" s="21"/>
      <c r="BX1425" s="1" t="str">
        <f t="shared" si="3345"/>
        <v/>
      </c>
    </row>
    <row r="1426" spans="1:77" s="1" customFormat="1" ht="62.4" hidden="1" customHeight="1" x14ac:dyDescent="0.3">
      <c r="A1426" s="8" t="s">
        <v>923</v>
      </c>
      <c r="B1426" s="9"/>
      <c r="C1426" s="8"/>
      <c r="D1426" s="8"/>
      <c r="E1426" s="22" t="s">
        <v>924</v>
      </c>
      <c r="F1426" s="11"/>
      <c r="G1426" s="11"/>
      <c r="H1426" s="11"/>
      <c r="I1426" s="11"/>
      <c r="J1426" s="11"/>
      <c r="K1426" s="11"/>
      <c r="L1426" s="11"/>
      <c r="M1426" s="11"/>
      <c r="N1426" s="11"/>
      <c r="O1426" s="11">
        <f>O1427+O1429</f>
        <v>87800.088699999993</v>
      </c>
      <c r="P1426" s="11">
        <f>P1427+P1429</f>
        <v>0</v>
      </c>
      <c r="Q1426" s="11">
        <f>Q1427+Q1429</f>
        <v>0</v>
      </c>
      <c r="R1426" s="11">
        <f t="shared" si="3466"/>
        <v>87800.088699999993</v>
      </c>
      <c r="S1426" s="11">
        <f t="shared" si="3467"/>
        <v>0</v>
      </c>
      <c r="T1426" s="11">
        <f t="shared" si="3468"/>
        <v>0</v>
      </c>
      <c r="U1426" s="11">
        <f>U1427+U1429</f>
        <v>-87800.088699999993</v>
      </c>
      <c r="V1426" s="11">
        <f>V1427+V1429</f>
        <v>0</v>
      </c>
      <c r="W1426" s="11">
        <f>W1427+W1429</f>
        <v>0</v>
      </c>
      <c r="X1426" s="11">
        <f t="shared" si="3469"/>
        <v>0</v>
      </c>
      <c r="Y1426" s="11">
        <f t="shared" si="3470"/>
        <v>0</v>
      </c>
      <c r="Z1426" s="11">
        <f t="shared" si="3471"/>
        <v>0</v>
      </c>
      <c r="AA1426" s="11">
        <f>AA1427+AA1429</f>
        <v>0</v>
      </c>
      <c r="AB1426" s="11">
        <f>AB1427+AB1429</f>
        <v>0</v>
      </c>
      <c r="AC1426" s="11">
        <f>AC1427+AC1429</f>
        <v>0</v>
      </c>
      <c r="AD1426" s="11">
        <f t="shared" si="3472"/>
        <v>0</v>
      </c>
      <c r="AE1426" s="11">
        <f t="shared" si="3473"/>
        <v>0</v>
      </c>
      <c r="AF1426" s="11">
        <f t="shared" si="3474"/>
        <v>0</v>
      </c>
      <c r="AG1426" s="11">
        <f>AG1427+AG1429</f>
        <v>0</v>
      </c>
      <c r="AH1426" s="11">
        <f t="shared" si="3475"/>
        <v>0</v>
      </c>
      <c r="AI1426" s="11">
        <f t="shared" si="3476"/>
        <v>0</v>
      </c>
      <c r="AJ1426" s="11">
        <f t="shared" si="3477"/>
        <v>0</v>
      </c>
      <c r="AK1426" s="11">
        <f>AK1427+AK1429</f>
        <v>0</v>
      </c>
      <c r="AL1426" s="11">
        <f>AL1427+AL1429</f>
        <v>0</v>
      </c>
      <c r="AM1426" s="11">
        <f>AM1427+AM1429</f>
        <v>0</v>
      </c>
      <c r="AN1426" s="11">
        <f t="shared" si="3478"/>
        <v>0</v>
      </c>
      <c r="AO1426" s="11">
        <f t="shared" si="3479"/>
        <v>0</v>
      </c>
      <c r="AP1426" s="11">
        <f t="shared" si="3480"/>
        <v>0</v>
      </c>
      <c r="AQ1426" s="11">
        <f>AQ1427+AQ1429</f>
        <v>0</v>
      </c>
      <c r="AR1426" s="11">
        <f>AR1427+AR1429</f>
        <v>0</v>
      </c>
      <c r="AS1426" s="11">
        <f>AS1427+AS1429</f>
        <v>0</v>
      </c>
      <c r="AT1426" s="11">
        <f t="shared" si="3481"/>
        <v>0</v>
      </c>
      <c r="AU1426" s="11">
        <f t="shared" si="3482"/>
        <v>0</v>
      </c>
      <c r="AV1426" s="11">
        <f t="shared" si="3483"/>
        <v>0</v>
      </c>
      <c r="AW1426" s="11">
        <f>AW1427+AW1429</f>
        <v>0</v>
      </c>
      <c r="AX1426" s="11">
        <f>AX1427+AX1429</f>
        <v>0</v>
      </c>
      <c r="AY1426" s="11">
        <f>AY1427+AY1429</f>
        <v>0</v>
      </c>
      <c r="AZ1426" s="11">
        <f t="shared" si="3484"/>
        <v>0</v>
      </c>
      <c r="BA1426" s="11">
        <f t="shared" si="3485"/>
        <v>0</v>
      </c>
      <c r="BB1426" s="11">
        <f t="shared" si="3486"/>
        <v>0</v>
      </c>
      <c r="BC1426" s="11">
        <f>BC1427+BC1429</f>
        <v>0</v>
      </c>
      <c r="BD1426" s="11">
        <f>BD1427+BD1429</f>
        <v>0</v>
      </c>
      <c r="BE1426" s="11">
        <f>BE1427+BE1429</f>
        <v>0</v>
      </c>
      <c r="BF1426" s="11">
        <f t="shared" si="3487"/>
        <v>0</v>
      </c>
      <c r="BG1426" s="11">
        <f t="shared" si="3488"/>
        <v>0</v>
      </c>
      <c r="BH1426" s="11">
        <f t="shared" si="3489"/>
        <v>0</v>
      </c>
      <c r="BI1426" s="11">
        <f>BI1427+BI1429</f>
        <v>0</v>
      </c>
      <c r="BJ1426" s="11">
        <f>BJ1427+BJ1429</f>
        <v>0</v>
      </c>
      <c r="BK1426" s="11">
        <f>BK1427+BK1429</f>
        <v>0</v>
      </c>
      <c r="BL1426" s="11">
        <f t="shared" si="3454"/>
        <v>0</v>
      </c>
      <c r="BM1426" s="11">
        <f>BM1427+BM1429</f>
        <v>0</v>
      </c>
      <c r="BN1426" s="11"/>
      <c r="BO1426" s="11">
        <f t="shared" si="3343"/>
        <v>0</v>
      </c>
      <c r="BP1426" s="11">
        <f>BP1427+BP1429</f>
        <v>0</v>
      </c>
      <c r="BQ1426" s="11"/>
      <c r="BR1426" s="11">
        <f t="shared" si="3344"/>
        <v>0</v>
      </c>
      <c r="BS1426" s="11">
        <f>BS1427+BS1429</f>
        <v>0</v>
      </c>
      <c r="BT1426" s="11"/>
      <c r="BU1426" s="11">
        <f>BU1427+BU1429</f>
        <v>0</v>
      </c>
      <c r="BV1426" s="21">
        <v>0</v>
      </c>
      <c r="BW1426" s="21"/>
      <c r="BX1426" s="1" t="str">
        <f t="shared" si="3345"/>
        <v/>
      </c>
    </row>
    <row r="1427" spans="1:77" s="1" customFormat="1" ht="46.8" hidden="1" customHeight="1" x14ac:dyDescent="0.3">
      <c r="A1427" s="8" t="s">
        <v>923</v>
      </c>
      <c r="B1427" s="9" t="s">
        <v>41</v>
      </c>
      <c r="C1427" s="8"/>
      <c r="D1427" s="8"/>
      <c r="E1427" s="20" t="s">
        <v>42</v>
      </c>
      <c r="F1427" s="11"/>
      <c r="G1427" s="11"/>
      <c r="H1427" s="11"/>
      <c r="I1427" s="11"/>
      <c r="J1427" s="11"/>
      <c r="K1427" s="11"/>
      <c r="L1427" s="11"/>
      <c r="M1427" s="11"/>
      <c r="N1427" s="11"/>
      <c r="O1427" s="11">
        <f>O1428</f>
        <v>85702.688699999999</v>
      </c>
      <c r="P1427" s="11">
        <f>P1428</f>
        <v>0</v>
      </c>
      <c r="Q1427" s="11">
        <f>Q1428</f>
        <v>0</v>
      </c>
      <c r="R1427" s="11">
        <f t="shared" si="3466"/>
        <v>85702.688699999999</v>
      </c>
      <c r="S1427" s="11">
        <f t="shared" si="3467"/>
        <v>0</v>
      </c>
      <c r="T1427" s="11">
        <f t="shared" si="3468"/>
        <v>0</v>
      </c>
      <c r="U1427" s="11">
        <f>U1428</f>
        <v>-85702.688699999999</v>
      </c>
      <c r="V1427" s="11">
        <f>V1428</f>
        <v>0</v>
      </c>
      <c r="W1427" s="11">
        <f>W1428</f>
        <v>0</v>
      </c>
      <c r="X1427" s="11">
        <f t="shared" si="3469"/>
        <v>0</v>
      </c>
      <c r="Y1427" s="11">
        <f t="shared" si="3470"/>
        <v>0</v>
      </c>
      <c r="Z1427" s="11">
        <f t="shared" si="3471"/>
        <v>0</v>
      </c>
      <c r="AA1427" s="11">
        <f>AA1428</f>
        <v>0</v>
      </c>
      <c r="AB1427" s="11">
        <f>AB1428</f>
        <v>0</v>
      </c>
      <c r="AC1427" s="11">
        <f>AC1428</f>
        <v>0</v>
      </c>
      <c r="AD1427" s="11">
        <f t="shared" si="3472"/>
        <v>0</v>
      </c>
      <c r="AE1427" s="11">
        <f t="shared" si="3473"/>
        <v>0</v>
      </c>
      <c r="AF1427" s="11">
        <f t="shared" si="3474"/>
        <v>0</v>
      </c>
      <c r="AG1427" s="11">
        <f>AG1428</f>
        <v>0</v>
      </c>
      <c r="AH1427" s="11">
        <f t="shared" si="3475"/>
        <v>0</v>
      </c>
      <c r="AI1427" s="11">
        <f t="shared" si="3476"/>
        <v>0</v>
      </c>
      <c r="AJ1427" s="11">
        <f t="shared" si="3477"/>
        <v>0</v>
      </c>
      <c r="AK1427" s="11">
        <f>AK1428</f>
        <v>0</v>
      </c>
      <c r="AL1427" s="11">
        <f>AL1428</f>
        <v>0</v>
      </c>
      <c r="AM1427" s="11">
        <f>AM1428</f>
        <v>0</v>
      </c>
      <c r="AN1427" s="11">
        <f t="shared" si="3478"/>
        <v>0</v>
      </c>
      <c r="AO1427" s="11">
        <f t="shared" si="3479"/>
        <v>0</v>
      </c>
      <c r="AP1427" s="11">
        <f t="shared" si="3480"/>
        <v>0</v>
      </c>
      <c r="AQ1427" s="11">
        <f>AQ1428</f>
        <v>0</v>
      </c>
      <c r="AR1427" s="11">
        <f>AR1428</f>
        <v>0</v>
      </c>
      <c r="AS1427" s="11">
        <f>AS1428</f>
        <v>0</v>
      </c>
      <c r="AT1427" s="11">
        <f t="shared" si="3481"/>
        <v>0</v>
      </c>
      <c r="AU1427" s="11">
        <f t="shared" si="3482"/>
        <v>0</v>
      </c>
      <c r="AV1427" s="11">
        <f t="shared" si="3483"/>
        <v>0</v>
      </c>
      <c r="AW1427" s="11">
        <f>AW1428</f>
        <v>0</v>
      </c>
      <c r="AX1427" s="11">
        <f>AX1428</f>
        <v>0</v>
      </c>
      <c r="AY1427" s="11">
        <f>AY1428</f>
        <v>0</v>
      </c>
      <c r="AZ1427" s="11">
        <f t="shared" si="3484"/>
        <v>0</v>
      </c>
      <c r="BA1427" s="11">
        <f t="shared" si="3485"/>
        <v>0</v>
      </c>
      <c r="BB1427" s="11">
        <f t="shared" si="3486"/>
        <v>0</v>
      </c>
      <c r="BC1427" s="11">
        <f>BC1428</f>
        <v>0</v>
      </c>
      <c r="BD1427" s="11">
        <f>BD1428</f>
        <v>0</v>
      </c>
      <c r="BE1427" s="11">
        <f>BE1428</f>
        <v>0</v>
      </c>
      <c r="BF1427" s="11">
        <f t="shared" si="3487"/>
        <v>0</v>
      </c>
      <c r="BG1427" s="11">
        <f t="shared" si="3488"/>
        <v>0</v>
      </c>
      <c r="BH1427" s="11">
        <f t="shared" si="3489"/>
        <v>0</v>
      </c>
      <c r="BI1427" s="11">
        <f>BI1428</f>
        <v>0</v>
      </c>
      <c r="BJ1427" s="11">
        <f>BJ1428</f>
        <v>0</v>
      </c>
      <c r="BK1427" s="11">
        <f>BK1428</f>
        <v>0</v>
      </c>
      <c r="BL1427" s="11">
        <f t="shared" si="3454"/>
        <v>0</v>
      </c>
      <c r="BM1427" s="11">
        <f>BM1428</f>
        <v>0</v>
      </c>
      <c r="BN1427" s="11"/>
      <c r="BO1427" s="11">
        <f t="shared" si="3343"/>
        <v>0</v>
      </c>
      <c r="BP1427" s="11">
        <f>BP1428</f>
        <v>0</v>
      </c>
      <c r="BQ1427" s="11"/>
      <c r="BR1427" s="11">
        <f t="shared" si="3344"/>
        <v>0</v>
      </c>
      <c r="BS1427" s="11">
        <f>BS1428</f>
        <v>0</v>
      </c>
      <c r="BT1427" s="11"/>
      <c r="BU1427" s="11">
        <f>BU1428</f>
        <v>0</v>
      </c>
      <c r="BV1427" s="21">
        <v>0</v>
      </c>
      <c r="BW1427" s="21"/>
      <c r="BX1427" s="1" t="str">
        <f t="shared" si="3345"/>
        <v/>
      </c>
    </row>
    <row r="1428" spans="1:77" s="1" customFormat="1" ht="15.6" hidden="1" customHeight="1" x14ac:dyDescent="0.3">
      <c r="A1428" s="8" t="s">
        <v>923</v>
      </c>
      <c r="B1428" s="9">
        <v>400</v>
      </c>
      <c r="C1428" s="8" t="s">
        <v>66</v>
      </c>
      <c r="D1428" s="8" t="s">
        <v>43</v>
      </c>
      <c r="E1428" s="20" t="s">
        <v>755</v>
      </c>
      <c r="F1428" s="11"/>
      <c r="G1428" s="11"/>
      <c r="H1428" s="11"/>
      <c r="I1428" s="11"/>
      <c r="J1428" s="11"/>
      <c r="K1428" s="11"/>
      <c r="L1428" s="11"/>
      <c r="M1428" s="11"/>
      <c r="N1428" s="11"/>
      <c r="O1428" s="11">
        <v>85702.688699999999</v>
      </c>
      <c r="P1428" s="11"/>
      <c r="Q1428" s="11"/>
      <c r="R1428" s="11">
        <f t="shared" si="3466"/>
        <v>85702.688699999999</v>
      </c>
      <c r="S1428" s="11">
        <f t="shared" si="3467"/>
        <v>0</v>
      </c>
      <c r="T1428" s="11">
        <f t="shared" si="3468"/>
        <v>0</v>
      </c>
      <c r="U1428" s="11">
        <v>-85702.688699999999</v>
      </c>
      <c r="V1428" s="11"/>
      <c r="W1428" s="11"/>
      <c r="X1428" s="11">
        <f t="shared" si="3469"/>
        <v>0</v>
      </c>
      <c r="Y1428" s="11">
        <f t="shared" si="3470"/>
        <v>0</v>
      </c>
      <c r="Z1428" s="11">
        <f t="shared" si="3471"/>
        <v>0</v>
      </c>
      <c r="AA1428" s="11"/>
      <c r="AB1428" s="11"/>
      <c r="AC1428" s="11"/>
      <c r="AD1428" s="11">
        <f t="shared" si="3472"/>
        <v>0</v>
      </c>
      <c r="AE1428" s="11">
        <f t="shared" si="3473"/>
        <v>0</v>
      </c>
      <c r="AF1428" s="11">
        <f t="shared" si="3474"/>
        <v>0</v>
      </c>
      <c r="AG1428" s="11"/>
      <c r="AH1428" s="11">
        <f t="shared" si="3475"/>
        <v>0</v>
      </c>
      <c r="AI1428" s="11">
        <f t="shared" si="3476"/>
        <v>0</v>
      </c>
      <c r="AJ1428" s="11">
        <f t="shared" si="3477"/>
        <v>0</v>
      </c>
      <c r="AK1428" s="11"/>
      <c r="AL1428" s="11"/>
      <c r="AM1428" s="11"/>
      <c r="AN1428" s="11">
        <f t="shared" si="3478"/>
        <v>0</v>
      </c>
      <c r="AO1428" s="11">
        <f t="shared" si="3479"/>
        <v>0</v>
      </c>
      <c r="AP1428" s="11">
        <f t="shared" si="3480"/>
        <v>0</v>
      </c>
      <c r="AQ1428" s="11"/>
      <c r="AR1428" s="11"/>
      <c r="AS1428" s="11"/>
      <c r="AT1428" s="11">
        <f t="shared" si="3481"/>
        <v>0</v>
      </c>
      <c r="AU1428" s="11">
        <f t="shared" si="3482"/>
        <v>0</v>
      </c>
      <c r="AV1428" s="11">
        <f t="shared" si="3483"/>
        <v>0</v>
      </c>
      <c r="AW1428" s="11"/>
      <c r="AX1428" s="11"/>
      <c r="AY1428" s="11"/>
      <c r="AZ1428" s="11">
        <f t="shared" si="3484"/>
        <v>0</v>
      </c>
      <c r="BA1428" s="11">
        <f t="shared" si="3485"/>
        <v>0</v>
      </c>
      <c r="BB1428" s="11">
        <f t="shared" si="3486"/>
        <v>0</v>
      </c>
      <c r="BC1428" s="11"/>
      <c r="BD1428" s="11"/>
      <c r="BE1428" s="11"/>
      <c r="BF1428" s="11">
        <f t="shared" si="3487"/>
        <v>0</v>
      </c>
      <c r="BG1428" s="11">
        <f t="shared" si="3488"/>
        <v>0</v>
      </c>
      <c r="BH1428" s="11">
        <f t="shared" si="3489"/>
        <v>0</v>
      </c>
      <c r="BI1428" s="11"/>
      <c r="BJ1428" s="11"/>
      <c r="BK1428" s="11"/>
      <c r="BL1428" s="11">
        <f t="shared" si="3454"/>
        <v>0</v>
      </c>
      <c r="BM1428" s="11"/>
      <c r="BN1428" s="11"/>
      <c r="BO1428" s="11">
        <f t="shared" si="3343"/>
        <v>0</v>
      </c>
      <c r="BP1428" s="11"/>
      <c r="BQ1428" s="11"/>
      <c r="BR1428" s="11">
        <f t="shared" si="3344"/>
        <v>0</v>
      </c>
      <c r="BS1428" s="11"/>
      <c r="BT1428" s="11"/>
      <c r="BU1428" s="11"/>
      <c r="BV1428" s="21">
        <v>0</v>
      </c>
      <c r="BW1428" s="21"/>
      <c r="BX1428" s="1" t="str">
        <f t="shared" si="3345"/>
        <v>0501</v>
      </c>
    </row>
    <row r="1429" spans="1:77" s="1" customFormat="1" ht="15.6" hidden="1" customHeight="1" x14ac:dyDescent="0.3">
      <c r="A1429" s="8" t="s">
        <v>923</v>
      </c>
      <c r="B1429" s="9" t="s">
        <v>58</v>
      </c>
      <c r="C1429" s="8"/>
      <c r="D1429" s="8"/>
      <c r="E1429" s="20" t="s">
        <v>59</v>
      </c>
      <c r="F1429" s="11"/>
      <c r="G1429" s="11"/>
      <c r="H1429" s="11"/>
      <c r="I1429" s="11"/>
      <c r="J1429" s="11"/>
      <c r="K1429" s="11"/>
      <c r="L1429" s="11"/>
      <c r="M1429" s="11"/>
      <c r="N1429" s="11"/>
      <c r="O1429" s="11">
        <f>O1430</f>
        <v>2097.4</v>
      </c>
      <c r="P1429" s="11">
        <f>P1430</f>
        <v>0</v>
      </c>
      <c r="Q1429" s="11">
        <f>Q1430</f>
        <v>0</v>
      </c>
      <c r="R1429" s="11">
        <f t="shared" si="3466"/>
        <v>2097.4</v>
      </c>
      <c r="S1429" s="11">
        <f t="shared" si="3467"/>
        <v>0</v>
      </c>
      <c r="T1429" s="11">
        <f t="shared" si="3468"/>
        <v>0</v>
      </c>
      <c r="U1429" s="11">
        <f>U1430</f>
        <v>-2097.4</v>
      </c>
      <c r="V1429" s="11">
        <f>V1430</f>
        <v>0</v>
      </c>
      <c r="W1429" s="11">
        <f>W1430</f>
        <v>0</v>
      </c>
      <c r="X1429" s="11">
        <f t="shared" si="3469"/>
        <v>0</v>
      </c>
      <c r="Y1429" s="11">
        <f t="shared" si="3470"/>
        <v>0</v>
      </c>
      <c r="Z1429" s="11">
        <f t="shared" si="3471"/>
        <v>0</v>
      </c>
      <c r="AA1429" s="11">
        <f>AA1430</f>
        <v>0</v>
      </c>
      <c r="AB1429" s="11">
        <f>AB1430</f>
        <v>0</v>
      </c>
      <c r="AC1429" s="11">
        <f>AC1430</f>
        <v>0</v>
      </c>
      <c r="AD1429" s="11">
        <f t="shared" si="3472"/>
        <v>0</v>
      </c>
      <c r="AE1429" s="11">
        <f t="shared" si="3473"/>
        <v>0</v>
      </c>
      <c r="AF1429" s="11">
        <f t="shared" si="3474"/>
        <v>0</v>
      </c>
      <c r="AG1429" s="11">
        <f>AG1430</f>
        <v>0</v>
      </c>
      <c r="AH1429" s="11">
        <f t="shared" si="3475"/>
        <v>0</v>
      </c>
      <c r="AI1429" s="11">
        <f t="shared" si="3476"/>
        <v>0</v>
      </c>
      <c r="AJ1429" s="11">
        <f t="shared" si="3477"/>
        <v>0</v>
      </c>
      <c r="AK1429" s="11">
        <f>AK1430</f>
        <v>0</v>
      </c>
      <c r="AL1429" s="11">
        <f>AL1430</f>
        <v>0</v>
      </c>
      <c r="AM1429" s="11">
        <f>AM1430</f>
        <v>0</v>
      </c>
      <c r="AN1429" s="11">
        <f t="shared" si="3478"/>
        <v>0</v>
      </c>
      <c r="AO1429" s="11">
        <f t="shared" si="3479"/>
        <v>0</v>
      </c>
      <c r="AP1429" s="11">
        <f t="shared" si="3480"/>
        <v>0</v>
      </c>
      <c r="AQ1429" s="11">
        <f>AQ1430</f>
        <v>0</v>
      </c>
      <c r="AR1429" s="11">
        <f>AR1430</f>
        <v>0</v>
      </c>
      <c r="AS1429" s="11">
        <f>AS1430</f>
        <v>0</v>
      </c>
      <c r="AT1429" s="11">
        <f t="shared" si="3481"/>
        <v>0</v>
      </c>
      <c r="AU1429" s="11">
        <f t="shared" si="3482"/>
        <v>0</v>
      </c>
      <c r="AV1429" s="11">
        <f t="shared" si="3483"/>
        <v>0</v>
      </c>
      <c r="AW1429" s="11">
        <f>AW1430</f>
        <v>0</v>
      </c>
      <c r="AX1429" s="11">
        <f>AX1430</f>
        <v>0</v>
      </c>
      <c r="AY1429" s="11">
        <f>AY1430</f>
        <v>0</v>
      </c>
      <c r="AZ1429" s="11">
        <f t="shared" si="3484"/>
        <v>0</v>
      </c>
      <c r="BA1429" s="11">
        <f t="shared" si="3485"/>
        <v>0</v>
      </c>
      <c r="BB1429" s="11">
        <f t="shared" si="3486"/>
        <v>0</v>
      </c>
      <c r="BC1429" s="11">
        <f>BC1430</f>
        <v>0</v>
      </c>
      <c r="BD1429" s="11">
        <f>BD1430</f>
        <v>0</v>
      </c>
      <c r="BE1429" s="11">
        <f>BE1430</f>
        <v>0</v>
      </c>
      <c r="BF1429" s="11">
        <f t="shared" si="3487"/>
        <v>0</v>
      </c>
      <c r="BG1429" s="11">
        <f t="shared" si="3488"/>
        <v>0</v>
      </c>
      <c r="BH1429" s="11">
        <f t="shared" si="3489"/>
        <v>0</v>
      </c>
      <c r="BI1429" s="11">
        <f>BI1430</f>
        <v>0</v>
      </c>
      <c r="BJ1429" s="11">
        <f>BJ1430</f>
        <v>0</v>
      </c>
      <c r="BK1429" s="11">
        <f>BK1430</f>
        <v>0</v>
      </c>
      <c r="BL1429" s="11">
        <f t="shared" si="3454"/>
        <v>0</v>
      </c>
      <c r="BM1429" s="11">
        <f>BM1430</f>
        <v>0</v>
      </c>
      <c r="BN1429" s="11"/>
      <c r="BO1429" s="11">
        <f t="shared" si="3343"/>
        <v>0</v>
      </c>
      <c r="BP1429" s="11">
        <f>BP1430</f>
        <v>0</v>
      </c>
      <c r="BQ1429" s="11"/>
      <c r="BR1429" s="11">
        <f t="shared" si="3344"/>
        <v>0</v>
      </c>
      <c r="BS1429" s="11">
        <f>BS1430</f>
        <v>0</v>
      </c>
      <c r="BT1429" s="11"/>
      <c r="BU1429" s="11">
        <f>BU1430</f>
        <v>0</v>
      </c>
      <c r="BV1429" s="21">
        <v>0</v>
      </c>
      <c r="BW1429" s="21"/>
      <c r="BX1429" s="1" t="str">
        <f t="shared" si="3345"/>
        <v/>
      </c>
    </row>
    <row r="1430" spans="1:77" s="1" customFormat="1" ht="15.6" hidden="1" customHeight="1" x14ac:dyDescent="0.3">
      <c r="A1430" s="8" t="s">
        <v>923</v>
      </c>
      <c r="B1430" s="9">
        <v>800</v>
      </c>
      <c r="C1430" s="8" t="s">
        <v>66</v>
      </c>
      <c r="D1430" s="8" t="s">
        <v>43</v>
      </c>
      <c r="E1430" s="20" t="s">
        <v>755</v>
      </c>
      <c r="F1430" s="11"/>
      <c r="G1430" s="11"/>
      <c r="H1430" s="11"/>
      <c r="I1430" s="11"/>
      <c r="J1430" s="11"/>
      <c r="K1430" s="11"/>
      <c r="L1430" s="11"/>
      <c r="M1430" s="11"/>
      <c r="N1430" s="11"/>
      <c r="O1430" s="11">
        <v>2097.4</v>
      </c>
      <c r="P1430" s="11"/>
      <c r="Q1430" s="11"/>
      <c r="R1430" s="11">
        <f t="shared" si="3466"/>
        <v>2097.4</v>
      </c>
      <c r="S1430" s="11">
        <f t="shared" si="3467"/>
        <v>0</v>
      </c>
      <c r="T1430" s="11">
        <f t="shared" si="3468"/>
        <v>0</v>
      </c>
      <c r="U1430" s="11">
        <v>-2097.4</v>
      </c>
      <c r="V1430" s="11"/>
      <c r="W1430" s="11"/>
      <c r="X1430" s="11">
        <f t="shared" si="3469"/>
        <v>0</v>
      </c>
      <c r="Y1430" s="11">
        <f t="shared" si="3470"/>
        <v>0</v>
      </c>
      <c r="Z1430" s="11">
        <f t="shared" si="3471"/>
        <v>0</v>
      </c>
      <c r="AA1430" s="11"/>
      <c r="AB1430" s="11"/>
      <c r="AC1430" s="11"/>
      <c r="AD1430" s="11">
        <f t="shared" si="3472"/>
        <v>0</v>
      </c>
      <c r="AE1430" s="11">
        <f t="shared" si="3473"/>
        <v>0</v>
      </c>
      <c r="AF1430" s="11">
        <f t="shared" si="3474"/>
        <v>0</v>
      </c>
      <c r="AG1430" s="11"/>
      <c r="AH1430" s="11">
        <f t="shared" si="3475"/>
        <v>0</v>
      </c>
      <c r="AI1430" s="11">
        <f t="shared" si="3476"/>
        <v>0</v>
      </c>
      <c r="AJ1430" s="11">
        <f t="shared" si="3477"/>
        <v>0</v>
      </c>
      <c r="AK1430" s="11"/>
      <c r="AL1430" s="11"/>
      <c r="AM1430" s="11"/>
      <c r="AN1430" s="11">
        <f t="shared" si="3478"/>
        <v>0</v>
      </c>
      <c r="AO1430" s="11">
        <f t="shared" si="3479"/>
        <v>0</v>
      </c>
      <c r="AP1430" s="11">
        <f t="shared" si="3480"/>
        <v>0</v>
      </c>
      <c r="AQ1430" s="11"/>
      <c r="AR1430" s="11"/>
      <c r="AS1430" s="11"/>
      <c r="AT1430" s="11">
        <f t="shared" si="3481"/>
        <v>0</v>
      </c>
      <c r="AU1430" s="11">
        <f t="shared" si="3482"/>
        <v>0</v>
      </c>
      <c r="AV1430" s="11">
        <f t="shared" si="3483"/>
        <v>0</v>
      </c>
      <c r="AW1430" s="11"/>
      <c r="AX1430" s="11"/>
      <c r="AY1430" s="11"/>
      <c r="AZ1430" s="11">
        <f t="shared" si="3484"/>
        <v>0</v>
      </c>
      <c r="BA1430" s="11">
        <f t="shared" si="3485"/>
        <v>0</v>
      </c>
      <c r="BB1430" s="11">
        <f t="shared" si="3486"/>
        <v>0</v>
      </c>
      <c r="BC1430" s="11"/>
      <c r="BD1430" s="11"/>
      <c r="BE1430" s="11"/>
      <c r="BF1430" s="11">
        <f t="shared" si="3487"/>
        <v>0</v>
      </c>
      <c r="BG1430" s="11">
        <f t="shared" si="3488"/>
        <v>0</v>
      </c>
      <c r="BH1430" s="11">
        <f t="shared" si="3489"/>
        <v>0</v>
      </c>
      <c r="BI1430" s="11"/>
      <c r="BJ1430" s="11"/>
      <c r="BK1430" s="11"/>
      <c r="BL1430" s="11">
        <f t="shared" si="3454"/>
        <v>0</v>
      </c>
      <c r="BM1430" s="11"/>
      <c r="BN1430" s="11"/>
      <c r="BO1430" s="11">
        <f t="shared" si="3343"/>
        <v>0</v>
      </c>
      <c r="BP1430" s="11"/>
      <c r="BQ1430" s="11"/>
      <c r="BR1430" s="11">
        <f t="shared" si="3344"/>
        <v>0</v>
      </c>
      <c r="BS1430" s="11"/>
      <c r="BT1430" s="11"/>
      <c r="BU1430" s="11"/>
      <c r="BV1430" s="21">
        <v>0</v>
      </c>
      <c r="BW1430" s="21"/>
      <c r="BX1430" s="1" t="str">
        <f t="shared" si="3345"/>
        <v>0501</v>
      </c>
    </row>
    <row r="1431" spans="1:77" ht="62.4" customHeight="1" x14ac:dyDescent="0.3">
      <c r="A1431" s="62" t="s">
        <v>925</v>
      </c>
      <c r="B1431" s="63"/>
      <c r="C1431" s="62"/>
      <c r="D1431" s="62"/>
      <c r="E1431" s="64" t="s">
        <v>926</v>
      </c>
      <c r="F1431" s="11">
        <f t="shared" si="3490"/>
        <v>0</v>
      </c>
      <c r="G1431" s="11">
        <f t="shared" si="3491"/>
        <v>583791</v>
      </c>
      <c r="H1431" s="11">
        <f t="shared" si="3492"/>
        <v>0</v>
      </c>
      <c r="I1431" s="11">
        <f t="shared" si="3493"/>
        <v>0</v>
      </c>
      <c r="J1431" s="11">
        <f t="shared" si="3494"/>
        <v>0</v>
      </c>
      <c r="K1431" s="11">
        <f t="shared" si="3495"/>
        <v>0</v>
      </c>
      <c r="L1431" s="11">
        <f t="shared" si="3388"/>
        <v>0</v>
      </c>
      <c r="M1431" s="11">
        <f t="shared" si="3389"/>
        <v>583791</v>
      </c>
      <c r="N1431" s="11">
        <f t="shared" si="3390"/>
        <v>0</v>
      </c>
      <c r="O1431" s="11">
        <f t="shared" si="3496"/>
        <v>0</v>
      </c>
      <c r="P1431" s="11">
        <f t="shared" si="3497"/>
        <v>0</v>
      </c>
      <c r="Q1431" s="11">
        <f t="shared" si="3498"/>
        <v>0</v>
      </c>
      <c r="R1431" s="11">
        <f t="shared" si="3466"/>
        <v>0</v>
      </c>
      <c r="S1431" s="11">
        <f t="shared" si="3467"/>
        <v>583791</v>
      </c>
      <c r="T1431" s="11">
        <f t="shared" si="3468"/>
        <v>0</v>
      </c>
      <c r="U1431" s="11">
        <f t="shared" ref="U1431:U1432" si="3524">U1432</f>
        <v>0</v>
      </c>
      <c r="V1431" s="11">
        <f t="shared" ref="V1431:V1432" si="3525">V1432</f>
        <v>0</v>
      </c>
      <c r="W1431" s="11">
        <f t="shared" ref="W1431:W1432" si="3526">W1432</f>
        <v>0</v>
      </c>
      <c r="X1431" s="11">
        <f t="shared" si="3469"/>
        <v>0</v>
      </c>
      <c r="Y1431" s="11">
        <f t="shared" si="3470"/>
        <v>583791</v>
      </c>
      <c r="Z1431" s="11">
        <f t="shared" si="3471"/>
        <v>0</v>
      </c>
      <c r="AA1431" s="11">
        <f t="shared" ref="AA1431:AA1432" si="3527">AA1432</f>
        <v>0</v>
      </c>
      <c r="AB1431" s="11">
        <f t="shared" ref="AB1431:AB1432" si="3528">AB1432</f>
        <v>0</v>
      </c>
      <c r="AC1431" s="11">
        <f t="shared" ref="AC1431:AC1432" si="3529">AC1432</f>
        <v>0</v>
      </c>
      <c r="AD1431" s="11">
        <f t="shared" si="3472"/>
        <v>0</v>
      </c>
      <c r="AE1431" s="11">
        <f t="shared" si="3473"/>
        <v>583791</v>
      </c>
      <c r="AF1431" s="11">
        <f t="shared" si="3474"/>
        <v>0</v>
      </c>
      <c r="AG1431" s="11">
        <f t="shared" ref="AG1431:AG1432" si="3530">AG1432</f>
        <v>0</v>
      </c>
      <c r="AH1431" s="11">
        <f t="shared" si="3475"/>
        <v>0</v>
      </c>
      <c r="AI1431" s="11">
        <f t="shared" si="3476"/>
        <v>583791</v>
      </c>
      <c r="AJ1431" s="11">
        <f t="shared" si="3477"/>
        <v>0</v>
      </c>
      <c r="AK1431" s="11">
        <f t="shared" ref="AK1431:AK1432" si="3531">AK1432</f>
        <v>0</v>
      </c>
      <c r="AL1431" s="11">
        <f t="shared" ref="AL1431:AL1432" si="3532">AL1432</f>
        <v>0</v>
      </c>
      <c r="AM1431" s="11">
        <f t="shared" ref="AM1431:AM1432" si="3533">AM1432</f>
        <v>0</v>
      </c>
      <c r="AN1431" s="11">
        <f t="shared" si="3478"/>
        <v>0</v>
      </c>
      <c r="AO1431" s="11">
        <f t="shared" si="3479"/>
        <v>583791</v>
      </c>
      <c r="AP1431" s="11">
        <f t="shared" si="3480"/>
        <v>0</v>
      </c>
      <c r="AQ1431" s="11">
        <f t="shared" ref="AQ1431:AQ1432" si="3534">AQ1432</f>
        <v>0</v>
      </c>
      <c r="AR1431" s="11">
        <f t="shared" ref="AR1431:AR1432" si="3535">AR1432</f>
        <v>0</v>
      </c>
      <c r="AS1431" s="11">
        <f t="shared" ref="AS1431:AS1432" si="3536">AS1432</f>
        <v>0</v>
      </c>
      <c r="AT1431" s="11">
        <f t="shared" si="3481"/>
        <v>0</v>
      </c>
      <c r="AU1431" s="11">
        <f t="shared" si="3482"/>
        <v>583791</v>
      </c>
      <c r="AV1431" s="11">
        <f t="shared" si="3483"/>
        <v>0</v>
      </c>
      <c r="AW1431" s="11">
        <f t="shared" ref="AW1431:AW1432" si="3537">AW1432</f>
        <v>0</v>
      </c>
      <c r="AX1431" s="11">
        <f t="shared" ref="AX1431:AX1432" si="3538">AX1432</f>
        <v>0</v>
      </c>
      <c r="AY1431" s="11">
        <f t="shared" ref="AY1431:AY1432" si="3539">AY1432</f>
        <v>0</v>
      </c>
      <c r="AZ1431" s="11">
        <f t="shared" si="3484"/>
        <v>0</v>
      </c>
      <c r="BA1431" s="11">
        <f t="shared" si="3485"/>
        <v>583791</v>
      </c>
      <c r="BB1431" s="11">
        <f t="shared" si="3486"/>
        <v>0</v>
      </c>
      <c r="BC1431" s="11">
        <f t="shared" ref="BC1431:BC1432" si="3540">BC1432</f>
        <v>0</v>
      </c>
      <c r="BD1431" s="11">
        <f t="shared" ref="BD1431:BD1432" si="3541">BD1432</f>
        <v>0</v>
      </c>
      <c r="BE1431" s="11">
        <f t="shared" ref="BE1431:BE1432" si="3542">BE1432</f>
        <v>0</v>
      </c>
      <c r="BF1431" s="11">
        <f t="shared" si="3487"/>
        <v>0</v>
      </c>
      <c r="BG1431" s="11">
        <f t="shared" si="3488"/>
        <v>583791</v>
      </c>
      <c r="BH1431" s="11">
        <f t="shared" si="3489"/>
        <v>0</v>
      </c>
      <c r="BI1431" s="11">
        <f t="shared" ref="BI1431:BI1432" si="3543">BI1432</f>
        <v>0</v>
      </c>
      <c r="BJ1431" s="11">
        <f t="shared" ref="BJ1431:BJ1432" si="3544">BJ1432</f>
        <v>0</v>
      </c>
      <c r="BK1431" s="11">
        <f t="shared" ref="BK1431:BK1432" si="3545">BK1432</f>
        <v>0</v>
      </c>
      <c r="BL1431" s="11">
        <f t="shared" si="3454"/>
        <v>0</v>
      </c>
      <c r="BM1431" s="11">
        <f t="shared" ref="BM1431:BM1432" si="3546">BM1432</f>
        <v>0</v>
      </c>
      <c r="BN1431" s="43">
        <f t="shared" ref="BN1431:BN1494" si="3547">BL1431+BM1431</f>
        <v>0</v>
      </c>
      <c r="BO1431" s="11">
        <f t="shared" si="3343"/>
        <v>583791</v>
      </c>
      <c r="BP1431" s="11">
        <f t="shared" ref="BP1431:BU1432" si="3548">BP1432</f>
        <v>0</v>
      </c>
      <c r="BQ1431" s="43">
        <f t="shared" ref="BQ1431:BQ1494" si="3549">BO1431+BP1431</f>
        <v>583791</v>
      </c>
      <c r="BR1431" s="11">
        <f t="shared" si="3344"/>
        <v>0</v>
      </c>
      <c r="BS1431" s="11">
        <f t="shared" si="3548"/>
        <v>0</v>
      </c>
      <c r="BT1431" s="43">
        <f t="shared" ref="BT1431:BT1494" si="3550">BR1431+BS1431</f>
        <v>0</v>
      </c>
      <c r="BU1431" s="11">
        <f t="shared" si="3548"/>
        <v>0</v>
      </c>
      <c r="BV1431" s="21"/>
      <c r="BW1431" s="21"/>
      <c r="BX1431" s="1" t="str">
        <f t="shared" si="3345"/>
        <v/>
      </c>
    </row>
    <row r="1432" spans="1:77" ht="46.8" customHeight="1" x14ac:dyDescent="0.3">
      <c r="A1432" s="62" t="s">
        <v>925</v>
      </c>
      <c r="B1432" s="63" t="s">
        <v>41</v>
      </c>
      <c r="C1432" s="62"/>
      <c r="D1432" s="62"/>
      <c r="E1432" s="64" t="s">
        <v>42</v>
      </c>
      <c r="F1432" s="11">
        <f t="shared" si="3490"/>
        <v>0</v>
      </c>
      <c r="G1432" s="11">
        <f t="shared" si="3491"/>
        <v>583791</v>
      </c>
      <c r="H1432" s="11">
        <f t="shared" si="3492"/>
        <v>0</v>
      </c>
      <c r="I1432" s="11">
        <f t="shared" si="3493"/>
        <v>0</v>
      </c>
      <c r="J1432" s="11">
        <f t="shared" si="3494"/>
        <v>0</v>
      </c>
      <c r="K1432" s="11">
        <f t="shared" si="3495"/>
        <v>0</v>
      </c>
      <c r="L1432" s="11">
        <f t="shared" si="3388"/>
        <v>0</v>
      </c>
      <c r="M1432" s="11">
        <f t="shared" si="3389"/>
        <v>583791</v>
      </c>
      <c r="N1432" s="11">
        <f t="shared" si="3390"/>
        <v>0</v>
      </c>
      <c r="O1432" s="11">
        <f t="shared" si="3496"/>
        <v>0</v>
      </c>
      <c r="P1432" s="11">
        <f t="shared" si="3497"/>
        <v>0</v>
      </c>
      <c r="Q1432" s="11">
        <f t="shared" si="3498"/>
        <v>0</v>
      </c>
      <c r="R1432" s="11">
        <f t="shared" si="3466"/>
        <v>0</v>
      </c>
      <c r="S1432" s="11">
        <f t="shared" si="3467"/>
        <v>583791</v>
      </c>
      <c r="T1432" s="11">
        <f t="shared" si="3468"/>
        <v>0</v>
      </c>
      <c r="U1432" s="11">
        <f t="shared" si="3524"/>
        <v>0</v>
      </c>
      <c r="V1432" s="11">
        <f t="shared" si="3525"/>
        <v>0</v>
      </c>
      <c r="W1432" s="11">
        <f t="shared" si="3526"/>
        <v>0</v>
      </c>
      <c r="X1432" s="11">
        <f t="shared" si="3469"/>
        <v>0</v>
      </c>
      <c r="Y1432" s="11">
        <f t="shared" si="3470"/>
        <v>583791</v>
      </c>
      <c r="Z1432" s="11">
        <f t="shared" si="3471"/>
        <v>0</v>
      </c>
      <c r="AA1432" s="11">
        <f t="shared" si="3527"/>
        <v>0</v>
      </c>
      <c r="AB1432" s="11">
        <f t="shared" si="3528"/>
        <v>0</v>
      </c>
      <c r="AC1432" s="11">
        <f t="shared" si="3529"/>
        <v>0</v>
      </c>
      <c r="AD1432" s="11">
        <f t="shared" si="3472"/>
        <v>0</v>
      </c>
      <c r="AE1432" s="11">
        <f t="shared" si="3473"/>
        <v>583791</v>
      </c>
      <c r="AF1432" s="11">
        <f t="shared" si="3474"/>
        <v>0</v>
      </c>
      <c r="AG1432" s="11">
        <f t="shared" si="3530"/>
        <v>0</v>
      </c>
      <c r="AH1432" s="11">
        <f t="shared" si="3475"/>
        <v>0</v>
      </c>
      <c r="AI1432" s="11">
        <f t="shared" si="3476"/>
        <v>583791</v>
      </c>
      <c r="AJ1432" s="11">
        <f t="shared" si="3477"/>
        <v>0</v>
      </c>
      <c r="AK1432" s="11">
        <f t="shared" si="3531"/>
        <v>0</v>
      </c>
      <c r="AL1432" s="11">
        <f t="shared" si="3532"/>
        <v>0</v>
      </c>
      <c r="AM1432" s="11">
        <f t="shared" si="3533"/>
        <v>0</v>
      </c>
      <c r="AN1432" s="11">
        <f t="shared" si="3478"/>
        <v>0</v>
      </c>
      <c r="AO1432" s="11">
        <f t="shared" si="3479"/>
        <v>583791</v>
      </c>
      <c r="AP1432" s="11">
        <f t="shared" si="3480"/>
        <v>0</v>
      </c>
      <c r="AQ1432" s="11">
        <f t="shared" si="3534"/>
        <v>0</v>
      </c>
      <c r="AR1432" s="11">
        <f t="shared" si="3535"/>
        <v>0</v>
      </c>
      <c r="AS1432" s="11">
        <f t="shared" si="3536"/>
        <v>0</v>
      </c>
      <c r="AT1432" s="11">
        <f t="shared" si="3481"/>
        <v>0</v>
      </c>
      <c r="AU1432" s="11">
        <f t="shared" si="3482"/>
        <v>583791</v>
      </c>
      <c r="AV1432" s="11">
        <f t="shared" si="3483"/>
        <v>0</v>
      </c>
      <c r="AW1432" s="11">
        <f t="shared" si="3537"/>
        <v>0</v>
      </c>
      <c r="AX1432" s="11">
        <f t="shared" si="3538"/>
        <v>0</v>
      </c>
      <c r="AY1432" s="11">
        <f t="shared" si="3539"/>
        <v>0</v>
      </c>
      <c r="AZ1432" s="11">
        <f t="shared" si="3484"/>
        <v>0</v>
      </c>
      <c r="BA1432" s="11">
        <f t="shared" si="3485"/>
        <v>583791</v>
      </c>
      <c r="BB1432" s="11">
        <f t="shared" si="3486"/>
        <v>0</v>
      </c>
      <c r="BC1432" s="11">
        <f t="shared" si="3540"/>
        <v>0</v>
      </c>
      <c r="BD1432" s="11">
        <f t="shared" si="3541"/>
        <v>0</v>
      </c>
      <c r="BE1432" s="11">
        <f t="shared" si="3542"/>
        <v>0</v>
      </c>
      <c r="BF1432" s="11">
        <f t="shared" si="3487"/>
        <v>0</v>
      </c>
      <c r="BG1432" s="11">
        <f t="shared" si="3488"/>
        <v>583791</v>
      </c>
      <c r="BH1432" s="11">
        <f t="shared" si="3489"/>
        <v>0</v>
      </c>
      <c r="BI1432" s="11">
        <f t="shared" si="3543"/>
        <v>0</v>
      </c>
      <c r="BJ1432" s="11">
        <f t="shared" si="3544"/>
        <v>0</v>
      </c>
      <c r="BK1432" s="11">
        <f t="shared" si="3545"/>
        <v>0</v>
      </c>
      <c r="BL1432" s="11">
        <f t="shared" si="3454"/>
        <v>0</v>
      </c>
      <c r="BM1432" s="11">
        <f t="shared" si="3546"/>
        <v>0</v>
      </c>
      <c r="BN1432" s="43">
        <f t="shared" si="3547"/>
        <v>0</v>
      </c>
      <c r="BO1432" s="11">
        <f t="shared" si="3343"/>
        <v>583791</v>
      </c>
      <c r="BP1432" s="11">
        <f t="shared" si="3548"/>
        <v>0</v>
      </c>
      <c r="BQ1432" s="43">
        <f t="shared" si="3549"/>
        <v>583791</v>
      </c>
      <c r="BR1432" s="11">
        <f t="shared" si="3344"/>
        <v>0</v>
      </c>
      <c r="BS1432" s="11">
        <f t="shared" si="3548"/>
        <v>0</v>
      </c>
      <c r="BT1432" s="43">
        <f t="shared" si="3550"/>
        <v>0</v>
      </c>
      <c r="BU1432" s="11">
        <f t="shared" si="3548"/>
        <v>0</v>
      </c>
      <c r="BV1432" s="21"/>
      <c r="BW1432" s="21"/>
      <c r="BX1432" s="1" t="str">
        <f t="shared" si="3345"/>
        <v/>
      </c>
    </row>
    <row r="1433" spans="1:77" ht="15.6" customHeight="1" x14ac:dyDescent="0.3">
      <c r="A1433" s="62" t="s">
        <v>925</v>
      </c>
      <c r="B1433" s="63">
        <v>400</v>
      </c>
      <c r="C1433" s="62" t="s">
        <v>66</v>
      </c>
      <c r="D1433" s="62" t="s">
        <v>43</v>
      </c>
      <c r="E1433" s="64" t="s">
        <v>755</v>
      </c>
      <c r="F1433" s="11">
        <v>0</v>
      </c>
      <c r="G1433" s="11">
        <v>583791</v>
      </c>
      <c r="H1433" s="11">
        <v>0</v>
      </c>
      <c r="I1433" s="11"/>
      <c r="J1433" s="11"/>
      <c r="K1433" s="11"/>
      <c r="L1433" s="11">
        <f t="shared" si="3388"/>
        <v>0</v>
      </c>
      <c r="M1433" s="11">
        <f t="shared" si="3389"/>
        <v>583791</v>
      </c>
      <c r="N1433" s="11">
        <f t="shared" si="3390"/>
        <v>0</v>
      </c>
      <c r="O1433" s="11"/>
      <c r="P1433" s="11"/>
      <c r="Q1433" s="11"/>
      <c r="R1433" s="11">
        <f t="shared" si="3466"/>
        <v>0</v>
      </c>
      <c r="S1433" s="11">
        <f t="shared" si="3467"/>
        <v>583791</v>
      </c>
      <c r="T1433" s="11">
        <f t="shared" si="3468"/>
        <v>0</v>
      </c>
      <c r="U1433" s="11"/>
      <c r="V1433" s="11"/>
      <c r="W1433" s="11"/>
      <c r="X1433" s="11">
        <f t="shared" si="3469"/>
        <v>0</v>
      </c>
      <c r="Y1433" s="11">
        <f t="shared" si="3470"/>
        <v>583791</v>
      </c>
      <c r="Z1433" s="11">
        <f t="shared" si="3471"/>
        <v>0</v>
      </c>
      <c r="AA1433" s="11"/>
      <c r="AB1433" s="11"/>
      <c r="AC1433" s="11"/>
      <c r="AD1433" s="11">
        <f t="shared" si="3472"/>
        <v>0</v>
      </c>
      <c r="AE1433" s="11">
        <f t="shared" si="3473"/>
        <v>583791</v>
      </c>
      <c r="AF1433" s="11">
        <f t="shared" si="3474"/>
        <v>0</v>
      </c>
      <c r="AG1433" s="11"/>
      <c r="AH1433" s="11">
        <f t="shared" si="3475"/>
        <v>0</v>
      </c>
      <c r="AI1433" s="11">
        <f t="shared" si="3476"/>
        <v>583791</v>
      </c>
      <c r="AJ1433" s="11">
        <f t="shared" si="3477"/>
        <v>0</v>
      </c>
      <c r="AK1433" s="11"/>
      <c r="AL1433" s="11"/>
      <c r="AM1433" s="11"/>
      <c r="AN1433" s="11">
        <f t="shared" si="3478"/>
        <v>0</v>
      </c>
      <c r="AO1433" s="11">
        <f t="shared" si="3479"/>
        <v>583791</v>
      </c>
      <c r="AP1433" s="11">
        <f t="shared" si="3480"/>
        <v>0</v>
      </c>
      <c r="AQ1433" s="11"/>
      <c r="AR1433" s="11"/>
      <c r="AS1433" s="11"/>
      <c r="AT1433" s="11">
        <f t="shared" si="3481"/>
        <v>0</v>
      </c>
      <c r="AU1433" s="11">
        <f t="shared" si="3482"/>
        <v>583791</v>
      </c>
      <c r="AV1433" s="11">
        <f t="shared" si="3483"/>
        <v>0</v>
      </c>
      <c r="AW1433" s="11"/>
      <c r="AX1433" s="11"/>
      <c r="AY1433" s="11"/>
      <c r="AZ1433" s="11">
        <f t="shared" si="3484"/>
        <v>0</v>
      </c>
      <c r="BA1433" s="11">
        <f t="shared" si="3485"/>
        <v>583791</v>
      </c>
      <c r="BB1433" s="11">
        <f t="shared" si="3486"/>
        <v>0</v>
      </c>
      <c r="BC1433" s="11"/>
      <c r="BD1433" s="11"/>
      <c r="BE1433" s="11"/>
      <c r="BF1433" s="11">
        <f t="shared" si="3487"/>
        <v>0</v>
      </c>
      <c r="BG1433" s="11">
        <f t="shared" si="3488"/>
        <v>583791</v>
      </c>
      <c r="BH1433" s="11">
        <f t="shared" si="3489"/>
        <v>0</v>
      </c>
      <c r="BI1433" s="11"/>
      <c r="BJ1433" s="11"/>
      <c r="BK1433" s="11"/>
      <c r="BL1433" s="11">
        <f t="shared" si="3454"/>
        <v>0</v>
      </c>
      <c r="BM1433" s="11"/>
      <c r="BN1433" s="43">
        <f t="shared" si="3547"/>
        <v>0</v>
      </c>
      <c r="BO1433" s="11">
        <f t="shared" ref="BO1433:BO1496" si="3551">BG1433+BJ1433</f>
        <v>583791</v>
      </c>
      <c r="BP1433" s="11"/>
      <c r="BQ1433" s="43">
        <f t="shared" si="3549"/>
        <v>583791</v>
      </c>
      <c r="BR1433" s="11">
        <f t="shared" ref="BR1433:BR1496" si="3552">BH1433+BK1433</f>
        <v>0</v>
      </c>
      <c r="BS1433" s="11"/>
      <c r="BT1433" s="43">
        <f t="shared" si="3550"/>
        <v>0</v>
      </c>
      <c r="BU1433" s="11"/>
      <c r="BV1433" s="21"/>
      <c r="BW1433" s="21"/>
      <c r="BX1433" s="1" t="str">
        <f t="shared" ref="BX1433:BX1496" si="3553">CONCATENATE(C1433,D1433)</f>
        <v>0501</v>
      </c>
    </row>
    <row r="1434" spans="1:77" s="70" customFormat="1" ht="15.6" customHeight="1" x14ac:dyDescent="0.3">
      <c r="A1434" s="59" t="s">
        <v>927</v>
      </c>
      <c r="B1434" s="60"/>
      <c r="C1434" s="59"/>
      <c r="D1434" s="59"/>
      <c r="E1434" s="61" t="s">
        <v>36</v>
      </c>
      <c r="F1434" s="18">
        <f t="shared" ref="F1434:K1434" si="3554">F1435+F1444</f>
        <v>1213505.5</v>
      </c>
      <c r="G1434" s="18">
        <f t="shared" si="3554"/>
        <v>897583.3</v>
      </c>
      <c r="H1434" s="18">
        <f t="shared" si="3554"/>
        <v>1572368.3</v>
      </c>
      <c r="I1434" s="18">
        <f t="shared" si="3554"/>
        <v>0</v>
      </c>
      <c r="J1434" s="18">
        <f t="shared" si="3554"/>
        <v>0</v>
      </c>
      <c r="K1434" s="18">
        <f t="shared" si="3554"/>
        <v>0</v>
      </c>
      <c r="L1434" s="18">
        <f t="shared" si="3388"/>
        <v>1213505.5</v>
      </c>
      <c r="M1434" s="18">
        <f t="shared" si="3389"/>
        <v>897583.3</v>
      </c>
      <c r="N1434" s="18">
        <f t="shared" si="3390"/>
        <v>1572368.3</v>
      </c>
      <c r="O1434" s="18">
        <f>O1435+O1444</f>
        <v>248246.24638</v>
      </c>
      <c r="P1434" s="18">
        <f>P1435+P1444</f>
        <v>0</v>
      </c>
      <c r="Q1434" s="18">
        <f>Q1435+Q1444</f>
        <v>-231023.29</v>
      </c>
      <c r="R1434" s="18">
        <f t="shared" si="3466"/>
        <v>1461751.7463799999</v>
      </c>
      <c r="S1434" s="18">
        <f t="shared" si="3467"/>
        <v>897583.3</v>
      </c>
      <c r="T1434" s="18">
        <f t="shared" si="3468"/>
        <v>1341345.01</v>
      </c>
      <c r="U1434" s="18">
        <f>U1435+U1444</f>
        <v>126559.43425999999</v>
      </c>
      <c r="V1434" s="18">
        <f>V1435+V1444</f>
        <v>0</v>
      </c>
      <c r="W1434" s="18">
        <f>W1435+W1444</f>
        <v>0</v>
      </c>
      <c r="X1434" s="18">
        <f t="shared" si="3469"/>
        <v>1588311.1806399999</v>
      </c>
      <c r="Y1434" s="18">
        <f t="shared" si="3470"/>
        <v>897583.3</v>
      </c>
      <c r="Z1434" s="18">
        <f t="shared" si="3471"/>
        <v>1341345.01</v>
      </c>
      <c r="AA1434" s="18">
        <f>AA1435+AA1444</f>
        <v>609208.56999999995</v>
      </c>
      <c r="AB1434" s="18">
        <f>AB1435+AB1444</f>
        <v>0</v>
      </c>
      <c r="AC1434" s="18">
        <f>AC1435+AC1444</f>
        <v>0</v>
      </c>
      <c r="AD1434" s="18">
        <f t="shared" si="3472"/>
        <v>2197519.7506399998</v>
      </c>
      <c r="AE1434" s="18">
        <f t="shared" si="3473"/>
        <v>897583.3</v>
      </c>
      <c r="AF1434" s="18">
        <f t="shared" si="3474"/>
        <v>1341345.01</v>
      </c>
      <c r="AG1434" s="18">
        <f>AG1435+AG1444</f>
        <v>0</v>
      </c>
      <c r="AH1434" s="18">
        <f t="shared" si="3475"/>
        <v>2197519.7506399998</v>
      </c>
      <c r="AI1434" s="18">
        <f t="shared" si="3476"/>
        <v>897583.3</v>
      </c>
      <c r="AJ1434" s="18">
        <f t="shared" si="3477"/>
        <v>1341345.01</v>
      </c>
      <c r="AK1434" s="18">
        <f>AK1435+AK1444</f>
        <v>0</v>
      </c>
      <c r="AL1434" s="18">
        <f>AL1435+AL1444</f>
        <v>0</v>
      </c>
      <c r="AM1434" s="18">
        <f>AM1435+AM1444</f>
        <v>0</v>
      </c>
      <c r="AN1434" s="18">
        <f t="shared" si="3478"/>
        <v>2197519.7506399998</v>
      </c>
      <c r="AO1434" s="18">
        <f t="shared" si="3479"/>
        <v>897583.3</v>
      </c>
      <c r="AP1434" s="18">
        <f t="shared" si="3480"/>
        <v>1341345.01</v>
      </c>
      <c r="AQ1434" s="18">
        <f>AQ1435+AQ1444</f>
        <v>46931.813000000002</v>
      </c>
      <c r="AR1434" s="18">
        <f>AR1435+AR1444</f>
        <v>0</v>
      </c>
      <c r="AS1434" s="18">
        <f>AS1435+AS1444</f>
        <v>0</v>
      </c>
      <c r="AT1434" s="18">
        <f t="shared" si="3481"/>
        <v>2244451.5636399998</v>
      </c>
      <c r="AU1434" s="18">
        <f t="shared" si="3482"/>
        <v>897583.3</v>
      </c>
      <c r="AV1434" s="18">
        <f t="shared" si="3483"/>
        <v>1341345.01</v>
      </c>
      <c r="AW1434" s="18">
        <f>AW1435+AW1444</f>
        <v>22379.144</v>
      </c>
      <c r="AX1434" s="18">
        <f>AX1435+AX1444</f>
        <v>0</v>
      </c>
      <c r="AY1434" s="18">
        <f>AY1435+AY1444</f>
        <v>0</v>
      </c>
      <c r="AZ1434" s="18">
        <f t="shared" si="3484"/>
        <v>2266830.7076399997</v>
      </c>
      <c r="BA1434" s="18">
        <f t="shared" si="3485"/>
        <v>897583.3</v>
      </c>
      <c r="BB1434" s="18">
        <f t="shared" si="3486"/>
        <v>1341345.01</v>
      </c>
      <c r="BC1434" s="18">
        <f>BC1435+BC1444</f>
        <v>969.08699999999999</v>
      </c>
      <c r="BD1434" s="18">
        <f>BD1435+BD1444</f>
        <v>0</v>
      </c>
      <c r="BE1434" s="18">
        <f>BE1435+BE1444</f>
        <v>0</v>
      </c>
      <c r="BF1434" s="18">
        <f t="shared" si="3487"/>
        <v>2267799.7946399995</v>
      </c>
      <c r="BG1434" s="18">
        <f t="shared" si="3488"/>
        <v>897583.3</v>
      </c>
      <c r="BH1434" s="18">
        <f t="shared" si="3489"/>
        <v>1341345.01</v>
      </c>
      <c r="BI1434" s="18">
        <f>BI1435+BI1444</f>
        <v>-253689.4</v>
      </c>
      <c r="BJ1434" s="18">
        <f>BJ1435+BJ1444</f>
        <v>0</v>
      </c>
      <c r="BK1434" s="18">
        <f>BK1435+BK1444</f>
        <v>0</v>
      </c>
      <c r="BL1434" s="18">
        <f t="shared" si="3454"/>
        <v>2014110.3946399996</v>
      </c>
      <c r="BM1434" s="18">
        <f>BM1435+BM1444</f>
        <v>0</v>
      </c>
      <c r="BN1434" s="68">
        <f t="shared" si="3547"/>
        <v>2014110.3946399996</v>
      </c>
      <c r="BO1434" s="18">
        <f t="shared" si="3551"/>
        <v>897583.3</v>
      </c>
      <c r="BP1434" s="18">
        <f>BP1435+BP1444</f>
        <v>0</v>
      </c>
      <c r="BQ1434" s="68">
        <f t="shared" si="3549"/>
        <v>897583.3</v>
      </c>
      <c r="BR1434" s="18">
        <f t="shared" si="3552"/>
        <v>1341345.01</v>
      </c>
      <c r="BS1434" s="18">
        <f>BS1435+BS1444</f>
        <v>0</v>
      </c>
      <c r="BT1434" s="68">
        <f t="shared" si="3550"/>
        <v>1341345.01</v>
      </c>
      <c r="BU1434" s="18">
        <f>BU1435+BU1444</f>
        <v>0</v>
      </c>
      <c r="BV1434" s="19"/>
      <c r="BW1434" s="19"/>
      <c r="BX1434" s="17" t="str">
        <f t="shared" si="3553"/>
        <v/>
      </c>
      <c r="BY1434" s="17"/>
    </row>
    <row r="1435" spans="1:77" ht="46.8" customHeight="1" x14ac:dyDescent="0.3">
      <c r="A1435" s="62" t="s">
        <v>928</v>
      </c>
      <c r="B1435" s="63"/>
      <c r="C1435" s="62"/>
      <c r="D1435" s="62"/>
      <c r="E1435" s="64" t="s">
        <v>929</v>
      </c>
      <c r="F1435" s="11">
        <f t="shared" ref="F1435:F1437" si="3555">F1436</f>
        <v>600000</v>
      </c>
      <c r="G1435" s="11">
        <f t="shared" ref="G1435:G1437" si="3556">G1436</f>
        <v>216209</v>
      </c>
      <c r="H1435" s="11">
        <f t="shared" ref="H1435:H1437" si="3557">H1436</f>
        <v>800000</v>
      </c>
      <c r="I1435" s="11">
        <f t="shared" ref="I1435:I1437" si="3558">I1436</f>
        <v>0</v>
      </c>
      <c r="J1435" s="11">
        <f t="shared" ref="J1435:J1437" si="3559">J1436</f>
        <v>0</v>
      </c>
      <c r="K1435" s="11">
        <f t="shared" ref="K1435:K1437" si="3560">K1436</f>
        <v>0</v>
      </c>
      <c r="L1435" s="11">
        <f t="shared" si="3388"/>
        <v>600000</v>
      </c>
      <c r="M1435" s="11">
        <f t="shared" si="3389"/>
        <v>216209</v>
      </c>
      <c r="N1435" s="11">
        <f t="shared" si="3390"/>
        <v>800000</v>
      </c>
      <c r="O1435" s="11">
        <f t="shared" ref="O1435:O1439" si="3561">O1436</f>
        <v>248246.24638</v>
      </c>
      <c r="P1435" s="11">
        <f t="shared" ref="P1435:P1439" si="3562">P1436</f>
        <v>0</v>
      </c>
      <c r="Q1435" s="11">
        <f t="shared" ref="Q1435:Q1439" si="3563">Q1436</f>
        <v>-231023.29</v>
      </c>
      <c r="R1435" s="11">
        <f t="shared" si="3466"/>
        <v>848246.24638000003</v>
      </c>
      <c r="S1435" s="11">
        <f t="shared" si="3467"/>
        <v>216209</v>
      </c>
      <c r="T1435" s="11">
        <f t="shared" si="3468"/>
        <v>568976.71</v>
      </c>
      <c r="U1435" s="11">
        <f>U1436</f>
        <v>126559.43425999999</v>
      </c>
      <c r="V1435" s="11">
        <f>V1436</f>
        <v>0</v>
      </c>
      <c r="W1435" s="11">
        <f>W1436</f>
        <v>0</v>
      </c>
      <c r="X1435" s="11">
        <f t="shared" si="3469"/>
        <v>974805.68064000004</v>
      </c>
      <c r="Y1435" s="11">
        <f t="shared" si="3470"/>
        <v>216209</v>
      </c>
      <c r="Z1435" s="11">
        <f t="shared" si="3471"/>
        <v>568976.71</v>
      </c>
      <c r="AA1435" s="11">
        <f>AA1436</f>
        <v>609208.56999999995</v>
      </c>
      <c r="AB1435" s="11">
        <f>AB1436</f>
        <v>0</v>
      </c>
      <c r="AC1435" s="11">
        <f>AC1436</f>
        <v>0</v>
      </c>
      <c r="AD1435" s="11">
        <f t="shared" si="3472"/>
        <v>1584014.25064</v>
      </c>
      <c r="AE1435" s="11">
        <f t="shared" si="3473"/>
        <v>216209</v>
      </c>
      <c r="AF1435" s="11">
        <f t="shared" si="3474"/>
        <v>568976.71</v>
      </c>
      <c r="AG1435" s="11">
        <f>AG1436</f>
        <v>0</v>
      </c>
      <c r="AH1435" s="11">
        <f t="shared" si="3475"/>
        <v>1584014.25064</v>
      </c>
      <c r="AI1435" s="11">
        <f t="shared" si="3476"/>
        <v>216209</v>
      </c>
      <c r="AJ1435" s="11">
        <f t="shared" si="3477"/>
        <v>568976.71</v>
      </c>
      <c r="AK1435" s="11">
        <f>AK1436</f>
        <v>0</v>
      </c>
      <c r="AL1435" s="11">
        <f>AL1436</f>
        <v>0</v>
      </c>
      <c r="AM1435" s="11">
        <f>AM1436</f>
        <v>0</v>
      </c>
      <c r="AN1435" s="11">
        <f t="shared" si="3478"/>
        <v>1584014.25064</v>
      </c>
      <c r="AO1435" s="11">
        <f t="shared" si="3479"/>
        <v>216209</v>
      </c>
      <c r="AP1435" s="11">
        <f t="shared" si="3480"/>
        <v>568976.71</v>
      </c>
      <c r="AQ1435" s="11">
        <f>AQ1436</f>
        <v>46931.813000000002</v>
      </c>
      <c r="AR1435" s="11">
        <f>AR1436</f>
        <v>0</v>
      </c>
      <c r="AS1435" s="11">
        <f>AS1436</f>
        <v>0</v>
      </c>
      <c r="AT1435" s="11">
        <f t="shared" si="3481"/>
        <v>1630946.0636400001</v>
      </c>
      <c r="AU1435" s="11">
        <f t="shared" si="3482"/>
        <v>216209</v>
      </c>
      <c r="AV1435" s="11">
        <f t="shared" si="3483"/>
        <v>568976.71</v>
      </c>
      <c r="AW1435" s="11">
        <f>AW1436+AW1441</f>
        <v>22379.144</v>
      </c>
      <c r="AX1435" s="11">
        <f>AX1436+AX1441</f>
        <v>0</v>
      </c>
      <c r="AY1435" s="11">
        <f>AY1436+AY1441</f>
        <v>0</v>
      </c>
      <c r="AZ1435" s="11">
        <f t="shared" si="3484"/>
        <v>1653325.2076400002</v>
      </c>
      <c r="BA1435" s="11">
        <f t="shared" si="3485"/>
        <v>216209</v>
      </c>
      <c r="BB1435" s="11">
        <f t="shared" si="3486"/>
        <v>568976.71</v>
      </c>
      <c r="BC1435" s="11">
        <f>BC1436+BC1441</f>
        <v>969.08699999999999</v>
      </c>
      <c r="BD1435" s="11">
        <f>BD1436+BD1441</f>
        <v>0</v>
      </c>
      <c r="BE1435" s="11">
        <f>BE1436+BE1441</f>
        <v>0</v>
      </c>
      <c r="BF1435" s="11">
        <f t="shared" si="3487"/>
        <v>1654294.2946400002</v>
      </c>
      <c r="BG1435" s="11">
        <f t="shared" si="3488"/>
        <v>216209</v>
      </c>
      <c r="BH1435" s="11">
        <f t="shared" si="3489"/>
        <v>568976.71</v>
      </c>
      <c r="BI1435" s="11">
        <f>BI1436+BI1441</f>
        <v>-253689.4</v>
      </c>
      <c r="BJ1435" s="11">
        <f>BJ1436+BJ1441</f>
        <v>0</v>
      </c>
      <c r="BK1435" s="11">
        <f>BK1436+BK1441</f>
        <v>0</v>
      </c>
      <c r="BL1435" s="11">
        <f t="shared" si="3454"/>
        <v>1400604.8946400003</v>
      </c>
      <c r="BM1435" s="11">
        <f>BM1436+BM1441</f>
        <v>0</v>
      </c>
      <c r="BN1435" s="43">
        <f t="shared" si="3547"/>
        <v>1400604.8946400003</v>
      </c>
      <c r="BO1435" s="11">
        <f t="shared" si="3551"/>
        <v>216209</v>
      </c>
      <c r="BP1435" s="11">
        <f>BP1436+BP1441</f>
        <v>0</v>
      </c>
      <c r="BQ1435" s="43">
        <f t="shared" si="3549"/>
        <v>216209</v>
      </c>
      <c r="BR1435" s="11">
        <f t="shared" si="3552"/>
        <v>568976.71</v>
      </c>
      <c r="BS1435" s="11">
        <f>BS1436+BS1441</f>
        <v>0</v>
      </c>
      <c r="BT1435" s="43">
        <f t="shared" si="3550"/>
        <v>568976.71</v>
      </c>
      <c r="BU1435" s="11">
        <f>BU1436+BU1441</f>
        <v>0</v>
      </c>
      <c r="BV1435" s="21"/>
      <c r="BW1435" s="21"/>
      <c r="BX1435" s="1" t="str">
        <f t="shared" si="3553"/>
        <v/>
      </c>
    </row>
    <row r="1436" spans="1:77" ht="31.2" customHeight="1" x14ac:dyDescent="0.3">
      <c r="A1436" s="62" t="s">
        <v>930</v>
      </c>
      <c r="B1436" s="63"/>
      <c r="C1436" s="62"/>
      <c r="D1436" s="62"/>
      <c r="E1436" s="64" t="s">
        <v>931</v>
      </c>
      <c r="F1436" s="11">
        <f t="shared" si="3555"/>
        <v>600000</v>
      </c>
      <c r="G1436" s="11">
        <f t="shared" si="3556"/>
        <v>216209</v>
      </c>
      <c r="H1436" s="11">
        <f t="shared" si="3557"/>
        <v>800000</v>
      </c>
      <c r="I1436" s="11">
        <f t="shared" si="3558"/>
        <v>0</v>
      </c>
      <c r="J1436" s="11">
        <f t="shared" si="3559"/>
        <v>0</v>
      </c>
      <c r="K1436" s="11">
        <f t="shared" si="3560"/>
        <v>0</v>
      </c>
      <c r="L1436" s="11">
        <f t="shared" si="3388"/>
        <v>600000</v>
      </c>
      <c r="M1436" s="11">
        <f t="shared" si="3389"/>
        <v>216209</v>
      </c>
      <c r="N1436" s="11">
        <f t="shared" si="3390"/>
        <v>800000</v>
      </c>
      <c r="O1436" s="11">
        <f>O1437+O1439</f>
        <v>248246.24638</v>
      </c>
      <c r="P1436" s="11">
        <f>P1437+P1439</f>
        <v>0</v>
      </c>
      <c r="Q1436" s="11">
        <f>Q1437+Q1439</f>
        <v>-231023.29</v>
      </c>
      <c r="R1436" s="11">
        <f t="shared" si="3466"/>
        <v>848246.24638000003</v>
      </c>
      <c r="S1436" s="11">
        <f t="shared" si="3467"/>
        <v>216209</v>
      </c>
      <c r="T1436" s="11">
        <f t="shared" si="3468"/>
        <v>568976.71</v>
      </c>
      <c r="U1436" s="11">
        <f>U1437+U1439</f>
        <v>126559.43425999999</v>
      </c>
      <c r="V1436" s="11">
        <f>V1437+V1439</f>
        <v>0</v>
      </c>
      <c r="W1436" s="11">
        <f>W1437+W1439</f>
        <v>0</v>
      </c>
      <c r="X1436" s="11">
        <f t="shared" si="3469"/>
        <v>974805.68064000004</v>
      </c>
      <c r="Y1436" s="11">
        <f t="shared" si="3470"/>
        <v>216209</v>
      </c>
      <c r="Z1436" s="11">
        <f t="shared" si="3471"/>
        <v>568976.71</v>
      </c>
      <c r="AA1436" s="11">
        <f>AA1437+AA1439</f>
        <v>609208.56999999995</v>
      </c>
      <c r="AB1436" s="11">
        <f>AB1437+AB1439</f>
        <v>0</v>
      </c>
      <c r="AC1436" s="11">
        <f>AC1437+AC1439</f>
        <v>0</v>
      </c>
      <c r="AD1436" s="11">
        <f t="shared" si="3472"/>
        <v>1584014.25064</v>
      </c>
      <c r="AE1436" s="11">
        <f t="shared" si="3473"/>
        <v>216209</v>
      </c>
      <c r="AF1436" s="11">
        <f t="shared" si="3474"/>
        <v>568976.71</v>
      </c>
      <c r="AG1436" s="11">
        <f>AG1437+AG1439</f>
        <v>0</v>
      </c>
      <c r="AH1436" s="11">
        <f t="shared" si="3475"/>
        <v>1584014.25064</v>
      </c>
      <c r="AI1436" s="11">
        <f t="shared" si="3476"/>
        <v>216209</v>
      </c>
      <c r="AJ1436" s="11">
        <f t="shared" si="3477"/>
        <v>568976.71</v>
      </c>
      <c r="AK1436" s="11">
        <f>AK1437+AK1439</f>
        <v>0</v>
      </c>
      <c r="AL1436" s="11">
        <f>AL1437+AL1439</f>
        <v>0</v>
      </c>
      <c r="AM1436" s="11">
        <f>AM1437+AM1439</f>
        <v>0</v>
      </c>
      <c r="AN1436" s="11">
        <f t="shared" si="3478"/>
        <v>1584014.25064</v>
      </c>
      <c r="AO1436" s="11">
        <f t="shared" si="3479"/>
        <v>216209</v>
      </c>
      <c r="AP1436" s="11">
        <f t="shared" si="3480"/>
        <v>568976.71</v>
      </c>
      <c r="AQ1436" s="11">
        <f>AQ1437+AQ1439</f>
        <v>46931.813000000002</v>
      </c>
      <c r="AR1436" s="11">
        <f>AR1437+AR1439</f>
        <v>0</v>
      </c>
      <c r="AS1436" s="11">
        <f>AS1437+AS1439</f>
        <v>0</v>
      </c>
      <c r="AT1436" s="11">
        <f t="shared" si="3481"/>
        <v>1630946.0636400001</v>
      </c>
      <c r="AU1436" s="11">
        <f t="shared" si="3482"/>
        <v>216209</v>
      </c>
      <c r="AV1436" s="11">
        <f t="shared" si="3483"/>
        <v>568976.71</v>
      </c>
      <c r="AW1436" s="11">
        <f>AW1437+AW1439</f>
        <v>-117620.856</v>
      </c>
      <c r="AX1436" s="11">
        <f>AX1437+AX1439</f>
        <v>-140000</v>
      </c>
      <c r="AY1436" s="11">
        <f>AY1437+AY1439</f>
        <v>-140000</v>
      </c>
      <c r="AZ1436" s="11">
        <f t="shared" si="3484"/>
        <v>1513325.2076400002</v>
      </c>
      <c r="BA1436" s="11">
        <f t="shared" si="3485"/>
        <v>76209</v>
      </c>
      <c r="BB1436" s="11">
        <f t="shared" si="3486"/>
        <v>428976.70999999996</v>
      </c>
      <c r="BC1436" s="11">
        <f>BC1437+BC1439</f>
        <v>969.08699999999999</v>
      </c>
      <c r="BD1436" s="11">
        <f>BD1437+BD1439</f>
        <v>0</v>
      </c>
      <c r="BE1436" s="11">
        <f>BE1437+BE1439</f>
        <v>0</v>
      </c>
      <c r="BF1436" s="11">
        <f t="shared" si="3487"/>
        <v>1514294.2946400002</v>
      </c>
      <c r="BG1436" s="11">
        <f t="shared" si="3488"/>
        <v>76209</v>
      </c>
      <c r="BH1436" s="11">
        <f t="shared" si="3489"/>
        <v>428976.70999999996</v>
      </c>
      <c r="BI1436" s="11">
        <f>BI1437+BI1439</f>
        <v>-253689.4</v>
      </c>
      <c r="BJ1436" s="11">
        <f>BJ1437+BJ1439</f>
        <v>0</v>
      </c>
      <c r="BK1436" s="11">
        <f>BK1437+BK1439</f>
        <v>0</v>
      </c>
      <c r="BL1436" s="11">
        <f t="shared" si="3454"/>
        <v>1260604.8946400003</v>
      </c>
      <c r="BM1436" s="11">
        <f>BM1437+BM1439</f>
        <v>0</v>
      </c>
      <c r="BN1436" s="43">
        <f t="shared" si="3547"/>
        <v>1260604.8946400003</v>
      </c>
      <c r="BO1436" s="11">
        <f t="shared" si="3551"/>
        <v>76209</v>
      </c>
      <c r="BP1436" s="11">
        <f>BP1437+BP1439</f>
        <v>0</v>
      </c>
      <c r="BQ1436" s="43">
        <f t="shared" si="3549"/>
        <v>76209</v>
      </c>
      <c r="BR1436" s="11">
        <f t="shared" si="3552"/>
        <v>428976.70999999996</v>
      </c>
      <c r="BS1436" s="11">
        <f>BS1437+BS1439</f>
        <v>0</v>
      </c>
      <c r="BT1436" s="43">
        <f t="shared" si="3550"/>
        <v>428976.70999999996</v>
      </c>
      <c r="BU1436" s="11">
        <f>BU1437+BU1439</f>
        <v>0</v>
      </c>
      <c r="BV1436" s="21"/>
      <c r="BW1436" s="21"/>
      <c r="BX1436" s="1" t="str">
        <f t="shared" si="3553"/>
        <v/>
      </c>
    </row>
    <row r="1437" spans="1:77" ht="46.8" customHeight="1" x14ac:dyDescent="0.3">
      <c r="A1437" s="62" t="s">
        <v>930</v>
      </c>
      <c r="B1437" s="63" t="s">
        <v>41</v>
      </c>
      <c r="C1437" s="62"/>
      <c r="D1437" s="62"/>
      <c r="E1437" s="64" t="s">
        <v>42</v>
      </c>
      <c r="F1437" s="11">
        <f t="shared" si="3555"/>
        <v>600000</v>
      </c>
      <c r="G1437" s="11">
        <f t="shared" si="3556"/>
        <v>216209</v>
      </c>
      <c r="H1437" s="11">
        <f t="shared" si="3557"/>
        <v>800000</v>
      </c>
      <c r="I1437" s="11">
        <f t="shared" si="3558"/>
        <v>0</v>
      </c>
      <c r="J1437" s="11">
        <f t="shared" si="3559"/>
        <v>0</v>
      </c>
      <c r="K1437" s="11">
        <f t="shared" si="3560"/>
        <v>0</v>
      </c>
      <c r="L1437" s="11">
        <f t="shared" si="3388"/>
        <v>600000</v>
      </c>
      <c r="M1437" s="11">
        <f t="shared" si="3389"/>
        <v>216209</v>
      </c>
      <c r="N1437" s="11">
        <f t="shared" si="3390"/>
        <v>800000</v>
      </c>
      <c r="O1437" s="11">
        <f t="shared" si="3561"/>
        <v>247939.55937999999</v>
      </c>
      <c r="P1437" s="11">
        <f t="shared" si="3562"/>
        <v>0</v>
      </c>
      <c r="Q1437" s="11">
        <f t="shared" si="3563"/>
        <v>-231023.29</v>
      </c>
      <c r="R1437" s="11">
        <f t="shared" si="3466"/>
        <v>847939.55937999999</v>
      </c>
      <c r="S1437" s="11">
        <f t="shared" si="3467"/>
        <v>216209</v>
      </c>
      <c r="T1437" s="11">
        <f t="shared" si="3468"/>
        <v>568976.71</v>
      </c>
      <c r="U1437" s="11">
        <f>U1438</f>
        <v>126559.43425999999</v>
      </c>
      <c r="V1437" s="11">
        <f>V1438</f>
        <v>0</v>
      </c>
      <c r="W1437" s="11">
        <f>W1438</f>
        <v>0</v>
      </c>
      <c r="X1437" s="11">
        <f t="shared" si="3469"/>
        <v>974498.99364</v>
      </c>
      <c r="Y1437" s="11">
        <f t="shared" si="3470"/>
        <v>216209</v>
      </c>
      <c r="Z1437" s="11">
        <f t="shared" si="3471"/>
        <v>568976.71</v>
      </c>
      <c r="AA1437" s="11">
        <f>AA1438</f>
        <v>609208.56999999995</v>
      </c>
      <c r="AB1437" s="11">
        <f>AB1438</f>
        <v>0</v>
      </c>
      <c r="AC1437" s="11">
        <f>AC1438</f>
        <v>0</v>
      </c>
      <c r="AD1437" s="11">
        <f t="shared" si="3472"/>
        <v>1583707.5636399998</v>
      </c>
      <c r="AE1437" s="11">
        <f t="shared" si="3473"/>
        <v>216209</v>
      </c>
      <c r="AF1437" s="11">
        <f t="shared" si="3474"/>
        <v>568976.71</v>
      </c>
      <c r="AG1437" s="11">
        <f>AG1438</f>
        <v>0</v>
      </c>
      <c r="AH1437" s="11">
        <f t="shared" si="3475"/>
        <v>1583707.5636399998</v>
      </c>
      <c r="AI1437" s="11">
        <f t="shared" si="3476"/>
        <v>216209</v>
      </c>
      <c r="AJ1437" s="11">
        <f t="shared" si="3477"/>
        <v>568976.71</v>
      </c>
      <c r="AK1437" s="11">
        <f>AK1438</f>
        <v>0</v>
      </c>
      <c r="AL1437" s="11">
        <f>AL1438</f>
        <v>0</v>
      </c>
      <c r="AM1437" s="11">
        <f>AM1438</f>
        <v>0</v>
      </c>
      <c r="AN1437" s="11">
        <f t="shared" si="3478"/>
        <v>1583707.5636399998</v>
      </c>
      <c r="AO1437" s="11">
        <f t="shared" si="3479"/>
        <v>216209</v>
      </c>
      <c r="AP1437" s="11">
        <f t="shared" si="3480"/>
        <v>568976.71</v>
      </c>
      <c r="AQ1437" s="11">
        <f>AQ1438</f>
        <v>46931.813000000002</v>
      </c>
      <c r="AR1437" s="11">
        <f>AR1438</f>
        <v>0</v>
      </c>
      <c r="AS1437" s="11">
        <f>AS1438</f>
        <v>0</v>
      </c>
      <c r="AT1437" s="11">
        <f t="shared" si="3481"/>
        <v>1630639.3766399999</v>
      </c>
      <c r="AU1437" s="11">
        <f t="shared" si="3482"/>
        <v>216209</v>
      </c>
      <c r="AV1437" s="11">
        <f t="shared" si="3483"/>
        <v>568976.71</v>
      </c>
      <c r="AW1437" s="11">
        <f>AW1438</f>
        <v>-121773.626</v>
      </c>
      <c r="AX1437" s="11">
        <f>AX1438</f>
        <v>-140000</v>
      </c>
      <c r="AY1437" s="11">
        <f>AY1438</f>
        <v>-140000</v>
      </c>
      <c r="AZ1437" s="11">
        <f t="shared" si="3484"/>
        <v>1508865.75064</v>
      </c>
      <c r="BA1437" s="11">
        <f t="shared" si="3485"/>
        <v>76209</v>
      </c>
      <c r="BB1437" s="11">
        <f t="shared" si="3486"/>
        <v>428976.70999999996</v>
      </c>
      <c r="BC1437" s="11">
        <f>BC1438</f>
        <v>969.08699999999999</v>
      </c>
      <c r="BD1437" s="11">
        <f>BD1438</f>
        <v>0</v>
      </c>
      <c r="BE1437" s="11">
        <f>BE1438</f>
        <v>0</v>
      </c>
      <c r="BF1437" s="11">
        <f t="shared" si="3487"/>
        <v>1509834.83764</v>
      </c>
      <c r="BG1437" s="11">
        <f t="shared" si="3488"/>
        <v>76209</v>
      </c>
      <c r="BH1437" s="11">
        <f t="shared" si="3489"/>
        <v>428976.70999999996</v>
      </c>
      <c r="BI1437" s="11">
        <f>BI1438</f>
        <v>-253689.4</v>
      </c>
      <c r="BJ1437" s="11">
        <f>BJ1438</f>
        <v>0</v>
      </c>
      <c r="BK1437" s="11">
        <f>BK1438</f>
        <v>0</v>
      </c>
      <c r="BL1437" s="11">
        <f t="shared" si="3454"/>
        <v>1256145.4376400001</v>
      </c>
      <c r="BM1437" s="11">
        <f>BM1438</f>
        <v>0</v>
      </c>
      <c r="BN1437" s="43">
        <f t="shared" si="3547"/>
        <v>1256145.4376400001</v>
      </c>
      <c r="BO1437" s="11">
        <f t="shared" si="3551"/>
        <v>76209</v>
      </c>
      <c r="BP1437" s="11">
        <f>BP1438</f>
        <v>0</v>
      </c>
      <c r="BQ1437" s="43">
        <f t="shared" si="3549"/>
        <v>76209</v>
      </c>
      <c r="BR1437" s="11">
        <f t="shared" si="3552"/>
        <v>428976.70999999996</v>
      </c>
      <c r="BS1437" s="11">
        <f>BS1438</f>
        <v>0</v>
      </c>
      <c r="BT1437" s="43">
        <f t="shared" si="3550"/>
        <v>428976.70999999996</v>
      </c>
      <c r="BU1437" s="11">
        <f>BU1438</f>
        <v>0</v>
      </c>
      <c r="BV1437" s="21"/>
      <c r="BW1437" s="21"/>
      <c r="BX1437" s="1" t="str">
        <f t="shared" si="3553"/>
        <v/>
      </c>
    </row>
    <row r="1438" spans="1:77" ht="15.6" customHeight="1" x14ac:dyDescent="0.3">
      <c r="A1438" s="62" t="s">
        <v>930</v>
      </c>
      <c r="B1438" s="63">
        <v>400</v>
      </c>
      <c r="C1438" s="62" t="s">
        <v>66</v>
      </c>
      <c r="D1438" s="62" t="s">
        <v>43</v>
      </c>
      <c r="E1438" s="64" t="s">
        <v>755</v>
      </c>
      <c r="F1438" s="11">
        <v>600000</v>
      </c>
      <c r="G1438" s="11">
        <v>216209</v>
      </c>
      <c r="H1438" s="11">
        <v>800000</v>
      </c>
      <c r="I1438" s="11"/>
      <c r="J1438" s="11"/>
      <c r="K1438" s="11"/>
      <c r="L1438" s="11">
        <f t="shared" si="3388"/>
        <v>600000</v>
      </c>
      <c r="M1438" s="11">
        <f t="shared" si="3389"/>
        <v>216209</v>
      </c>
      <c r="N1438" s="11">
        <f t="shared" si="3390"/>
        <v>800000</v>
      </c>
      <c r="O1438" s="11">
        <f>16916.26938+204092.618+26930.672</f>
        <v>247939.55937999999</v>
      </c>
      <c r="P1438" s="11"/>
      <c r="Q1438" s="11">
        <v>-231023.29</v>
      </c>
      <c r="R1438" s="11">
        <f t="shared" si="3466"/>
        <v>847939.55937999999</v>
      </c>
      <c r="S1438" s="11">
        <f t="shared" si="3467"/>
        <v>216209</v>
      </c>
      <c r="T1438" s="11">
        <f t="shared" si="3468"/>
        <v>568976.71</v>
      </c>
      <c r="U1438" s="11">
        <f>87800.0887+38759.34556</f>
        <v>126559.43425999999</v>
      </c>
      <c r="V1438" s="11"/>
      <c r="W1438" s="11"/>
      <c r="X1438" s="11">
        <f t="shared" si="3469"/>
        <v>974498.99364</v>
      </c>
      <c r="Y1438" s="11">
        <f t="shared" si="3470"/>
        <v>216209</v>
      </c>
      <c r="Z1438" s="11">
        <f t="shared" si="3471"/>
        <v>568976.71</v>
      </c>
      <c r="AA1438" s="11">
        <v>609208.56999999995</v>
      </c>
      <c r="AB1438" s="11"/>
      <c r="AC1438" s="11"/>
      <c r="AD1438" s="11">
        <f t="shared" si="3472"/>
        <v>1583707.5636399998</v>
      </c>
      <c r="AE1438" s="11">
        <f t="shared" si="3473"/>
        <v>216209</v>
      </c>
      <c r="AF1438" s="11">
        <f t="shared" si="3474"/>
        <v>568976.71</v>
      </c>
      <c r="AG1438" s="11"/>
      <c r="AH1438" s="11">
        <f t="shared" si="3475"/>
        <v>1583707.5636399998</v>
      </c>
      <c r="AI1438" s="11">
        <f t="shared" si="3476"/>
        <v>216209</v>
      </c>
      <c r="AJ1438" s="11">
        <f t="shared" si="3477"/>
        <v>568976.71</v>
      </c>
      <c r="AK1438" s="11"/>
      <c r="AL1438" s="11"/>
      <c r="AM1438" s="11"/>
      <c r="AN1438" s="11">
        <f t="shared" si="3478"/>
        <v>1583707.5636399998</v>
      </c>
      <c r="AO1438" s="11">
        <f t="shared" si="3479"/>
        <v>216209</v>
      </c>
      <c r="AP1438" s="11">
        <f t="shared" si="3480"/>
        <v>568976.71</v>
      </c>
      <c r="AQ1438" s="11">
        <v>46931.813000000002</v>
      </c>
      <c r="AR1438" s="11"/>
      <c r="AS1438" s="11"/>
      <c r="AT1438" s="11">
        <f t="shared" si="3481"/>
        <v>1630639.3766399999</v>
      </c>
      <c r="AU1438" s="11">
        <f t="shared" si="3482"/>
        <v>216209</v>
      </c>
      <c r="AV1438" s="11">
        <f t="shared" si="3483"/>
        <v>568976.71</v>
      </c>
      <c r="AW1438" s="11">
        <f>18226.374-140000</f>
        <v>-121773.626</v>
      </c>
      <c r="AX1438" s="11">
        <v>-140000</v>
      </c>
      <c r="AY1438" s="11">
        <v>-140000</v>
      </c>
      <c r="AZ1438" s="11">
        <f t="shared" si="3484"/>
        <v>1508865.75064</v>
      </c>
      <c r="BA1438" s="11">
        <f t="shared" si="3485"/>
        <v>76209</v>
      </c>
      <c r="BB1438" s="11">
        <f t="shared" si="3486"/>
        <v>428976.70999999996</v>
      </c>
      <c r="BC1438" s="11">
        <f>954.087+15</f>
        <v>969.08699999999999</v>
      </c>
      <c r="BD1438" s="11"/>
      <c r="BE1438" s="11"/>
      <c r="BF1438" s="11">
        <f t="shared" si="3487"/>
        <v>1509834.83764</v>
      </c>
      <c r="BG1438" s="11">
        <f t="shared" si="3488"/>
        <v>76209</v>
      </c>
      <c r="BH1438" s="11">
        <f t="shared" si="3489"/>
        <v>428976.70999999996</v>
      </c>
      <c r="BI1438" s="11">
        <v>-253689.4</v>
      </c>
      <c r="BJ1438" s="11"/>
      <c r="BK1438" s="11"/>
      <c r="BL1438" s="11">
        <f t="shared" si="3454"/>
        <v>1256145.4376400001</v>
      </c>
      <c r="BM1438" s="11"/>
      <c r="BN1438" s="43">
        <f t="shared" si="3547"/>
        <v>1256145.4376400001</v>
      </c>
      <c r="BO1438" s="11">
        <f t="shared" si="3551"/>
        <v>76209</v>
      </c>
      <c r="BP1438" s="11"/>
      <c r="BQ1438" s="43">
        <f t="shared" si="3549"/>
        <v>76209</v>
      </c>
      <c r="BR1438" s="11">
        <f t="shared" si="3552"/>
        <v>428976.70999999996</v>
      </c>
      <c r="BS1438" s="11"/>
      <c r="BT1438" s="43">
        <f t="shared" si="3550"/>
        <v>428976.70999999996</v>
      </c>
      <c r="BU1438" s="11"/>
      <c r="BV1438" s="21"/>
      <c r="BW1438" s="21"/>
      <c r="BX1438" s="1" t="str">
        <f t="shared" si="3553"/>
        <v>0501</v>
      </c>
    </row>
    <row r="1439" spans="1:77" ht="15.6" customHeight="1" x14ac:dyDescent="0.3">
      <c r="A1439" s="62" t="s">
        <v>930</v>
      </c>
      <c r="B1439" s="63" t="s">
        <v>58</v>
      </c>
      <c r="C1439" s="62"/>
      <c r="D1439" s="62"/>
      <c r="E1439" s="64" t="s">
        <v>59</v>
      </c>
      <c r="F1439" s="11"/>
      <c r="G1439" s="11"/>
      <c r="H1439" s="11"/>
      <c r="I1439" s="11"/>
      <c r="J1439" s="11"/>
      <c r="K1439" s="11"/>
      <c r="L1439" s="11"/>
      <c r="M1439" s="11"/>
      <c r="N1439" s="11"/>
      <c r="O1439" s="11">
        <f t="shared" si="3561"/>
        <v>306.68700000000001</v>
      </c>
      <c r="P1439" s="11">
        <f t="shared" si="3562"/>
        <v>0</v>
      </c>
      <c r="Q1439" s="11">
        <f t="shared" si="3563"/>
        <v>0</v>
      </c>
      <c r="R1439" s="11">
        <f t="shared" si="3466"/>
        <v>306.68700000000001</v>
      </c>
      <c r="S1439" s="11">
        <f t="shared" si="3467"/>
        <v>0</v>
      </c>
      <c r="T1439" s="11">
        <f t="shared" si="3468"/>
        <v>0</v>
      </c>
      <c r="U1439" s="11">
        <f>U1440</f>
        <v>0</v>
      </c>
      <c r="V1439" s="11">
        <f>V1440</f>
        <v>0</v>
      </c>
      <c r="W1439" s="11">
        <f>W1440</f>
        <v>0</v>
      </c>
      <c r="X1439" s="11">
        <f t="shared" si="3469"/>
        <v>306.68700000000001</v>
      </c>
      <c r="Y1439" s="11">
        <f t="shared" si="3470"/>
        <v>0</v>
      </c>
      <c r="Z1439" s="11">
        <f t="shared" si="3471"/>
        <v>0</v>
      </c>
      <c r="AA1439" s="11">
        <f>AA1440</f>
        <v>0</v>
      </c>
      <c r="AB1439" s="11">
        <f>AB1440</f>
        <v>0</v>
      </c>
      <c r="AC1439" s="11">
        <f>AC1440</f>
        <v>0</v>
      </c>
      <c r="AD1439" s="11">
        <f t="shared" si="3472"/>
        <v>306.68700000000001</v>
      </c>
      <c r="AE1439" s="11">
        <f t="shared" si="3473"/>
        <v>0</v>
      </c>
      <c r="AF1439" s="11">
        <f t="shared" si="3474"/>
        <v>0</v>
      </c>
      <c r="AG1439" s="11">
        <f>AG1440</f>
        <v>0</v>
      </c>
      <c r="AH1439" s="11">
        <f t="shared" si="3475"/>
        <v>306.68700000000001</v>
      </c>
      <c r="AI1439" s="11">
        <f t="shared" si="3476"/>
        <v>0</v>
      </c>
      <c r="AJ1439" s="11">
        <f t="shared" si="3477"/>
        <v>0</v>
      </c>
      <c r="AK1439" s="11">
        <f>AK1440</f>
        <v>0</v>
      </c>
      <c r="AL1439" s="11">
        <f>AL1440</f>
        <v>0</v>
      </c>
      <c r="AM1439" s="11">
        <f>AM1440</f>
        <v>0</v>
      </c>
      <c r="AN1439" s="11">
        <f t="shared" si="3478"/>
        <v>306.68700000000001</v>
      </c>
      <c r="AO1439" s="11">
        <f t="shared" si="3479"/>
        <v>0</v>
      </c>
      <c r="AP1439" s="11">
        <f t="shared" si="3480"/>
        <v>0</v>
      </c>
      <c r="AQ1439" s="11">
        <f>AQ1440</f>
        <v>0</v>
      </c>
      <c r="AR1439" s="11">
        <f>AR1440</f>
        <v>0</v>
      </c>
      <c r="AS1439" s="11">
        <f>AS1440</f>
        <v>0</v>
      </c>
      <c r="AT1439" s="11">
        <f t="shared" si="3481"/>
        <v>306.68700000000001</v>
      </c>
      <c r="AU1439" s="11">
        <f t="shared" si="3482"/>
        <v>0</v>
      </c>
      <c r="AV1439" s="11">
        <f t="shared" si="3483"/>
        <v>0</v>
      </c>
      <c r="AW1439" s="11">
        <f>AW1440</f>
        <v>4152.7700000000004</v>
      </c>
      <c r="AX1439" s="11">
        <f>AX1440</f>
        <v>0</v>
      </c>
      <c r="AY1439" s="11">
        <f>AY1440</f>
        <v>0</v>
      </c>
      <c r="AZ1439" s="11">
        <f t="shared" si="3484"/>
        <v>4459.4570000000003</v>
      </c>
      <c r="BA1439" s="11">
        <f t="shared" si="3485"/>
        <v>0</v>
      </c>
      <c r="BB1439" s="11">
        <f t="shared" si="3486"/>
        <v>0</v>
      </c>
      <c r="BC1439" s="11">
        <f>BC1440</f>
        <v>0</v>
      </c>
      <c r="BD1439" s="11">
        <f>BD1440</f>
        <v>0</v>
      </c>
      <c r="BE1439" s="11">
        <f>BE1440</f>
        <v>0</v>
      </c>
      <c r="BF1439" s="11">
        <f t="shared" si="3487"/>
        <v>4459.4570000000003</v>
      </c>
      <c r="BG1439" s="11">
        <f t="shared" si="3488"/>
        <v>0</v>
      </c>
      <c r="BH1439" s="11">
        <f t="shared" si="3489"/>
        <v>0</v>
      </c>
      <c r="BI1439" s="11">
        <f>BI1440</f>
        <v>0</v>
      </c>
      <c r="BJ1439" s="11">
        <f>BJ1440</f>
        <v>0</v>
      </c>
      <c r="BK1439" s="11">
        <f>BK1440</f>
        <v>0</v>
      </c>
      <c r="BL1439" s="11">
        <f t="shared" si="3454"/>
        <v>4459.4570000000003</v>
      </c>
      <c r="BM1439" s="11">
        <f>BM1440</f>
        <v>0</v>
      </c>
      <c r="BN1439" s="43">
        <f t="shared" si="3547"/>
        <v>4459.4570000000003</v>
      </c>
      <c r="BO1439" s="11">
        <f t="shared" si="3551"/>
        <v>0</v>
      </c>
      <c r="BP1439" s="11">
        <f>BP1440</f>
        <v>0</v>
      </c>
      <c r="BQ1439" s="43">
        <f t="shared" si="3549"/>
        <v>0</v>
      </c>
      <c r="BR1439" s="11">
        <f t="shared" si="3552"/>
        <v>0</v>
      </c>
      <c r="BS1439" s="11">
        <f>BS1440</f>
        <v>0</v>
      </c>
      <c r="BT1439" s="43">
        <f t="shared" si="3550"/>
        <v>0</v>
      </c>
      <c r="BU1439" s="11">
        <f>BU1440</f>
        <v>0</v>
      </c>
      <c r="BV1439" s="21"/>
      <c r="BW1439" s="21"/>
      <c r="BX1439" s="1" t="str">
        <f t="shared" si="3553"/>
        <v/>
      </c>
    </row>
    <row r="1440" spans="1:77" ht="15.6" customHeight="1" x14ac:dyDescent="0.3">
      <c r="A1440" s="62" t="s">
        <v>930</v>
      </c>
      <c r="B1440" s="63">
        <v>800</v>
      </c>
      <c r="C1440" s="62" t="s">
        <v>66</v>
      </c>
      <c r="D1440" s="62" t="s">
        <v>43</v>
      </c>
      <c r="E1440" s="64" t="s">
        <v>755</v>
      </c>
      <c r="F1440" s="11"/>
      <c r="G1440" s="11"/>
      <c r="H1440" s="11"/>
      <c r="I1440" s="11"/>
      <c r="J1440" s="11"/>
      <c r="K1440" s="11"/>
      <c r="L1440" s="11"/>
      <c r="M1440" s="11"/>
      <c r="N1440" s="11"/>
      <c r="O1440" s="11">
        <f>306.687</f>
        <v>306.68700000000001</v>
      </c>
      <c r="P1440" s="11"/>
      <c r="Q1440" s="11"/>
      <c r="R1440" s="11">
        <f t="shared" si="3466"/>
        <v>306.68700000000001</v>
      </c>
      <c r="S1440" s="11">
        <f t="shared" si="3467"/>
        <v>0</v>
      </c>
      <c r="T1440" s="11">
        <f t="shared" si="3468"/>
        <v>0</v>
      </c>
      <c r="U1440" s="11"/>
      <c r="V1440" s="11"/>
      <c r="W1440" s="11"/>
      <c r="X1440" s="11">
        <f t="shared" si="3469"/>
        <v>306.68700000000001</v>
      </c>
      <c r="Y1440" s="11">
        <f t="shared" si="3470"/>
        <v>0</v>
      </c>
      <c r="Z1440" s="11">
        <f t="shared" si="3471"/>
        <v>0</v>
      </c>
      <c r="AA1440" s="11"/>
      <c r="AB1440" s="11"/>
      <c r="AC1440" s="11"/>
      <c r="AD1440" s="11">
        <f t="shared" si="3472"/>
        <v>306.68700000000001</v>
      </c>
      <c r="AE1440" s="11">
        <f t="shared" si="3473"/>
        <v>0</v>
      </c>
      <c r="AF1440" s="11">
        <f t="shared" si="3474"/>
        <v>0</v>
      </c>
      <c r="AG1440" s="11"/>
      <c r="AH1440" s="11">
        <f t="shared" si="3475"/>
        <v>306.68700000000001</v>
      </c>
      <c r="AI1440" s="11">
        <f t="shared" si="3476"/>
        <v>0</v>
      </c>
      <c r="AJ1440" s="11">
        <f t="shared" si="3477"/>
        <v>0</v>
      </c>
      <c r="AK1440" s="11"/>
      <c r="AL1440" s="11"/>
      <c r="AM1440" s="11"/>
      <c r="AN1440" s="11">
        <f t="shared" si="3478"/>
        <v>306.68700000000001</v>
      </c>
      <c r="AO1440" s="11">
        <f t="shared" si="3479"/>
        <v>0</v>
      </c>
      <c r="AP1440" s="11">
        <f t="shared" si="3480"/>
        <v>0</v>
      </c>
      <c r="AQ1440" s="11"/>
      <c r="AR1440" s="11"/>
      <c r="AS1440" s="11"/>
      <c r="AT1440" s="11">
        <f t="shared" si="3481"/>
        <v>306.68700000000001</v>
      </c>
      <c r="AU1440" s="11">
        <f t="shared" si="3482"/>
        <v>0</v>
      </c>
      <c r="AV1440" s="11">
        <f t="shared" si="3483"/>
        <v>0</v>
      </c>
      <c r="AW1440" s="11">
        <v>4152.7700000000004</v>
      </c>
      <c r="AX1440" s="11"/>
      <c r="AY1440" s="11"/>
      <c r="AZ1440" s="11">
        <f t="shared" si="3484"/>
        <v>4459.4570000000003</v>
      </c>
      <c r="BA1440" s="11">
        <f t="shared" si="3485"/>
        <v>0</v>
      </c>
      <c r="BB1440" s="11">
        <f t="shared" si="3486"/>
        <v>0</v>
      </c>
      <c r="BC1440" s="11"/>
      <c r="BD1440" s="11"/>
      <c r="BE1440" s="11"/>
      <c r="BF1440" s="11">
        <f t="shared" si="3487"/>
        <v>4459.4570000000003</v>
      </c>
      <c r="BG1440" s="11">
        <f t="shared" si="3488"/>
        <v>0</v>
      </c>
      <c r="BH1440" s="11">
        <f t="shared" si="3489"/>
        <v>0</v>
      </c>
      <c r="BI1440" s="11"/>
      <c r="BJ1440" s="11"/>
      <c r="BK1440" s="11"/>
      <c r="BL1440" s="11">
        <f t="shared" si="3454"/>
        <v>4459.4570000000003</v>
      </c>
      <c r="BM1440" s="11"/>
      <c r="BN1440" s="43">
        <f t="shared" si="3547"/>
        <v>4459.4570000000003</v>
      </c>
      <c r="BO1440" s="11">
        <f t="shared" si="3551"/>
        <v>0</v>
      </c>
      <c r="BP1440" s="11"/>
      <c r="BQ1440" s="43">
        <f t="shared" si="3549"/>
        <v>0</v>
      </c>
      <c r="BR1440" s="11">
        <f t="shared" si="3552"/>
        <v>0</v>
      </c>
      <c r="BS1440" s="11"/>
      <c r="BT1440" s="43">
        <f t="shared" si="3550"/>
        <v>0</v>
      </c>
      <c r="BU1440" s="11"/>
      <c r="BV1440" s="21"/>
      <c r="BW1440" s="21"/>
      <c r="BX1440" s="1" t="str">
        <f t="shared" si="3553"/>
        <v>0501</v>
      </c>
    </row>
    <row r="1441" spans="1:76" ht="124.8" customHeight="1" x14ac:dyDescent="0.3">
      <c r="A1441" s="62" t="s">
        <v>932</v>
      </c>
      <c r="B1441" s="63"/>
      <c r="C1441" s="62"/>
      <c r="D1441" s="62"/>
      <c r="E1441" s="65" t="s">
        <v>933</v>
      </c>
      <c r="F1441" s="11"/>
      <c r="G1441" s="11"/>
      <c r="H1441" s="11"/>
      <c r="I1441" s="11"/>
      <c r="J1441" s="11"/>
      <c r="K1441" s="11"/>
      <c r="L1441" s="11"/>
      <c r="M1441" s="11"/>
      <c r="N1441" s="11"/>
      <c r="O1441" s="11"/>
      <c r="P1441" s="11"/>
      <c r="Q1441" s="11"/>
      <c r="R1441" s="11"/>
      <c r="S1441" s="11"/>
      <c r="T1441" s="11"/>
      <c r="U1441" s="11"/>
      <c r="V1441" s="11"/>
      <c r="W1441" s="11"/>
      <c r="X1441" s="11"/>
      <c r="Y1441" s="11"/>
      <c r="Z1441" s="11"/>
      <c r="AA1441" s="11"/>
      <c r="AB1441" s="11"/>
      <c r="AC1441" s="11"/>
      <c r="AD1441" s="11"/>
      <c r="AE1441" s="11"/>
      <c r="AF1441" s="11"/>
      <c r="AG1441" s="11"/>
      <c r="AH1441" s="11"/>
      <c r="AI1441" s="11"/>
      <c r="AJ1441" s="11"/>
      <c r="AK1441" s="11"/>
      <c r="AL1441" s="11"/>
      <c r="AM1441" s="11"/>
      <c r="AN1441" s="11"/>
      <c r="AO1441" s="11"/>
      <c r="AP1441" s="11"/>
      <c r="AQ1441" s="11"/>
      <c r="AR1441" s="11"/>
      <c r="AS1441" s="11"/>
      <c r="AT1441" s="11"/>
      <c r="AU1441" s="11"/>
      <c r="AV1441" s="11"/>
      <c r="AW1441" s="11">
        <f t="shared" ref="AW1441:AW1442" si="3564">AW1442</f>
        <v>140000</v>
      </c>
      <c r="AX1441" s="11">
        <f t="shared" ref="AX1441:AX1442" si="3565">AX1442</f>
        <v>140000</v>
      </c>
      <c r="AY1441" s="11">
        <f t="shared" ref="AY1441:AY1442" si="3566">AY1442</f>
        <v>140000</v>
      </c>
      <c r="AZ1441" s="11">
        <f t="shared" si="3484"/>
        <v>140000</v>
      </c>
      <c r="BA1441" s="11">
        <f t="shared" si="3485"/>
        <v>140000</v>
      </c>
      <c r="BB1441" s="11">
        <f t="shared" si="3486"/>
        <v>140000</v>
      </c>
      <c r="BC1441" s="11">
        <f t="shared" ref="BC1441:BC1442" si="3567">BC1442</f>
        <v>0</v>
      </c>
      <c r="BD1441" s="11">
        <f t="shared" ref="BD1441:BD1442" si="3568">BD1442</f>
        <v>0</v>
      </c>
      <c r="BE1441" s="11">
        <f t="shared" ref="BE1441:BE1442" si="3569">BE1442</f>
        <v>0</v>
      </c>
      <c r="BF1441" s="11">
        <f t="shared" si="3487"/>
        <v>140000</v>
      </c>
      <c r="BG1441" s="11">
        <f t="shared" si="3488"/>
        <v>140000</v>
      </c>
      <c r="BH1441" s="11">
        <f t="shared" si="3489"/>
        <v>140000</v>
      </c>
      <c r="BI1441" s="11">
        <f t="shared" ref="BI1441:BI1442" si="3570">BI1442</f>
        <v>0</v>
      </c>
      <c r="BJ1441" s="11">
        <f t="shared" ref="BJ1441:BJ1442" si="3571">BJ1442</f>
        <v>0</v>
      </c>
      <c r="BK1441" s="11">
        <f t="shared" ref="BK1441:BK1442" si="3572">BK1442</f>
        <v>0</v>
      </c>
      <c r="BL1441" s="11">
        <f t="shared" si="3454"/>
        <v>140000</v>
      </c>
      <c r="BM1441" s="11">
        <f t="shared" ref="BM1441:BM1442" si="3573">BM1442</f>
        <v>0</v>
      </c>
      <c r="BN1441" s="43">
        <f t="shared" si="3547"/>
        <v>140000</v>
      </c>
      <c r="BO1441" s="11">
        <f t="shared" si="3551"/>
        <v>140000</v>
      </c>
      <c r="BP1441" s="11">
        <f t="shared" ref="BP1441:BU1442" si="3574">BP1442</f>
        <v>0</v>
      </c>
      <c r="BQ1441" s="43">
        <f t="shared" si="3549"/>
        <v>140000</v>
      </c>
      <c r="BR1441" s="11">
        <f t="shared" si="3552"/>
        <v>140000</v>
      </c>
      <c r="BS1441" s="11">
        <f t="shared" si="3574"/>
        <v>0</v>
      </c>
      <c r="BT1441" s="43">
        <f t="shared" si="3550"/>
        <v>140000</v>
      </c>
      <c r="BU1441" s="11">
        <f t="shared" si="3574"/>
        <v>0</v>
      </c>
      <c r="BV1441" s="21"/>
      <c r="BW1441" s="21"/>
      <c r="BX1441" s="1" t="str">
        <f t="shared" si="3553"/>
        <v/>
      </c>
    </row>
    <row r="1442" spans="1:76" ht="46.8" customHeight="1" x14ac:dyDescent="0.3">
      <c r="A1442" s="62" t="s">
        <v>932</v>
      </c>
      <c r="B1442" s="63" t="s">
        <v>41</v>
      </c>
      <c r="C1442" s="62"/>
      <c r="D1442" s="62"/>
      <c r="E1442" s="64" t="s">
        <v>42</v>
      </c>
      <c r="F1442" s="11"/>
      <c r="G1442" s="11"/>
      <c r="H1442" s="11"/>
      <c r="I1442" s="11"/>
      <c r="J1442" s="11"/>
      <c r="K1442" s="11"/>
      <c r="L1442" s="11"/>
      <c r="M1442" s="11"/>
      <c r="N1442" s="11"/>
      <c r="O1442" s="11"/>
      <c r="P1442" s="11"/>
      <c r="Q1442" s="11"/>
      <c r="R1442" s="11"/>
      <c r="S1442" s="11"/>
      <c r="T1442" s="11"/>
      <c r="U1442" s="11"/>
      <c r="V1442" s="11"/>
      <c r="W1442" s="11"/>
      <c r="X1442" s="11"/>
      <c r="Y1442" s="11"/>
      <c r="Z1442" s="11"/>
      <c r="AA1442" s="11"/>
      <c r="AB1442" s="11"/>
      <c r="AC1442" s="11"/>
      <c r="AD1442" s="11"/>
      <c r="AE1442" s="11"/>
      <c r="AF1442" s="11"/>
      <c r="AG1442" s="11"/>
      <c r="AH1442" s="11"/>
      <c r="AI1442" s="11"/>
      <c r="AJ1442" s="11"/>
      <c r="AK1442" s="11"/>
      <c r="AL1442" s="11"/>
      <c r="AM1442" s="11"/>
      <c r="AN1442" s="11"/>
      <c r="AO1442" s="11"/>
      <c r="AP1442" s="11"/>
      <c r="AQ1442" s="11"/>
      <c r="AR1442" s="11"/>
      <c r="AS1442" s="11"/>
      <c r="AT1442" s="11"/>
      <c r="AU1442" s="11"/>
      <c r="AV1442" s="11"/>
      <c r="AW1442" s="11">
        <f t="shared" si="3564"/>
        <v>140000</v>
      </c>
      <c r="AX1442" s="11">
        <f t="shared" si="3565"/>
        <v>140000</v>
      </c>
      <c r="AY1442" s="11">
        <f t="shared" si="3566"/>
        <v>140000</v>
      </c>
      <c r="AZ1442" s="11">
        <f t="shared" si="3484"/>
        <v>140000</v>
      </c>
      <c r="BA1442" s="11">
        <f t="shared" si="3485"/>
        <v>140000</v>
      </c>
      <c r="BB1442" s="11">
        <f t="shared" si="3486"/>
        <v>140000</v>
      </c>
      <c r="BC1442" s="11">
        <f t="shared" si="3567"/>
        <v>0</v>
      </c>
      <c r="BD1442" s="11">
        <f t="shared" si="3568"/>
        <v>0</v>
      </c>
      <c r="BE1442" s="11">
        <f t="shared" si="3569"/>
        <v>0</v>
      </c>
      <c r="BF1442" s="11">
        <f t="shared" si="3487"/>
        <v>140000</v>
      </c>
      <c r="BG1442" s="11">
        <f t="shared" si="3488"/>
        <v>140000</v>
      </c>
      <c r="BH1442" s="11">
        <f t="shared" si="3489"/>
        <v>140000</v>
      </c>
      <c r="BI1442" s="11">
        <f t="shared" si="3570"/>
        <v>0</v>
      </c>
      <c r="BJ1442" s="11">
        <f t="shared" si="3571"/>
        <v>0</v>
      </c>
      <c r="BK1442" s="11">
        <f t="shared" si="3572"/>
        <v>0</v>
      </c>
      <c r="BL1442" s="11">
        <f t="shared" si="3454"/>
        <v>140000</v>
      </c>
      <c r="BM1442" s="11">
        <f t="shared" si="3573"/>
        <v>0</v>
      </c>
      <c r="BN1442" s="43">
        <f t="shared" si="3547"/>
        <v>140000</v>
      </c>
      <c r="BO1442" s="11">
        <f t="shared" si="3551"/>
        <v>140000</v>
      </c>
      <c r="BP1442" s="11">
        <f t="shared" si="3574"/>
        <v>0</v>
      </c>
      <c r="BQ1442" s="43">
        <f t="shared" si="3549"/>
        <v>140000</v>
      </c>
      <c r="BR1442" s="11">
        <f t="shared" si="3552"/>
        <v>140000</v>
      </c>
      <c r="BS1442" s="11">
        <f t="shared" si="3574"/>
        <v>0</v>
      </c>
      <c r="BT1442" s="43">
        <f t="shared" si="3550"/>
        <v>140000</v>
      </c>
      <c r="BU1442" s="11">
        <f t="shared" si="3574"/>
        <v>0</v>
      </c>
      <c r="BV1442" s="21"/>
      <c r="BW1442" s="21"/>
      <c r="BX1442" s="1" t="str">
        <f t="shared" si="3553"/>
        <v/>
      </c>
    </row>
    <row r="1443" spans="1:76" ht="15.6" customHeight="1" x14ac:dyDescent="0.3">
      <c r="A1443" s="62" t="s">
        <v>932</v>
      </c>
      <c r="B1443" s="63">
        <v>400</v>
      </c>
      <c r="C1443" s="62" t="s">
        <v>66</v>
      </c>
      <c r="D1443" s="62" t="s">
        <v>43</v>
      </c>
      <c r="E1443" s="64" t="s">
        <v>755</v>
      </c>
      <c r="F1443" s="11"/>
      <c r="G1443" s="11"/>
      <c r="H1443" s="11"/>
      <c r="I1443" s="11"/>
      <c r="J1443" s="11"/>
      <c r="K1443" s="11"/>
      <c r="L1443" s="11"/>
      <c r="M1443" s="11"/>
      <c r="N1443" s="11"/>
      <c r="O1443" s="11"/>
      <c r="P1443" s="11"/>
      <c r="Q1443" s="11"/>
      <c r="R1443" s="11"/>
      <c r="S1443" s="11"/>
      <c r="T1443" s="11"/>
      <c r="U1443" s="11"/>
      <c r="V1443" s="11"/>
      <c r="W1443" s="11"/>
      <c r="X1443" s="11"/>
      <c r="Y1443" s="11"/>
      <c r="Z1443" s="11"/>
      <c r="AA1443" s="11"/>
      <c r="AB1443" s="11"/>
      <c r="AC1443" s="11"/>
      <c r="AD1443" s="11"/>
      <c r="AE1443" s="11"/>
      <c r="AF1443" s="11"/>
      <c r="AG1443" s="11"/>
      <c r="AH1443" s="11"/>
      <c r="AI1443" s="11"/>
      <c r="AJ1443" s="11"/>
      <c r="AK1443" s="11"/>
      <c r="AL1443" s="11"/>
      <c r="AM1443" s="11"/>
      <c r="AN1443" s="11"/>
      <c r="AO1443" s="11"/>
      <c r="AP1443" s="11"/>
      <c r="AQ1443" s="11"/>
      <c r="AR1443" s="11"/>
      <c r="AS1443" s="11"/>
      <c r="AT1443" s="11"/>
      <c r="AU1443" s="11"/>
      <c r="AV1443" s="11"/>
      <c r="AW1443" s="11">
        <v>140000</v>
      </c>
      <c r="AX1443" s="11">
        <v>140000</v>
      </c>
      <c r="AY1443" s="11">
        <v>140000</v>
      </c>
      <c r="AZ1443" s="11">
        <f t="shared" si="3484"/>
        <v>140000</v>
      </c>
      <c r="BA1443" s="11">
        <f t="shared" si="3485"/>
        <v>140000</v>
      </c>
      <c r="BB1443" s="11">
        <f t="shared" si="3486"/>
        <v>140000</v>
      </c>
      <c r="BC1443" s="11"/>
      <c r="BD1443" s="11"/>
      <c r="BE1443" s="11"/>
      <c r="BF1443" s="11">
        <f t="shared" si="3487"/>
        <v>140000</v>
      </c>
      <c r="BG1443" s="11">
        <f t="shared" si="3488"/>
        <v>140000</v>
      </c>
      <c r="BH1443" s="11">
        <f t="shared" si="3489"/>
        <v>140000</v>
      </c>
      <c r="BI1443" s="11"/>
      <c r="BJ1443" s="11"/>
      <c r="BK1443" s="11"/>
      <c r="BL1443" s="11">
        <f t="shared" si="3454"/>
        <v>140000</v>
      </c>
      <c r="BM1443" s="11"/>
      <c r="BN1443" s="43">
        <f t="shared" si="3547"/>
        <v>140000</v>
      </c>
      <c r="BO1443" s="11">
        <f t="shared" si="3551"/>
        <v>140000</v>
      </c>
      <c r="BP1443" s="11"/>
      <c r="BQ1443" s="43">
        <f t="shared" si="3549"/>
        <v>140000</v>
      </c>
      <c r="BR1443" s="11">
        <f t="shared" si="3552"/>
        <v>140000</v>
      </c>
      <c r="BS1443" s="11"/>
      <c r="BT1443" s="43">
        <f t="shared" si="3550"/>
        <v>140000</v>
      </c>
      <c r="BU1443" s="11"/>
      <c r="BV1443" s="21"/>
      <c r="BW1443" s="21"/>
      <c r="BX1443" s="1" t="str">
        <f t="shared" si="3553"/>
        <v>0501</v>
      </c>
    </row>
    <row r="1444" spans="1:76" ht="46.8" customHeight="1" x14ac:dyDescent="0.3">
      <c r="A1444" s="62" t="s">
        <v>934</v>
      </c>
      <c r="B1444" s="63"/>
      <c r="C1444" s="62"/>
      <c r="D1444" s="62"/>
      <c r="E1444" s="64" t="s">
        <v>935</v>
      </c>
      <c r="F1444" s="11">
        <f t="shared" ref="F1444:K1444" si="3575">F1445+F1448+F1451+F1456</f>
        <v>613505.5</v>
      </c>
      <c r="G1444" s="11">
        <f t="shared" si="3575"/>
        <v>681374.3</v>
      </c>
      <c r="H1444" s="11">
        <f t="shared" si="3575"/>
        <v>772368.3</v>
      </c>
      <c r="I1444" s="11">
        <f t="shared" si="3575"/>
        <v>0</v>
      </c>
      <c r="J1444" s="11">
        <f t="shared" si="3575"/>
        <v>0</v>
      </c>
      <c r="K1444" s="11">
        <f t="shared" si="3575"/>
        <v>0</v>
      </c>
      <c r="L1444" s="11">
        <f t="shared" si="3388"/>
        <v>613505.5</v>
      </c>
      <c r="M1444" s="11">
        <f t="shared" si="3389"/>
        <v>681374.3</v>
      </c>
      <c r="N1444" s="11">
        <f t="shared" si="3390"/>
        <v>772368.3</v>
      </c>
      <c r="O1444" s="11">
        <f>O1445+O1448+O1451+O1456</f>
        <v>0</v>
      </c>
      <c r="P1444" s="11">
        <f>P1445+P1448+P1451+P1456</f>
        <v>0</v>
      </c>
      <c r="Q1444" s="11">
        <f>Q1445+Q1448+Q1451+Q1456</f>
        <v>0</v>
      </c>
      <c r="R1444" s="11">
        <f t="shared" si="3466"/>
        <v>613505.5</v>
      </c>
      <c r="S1444" s="11">
        <f t="shared" si="3467"/>
        <v>681374.3</v>
      </c>
      <c r="T1444" s="11">
        <f t="shared" si="3468"/>
        <v>772368.3</v>
      </c>
      <c r="U1444" s="11">
        <f>U1445+U1448+U1451+U1456</f>
        <v>0</v>
      </c>
      <c r="V1444" s="11">
        <f>V1445+V1448+V1451+V1456</f>
        <v>0</v>
      </c>
      <c r="W1444" s="11">
        <f>W1445+W1448+W1451+W1456</f>
        <v>0</v>
      </c>
      <c r="X1444" s="11">
        <f t="shared" si="3469"/>
        <v>613505.5</v>
      </c>
      <c r="Y1444" s="11">
        <f t="shared" si="3470"/>
        <v>681374.3</v>
      </c>
      <c r="Z1444" s="11">
        <f t="shared" si="3471"/>
        <v>772368.3</v>
      </c>
      <c r="AA1444" s="11">
        <f>AA1445+AA1448+AA1451+AA1456</f>
        <v>0</v>
      </c>
      <c r="AB1444" s="11">
        <f>AB1445+AB1448+AB1451+AB1456</f>
        <v>0</v>
      </c>
      <c r="AC1444" s="11">
        <f>AC1445+AC1448+AC1451+AC1456</f>
        <v>0</v>
      </c>
      <c r="AD1444" s="11">
        <f t="shared" si="3472"/>
        <v>613505.5</v>
      </c>
      <c r="AE1444" s="11">
        <f t="shared" si="3473"/>
        <v>681374.3</v>
      </c>
      <c r="AF1444" s="11">
        <f t="shared" si="3474"/>
        <v>772368.3</v>
      </c>
      <c r="AG1444" s="11">
        <f>AG1445+AG1448+AG1451+AG1456</f>
        <v>0</v>
      </c>
      <c r="AH1444" s="11">
        <f t="shared" si="3475"/>
        <v>613505.5</v>
      </c>
      <c r="AI1444" s="11">
        <f t="shared" si="3476"/>
        <v>681374.3</v>
      </c>
      <c r="AJ1444" s="11">
        <f t="shared" si="3477"/>
        <v>772368.3</v>
      </c>
      <c r="AK1444" s="11">
        <f>AK1445+AK1448+AK1451+AK1456</f>
        <v>0</v>
      </c>
      <c r="AL1444" s="11">
        <f>AL1445+AL1448+AL1451+AL1456</f>
        <v>0</v>
      </c>
      <c r="AM1444" s="11">
        <f>AM1445+AM1448+AM1451+AM1456</f>
        <v>0</v>
      </c>
      <c r="AN1444" s="11">
        <f t="shared" si="3478"/>
        <v>613505.5</v>
      </c>
      <c r="AO1444" s="11">
        <f t="shared" si="3479"/>
        <v>681374.3</v>
      </c>
      <c r="AP1444" s="11">
        <f t="shared" si="3480"/>
        <v>772368.3</v>
      </c>
      <c r="AQ1444" s="11">
        <f>AQ1445+AQ1448+AQ1451+AQ1456</f>
        <v>0</v>
      </c>
      <c r="AR1444" s="11">
        <f>AR1445+AR1448+AR1451+AR1456</f>
        <v>0</v>
      </c>
      <c r="AS1444" s="11">
        <f>AS1445+AS1448+AS1451+AS1456</f>
        <v>0</v>
      </c>
      <c r="AT1444" s="11">
        <f t="shared" si="3481"/>
        <v>613505.5</v>
      </c>
      <c r="AU1444" s="11">
        <f t="shared" si="3482"/>
        <v>681374.3</v>
      </c>
      <c r="AV1444" s="11">
        <f t="shared" si="3483"/>
        <v>772368.3</v>
      </c>
      <c r="AW1444" s="11">
        <f>AW1445+AW1448+AW1451+AW1456</f>
        <v>0</v>
      </c>
      <c r="AX1444" s="11">
        <f>AX1445+AX1448+AX1451+AX1456</f>
        <v>0</v>
      </c>
      <c r="AY1444" s="11">
        <f>AY1445+AY1448+AY1451+AY1456</f>
        <v>0</v>
      </c>
      <c r="AZ1444" s="11">
        <f t="shared" si="3484"/>
        <v>613505.5</v>
      </c>
      <c r="BA1444" s="11">
        <f t="shared" si="3485"/>
        <v>681374.3</v>
      </c>
      <c r="BB1444" s="11">
        <f t="shared" si="3486"/>
        <v>772368.3</v>
      </c>
      <c r="BC1444" s="11">
        <f>BC1445+BC1448+BC1451+BC1456</f>
        <v>0</v>
      </c>
      <c r="BD1444" s="11">
        <f>BD1445+BD1448+BD1451+BD1456</f>
        <v>0</v>
      </c>
      <c r="BE1444" s="11">
        <f>BE1445+BE1448+BE1451+BE1456</f>
        <v>0</v>
      </c>
      <c r="BF1444" s="11">
        <f t="shared" si="3487"/>
        <v>613505.5</v>
      </c>
      <c r="BG1444" s="11">
        <f t="shared" si="3488"/>
        <v>681374.3</v>
      </c>
      <c r="BH1444" s="11">
        <f t="shared" si="3489"/>
        <v>772368.3</v>
      </c>
      <c r="BI1444" s="11">
        <f>BI1445+BI1448+BI1451+BI1456</f>
        <v>0</v>
      </c>
      <c r="BJ1444" s="11">
        <f>BJ1445+BJ1448+BJ1451+BJ1456</f>
        <v>0</v>
      </c>
      <c r="BK1444" s="11">
        <f>BK1445+BK1448+BK1451+BK1456</f>
        <v>0</v>
      </c>
      <c r="BL1444" s="11">
        <f t="shared" si="3454"/>
        <v>613505.5</v>
      </c>
      <c r="BM1444" s="11">
        <f>BM1445+BM1448+BM1451+BM1456</f>
        <v>0</v>
      </c>
      <c r="BN1444" s="43">
        <f t="shared" si="3547"/>
        <v>613505.5</v>
      </c>
      <c r="BO1444" s="11">
        <f t="shared" si="3551"/>
        <v>681374.3</v>
      </c>
      <c r="BP1444" s="11">
        <f>BP1445+BP1448+BP1451+BP1456</f>
        <v>0</v>
      </c>
      <c r="BQ1444" s="43">
        <f t="shared" si="3549"/>
        <v>681374.3</v>
      </c>
      <c r="BR1444" s="11">
        <f t="shared" si="3552"/>
        <v>772368.3</v>
      </c>
      <c r="BS1444" s="11">
        <f>BS1445+BS1448+BS1451+BS1456</f>
        <v>0</v>
      </c>
      <c r="BT1444" s="43">
        <f t="shared" si="3550"/>
        <v>772368.3</v>
      </c>
      <c r="BU1444" s="11">
        <f>BU1445+BU1448+BU1451+BU1456</f>
        <v>0</v>
      </c>
      <c r="BV1444" s="21"/>
      <c r="BW1444" s="21"/>
      <c r="BX1444" s="1" t="str">
        <f t="shared" si="3553"/>
        <v/>
      </c>
    </row>
    <row r="1445" spans="1:76" ht="62.4" customHeight="1" x14ac:dyDescent="0.3">
      <c r="A1445" s="62" t="s">
        <v>936</v>
      </c>
      <c r="B1445" s="63"/>
      <c r="C1445" s="62"/>
      <c r="D1445" s="62"/>
      <c r="E1445" s="64" t="s">
        <v>937</v>
      </c>
      <c r="F1445" s="11">
        <f t="shared" ref="F1445:F1449" si="3576">F1446</f>
        <v>4433.2</v>
      </c>
      <c r="G1445" s="11">
        <f t="shared" ref="G1445:G1449" si="3577">G1446</f>
        <v>6008.2999999999993</v>
      </c>
      <c r="H1445" s="11">
        <f t="shared" ref="H1445:H1449" si="3578">H1446</f>
        <v>6900.9</v>
      </c>
      <c r="I1445" s="11">
        <f t="shared" ref="I1445:I1449" si="3579">I1446</f>
        <v>0</v>
      </c>
      <c r="J1445" s="11">
        <f t="shared" ref="J1445:J1449" si="3580">J1446</f>
        <v>0</v>
      </c>
      <c r="K1445" s="11">
        <f t="shared" ref="K1445:K1449" si="3581">K1446</f>
        <v>0</v>
      </c>
      <c r="L1445" s="11">
        <f t="shared" si="3388"/>
        <v>4433.2</v>
      </c>
      <c r="M1445" s="11">
        <f t="shared" si="3389"/>
        <v>6008.2999999999993</v>
      </c>
      <c r="N1445" s="11">
        <f t="shared" si="3390"/>
        <v>6900.9</v>
      </c>
      <c r="O1445" s="11">
        <f t="shared" ref="O1445:O1449" si="3582">O1446</f>
        <v>0</v>
      </c>
      <c r="P1445" s="11">
        <f t="shared" ref="P1445:P1449" si="3583">P1446</f>
        <v>0</v>
      </c>
      <c r="Q1445" s="11">
        <f t="shared" ref="Q1445:Q1449" si="3584">Q1446</f>
        <v>0</v>
      </c>
      <c r="R1445" s="11">
        <f t="shared" si="3466"/>
        <v>4433.2</v>
      </c>
      <c r="S1445" s="11">
        <f t="shared" si="3467"/>
        <v>6008.2999999999993</v>
      </c>
      <c r="T1445" s="11">
        <f t="shared" si="3468"/>
        <v>6900.9</v>
      </c>
      <c r="U1445" s="11">
        <f t="shared" ref="U1445:U1449" si="3585">U1446</f>
        <v>0</v>
      </c>
      <c r="V1445" s="11">
        <f t="shared" ref="V1445:V1449" si="3586">V1446</f>
        <v>0</v>
      </c>
      <c r="W1445" s="11">
        <f t="shared" ref="W1445:W1449" si="3587">W1446</f>
        <v>0</v>
      </c>
      <c r="X1445" s="11">
        <f t="shared" si="3469"/>
        <v>4433.2</v>
      </c>
      <c r="Y1445" s="11">
        <f t="shared" si="3470"/>
        <v>6008.2999999999993</v>
      </c>
      <c r="Z1445" s="11">
        <f t="shared" si="3471"/>
        <v>6900.9</v>
      </c>
      <c r="AA1445" s="11">
        <f t="shared" ref="AA1445:AA1449" si="3588">AA1446</f>
        <v>0</v>
      </c>
      <c r="AB1445" s="11">
        <f t="shared" ref="AB1445:AB1449" si="3589">AB1446</f>
        <v>0</v>
      </c>
      <c r="AC1445" s="11">
        <f t="shared" ref="AC1445:AC1449" si="3590">AC1446</f>
        <v>0</v>
      </c>
      <c r="AD1445" s="11">
        <f t="shared" si="3472"/>
        <v>4433.2</v>
      </c>
      <c r="AE1445" s="11">
        <f t="shared" si="3473"/>
        <v>6008.2999999999993</v>
      </c>
      <c r="AF1445" s="11">
        <f t="shared" si="3474"/>
        <v>6900.9</v>
      </c>
      <c r="AG1445" s="11">
        <f t="shared" ref="AG1445:AG1449" si="3591">AG1446</f>
        <v>0</v>
      </c>
      <c r="AH1445" s="11">
        <f t="shared" si="3475"/>
        <v>4433.2</v>
      </c>
      <c r="AI1445" s="11">
        <f t="shared" si="3476"/>
        <v>6008.2999999999993</v>
      </c>
      <c r="AJ1445" s="11">
        <f t="shared" si="3477"/>
        <v>6900.9</v>
      </c>
      <c r="AK1445" s="11">
        <f t="shared" ref="AK1445:AK1449" si="3592">AK1446</f>
        <v>0</v>
      </c>
      <c r="AL1445" s="11">
        <f t="shared" ref="AL1445:AL1449" si="3593">AL1446</f>
        <v>0</v>
      </c>
      <c r="AM1445" s="11">
        <f t="shared" ref="AM1445:AM1449" si="3594">AM1446</f>
        <v>0</v>
      </c>
      <c r="AN1445" s="11">
        <f t="shared" si="3478"/>
        <v>4433.2</v>
      </c>
      <c r="AO1445" s="11">
        <f t="shared" si="3479"/>
        <v>6008.2999999999993</v>
      </c>
      <c r="AP1445" s="11">
        <f t="shared" si="3480"/>
        <v>6900.9</v>
      </c>
      <c r="AQ1445" s="11">
        <f t="shared" ref="AQ1445:AQ1449" si="3595">AQ1446</f>
        <v>0</v>
      </c>
      <c r="AR1445" s="11">
        <f t="shared" ref="AR1445:AR1449" si="3596">AR1446</f>
        <v>0</v>
      </c>
      <c r="AS1445" s="11">
        <f t="shared" ref="AS1445:AS1449" si="3597">AS1446</f>
        <v>0</v>
      </c>
      <c r="AT1445" s="11">
        <f t="shared" si="3481"/>
        <v>4433.2</v>
      </c>
      <c r="AU1445" s="11">
        <f t="shared" si="3482"/>
        <v>6008.2999999999993</v>
      </c>
      <c r="AV1445" s="11">
        <f t="shared" si="3483"/>
        <v>6900.9</v>
      </c>
      <c r="AW1445" s="11">
        <f t="shared" ref="AW1445:AW1449" si="3598">AW1446</f>
        <v>0</v>
      </c>
      <c r="AX1445" s="11">
        <f t="shared" ref="AX1445:AX1449" si="3599">AX1446</f>
        <v>0</v>
      </c>
      <c r="AY1445" s="11">
        <f t="shared" ref="AY1445:AY1449" si="3600">AY1446</f>
        <v>0</v>
      </c>
      <c r="AZ1445" s="11">
        <f t="shared" si="3484"/>
        <v>4433.2</v>
      </c>
      <c r="BA1445" s="11">
        <f t="shared" si="3485"/>
        <v>6008.2999999999993</v>
      </c>
      <c r="BB1445" s="11">
        <f t="shared" si="3486"/>
        <v>6900.9</v>
      </c>
      <c r="BC1445" s="11">
        <f t="shared" ref="BC1445:BC1449" si="3601">BC1446</f>
        <v>0</v>
      </c>
      <c r="BD1445" s="11">
        <f t="shared" ref="BD1445:BD1449" si="3602">BD1446</f>
        <v>0</v>
      </c>
      <c r="BE1445" s="11">
        <f t="shared" ref="BE1445:BE1449" si="3603">BE1446</f>
        <v>0</v>
      </c>
      <c r="BF1445" s="11">
        <f t="shared" si="3487"/>
        <v>4433.2</v>
      </c>
      <c r="BG1445" s="11">
        <f t="shared" si="3488"/>
        <v>6008.2999999999993</v>
      </c>
      <c r="BH1445" s="11">
        <f t="shared" si="3489"/>
        <v>6900.9</v>
      </c>
      <c r="BI1445" s="11">
        <f t="shared" ref="BI1445:BI1449" si="3604">BI1446</f>
        <v>0</v>
      </c>
      <c r="BJ1445" s="11">
        <f t="shared" ref="BJ1445:BJ1449" si="3605">BJ1446</f>
        <v>0</v>
      </c>
      <c r="BK1445" s="11">
        <f t="shared" ref="BK1445:BK1449" si="3606">BK1446</f>
        <v>0</v>
      </c>
      <c r="BL1445" s="11">
        <f t="shared" si="3454"/>
        <v>4433.2</v>
      </c>
      <c r="BM1445" s="11">
        <f t="shared" ref="BM1445:BM1449" si="3607">BM1446</f>
        <v>0</v>
      </c>
      <c r="BN1445" s="43">
        <f t="shared" si="3547"/>
        <v>4433.2</v>
      </c>
      <c r="BO1445" s="11">
        <f t="shared" si="3551"/>
        <v>6008.2999999999993</v>
      </c>
      <c r="BP1445" s="11">
        <f t="shared" ref="BP1445:BU1449" si="3608">BP1446</f>
        <v>0</v>
      </c>
      <c r="BQ1445" s="43">
        <f t="shared" si="3549"/>
        <v>6008.2999999999993</v>
      </c>
      <c r="BR1445" s="11">
        <f t="shared" si="3552"/>
        <v>6900.9</v>
      </c>
      <c r="BS1445" s="11">
        <f t="shared" si="3608"/>
        <v>0</v>
      </c>
      <c r="BT1445" s="43">
        <f t="shared" si="3550"/>
        <v>6900.9</v>
      </c>
      <c r="BU1445" s="11">
        <f t="shared" si="3608"/>
        <v>0</v>
      </c>
      <c r="BV1445" s="21"/>
      <c r="BW1445" s="21"/>
      <c r="BX1445" s="1" t="str">
        <f t="shared" si="3553"/>
        <v/>
      </c>
    </row>
    <row r="1446" spans="1:76" ht="31.2" customHeight="1" x14ac:dyDescent="0.3">
      <c r="A1446" s="62" t="s">
        <v>936</v>
      </c>
      <c r="B1446" s="63" t="s">
        <v>64</v>
      </c>
      <c r="C1446" s="62"/>
      <c r="D1446" s="62"/>
      <c r="E1446" s="64" t="s">
        <v>65</v>
      </c>
      <c r="F1446" s="11">
        <f t="shared" si="3576"/>
        <v>4433.2</v>
      </c>
      <c r="G1446" s="11">
        <f t="shared" si="3577"/>
        <v>6008.2999999999993</v>
      </c>
      <c r="H1446" s="11">
        <f t="shared" si="3578"/>
        <v>6900.9</v>
      </c>
      <c r="I1446" s="11">
        <f t="shared" si="3579"/>
        <v>0</v>
      </c>
      <c r="J1446" s="11">
        <f t="shared" si="3580"/>
        <v>0</v>
      </c>
      <c r="K1446" s="11">
        <f t="shared" si="3581"/>
        <v>0</v>
      </c>
      <c r="L1446" s="11">
        <f t="shared" si="3388"/>
        <v>4433.2</v>
      </c>
      <c r="M1446" s="11">
        <f t="shared" si="3389"/>
        <v>6008.2999999999993</v>
      </c>
      <c r="N1446" s="11">
        <f t="shared" si="3390"/>
        <v>6900.9</v>
      </c>
      <c r="O1446" s="11">
        <f t="shared" si="3582"/>
        <v>0</v>
      </c>
      <c r="P1446" s="11">
        <f t="shared" si="3583"/>
        <v>0</v>
      </c>
      <c r="Q1446" s="11">
        <f t="shared" si="3584"/>
        <v>0</v>
      </c>
      <c r="R1446" s="11">
        <f t="shared" si="3466"/>
        <v>4433.2</v>
      </c>
      <c r="S1446" s="11">
        <f t="shared" si="3467"/>
        <v>6008.2999999999993</v>
      </c>
      <c r="T1446" s="11">
        <f t="shared" si="3468"/>
        <v>6900.9</v>
      </c>
      <c r="U1446" s="11">
        <f t="shared" si="3585"/>
        <v>0</v>
      </c>
      <c r="V1446" s="11">
        <f t="shared" si="3586"/>
        <v>0</v>
      </c>
      <c r="W1446" s="11">
        <f t="shared" si="3587"/>
        <v>0</v>
      </c>
      <c r="X1446" s="11">
        <f t="shared" si="3469"/>
        <v>4433.2</v>
      </c>
      <c r="Y1446" s="11">
        <f t="shared" si="3470"/>
        <v>6008.2999999999993</v>
      </c>
      <c r="Z1446" s="11">
        <f t="shared" si="3471"/>
        <v>6900.9</v>
      </c>
      <c r="AA1446" s="11">
        <f t="shared" si="3588"/>
        <v>0</v>
      </c>
      <c r="AB1446" s="11">
        <f t="shared" si="3589"/>
        <v>0</v>
      </c>
      <c r="AC1446" s="11">
        <f t="shared" si="3590"/>
        <v>0</v>
      </c>
      <c r="AD1446" s="11">
        <f t="shared" si="3472"/>
        <v>4433.2</v>
      </c>
      <c r="AE1446" s="11">
        <f t="shared" si="3473"/>
        <v>6008.2999999999993</v>
      </c>
      <c r="AF1446" s="11">
        <f t="shared" si="3474"/>
        <v>6900.9</v>
      </c>
      <c r="AG1446" s="11">
        <f t="shared" si="3591"/>
        <v>0</v>
      </c>
      <c r="AH1446" s="11">
        <f t="shared" si="3475"/>
        <v>4433.2</v>
      </c>
      <c r="AI1446" s="11">
        <f t="shared" si="3476"/>
        <v>6008.2999999999993</v>
      </c>
      <c r="AJ1446" s="11">
        <f t="shared" si="3477"/>
        <v>6900.9</v>
      </c>
      <c r="AK1446" s="11">
        <f t="shared" si="3592"/>
        <v>0</v>
      </c>
      <c r="AL1446" s="11">
        <f t="shared" si="3593"/>
        <v>0</v>
      </c>
      <c r="AM1446" s="11">
        <f t="shared" si="3594"/>
        <v>0</v>
      </c>
      <c r="AN1446" s="11">
        <f t="shared" si="3478"/>
        <v>4433.2</v>
      </c>
      <c r="AO1446" s="11">
        <f t="shared" si="3479"/>
        <v>6008.2999999999993</v>
      </c>
      <c r="AP1446" s="11">
        <f t="shared" si="3480"/>
        <v>6900.9</v>
      </c>
      <c r="AQ1446" s="11">
        <f t="shared" si="3595"/>
        <v>0</v>
      </c>
      <c r="AR1446" s="11">
        <f t="shared" si="3596"/>
        <v>0</v>
      </c>
      <c r="AS1446" s="11">
        <f t="shared" si="3597"/>
        <v>0</v>
      </c>
      <c r="AT1446" s="11">
        <f t="shared" si="3481"/>
        <v>4433.2</v>
      </c>
      <c r="AU1446" s="11">
        <f t="shared" si="3482"/>
        <v>6008.2999999999993</v>
      </c>
      <c r="AV1446" s="11">
        <f t="shared" si="3483"/>
        <v>6900.9</v>
      </c>
      <c r="AW1446" s="11">
        <f t="shared" si="3598"/>
        <v>0</v>
      </c>
      <c r="AX1446" s="11">
        <f t="shared" si="3599"/>
        <v>0</v>
      </c>
      <c r="AY1446" s="11">
        <f t="shared" si="3600"/>
        <v>0</v>
      </c>
      <c r="AZ1446" s="11">
        <f t="shared" si="3484"/>
        <v>4433.2</v>
      </c>
      <c r="BA1446" s="11">
        <f t="shared" si="3485"/>
        <v>6008.2999999999993</v>
      </c>
      <c r="BB1446" s="11">
        <f t="shared" si="3486"/>
        <v>6900.9</v>
      </c>
      <c r="BC1446" s="11">
        <f t="shared" si="3601"/>
        <v>0</v>
      </c>
      <c r="BD1446" s="11">
        <f t="shared" si="3602"/>
        <v>0</v>
      </c>
      <c r="BE1446" s="11">
        <f t="shared" si="3603"/>
        <v>0</v>
      </c>
      <c r="BF1446" s="11">
        <f t="shared" si="3487"/>
        <v>4433.2</v>
      </c>
      <c r="BG1446" s="11">
        <f t="shared" si="3488"/>
        <v>6008.2999999999993</v>
      </c>
      <c r="BH1446" s="11">
        <f t="shared" si="3489"/>
        <v>6900.9</v>
      </c>
      <c r="BI1446" s="11">
        <f t="shared" si="3604"/>
        <v>0</v>
      </c>
      <c r="BJ1446" s="11">
        <f t="shared" si="3605"/>
        <v>0</v>
      </c>
      <c r="BK1446" s="11">
        <f t="shared" si="3606"/>
        <v>0</v>
      </c>
      <c r="BL1446" s="11">
        <f t="shared" si="3454"/>
        <v>4433.2</v>
      </c>
      <c r="BM1446" s="11">
        <f t="shared" si="3607"/>
        <v>0</v>
      </c>
      <c r="BN1446" s="43">
        <f t="shared" si="3547"/>
        <v>4433.2</v>
      </c>
      <c r="BO1446" s="11">
        <f t="shared" si="3551"/>
        <v>6008.2999999999993</v>
      </c>
      <c r="BP1446" s="11">
        <f t="shared" si="3608"/>
        <v>0</v>
      </c>
      <c r="BQ1446" s="43">
        <f t="shared" si="3549"/>
        <v>6008.2999999999993</v>
      </c>
      <c r="BR1446" s="11">
        <f t="shared" si="3552"/>
        <v>6900.9</v>
      </c>
      <c r="BS1446" s="11">
        <f t="shared" si="3608"/>
        <v>0</v>
      </c>
      <c r="BT1446" s="43">
        <f t="shared" si="3550"/>
        <v>6900.9</v>
      </c>
      <c r="BU1446" s="11">
        <f t="shared" si="3608"/>
        <v>0</v>
      </c>
      <c r="BV1446" s="21"/>
      <c r="BW1446" s="21"/>
      <c r="BX1446" s="1" t="str">
        <f t="shared" si="3553"/>
        <v/>
      </c>
    </row>
    <row r="1447" spans="1:76" ht="15.6" customHeight="1" x14ac:dyDescent="0.3">
      <c r="A1447" s="62" t="s">
        <v>936</v>
      </c>
      <c r="B1447" s="63">
        <v>200</v>
      </c>
      <c r="C1447" s="62" t="s">
        <v>126</v>
      </c>
      <c r="D1447" s="62" t="s">
        <v>358</v>
      </c>
      <c r="E1447" s="64" t="s">
        <v>359</v>
      </c>
      <c r="F1447" s="11">
        <v>4433.2</v>
      </c>
      <c r="G1447" s="11">
        <v>6008.2999999999993</v>
      </c>
      <c r="H1447" s="11">
        <v>6900.9</v>
      </c>
      <c r="I1447" s="11"/>
      <c r="J1447" s="11"/>
      <c r="K1447" s="11"/>
      <c r="L1447" s="11">
        <f t="shared" si="3388"/>
        <v>4433.2</v>
      </c>
      <c r="M1447" s="11">
        <f t="shared" si="3389"/>
        <v>6008.2999999999993</v>
      </c>
      <c r="N1447" s="11">
        <f t="shared" si="3390"/>
        <v>6900.9</v>
      </c>
      <c r="O1447" s="11"/>
      <c r="P1447" s="11"/>
      <c r="Q1447" s="11"/>
      <c r="R1447" s="11">
        <f t="shared" si="3466"/>
        <v>4433.2</v>
      </c>
      <c r="S1447" s="11">
        <f t="shared" si="3467"/>
        <v>6008.2999999999993</v>
      </c>
      <c r="T1447" s="11">
        <f t="shared" si="3468"/>
        <v>6900.9</v>
      </c>
      <c r="U1447" s="11"/>
      <c r="V1447" s="11"/>
      <c r="W1447" s="11"/>
      <c r="X1447" s="11">
        <f t="shared" si="3469"/>
        <v>4433.2</v>
      </c>
      <c r="Y1447" s="11">
        <f t="shared" si="3470"/>
        <v>6008.2999999999993</v>
      </c>
      <c r="Z1447" s="11">
        <f t="shared" si="3471"/>
        <v>6900.9</v>
      </c>
      <c r="AA1447" s="11"/>
      <c r="AB1447" s="11"/>
      <c r="AC1447" s="11"/>
      <c r="AD1447" s="11">
        <f t="shared" si="3472"/>
        <v>4433.2</v>
      </c>
      <c r="AE1447" s="11">
        <f t="shared" si="3473"/>
        <v>6008.2999999999993</v>
      </c>
      <c r="AF1447" s="11">
        <f t="shared" si="3474"/>
        <v>6900.9</v>
      </c>
      <c r="AG1447" s="11"/>
      <c r="AH1447" s="11">
        <f t="shared" si="3475"/>
        <v>4433.2</v>
      </c>
      <c r="AI1447" s="11">
        <f t="shared" si="3476"/>
        <v>6008.2999999999993</v>
      </c>
      <c r="AJ1447" s="11">
        <f t="shared" si="3477"/>
        <v>6900.9</v>
      </c>
      <c r="AK1447" s="11"/>
      <c r="AL1447" s="11"/>
      <c r="AM1447" s="11"/>
      <c r="AN1447" s="11">
        <f t="shared" si="3478"/>
        <v>4433.2</v>
      </c>
      <c r="AO1447" s="11">
        <f t="shared" si="3479"/>
        <v>6008.2999999999993</v>
      </c>
      <c r="AP1447" s="11">
        <f t="shared" si="3480"/>
        <v>6900.9</v>
      </c>
      <c r="AQ1447" s="11"/>
      <c r="AR1447" s="11"/>
      <c r="AS1447" s="11"/>
      <c r="AT1447" s="11">
        <f t="shared" si="3481"/>
        <v>4433.2</v>
      </c>
      <c r="AU1447" s="11">
        <f t="shared" si="3482"/>
        <v>6008.2999999999993</v>
      </c>
      <c r="AV1447" s="11">
        <f t="shared" si="3483"/>
        <v>6900.9</v>
      </c>
      <c r="AW1447" s="11"/>
      <c r="AX1447" s="11"/>
      <c r="AY1447" s="11"/>
      <c r="AZ1447" s="11">
        <f t="shared" si="3484"/>
        <v>4433.2</v>
      </c>
      <c r="BA1447" s="11">
        <f t="shared" si="3485"/>
        <v>6008.2999999999993</v>
      </c>
      <c r="BB1447" s="11">
        <f t="shared" si="3486"/>
        <v>6900.9</v>
      </c>
      <c r="BC1447" s="11"/>
      <c r="BD1447" s="11"/>
      <c r="BE1447" s="11"/>
      <c r="BF1447" s="11">
        <f t="shared" si="3487"/>
        <v>4433.2</v>
      </c>
      <c r="BG1447" s="11">
        <f t="shared" si="3488"/>
        <v>6008.2999999999993</v>
      </c>
      <c r="BH1447" s="11">
        <f t="shared" si="3489"/>
        <v>6900.9</v>
      </c>
      <c r="BI1447" s="11"/>
      <c r="BJ1447" s="11"/>
      <c r="BK1447" s="11"/>
      <c r="BL1447" s="11">
        <f t="shared" si="3454"/>
        <v>4433.2</v>
      </c>
      <c r="BM1447" s="11"/>
      <c r="BN1447" s="43">
        <f t="shared" si="3547"/>
        <v>4433.2</v>
      </c>
      <c r="BO1447" s="11">
        <f t="shared" si="3551"/>
        <v>6008.2999999999993</v>
      </c>
      <c r="BP1447" s="11"/>
      <c r="BQ1447" s="43">
        <f t="shared" si="3549"/>
        <v>6008.2999999999993</v>
      </c>
      <c r="BR1447" s="11">
        <f t="shared" si="3552"/>
        <v>6900.9</v>
      </c>
      <c r="BS1447" s="11"/>
      <c r="BT1447" s="43">
        <f t="shared" si="3550"/>
        <v>6900.9</v>
      </c>
      <c r="BU1447" s="11"/>
      <c r="BV1447" s="21"/>
      <c r="BW1447" s="21"/>
      <c r="BX1447" s="1" t="str">
        <f t="shared" si="3553"/>
        <v>1006</v>
      </c>
    </row>
    <row r="1448" spans="1:76" ht="124.8" customHeight="1" x14ac:dyDescent="0.3">
      <c r="A1448" s="62" t="s">
        <v>938</v>
      </c>
      <c r="B1448" s="63"/>
      <c r="C1448" s="62"/>
      <c r="D1448" s="62"/>
      <c r="E1448" s="64" t="s">
        <v>939</v>
      </c>
      <c r="F1448" s="11">
        <f t="shared" si="3576"/>
        <v>314478.40000000002</v>
      </c>
      <c r="G1448" s="11">
        <f t="shared" si="3577"/>
        <v>379275.5</v>
      </c>
      <c r="H1448" s="11">
        <f t="shared" si="3578"/>
        <v>469030.9</v>
      </c>
      <c r="I1448" s="11">
        <f t="shared" si="3579"/>
        <v>0</v>
      </c>
      <c r="J1448" s="11">
        <f t="shared" si="3580"/>
        <v>0</v>
      </c>
      <c r="K1448" s="11">
        <f t="shared" si="3581"/>
        <v>0</v>
      </c>
      <c r="L1448" s="11">
        <f t="shared" si="3388"/>
        <v>314478.40000000002</v>
      </c>
      <c r="M1448" s="11">
        <f t="shared" si="3389"/>
        <v>379275.5</v>
      </c>
      <c r="N1448" s="11">
        <f t="shared" si="3390"/>
        <v>469030.9</v>
      </c>
      <c r="O1448" s="11">
        <f t="shared" si="3582"/>
        <v>0</v>
      </c>
      <c r="P1448" s="11">
        <f t="shared" si="3583"/>
        <v>0</v>
      </c>
      <c r="Q1448" s="11">
        <f t="shared" si="3584"/>
        <v>0</v>
      </c>
      <c r="R1448" s="11">
        <f t="shared" si="3466"/>
        <v>314478.40000000002</v>
      </c>
      <c r="S1448" s="11">
        <f t="shared" si="3467"/>
        <v>379275.5</v>
      </c>
      <c r="T1448" s="11">
        <f t="shared" si="3468"/>
        <v>469030.9</v>
      </c>
      <c r="U1448" s="11">
        <f t="shared" si="3585"/>
        <v>0</v>
      </c>
      <c r="V1448" s="11">
        <f t="shared" si="3586"/>
        <v>0</v>
      </c>
      <c r="W1448" s="11">
        <f t="shared" si="3587"/>
        <v>0</v>
      </c>
      <c r="X1448" s="11">
        <f t="shared" si="3469"/>
        <v>314478.40000000002</v>
      </c>
      <c r="Y1448" s="11">
        <f t="shared" si="3470"/>
        <v>379275.5</v>
      </c>
      <c r="Z1448" s="11">
        <f t="shared" si="3471"/>
        <v>469030.9</v>
      </c>
      <c r="AA1448" s="11">
        <f t="shared" si="3588"/>
        <v>0</v>
      </c>
      <c r="AB1448" s="11">
        <f t="shared" si="3589"/>
        <v>0</v>
      </c>
      <c r="AC1448" s="11">
        <f t="shared" si="3590"/>
        <v>0</v>
      </c>
      <c r="AD1448" s="11">
        <f t="shared" si="3472"/>
        <v>314478.40000000002</v>
      </c>
      <c r="AE1448" s="11">
        <f t="shared" si="3473"/>
        <v>379275.5</v>
      </c>
      <c r="AF1448" s="11">
        <f t="shared" si="3474"/>
        <v>469030.9</v>
      </c>
      <c r="AG1448" s="11">
        <f t="shared" si="3591"/>
        <v>0</v>
      </c>
      <c r="AH1448" s="11">
        <f t="shared" si="3475"/>
        <v>314478.40000000002</v>
      </c>
      <c r="AI1448" s="11">
        <f t="shared" si="3476"/>
        <v>379275.5</v>
      </c>
      <c r="AJ1448" s="11">
        <f t="shared" si="3477"/>
        <v>469030.9</v>
      </c>
      <c r="AK1448" s="11">
        <f t="shared" si="3592"/>
        <v>0</v>
      </c>
      <c r="AL1448" s="11">
        <f t="shared" si="3593"/>
        <v>0</v>
      </c>
      <c r="AM1448" s="11">
        <f t="shared" si="3594"/>
        <v>0</v>
      </c>
      <c r="AN1448" s="11">
        <f t="shared" si="3478"/>
        <v>314478.40000000002</v>
      </c>
      <c r="AO1448" s="11">
        <f t="shared" si="3479"/>
        <v>379275.5</v>
      </c>
      <c r="AP1448" s="11">
        <f t="shared" si="3480"/>
        <v>469030.9</v>
      </c>
      <c r="AQ1448" s="11">
        <f t="shared" si="3595"/>
        <v>0</v>
      </c>
      <c r="AR1448" s="11">
        <f t="shared" si="3596"/>
        <v>0</v>
      </c>
      <c r="AS1448" s="11">
        <f t="shared" si="3597"/>
        <v>0</v>
      </c>
      <c r="AT1448" s="11">
        <f t="shared" si="3481"/>
        <v>314478.40000000002</v>
      </c>
      <c r="AU1448" s="11">
        <f t="shared" si="3482"/>
        <v>379275.5</v>
      </c>
      <c r="AV1448" s="11">
        <f t="shared" si="3483"/>
        <v>469030.9</v>
      </c>
      <c r="AW1448" s="11">
        <f t="shared" si="3598"/>
        <v>0</v>
      </c>
      <c r="AX1448" s="11">
        <f t="shared" si="3599"/>
        <v>0</v>
      </c>
      <c r="AY1448" s="11">
        <f t="shared" si="3600"/>
        <v>0</v>
      </c>
      <c r="AZ1448" s="11">
        <f t="shared" si="3484"/>
        <v>314478.40000000002</v>
      </c>
      <c r="BA1448" s="11">
        <f t="shared" si="3485"/>
        <v>379275.5</v>
      </c>
      <c r="BB1448" s="11">
        <f t="shared" si="3486"/>
        <v>469030.9</v>
      </c>
      <c r="BC1448" s="11">
        <f t="shared" si="3601"/>
        <v>0</v>
      </c>
      <c r="BD1448" s="11">
        <f t="shared" si="3602"/>
        <v>0</v>
      </c>
      <c r="BE1448" s="11">
        <f t="shared" si="3603"/>
        <v>0</v>
      </c>
      <c r="BF1448" s="11">
        <f t="shared" si="3487"/>
        <v>314478.40000000002</v>
      </c>
      <c r="BG1448" s="11">
        <f t="shared" si="3488"/>
        <v>379275.5</v>
      </c>
      <c r="BH1448" s="11">
        <f t="shared" si="3489"/>
        <v>469030.9</v>
      </c>
      <c r="BI1448" s="11">
        <f t="shared" si="3604"/>
        <v>0</v>
      </c>
      <c r="BJ1448" s="11">
        <f t="shared" si="3605"/>
        <v>0</v>
      </c>
      <c r="BK1448" s="11">
        <f t="shared" si="3606"/>
        <v>0</v>
      </c>
      <c r="BL1448" s="11">
        <f t="shared" si="3454"/>
        <v>314478.40000000002</v>
      </c>
      <c r="BM1448" s="11">
        <f t="shared" si="3607"/>
        <v>0</v>
      </c>
      <c r="BN1448" s="43">
        <f t="shared" si="3547"/>
        <v>314478.40000000002</v>
      </c>
      <c r="BO1448" s="11">
        <f t="shared" si="3551"/>
        <v>379275.5</v>
      </c>
      <c r="BP1448" s="11">
        <f t="shared" si="3608"/>
        <v>0</v>
      </c>
      <c r="BQ1448" s="43">
        <f t="shared" si="3549"/>
        <v>379275.5</v>
      </c>
      <c r="BR1448" s="11">
        <f t="shared" si="3552"/>
        <v>469030.9</v>
      </c>
      <c r="BS1448" s="11">
        <f t="shared" si="3608"/>
        <v>0</v>
      </c>
      <c r="BT1448" s="43">
        <f t="shared" si="3550"/>
        <v>469030.9</v>
      </c>
      <c r="BU1448" s="11">
        <f t="shared" si="3608"/>
        <v>0</v>
      </c>
      <c r="BV1448" s="21"/>
      <c r="BW1448" s="21"/>
      <c r="BX1448" s="1" t="str">
        <f t="shared" si="3553"/>
        <v/>
      </c>
    </row>
    <row r="1449" spans="1:76" ht="46.8" customHeight="1" x14ac:dyDescent="0.3">
      <c r="A1449" s="62" t="s">
        <v>938</v>
      </c>
      <c r="B1449" s="63" t="s">
        <v>41</v>
      </c>
      <c r="C1449" s="62"/>
      <c r="D1449" s="62"/>
      <c r="E1449" s="64" t="s">
        <v>42</v>
      </c>
      <c r="F1449" s="11">
        <f t="shared" si="3576"/>
        <v>314478.40000000002</v>
      </c>
      <c r="G1449" s="11">
        <f t="shared" si="3577"/>
        <v>379275.5</v>
      </c>
      <c r="H1449" s="11">
        <f t="shared" si="3578"/>
        <v>469030.9</v>
      </c>
      <c r="I1449" s="11">
        <f t="shared" si="3579"/>
        <v>0</v>
      </c>
      <c r="J1449" s="11">
        <f t="shared" si="3580"/>
        <v>0</v>
      </c>
      <c r="K1449" s="11">
        <f t="shared" si="3581"/>
        <v>0</v>
      </c>
      <c r="L1449" s="11">
        <f t="shared" si="3388"/>
        <v>314478.40000000002</v>
      </c>
      <c r="M1449" s="11">
        <f t="shared" si="3389"/>
        <v>379275.5</v>
      </c>
      <c r="N1449" s="11">
        <f t="shared" si="3390"/>
        <v>469030.9</v>
      </c>
      <c r="O1449" s="11">
        <f t="shared" si="3582"/>
        <v>0</v>
      </c>
      <c r="P1449" s="11">
        <f t="shared" si="3583"/>
        <v>0</v>
      </c>
      <c r="Q1449" s="11">
        <f t="shared" si="3584"/>
        <v>0</v>
      </c>
      <c r="R1449" s="11">
        <f t="shared" si="3466"/>
        <v>314478.40000000002</v>
      </c>
      <c r="S1449" s="11">
        <f t="shared" si="3467"/>
        <v>379275.5</v>
      </c>
      <c r="T1449" s="11">
        <f t="shared" si="3468"/>
        <v>469030.9</v>
      </c>
      <c r="U1449" s="11">
        <f t="shared" si="3585"/>
        <v>0</v>
      </c>
      <c r="V1449" s="11">
        <f t="shared" si="3586"/>
        <v>0</v>
      </c>
      <c r="W1449" s="11">
        <f t="shared" si="3587"/>
        <v>0</v>
      </c>
      <c r="X1449" s="11">
        <f t="shared" si="3469"/>
        <v>314478.40000000002</v>
      </c>
      <c r="Y1449" s="11">
        <f t="shared" si="3470"/>
        <v>379275.5</v>
      </c>
      <c r="Z1449" s="11">
        <f t="shared" si="3471"/>
        <v>469030.9</v>
      </c>
      <c r="AA1449" s="11">
        <f t="shared" si="3588"/>
        <v>0</v>
      </c>
      <c r="AB1449" s="11">
        <f t="shared" si="3589"/>
        <v>0</v>
      </c>
      <c r="AC1449" s="11">
        <f t="shared" si="3590"/>
        <v>0</v>
      </c>
      <c r="AD1449" s="11">
        <f t="shared" si="3472"/>
        <v>314478.40000000002</v>
      </c>
      <c r="AE1449" s="11">
        <f t="shared" si="3473"/>
        <v>379275.5</v>
      </c>
      <c r="AF1449" s="11">
        <f t="shared" si="3474"/>
        <v>469030.9</v>
      </c>
      <c r="AG1449" s="11">
        <f t="shared" si="3591"/>
        <v>0</v>
      </c>
      <c r="AH1449" s="11">
        <f t="shared" si="3475"/>
        <v>314478.40000000002</v>
      </c>
      <c r="AI1449" s="11">
        <f t="shared" si="3476"/>
        <v>379275.5</v>
      </c>
      <c r="AJ1449" s="11">
        <f t="shared" si="3477"/>
        <v>469030.9</v>
      </c>
      <c r="AK1449" s="11">
        <f t="shared" si="3592"/>
        <v>0</v>
      </c>
      <c r="AL1449" s="11">
        <f t="shared" si="3593"/>
        <v>0</v>
      </c>
      <c r="AM1449" s="11">
        <f t="shared" si="3594"/>
        <v>0</v>
      </c>
      <c r="AN1449" s="11">
        <f t="shared" si="3478"/>
        <v>314478.40000000002</v>
      </c>
      <c r="AO1449" s="11">
        <f t="shared" si="3479"/>
        <v>379275.5</v>
      </c>
      <c r="AP1449" s="11">
        <f t="shared" si="3480"/>
        <v>469030.9</v>
      </c>
      <c r="AQ1449" s="11">
        <f t="shared" si="3595"/>
        <v>0</v>
      </c>
      <c r="AR1449" s="11">
        <f t="shared" si="3596"/>
        <v>0</v>
      </c>
      <c r="AS1449" s="11">
        <f t="shared" si="3597"/>
        <v>0</v>
      </c>
      <c r="AT1449" s="11">
        <f t="shared" si="3481"/>
        <v>314478.40000000002</v>
      </c>
      <c r="AU1449" s="11">
        <f t="shared" si="3482"/>
        <v>379275.5</v>
      </c>
      <c r="AV1449" s="11">
        <f t="shared" si="3483"/>
        <v>469030.9</v>
      </c>
      <c r="AW1449" s="11">
        <f t="shared" si="3598"/>
        <v>0</v>
      </c>
      <c r="AX1449" s="11">
        <f t="shared" si="3599"/>
        <v>0</v>
      </c>
      <c r="AY1449" s="11">
        <f t="shared" si="3600"/>
        <v>0</v>
      </c>
      <c r="AZ1449" s="11">
        <f t="shared" si="3484"/>
        <v>314478.40000000002</v>
      </c>
      <c r="BA1449" s="11">
        <f t="shared" si="3485"/>
        <v>379275.5</v>
      </c>
      <c r="BB1449" s="11">
        <f t="shared" si="3486"/>
        <v>469030.9</v>
      </c>
      <c r="BC1449" s="11">
        <f t="shared" si="3601"/>
        <v>0</v>
      </c>
      <c r="BD1449" s="11">
        <f t="shared" si="3602"/>
        <v>0</v>
      </c>
      <c r="BE1449" s="11">
        <f t="shared" si="3603"/>
        <v>0</v>
      </c>
      <c r="BF1449" s="11">
        <f t="shared" si="3487"/>
        <v>314478.40000000002</v>
      </c>
      <c r="BG1449" s="11">
        <f t="shared" si="3488"/>
        <v>379275.5</v>
      </c>
      <c r="BH1449" s="11">
        <f t="shared" si="3489"/>
        <v>469030.9</v>
      </c>
      <c r="BI1449" s="11">
        <f t="shared" si="3604"/>
        <v>0</v>
      </c>
      <c r="BJ1449" s="11">
        <f t="shared" si="3605"/>
        <v>0</v>
      </c>
      <c r="BK1449" s="11">
        <f t="shared" si="3606"/>
        <v>0</v>
      </c>
      <c r="BL1449" s="11">
        <f t="shared" si="3454"/>
        <v>314478.40000000002</v>
      </c>
      <c r="BM1449" s="11">
        <f t="shared" si="3607"/>
        <v>0</v>
      </c>
      <c r="BN1449" s="43">
        <f t="shared" si="3547"/>
        <v>314478.40000000002</v>
      </c>
      <c r="BO1449" s="11">
        <f t="shared" si="3551"/>
        <v>379275.5</v>
      </c>
      <c r="BP1449" s="11">
        <f t="shared" si="3608"/>
        <v>0</v>
      </c>
      <c r="BQ1449" s="43">
        <f t="shared" si="3549"/>
        <v>379275.5</v>
      </c>
      <c r="BR1449" s="11">
        <f t="shared" si="3552"/>
        <v>469030.9</v>
      </c>
      <c r="BS1449" s="11">
        <f t="shared" si="3608"/>
        <v>0</v>
      </c>
      <c r="BT1449" s="43">
        <f t="shared" si="3550"/>
        <v>469030.9</v>
      </c>
      <c r="BU1449" s="11">
        <f t="shared" si="3608"/>
        <v>0</v>
      </c>
      <c r="BV1449" s="21"/>
      <c r="BW1449" s="21"/>
      <c r="BX1449" s="1" t="str">
        <f t="shared" si="3553"/>
        <v/>
      </c>
    </row>
    <row r="1450" spans="1:76" ht="15.6" customHeight="1" x14ac:dyDescent="0.3">
      <c r="A1450" s="62" t="s">
        <v>938</v>
      </c>
      <c r="B1450" s="63">
        <v>400</v>
      </c>
      <c r="C1450" s="62" t="s">
        <v>126</v>
      </c>
      <c r="D1450" s="62" t="s">
        <v>71</v>
      </c>
      <c r="E1450" s="64" t="s">
        <v>454</v>
      </c>
      <c r="F1450" s="11">
        <v>314478.40000000002</v>
      </c>
      <c r="G1450" s="11">
        <v>379275.5</v>
      </c>
      <c r="H1450" s="11">
        <v>469030.9</v>
      </c>
      <c r="I1450" s="11"/>
      <c r="J1450" s="11"/>
      <c r="K1450" s="11"/>
      <c r="L1450" s="11">
        <f t="shared" si="3388"/>
        <v>314478.40000000002</v>
      </c>
      <c r="M1450" s="11">
        <f t="shared" si="3389"/>
        <v>379275.5</v>
      </c>
      <c r="N1450" s="11">
        <f t="shared" si="3390"/>
        <v>469030.9</v>
      </c>
      <c r="O1450" s="11"/>
      <c r="P1450" s="11"/>
      <c r="Q1450" s="11"/>
      <c r="R1450" s="11">
        <f t="shared" si="3466"/>
        <v>314478.40000000002</v>
      </c>
      <c r="S1450" s="11">
        <f t="shared" si="3467"/>
        <v>379275.5</v>
      </c>
      <c r="T1450" s="11">
        <f t="shared" si="3468"/>
        <v>469030.9</v>
      </c>
      <c r="U1450" s="11"/>
      <c r="V1450" s="11"/>
      <c r="W1450" s="11"/>
      <c r="X1450" s="11">
        <f t="shared" si="3469"/>
        <v>314478.40000000002</v>
      </c>
      <c r="Y1450" s="11">
        <f t="shared" si="3470"/>
        <v>379275.5</v>
      </c>
      <c r="Z1450" s="11">
        <f t="shared" si="3471"/>
        <v>469030.9</v>
      </c>
      <c r="AA1450" s="11"/>
      <c r="AB1450" s="11"/>
      <c r="AC1450" s="11"/>
      <c r="AD1450" s="11">
        <f t="shared" si="3472"/>
        <v>314478.40000000002</v>
      </c>
      <c r="AE1450" s="11">
        <f t="shared" si="3473"/>
        <v>379275.5</v>
      </c>
      <c r="AF1450" s="11">
        <f t="shared" si="3474"/>
        <v>469030.9</v>
      </c>
      <c r="AG1450" s="11"/>
      <c r="AH1450" s="11">
        <f t="shared" si="3475"/>
        <v>314478.40000000002</v>
      </c>
      <c r="AI1450" s="11">
        <f t="shared" si="3476"/>
        <v>379275.5</v>
      </c>
      <c r="AJ1450" s="11">
        <f t="shared" si="3477"/>
        <v>469030.9</v>
      </c>
      <c r="AK1450" s="11"/>
      <c r="AL1450" s="11"/>
      <c r="AM1450" s="11"/>
      <c r="AN1450" s="11">
        <f t="shared" si="3478"/>
        <v>314478.40000000002</v>
      </c>
      <c r="AO1450" s="11">
        <f t="shared" si="3479"/>
        <v>379275.5</v>
      </c>
      <c r="AP1450" s="11">
        <f t="shared" si="3480"/>
        <v>469030.9</v>
      </c>
      <c r="AQ1450" s="11"/>
      <c r="AR1450" s="11"/>
      <c r="AS1450" s="11"/>
      <c r="AT1450" s="11">
        <f t="shared" si="3481"/>
        <v>314478.40000000002</v>
      </c>
      <c r="AU1450" s="11">
        <f t="shared" si="3482"/>
        <v>379275.5</v>
      </c>
      <c r="AV1450" s="11">
        <f t="shared" si="3483"/>
        <v>469030.9</v>
      </c>
      <c r="AW1450" s="11"/>
      <c r="AX1450" s="11"/>
      <c r="AY1450" s="11"/>
      <c r="AZ1450" s="11">
        <f t="shared" si="3484"/>
        <v>314478.40000000002</v>
      </c>
      <c r="BA1450" s="11">
        <f t="shared" si="3485"/>
        <v>379275.5</v>
      </c>
      <c r="BB1450" s="11">
        <f t="shared" si="3486"/>
        <v>469030.9</v>
      </c>
      <c r="BC1450" s="11"/>
      <c r="BD1450" s="11"/>
      <c r="BE1450" s="11"/>
      <c r="BF1450" s="11">
        <f t="shared" si="3487"/>
        <v>314478.40000000002</v>
      </c>
      <c r="BG1450" s="11">
        <f t="shared" si="3488"/>
        <v>379275.5</v>
      </c>
      <c r="BH1450" s="11">
        <f t="shared" si="3489"/>
        <v>469030.9</v>
      </c>
      <c r="BI1450" s="11"/>
      <c r="BJ1450" s="11"/>
      <c r="BK1450" s="11"/>
      <c r="BL1450" s="11">
        <f t="shared" si="3454"/>
        <v>314478.40000000002</v>
      </c>
      <c r="BM1450" s="11"/>
      <c r="BN1450" s="43">
        <f t="shared" si="3547"/>
        <v>314478.40000000002</v>
      </c>
      <c r="BO1450" s="11">
        <f t="shared" si="3551"/>
        <v>379275.5</v>
      </c>
      <c r="BP1450" s="11"/>
      <c r="BQ1450" s="43">
        <f t="shared" si="3549"/>
        <v>379275.5</v>
      </c>
      <c r="BR1450" s="11">
        <f t="shared" si="3552"/>
        <v>469030.9</v>
      </c>
      <c r="BS1450" s="11"/>
      <c r="BT1450" s="43">
        <f t="shared" si="3550"/>
        <v>469030.9</v>
      </c>
      <c r="BU1450" s="11"/>
      <c r="BV1450" s="21"/>
      <c r="BW1450" s="21"/>
      <c r="BX1450" s="1" t="str">
        <f t="shared" si="3553"/>
        <v>1004</v>
      </c>
    </row>
    <row r="1451" spans="1:76" ht="93.6" customHeight="1" x14ac:dyDescent="0.3">
      <c r="A1451" s="62" t="s">
        <v>940</v>
      </c>
      <c r="B1451" s="63"/>
      <c r="C1451" s="62"/>
      <c r="D1451" s="62"/>
      <c r="E1451" s="64" t="s">
        <v>941</v>
      </c>
      <c r="F1451" s="11">
        <f t="shared" ref="F1451:K1451" si="3609">F1452+F1454</f>
        <v>4198.9000000000005</v>
      </c>
      <c r="G1451" s="11">
        <f t="shared" si="3609"/>
        <v>4151.5999999999995</v>
      </c>
      <c r="H1451" s="11">
        <f t="shared" si="3609"/>
        <v>4497.6000000000004</v>
      </c>
      <c r="I1451" s="11">
        <f t="shared" si="3609"/>
        <v>0</v>
      </c>
      <c r="J1451" s="11">
        <f t="shared" si="3609"/>
        <v>0</v>
      </c>
      <c r="K1451" s="11">
        <f t="shared" si="3609"/>
        <v>0</v>
      </c>
      <c r="L1451" s="11">
        <f t="shared" si="3388"/>
        <v>4198.9000000000005</v>
      </c>
      <c r="M1451" s="11">
        <f t="shared" si="3389"/>
        <v>4151.5999999999995</v>
      </c>
      <c r="N1451" s="11">
        <f t="shared" si="3390"/>
        <v>4497.6000000000004</v>
      </c>
      <c r="O1451" s="11">
        <f>O1452+O1454</f>
        <v>0</v>
      </c>
      <c r="P1451" s="11">
        <f>P1452+P1454</f>
        <v>0</v>
      </c>
      <c r="Q1451" s="11">
        <f>Q1452+Q1454</f>
        <v>0</v>
      </c>
      <c r="R1451" s="11">
        <f t="shared" si="3466"/>
        <v>4198.9000000000005</v>
      </c>
      <c r="S1451" s="11">
        <f t="shared" si="3467"/>
        <v>4151.5999999999995</v>
      </c>
      <c r="T1451" s="11">
        <f t="shared" si="3468"/>
        <v>4497.6000000000004</v>
      </c>
      <c r="U1451" s="11">
        <f>U1452+U1454</f>
        <v>0</v>
      </c>
      <c r="V1451" s="11">
        <f>V1452+V1454</f>
        <v>0</v>
      </c>
      <c r="W1451" s="11">
        <f>W1452+W1454</f>
        <v>0</v>
      </c>
      <c r="X1451" s="11">
        <f t="shared" si="3469"/>
        <v>4198.9000000000005</v>
      </c>
      <c r="Y1451" s="11">
        <f t="shared" si="3470"/>
        <v>4151.5999999999995</v>
      </c>
      <c r="Z1451" s="11">
        <f t="shared" si="3471"/>
        <v>4497.6000000000004</v>
      </c>
      <c r="AA1451" s="11">
        <f>AA1452+AA1454</f>
        <v>0</v>
      </c>
      <c r="AB1451" s="11">
        <f>AB1452+AB1454</f>
        <v>0</v>
      </c>
      <c r="AC1451" s="11">
        <f>AC1452+AC1454</f>
        <v>0</v>
      </c>
      <c r="AD1451" s="11">
        <f t="shared" si="3472"/>
        <v>4198.9000000000005</v>
      </c>
      <c r="AE1451" s="11">
        <f t="shared" si="3473"/>
        <v>4151.5999999999995</v>
      </c>
      <c r="AF1451" s="11">
        <f t="shared" si="3474"/>
        <v>4497.6000000000004</v>
      </c>
      <c r="AG1451" s="11">
        <f>AG1452+AG1454</f>
        <v>0</v>
      </c>
      <c r="AH1451" s="11">
        <f t="shared" si="3475"/>
        <v>4198.9000000000005</v>
      </c>
      <c r="AI1451" s="11">
        <f t="shared" si="3476"/>
        <v>4151.5999999999995</v>
      </c>
      <c r="AJ1451" s="11">
        <f t="shared" si="3477"/>
        <v>4497.6000000000004</v>
      </c>
      <c r="AK1451" s="11">
        <f>AK1452+AK1454</f>
        <v>0</v>
      </c>
      <c r="AL1451" s="11">
        <f>AL1452+AL1454</f>
        <v>0</v>
      </c>
      <c r="AM1451" s="11">
        <f>AM1452+AM1454</f>
        <v>0</v>
      </c>
      <c r="AN1451" s="11">
        <f t="shared" si="3478"/>
        <v>4198.9000000000005</v>
      </c>
      <c r="AO1451" s="11">
        <f t="shared" si="3479"/>
        <v>4151.5999999999995</v>
      </c>
      <c r="AP1451" s="11">
        <f t="shared" si="3480"/>
        <v>4497.6000000000004</v>
      </c>
      <c r="AQ1451" s="11">
        <f>AQ1452+AQ1454</f>
        <v>0</v>
      </c>
      <c r="AR1451" s="11">
        <f>AR1452+AR1454</f>
        <v>0</v>
      </c>
      <c r="AS1451" s="11">
        <f>AS1452+AS1454</f>
        <v>0</v>
      </c>
      <c r="AT1451" s="11">
        <f t="shared" si="3481"/>
        <v>4198.9000000000005</v>
      </c>
      <c r="AU1451" s="11">
        <f t="shared" si="3482"/>
        <v>4151.5999999999995</v>
      </c>
      <c r="AV1451" s="11">
        <f t="shared" si="3483"/>
        <v>4497.6000000000004</v>
      </c>
      <c r="AW1451" s="11">
        <f>AW1452+AW1454</f>
        <v>0</v>
      </c>
      <c r="AX1451" s="11">
        <f>AX1452+AX1454</f>
        <v>0</v>
      </c>
      <c r="AY1451" s="11">
        <f>AY1452+AY1454</f>
        <v>0</v>
      </c>
      <c r="AZ1451" s="11">
        <f t="shared" si="3484"/>
        <v>4198.9000000000005</v>
      </c>
      <c r="BA1451" s="11">
        <f t="shared" si="3485"/>
        <v>4151.5999999999995</v>
      </c>
      <c r="BB1451" s="11">
        <f t="shared" si="3486"/>
        <v>4497.6000000000004</v>
      </c>
      <c r="BC1451" s="11">
        <f>BC1452+BC1454</f>
        <v>0</v>
      </c>
      <c r="BD1451" s="11">
        <f>BD1452+BD1454</f>
        <v>0</v>
      </c>
      <c r="BE1451" s="11">
        <f>BE1452+BE1454</f>
        <v>0</v>
      </c>
      <c r="BF1451" s="11">
        <f t="shared" si="3487"/>
        <v>4198.9000000000005</v>
      </c>
      <c r="BG1451" s="11">
        <f t="shared" si="3488"/>
        <v>4151.5999999999995</v>
      </c>
      <c r="BH1451" s="11">
        <f t="shared" si="3489"/>
        <v>4497.6000000000004</v>
      </c>
      <c r="BI1451" s="11">
        <f>BI1452+BI1454</f>
        <v>0</v>
      </c>
      <c r="BJ1451" s="11">
        <f>BJ1452+BJ1454</f>
        <v>0</v>
      </c>
      <c r="BK1451" s="11">
        <f>BK1452+BK1454</f>
        <v>0</v>
      </c>
      <c r="BL1451" s="11">
        <f t="shared" si="3454"/>
        <v>4198.9000000000005</v>
      </c>
      <c r="BM1451" s="11">
        <f>BM1452+BM1454</f>
        <v>0</v>
      </c>
      <c r="BN1451" s="43">
        <f t="shared" si="3547"/>
        <v>4198.9000000000005</v>
      </c>
      <c r="BO1451" s="11">
        <f t="shared" si="3551"/>
        <v>4151.5999999999995</v>
      </c>
      <c r="BP1451" s="11">
        <f>BP1452+BP1454</f>
        <v>0</v>
      </c>
      <c r="BQ1451" s="43">
        <f t="shared" si="3549"/>
        <v>4151.5999999999995</v>
      </c>
      <c r="BR1451" s="11">
        <f t="shared" si="3552"/>
        <v>4497.6000000000004</v>
      </c>
      <c r="BS1451" s="11">
        <f>BS1452+BS1454</f>
        <v>0</v>
      </c>
      <c r="BT1451" s="43">
        <f t="shared" si="3550"/>
        <v>4497.6000000000004</v>
      </c>
      <c r="BU1451" s="11">
        <f>BU1452+BU1454</f>
        <v>0</v>
      </c>
      <c r="BV1451" s="21"/>
      <c r="BW1451" s="21"/>
      <c r="BX1451" s="1" t="str">
        <f t="shared" si="3553"/>
        <v/>
      </c>
    </row>
    <row r="1452" spans="1:76" ht="78" customHeight="1" x14ac:dyDescent="0.3">
      <c r="A1452" s="62" t="s">
        <v>940</v>
      </c>
      <c r="B1452" s="63" t="s">
        <v>167</v>
      </c>
      <c r="C1452" s="62"/>
      <c r="D1452" s="62"/>
      <c r="E1452" s="64" t="s">
        <v>168</v>
      </c>
      <c r="F1452" s="11">
        <f t="shared" ref="F1452:K1452" si="3610">F1453</f>
        <v>4087.8</v>
      </c>
      <c r="G1452" s="11">
        <f t="shared" si="3610"/>
        <v>4044.8999999999996</v>
      </c>
      <c r="H1452" s="11">
        <f t="shared" si="3610"/>
        <v>4382</v>
      </c>
      <c r="I1452" s="11">
        <f t="shared" si="3610"/>
        <v>0</v>
      </c>
      <c r="J1452" s="11">
        <f t="shared" si="3610"/>
        <v>0</v>
      </c>
      <c r="K1452" s="11">
        <f t="shared" si="3610"/>
        <v>0</v>
      </c>
      <c r="L1452" s="11">
        <f t="shared" si="3388"/>
        <v>4087.8</v>
      </c>
      <c r="M1452" s="11">
        <f t="shared" si="3389"/>
        <v>4044.8999999999996</v>
      </c>
      <c r="N1452" s="11">
        <f t="shared" si="3390"/>
        <v>4382</v>
      </c>
      <c r="O1452" s="11">
        <f>O1453</f>
        <v>0</v>
      </c>
      <c r="P1452" s="11">
        <f>P1453</f>
        <v>0</v>
      </c>
      <c r="Q1452" s="11">
        <f>Q1453</f>
        <v>0</v>
      </c>
      <c r="R1452" s="11">
        <f t="shared" si="3466"/>
        <v>4087.8</v>
      </c>
      <c r="S1452" s="11">
        <f t="shared" si="3467"/>
        <v>4044.8999999999996</v>
      </c>
      <c r="T1452" s="11">
        <f t="shared" si="3468"/>
        <v>4382</v>
      </c>
      <c r="U1452" s="11">
        <f>U1453</f>
        <v>0</v>
      </c>
      <c r="V1452" s="11">
        <f>V1453</f>
        <v>0</v>
      </c>
      <c r="W1452" s="11">
        <f>W1453</f>
        <v>0</v>
      </c>
      <c r="X1452" s="11">
        <f t="shared" si="3469"/>
        <v>4087.8</v>
      </c>
      <c r="Y1452" s="11">
        <f t="shared" si="3470"/>
        <v>4044.8999999999996</v>
      </c>
      <c r="Z1452" s="11">
        <f t="shared" si="3471"/>
        <v>4382</v>
      </c>
      <c r="AA1452" s="11">
        <f>AA1453</f>
        <v>0</v>
      </c>
      <c r="AB1452" s="11">
        <f>AB1453</f>
        <v>0</v>
      </c>
      <c r="AC1452" s="11">
        <f>AC1453</f>
        <v>0</v>
      </c>
      <c r="AD1452" s="11">
        <f t="shared" si="3472"/>
        <v>4087.8</v>
      </c>
      <c r="AE1452" s="11">
        <f t="shared" si="3473"/>
        <v>4044.8999999999996</v>
      </c>
      <c r="AF1452" s="11">
        <f t="shared" si="3474"/>
        <v>4382</v>
      </c>
      <c r="AG1452" s="11">
        <f>AG1453</f>
        <v>0</v>
      </c>
      <c r="AH1452" s="11">
        <f t="shared" si="3475"/>
        <v>4087.8</v>
      </c>
      <c r="AI1452" s="11">
        <f t="shared" si="3476"/>
        <v>4044.8999999999996</v>
      </c>
      <c r="AJ1452" s="11">
        <f t="shared" si="3477"/>
        <v>4382</v>
      </c>
      <c r="AK1452" s="11">
        <f>AK1453</f>
        <v>0</v>
      </c>
      <c r="AL1452" s="11">
        <f>AL1453</f>
        <v>0</v>
      </c>
      <c r="AM1452" s="11">
        <f>AM1453</f>
        <v>0</v>
      </c>
      <c r="AN1452" s="11">
        <f t="shared" si="3478"/>
        <v>4087.8</v>
      </c>
      <c r="AO1452" s="11">
        <f t="shared" si="3479"/>
        <v>4044.8999999999996</v>
      </c>
      <c r="AP1452" s="11">
        <f t="shared" si="3480"/>
        <v>4382</v>
      </c>
      <c r="AQ1452" s="11">
        <f>AQ1453</f>
        <v>0</v>
      </c>
      <c r="AR1452" s="11">
        <f>AR1453</f>
        <v>0</v>
      </c>
      <c r="AS1452" s="11">
        <f>AS1453</f>
        <v>0</v>
      </c>
      <c r="AT1452" s="11">
        <f t="shared" si="3481"/>
        <v>4087.8</v>
      </c>
      <c r="AU1452" s="11">
        <f t="shared" si="3482"/>
        <v>4044.8999999999996</v>
      </c>
      <c r="AV1452" s="11">
        <f t="shared" si="3483"/>
        <v>4382</v>
      </c>
      <c r="AW1452" s="11">
        <f>AW1453</f>
        <v>0</v>
      </c>
      <c r="AX1452" s="11">
        <f>AX1453</f>
        <v>0</v>
      </c>
      <c r="AY1452" s="11">
        <f>AY1453</f>
        <v>0</v>
      </c>
      <c r="AZ1452" s="11">
        <f t="shared" si="3484"/>
        <v>4087.8</v>
      </c>
      <c r="BA1452" s="11">
        <f t="shared" si="3485"/>
        <v>4044.8999999999996</v>
      </c>
      <c r="BB1452" s="11">
        <f t="shared" si="3486"/>
        <v>4382</v>
      </c>
      <c r="BC1452" s="11">
        <f>BC1453</f>
        <v>0</v>
      </c>
      <c r="BD1452" s="11">
        <f>BD1453</f>
        <v>0</v>
      </c>
      <c r="BE1452" s="11">
        <f>BE1453</f>
        <v>0</v>
      </c>
      <c r="BF1452" s="11">
        <f t="shared" si="3487"/>
        <v>4087.8</v>
      </c>
      <c r="BG1452" s="11">
        <f t="shared" si="3488"/>
        <v>4044.8999999999996</v>
      </c>
      <c r="BH1452" s="11">
        <f t="shared" si="3489"/>
        <v>4382</v>
      </c>
      <c r="BI1452" s="11">
        <f>BI1453</f>
        <v>0</v>
      </c>
      <c r="BJ1452" s="11">
        <f>BJ1453</f>
        <v>0</v>
      </c>
      <c r="BK1452" s="11">
        <f>BK1453</f>
        <v>0</v>
      </c>
      <c r="BL1452" s="11">
        <f t="shared" si="3454"/>
        <v>4087.8</v>
      </c>
      <c r="BM1452" s="11">
        <f>BM1453</f>
        <v>0</v>
      </c>
      <c r="BN1452" s="43">
        <f t="shared" si="3547"/>
        <v>4087.8</v>
      </c>
      <c r="BO1452" s="11">
        <f t="shared" si="3551"/>
        <v>4044.8999999999996</v>
      </c>
      <c r="BP1452" s="11">
        <f>BP1453</f>
        <v>0</v>
      </c>
      <c r="BQ1452" s="43">
        <f t="shared" si="3549"/>
        <v>4044.8999999999996</v>
      </c>
      <c r="BR1452" s="11">
        <f t="shared" si="3552"/>
        <v>4382</v>
      </c>
      <c r="BS1452" s="11">
        <f>BS1453</f>
        <v>0</v>
      </c>
      <c r="BT1452" s="43">
        <f t="shared" si="3550"/>
        <v>4382</v>
      </c>
      <c r="BU1452" s="11">
        <f>BU1453</f>
        <v>0</v>
      </c>
      <c r="BV1452" s="21"/>
      <c r="BW1452" s="21"/>
      <c r="BX1452" s="1" t="str">
        <f t="shared" si="3553"/>
        <v/>
      </c>
    </row>
    <row r="1453" spans="1:76" ht="15.6" customHeight="1" x14ac:dyDescent="0.3">
      <c r="A1453" s="62" t="s">
        <v>940</v>
      </c>
      <c r="B1453" s="63">
        <v>100</v>
      </c>
      <c r="C1453" s="62" t="s">
        <v>126</v>
      </c>
      <c r="D1453" s="62" t="s">
        <v>358</v>
      </c>
      <c r="E1453" s="64" t="s">
        <v>359</v>
      </c>
      <c r="F1453" s="11">
        <v>4087.8</v>
      </c>
      <c r="G1453" s="11">
        <v>4044.8999999999996</v>
      </c>
      <c r="H1453" s="11">
        <v>4382</v>
      </c>
      <c r="I1453" s="11"/>
      <c r="J1453" s="11"/>
      <c r="K1453" s="11"/>
      <c r="L1453" s="11">
        <f t="shared" si="3388"/>
        <v>4087.8</v>
      </c>
      <c r="M1453" s="11">
        <f t="shared" si="3389"/>
        <v>4044.8999999999996</v>
      </c>
      <c r="N1453" s="11">
        <f t="shared" si="3390"/>
        <v>4382</v>
      </c>
      <c r="O1453" s="11"/>
      <c r="P1453" s="11"/>
      <c r="Q1453" s="11"/>
      <c r="R1453" s="11">
        <f t="shared" si="3466"/>
        <v>4087.8</v>
      </c>
      <c r="S1453" s="11">
        <f t="shared" si="3467"/>
        <v>4044.8999999999996</v>
      </c>
      <c r="T1453" s="11">
        <f t="shared" si="3468"/>
        <v>4382</v>
      </c>
      <c r="U1453" s="11"/>
      <c r="V1453" s="11"/>
      <c r="W1453" s="11"/>
      <c r="X1453" s="11">
        <f t="shared" si="3469"/>
        <v>4087.8</v>
      </c>
      <c r="Y1453" s="11">
        <f t="shared" si="3470"/>
        <v>4044.8999999999996</v>
      </c>
      <c r="Z1453" s="11">
        <f t="shared" si="3471"/>
        <v>4382</v>
      </c>
      <c r="AA1453" s="11"/>
      <c r="AB1453" s="11"/>
      <c r="AC1453" s="11"/>
      <c r="AD1453" s="11">
        <f t="shared" si="3472"/>
        <v>4087.8</v>
      </c>
      <c r="AE1453" s="11">
        <f t="shared" si="3473"/>
        <v>4044.8999999999996</v>
      </c>
      <c r="AF1453" s="11">
        <f t="shared" si="3474"/>
        <v>4382</v>
      </c>
      <c r="AG1453" s="11"/>
      <c r="AH1453" s="11">
        <f t="shared" si="3475"/>
        <v>4087.8</v>
      </c>
      <c r="AI1453" s="11">
        <f t="shared" si="3476"/>
        <v>4044.8999999999996</v>
      </c>
      <c r="AJ1453" s="11">
        <f t="shared" si="3477"/>
        <v>4382</v>
      </c>
      <c r="AK1453" s="11"/>
      <c r="AL1453" s="11"/>
      <c r="AM1453" s="11"/>
      <c r="AN1453" s="11">
        <f t="shared" si="3478"/>
        <v>4087.8</v>
      </c>
      <c r="AO1453" s="11">
        <f t="shared" si="3479"/>
        <v>4044.8999999999996</v>
      </c>
      <c r="AP1453" s="11">
        <f t="shared" si="3480"/>
        <v>4382</v>
      </c>
      <c r="AQ1453" s="11"/>
      <c r="AR1453" s="11"/>
      <c r="AS1453" s="11"/>
      <c r="AT1453" s="11">
        <f t="shared" si="3481"/>
        <v>4087.8</v>
      </c>
      <c r="AU1453" s="11">
        <f t="shared" si="3482"/>
        <v>4044.8999999999996</v>
      </c>
      <c r="AV1453" s="11">
        <f t="shared" si="3483"/>
        <v>4382</v>
      </c>
      <c r="AW1453" s="11"/>
      <c r="AX1453" s="11"/>
      <c r="AY1453" s="11"/>
      <c r="AZ1453" s="11">
        <f t="shared" si="3484"/>
        <v>4087.8</v>
      </c>
      <c r="BA1453" s="11">
        <f t="shared" si="3485"/>
        <v>4044.8999999999996</v>
      </c>
      <c r="BB1453" s="11">
        <f t="shared" si="3486"/>
        <v>4382</v>
      </c>
      <c r="BC1453" s="11"/>
      <c r="BD1453" s="11"/>
      <c r="BE1453" s="11"/>
      <c r="BF1453" s="11">
        <f t="shared" si="3487"/>
        <v>4087.8</v>
      </c>
      <c r="BG1453" s="11">
        <f t="shared" si="3488"/>
        <v>4044.8999999999996</v>
      </c>
      <c r="BH1453" s="11">
        <f t="shared" si="3489"/>
        <v>4382</v>
      </c>
      <c r="BI1453" s="11"/>
      <c r="BJ1453" s="11"/>
      <c r="BK1453" s="11"/>
      <c r="BL1453" s="11">
        <f t="shared" si="3454"/>
        <v>4087.8</v>
      </c>
      <c r="BM1453" s="11"/>
      <c r="BN1453" s="43">
        <f t="shared" si="3547"/>
        <v>4087.8</v>
      </c>
      <c r="BO1453" s="11">
        <f t="shared" si="3551"/>
        <v>4044.8999999999996</v>
      </c>
      <c r="BP1453" s="11"/>
      <c r="BQ1453" s="43">
        <f t="shared" si="3549"/>
        <v>4044.8999999999996</v>
      </c>
      <c r="BR1453" s="11">
        <f t="shared" si="3552"/>
        <v>4382</v>
      </c>
      <c r="BS1453" s="11"/>
      <c r="BT1453" s="43">
        <f t="shared" si="3550"/>
        <v>4382</v>
      </c>
      <c r="BU1453" s="11"/>
      <c r="BV1453" s="21"/>
      <c r="BW1453" s="21"/>
      <c r="BX1453" s="1" t="str">
        <f t="shared" si="3553"/>
        <v>1006</v>
      </c>
    </row>
    <row r="1454" spans="1:76" ht="31.2" customHeight="1" x14ac:dyDescent="0.3">
      <c r="A1454" s="62" t="s">
        <v>940</v>
      </c>
      <c r="B1454" s="63" t="s">
        <v>64</v>
      </c>
      <c r="C1454" s="62"/>
      <c r="D1454" s="62"/>
      <c r="E1454" s="64" t="s">
        <v>65</v>
      </c>
      <c r="F1454" s="11">
        <f t="shared" ref="F1454:K1454" si="3611">F1455</f>
        <v>111.1</v>
      </c>
      <c r="G1454" s="11">
        <f t="shared" si="3611"/>
        <v>106.7</v>
      </c>
      <c r="H1454" s="11">
        <f t="shared" si="3611"/>
        <v>115.6</v>
      </c>
      <c r="I1454" s="11">
        <f t="shared" si="3611"/>
        <v>0</v>
      </c>
      <c r="J1454" s="11">
        <f t="shared" si="3611"/>
        <v>0</v>
      </c>
      <c r="K1454" s="11">
        <f t="shared" si="3611"/>
        <v>0</v>
      </c>
      <c r="L1454" s="11">
        <f t="shared" si="3388"/>
        <v>111.1</v>
      </c>
      <c r="M1454" s="11">
        <f t="shared" si="3389"/>
        <v>106.7</v>
      </c>
      <c r="N1454" s="11">
        <f t="shared" si="3390"/>
        <v>115.6</v>
      </c>
      <c r="O1454" s="11">
        <f>O1455</f>
        <v>0</v>
      </c>
      <c r="P1454" s="11">
        <f>P1455</f>
        <v>0</v>
      </c>
      <c r="Q1454" s="11">
        <f>Q1455</f>
        <v>0</v>
      </c>
      <c r="R1454" s="11">
        <f t="shared" si="3466"/>
        <v>111.1</v>
      </c>
      <c r="S1454" s="11">
        <f t="shared" si="3467"/>
        <v>106.7</v>
      </c>
      <c r="T1454" s="11">
        <f t="shared" si="3468"/>
        <v>115.6</v>
      </c>
      <c r="U1454" s="11">
        <f>U1455</f>
        <v>0</v>
      </c>
      <c r="V1454" s="11">
        <f>V1455</f>
        <v>0</v>
      </c>
      <c r="W1454" s="11">
        <f>W1455</f>
        <v>0</v>
      </c>
      <c r="X1454" s="11">
        <f t="shared" si="3469"/>
        <v>111.1</v>
      </c>
      <c r="Y1454" s="11">
        <f t="shared" si="3470"/>
        <v>106.7</v>
      </c>
      <c r="Z1454" s="11">
        <f t="shared" si="3471"/>
        <v>115.6</v>
      </c>
      <c r="AA1454" s="11">
        <f>AA1455</f>
        <v>0</v>
      </c>
      <c r="AB1454" s="11">
        <f>AB1455</f>
        <v>0</v>
      </c>
      <c r="AC1454" s="11">
        <f>AC1455</f>
        <v>0</v>
      </c>
      <c r="AD1454" s="11">
        <f t="shared" si="3472"/>
        <v>111.1</v>
      </c>
      <c r="AE1454" s="11">
        <f t="shared" si="3473"/>
        <v>106.7</v>
      </c>
      <c r="AF1454" s="11">
        <f t="shared" si="3474"/>
        <v>115.6</v>
      </c>
      <c r="AG1454" s="11">
        <f>AG1455</f>
        <v>0</v>
      </c>
      <c r="AH1454" s="11">
        <f t="shared" si="3475"/>
        <v>111.1</v>
      </c>
      <c r="AI1454" s="11">
        <f t="shared" si="3476"/>
        <v>106.7</v>
      </c>
      <c r="AJ1454" s="11">
        <f t="shared" si="3477"/>
        <v>115.6</v>
      </c>
      <c r="AK1454" s="11">
        <f>AK1455</f>
        <v>0</v>
      </c>
      <c r="AL1454" s="11">
        <f>AL1455</f>
        <v>0</v>
      </c>
      <c r="AM1454" s="11">
        <f>AM1455</f>
        <v>0</v>
      </c>
      <c r="AN1454" s="11">
        <f t="shared" si="3478"/>
        <v>111.1</v>
      </c>
      <c r="AO1454" s="11">
        <f t="shared" si="3479"/>
        <v>106.7</v>
      </c>
      <c r="AP1454" s="11">
        <f t="shared" si="3480"/>
        <v>115.6</v>
      </c>
      <c r="AQ1454" s="11">
        <f>AQ1455</f>
        <v>0</v>
      </c>
      <c r="AR1454" s="11">
        <f>AR1455</f>
        <v>0</v>
      </c>
      <c r="AS1454" s="11">
        <f>AS1455</f>
        <v>0</v>
      </c>
      <c r="AT1454" s="11">
        <f t="shared" si="3481"/>
        <v>111.1</v>
      </c>
      <c r="AU1454" s="11">
        <f t="shared" si="3482"/>
        <v>106.7</v>
      </c>
      <c r="AV1454" s="11">
        <f t="shared" si="3483"/>
        <v>115.6</v>
      </c>
      <c r="AW1454" s="11">
        <f>AW1455</f>
        <v>0</v>
      </c>
      <c r="AX1454" s="11">
        <f>AX1455</f>
        <v>0</v>
      </c>
      <c r="AY1454" s="11">
        <f>AY1455</f>
        <v>0</v>
      </c>
      <c r="AZ1454" s="11">
        <f t="shared" si="3484"/>
        <v>111.1</v>
      </c>
      <c r="BA1454" s="11">
        <f t="shared" si="3485"/>
        <v>106.7</v>
      </c>
      <c r="BB1454" s="11">
        <f t="shared" si="3486"/>
        <v>115.6</v>
      </c>
      <c r="BC1454" s="11">
        <f>BC1455</f>
        <v>0</v>
      </c>
      <c r="BD1454" s="11">
        <f>BD1455</f>
        <v>0</v>
      </c>
      <c r="BE1454" s="11">
        <f>BE1455</f>
        <v>0</v>
      </c>
      <c r="BF1454" s="11">
        <f t="shared" si="3487"/>
        <v>111.1</v>
      </c>
      <c r="BG1454" s="11">
        <f t="shared" si="3488"/>
        <v>106.7</v>
      </c>
      <c r="BH1454" s="11">
        <f t="shared" si="3489"/>
        <v>115.6</v>
      </c>
      <c r="BI1454" s="11">
        <f>BI1455</f>
        <v>0</v>
      </c>
      <c r="BJ1454" s="11">
        <f>BJ1455</f>
        <v>0</v>
      </c>
      <c r="BK1454" s="11">
        <f>BK1455</f>
        <v>0</v>
      </c>
      <c r="BL1454" s="11">
        <f t="shared" si="3454"/>
        <v>111.1</v>
      </c>
      <c r="BM1454" s="11">
        <f>BM1455</f>
        <v>0</v>
      </c>
      <c r="BN1454" s="43">
        <f t="shared" si="3547"/>
        <v>111.1</v>
      </c>
      <c r="BO1454" s="11">
        <f t="shared" si="3551"/>
        <v>106.7</v>
      </c>
      <c r="BP1454" s="11">
        <f>BP1455</f>
        <v>0</v>
      </c>
      <c r="BQ1454" s="43">
        <f t="shared" si="3549"/>
        <v>106.7</v>
      </c>
      <c r="BR1454" s="11">
        <f t="shared" si="3552"/>
        <v>115.6</v>
      </c>
      <c r="BS1454" s="11">
        <f>BS1455</f>
        <v>0</v>
      </c>
      <c r="BT1454" s="43">
        <f t="shared" si="3550"/>
        <v>115.6</v>
      </c>
      <c r="BU1454" s="11">
        <f>BU1455</f>
        <v>0</v>
      </c>
      <c r="BV1454" s="21"/>
      <c r="BW1454" s="21"/>
      <c r="BX1454" s="1" t="str">
        <f t="shared" si="3553"/>
        <v/>
      </c>
    </row>
    <row r="1455" spans="1:76" ht="15.6" customHeight="1" x14ac:dyDescent="0.3">
      <c r="A1455" s="62" t="s">
        <v>940</v>
      </c>
      <c r="B1455" s="63">
        <v>200</v>
      </c>
      <c r="C1455" s="62" t="s">
        <v>126</v>
      </c>
      <c r="D1455" s="62" t="s">
        <v>358</v>
      </c>
      <c r="E1455" s="64" t="s">
        <v>359</v>
      </c>
      <c r="F1455" s="11">
        <v>111.1</v>
      </c>
      <c r="G1455" s="11">
        <v>106.7</v>
      </c>
      <c r="H1455" s="11">
        <v>115.6</v>
      </c>
      <c r="I1455" s="11"/>
      <c r="J1455" s="11"/>
      <c r="K1455" s="11"/>
      <c r="L1455" s="11">
        <f t="shared" ref="L1455:L1518" si="3612">F1455+I1455</f>
        <v>111.1</v>
      </c>
      <c r="M1455" s="11">
        <f t="shared" ref="M1455:M1518" si="3613">G1455+J1455</f>
        <v>106.7</v>
      </c>
      <c r="N1455" s="11">
        <f t="shared" ref="N1455:N1518" si="3614">H1455+K1455</f>
        <v>115.6</v>
      </c>
      <c r="O1455" s="11"/>
      <c r="P1455" s="11"/>
      <c r="Q1455" s="11"/>
      <c r="R1455" s="11">
        <f t="shared" si="3466"/>
        <v>111.1</v>
      </c>
      <c r="S1455" s="11">
        <f t="shared" si="3467"/>
        <v>106.7</v>
      </c>
      <c r="T1455" s="11">
        <f t="shared" si="3468"/>
        <v>115.6</v>
      </c>
      <c r="U1455" s="11"/>
      <c r="V1455" s="11"/>
      <c r="W1455" s="11"/>
      <c r="X1455" s="11">
        <f t="shared" si="3469"/>
        <v>111.1</v>
      </c>
      <c r="Y1455" s="11">
        <f t="shared" si="3470"/>
        <v>106.7</v>
      </c>
      <c r="Z1455" s="11">
        <f t="shared" si="3471"/>
        <v>115.6</v>
      </c>
      <c r="AA1455" s="11"/>
      <c r="AB1455" s="11"/>
      <c r="AC1455" s="11"/>
      <c r="AD1455" s="11">
        <f t="shared" si="3472"/>
        <v>111.1</v>
      </c>
      <c r="AE1455" s="11">
        <f t="shared" si="3473"/>
        <v>106.7</v>
      </c>
      <c r="AF1455" s="11">
        <f t="shared" si="3474"/>
        <v>115.6</v>
      </c>
      <c r="AG1455" s="11"/>
      <c r="AH1455" s="11">
        <f t="shared" si="3475"/>
        <v>111.1</v>
      </c>
      <c r="AI1455" s="11">
        <f t="shared" si="3476"/>
        <v>106.7</v>
      </c>
      <c r="AJ1455" s="11">
        <f t="shared" si="3477"/>
        <v>115.6</v>
      </c>
      <c r="AK1455" s="11"/>
      <c r="AL1455" s="11"/>
      <c r="AM1455" s="11"/>
      <c r="AN1455" s="11">
        <f t="shared" si="3478"/>
        <v>111.1</v>
      </c>
      <c r="AO1455" s="11">
        <f t="shared" si="3479"/>
        <v>106.7</v>
      </c>
      <c r="AP1455" s="11">
        <f t="shared" si="3480"/>
        <v>115.6</v>
      </c>
      <c r="AQ1455" s="11"/>
      <c r="AR1455" s="11"/>
      <c r="AS1455" s="11"/>
      <c r="AT1455" s="11">
        <f t="shared" si="3481"/>
        <v>111.1</v>
      </c>
      <c r="AU1455" s="11">
        <f t="shared" si="3482"/>
        <v>106.7</v>
      </c>
      <c r="AV1455" s="11">
        <f t="shared" si="3483"/>
        <v>115.6</v>
      </c>
      <c r="AW1455" s="11"/>
      <c r="AX1455" s="11"/>
      <c r="AY1455" s="11"/>
      <c r="AZ1455" s="11">
        <f t="shared" si="3484"/>
        <v>111.1</v>
      </c>
      <c r="BA1455" s="11">
        <f t="shared" si="3485"/>
        <v>106.7</v>
      </c>
      <c r="BB1455" s="11">
        <f t="shared" si="3486"/>
        <v>115.6</v>
      </c>
      <c r="BC1455" s="11"/>
      <c r="BD1455" s="11"/>
      <c r="BE1455" s="11"/>
      <c r="BF1455" s="11">
        <f t="shared" si="3487"/>
        <v>111.1</v>
      </c>
      <c r="BG1455" s="11">
        <f t="shared" si="3488"/>
        <v>106.7</v>
      </c>
      <c r="BH1455" s="11">
        <f t="shared" si="3489"/>
        <v>115.6</v>
      </c>
      <c r="BI1455" s="11"/>
      <c r="BJ1455" s="11"/>
      <c r="BK1455" s="11"/>
      <c r="BL1455" s="11">
        <f t="shared" si="3454"/>
        <v>111.1</v>
      </c>
      <c r="BM1455" s="11"/>
      <c r="BN1455" s="43">
        <f t="shared" si="3547"/>
        <v>111.1</v>
      </c>
      <c r="BO1455" s="11">
        <f t="shared" si="3551"/>
        <v>106.7</v>
      </c>
      <c r="BP1455" s="11"/>
      <c r="BQ1455" s="43">
        <f t="shared" si="3549"/>
        <v>106.7</v>
      </c>
      <c r="BR1455" s="11">
        <f t="shared" si="3552"/>
        <v>115.6</v>
      </c>
      <c r="BS1455" s="11"/>
      <c r="BT1455" s="43">
        <f t="shared" si="3550"/>
        <v>115.6</v>
      </c>
      <c r="BU1455" s="11"/>
      <c r="BV1455" s="21"/>
      <c r="BW1455" s="21"/>
      <c r="BX1455" s="1" t="str">
        <f t="shared" si="3553"/>
        <v>1006</v>
      </c>
    </row>
    <row r="1456" spans="1:76" ht="62.4" customHeight="1" x14ac:dyDescent="0.3">
      <c r="A1456" s="62" t="s">
        <v>942</v>
      </c>
      <c r="B1456" s="63"/>
      <c r="C1456" s="62"/>
      <c r="D1456" s="62"/>
      <c r="E1456" s="64" t="s">
        <v>943</v>
      </c>
      <c r="F1456" s="11">
        <f t="shared" ref="F1456:F1457" si="3615">F1457</f>
        <v>290395</v>
      </c>
      <c r="G1456" s="11">
        <f t="shared" ref="G1456:G1457" si="3616">G1457</f>
        <v>291938.90000000002</v>
      </c>
      <c r="H1456" s="11">
        <f t="shared" ref="H1456:H1457" si="3617">H1457</f>
        <v>291938.90000000002</v>
      </c>
      <c r="I1456" s="11">
        <f t="shared" ref="I1456:I1457" si="3618">I1457</f>
        <v>0</v>
      </c>
      <c r="J1456" s="11">
        <f t="shared" ref="J1456:J1457" si="3619">J1457</f>
        <v>0</v>
      </c>
      <c r="K1456" s="11">
        <f t="shared" ref="K1456:K1457" si="3620">K1457</f>
        <v>0</v>
      </c>
      <c r="L1456" s="11">
        <f t="shared" si="3612"/>
        <v>290395</v>
      </c>
      <c r="M1456" s="11">
        <f t="shared" si="3613"/>
        <v>291938.90000000002</v>
      </c>
      <c r="N1456" s="11">
        <f t="shared" si="3614"/>
        <v>291938.90000000002</v>
      </c>
      <c r="O1456" s="11">
        <f t="shared" ref="O1456:O1457" si="3621">O1457</f>
        <v>0</v>
      </c>
      <c r="P1456" s="11">
        <f t="shared" ref="P1456:P1457" si="3622">P1457</f>
        <v>0</v>
      </c>
      <c r="Q1456" s="11">
        <f t="shared" ref="Q1456:Q1457" si="3623">Q1457</f>
        <v>0</v>
      </c>
      <c r="R1456" s="11">
        <f t="shared" si="3466"/>
        <v>290395</v>
      </c>
      <c r="S1456" s="11">
        <f t="shared" si="3467"/>
        <v>291938.90000000002</v>
      </c>
      <c r="T1456" s="11">
        <f t="shared" si="3468"/>
        <v>291938.90000000002</v>
      </c>
      <c r="U1456" s="11">
        <f t="shared" ref="U1456:U1457" si="3624">U1457</f>
        <v>0</v>
      </c>
      <c r="V1456" s="11">
        <f t="shared" ref="V1456:V1457" si="3625">V1457</f>
        <v>0</v>
      </c>
      <c r="W1456" s="11">
        <f t="shared" ref="W1456:W1457" si="3626">W1457</f>
        <v>0</v>
      </c>
      <c r="X1456" s="11">
        <f t="shared" si="3469"/>
        <v>290395</v>
      </c>
      <c r="Y1456" s="11">
        <f t="shared" si="3470"/>
        <v>291938.90000000002</v>
      </c>
      <c r="Z1456" s="11">
        <f t="shared" si="3471"/>
        <v>291938.90000000002</v>
      </c>
      <c r="AA1456" s="11">
        <f t="shared" ref="AA1456:AA1457" si="3627">AA1457</f>
        <v>0</v>
      </c>
      <c r="AB1456" s="11">
        <f t="shared" ref="AB1456:AB1457" si="3628">AB1457</f>
        <v>0</v>
      </c>
      <c r="AC1456" s="11">
        <f t="shared" ref="AC1456:AC1457" si="3629">AC1457</f>
        <v>0</v>
      </c>
      <c r="AD1456" s="11">
        <f t="shared" si="3472"/>
        <v>290395</v>
      </c>
      <c r="AE1456" s="11">
        <f t="shared" si="3473"/>
        <v>291938.90000000002</v>
      </c>
      <c r="AF1456" s="11">
        <f t="shared" si="3474"/>
        <v>291938.90000000002</v>
      </c>
      <c r="AG1456" s="11">
        <f t="shared" ref="AG1456:AG1457" si="3630">AG1457</f>
        <v>0</v>
      </c>
      <c r="AH1456" s="11">
        <f t="shared" si="3475"/>
        <v>290395</v>
      </c>
      <c r="AI1456" s="11">
        <f t="shared" si="3476"/>
        <v>291938.90000000002</v>
      </c>
      <c r="AJ1456" s="11">
        <f t="shared" si="3477"/>
        <v>291938.90000000002</v>
      </c>
      <c r="AK1456" s="11">
        <f t="shared" ref="AK1456:AK1457" si="3631">AK1457</f>
        <v>0</v>
      </c>
      <c r="AL1456" s="11">
        <f t="shared" ref="AL1456:AL1457" si="3632">AL1457</f>
        <v>0</v>
      </c>
      <c r="AM1456" s="11">
        <f t="shared" ref="AM1456:AM1457" si="3633">AM1457</f>
        <v>0</v>
      </c>
      <c r="AN1456" s="11">
        <f t="shared" si="3478"/>
        <v>290395</v>
      </c>
      <c r="AO1456" s="11">
        <f t="shared" si="3479"/>
        <v>291938.90000000002</v>
      </c>
      <c r="AP1456" s="11">
        <f t="shared" si="3480"/>
        <v>291938.90000000002</v>
      </c>
      <c r="AQ1456" s="11">
        <f t="shared" ref="AQ1456:AQ1457" si="3634">AQ1457</f>
        <v>0</v>
      </c>
      <c r="AR1456" s="11">
        <f t="shared" ref="AR1456:AR1457" si="3635">AR1457</f>
        <v>0</v>
      </c>
      <c r="AS1456" s="11">
        <f t="shared" ref="AS1456:AS1457" si="3636">AS1457</f>
        <v>0</v>
      </c>
      <c r="AT1456" s="11">
        <f t="shared" si="3481"/>
        <v>290395</v>
      </c>
      <c r="AU1456" s="11">
        <f t="shared" si="3482"/>
        <v>291938.90000000002</v>
      </c>
      <c r="AV1456" s="11">
        <f t="shared" si="3483"/>
        <v>291938.90000000002</v>
      </c>
      <c r="AW1456" s="11">
        <f t="shared" ref="AW1456:AW1457" si="3637">AW1457</f>
        <v>0</v>
      </c>
      <c r="AX1456" s="11">
        <f t="shared" ref="AX1456:AX1457" si="3638">AX1457</f>
        <v>0</v>
      </c>
      <c r="AY1456" s="11">
        <f t="shared" ref="AY1456:AY1457" si="3639">AY1457</f>
        <v>0</v>
      </c>
      <c r="AZ1456" s="11">
        <f t="shared" si="3484"/>
        <v>290395</v>
      </c>
      <c r="BA1456" s="11">
        <f t="shared" si="3485"/>
        <v>291938.90000000002</v>
      </c>
      <c r="BB1456" s="11">
        <f t="shared" si="3486"/>
        <v>291938.90000000002</v>
      </c>
      <c r="BC1456" s="11">
        <f t="shared" ref="BC1456:BC1457" si="3640">BC1457</f>
        <v>0</v>
      </c>
      <c r="BD1456" s="11">
        <f t="shared" ref="BD1456:BD1457" si="3641">BD1457</f>
        <v>0</v>
      </c>
      <c r="BE1456" s="11">
        <f t="shared" ref="BE1456:BE1457" si="3642">BE1457</f>
        <v>0</v>
      </c>
      <c r="BF1456" s="11">
        <f t="shared" si="3487"/>
        <v>290395</v>
      </c>
      <c r="BG1456" s="11">
        <f t="shared" si="3488"/>
        <v>291938.90000000002</v>
      </c>
      <c r="BH1456" s="11">
        <f t="shared" si="3489"/>
        <v>291938.90000000002</v>
      </c>
      <c r="BI1456" s="11">
        <f t="shared" ref="BI1456:BI1457" si="3643">BI1457</f>
        <v>0</v>
      </c>
      <c r="BJ1456" s="11">
        <f t="shared" ref="BJ1456:BJ1457" si="3644">BJ1457</f>
        <v>0</v>
      </c>
      <c r="BK1456" s="11">
        <f t="shared" ref="BK1456:BK1457" si="3645">BK1457</f>
        <v>0</v>
      </c>
      <c r="BL1456" s="11">
        <f t="shared" si="3454"/>
        <v>290395</v>
      </c>
      <c r="BM1456" s="11">
        <f t="shared" ref="BM1456:BM1457" si="3646">BM1457</f>
        <v>0</v>
      </c>
      <c r="BN1456" s="43">
        <f t="shared" si="3547"/>
        <v>290395</v>
      </c>
      <c r="BO1456" s="11">
        <f t="shared" si="3551"/>
        <v>291938.90000000002</v>
      </c>
      <c r="BP1456" s="11">
        <f t="shared" ref="BP1456:BU1457" si="3647">BP1457</f>
        <v>0</v>
      </c>
      <c r="BQ1456" s="43">
        <f t="shared" si="3549"/>
        <v>291938.90000000002</v>
      </c>
      <c r="BR1456" s="11">
        <f t="shared" si="3552"/>
        <v>291938.90000000002</v>
      </c>
      <c r="BS1456" s="11">
        <f t="shared" si="3647"/>
        <v>0</v>
      </c>
      <c r="BT1456" s="43">
        <f t="shared" si="3550"/>
        <v>291938.90000000002</v>
      </c>
      <c r="BU1456" s="11">
        <f t="shared" si="3647"/>
        <v>0</v>
      </c>
      <c r="BV1456" s="21"/>
      <c r="BW1456" s="21"/>
      <c r="BX1456" s="1" t="str">
        <f t="shared" si="3553"/>
        <v/>
      </c>
    </row>
    <row r="1457" spans="1:77" ht="46.8" customHeight="1" x14ac:dyDescent="0.3">
      <c r="A1457" s="62" t="s">
        <v>942</v>
      </c>
      <c r="B1457" s="63" t="s">
        <v>41</v>
      </c>
      <c r="C1457" s="62"/>
      <c r="D1457" s="62"/>
      <c r="E1457" s="64" t="s">
        <v>42</v>
      </c>
      <c r="F1457" s="11">
        <f t="shared" si="3615"/>
        <v>290395</v>
      </c>
      <c r="G1457" s="11">
        <f t="shared" si="3616"/>
        <v>291938.90000000002</v>
      </c>
      <c r="H1457" s="11">
        <f t="shared" si="3617"/>
        <v>291938.90000000002</v>
      </c>
      <c r="I1457" s="11">
        <f t="shared" si="3618"/>
        <v>0</v>
      </c>
      <c r="J1457" s="11">
        <f t="shared" si="3619"/>
        <v>0</v>
      </c>
      <c r="K1457" s="11">
        <f t="shared" si="3620"/>
        <v>0</v>
      </c>
      <c r="L1457" s="11">
        <f t="shared" si="3612"/>
        <v>290395</v>
      </c>
      <c r="M1457" s="11">
        <f t="shared" si="3613"/>
        <v>291938.90000000002</v>
      </c>
      <c r="N1457" s="11">
        <f t="shared" si="3614"/>
        <v>291938.90000000002</v>
      </c>
      <c r="O1457" s="11">
        <f t="shared" si="3621"/>
        <v>0</v>
      </c>
      <c r="P1457" s="11">
        <f t="shared" si="3622"/>
        <v>0</v>
      </c>
      <c r="Q1457" s="11">
        <f t="shared" si="3623"/>
        <v>0</v>
      </c>
      <c r="R1457" s="11">
        <f t="shared" si="3466"/>
        <v>290395</v>
      </c>
      <c r="S1457" s="11">
        <f t="shared" si="3467"/>
        <v>291938.90000000002</v>
      </c>
      <c r="T1457" s="11">
        <f t="shared" si="3468"/>
        <v>291938.90000000002</v>
      </c>
      <c r="U1457" s="11">
        <f t="shared" si="3624"/>
        <v>0</v>
      </c>
      <c r="V1457" s="11">
        <f t="shared" si="3625"/>
        <v>0</v>
      </c>
      <c r="W1457" s="11">
        <f t="shared" si="3626"/>
        <v>0</v>
      </c>
      <c r="X1457" s="11">
        <f t="shared" si="3469"/>
        <v>290395</v>
      </c>
      <c r="Y1457" s="11">
        <f t="shared" si="3470"/>
        <v>291938.90000000002</v>
      </c>
      <c r="Z1457" s="11">
        <f t="shared" si="3471"/>
        <v>291938.90000000002</v>
      </c>
      <c r="AA1457" s="11">
        <f t="shared" si="3627"/>
        <v>0</v>
      </c>
      <c r="AB1457" s="11">
        <f t="shared" si="3628"/>
        <v>0</v>
      </c>
      <c r="AC1457" s="11">
        <f t="shared" si="3629"/>
        <v>0</v>
      </c>
      <c r="AD1457" s="11">
        <f t="shared" si="3472"/>
        <v>290395</v>
      </c>
      <c r="AE1457" s="11">
        <f t="shared" si="3473"/>
        <v>291938.90000000002</v>
      </c>
      <c r="AF1457" s="11">
        <f t="shared" si="3474"/>
        <v>291938.90000000002</v>
      </c>
      <c r="AG1457" s="11">
        <f t="shared" si="3630"/>
        <v>0</v>
      </c>
      <c r="AH1457" s="11">
        <f t="shared" si="3475"/>
        <v>290395</v>
      </c>
      <c r="AI1457" s="11">
        <f t="shared" si="3476"/>
        <v>291938.90000000002</v>
      </c>
      <c r="AJ1457" s="11">
        <f t="shared" si="3477"/>
        <v>291938.90000000002</v>
      </c>
      <c r="AK1457" s="11">
        <f t="shared" si="3631"/>
        <v>0</v>
      </c>
      <c r="AL1457" s="11">
        <f t="shared" si="3632"/>
        <v>0</v>
      </c>
      <c r="AM1457" s="11">
        <f t="shared" si="3633"/>
        <v>0</v>
      </c>
      <c r="AN1457" s="11">
        <f t="shared" si="3478"/>
        <v>290395</v>
      </c>
      <c r="AO1457" s="11">
        <f t="shared" si="3479"/>
        <v>291938.90000000002</v>
      </c>
      <c r="AP1457" s="11">
        <f t="shared" si="3480"/>
        <v>291938.90000000002</v>
      </c>
      <c r="AQ1457" s="11">
        <f t="shared" si="3634"/>
        <v>0</v>
      </c>
      <c r="AR1457" s="11">
        <f t="shared" si="3635"/>
        <v>0</v>
      </c>
      <c r="AS1457" s="11">
        <f t="shared" si="3636"/>
        <v>0</v>
      </c>
      <c r="AT1457" s="11">
        <f t="shared" si="3481"/>
        <v>290395</v>
      </c>
      <c r="AU1457" s="11">
        <f t="shared" si="3482"/>
        <v>291938.90000000002</v>
      </c>
      <c r="AV1457" s="11">
        <f t="shared" si="3483"/>
        <v>291938.90000000002</v>
      </c>
      <c r="AW1457" s="11">
        <f t="shared" si="3637"/>
        <v>0</v>
      </c>
      <c r="AX1457" s="11">
        <f t="shared" si="3638"/>
        <v>0</v>
      </c>
      <c r="AY1457" s="11">
        <f t="shared" si="3639"/>
        <v>0</v>
      </c>
      <c r="AZ1457" s="11">
        <f t="shared" si="3484"/>
        <v>290395</v>
      </c>
      <c r="BA1457" s="11">
        <f t="shared" si="3485"/>
        <v>291938.90000000002</v>
      </c>
      <c r="BB1457" s="11">
        <f t="shared" si="3486"/>
        <v>291938.90000000002</v>
      </c>
      <c r="BC1457" s="11">
        <f t="shared" si="3640"/>
        <v>0</v>
      </c>
      <c r="BD1457" s="11">
        <f t="shared" si="3641"/>
        <v>0</v>
      </c>
      <c r="BE1457" s="11">
        <f t="shared" si="3642"/>
        <v>0</v>
      </c>
      <c r="BF1457" s="11">
        <f t="shared" si="3487"/>
        <v>290395</v>
      </c>
      <c r="BG1457" s="11">
        <f t="shared" si="3488"/>
        <v>291938.90000000002</v>
      </c>
      <c r="BH1457" s="11">
        <f t="shared" si="3489"/>
        <v>291938.90000000002</v>
      </c>
      <c r="BI1457" s="11">
        <f t="shared" si="3643"/>
        <v>0</v>
      </c>
      <c r="BJ1457" s="11">
        <f t="shared" si="3644"/>
        <v>0</v>
      </c>
      <c r="BK1457" s="11">
        <f t="shared" si="3645"/>
        <v>0</v>
      </c>
      <c r="BL1457" s="11">
        <f t="shared" si="3454"/>
        <v>290395</v>
      </c>
      <c r="BM1457" s="11">
        <f t="shared" si="3646"/>
        <v>0</v>
      </c>
      <c r="BN1457" s="43">
        <f t="shared" si="3547"/>
        <v>290395</v>
      </c>
      <c r="BO1457" s="11">
        <f t="shared" si="3551"/>
        <v>291938.90000000002</v>
      </c>
      <c r="BP1457" s="11">
        <f t="shared" si="3647"/>
        <v>0</v>
      </c>
      <c r="BQ1457" s="43">
        <f t="shared" si="3549"/>
        <v>291938.90000000002</v>
      </c>
      <c r="BR1457" s="11">
        <f t="shared" si="3552"/>
        <v>291938.90000000002</v>
      </c>
      <c r="BS1457" s="11">
        <f t="shared" si="3647"/>
        <v>0</v>
      </c>
      <c r="BT1457" s="43">
        <f t="shared" si="3550"/>
        <v>291938.90000000002</v>
      </c>
      <c r="BU1457" s="11">
        <f t="shared" si="3647"/>
        <v>0</v>
      </c>
      <c r="BV1457" s="21"/>
      <c r="BW1457" s="21"/>
      <c r="BX1457" s="1" t="str">
        <f t="shared" si="3553"/>
        <v/>
      </c>
    </row>
    <row r="1458" spans="1:77" ht="15.6" customHeight="1" x14ac:dyDescent="0.3">
      <c r="A1458" s="62" t="s">
        <v>942</v>
      </c>
      <c r="B1458" s="63">
        <v>400</v>
      </c>
      <c r="C1458" s="62" t="s">
        <v>126</v>
      </c>
      <c r="D1458" s="62" t="s">
        <v>71</v>
      </c>
      <c r="E1458" s="64" t="s">
        <v>454</v>
      </c>
      <c r="F1458" s="11">
        <v>290395</v>
      </c>
      <c r="G1458" s="11">
        <v>291938.90000000002</v>
      </c>
      <c r="H1458" s="11">
        <v>291938.90000000002</v>
      </c>
      <c r="I1458" s="11"/>
      <c r="J1458" s="11"/>
      <c r="K1458" s="11"/>
      <c r="L1458" s="11">
        <f t="shared" si="3612"/>
        <v>290395</v>
      </c>
      <c r="M1458" s="11">
        <f t="shared" si="3613"/>
        <v>291938.90000000002</v>
      </c>
      <c r="N1458" s="11">
        <f t="shared" si="3614"/>
        <v>291938.90000000002</v>
      </c>
      <c r="O1458" s="11"/>
      <c r="P1458" s="11"/>
      <c r="Q1458" s="11"/>
      <c r="R1458" s="11">
        <f t="shared" si="3466"/>
        <v>290395</v>
      </c>
      <c r="S1458" s="11">
        <f t="shared" si="3467"/>
        <v>291938.90000000002</v>
      </c>
      <c r="T1458" s="11">
        <f t="shared" si="3468"/>
        <v>291938.90000000002</v>
      </c>
      <c r="U1458" s="11"/>
      <c r="V1458" s="11"/>
      <c r="W1458" s="11"/>
      <c r="X1458" s="11">
        <f t="shared" si="3469"/>
        <v>290395</v>
      </c>
      <c r="Y1458" s="11">
        <f t="shared" si="3470"/>
        <v>291938.90000000002</v>
      </c>
      <c r="Z1458" s="11">
        <f t="shared" si="3471"/>
        <v>291938.90000000002</v>
      </c>
      <c r="AA1458" s="11"/>
      <c r="AB1458" s="11"/>
      <c r="AC1458" s="11"/>
      <c r="AD1458" s="11">
        <f t="shared" si="3472"/>
        <v>290395</v>
      </c>
      <c r="AE1458" s="11">
        <f t="shared" si="3473"/>
        <v>291938.90000000002</v>
      </c>
      <c r="AF1458" s="11">
        <f t="shared" si="3474"/>
        <v>291938.90000000002</v>
      </c>
      <c r="AG1458" s="11"/>
      <c r="AH1458" s="11">
        <f t="shared" si="3475"/>
        <v>290395</v>
      </c>
      <c r="AI1458" s="11">
        <f t="shared" si="3476"/>
        <v>291938.90000000002</v>
      </c>
      <c r="AJ1458" s="11">
        <f t="shared" si="3477"/>
        <v>291938.90000000002</v>
      </c>
      <c r="AK1458" s="11"/>
      <c r="AL1458" s="11"/>
      <c r="AM1458" s="11"/>
      <c r="AN1458" s="11">
        <f t="shared" si="3478"/>
        <v>290395</v>
      </c>
      <c r="AO1458" s="11">
        <f t="shared" si="3479"/>
        <v>291938.90000000002</v>
      </c>
      <c r="AP1458" s="11">
        <f t="shared" si="3480"/>
        <v>291938.90000000002</v>
      </c>
      <c r="AQ1458" s="11"/>
      <c r="AR1458" s="11"/>
      <c r="AS1458" s="11"/>
      <c r="AT1458" s="11">
        <f t="shared" si="3481"/>
        <v>290395</v>
      </c>
      <c r="AU1458" s="11">
        <f t="shared" si="3482"/>
        <v>291938.90000000002</v>
      </c>
      <c r="AV1458" s="11">
        <f t="shared" si="3483"/>
        <v>291938.90000000002</v>
      </c>
      <c r="AW1458" s="11"/>
      <c r="AX1458" s="11"/>
      <c r="AY1458" s="11"/>
      <c r="AZ1458" s="11">
        <f t="shared" si="3484"/>
        <v>290395</v>
      </c>
      <c r="BA1458" s="11">
        <f t="shared" si="3485"/>
        <v>291938.90000000002</v>
      </c>
      <c r="BB1458" s="11">
        <f t="shared" si="3486"/>
        <v>291938.90000000002</v>
      </c>
      <c r="BC1458" s="11"/>
      <c r="BD1458" s="11"/>
      <c r="BE1458" s="11"/>
      <c r="BF1458" s="11">
        <f t="shared" si="3487"/>
        <v>290395</v>
      </c>
      <c r="BG1458" s="11">
        <f t="shared" si="3488"/>
        <v>291938.90000000002</v>
      </c>
      <c r="BH1458" s="11">
        <f t="shared" si="3489"/>
        <v>291938.90000000002</v>
      </c>
      <c r="BI1458" s="11"/>
      <c r="BJ1458" s="11"/>
      <c r="BK1458" s="11"/>
      <c r="BL1458" s="11">
        <f t="shared" si="3454"/>
        <v>290395</v>
      </c>
      <c r="BM1458" s="11"/>
      <c r="BN1458" s="43">
        <f t="shared" si="3547"/>
        <v>290395</v>
      </c>
      <c r="BO1458" s="11">
        <f t="shared" si="3551"/>
        <v>291938.90000000002</v>
      </c>
      <c r="BP1458" s="11"/>
      <c r="BQ1458" s="43">
        <f t="shared" si="3549"/>
        <v>291938.90000000002</v>
      </c>
      <c r="BR1458" s="11">
        <f t="shared" si="3552"/>
        <v>291938.90000000002</v>
      </c>
      <c r="BS1458" s="11"/>
      <c r="BT1458" s="43">
        <f t="shared" si="3550"/>
        <v>291938.90000000002</v>
      </c>
      <c r="BU1458" s="11"/>
      <c r="BV1458" s="21"/>
      <c r="BW1458" s="21"/>
      <c r="BX1458" s="1" t="str">
        <f t="shared" si="3553"/>
        <v>1004</v>
      </c>
    </row>
    <row r="1459" spans="1:77" s="70" customFormat="1" ht="15.6" customHeight="1" x14ac:dyDescent="0.3">
      <c r="A1459" s="59" t="s">
        <v>944</v>
      </c>
      <c r="B1459" s="60"/>
      <c r="C1459" s="59"/>
      <c r="D1459" s="59"/>
      <c r="E1459" s="61" t="s">
        <v>85</v>
      </c>
      <c r="F1459" s="18">
        <f t="shared" ref="F1459:K1459" si="3648">F1460+F1469+F1479</f>
        <v>285511.80000000005</v>
      </c>
      <c r="G1459" s="18">
        <f t="shared" si="3648"/>
        <v>284796</v>
      </c>
      <c r="H1459" s="18">
        <f t="shared" si="3648"/>
        <v>314796</v>
      </c>
      <c r="I1459" s="18">
        <f t="shared" si="3648"/>
        <v>0</v>
      </c>
      <c r="J1459" s="18">
        <f t="shared" si="3648"/>
        <v>0</v>
      </c>
      <c r="K1459" s="18">
        <f t="shared" si="3648"/>
        <v>0</v>
      </c>
      <c r="L1459" s="18">
        <f t="shared" si="3612"/>
        <v>285511.80000000005</v>
      </c>
      <c r="M1459" s="18">
        <f t="shared" si="3613"/>
        <v>284796</v>
      </c>
      <c r="N1459" s="18">
        <f t="shared" si="3614"/>
        <v>314796</v>
      </c>
      <c r="O1459" s="18">
        <f>O1460+O1469+O1479</f>
        <v>27531.893</v>
      </c>
      <c r="P1459" s="18">
        <f>P1460+P1469+P1479</f>
        <v>25737.3</v>
      </c>
      <c r="Q1459" s="18">
        <f>Q1460+Q1469+Q1479</f>
        <v>25737.3</v>
      </c>
      <c r="R1459" s="18">
        <f t="shared" si="3466"/>
        <v>313043.69300000003</v>
      </c>
      <c r="S1459" s="18">
        <f t="shared" si="3467"/>
        <v>310533.3</v>
      </c>
      <c r="T1459" s="18">
        <f t="shared" si="3468"/>
        <v>340533.3</v>
      </c>
      <c r="U1459" s="18">
        <f>U1460+U1469+U1479</f>
        <v>0</v>
      </c>
      <c r="V1459" s="18">
        <f>V1460+V1469+V1479</f>
        <v>0</v>
      </c>
      <c r="W1459" s="18">
        <f>W1460+W1469+W1479</f>
        <v>0</v>
      </c>
      <c r="X1459" s="18">
        <f t="shared" si="3469"/>
        <v>313043.69300000003</v>
      </c>
      <c r="Y1459" s="18">
        <f t="shared" si="3470"/>
        <v>310533.3</v>
      </c>
      <c r="Z1459" s="18">
        <f t="shared" si="3471"/>
        <v>340533.3</v>
      </c>
      <c r="AA1459" s="18">
        <f>AA1460+AA1469+AA1479</f>
        <v>0</v>
      </c>
      <c r="AB1459" s="18">
        <f>AB1460+AB1469+AB1479</f>
        <v>0</v>
      </c>
      <c r="AC1459" s="18">
        <f>AC1460+AC1469+AC1479</f>
        <v>0</v>
      </c>
      <c r="AD1459" s="18">
        <f t="shared" si="3472"/>
        <v>313043.69300000003</v>
      </c>
      <c r="AE1459" s="18">
        <f t="shared" si="3473"/>
        <v>310533.3</v>
      </c>
      <c r="AF1459" s="18">
        <f t="shared" si="3474"/>
        <v>340533.3</v>
      </c>
      <c r="AG1459" s="18">
        <f>AG1460+AG1469+AG1479</f>
        <v>0</v>
      </c>
      <c r="AH1459" s="18">
        <f t="shared" si="3475"/>
        <v>313043.69300000003</v>
      </c>
      <c r="AI1459" s="18">
        <f t="shared" si="3476"/>
        <v>310533.3</v>
      </c>
      <c r="AJ1459" s="18">
        <f t="shared" si="3477"/>
        <v>340533.3</v>
      </c>
      <c r="AK1459" s="18">
        <f>AK1460+AK1469+AK1479</f>
        <v>5765.2979999999998</v>
      </c>
      <c r="AL1459" s="18">
        <f>AL1460+AL1469+AL1479</f>
        <v>0</v>
      </c>
      <c r="AM1459" s="18">
        <f>AM1460+AM1469+AM1479</f>
        <v>0</v>
      </c>
      <c r="AN1459" s="18">
        <f t="shared" si="3478"/>
        <v>318808.99100000004</v>
      </c>
      <c r="AO1459" s="18">
        <f t="shared" si="3479"/>
        <v>310533.3</v>
      </c>
      <c r="AP1459" s="18">
        <f t="shared" si="3480"/>
        <v>340533.3</v>
      </c>
      <c r="AQ1459" s="18">
        <f>AQ1460+AQ1469+AQ1479</f>
        <v>0</v>
      </c>
      <c r="AR1459" s="18">
        <f>AR1460+AR1469+AR1479</f>
        <v>0</v>
      </c>
      <c r="AS1459" s="18">
        <f>AS1460+AS1469+AS1479</f>
        <v>0</v>
      </c>
      <c r="AT1459" s="18">
        <f t="shared" si="3481"/>
        <v>318808.99100000004</v>
      </c>
      <c r="AU1459" s="18">
        <f t="shared" si="3482"/>
        <v>310533.3</v>
      </c>
      <c r="AV1459" s="18">
        <f t="shared" si="3483"/>
        <v>340533.3</v>
      </c>
      <c r="AW1459" s="18">
        <f>AW1460+AW1469+AW1479</f>
        <v>19896.775999999998</v>
      </c>
      <c r="AX1459" s="18">
        <f>AX1460+AX1469+AX1479</f>
        <v>0</v>
      </c>
      <c r="AY1459" s="18">
        <f>AY1460+AY1469+AY1479</f>
        <v>0</v>
      </c>
      <c r="AZ1459" s="18">
        <f t="shared" si="3484"/>
        <v>338705.76700000005</v>
      </c>
      <c r="BA1459" s="18">
        <f t="shared" si="3485"/>
        <v>310533.3</v>
      </c>
      <c r="BB1459" s="18">
        <f t="shared" si="3486"/>
        <v>340533.3</v>
      </c>
      <c r="BC1459" s="18">
        <f>BC1460+BC1469+BC1479</f>
        <v>0</v>
      </c>
      <c r="BD1459" s="18">
        <f>BD1460+BD1469+BD1479</f>
        <v>0</v>
      </c>
      <c r="BE1459" s="18">
        <f>BE1460+BE1469+BE1479</f>
        <v>0</v>
      </c>
      <c r="BF1459" s="18">
        <f t="shared" si="3487"/>
        <v>338705.76700000005</v>
      </c>
      <c r="BG1459" s="18">
        <f t="shared" si="3488"/>
        <v>310533.3</v>
      </c>
      <c r="BH1459" s="18">
        <f t="shared" si="3489"/>
        <v>340533.3</v>
      </c>
      <c r="BI1459" s="18">
        <f>BI1460+BI1469+BI1479</f>
        <v>1143.886</v>
      </c>
      <c r="BJ1459" s="18">
        <f>BJ1460+BJ1469+BJ1479</f>
        <v>0</v>
      </c>
      <c r="BK1459" s="18">
        <f>BK1460+BK1469+BK1479</f>
        <v>0</v>
      </c>
      <c r="BL1459" s="18">
        <f t="shared" si="3454"/>
        <v>339849.65300000005</v>
      </c>
      <c r="BM1459" s="18">
        <f>BM1460+BM1469+BM1479</f>
        <v>0</v>
      </c>
      <c r="BN1459" s="68">
        <f t="shared" si="3547"/>
        <v>339849.65300000005</v>
      </c>
      <c r="BO1459" s="18">
        <f t="shared" si="3551"/>
        <v>310533.3</v>
      </c>
      <c r="BP1459" s="18">
        <f>BP1460+BP1469+BP1479</f>
        <v>0</v>
      </c>
      <c r="BQ1459" s="68">
        <f t="shared" si="3549"/>
        <v>310533.3</v>
      </c>
      <c r="BR1459" s="18">
        <f t="shared" si="3552"/>
        <v>340533.3</v>
      </c>
      <c r="BS1459" s="18">
        <f>BS1460+BS1469+BS1479</f>
        <v>0</v>
      </c>
      <c r="BT1459" s="68">
        <f t="shared" si="3550"/>
        <v>340533.3</v>
      </c>
      <c r="BU1459" s="18">
        <f>BU1460+BU1469+BU1479</f>
        <v>0</v>
      </c>
      <c r="BV1459" s="19"/>
      <c r="BW1459" s="19"/>
      <c r="BX1459" s="17" t="str">
        <f t="shared" si="3553"/>
        <v/>
      </c>
      <c r="BY1459" s="17"/>
    </row>
    <row r="1460" spans="1:77" ht="46.8" customHeight="1" x14ac:dyDescent="0.3">
      <c r="A1460" s="62" t="s">
        <v>945</v>
      </c>
      <c r="B1460" s="63"/>
      <c r="C1460" s="62"/>
      <c r="D1460" s="62"/>
      <c r="E1460" s="64" t="s">
        <v>946</v>
      </c>
      <c r="F1460" s="11">
        <f t="shared" ref="F1460:K1460" si="3649">F1461+F1466</f>
        <v>74622.3</v>
      </c>
      <c r="G1460" s="11">
        <f t="shared" si="3649"/>
        <v>70108.2</v>
      </c>
      <c r="H1460" s="11">
        <f t="shared" si="3649"/>
        <v>100108.20000000001</v>
      </c>
      <c r="I1460" s="11">
        <f t="shared" si="3649"/>
        <v>0</v>
      </c>
      <c r="J1460" s="11">
        <f t="shared" si="3649"/>
        <v>0</v>
      </c>
      <c r="K1460" s="11">
        <f t="shared" si="3649"/>
        <v>0</v>
      </c>
      <c r="L1460" s="11">
        <f t="shared" si="3612"/>
        <v>74622.3</v>
      </c>
      <c r="M1460" s="11">
        <f t="shared" si="3613"/>
        <v>70108.2</v>
      </c>
      <c r="N1460" s="11">
        <f t="shared" si="3614"/>
        <v>100108.20000000001</v>
      </c>
      <c r="O1460" s="11">
        <f>O1461+O1466</f>
        <v>6426.1930000000002</v>
      </c>
      <c r="P1460" s="11">
        <f>P1461+P1466</f>
        <v>0</v>
      </c>
      <c r="Q1460" s="11">
        <f>Q1461+Q1466</f>
        <v>0</v>
      </c>
      <c r="R1460" s="11">
        <f t="shared" si="3466"/>
        <v>81048.493000000002</v>
      </c>
      <c r="S1460" s="11">
        <f t="shared" si="3467"/>
        <v>70108.2</v>
      </c>
      <c r="T1460" s="11">
        <f t="shared" si="3468"/>
        <v>100108.20000000001</v>
      </c>
      <c r="U1460" s="11">
        <f>U1461+U1466</f>
        <v>0</v>
      </c>
      <c r="V1460" s="11">
        <f>V1461+V1466</f>
        <v>0</v>
      </c>
      <c r="W1460" s="11">
        <f>W1461+W1466</f>
        <v>0</v>
      </c>
      <c r="X1460" s="11">
        <f t="shared" si="3469"/>
        <v>81048.493000000002</v>
      </c>
      <c r="Y1460" s="11">
        <f t="shared" si="3470"/>
        <v>70108.2</v>
      </c>
      <c r="Z1460" s="11">
        <f t="shared" si="3471"/>
        <v>100108.20000000001</v>
      </c>
      <c r="AA1460" s="11">
        <f>AA1461+AA1466</f>
        <v>0</v>
      </c>
      <c r="AB1460" s="11">
        <f>AB1461+AB1466</f>
        <v>0</v>
      </c>
      <c r="AC1460" s="11">
        <f>AC1461+AC1466</f>
        <v>0</v>
      </c>
      <c r="AD1460" s="11">
        <f t="shared" si="3472"/>
        <v>81048.493000000002</v>
      </c>
      <c r="AE1460" s="11">
        <f t="shared" si="3473"/>
        <v>70108.2</v>
      </c>
      <c r="AF1460" s="11">
        <f t="shared" si="3474"/>
        <v>100108.20000000001</v>
      </c>
      <c r="AG1460" s="11">
        <f>AG1461+AG1466</f>
        <v>0</v>
      </c>
      <c r="AH1460" s="11">
        <f t="shared" si="3475"/>
        <v>81048.493000000002</v>
      </c>
      <c r="AI1460" s="11">
        <f t="shared" si="3476"/>
        <v>70108.2</v>
      </c>
      <c r="AJ1460" s="11">
        <f t="shared" si="3477"/>
        <v>100108.20000000001</v>
      </c>
      <c r="AK1460" s="11">
        <f>AK1461+AK1466</f>
        <v>5765.2979999999998</v>
      </c>
      <c r="AL1460" s="11">
        <f>AL1461+AL1466</f>
        <v>0</v>
      </c>
      <c r="AM1460" s="11">
        <f>AM1461+AM1466</f>
        <v>0</v>
      </c>
      <c r="AN1460" s="11">
        <f t="shared" si="3478"/>
        <v>86813.790999999997</v>
      </c>
      <c r="AO1460" s="11">
        <f t="shared" si="3479"/>
        <v>70108.2</v>
      </c>
      <c r="AP1460" s="11">
        <f t="shared" si="3480"/>
        <v>100108.20000000001</v>
      </c>
      <c r="AQ1460" s="11">
        <f>AQ1461+AQ1466</f>
        <v>0</v>
      </c>
      <c r="AR1460" s="11">
        <f>AR1461+AR1466</f>
        <v>0</v>
      </c>
      <c r="AS1460" s="11">
        <f>AS1461+AS1466</f>
        <v>0</v>
      </c>
      <c r="AT1460" s="11">
        <f t="shared" si="3481"/>
        <v>86813.790999999997</v>
      </c>
      <c r="AU1460" s="11">
        <f t="shared" si="3482"/>
        <v>70108.2</v>
      </c>
      <c r="AV1460" s="11">
        <f t="shared" si="3483"/>
        <v>100108.20000000001</v>
      </c>
      <c r="AW1460" s="11">
        <f>AW1461+AW1466</f>
        <v>18948.342999999997</v>
      </c>
      <c r="AX1460" s="11">
        <f>AX1461+AX1466</f>
        <v>0</v>
      </c>
      <c r="AY1460" s="11">
        <f>AY1461+AY1466</f>
        <v>0</v>
      </c>
      <c r="AZ1460" s="11">
        <f t="shared" si="3484"/>
        <v>105762.13399999999</v>
      </c>
      <c r="BA1460" s="11">
        <f t="shared" si="3485"/>
        <v>70108.2</v>
      </c>
      <c r="BB1460" s="11">
        <f t="shared" si="3486"/>
        <v>100108.20000000001</v>
      </c>
      <c r="BC1460" s="11">
        <f>BC1461+BC1466</f>
        <v>0</v>
      </c>
      <c r="BD1460" s="11">
        <f>BD1461+BD1466</f>
        <v>0</v>
      </c>
      <c r="BE1460" s="11">
        <f>BE1461+BE1466</f>
        <v>0</v>
      </c>
      <c r="BF1460" s="11">
        <f t="shared" si="3487"/>
        <v>105762.13399999999</v>
      </c>
      <c r="BG1460" s="11">
        <f t="shared" si="3488"/>
        <v>70108.2</v>
      </c>
      <c r="BH1460" s="11">
        <f t="shared" si="3489"/>
        <v>100108.20000000001</v>
      </c>
      <c r="BI1460" s="11">
        <f>BI1461+BI1466</f>
        <v>1601.8420000000001</v>
      </c>
      <c r="BJ1460" s="11">
        <f>BJ1461+BJ1466</f>
        <v>0</v>
      </c>
      <c r="BK1460" s="11">
        <f>BK1461+BK1466</f>
        <v>0</v>
      </c>
      <c r="BL1460" s="11">
        <f t="shared" si="3454"/>
        <v>107363.976</v>
      </c>
      <c r="BM1460" s="11">
        <f>BM1461+BM1466</f>
        <v>0</v>
      </c>
      <c r="BN1460" s="43">
        <f t="shared" si="3547"/>
        <v>107363.976</v>
      </c>
      <c r="BO1460" s="11">
        <f t="shared" si="3551"/>
        <v>70108.2</v>
      </c>
      <c r="BP1460" s="11">
        <f>BP1461+BP1466</f>
        <v>0</v>
      </c>
      <c r="BQ1460" s="43">
        <f t="shared" si="3549"/>
        <v>70108.2</v>
      </c>
      <c r="BR1460" s="11">
        <f t="shared" si="3552"/>
        <v>100108.20000000001</v>
      </c>
      <c r="BS1460" s="11">
        <f>BS1461+BS1466</f>
        <v>0</v>
      </c>
      <c r="BT1460" s="43">
        <f t="shared" si="3550"/>
        <v>100108.20000000001</v>
      </c>
      <c r="BU1460" s="11">
        <f>BU1461+BU1466</f>
        <v>0</v>
      </c>
      <c r="BV1460" s="21"/>
      <c r="BW1460" s="21"/>
      <c r="BX1460" s="1" t="str">
        <f t="shared" si="3553"/>
        <v/>
      </c>
    </row>
    <row r="1461" spans="1:77" ht="31.2" customHeight="1" x14ac:dyDescent="0.3">
      <c r="A1461" s="62" t="s">
        <v>947</v>
      </c>
      <c r="B1461" s="63"/>
      <c r="C1461" s="62"/>
      <c r="D1461" s="62"/>
      <c r="E1461" s="64" t="s">
        <v>948</v>
      </c>
      <c r="F1461" s="11">
        <f t="shared" ref="F1461:K1461" si="3650">F1462+F1464</f>
        <v>65745.3</v>
      </c>
      <c r="G1461" s="11">
        <f t="shared" si="3650"/>
        <v>65745.3</v>
      </c>
      <c r="H1461" s="11">
        <f t="shared" si="3650"/>
        <v>95745.300000000017</v>
      </c>
      <c r="I1461" s="11">
        <f t="shared" si="3650"/>
        <v>0</v>
      </c>
      <c r="J1461" s="11">
        <f t="shared" si="3650"/>
        <v>0</v>
      </c>
      <c r="K1461" s="11">
        <f t="shared" si="3650"/>
        <v>0</v>
      </c>
      <c r="L1461" s="11">
        <f t="shared" si="3612"/>
        <v>65745.3</v>
      </c>
      <c r="M1461" s="11">
        <f t="shared" si="3613"/>
        <v>65745.3</v>
      </c>
      <c r="N1461" s="11">
        <f t="shared" si="3614"/>
        <v>95745.300000000017</v>
      </c>
      <c r="O1461" s="11">
        <f>O1462+O1464</f>
        <v>6426.1930000000002</v>
      </c>
      <c r="P1461" s="11">
        <f>P1462+P1464</f>
        <v>0</v>
      </c>
      <c r="Q1461" s="11">
        <f>Q1462+Q1464</f>
        <v>0</v>
      </c>
      <c r="R1461" s="11">
        <f t="shared" si="3466"/>
        <v>72171.493000000002</v>
      </c>
      <c r="S1461" s="11">
        <f t="shared" si="3467"/>
        <v>65745.3</v>
      </c>
      <c r="T1461" s="11">
        <f t="shared" si="3468"/>
        <v>95745.300000000017</v>
      </c>
      <c r="U1461" s="11">
        <f>U1462+U1464</f>
        <v>0</v>
      </c>
      <c r="V1461" s="11">
        <f>V1462+V1464</f>
        <v>0</v>
      </c>
      <c r="W1461" s="11">
        <f>W1462+W1464</f>
        <v>0</v>
      </c>
      <c r="X1461" s="11">
        <f t="shared" si="3469"/>
        <v>72171.493000000002</v>
      </c>
      <c r="Y1461" s="11">
        <f t="shared" si="3470"/>
        <v>65745.3</v>
      </c>
      <c r="Z1461" s="11">
        <f t="shared" si="3471"/>
        <v>95745.300000000017</v>
      </c>
      <c r="AA1461" s="11">
        <f>AA1462+AA1464</f>
        <v>0</v>
      </c>
      <c r="AB1461" s="11">
        <f>AB1462+AB1464</f>
        <v>0</v>
      </c>
      <c r="AC1461" s="11">
        <f>AC1462+AC1464</f>
        <v>0</v>
      </c>
      <c r="AD1461" s="11">
        <f t="shared" si="3472"/>
        <v>72171.493000000002</v>
      </c>
      <c r="AE1461" s="11">
        <f t="shared" si="3473"/>
        <v>65745.3</v>
      </c>
      <c r="AF1461" s="11">
        <f t="shared" si="3474"/>
        <v>95745.300000000017</v>
      </c>
      <c r="AG1461" s="11">
        <f>AG1462+AG1464</f>
        <v>0</v>
      </c>
      <c r="AH1461" s="11">
        <f t="shared" si="3475"/>
        <v>72171.493000000002</v>
      </c>
      <c r="AI1461" s="11">
        <f t="shared" si="3476"/>
        <v>65745.3</v>
      </c>
      <c r="AJ1461" s="11">
        <f t="shared" si="3477"/>
        <v>95745.300000000017</v>
      </c>
      <c r="AK1461" s="11">
        <f>AK1462+AK1464</f>
        <v>5765.2979999999998</v>
      </c>
      <c r="AL1461" s="11">
        <f>AL1462+AL1464</f>
        <v>0</v>
      </c>
      <c r="AM1461" s="11">
        <f>AM1462+AM1464</f>
        <v>0</v>
      </c>
      <c r="AN1461" s="11">
        <f t="shared" si="3478"/>
        <v>77936.790999999997</v>
      </c>
      <c r="AO1461" s="11">
        <f t="shared" si="3479"/>
        <v>65745.3</v>
      </c>
      <c r="AP1461" s="11">
        <f t="shared" si="3480"/>
        <v>95745.300000000017</v>
      </c>
      <c r="AQ1461" s="11">
        <f>AQ1462+AQ1464</f>
        <v>0</v>
      </c>
      <c r="AR1461" s="11">
        <f>AR1462+AR1464</f>
        <v>0</v>
      </c>
      <c r="AS1461" s="11">
        <f>AS1462+AS1464</f>
        <v>0</v>
      </c>
      <c r="AT1461" s="11">
        <f t="shared" si="3481"/>
        <v>77936.790999999997</v>
      </c>
      <c r="AU1461" s="11">
        <f t="shared" si="3482"/>
        <v>65745.3</v>
      </c>
      <c r="AV1461" s="11">
        <f t="shared" si="3483"/>
        <v>95745.300000000017</v>
      </c>
      <c r="AW1461" s="11">
        <f>AW1462+AW1464</f>
        <v>19896.775999999998</v>
      </c>
      <c r="AX1461" s="11">
        <f>AX1462+AX1464</f>
        <v>0</v>
      </c>
      <c r="AY1461" s="11">
        <f>AY1462+AY1464</f>
        <v>0</v>
      </c>
      <c r="AZ1461" s="11">
        <f t="shared" si="3484"/>
        <v>97833.566999999995</v>
      </c>
      <c r="BA1461" s="11">
        <f t="shared" si="3485"/>
        <v>65745.3</v>
      </c>
      <c r="BB1461" s="11">
        <f t="shared" si="3486"/>
        <v>95745.300000000017</v>
      </c>
      <c r="BC1461" s="11">
        <f>BC1462+BC1464</f>
        <v>0</v>
      </c>
      <c r="BD1461" s="11">
        <f>BD1462+BD1464</f>
        <v>0</v>
      </c>
      <c r="BE1461" s="11">
        <f>BE1462+BE1464</f>
        <v>0</v>
      </c>
      <c r="BF1461" s="11">
        <f t="shared" si="3487"/>
        <v>97833.566999999995</v>
      </c>
      <c r="BG1461" s="11">
        <f t="shared" si="3488"/>
        <v>65745.3</v>
      </c>
      <c r="BH1461" s="11">
        <f t="shared" si="3489"/>
        <v>95745.300000000017</v>
      </c>
      <c r="BI1461" s="11">
        <f>BI1462+BI1464</f>
        <v>1601.8420000000001</v>
      </c>
      <c r="BJ1461" s="11">
        <f>BJ1462+BJ1464</f>
        <v>0</v>
      </c>
      <c r="BK1461" s="11">
        <f>BK1462+BK1464</f>
        <v>0</v>
      </c>
      <c r="BL1461" s="11">
        <f t="shared" si="3454"/>
        <v>99435.409</v>
      </c>
      <c r="BM1461" s="11">
        <f>BM1462+BM1464</f>
        <v>0</v>
      </c>
      <c r="BN1461" s="43">
        <f t="shared" si="3547"/>
        <v>99435.409</v>
      </c>
      <c r="BO1461" s="11">
        <f t="shared" si="3551"/>
        <v>65745.3</v>
      </c>
      <c r="BP1461" s="11">
        <f>BP1462+BP1464</f>
        <v>0</v>
      </c>
      <c r="BQ1461" s="43">
        <f t="shared" si="3549"/>
        <v>65745.3</v>
      </c>
      <c r="BR1461" s="11">
        <f t="shared" si="3552"/>
        <v>95745.300000000017</v>
      </c>
      <c r="BS1461" s="11">
        <f>BS1462+BS1464</f>
        <v>0</v>
      </c>
      <c r="BT1461" s="43">
        <f t="shared" si="3550"/>
        <v>95745.300000000017</v>
      </c>
      <c r="BU1461" s="11">
        <f>BU1462+BU1464</f>
        <v>0</v>
      </c>
      <c r="BV1461" s="21"/>
      <c r="BW1461" s="21"/>
      <c r="BX1461" s="1" t="str">
        <f t="shared" si="3553"/>
        <v/>
      </c>
    </row>
    <row r="1462" spans="1:77" ht="31.2" customHeight="1" x14ac:dyDescent="0.3">
      <c r="A1462" s="62" t="s">
        <v>947</v>
      </c>
      <c r="B1462" s="63" t="s">
        <v>64</v>
      </c>
      <c r="C1462" s="62"/>
      <c r="D1462" s="62"/>
      <c r="E1462" s="64" t="s">
        <v>65</v>
      </c>
      <c r="F1462" s="11">
        <f t="shared" ref="F1462:K1462" si="3651">F1463</f>
        <v>65433.3</v>
      </c>
      <c r="G1462" s="11">
        <f t="shared" si="3651"/>
        <v>65219.200000000004</v>
      </c>
      <c r="H1462" s="11">
        <f t="shared" si="3651"/>
        <v>95219.200000000012</v>
      </c>
      <c r="I1462" s="11">
        <f t="shared" si="3651"/>
        <v>0</v>
      </c>
      <c r="J1462" s="11">
        <f t="shared" si="3651"/>
        <v>0</v>
      </c>
      <c r="K1462" s="11">
        <f t="shared" si="3651"/>
        <v>0</v>
      </c>
      <c r="L1462" s="11">
        <f t="shared" si="3612"/>
        <v>65433.3</v>
      </c>
      <c r="M1462" s="11">
        <f t="shared" si="3613"/>
        <v>65219.200000000004</v>
      </c>
      <c r="N1462" s="11">
        <f t="shared" si="3614"/>
        <v>95219.200000000012</v>
      </c>
      <c r="O1462" s="11">
        <f>O1463</f>
        <v>6426.1930000000002</v>
      </c>
      <c r="P1462" s="11">
        <f>P1463</f>
        <v>0</v>
      </c>
      <c r="Q1462" s="11">
        <f>Q1463</f>
        <v>0</v>
      </c>
      <c r="R1462" s="11">
        <f t="shared" si="3466"/>
        <v>71859.493000000002</v>
      </c>
      <c r="S1462" s="11">
        <f t="shared" si="3467"/>
        <v>65219.200000000004</v>
      </c>
      <c r="T1462" s="11">
        <f t="shared" si="3468"/>
        <v>95219.200000000012</v>
      </c>
      <c r="U1462" s="11">
        <f>U1463</f>
        <v>0</v>
      </c>
      <c r="V1462" s="11">
        <f>V1463</f>
        <v>0</v>
      </c>
      <c r="W1462" s="11">
        <f>W1463</f>
        <v>0</v>
      </c>
      <c r="X1462" s="11">
        <f t="shared" si="3469"/>
        <v>71859.493000000002</v>
      </c>
      <c r="Y1462" s="11">
        <f t="shared" si="3470"/>
        <v>65219.200000000004</v>
      </c>
      <c r="Z1462" s="11">
        <f t="shared" si="3471"/>
        <v>95219.200000000012</v>
      </c>
      <c r="AA1462" s="11">
        <f>AA1463</f>
        <v>0</v>
      </c>
      <c r="AB1462" s="11">
        <f>AB1463</f>
        <v>0</v>
      </c>
      <c r="AC1462" s="11">
        <f>AC1463</f>
        <v>0</v>
      </c>
      <c r="AD1462" s="11">
        <f t="shared" si="3472"/>
        <v>71859.493000000002</v>
      </c>
      <c r="AE1462" s="11">
        <f t="shared" si="3473"/>
        <v>65219.200000000004</v>
      </c>
      <c r="AF1462" s="11">
        <f t="shared" si="3474"/>
        <v>95219.200000000012</v>
      </c>
      <c r="AG1462" s="11">
        <f>AG1463</f>
        <v>0</v>
      </c>
      <c r="AH1462" s="11">
        <f t="shared" si="3475"/>
        <v>71859.493000000002</v>
      </c>
      <c r="AI1462" s="11">
        <f t="shared" si="3476"/>
        <v>65219.200000000004</v>
      </c>
      <c r="AJ1462" s="11">
        <f t="shared" si="3477"/>
        <v>95219.200000000012</v>
      </c>
      <c r="AK1462" s="11">
        <f>AK1463</f>
        <v>5765.2979999999998</v>
      </c>
      <c r="AL1462" s="11">
        <f>AL1463</f>
        <v>0</v>
      </c>
      <c r="AM1462" s="11">
        <f>AM1463</f>
        <v>0</v>
      </c>
      <c r="AN1462" s="11">
        <f t="shared" si="3478"/>
        <v>77624.790999999997</v>
      </c>
      <c r="AO1462" s="11">
        <f t="shared" si="3479"/>
        <v>65219.200000000004</v>
      </c>
      <c r="AP1462" s="11">
        <f t="shared" si="3480"/>
        <v>95219.200000000012</v>
      </c>
      <c r="AQ1462" s="11">
        <f>AQ1463</f>
        <v>0</v>
      </c>
      <c r="AR1462" s="11">
        <f>AR1463</f>
        <v>0</v>
      </c>
      <c r="AS1462" s="11">
        <f>AS1463</f>
        <v>0</v>
      </c>
      <c r="AT1462" s="11">
        <f t="shared" si="3481"/>
        <v>77624.790999999997</v>
      </c>
      <c r="AU1462" s="11">
        <f t="shared" si="3482"/>
        <v>65219.200000000004</v>
      </c>
      <c r="AV1462" s="11">
        <f t="shared" si="3483"/>
        <v>95219.200000000012</v>
      </c>
      <c r="AW1462" s="11">
        <f>AW1463</f>
        <v>12027.642</v>
      </c>
      <c r="AX1462" s="11">
        <f>AX1463</f>
        <v>0</v>
      </c>
      <c r="AY1462" s="11">
        <f>AY1463</f>
        <v>0</v>
      </c>
      <c r="AZ1462" s="11">
        <f t="shared" si="3484"/>
        <v>89652.43299999999</v>
      </c>
      <c r="BA1462" s="11">
        <f t="shared" si="3485"/>
        <v>65219.200000000004</v>
      </c>
      <c r="BB1462" s="11">
        <f t="shared" si="3486"/>
        <v>95219.200000000012</v>
      </c>
      <c r="BC1462" s="11">
        <f>BC1463</f>
        <v>0</v>
      </c>
      <c r="BD1462" s="11">
        <f>BD1463</f>
        <v>0</v>
      </c>
      <c r="BE1462" s="11">
        <f>BE1463</f>
        <v>0</v>
      </c>
      <c r="BF1462" s="11">
        <f t="shared" si="3487"/>
        <v>89652.43299999999</v>
      </c>
      <c r="BG1462" s="11">
        <f t="shared" si="3488"/>
        <v>65219.200000000004</v>
      </c>
      <c r="BH1462" s="11">
        <f t="shared" si="3489"/>
        <v>95219.200000000012</v>
      </c>
      <c r="BI1462" s="11">
        <f>BI1463</f>
        <v>1601.8420000000001</v>
      </c>
      <c r="BJ1462" s="11">
        <f>BJ1463</f>
        <v>0</v>
      </c>
      <c r="BK1462" s="11">
        <f>BK1463</f>
        <v>0</v>
      </c>
      <c r="BL1462" s="11">
        <f t="shared" si="3454"/>
        <v>91254.274999999994</v>
      </c>
      <c r="BM1462" s="11">
        <f>BM1463</f>
        <v>0</v>
      </c>
      <c r="BN1462" s="43">
        <f t="shared" si="3547"/>
        <v>91254.274999999994</v>
      </c>
      <c r="BO1462" s="11">
        <f t="shared" si="3551"/>
        <v>65219.200000000004</v>
      </c>
      <c r="BP1462" s="11">
        <f>BP1463</f>
        <v>0</v>
      </c>
      <c r="BQ1462" s="43">
        <f t="shared" si="3549"/>
        <v>65219.200000000004</v>
      </c>
      <c r="BR1462" s="11">
        <f t="shared" si="3552"/>
        <v>95219.200000000012</v>
      </c>
      <c r="BS1462" s="11">
        <f>BS1463</f>
        <v>0</v>
      </c>
      <c r="BT1462" s="43">
        <f t="shared" si="3550"/>
        <v>95219.200000000012</v>
      </c>
      <c r="BU1462" s="11">
        <f>BU1463</f>
        <v>0</v>
      </c>
      <c r="BV1462" s="21"/>
      <c r="BW1462" s="21"/>
      <c r="BX1462" s="1" t="str">
        <f t="shared" si="3553"/>
        <v/>
      </c>
    </row>
    <row r="1463" spans="1:77" ht="15.6" customHeight="1" x14ac:dyDescent="0.3">
      <c r="A1463" s="62" t="s">
        <v>947</v>
      </c>
      <c r="B1463" s="63">
        <v>200</v>
      </c>
      <c r="C1463" s="62" t="s">
        <v>66</v>
      </c>
      <c r="D1463" s="62" t="s">
        <v>43</v>
      </c>
      <c r="E1463" s="64" t="s">
        <v>755</v>
      </c>
      <c r="F1463" s="11">
        <v>65433.3</v>
      </c>
      <c r="G1463" s="11">
        <v>65219.200000000004</v>
      </c>
      <c r="H1463" s="11">
        <v>95219.200000000012</v>
      </c>
      <c r="I1463" s="11"/>
      <c r="J1463" s="11"/>
      <c r="K1463" s="11"/>
      <c r="L1463" s="11">
        <f t="shared" si="3612"/>
        <v>65433.3</v>
      </c>
      <c r="M1463" s="11">
        <f t="shared" si="3613"/>
        <v>65219.200000000004</v>
      </c>
      <c r="N1463" s="11">
        <f t="shared" si="3614"/>
        <v>95219.200000000012</v>
      </c>
      <c r="O1463" s="11">
        <v>6426.1930000000002</v>
      </c>
      <c r="P1463" s="11"/>
      <c r="Q1463" s="11"/>
      <c r="R1463" s="11">
        <f t="shared" si="3466"/>
        <v>71859.493000000002</v>
      </c>
      <c r="S1463" s="11">
        <f t="shared" si="3467"/>
        <v>65219.200000000004</v>
      </c>
      <c r="T1463" s="11">
        <f t="shared" si="3468"/>
        <v>95219.200000000012</v>
      </c>
      <c r="U1463" s="11"/>
      <c r="V1463" s="11"/>
      <c r="W1463" s="11"/>
      <c r="X1463" s="11">
        <f t="shared" si="3469"/>
        <v>71859.493000000002</v>
      </c>
      <c r="Y1463" s="11">
        <f t="shared" si="3470"/>
        <v>65219.200000000004</v>
      </c>
      <c r="Z1463" s="11">
        <f t="shared" si="3471"/>
        <v>95219.200000000012</v>
      </c>
      <c r="AA1463" s="11"/>
      <c r="AB1463" s="11"/>
      <c r="AC1463" s="11"/>
      <c r="AD1463" s="11">
        <f t="shared" si="3472"/>
        <v>71859.493000000002</v>
      </c>
      <c r="AE1463" s="11">
        <f t="shared" si="3473"/>
        <v>65219.200000000004</v>
      </c>
      <c r="AF1463" s="11">
        <f t="shared" si="3474"/>
        <v>95219.200000000012</v>
      </c>
      <c r="AG1463" s="11"/>
      <c r="AH1463" s="11">
        <f t="shared" si="3475"/>
        <v>71859.493000000002</v>
      </c>
      <c r="AI1463" s="11">
        <f t="shared" si="3476"/>
        <v>65219.200000000004</v>
      </c>
      <c r="AJ1463" s="11">
        <f t="shared" si="3477"/>
        <v>95219.200000000012</v>
      </c>
      <c r="AK1463" s="11">
        <v>5765.2979999999998</v>
      </c>
      <c r="AL1463" s="11"/>
      <c r="AM1463" s="11"/>
      <c r="AN1463" s="11">
        <f t="shared" si="3478"/>
        <v>77624.790999999997</v>
      </c>
      <c r="AO1463" s="11">
        <f t="shared" si="3479"/>
        <v>65219.200000000004</v>
      </c>
      <c r="AP1463" s="11">
        <f t="shared" si="3480"/>
        <v>95219.200000000012</v>
      </c>
      <c r="AQ1463" s="11"/>
      <c r="AR1463" s="11"/>
      <c r="AS1463" s="11"/>
      <c r="AT1463" s="11">
        <f t="shared" si="3481"/>
        <v>77624.790999999997</v>
      </c>
      <c r="AU1463" s="11">
        <f t="shared" si="3482"/>
        <v>65219.200000000004</v>
      </c>
      <c r="AV1463" s="11">
        <f t="shared" si="3483"/>
        <v>95219.200000000012</v>
      </c>
      <c r="AW1463" s="11">
        <v>12027.642</v>
      </c>
      <c r="AX1463" s="11"/>
      <c r="AY1463" s="11"/>
      <c r="AZ1463" s="11">
        <f t="shared" si="3484"/>
        <v>89652.43299999999</v>
      </c>
      <c r="BA1463" s="11">
        <f t="shared" si="3485"/>
        <v>65219.200000000004</v>
      </c>
      <c r="BB1463" s="11">
        <f t="shared" si="3486"/>
        <v>95219.200000000012</v>
      </c>
      <c r="BC1463" s="11"/>
      <c r="BD1463" s="11"/>
      <c r="BE1463" s="11"/>
      <c r="BF1463" s="11">
        <f t="shared" si="3487"/>
        <v>89652.43299999999</v>
      </c>
      <c r="BG1463" s="11">
        <f t="shared" si="3488"/>
        <v>65219.200000000004</v>
      </c>
      <c r="BH1463" s="11">
        <f t="shared" si="3489"/>
        <v>95219.200000000012</v>
      </c>
      <c r="BI1463" s="11">
        <v>1601.8420000000001</v>
      </c>
      <c r="BJ1463" s="11"/>
      <c r="BK1463" s="11"/>
      <c r="BL1463" s="11">
        <f t="shared" si="3454"/>
        <v>91254.274999999994</v>
      </c>
      <c r="BM1463" s="11"/>
      <c r="BN1463" s="43">
        <f t="shared" si="3547"/>
        <v>91254.274999999994</v>
      </c>
      <c r="BO1463" s="11">
        <f t="shared" si="3551"/>
        <v>65219.200000000004</v>
      </c>
      <c r="BP1463" s="11"/>
      <c r="BQ1463" s="43">
        <f t="shared" si="3549"/>
        <v>65219.200000000004</v>
      </c>
      <c r="BR1463" s="11">
        <f t="shared" si="3552"/>
        <v>95219.200000000012</v>
      </c>
      <c r="BS1463" s="11"/>
      <c r="BT1463" s="43">
        <f t="shared" si="3550"/>
        <v>95219.200000000012</v>
      </c>
      <c r="BU1463" s="11"/>
      <c r="BV1463" s="21"/>
      <c r="BW1463" s="21"/>
      <c r="BX1463" s="1" t="str">
        <f t="shared" si="3553"/>
        <v>0501</v>
      </c>
    </row>
    <row r="1464" spans="1:77" ht="15.6" customHeight="1" x14ac:dyDescent="0.3">
      <c r="A1464" s="62" t="s">
        <v>947</v>
      </c>
      <c r="B1464" s="63" t="s">
        <v>58</v>
      </c>
      <c r="C1464" s="62"/>
      <c r="D1464" s="62"/>
      <c r="E1464" s="64" t="s">
        <v>59</v>
      </c>
      <c r="F1464" s="11">
        <f t="shared" ref="F1464:K1464" si="3652">F1465</f>
        <v>312</v>
      </c>
      <c r="G1464" s="11">
        <f t="shared" si="3652"/>
        <v>526.1</v>
      </c>
      <c r="H1464" s="11">
        <f t="shared" si="3652"/>
        <v>526.1</v>
      </c>
      <c r="I1464" s="11">
        <f t="shared" si="3652"/>
        <v>0</v>
      </c>
      <c r="J1464" s="11">
        <f t="shared" si="3652"/>
        <v>0</v>
      </c>
      <c r="K1464" s="11">
        <f t="shared" si="3652"/>
        <v>0</v>
      </c>
      <c r="L1464" s="11">
        <f t="shared" si="3612"/>
        <v>312</v>
      </c>
      <c r="M1464" s="11">
        <f t="shared" si="3613"/>
        <v>526.1</v>
      </c>
      <c r="N1464" s="11">
        <f t="shared" si="3614"/>
        <v>526.1</v>
      </c>
      <c r="O1464" s="11">
        <f>O1465</f>
        <v>0</v>
      </c>
      <c r="P1464" s="11">
        <f>P1465</f>
        <v>0</v>
      </c>
      <c r="Q1464" s="11">
        <f>Q1465</f>
        <v>0</v>
      </c>
      <c r="R1464" s="11">
        <f t="shared" si="3466"/>
        <v>312</v>
      </c>
      <c r="S1464" s="11">
        <f t="shared" si="3467"/>
        <v>526.1</v>
      </c>
      <c r="T1464" s="11">
        <f t="shared" si="3468"/>
        <v>526.1</v>
      </c>
      <c r="U1464" s="11">
        <f>U1465</f>
        <v>0</v>
      </c>
      <c r="V1464" s="11">
        <f>V1465</f>
        <v>0</v>
      </c>
      <c r="W1464" s="11">
        <f>W1465</f>
        <v>0</v>
      </c>
      <c r="X1464" s="11">
        <f t="shared" si="3469"/>
        <v>312</v>
      </c>
      <c r="Y1464" s="11">
        <f t="shared" si="3470"/>
        <v>526.1</v>
      </c>
      <c r="Z1464" s="11">
        <f t="shared" si="3471"/>
        <v>526.1</v>
      </c>
      <c r="AA1464" s="11">
        <f>AA1465</f>
        <v>0</v>
      </c>
      <c r="AB1464" s="11">
        <f>AB1465</f>
        <v>0</v>
      </c>
      <c r="AC1464" s="11">
        <f>AC1465</f>
        <v>0</v>
      </c>
      <c r="AD1464" s="11">
        <f t="shared" si="3472"/>
        <v>312</v>
      </c>
      <c r="AE1464" s="11">
        <f t="shared" si="3473"/>
        <v>526.1</v>
      </c>
      <c r="AF1464" s="11">
        <f t="shared" si="3474"/>
        <v>526.1</v>
      </c>
      <c r="AG1464" s="11">
        <f>AG1465</f>
        <v>0</v>
      </c>
      <c r="AH1464" s="11">
        <f t="shared" si="3475"/>
        <v>312</v>
      </c>
      <c r="AI1464" s="11">
        <f t="shared" si="3476"/>
        <v>526.1</v>
      </c>
      <c r="AJ1464" s="11">
        <f t="shared" si="3477"/>
        <v>526.1</v>
      </c>
      <c r="AK1464" s="11">
        <f>AK1465</f>
        <v>0</v>
      </c>
      <c r="AL1464" s="11">
        <f>AL1465</f>
        <v>0</v>
      </c>
      <c r="AM1464" s="11">
        <f>AM1465</f>
        <v>0</v>
      </c>
      <c r="AN1464" s="11">
        <f t="shared" si="3478"/>
        <v>312</v>
      </c>
      <c r="AO1464" s="11">
        <f t="shared" si="3479"/>
        <v>526.1</v>
      </c>
      <c r="AP1464" s="11">
        <f t="shared" si="3480"/>
        <v>526.1</v>
      </c>
      <c r="AQ1464" s="11">
        <f>AQ1465</f>
        <v>0</v>
      </c>
      <c r="AR1464" s="11">
        <f>AR1465</f>
        <v>0</v>
      </c>
      <c r="AS1464" s="11">
        <f>AS1465</f>
        <v>0</v>
      </c>
      <c r="AT1464" s="11">
        <f t="shared" si="3481"/>
        <v>312</v>
      </c>
      <c r="AU1464" s="11">
        <f t="shared" si="3482"/>
        <v>526.1</v>
      </c>
      <c r="AV1464" s="11">
        <f t="shared" si="3483"/>
        <v>526.1</v>
      </c>
      <c r="AW1464" s="11">
        <f>AW1465</f>
        <v>7869.134</v>
      </c>
      <c r="AX1464" s="11">
        <f>AX1465</f>
        <v>0</v>
      </c>
      <c r="AY1464" s="11">
        <f>AY1465</f>
        <v>0</v>
      </c>
      <c r="AZ1464" s="11">
        <f t="shared" si="3484"/>
        <v>8181.134</v>
      </c>
      <c r="BA1464" s="11">
        <f t="shared" si="3485"/>
        <v>526.1</v>
      </c>
      <c r="BB1464" s="11">
        <f t="shared" si="3486"/>
        <v>526.1</v>
      </c>
      <c r="BC1464" s="11">
        <f>BC1465</f>
        <v>0</v>
      </c>
      <c r="BD1464" s="11">
        <f>BD1465</f>
        <v>0</v>
      </c>
      <c r="BE1464" s="11">
        <f>BE1465</f>
        <v>0</v>
      </c>
      <c r="BF1464" s="11">
        <f t="shared" si="3487"/>
        <v>8181.134</v>
      </c>
      <c r="BG1464" s="11">
        <f t="shared" si="3488"/>
        <v>526.1</v>
      </c>
      <c r="BH1464" s="11">
        <f t="shared" si="3489"/>
        <v>526.1</v>
      </c>
      <c r="BI1464" s="11">
        <f>BI1465</f>
        <v>0</v>
      </c>
      <c r="BJ1464" s="11">
        <f>BJ1465</f>
        <v>0</v>
      </c>
      <c r="BK1464" s="11">
        <f>BK1465</f>
        <v>0</v>
      </c>
      <c r="BL1464" s="11">
        <f t="shared" si="3454"/>
        <v>8181.134</v>
      </c>
      <c r="BM1464" s="11">
        <f>BM1465</f>
        <v>0</v>
      </c>
      <c r="BN1464" s="43">
        <f t="shared" si="3547"/>
        <v>8181.134</v>
      </c>
      <c r="BO1464" s="11">
        <f t="shared" si="3551"/>
        <v>526.1</v>
      </c>
      <c r="BP1464" s="11">
        <f>BP1465</f>
        <v>0</v>
      </c>
      <c r="BQ1464" s="43">
        <f t="shared" si="3549"/>
        <v>526.1</v>
      </c>
      <c r="BR1464" s="11">
        <f t="shared" si="3552"/>
        <v>526.1</v>
      </c>
      <c r="BS1464" s="11">
        <f>BS1465</f>
        <v>0</v>
      </c>
      <c r="BT1464" s="43">
        <f t="shared" si="3550"/>
        <v>526.1</v>
      </c>
      <c r="BU1464" s="11">
        <f>BU1465</f>
        <v>0</v>
      </c>
      <c r="BV1464" s="21"/>
      <c r="BW1464" s="21"/>
      <c r="BX1464" s="1" t="str">
        <f t="shared" si="3553"/>
        <v/>
      </c>
    </row>
    <row r="1465" spans="1:77" ht="15.6" customHeight="1" x14ac:dyDescent="0.3">
      <c r="A1465" s="62" t="s">
        <v>947</v>
      </c>
      <c r="B1465" s="63">
        <v>800</v>
      </c>
      <c r="C1465" s="62" t="s">
        <v>66</v>
      </c>
      <c r="D1465" s="62" t="s">
        <v>43</v>
      </c>
      <c r="E1465" s="64" t="s">
        <v>755</v>
      </c>
      <c r="F1465" s="11">
        <v>312</v>
      </c>
      <c r="G1465" s="11">
        <v>526.1</v>
      </c>
      <c r="H1465" s="11">
        <v>526.1</v>
      </c>
      <c r="I1465" s="11"/>
      <c r="J1465" s="11"/>
      <c r="K1465" s="11"/>
      <c r="L1465" s="11">
        <f t="shared" si="3612"/>
        <v>312</v>
      </c>
      <c r="M1465" s="11">
        <f t="shared" si="3613"/>
        <v>526.1</v>
      </c>
      <c r="N1465" s="11">
        <f t="shared" si="3614"/>
        <v>526.1</v>
      </c>
      <c r="O1465" s="11"/>
      <c r="P1465" s="11"/>
      <c r="Q1465" s="11"/>
      <c r="R1465" s="11">
        <f t="shared" si="3466"/>
        <v>312</v>
      </c>
      <c r="S1465" s="11">
        <f t="shared" si="3467"/>
        <v>526.1</v>
      </c>
      <c r="T1465" s="11">
        <f t="shared" si="3468"/>
        <v>526.1</v>
      </c>
      <c r="U1465" s="11"/>
      <c r="V1465" s="11"/>
      <c r="W1465" s="11"/>
      <c r="X1465" s="11">
        <f t="shared" si="3469"/>
        <v>312</v>
      </c>
      <c r="Y1465" s="11">
        <f t="shared" si="3470"/>
        <v>526.1</v>
      </c>
      <c r="Z1465" s="11">
        <f t="shared" si="3471"/>
        <v>526.1</v>
      </c>
      <c r="AA1465" s="11"/>
      <c r="AB1465" s="11"/>
      <c r="AC1465" s="11"/>
      <c r="AD1465" s="11">
        <f t="shared" si="3472"/>
        <v>312</v>
      </c>
      <c r="AE1465" s="11">
        <f t="shared" si="3473"/>
        <v>526.1</v>
      </c>
      <c r="AF1465" s="11">
        <f t="shared" si="3474"/>
        <v>526.1</v>
      </c>
      <c r="AG1465" s="11"/>
      <c r="AH1465" s="11">
        <f t="shared" si="3475"/>
        <v>312</v>
      </c>
      <c r="AI1465" s="11">
        <f t="shared" si="3476"/>
        <v>526.1</v>
      </c>
      <c r="AJ1465" s="11">
        <f t="shared" si="3477"/>
        <v>526.1</v>
      </c>
      <c r="AK1465" s="11"/>
      <c r="AL1465" s="11"/>
      <c r="AM1465" s="11"/>
      <c r="AN1465" s="11">
        <f t="shared" si="3478"/>
        <v>312</v>
      </c>
      <c r="AO1465" s="11">
        <f t="shared" si="3479"/>
        <v>526.1</v>
      </c>
      <c r="AP1465" s="11">
        <f t="shared" si="3480"/>
        <v>526.1</v>
      </c>
      <c r="AQ1465" s="11"/>
      <c r="AR1465" s="11"/>
      <c r="AS1465" s="11"/>
      <c r="AT1465" s="11">
        <f t="shared" si="3481"/>
        <v>312</v>
      </c>
      <c r="AU1465" s="11">
        <f t="shared" si="3482"/>
        <v>526.1</v>
      </c>
      <c r="AV1465" s="11">
        <f t="shared" si="3483"/>
        <v>526.1</v>
      </c>
      <c r="AW1465" s="11">
        <v>7869.134</v>
      </c>
      <c r="AX1465" s="11"/>
      <c r="AY1465" s="11"/>
      <c r="AZ1465" s="11">
        <f t="shared" si="3484"/>
        <v>8181.134</v>
      </c>
      <c r="BA1465" s="11">
        <f t="shared" si="3485"/>
        <v>526.1</v>
      </c>
      <c r="BB1465" s="11">
        <f t="shared" si="3486"/>
        <v>526.1</v>
      </c>
      <c r="BC1465" s="11"/>
      <c r="BD1465" s="11"/>
      <c r="BE1465" s="11"/>
      <c r="BF1465" s="11">
        <f t="shared" si="3487"/>
        <v>8181.134</v>
      </c>
      <c r="BG1465" s="11">
        <f t="shared" si="3488"/>
        <v>526.1</v>
      </c>
      <c r="BH1465" s="11">
        <f t="shared" si="3489"/>
        <v>526.1</v>
      </c>
      <c r="BI1465" s="11"/>
      <c r="BJ1465" s="11"/>
      <c r="BK1465" s="11"/>
      <c r="BL1465" s="11">
        <f t="shared" si="3454"/>
        <v>8181.134</v>
      </c>
      <c r="BM1465" s="11"/>
      <c r="BN1465" s="43">
        <f t="shared" si="3547"/>
        <v>8181.134</v>
      </c>
      <c r="BO1465" s="11">
        <f t="shared" si="3551"/>
        <v>526.1</v>
      </c>
      <c r="BP1465" s="11"/>
      <c r="BQ1465" s="43">
        <f t="shared" si="3549"/>
        <v>526.1</v>
      </c>
      <c r="BR1465" s="11">
        <f t="shared" si="3552"/>
        <v>526.1</v>
      </c>
      <c r="BS1465" s="11"/>
      <c r="BT1465" s="43">
        <f t="shared" si="3550"/>
        <v>526.1</v>
      </c>
      <c r="BU1465" s="11"/>
      <c r="BV1465" s="21"/>
      <c r="BW1465" s="21"/>
      <c r="BX1465" s="1" t="str">
        <f t="shared" si="3553"/>
        <v>0501</v>
      </c>
    </row>
    <row r="1466" spans="1:77" ht="15.6" customHeight="1" x14ac:dyDescent="0.3">
      <c r="A1466" s="62" t="s">
        <v>949</v>
      </c>
      <c r="B1466" s="63"/>
      <c r="C1466" s="62"/>
      <c r="D1466" s="62"/>
      <c r="E1466" s="64" t="s">
        <v>950</v>
      </c>
      <c r="F1466" s="11">
        <f t="shared" ref="F1466:F1467" si="3653">F1467</f>
        <v>8877</v>
      </c>
      <c r="G1466" s="11">
        <f t="shared" ref="G1466:G1467" si="3654">G1467</f>
        <v>4362.8999999999996</v>
      </c>
      <c r="H1466" s="11">
        <f t="shared" ref="H1466:H1467" si="3655">H1467</f>
        <v>4362.8999999999996</v>
      </c>
      <c r="I1466" s="11">
        <f t="shared" ref="I1466:I1467" si="3656">I1467</f>
        <v>0</v>
      </c>
      <c r="J1466" s="11">
        <f t="shared" ref="J1466:J1467" si="3657">J1467</f>
        <v>0</v>
      </c>
      <c r="K1466" s="11">
        <f t="shared" ref="K1466:K1467" si="3658">K1467</f>
        <v>0</v>
      </c>
      <c r="L1466" s="11">
        <f t="shared" si="3612"/>
        <v>8877</v>
      </c>
      <c r="M1466" s="11">
        <f t="shared" si="3613"/>
        <v>4362.8999999999996</v>
      </c>
      <c r="N1466" s="11">
        <f t="shared" si="3614"/>
        <v>4362.8999999999996</v>
      </c>
      <c r="O1466" s="11">
        <f t="shared" ref="O1466:O1467" si="3659">O1467</f>
        <v>0</v>
      </c>
      <c r="P1466" s="11">
        <f t="shared" ref="P1466:P1467" si="3660">P1467</f>
        <v>0</v>
      </c>
      <c r="Q1466" s="11">
        <f t="shared" ref="Q1466:Q1467" si="3661">Q1467</f>
        <v>0</v>
      </c>
      <c r="R1466" s="11">
        <f t="shared" si="3466"/>
        <v>8877</v>
      </c>
      <c r="S1466" s="11">
        <f t="shared" si="3467"/>
        <v>4362.8999999999996</v>
      </c>
      <c r="T1466" s="11">
        <f t="shared" si="3468"/>
        <v>4362.8999999999996</v>
      </c>
      <c r="U1466" s="11">
        <f t="shared" ref="U1466:U1467" si="3662">U1467</f>
        <v>0</v>
      </c>
      <c r="V1466" s="11">
        <f t="shared" ref="V1466:V1467" si="3663">V1467</f>
        <v>0</v>
      </c>
      <c r="W1466" s="11">
        <f t="shared" ref="W1466:W1467" si="3664">W1467</f>
        <v>0</v>
      </c>
      <c r="X1466" s="11">
        <f t="shared" si="3469"/>
        <v>8877</v>
      </c>
      <c r="Y1466" s="11">
        <f t="shared" si="3470"/>
        <v>4362.8999999999996</v>
      </c>
      <c r="Z1466" s="11">
        <f t="shared" si="3471"/>
        <v>4362.8999999999996</v>
      </c>
      <c r="AA1466" s="11">
        <f t="shared" ref="AA1466:AA1467" si="3665">AA1467</f>
        <v>0</v>
      </c>
      <c r="AB1466" s="11">
        <f t="shared" ref="AB1466:AB1467" si="3666">AB1467</f>
        <v>0</v>
      </c>
      <c r="AC1466" s="11">
        <f t="shared" ref="AC1466:AC1467" si="3667">AC1467</f>
        <v>0</v>
      </c>
      <c r="AD1466" s="11">
        <f t="shared" si="3472"/>
        <v>8877</v>
      </c>
      <c r="AE1466" s="11">
        <f t="shared" si="3473"/>
        <v>4362.8999999999996</v>
      </c>
      <c r="AF1466" s="11">
        <f t="shared" si="3474"/>
        <v>4362.8999999999996</v>
      </c>
      <c r="AG1466" s="11">
        <f t="shared" ref="AG1466:AG1467" si="3668">AG1467</f>
        <v>0</v>
      </c>
      <c r="AH1466" s="11">
        <f t="shared" si="3475"/>
        <v>8877</v>
      </c>
      <c r="AI1466" s="11">
        <f t="shared" si="3476"/>
        <v>4362.8999999999996</v>
      </c>
      <c r="AJ1466" s="11">
        <f t="shared" si="3477"/>
        <v>4362.8999999999996</v>
      </c>
      <c r="AK1466" s="11">
        <f t="shared" ref="AK1466:AK1467" si="3669">AK1467</f>
        <v>0</v>
      </c>
      <c r="AL1466" s="11">
        <f t="shared" ref="AL1466:AL1467" si="3670">AL1467</f>
        <v>0</v>
      </c>
      <c r="AM1466" s="11">
        <f t="shared" ref="AM1466:AM1467" si="3671">AM1467</f>
        <v>0</v>
      </c>
      <c r="AN1466" s="11">
        <f t="shared" si="3478"/>
        <v>8877</v>
      </c>
      <c r="AO1466" s="11">
        <f t="shared" si="3479"/>
        <v>4362.8999999999996</v>
      </c>
      <c r="AP1466" s="11">
        <f t="shared" si="3480"/>
        <v>4362.8999999999996</v>
      </c>
      <c r="AQ1466" s="11">
        <f t="shared" ref="AQ1466:AQ1467" si="3672">AQ1467</f>
        <v>0</v>
      </c>
      <c r="AR1466" s="11">
        <f t="shared" ref="AR1466:AR1467" si="3673">AR1467</f>
        <v>0</v>
      </c>
      <c r="AS1466" s="11">
        <f t="shared" ref="AS1466:AS1467" si="3674">AS1467</f>
        <v>0</v>
      </c>
      <c r="AT1466" s="11">
        <f t="shared" si="3481"/>
        <v>8877</v>
      </c>
      <c r="AU1466" s="11">
        <f t="shared" si="3482"/>
        <v>4362.8999999999996</v>
      </c>
      <c r="AV1466" s="11">
        <f t="shared" si="3483"/>
        <v>4362.8999999999996</v>
      </c>
      <c r="AW1466" s="11">
        <f t="shared" ref="AW1466:AW1467" si="3675">AW1467</f>
        <v>-948.43299999999999</v>
      </c>
      <c r="AX1466" s="11">
        <f t="shared" ref="AX1466:AX1467" si="3676">AX1467</f>
        <v>0</v>
      </c>
      <c r="AY1466" s="11">
        <f t="shared" ref="AY1466:AY1467" si="3677">AY1467</f>
        <v>0</v>
      </c>
      <c r="AZ1466" s="11">
        <f t="shared" si="3484"/>
        <v>7928.567</v>
      </c>
      <c r="BA1466" s="11">
        <f t="shared" si="3485"/>
        <v>4362.8999999999996</v>
      </c>
      <c r="BB1466" s="11">
        <f t="shared" si="3486"/>
        <v>4362.8999999999996</v>
      </c>
      <c r="BC1466" s="11">
        <f t="shared" ref="BC1466:BC1467" si="3678">BC1467</f>
        <v>0</v>
      </c>
      <c r="BD1466" s="11">
        <f t="shared" ref="BD1466:BD1467" si="3679">BD1467</f>
        <v>0</v>
      </c>
      <c r="BE1466" s="11">
        <f t="shared" ref="BE1466:BE1467" si="3680">BE1467</f>
        <v>0</v>
      </c>
      <c r="BF1466" s="11">
        <f t="shared" si="3487"/>
        <v>7928.567</v>
      </c>
      <c r="BG1466" s="11">
        <f t="shared" si="3488"/>
        <v>4362.8999999999996</v>
      </c>
      <c r="BH1466" s="11">
        <f t="shared" si="3489"/>
        <v>4362.8999999999996</v>
      </c>
      <c r="BI1466" s="11">
        <f t="shared" ref="BI1466:BI1467" si="3681">BI1467</f>
        <v>0</v>
      </c>
      <c r="BJ1466" s="11">
        <f t="shared" ref="BJ1466:BJ1467" si="3682">BJ1467</f>
        <v>0</v>
      </c>
      <c r="BK1466" s="11">
        <f t="shared" ref="BK1466:BK1467" si="3683">BK1467</f>
        <v>0</v>
      </c>
      <c r="BL1466" s="11">
        <f t="shared" si="3454"/>
        <v>7928.567</v>
      </c>
      <c r="BM1466" s="11">
        <f t="shared" ref="BM1466:BM1467" si="3684">BM1467</f>
        <v>0</v>
      </c>
      <c r="BN1466" s="43">
        <f t="shared" si="3547"/>
        <v>7928.567</v>
      </c>
      <c r="BO1466" s="11">
        <f t="shared" si="3551"/>
        <v>4362.8999999999996</v>
      </c>
      <c r="BP1466" s="11">
        <f t="shared" ref="BP1466:BU1467" si="3685">BP1467</f>
        <v>0</v>
      </c>
      <c r="BQ1466" s="43">
        <f t="shared" si="3549"/>
        <v>4362.8999999999996</v>
      </c>
      <c r="BR1466" s="11">
        <f t="shared" si="3552"/>
        <v>4362.8999999999996</v>
      </c>
      <c r="BS1466" s="11">
        <f t="shared" si="3685"/>
        <v>0</v>
      </c>
      <c r="BT1466" s="43">
        <f t="shared" si="3550"/>
        <v>4362.8999999999996</v>
      </c>
      <c r="BU1466" s="11">
        <f t="shared" si="3685"/>
        <v>0</v>
      </c>
      <c r="BV1466" s="21"/>
      <c r="BW1466" s="21"/>
      <c r="BX1466" s="1" t="str">
        <f t="shared" si="3553"/>
        <v/>
      </c>
    </row>
    <row r="1467" spans="1:77" ht="31.2" customHeight="1" x14ac:dyDescent="0.3">
      <c r="A1467" s="62" t="s">
        <v>949</v>
      </c>
      <c r="B1467" s="63" t="s">
        <v>64</v>
      </c>
      <c r="C1467" s="62"/>
      <c r="D1467" s="62"/>
      <c r="E1467" s="64" t="s">
        <v>65</v>
      </c>
      <c r="F1467" s="11">
        <f t="shared" si="3653"/>
        <v>8877</v>
      </c>
      <c r="G1467" s="11">
        <f t="shared" si="3654"/>
        <v>4362.8999999999996</v>
      </c>
      <c r="H1467" s="11">
        <f t="shared" si="3655"/>
        <v>4362.8999999999996</v>
      </c>
      <c r="I1467" s="11">
        <f t="shared" si="3656"/>
        <v>0</v>
      </c>
      <c r="J1467" s="11">
        <f t="shared" si="3657"/>
        <v>0</v>
      </c>
      <c r="K1467" s="11">
        <f t="shared" si="3658"/>
        <v>0</v>
      </c>
      <c r="L1467" s="11">
        <f t="shared" si="3612"/>
        <v>8877</v>
      </c>
      <c r="M1467" s="11">
        <f t="shared" si="3613"/>
        <v>4362.8999999999996</v>
      </c>
      <c r="N1467" s="11">
        <f t="shared" si="3614"/>
        <v>4362.8999999999996</v>
      </c>
      <c r="O1467" s="11">
        <f t="shared" si="3659"/>
        <v>0</v>
      </c>
      <c r="P1467" s="11">
        <f t="shared" si="3660"/>
        <v>0</v>
      </c>
      <c r="Q1467" s="11">
        <f t="shared" si="3661"/>
        <v>0</v>
      </c>
      <c r="R1467" s="11">
        <f t="shared" si="3466"/>
        <v>8877</v>
      </c>
      <c r="S1467" s="11">
        <f t="shared" si="3467"/>
        <v>4362.8999999999996</v>
      </c>
      <c r="T1467" s="11">
        <f t="shared" si="3468"/>
        <v>4362.8999999999996</v>
      </c>
      <c r="U1467" s="11">
        <f t="shared" si="3662"/>
        <v>0</v>
      </c>
      <c r="V1467" s="11">
        <f t="shared" si="3663"/>
        <v>0</v>
      </c>
      <c r="W1467" s="11">
        <f t="shared" si="3664"/>
        <v>0</v>
      </c>
      <c r="X1467" s="11">
        <f t="shared" si="3469"/>
        <v>8877</v>
      </c>
      <c r="Y1467" s="11">
        <f t="shared" si="3470"/>
        <v>4362.8999999999996</v>
      </c>
      <c r="Z1467" s="11">
        <f t="shared" si="3471"/>
        <v>4362.8999999999996</v>
      </c>
      <c r="AA1467" s="11">
        <f t="shared" si="3665"/>
        <v>0</v>
      </c>
      <c r="AB1467" s="11">
        <f t="shared" si="3666"/>
        <v>0</v>
      </c>
      <c r="AC1467" s="11">
        <f t="shared" si="3667"/>
        <v>0</v>
      </c>
      <c r="AD1467" s="11">
        <f t="shared" si="3472"/>
        <v>8877</v>
      </c>
      <c r="AE1467" s="11">
        <f t="shared" si="3473"/>
        <v>4362.8999999999996</v>
      </c>
      <c r="AF1467" s="11">
        <f t="shared" si="3474"/>
        <v>4362.8999999999996</v>
      </c>
      <c r="AG1467" s="11">
        <f t="shared" si="3668"/>
        <v>0</v>
      </c>
      <c r="AH1467" s="11">
        <f t="shared" si="3475"/>
        <v>8877</v>
      </c>
      <c r="AI1467" s="11">
        <f t="shared" si="3476"/>
        <v>4362.8999999999996</v>
      </c>
      <c r="AJ1467" s="11">
        <f t="shared" si="3477"/>
        <v>4362.8999999999996</v>
      </c>
      <c r="AK1467" s="11">
        <f t="shared" si="3669"/>
        <v>0</v>
      </c>
      <c r="AL1467" s="11">
        <f t="shared" si="3670"/>
        <v>0</v>
      </c>
      <c r="AM1467" s="11">
        <f t="shared" si="3671"/>
        <v>0</v>
      </c>
      <c r="AN1467" s="11">
        <f t="shared" si="3478"/>
        <v>8877</v>
      </c>
      <c r="AO1467" s="11">
        <f t="shared" si="3479"/>
        <v>4362.8999999999996</v>
      </c>
      <c r="AP1467" s="11">
        <f t="shared" si="3480"/>
        <v>4362.8999999999996</v>
      </c>
      <c r="AQ1467" s="11">
        <f t="shared" si="3672"/>
        <v>0</v>
      </c>
      <c r="AR1467" s="11">
        <f t="shared" si="3673"/>
        <v>0</v>
      </c>
      <c r="AS1467" s="11">
        <f t="shared" si="3674"/>
        <v>0</v>
      </c>
      <c r="AT1467" s="11">
        <f t="shared" si="3481"/>
        <v>8877</v>
      </c>
      <c r="AU1467" s="11">
        <f t="shared" si="3482"/>
        <v>4362.8999999999996</v>
      </c>
      <c r="AV1467" s="11">
        <f t="shared" si="3483"/>
        <v>4362.8999999999996</v>
      </c>
      <c r="AW1467" s="11">
        <f t="shared" si="3675"/>
        <v>-948.43299999999999</v>
      </c>
      <c r="AX1467" s="11">
        <f t="shared" si="3676"/>
        <v>0</v>
      </c>
      <c r="AY1467" s="11">
        <f t="shared" si="3677"/>
        <v>0</v>
      </c>
      <c r="AZ1467" s="11">
        <f t="shared" si="3484"/>
        <v>7928.567</v>
      </c>
      <c r="BA1467" s="11">
        <f t="shared" si="3485"/>
        <v>4362.8999999999996</v>
      </c>
      <c r="BB1467" s="11">
        <f t="shared" si="3486"/>
        <v>4362.8999999999996</v>
      </c>
      <c r="BC1467" s="11">
        <f t="shared" si="3678"/>
        <v>0</v>
      </c>
      <c r="BD1467" s="11">
        <f t="shared" si="3679"/>
        <v>0</v>
      </c>
      <c r="BE1467" s="11">
        <f t="shared" si="3680"/>
        <v>0</v>
      </c>
      <c r="BF1467" s="11">
        <f t="shared" si="3487"/>
        <v>7928.567</v>
      </c>
      <c r="BG1467" s="11">
        <f t="shared" si="3488"/>
        <v>4362.8999999999996</v>
      </c>
      <c r="BH1467" s="11">
        <f t="shared" si="3489"/>
        <v>4362.8999999999996</v>
      </c>
      <c r="BI1467" s="11">
        <f t="shared" si="3681"/>
        <v>0</v>
      </c>
      <c r="BJ1467" s="11">
        <f t="shared" si="3682"/>
        <v>0</v>
      </c>
      <c r="BK1467" s="11">
        <f t="shared" si="3683"/>
        <v>0</v>
      </c>
      <c r="BL1467" s="11">
        <f t="shared" si="3454"/>
        <v>7928.567</v>
      </c>
      <c r="BM1467" s="11">
        <f t="shared" si="3684"/>
        <v>0</v>
      </c>
      <c r="BN1467" s="43">
        <f t="shared" si="3547"/>
        <v>7928.567</v>
      </c>
      <c r="BO1467" s="11">
        <f t="shared" si="3551"/>
        <v>4362.8999999999996</v>
      </c>
      <c r="BP1467" s="11">
        <f t="shared" si="3685"/>
        <v>0</v>
      </c>
      <c r="BQ1467" s="43">
        <f t="shared" si="3549"/>
        <v>4362.8999999999996</v>
      </c>
      <c r="BR1467" s="11">
        <f t="shared" si="3552"/>
        <v>4362.8999999999996</v>
      </c>
      <c r="BS1467" s="11">
        <f t="shared" si="3685"/>
        <v>0</v>
      </c>
      <c r="BT1467" s="43">
        <f t="shared" si="3550"/>
        <v>4362.8999999999996</v>
      </c>
      <c r="BU1467" s="11">
        <f t="shared" si="3685"/>
        <v>0</v>
      </c>
      <c r="BV1467" s="21"/>
      <c r="BW1467" s="21"/>
      <c r="BX1467" s="1" t="str">
        <f t="shared" si="3553"/>
        <v/>
      </c>
    </row>
    <row r="1468" spans="1:77" ht="15.6" customHeight="1" x14ac:dyDescent="0.3">
      <c r="A1468" s="62" t="s">
        <v>949</v>
      </c>
      <c r="B1468" s="63">
        <v>200</v>
      </c>
      <c r="C1468" s="62" t="s">
        <v>66</v>
      </c>
      <c r="D1468" s="62" t="s">
        <v>43</v>
      </c>
      <c r="E1468" s="64" t="s">
        <v>755</v>
      </c>
      <c r="F1468" s="11">
        <v>8877</v>
      </c>
      <c r="G1468" s="11">
        <v>4362.8999999999996</v>
      </c>
      <c r="H1468" s="11">
        <v>4362.8999999999996</v>
      </c>
      <c r="I1468" s="11"/>
      <c r="J1468" s="11"/>
      <c r="K1468" s="11"/>
      <c r="L1468" s="11">
        <f t="shared" si="3612"/>
        <v>8877</v>
      </c>
      <c r="M1468" s="11">
        <f t="shared" si="3613"/>
        <v>4362.8999999999996</v>
      </c>
      <c r="N1468" s="11">
        <f t="shared" si="3614"/>
        <v>4362.8999999999996</v>
      </c>
      <c r="O1468" s="11"/>
      <c r="P1468" s="11"/>
      <c r="Q1468" s="11"/>
      <c r="R1468" s="11">
        <f t="shared" si="3466"/>
        <v>8877</v>
      </c>
      <c r="S1468" s="11">
        <f t="shared" si="3467"/>
        <v>4362.8999999999996</v>
      </c>
      <c r="T1468" s="11">
        <f t="shared" si="3468"/>
        <v>4362.8999999999996</v>
      </c>
      <c r="U1468" s="11"/>
      <c r="V1468" s="11"/>
      <c r="W1468" s="11"/>
      <c r="X1468" s="11">
        <f t="shared" si="3469"/>
        <v>8877</v>
      </c>
      <c r="Y1468" s="11">
        <f t="shared" si="3470"/>
        <v>4362.8999999999996</v>
      </c>
      <c r="Z1468" s="11">
        <f t="shared" si="3471"/>
        <v>4362.8999999999996</v>
      </c>
      <c r="AA1468" s="11"/>
      <c r="AB1468" s="11"/>
      <c r="AC1468" s="11"/>
      <c r="AD1468" s="11">
        <f t="shared" si="3472"/>
        <v>8877</v>
      </c>
      <c r="AE1468" s="11">
        <f t="shared" si="3473"/>
        <v>4362.8999999999996</v>
      </c>
      <c r="AF1468" s="11">
        <f t="shared" si="3474"/>
        <v>4362.8999999999996</v>
      </c>
      <c r="AG1468" s="11"/>
      <c r="AH1468" s="11">
        <f t="shared" si="3475"/>
        <v>8877</v>
      </c>
      <c r="AI1468" s="11">
        <f t="shared" si="3476"/>
        <v>4362.8999999999996</v>
      </c>
      <c r="AJ1468" s="11">
        <f t="shared" si="3477"/>
        <v>4362.8999999999996</v>
      </c>
      <c r="AK1468" s="11"/>
      <c r="AL1468" s="11"/>
      <c r="AM1468" s="11"/>
      <c r="AN1468" s="11">
        <f t="shared" si="3478"/>
        <v>8877</v>
      </c>
      <c r="AO1468" s="11">
        <f t="shared" si="3479"/>
        <v>4362.8999999999996</v>
      </c>
      <c r="AP1468" s="11">
        <f t="shared" si="3480"/>
        <v>4362.8999999999996</v>
      </c>
      <c r="AQ1468" s="11"/>
      <c r="AR1468" s="11"/>
      <c r="AS1468" s="11"/>
      <c r="AT1468" s="11">
        <f t="shared" si="3481"/>
        <v>8877</v>
      </c>
      <c r="AU1468" s="11">
        <f t="shared" si="3482"/>
        <v>4362.8999999999996</v>
      </c>
      <c r="AV1468" s="11">
        <f t="shared" si="3483"/>
        <v>4362.8999999999996</v>
      </c>
      <c r="AW1468" s="11">
        <v>-948.43299999999999</v>
      </c>
      <c r="AX1468" s="11"/>
      <c r="AY1468" s="11"/>
      <c r="AZ1468" s="11">
        <f t="shared" si="3484"/>
        <v>7928.567</v>
      </c>
      <c r="BA1468" s="11">
        <f t="shared" si="3485"/>
        <v>4362.8999999999996</v>
      </c>
      <c r="BB1468" s="11">
        <f t="shared" si="3486"/>
        <v>4362.8999999999996</v>
      </c>
      <c r="BC1468" s="11"/>
      <c r="BD1468" s="11"/>
      <c r="BE1468" s="11"/>
      <c r="BF1468" s="11">
        <f t="shared" si="3487"/>
        <v>7928.567</v>
      </c>
      <c r="BG1468" s="11">
        <f t="shared" si="3488"/>
        <v>4362.8999999999996</v>
      </c>
      <c r="BH1468" s="11">
        <f t="shared" si="3489"/>
        <v>4362.8999999999996</v>
      </c>
      <c r="BI1468" s="11"/>
      <c r="BJ1468" s="11"/>
      <c r="BK1468" s="11"/>
      <c r="BL1468" s="11">
        <f t="shared" si="3454"/>
        <v>7928.567</v>
      </c>
      <c r="BM1468" s="11"/>
      <c r="BN1468" s="43">
        <f t="shared" si="3547"/>
        <v>7928.567</v>
      </c>
      <c r="BO1468" s="11">
        <f t="shared" si="3551"/>
        <v>4362.8999999999996</v>
      </c>
      <c r="BP1468" s="11"/>
      <c r="BQ1468" s="43">
        <f t="shared" si="3549"/>
        <v>4362.8999999999996</v>
      </c>
      <c r="BR1468" s="11">
        <f t="shared" si="3552"/>
        <v>4362.8999999999996</v>
      </c>
      <c r="BS1468" s="11"/>
      <c r="BT1468" s="43">
        <f t="shared" si="3550"/>
        <v>4362.8999999999996</v>
      </c>
      <c r="BU1468" s="11"/>
      <c r="BV1468" s="21"/>
      <c r="BW1468" s="21"/>
      <c r="BX1468" s="1" t="str">
        <f t="shared" si="3553"/>
        <v>0501</v>
      </c>
    </row>
    <row r="1469" spans="1:77" ht="46.8" customHeight="1" x14ac:dyDescent="0.3">
      <c r="A1469" s="62" t="s">
        <v>951</v>
      </c>
      <c r="B1469" s="63"/>
      <c r="C1469" s="62"/>
      <c r="D1469" s="62"/>
      <c r="E1469" s="64" t="s">
        <v>952</v>
      </c>
      <c r="F1469" s="11">
        <f t="shared" ref="F1469:K1469" si="3686">F1470+F1473+F1476</f>
        <v>46492.6</v>
      </c>
      <c r="G1469" s="11">
        <f t="shared" si="3686"/>
        <v>50562.2</v>
      </c>
      <c r="H1469" s="11">
        <f t="shared" si="3686"/>
        <v>50562.2</v>
      </c>
      <c r="I1469" s="11">
        <f t="shared" si="3686"/>
        <v>0</v>
      </c>
      <c r="J1469" s="11">
        <f t="shared" si="3686"/>
        <v>0</v>
      </c>
      <c r="K1469" s="11">
        <f t="shared" si="3686"/>
        <v>0</v>
      </c>
      <c r="L1469" s="11">
        <f t="shared" si="3612"/>
        <v>46492.6</v>
      </c>
      <c r="M1469" s="11">
        <f t="shared" si="3613"/>
        <v>50562.2</v>
      </c>
      <c r="N1469" s="11">
        <f t="shared" si="3614"/>
        <v>50562.2</v>
      </c>
      <c r="O1469" s="11">
        <f>O1470+O1473+O1476</f>
        <v>0</v>
      </c>
      <c r="P1469" s="11">
        <f>P1470+P1473+P1476</f>
        <v>0</v>
      </c>
      <c r="Q1469" s="11">
        <f>Q1470+Q1473+Q1476</f>
        <v>0</v>
      </c>
      <c r="R1469" s="11">
        <f t="shared" si="3466"/>
        <v>46492.6</v>
      </c>
      <c r="S1469" s="11">
        <f t="shared" si="3467"/>
        <v>50562.2</v>
      </c>
      <c r="T1469" s="11">
        <f t="shared" si="3468"/>
        <v>50562.2</v>
      </c>
      <c r="U1469" s="11">
        <f>U1470+U1473+U1476</f>
        <v>0</v>
      </c>
      <c r="V1469" s="11">
        <f>V1470+V1473+V1476</f>
        <v>0</v>
      </c>
      <c r="W1469" s="11">
        <f>W1470+W1473+W1476</f>
        <v>0</v>
      </c>
      <c r="X1469" s="11">
        <f t="shared" si="3469"/>
        <v>46492.6</v>
      </c>
      <c r="Y1469" s="11">
        <f t="shared" si="3470"/>
        <v>50562.2</v>
      </c>
      <c r="Z1469" s="11">
        <f t="shared" si="3471"/>
        <v>50562.2</v>
      </c>
      <c r="AA1469" s="11">
        <f>AA1470+AA1473+AA1476</f>
        <v>0</v>
      </c>
      <c r="AB1469" s="11">
        <f>AB1470+AB1473+AB1476</f>
        <v>0</v>
      </c>
      <c r="AC1469" s="11">
        <f>AC1470+AC1473+AC1476</f>
        <v>0</v>
      </c>
      <c r="AD1469" s="11">
        <f t="shared" si="3472"/>
        <v>46492.6</v>
      </c>
      <c r="AE1469" s="11">
        <f t="shared" si="3473"/>
        <v>50562.2</v>
      </c>
      <c r="AF1469" s="11">
        <f t="shared" si="3474"/>
        <v>50562.2</v>
      </c>
      <c r="AG1469" s="11">
        <f>AG1470+AG1473+AG1476</f>
        <v>0</v>
      </c>
      <c r="AH1469" s="11">
        <f t="shared" si="3475"/>
        <v>46492.6</v>
      </c>
      <c r="AI1469" s="11">
        <f t="shared" si="3476"/>
        <v>50562.2</v>
      </c>
      <c r="AJ1469" s="11">
        <f t="shared" si="3477"/>
        <v>50562.2</v>
      </c>
      <c r="AK1469" s="11">
        <f>AK1470+AK1473+AK1476</f>
        <v>0</v>
      </c>
      <c r="AL1469" s="11">
        <f>AL1470+AL1473+AL1476</f>
        <v>0</v>
      </c>
      <c r="AM1469" s="11">
        <f>AM1470+AM1473+AM1476</f>
        <v>0</v>
      </c>
      <c r="AN1469" s="11">
        <f t="shared" si="3478"/>
        <v>46492.6</v>
      </c>
      <c r="AO1469" s="11">
        <f t="shared" si="3479"/>
        <v>50562.2</v>
      </c>
      <c r="AP1469" s="11">
        <f t="shared" si="3480"/>
        <v>50562.2</v>
      </c>
      <c r="AQ1469" s="11">
        <f>AQ1470+AQ1473+AQ1476</f>
        <v>0</v>
      </c>
      <c r="AR1469" s="11">
        <f>AR1470+AR1473+AR1476</f>
        <v>0</v>
      </c>
      <c r="AS1469" s="11">
        <f>AS1470+AS1473+AS1476</f>
        <v>0</v>
      </c>
      <c r="AT1469" s="11">
        <f t="shared" si="3481"/>
        <v>46492.6</v>
      </c>
      <c r="AU1469" s="11">
        <f t="shared" si="3482"/>
        <v>50562.2</v>
      </c>
      <c r="AV1469" s="11">
        <f t="shared" si="3483"/>
        <v>50562.2</v>
      </c>
      <c r="AW1469" s="11">
        <f>AW1470+AW1473+AW1476</f>
        <v>0</v>
      </c>
      <c r="AX1469" s="11">
        <f>AX1470+AX1473+AX1476</f>
        <v>0</v>
      </c>
      <c r="AY1469" s="11">
        <f>AY1470+AY1473+AY1476</f>
        <v>0</v>
      </c>
      <c r="AZ1469" s="11">
        <f t="shared" si="3484"/>
        <v>46492.6</v>
      </c>
      <c r="BA1469" s="11">
        <f t="shared" si="3485"/>
        <v>50562.2</v>
      </c>
      <c r="BB1469" s="11">
        <f t="shared" si="3486"/>
        <v>50562.2</v>
      </c>
      <c r="BC1469" s="11">
        <f>BC1470+BC1473+BC1476</f>
        <v>0</v>
      </c>
      <c r="BD1469" s="11">
        <f>BD1470+BD1473+BD1476</f>
        <v>0</v>
      </c>
      <c r="BE1469" s="11">
        <f>BE1470+BE1473+BE1476</f>
        <v>0</v>
      </c>
      <c r="BF1469" s="11">
        <f t="shared" si="3487"/>
        <v>46492.6</v>
      </c>
      <c r="BG1469" s="11">
        <f t="shared" si="3488"/>
        <v>50562.2</v>
      </c>
      <c r="BH1469" s="11">
        <f t="shared" si="3489"/>
        <v>50562.2</v>
      </c>
      <c r="BI1469" s="11">
        <f>BI1470+BI1473+BI1476</f>
        <v>-457.95600000000002</v>
      </c>
      <c r="BJ1469" s="11">
        <f>BJ1470+BJ1473+BJ1476</f>
        <v>0</v>
      </c>
      <c r="BK1469" s="11">
        <f>BK1470+BK1473+BK1476</f>
        <v>0</v>
      </c>
      <c r="BL1469" s="11">
        <f t="shared" si="3454"/>
        <v>46034.644</v>
      </c>
      <c r="BM1469" s="11">
        <f>BM1470+BM1473+BM1476</f>
        <v>0</v>
      </c>
      <c r="BN1469" s="43">
        <f t="shared" si="3547"/>
        <v>46034.644</v>
      </c>
      <c r="BO1469" s="11">
        <f t="shared" si="3551"/>
        <v>50562.2</v>
      </c>
      <c r="BP1469" s="11">
        <f>BP1470+BP1473+BP1476</f>
        <v>0</v>
      </c>
      <c r="BQ1469" s="43">
        <f t="shared" si="3549"/>
        <v>50562.2</v>
      </c>
      <c r="BR1469" s="11">
        <f t="shared" si="3552"/>
        <v>50562.2</v>
      </c>
      <c r="BS1469" s="11">
        <f>BS1470+BS1473+BS1476</f>
        <v>0</v>
      </c>
      <c r="BT1469" s="43">
        <f t="shared" si="3550"/>
        <v>50562.2</v>
      </c>
      <c r="BU1469" s="11">
        <f>BU1470+BU1473+BU1476</f>
        <v>0</v>
      </c>
      <c r="BV1469" s="21"/>
      <c r="BW1469" s="21"/>
      <c r="BX1469" s="1" t="str">
        <f t="shared" si="3553"/>
        <v/>
      </c>
    </row>
    <row r="1470" spans="1:77" ht="109.2" customHeight="1" x14ac:dyDescent="0.3">
      <c r="A1470" s="62" t="s">
        <v>953</v>
      </c>
      <c r="B1470" s="63"/>
      <c r="C1470" s="62"/>
      <c r="D1470" s="62"/>
      <c r="E1470" s="64" t="s">
        <v>954</v>
      </c>
      <c r="F1470" s="11">
        <f t="shared" ref="F1470:F1477" si="3687">F1471</f>
        <v>0</v>
      </c>
      <c r="G1470" s="11">
        <f t="shared" ref="G1470:G1477" si="3688">G1471</f>
        <v>3905.5</v>
      </c>
      <c r="H1470" s="11">
        <f t="shared" ref="H1470:H1477" si="3689">H1471</f>
        <v>3905.5</v>
      </c>
      <c r="I1470" s="11">
        <f t="shared" ref="I1470:I1477" si="3690">I1471</f>
        <v>0</v>
      </c>
      <c r="J1470" s="11">
        <f t="shared" ref="J1470:J1477" si="3691">J1471</f>
        <v>0</v>
      </c>
      <c r="K1470" s="11">
        <f t="shared" ref="K1470:K1477" si="3692">K1471</f>
        <v>0</v>
      </c>
      <c r="L1470" s="11">
        <f t="shared" si="3612"/>
        <v>0</v>
      </c>
      <c r="M1470" s="11">
        <f t="shared" si="3613"/>
        <v>3905.5</v>
      </c>
      <c r="N1470" s="11">
        <f t="shared" si="3614"/>
        <v>3905.5</v>
      </c>
      <c r="O1470" s="11">
        <f t="shared" ref="O1470:O1477" si="3693">O1471</f>
        <v>0</v>
      </c>
      <c r="P1470" s="11">
        <f t="shared" ref="P1470:P1477" si="3694">P1471</f>
        <v>0</v>
      </c>
      <c r="Q1470" s="11">
        <f t="shared" ref="Q1470:Q1477" si="3695">Q1471</f>
        <v>0</v>
      </c>
      <c r="R1470" s="11">
        <f t="shared" si="3466"/>
        <v>0</v>
      </c>
      <c r="S1470" s="11">
        <f t="shared" si="3467"/>
        <v>3905.5</v>
      </c>
      <c r="T1470" s="11">
        <f t="shared" si="3468"/>
        <v>3905.5</v>
      </c>
      <c r="U1470" s="11">
        <f t="shared" ref="U1470:U1477" si="3696">U1471</f>
        <v>0</v>
      </c>
      <c r="V1470" s="11">
        <f t="shared" ref="V1470:V1477" si="3697">V1471</f>
        <v>0</v>
      </c>
      <c r="W1470" s="11">
        <f t="shared" ref="W1470:W1477" si="3698">W1471</f>
        <v>0</v>
      </c>
      <c r="X1470" s="11">
        <f t="shared" si="3469"/>
        <v>0</v>
      </c>
      <c r="Y1470" s="11">
        <f t="shared" si="3470"/>
        <v>3905.5</v>
      </c>
      <c r="Z1470" s="11">
        <f t="shared" si="3471"/>
        <v>3905.5</v>
      </c>
      <c r="AA1470" s="11">
        <f t="shared" ref="AA1470:AA1477" si="3699">AA1471</f>
        <v>0</v>
      </c>
      <c r="AB1470" s="11">
        <f t="shared" ref="AB1470:AB1477" si="3700">AB1471</f>
        <v>0</v>
      </c>
      <c r="AC1470" s="11">
        <f t="shared" ref="AC1470:AC1477" si="3701">AC1471</f>
        <v>0</v>
      </c>
      <c r="AD1470" s="11">
        <f t="shared" si="3472"/>
        <v>0</v>
      </c>
      <c r="AE1470" s="11">
        <f t="shared" si="3473"/>
        <v>3905.5</v>
      </c>
      <c r="AF1470" s="11">
        <f t="shared" si="3474"/>
        <v>3905.5</v>
      </c>
      <c r="AG1470" s="11">
        <f t="shared" ref="AG1470:AG1477" si="3702">AG1471</f>
        <v>0</v>
      </c>
      <c r="AH1470" s="11">
        <f t="shared" si="3475"/>
        <v>0</v>
      </c>
      <c r="AI1470" s="11">
        <f t="shared" si="3476"/>
        <v>3905.5</v>
      </c>
      <c r="AJ1470" s="11">
        <f t="shared" si="3477"/>
        <v>3905.5</v>
      </c>
      <c r="AK1470" s="11">
        <f t="shared" ref="AK1470:AK1477" si="3703">AK1471</f>
        <v>0</v>
      </c>
      <c r="AL1470" s="11">
        <f t="shared" ref="AL1470:AL1477" si="3704">AL1471</f>
        <v>0</v>
      </c>
      <c r="AM1470" s="11">
        <f t="shared" ref="AM1470:AM1477" si="3705">AM1471</f>
        <v>0</v>
      </c>
      <c r="AN1470" s="11">
        <f t="shared" si="3478"/>
        <v>0</v>
      </c>
      <c r="AO1470" s="11">
        <f t="shared" si="3479"/>
        <v>3905.5</v>
      </c>
      <c r="AP1470" s="11">
        <f t="shared" si="3480"/>
        <v>3905.5</v>
      </c>
      <c r="AQ1470" s="11">
        <f t="shared" ref="AQ1470:AQ1477" si="3706">AQ1471</f>
        <v>0</v>
      </c>
      <c r="AR1470" s="11">
        <f t="shared" ref="AR1470:AR1477" si="3707">AR1471</f>
        <v>0</v>
      </c>
      <c r="AS1470" s="11">
        <f t="shared" ref="AS1470:AS1477" si="3708">AS1471</f>
        <v>0</v>
      </c>
      <c r="AT1470" s="11">
        <f t="shared" si="3481"/>
        <v>0</v>
      </c>
      <c r="AU1470" s="11">
        <f t="shared" si="3482"/>
        <v>3905.5</v>
      </c>
      <c r="AV1470" s="11">
        <f t="shared" si="3483"/>
        <v>3905.5</v>
      </c>
      <c r="AW1470" s="11">
        <f t="shared" ref="AW1470:AW1477" si="3709">AW1471</f>
        <v>0</v>
      </c>
      <c r="AX1470" s="11">
        <f t="shared" ref="AX1470:AX1477" si="3710">AX1471</f>
        <v>0</v>
      </c>
      <c r="AY1470" s="11">
        <f t="shared" ref="AY1470:AY1477" si="3711">AY1471</f>
        <v>0</v>
      </c>
      <c r="AZ1470" s="11">
        <f t="shared" si="3484"/>
        <v>0</v>
      </c>
      <c r="BA1470" s="11">
        <f t="shared" si="3485"/>
        <v>3905.5</v>
      </c>
      <c r="BB1470" s="11">
        <f t="shared" si="3486"/>
        <v>3905.5</v>
      </c>
      <c r="BC1470" s="11">
        <f t="shared" ref="BC1470:BC1477" si="3712">BC1471</f>
        <v>0</v>
      </c>
      <c r="BD1470" s="11">
        <f t="shared" ref="BD1470:BD1477" si="3713">BD1471</f>
        <v>0</v>
      </c>
      <c r="BE1470" s="11">
        <f t="shared" ref="BE1470:BE1477" si="3714">BE1471</f>
        <v>0</v>
      </c>
      <c r="BF1470" s="11">
        <f t="shared" si="3487"/>
        <v>0</v>
      </c>
      <c r="BG1470" s="11">
        <f t="shared" si="3488"/>
        <v>3905.5</v>
      </c>
      <c r="BH1470" s="11">
        <f t="shared" si="3489"/>
        <v>3905.5</v>
      </c>
      <c r="BI1470" s="11">
        <f t="shared" ref="BI1470:BI1477" si="3715">BI1471</f>
        <v>0</v>
      </c>
      <c r="BJ1470" s="11">
        <f t="shared" ref="BJ1470:BJ1477" si="3716">BJ1471</f>
        <v>0</v>
      </c>
      <c r="BK1470" s="11">
        <f t="shared" ref="BK1470:BK1477" si="3717">BK1471</f>
        <v>0</v>
      </c>
      <c r="BL1470" s="11">
        <f t="shared" ref="BL1470:BL1533" si="3718">BF1470+BI1470</f>
        <v>0</v>
      </c>
      <c r="BM1470" s="11">
        <f t="shared" ref="BM1470:BM1477" si="3719">BM1471</f>
        <v>0</v>
      </c>
      <c r="BN1470" s="43">
        <f t="shared" si="3547"/>
        <v>0</v>
      </c>
      <c r="BO1470" s="11">
        <f t="shared" si="3551"/>
        <v>3905.5</v>
      </c>
      <c r="BP1470" s="11">
        <f t="shared" ref="BP1470:BU1477" si="3720">BP1471</f>
        <v>0</v>
      </c>
      <c r="BQ1470" s="43">
        <f t="shared" si="3549"/>
        <v>3905.5</v>
      </c>
      <c r="BR1470" s="11">
        <f t="shared" si="3552"/>
        <v>3905.5</v>
      </c>
      <c r="BS1470" s="11">
        <f t="shared" si="3720"/>
        <v>0</v>
      </c>
      <c r="BT1470" s="43">
        <f t="shared" si="3550"/>
        <v>3905.5</v>
      </c>
      <c r="BU1470" s="11">
        <f t="shared" si="3720"/>
        <v>0</v>
      </c>
      <c r="BV1470" s="21"/>
      <c r="BW1470" s="21"/>
      <c r="BX1470" s="1" t="str">
        <f t="shared" si="3553"/>
        <v/>
      </c>
    </row>
    <row r="1471" spans="1:77" ht="31.2" customHeight="1" x14ac:dyDescent="0.3">
      <c r="A1471" s="62" t="s">
        <v>953</v>
      </c>
      <c r="B1471" s="63" t="s">
        <v>211</v>
      </c>
      <c r="C1471" s="62"/>
      <c r="D1471" s="62"/>
      <c r="E1471" s="64" t="s">
        <v>212</v>
      </c>
      <c r="F1471" s="11">
        <f t="shared" si="3687"/>
        <v>0</v>
      </c>
      <c r="G1471" s="11">
        <f t="shared" si="3688"/>
        <v>3905.5</v>
      </c>
      <c r="H1471" s="11">
        <f t="shared" si="3689"/>
        <v>3905.5</v>
      </c>
      <c r="I1471" s="11">
        <f t="shared" si="3690"/>
        <v>0</v>
      </c>
      <c r="J1471" s="11">
        <f t="shared" si="3691"/>
        <v>0</v>
      </c>
      <c r="K1471" s="11">
        <f t="shared" si="3692"/>
        <v>0</v>
      </c>
      <c r="L1471" s="11">
        <f t="shared" si="3612"/>
        <v>0</v>
      </c>
      <c r="M1471" s="11">
        <f t="shared" si="3613"/>
        <v>3905.5</v>
      </c>
      <c r="N1471" s="11">
        <f t="shared" si="3614"/>
        <v>3905.5</v>
      </c>
      <c r="O1471" s="11">
        <f t="shared" si="3693"/>
        <v>0</v>
      </c>
      <c r="P1471" s="11">
        <f t="shared" si="3694"/>
        <v>0</v>
      </c>
      <c r="Q1471" s="11">
        <f t="shared" si="3695"/>
        <v>0</v>
      </c>
      <c r="R1471" s="11">
        <f t="shared" si="3466"/>
        <v>0</v>
      </c>
      <c r="S1471" s="11">
        <f t="shared" si="3467"/>
        <v>3905.5</v>
      </c>
      <c r="T1471" s="11">
        <f t="shared" si="3468"/>
        <v>3905.5</v>
      </c>
      <c r="U1471" s="11">
        <f t="shared" si="3696"/>
        <v>0</v>
      </c>
      <c r="V1471" s="11">
        <f t="shared" si="3697"/>
        <v>0</v>
      </c>
      <c r="W1471" s="11">
        <f t="shared" si="3698"/>
        <v>0</v>
      </c>
      <c r="X1471" s="11">
        <f t="shared" si="3469"/>
        <v>0</v>
      </c>
      <c r="Y1471" s="11">
        <f t="shared" si="3470"/>
        <v>3905.5</v>
      </c>
      <c r="Z1471" s="11">
        <f t="shared" si="3471"/>
        <v>3905.5</v>
      </c>
      <c r="AA1471" s="11">
        <f t="shared" si="3699"/>
        <v>0</v>
      </c>
      <c r="AB1471" s="11">
        <f t="shared" si="3700"/>
        <v>0</v>
      </c>
      <c r="AC1471" s="11">
        <f t="shared" si="3701"/>
        <v>0</v>
      </c>
      <c r="AD1471" s="11">
        <f t="shared" si="3472"/>
        <v>0</v>
      </c>
      <c r="AE1471" s="11">
        <f t="shared" si="3473"/>
        <v>3905.5</v>
      </c>
      <c r="AF1471" s="11">
        <f t="shared" si="3474"/>
        <v>3905.5</v>
      </c>
      <c r="AG1471" s="11">
        <f t="shared" si="3702"/>
        <v>0</v>
      </c>
      <c r="AH1471" s="11">
        <f t="shared" si="3475"/>
        <v>0</v>
      </c>
      <c r="AI1471" s="11">
        <f t="shared" si="3476"/>
        <v>3905.5</v>
      </c>
      <c r="AJ1471" s="11">
        <f t="shared" si="3477"/>
        <v>3905.5</v>
      </c>
      <c r="AK1471" s="11">
        <f t="shared" si="3703"/>
        <v>0</v>
      </c>
      <c r="AL1471" s="11">
        <f t="shared" si="3704"/>
        <v>0</v>
      </c>
      <c r="AM1471" s="11">
        <f t="shared" si="3705"/>
        <v>0</v>
      </c>
      <c r="AN1471" s="11">
        <f t="shared" si="3478"/>
        <v>0</v>
      </c>
      <c r="AO1471" s="11">
        <f t="shared" si="3479"/>
        <v>3905.5</v>
      </c>
      <c r="AP1471" s="11">
        <f t="shared" si="3480"/>
        <v>3905.5</v>
      </c>
      <c r="AQ1471" s="11">
        <f t="shared" si="3706"/>
        <v>0</v>
      </c>
      <c r="AR1471" s="11">
        <f t="shared" si="3707"/>
        <v>0</v>
      </c>
      <c r="AS1471" s="11">
        <f t="shared" si="3708"/>
        <v>0</v>
      </c>
      <c r="AT1471" s="11">
        <f t="shared" si="3481"/>
        <v>0</v>
      </c>
      <c r="AU1471" s="11">
        <f t="shared" si="3482"/>
        <v>3905.5</v>
      </c>
      <c r="AV1471" s="11">
        <f t="shared" si="3483"/>
        <v>3905.5</v>
      </c>
      <c r="AW1471" s="11">
        <f t="shared" si="3709"/>
        <v>0</v>
      </c>
      <c r="AX1471" s="11">
        <f t="shared" si="3710"/>
        <v>0</v>
      </c>
      <c r="AY1471" s="11">
        <f t="shared" si="3711"/>
        <v>0</v>
      </c>
      <c r="AZ1471" s="11">
        <f t="shared" si="3484"/>
        <v>0</v>
      </c>
      <c r="BA1471" s="11">
        <f t="shared" si="3485"/>
        <v>3905.5</v>
      </c>
      <c r="BB1471" s="11">
        <f t="shared" si="3486"/>
        <v>3905.5</v>
      </c>
      <c r="BC1471" s="11">
        <f t="shared" si="3712"/>
        <v>0</v>
      </c>
      <c r="BD1471" s="11">
        <f t="shared" si="3713"/>
        <v>0</v>
      </c>
      <c r="BE1471" s="11">
        <f t="shared" si="3714"/>
        <v>0</v>
      </c>
      <c r="BF1471" s="11">
        <f t="shared" si="3487"/>
        <v>0</v>
      </c>
      <c r="BG1471" s="11">
        <f t="shared" si="3488"/>
        <v>3905.5</v>
      </c>
      <c r="BH1471" s="11">
        <f t="shared" si="3489"/>
        <v>3905.5</v>
      </c>
      <c r="BI1471" s="11">
        <f t="shared" si="3715"/>
        <v>0</v>
      </c>
      <c r="BJ1471" s="11">
        <f t="shared" si="3716"/>
        <v>0</v>
      </c>
      <c r="BK1471" s="11">
        <f t="shared" si="3717"/>
        <v>0</v>
      </c>
      <c r="BL1471" s="11">
        <f t="shared" si="3718"/>
        <v>0</v>
      </c>
      <c r="BM1471" s="11">
        <f t="shared" si="3719"/>
        <v>0</v>
      </c>
      <c r="BN1471" s="43">
        <f t="shared" si="3547"/>
        <v>0</v>
      </c>
      <c r="BO1471" s="11">
        <f t="shared" si="3551"/>
        <v>3905.5</v>
      </c>
      <c r="BP1471" s="11">
        <f t="shared" si="3720"/>
        <v>0</v>
      </c>
      <c r="BQ1471" s="43">
        <f t="shared" si="3549"/>
        <v>3905.5</v>
      </c>
      <c r="BR1471" s="11">
        <f t="shared" si="3552"/>
        <v>3905.5</v>
      </c>
      <c r="BS1471" s="11">
        <f t="shared" si="3720"/>
        <v>0</v>
      </c>
      <c r="BT1471" s="43">
        <f t="shared" si="3550"/>
        <v>3905.5</v>
      </c>
      <c r="BU1471" s="11">
        <f t="shared" si="3720"/>
        <v>0</v>
      </c>
      <c r="BV1471" s="21"/>
      <c r="BW1471" s="21"/>
      <c r="BX1471" s="1" t="str">
        <f t="shared" si="3553"/>
        <v/>
      </c>
    </row>
    <row r="1472" spans="1:77" ht="15.6" customHeight="1" x14ac:dyDescent="0.3">
      <c r="A1472" s="62" t="s">
        <v>953</v>
      </c>
      <c r="B1472" s="63">
        <v>300</v>
      </c>
      <c r="C1472" s="62" t="s">
        <v>126</v>
      </c>
      <c r="D1472" s="62" t="s">
        <v>67</v>
      </c>
      <c r="E1472" s="64" t="s">
        <v>243</v>
      </c>
      <c r="F1472" s="11">
        <v>0</v>
      </c>
      <c r="G1472" s="11">
        <v>3905.5</v>
      </c>
      <c r="H1472" s="11">
        <v>3905.5</v>
      </c>
      <c r="I1472" s="11"/>
      <c r="J1472" s="11"/>
      <c r="K1472" s="11"/>
      <c r="L1472" s="11">
        <f t="shared" si="3612"/>
        <v>0</v>
      </c>
      <c r="M1472" s="11">
        <f t="shared" si="3613"/>
        <v>3905.5</v>
      </c>
      <c r="N1472" s="11">
        <f t="shared" si="3614"/>
        <v>3905.5</v>
      </c>
      <c r="O1472" s="11"/>
      <c r="P1472" s="11"/>
      <c r="Q1472" s="11"/>
      <c r="R1472" s="11">
        <f t="shared" si="3466"/>
        <v>0</v>
      </c>
      <c r="S1472" s="11">
        <f t="shared" si="3467"/>
        <v>3905.5</v>
      </c>
      <c r="T1472" s="11">
        <f t="shared" si="3468"/>
        <v>3905.5</v>
      </c>
      <c r="U1472" s="11"/>
      <c r="V1472" s="11"/>
      <c r="W1472" s="11"/>
      <c r="X1472" s="11">
        <f t="shared" si="3469"/>
        <v>0</v>
      </c>
      <c r="Y1472" s="11">
        <f t="shared" si="3470"/>
        <v>3905.5</v>
      </c>
      <c r="Z1472" s="11">
        <f t="shared" si="3471"/>
        <v>3905.5</v>
      </c>
      <c r="AA1472" s="11"/>
      <c r="AB1472" s="11"/>
      <c r="AC1472" s="11"/>
      <c r="AD1472" s="11">
        <f t="shared" si="3472"/>
        <v>0</v>
      </c>
      <c r="AE1472" s="11">
        <f t="shared" si="3473"/>
        <v>3905.5</v>
      </c>
      <c r="AF1472" s="11">
        <f t="shared" si="3474"/>
        <v>3905.5</v>
      </c>
      <c r="AG1472" s="11"/>
      <c r="AH1472" s="11">
        <f t="shared" si="3475"/>
        <v>0</v>
      </c>
      <c r="AI1472" s="11">
        <f t="shared" si="3476"/>
        <v>3905.5</v>
      </c>
      <c r="AJ1472" s="11">
        <f t="shared" si="3477"/>
        <v>3905.5</v>
      </c>
      <c r="AK1472" s="11"/>
      <c r="AL1472" s="11"/>
      <c r="AM1472" s="11"/>
      <c r="AN1472" s="11">
        <f t="shared" si="3478"/>
        <v>0</v>
      </c>
      <c r="AO1472" s="11">
        <f t="shared" si="3479"/>
        <v>3905.5</v>
      </c>
      <c r="AP1472" s="11">
        <f t="shared" si="3480"/>
        <v>3905.5</v>
      </c>
      <c r="AQ1472" s="11"/>
      <c r="AR1472" s="11"/>
      <c r="AS1472" s="11"/>
      <c r="AT1472" s="11">
        <f t="shared" si="3481"/>
        <v>0</v>
      </c>
      <c r="AU1472" s="11">
        <f t="shared" si="3482"/>
        <v>3905.5</v>
      </c>
      <c r="AV1472" s="11">
        <f t="shared" si="3483"/>
        <v>3905.5</v>
      </c>
      <c r="AW1472" s="11"/>
      <c r="AX1472" s="11"/>
      <c r="AY1472" s="11"/>
      <c r="AZ1472" s="11">
        <f t="shared" si="3484"/>
        <v>0</v>
      </c>
      <c r="BA1472" s="11">
        <f t="shared" si="3485"/>
        <v>3905.5</v>
      </c>
      <c r="BB1472" s="11">
        <f t="shared" si="3486"/>
        <v>3905.5</v>
      </c>
      <c r="BC1472" s="11"/>
      <c r="BD1472" s="11"/>
      <c r="BE1472" s="11"/>
      <c r="BF1472" s="11">
        <f t="shared" si="3487"/>
        <v>0</v>
      </c>
      <c r="BG1472" s="11">
        <f t="shared" si="3488"/>
        <v>3905.5</v>
      </c>
      <c r="BH1472" s="11">
        <f t="shared" si="3489"/>
        <v>3905.5</v>
      </c>
      <c r="BI1472" s="11"/>
      <c r="BJ1472" s="11"/>
      <c r="BK1472" s="11"/>
      <c r="BL1472" s="11">
        <f t="shared" si="3718"/>
        <v>0</v>
      </c>
      <c r="BM1472" s="11"/>
      <c r="BN1472" s="43">
        <f t="shared" si="3547"/>
        <v>0</v>
      </c>
      <c r="BO1472" s="11">
        <f t="shared" si="3551"/>
        <v>3905.5</v>
      </c>
      <c r="BP1472" s="11"/>
      <c r="BQ1472" s="43">
        <f t="shared" si="3549"/>
        <v>3905.5</v>
      </c>
      <c r="BR1472" s="11">
        <f t="shared" si="3552"/>
        <v>3905.5</v>
      </c>
      <c r="BS1472" s="11"/>
      <c r="BT1472" s="43">
        <f t="shared" si="3550"/>
        <v>3905.5</v>
      </c>
      <c r="BU1472" s="11"/>
      <c r="BV1472" s="21"/>
      <c r="BW1472" s="21"/>
      <c r="BX1472" s="1" t="str">
        <f t="shared" si="3553"/>
        <v>1003</v>
      </c>
    </row>
    <row r="1473" spans="1:76" ht="62.4" customHeight="1" x14ac:dyDescent="0.3">
      <c r="A1473" s="62" t="s">
        <v>955</v>
      </c>
      <c r="B1473" s="63"/>
      <c r="C1473" s="62"/>
      <c r="D1473" s="62"/>
      <c r="E1473" s="64" t="s">
        <v>956</v>
      </c>
      <c r="F1473" s="11">
        <f t="shared" si="3687"/>
        <v>4492.6000000000004</v>
      </c>
      <c r="G1473" s="11">
        <f t="shared" si="3688"/>
        <v>4656.7</v>
      </c>
      <c r="H1473" s="11">
        <f t="shared" si="3689"/>
        <v>4656.7</v>
      </c>
      <c r="I1473" s="11">
        <f t="shared" si="3690"/>
        <v>0</v>
      </c>
      <c r="J1473" s="11">
        <f t="shared" si="3691"/>
        <v>0</v>
      </c>
      <c r="K1473" s="11">
        <f t="shared" si="3692"/>
        <v>0</v>
      </c>
      <c r="L1473" s="11">
        <f t="shared" si="3612"/>
        <v>4492.6000000000004</v>
      </c>
      <c r="M1473" s="11">
        <f t="shared" si="3613"/>
        <v>4656.7</v>
      </c>
      <c r="N1473" s="11">
        <f t="shared" si="3614"/>
        <v>4656.7</v>
      </c>
      <c r="O1473" s="11">
        <f t="shared" si="3693"/>
        <v>0</v>
      </c>
      <c r="P1473" s="11">
        <f t="shared" si="3694"/>
        <v>0</v>
      </c>
      <c r="Q1473" s="11">
        <f t="shared" si="3695"/>
        <v>0</v>
      </c>
      <c r="R1473" s="11">
        <f t="shared" si="3466"/>
        <v>4492.6000000000004</v>
      </c>
      <c r="S1473" s="11">
        <f t="shared" si="3467"/>
        <v>4656.7</v>
      </c>
      <c r="T1473" s="11">
        <f t="shared" si="3468"/>
        <v>4656.7</v>
      </c>
      <c r="U1473" s="11">
        <f t="shared" si="3696"/>
        <v>0</v>
      </c>
      <c r="V1473" s="11">
        <f t="shared" si="3697"/>
        <v>0</v>
      </c>
      <c r="W1473" s="11">
        <f t="shared" si="3698"/>
        <v>0</v>
      </c>
      <c r="X1473" s="11">
        <f t="shared" si="3469"/>
        <v>4492.6000000000004</v>
      </c>
      <c r="Y1473" s="11">
        <f t="shared" si="3470"/>
        <v>4656.7</v>
      </c>
      <c r="Z1473" s="11">
        <f t="shared" si="3471"/>
        <v>4656.7</v>
      </c>
      <c r="AA1473" s="11">
        <f t="shared" si="3699"/>
        <v>0</v>
      </c>
      <c r="AB1473" s="11">
        <f t="shared" si="3700"/>
        <v>0</v>
      </c>
      <c r="AC1473" s="11">
        <f t="shared" si="3701"/>
        <v>0</v>
      </c>
      <c r="AD1473" s="11">
        <f t="shared" si="3472"/>
        <v>4492.6000000000004</v>
      </c>
      <c r="AE1473" s="11">
        <f t="shared" si="3473"/>
        <v>4656.7</v>
      </c>
      <c r="AF1473" s="11">
        <f t="shared" si="3474"/>
        <v>4656.7</v>
      </c>
      <c r="AG1473" s="11">
        <f t="shared" si="3702"/>
        <v>0</v>
      </c>
      <c r="AH1473" s="11">
        <f t="shared" si="3475"/>
        <v>4492.6000000000004</v>
      </c>
      <c r="AI1473" s="11">
        <f t="shared" si="3476"/>
        <v>4656.7</v>
      </c>
      <c r="AJ1473" s="11">
        <f t="shared" si="3477"/>
        <v>4656.7</v>
      </c>
      <c r="AK1473" s="11">
        <f t="shared" si="3703"/>
        <v>0</v>
      </c>
      <c r="AL1473" s="11">
        <f t="shared" si="3704"/>
        <v>0</v>
      </c>
      <c r="AM1473" s="11">
        <f t="shared" si="3705"/>
        <v>0</v>
      </c>
      <c r="AN1473" s="11">
        <f t="shared" si="3478"/>
        <v>4492.6000000000004</v>
      </c>
      <c r="AO1473" s="11">
        <f t="shared" si="3479"/>
        <v>4656.7</v>
      </c>
      <c r="AP1473" s="11">
        <f t="shared" si="3480"/>
        <v>4656.7</v>
      </c>
      <c r="AQ1473" s="11">
        <f t="shared" si="3706"/>
        <v>0</v>
      </c>
      <c r="AR1473" s="11">
        <f t="shared" si="3707"/>
        <v>0</v>
      </c>
      <c r="AS1473" s="11">
        <f t="shared" si="3708"/>
        <v>0</v>
      </c>
      <c r="AT1473" s="11">
        <f t="shared" si="3481"/>
        <v>4492.6000000000004</v>
      </c>
      <c r="AU1473" s="11">
        <f t="shared" si="3482"/>
        <v>4656.7</v>
      </c>
      <c r="AV1473" s="11">
        <f t="shared" si="3483"/>
        <v>4656.7</v>
      </c>
      <c r="AW1473" s="11">
        <f t="shared" si="3709"/>
        <v>0</v>
      </c>
      <c r="AX1473" s="11">
        <f t="shared" si="3710"/>
        <v>0</v>
      </c>
      <c r="AY1473" s="11">
        <f t="shared" si="3711"/>
        <v>0</v>
      </c>
      <c r="AZ1473" s="11">
        <f t="shared" si="3484"/>
        <v>4492.6000000000004</v>
      </c>
      <c r="BA1473" s="11">
        <f t="shared" si="3485"/>
        <v>4656.7</v>
      </c>
      <c r="BB1473" s="11">
        <f t="shared" si="3486"/>
        <v>4656.7</v>
      </c>
      <c r="BC1473" s="11">
        <f t="shared" si="3712"/>
        <v>0</v>
      </c>
      <c r="BD1473" s="11">
        <f t="shared" si="3713"/>
        <v>0</v>
      </c>
      <c r="BE1473" s="11">
        <f t="shared" si="3714"/>
        <v>0</v>
      </c>
      <c r="BF1473" s="11">
        <f t="shared" si="3487"/>
        <v>4492.6000000000004</v>
      </c>
      <c r="BG1473" s="11">
        <f t="shared" si="3488"/>
        <v>4656.7</v>
      </c>
      <c r="BH1473" s="11">
        <f t="shared" si="3489"/>
        <v>4656.7</v>
      </c>
      <c r="BI1473" s="11">
        <f t="shared" si="3715"/>
        <v>0</v>
      </c>
      <c r="BJ1473" s="11">
        <f t="shared" si="3716"/>
        <v>0</v>
      </c>
      <c r="BK1473" s="11">
        <f t="shared" si="3717"/>
        <v>0</v>
      </c>
      <c r="BL1473" s="11">
        <f t="shared" si="3718"/>
        <v>4492.6000000000004</v>
      </c>
      <c r="BM1473" s="11">
        <f t="shared" si="3719"/>
        <v>0</v>
      </c>
      <c r="BN1473" s="43">
        <f t="shared" si="3547"/>
        <v>4492.6000000000004</v>
      </c>
      <c r="BO1473" s="11">
        <f t="shared" si="3551"/>
        <v>4656.7</v>
      </c>
      <c r="BP1473" s="11">
        <f t="shared" si="3720"/>
        <v>0</v>
      </c>
      <c r="BQ1473" s="43">
        <f t="shared" si="3549"/>
        <v>4656.7</v>
      </c>
      <c r="BR1473" s="11">
        <f t="shared" si="3552"/>
        <v>4656.7</v>
      </c>
      <c r="BS1473" s="11">
        <f t="shared" si="3720"/>
        <v>0</v>
      </c>
      <c r="BT1473" s="43">
        <f t="shared" si="3550"/>
        <v>4656.7</v>
      </c>
      <c r="BU1473" s="11">
        <f t="shared" si="3720"/>
        <v>0</v>
      </c>
      <c r="BV1473" s="21"/>
      <c r="BW1473" s="21"/>
      <c r="BX1473" s="1" t="str">
        <f t="shared" si="3553"/>
        <v/>
      </c>
    </row>
    <row r="1474" spans="1:76" ht="31.2" customHeight="1" x14ac:dyDescent="0.3">
      <c r="A1474" s="62" t="s">
        <v>955</v>
      </c>
      <c r="B1474" s="63" t="s">
        <v>211</v>
      </c>
      <c r="C1474" s="62"/>
      <c r="D1474" s="62"/>
      <c r="E1474" s="64" t="s">
        <v>212</v>
      </c>
      <c r="F1474" s="11">
        <f t="shared" si="3687"/>
        <v>4492.6000000000004</v>
      </c>
      <c r="G1474" s="11">
        <f t="shared" si="3688"/>
        <v>4656.7</v>
      </c>
      <c r="H1474" s="11">
        <f t="shared" si="3689"/>
        <v>4656.7</v>
      </c>
      <c r="I1474" s="11">
        <f t="shared" si="3690"/>
        <v>0</v>
      </c>
      <c r="J1474" s="11">
        <f t="shared" si="3691"/>
        <v>0</v>
      </c>
      <c r="K1474" s="11">
        <f t="shared" si="3692"/>
        <v>0</v>
      </c>
      <c r="L1474" s="11">
        <f t="shared" si="3612"/>
        <v>4492.6000000000004</v>
      </c>
      <c r="M1474" s="11">
        <f t="shared" si="3613"/>
        <v>4656.7</v>
      </c>
      <c r="N1474" s="11">
        <f t="shared" si="3614"/>
        <v>4656.7</v>
      </c>
      <c r="O1474" s="11">
        <f t="shared" si="3693"/>
        <v>0</v>
      </c>
      <c r="P1474" s="11">
        <f t="shared" si="3694"/>
        <v>0</v>
      </c>
      <c r="Q1474" s="11">
        <f t="shared" si="3695"/>
        <v>0</v>
      </c>
      <c r="R1474" s="11">
        <f t="shared" si="3466"/>
        <v>4492.6000000000004</v>
      </c>
      <c r="S1474" s="11">
        <f t="shared" si="3467"/>
        <v>4656.7</v>
      </c>
      <c r="T1474" s="11">
        <f t="shared" si="3468"/>
        <v>4656.7</v>
      </c>
      <c r="U1474" s="11">
        <f t="shared" si="3696"/>
        <v>0</v>
      </c>
      <c r="V1474" s="11">
        <f t="shared" si="3697"/>
        <v>0</v>
      </c>
      <c r="W1474" s="11">
        <f t="shared" si="3698"/>
        <v>0</v>
      </c>
      <c r="X1474" s="11">
        <f t="shared" si="3469"/>
        <v>4492.6000000000004</v>
      </c>
      <c r="Y1474" s="11">
        <f t="shared" si="3470"/>
        <v>4656.7</v>
      </c>
      <c r="Z1474" s="11">
        <f t="shared" si="3471"/>
        <v>4656.7</v>
      </c>
      <c r="AA1474" s="11">
        <f t="shared" si="3699"/>
        <v>0</v>
      </c>
      <c r="AB1474" s="11">
        <f t="shared" si="3700"/>
        <v>0</v>
      </c>
      <c r="AC1474" s="11">
        <f t="shared" si="3701"/>
        <v>0</v>
      </c>
      <c r="AD1474" s="11">
        <f t="shared" si="3472"/>
        <v>4492.6000000000004</v>
      </c>
      <c r="AE1474" s="11">
        <f t="shared" si="3473"/>
        <v>4656.7</v>
      </c>
      <c r="AF1474" s="11">
        <f t="shared" si="3474"/>
        <v>4656.7</v>
      </c>
      <c r="AG1474" s="11">
        <f t="shared" si="3702"/>
        <v>0</v>
      </c>
      <c r="AH1474" s="11">
        <f t="shared" si="3475"/>
        <v>4492.6000000000004</v>
      </c>
      <c r="AI1474" s="11">
        <f t="shared" si="3476"/>
        <v>4656.7</v>
      </c>
      <c r="AJ1474" s="11">
        <f t="shared" si="3477"/>
        <v>4656.7</v>
      </c>
      <c r="AK1474" s="11">
        <f t="shared" si="3703"/>
        <v>0</v>
      </c>
      <c r="AL1474" s="11">
        <f t="shared" si="3704"/>
        <v>0</v>
      </c>
      <c r="AM1474" s="11">
        <f t="shared" si="3705"/>
        <v>0</v>
      </c>
      <c r="AN1474" s="11">
        <f t="shared" si="3478"/>
        <v>4492.6000000000004</v>
      </c>
      <c r="AO1474" s="11">
        <f t="shared" si="3479"/>
        <v>4656.7</v>
      </c>
      <c r="AP1474" s="11">
        <f t="shared" si="3480"/>
        <v>4656.7</v>
      </c>
      <c r="AQ1474" s="11">
        <f t="shared" si="3706"/>
        <v>0</v>
      </c>
      <c r="AR1474" s="11">
        <f t="shared" si="3707"/>
        <v>0</v>
      </c>
      <c r="AS1474" s="11">
        <f t="shared" si="3708"/>
        <v>0</v>
      </c>
      <c r="AT1474" s="11">
        <f t="shared" si="3481"/>
        <v>4492.6000000000004</v>
      </c>
      <c r="AU1474" s="11">
        <f t="shared" si="3482"/>
        <v>4656.7</v>
      </c>
      <c r="AV1474" s="11">
        <f t="shared" si="3483"/>
        <v>4656.7</v>
      </c>
      <c r="AW1474" s="11">
        <f t="shared" si="3709"/>
        <v>0</v>
      </c>
      <c r="AX1474" s="11">
        <f t="shared" si="3710"/>
        <v>0</v>
      </c>
      <c r="AY1474" s="11">
        <f t="shared" si="3711"/>
        <v>0</v>
      </c>
      <c r="AZ1474" s="11">
        <f t="shared" si="3484"/>
        <v>4492.6000000000004</v>
      </c>
      <c r="BA1474" s="11">
        <f t="shared" si="3485"/>
        <v>4656.7</v>
      </c>
      <c r="BB1474" s="11">
        <f t="shared" si="3486"/>
        <v>4656.7</v>
      </c>
      <c r="BC1474" s="11">
        <f t="shared" si="3712"/>
        <v>0</v>
      </c>
      <c r="BD1474" s="11">
        <f t="shared" si="3713"/>
        <v>0</v>
      </c>
      <c r="BE1474" s="11">
        <f t="shared" si="3714"/>
        <v>0</v>
      </c>
      <c r="BF1474" s="11">
        <f t="shared" si="3487"/>
        <v>4492.6000000000004</v>
      </c>
      <c r="BG1474" s="11">
        <f t="shared" si="3488"/>
        <v>4656.7</v>
      </c>
      <c r="BH1474" s="11">
        <f t="shared" si="3489"/>
        <v>4656.7</v>
      </c>
      <c r="BI1474" s="11">
        <f t="shared" si="3715"/>
        <v>0</v>
      </c>
      <c r="BJ1474" s="11">
        <f t="shared" si="3716"/>
        <v>0</v>
      </c>
      <c r="BK1474" s="11">
        <f t="shared" si="3717"/>
        <v>0</v>
      </c>
      <c r="BL1474" s="11">
        <f t="shared" si="3718"/>
        <v>4492.6000000000004</v>
      </c>
      <c r="BM1474" s="11">
        <f t="shared" si="3719"/>
        <v>0</v>
      </c>
      <c r="BN1474" s="43">
        <f t="shared" si="3547"/>
        <v>4492.6000000000004</v>
      </c>
      <c r="BO1474" s="11">
        <f t="shared" si="3551"/>
        <v>4656.7</v>
      </c>
      <c r="BP1474" s="11">
        <f t="shared" si="3720"/>
        <v>0</v>
      </c>
      <c r="BQ1474" s="43">
        <f t="shared" si="3549"/>
        <v>4656.7</v>
      </c>
      <c r="BR1474" s="11">
        <f t="shared" si="3552"/>
        <v>4656.7</v>
      </c>
      <c r="BS1474" s="11">
        <f t="shared" si="3720"/>
        <v>0</v>
      </c>
      <c r="BT1474" s="43">
        <f t="shared" si="3550"/>
        <v>4656.7</v>
      </c>
      <c r="BU1474" s="11">
        <f t="shared" si="3720"/>
        <v>0</v>
      </c>
      <c r="BV1474" s="21"/>
      <c r="BW1474" s="21"/>
      <c r="BX1474" s="1" t="str">
        <f t="shared" si="3553"/>
        <v/>
      </c>
    </row>
    <row r="1475" spans="1:76" ht="15.6" customHeight="1" x14ac:dyDescent="0.3">
      <c r="A1475" s="62" t="s">
        <v>955</v>
      </c>
      <c r="B1475" s="63">
        <v>300</v>
      </c>
      <c r="C1475" s="62" t="s">
        <v>126</v>
      </c>
      <c r="D1475" s="62" t="s">
        <v>67</v>
      </c>
      <c r="E1475" s="64" t="s">
        <v>243</v>
      </c>
      <c r="F1475" s="11">
        <v>4492.6000000000004</v>
      </c>
      <c r="G1475" s="11">
        <v>4656.7</v>
      </c>
      <c r="H1475" s="11">
        <v>4656.7</v>
      </c>
      <c r="I1475" s="11"/>
      <c r="J1475" s="11"/>
      <c r="K1475" s="11"/>
      <c r="L1475" s="11">
        <f t="shared" si="3612"/>
        <v>4492.6000000000004</v>
      </c>
      <c r="M1475" s="11">
        <f t="shared" si="3613"/>
        <v>4656.7</v>
      </c>
      <c r="N1475" s="11">
        <f t="shared" si="3614"/>
        <v>4656.7</v>
      </c>
      <c r="O1475" s="11"/>
      <c r="P1475" s="11"/>
      <c r="Q1475" s="11"/>
      <c r="R1475" s="11">
        <f t="shared" si="3466"/>
        <v>4492.6000000000004</v>
      </c>
      <c r="S1475" s="11">
        <f t="shared" si="3467"/>
        <v>4656.7</v>
      </c>
      <c r="T1475" s="11">
        <f t="shared" si="3468"/>
        <v>4656.7</v>
      </c>
      <c r="U1475" s="11"/>
      <c r="V1475" s="11"/>
      <c r="W1475" s="11"/>
      <c r="X1475" s="11">
        <f t="shared" si="3469"/>
        <v>4492.6000000000004</v>
      </c>
      <c r="Y1475" s="11">
        <f t="shared" si="3470"/>
        <v>4656.7</v>
      </c>
      <c r="Z1475" s="11">
        <f t="shared" si="3471"/>
        <v>4656.7</v>
      </c>
      <c r="AA1475" s="11"/>
      <c r="AB1475" s="11"/>
      <c r="AC1475" s="11"/>
      <c r="AD1475" s="11">
        <f t="shared" si="3472"/>
        <v>4492.6000000000004</v>
      </c>
      <c r="AE1475" s="11">
        <f t="shared" si="3473"/>
        <v>4656.7</v>
      </c>
      <c r="AF1475" s="11">
        <f t="shared" si="3474"/>
        <v>4656.7</v>
      </c>
      <c r="AG1475" s="11"/>
      <c r="AH1475" s="11">
        <f t="shared" si="3475"/>
        <v>4492.6000000000004</v>
      </c>
      <c r="AI1475" s="11">
        <f t="shared" si="3476"/>
        <v>4656.7</v>
      </c>
      <c r="AJ1475" s="11">
        <f t="shared" si="3477"/>
        <v>4656.7</v>
      </c>
      <c r="AK1475" s="11"/>
      <c r="AL1475" s="11"/>
      <c r="AM1475" s="11"/>
      <c r="AN1475" s="11">
        <f t="shared" si="3478"/>
        <v>4492.6000000000004</v>
      </c>
      <c r="AO1475" s="11">
        <f t="shared" si="3479"/>
        <v>4656.7</v>
      </c>
      <c r="AP1475" s="11">
        <f t="shared" si="3480"/>
        <v>4656.7</v>
      </c>
      <c r="AQ1475" s="11"/>
      <c r="AR1475" s="11"/>
      <c r="AS1475" s="11"/>
      <c r="AT1475" s="11">
        <f t="shared" si="3481"/>
        <v>4492.6000000000004</v>
      </c>
      <c r="AU1475" s="11">
        <f t="shared" si="3482"/>
        <v>4656.7</v>
      </c>
      <c r="AV1475" s="11">
        <f t="shared" si="3483"/>
        <v>4656.7</v>
      </c>
      <c r="AW1475" s="11"/>
      <c r="AX1475" s="11"/>
      <c r="AY1475" s="11"/>
      <c r="AZ1475" s="11">
        <f t="shared" si="3484"/>
        <v>4492.6000000000004</v>
      </c>
      <c r="BA1475" s="11">
        <f t="shared" si="3485"/>
        <v>4656.7</v>
      </c>
      <c r="BB1475" s="11">
        <f t="shared" si="3486"/>
        <v>4656.7</v>
      </c>
      <c r="BC1475" s="11"/>
      <c r="BD1475" s="11"/>
      <c r="BE1475" s="11"/>
      <c r="BF1475" s="11">
        <f t="shared" si="3487"/>
        <v>4492.6000000000004</v>
      </c>
      <c r="BG1475" s="11">
        <f t="shared" si="3488"/>
        <v>4656.7</v>
      </c>
      <c r="BH1475" s="11">
        <f t="shared" si="3489"/>
        <v>4656.7</v>
      </c>
      <c r="BI1475" s="11"/>
      <c r="BJ1475" s="11"/>
      <c r="BK1475" s="11"/>
      <c r="BL1475" s="11">
        <f t="shared" si="3718"/>
        <v>4492.6000000000004</v>
      </c>
      <c r="BM1475" s="11"/>
      <c r="BN1475" s="43">
        <f t="shared" si="3547"/>
        <v>4492.6000000000004</v>
      </c>
      <c r="BO1475" s="11">
        <f t="shared" si="3551"/>
        <v>4656.7</v>
      </c>
      <c r="BP1475" s="11"/>
      <c r="BQ1475" s="43">
        <f t="shared" si="3549"/>
        <v>4656.7</v>
      </c>
      <c r="BR1475" s="11">
        <f t="shared" si="3552"/>
        <v>4656.7</v>
      </c>
      <c r="BS1475" s="11"/>
      <c r="BT1475" s="43">
        <f t="shared" si="3550"/>
        <v>4656.7</v>
      </c>
      <c r="BU1475" s="11"/>
      <c r="BV1475" s="21"/>
      <c r="BW1475" s="21"/>
      <c r="BX1475" s="1" t="str">
        <f t="shared" si="3553"/>
        <v>1003</v>
      </c>
    </row>
    <row r="1476" spans="1:76" ht="93.6" customHeight="1" x14ac:dyDescent="0.3">
      <c r="A1476" s="62" t="s">
        <v>957</v>
      </c>
      <c r="B1476" s="63"/>
      <c r="C1476" s="62"/>
      <c r="D1476" s="62"/>
      <c r="E1476" s="64" t="s">
        <v>958</v>
      </c>
      <c r="F1476" s="11">
        <f t="shared" si="3687"/>
        <v>42000</v>
      </c>
      <c r="G1476" s="11">
        <f t="shared" si="3688"/>
        <v>42000</v>
      </c>
      <c r="H1476" s="11">
        <f t="shared" si="3689"/>
        <v>42000</v>
      </c>
      <c r="I1476" s="11">
        <f t="shared" si="3690"/>
        <v>0</v>
      </c>
      <c r="J1476" s="11">
        <f t="shared" si="3691"/>
        <v>0</v>
      </c>
      <c r="K1476" s="11">
        <f t="shared" si="3692"/>
        <v>0</v>
      </c>
      <c r="L1476" s="11">
        <f t="shared" si="3612"/>
        <v>42000</v>
      </c>
      <c r="M1476" s="11">
        <f t="shared" si="3613"/>
        <v>42000</v>
      </c>
      <c r="N1476" s="11">
        <f t="shared" si="3614"/>
        <v>42000</v>
      </c>
      <c r="O1476" s="11">
        <f t="shared" si="3693"/>
        <v>0</v>
      </c>
      <c r="P1476" s="11">
        <f t="shared" si="3694"/>
        <v>0</v>
      </c>
      <c r="Q1476" s="11">
        <f t="shared" si="3695"/>
        <v>0</v>
      </c>
      <c r="R1476" s="11">
        <f t="shared" si="3466"/>
        <v>42000</v>
      </c>
      <c r="S1476" s="11">
        <f t="shared" si="3467"/>
        <v>42000</v>
      </c>
      <c r="T1476" s="11">
        <f t="shared" si="3468"/>
        <v>42000</v>
      </c>
      <c r="U1476" s="11">
        <f t="shared" si="3696"/>
        <v>0</v>
      </c>
      <c r="V1476" s="11">
        <f t="shared" si="3697"/>
        <v>0</v>
      </c>
      <c r="W1476" s="11">
        <f t="shared" si="3698"/>
        <v>0</v>
      </c>
      <c r="X1476" s="11">
        <f t="shared" si="3469"/>
        <v>42000</v>
      </c>
      <c r="Y1476" s="11">
        <f t="shared" si="3470"/>
        <v>42000</v>
      </c>
      <c r="Z1476" s="11">
        <f t="shared" si="3471"/>
        <v>42000</v>
      </c>
      <c r="AA1476" s="11">
        <f t="shared" si="3699"/>
        <v>0</v>
      </c>
      <c r="AB1476" s="11">
        <f t="shared" si="3700"/>
        <v>0</v>
      </c>
      <c r="AC1476" s="11">
        <f t="shared" si="3701"/>
        <v>0</v>
      </c>
      <c r="AD1476" s="11">
        <f t="shared" si="3472"/>
        <v>42000</v>
      </c>
      <c r="AE1476" s="11">
        <f t="shared" si="3473"/>
        <v>42000</v>
      </c>
      <c r="AF1476" s="11">
        <f t="shared" si="3474"/>
        <v>42000</v>
      </c>
      <c r="AG1476" s="11">
        <f t="shared" si="3702"/>
        <v>0</v>
      </c>
      <c r="AH1476" s="11">
        <f t="shared" si="3475"/>
        <v>42000</v>
      </c>
      <c r="AI1476" s="11">
        <f t="shared" si="3476"/>
        <v>42000</v>
      </c>
      <c r="AJ1476" s="11">
        <f t="shared" si="3477"/>
        <v>42000</v>
      </c>
      <c r="AK1476" s="11">
        <f t="shared" si="3703"/>
        <v>0</v>
      </c>
      <c r="AL1476" s="11">
        <f t="shared" si="3704"/>
        <v>0</v>
      </c>
      <c r="AM1476" s="11">
        <f t="shared" si="3705"/>
        <v>0</v>
      </c>
      <c r="AN1476" s="11">
        <f t="shared" si="3478"/>
        <v>42000</v>
      </c>
      <c r="AO1476" s="11">
        <f t="shared" si="3479"/>
        <v>42000</v>
      </c>
      <c r="AP1476" s="11">
        <f t="shared" si="3480"/>
        <v>42000</v>
      </c>
      <c r="AQ1476" s="11">
        <f t="shared" si="3706"/>
        <v>0</v>
      </c>
      <c r="AR1476" s="11">
        <f t="shared" si="3707"/>
        <v>0</v>
      </c>
      <c r="AS1476" s="11">
        <f t="shared" si="3708"/>
        <v>0</v>
      </c>
      <c r="AT1476" s="11">
        <f t="shared" si="3481"/>
        <v>42000</v>
      </c>
      <c r="AU1476" s="11">
        <f t="shared" si="3482"/>
        <v>42000</v>
      </c>
      <c r="AV1476" s="11">
        <f t="shared" si="3483"/>
        <v>42000</v>
      </c>
      <c r="AW1476" s="11">
        <f t="shared" si="3709"/>
        <v>0</v>
      </c>
      <c r="AX1476" s="11">
        <f t="shared" si="3710"/>
        <v>0</v>
      </c>
      <c r="AY1476" s="11">
        <f t="shared" si="3711"/>
        <v>0</v>
      </c>
      <c r="AZ1476" s="11">
        <f t="shared" si="3484"/>
        <v>42000</v>
      </c>
      <c r="BA1476" s="11">
        <f t="shared" si="3485"/>
        <v>42000</v>
      </c>
      <c r="BB1476" s="11">
        <f t="shared" si="3486"/>
        <v>42000</v>
      </c>
      <c r="BC1476" s="11">
        <f t="shared" si="3712"/>
        <v>0</v>
      </c>
      <c r="BD1476" s="11">
        <f t="shared" si="3713"/>
        <v>0</v>
      </c>
      <c r="BE1476" s="11">
        <f t="shared" si="3714"/>
        <v>0</v>
      </c>
      <c r="BF1476" s="11">
        <f t="shared" si="3487"/>
        <v>42000</v>
      </c>
      <c r="BG1476" s="11">
        <f t="shared" si="3488"/>
        <v>42000</v>
      </c>
      <c r="BH1476" s="11">
        <f t="shared" si="3489"/>
        <v>42000</v>
      </c>
      <c r="BI1476" s="11">
        <f t="shared" si="3715"/>
        <v>-457.95600000000002</v>
      </c>
      <c r="BJ1476" s="11">
        <f t="shared" si="3716"/>
        <v>0</v>
      </c>
      <c r="BK1476" s="11">
        <f t="shared" si="3717"/>
        <v>0</v>
      </c>
      <c r="BL1476" s="11">
        <f t="shared" si="3718"/>
        <v>41542.044000000002</v>
      </c>
      <c r="BM1476" s="11">
        <f t="shared" si="3719"/>
        <v>0</v>
      </c>
      <c r="BN1476" s="43">
        <f t="shared" si="3547"/>
        <v>41542.044000000002</v>
      </c>
      <c r="BO1476" s="11">
        <f t="shared" si="3551"/>
        <v>42000</v>
      </c>
      <c r="BP1476" s="11">
        <f t="shared" si="3720"/>
        <v>0</v>
      </c>
      <c r="BQ1476" s="43">
        <f t="shared" si="3549"/>
        <v>42000</v>
      </c>
      <c r="BR1476" s="11">
        <f t="shared" si="3552"/>
        <v>42000</v>
      </c>
      <c r="BS1476" s="11">
        <f t="shared" si="3720"/>
        <v>0</v>
      </c>
      <c r="BT1476" s="43">
        <f t="shared" si="3550"/>
        <v>42000</v>
      </c>
      <c r="BU1476" s="11">
        <f t="shared" si="3720"/>
        <v>0</v>
      </c>
      <c r="BV1476" s="21"/>
      <c r="BW1476" s="21"/>
      <c r="BX1476" s="1" t="str">
        <f t="shared" si="3553"/>
        <v/>
      </c>
    </row>
    <row r="1477" spans="1:76" ht="31.2" customHeight="1" x14ac:dyDescent="0.3">
      <c r="A1477" s="62" t="s">
        <v>957</v>
      </c>
      <c r="B1477" s="63" t="s">
        <v>211</v>
      </c>
      <c r="C1477" s="62"/>
      <c r="D1477" s="62"/>
      <c r="E1477" s="64" t="s">
        <v>212</v>
      </c>
      <c r="F1477" s="11">
        <f t="shared" si="3687"/>
        <v>42000</v>
      </c>
      <c r="G1477" s="11">
        <f t="shared" si="3688"/>
        <v>42000</v>
      </c>
      <c r="H1477" s="11">
        <f t="shared" si="3689"/>
        <v>42000</v>
      </c>
      <c r="I1477" s="11">
        <f t="shared" si="3690"/>
        <v>0</v>
      </c>
      <c r="J1477" s="11">
        <f t="shared" si="3691"/>
        <v>0</v>
      </c>
      <c r="K1477" s="11">
        <f t="shared" si="3692"/>
        <v>0</v>
      </c>
      <c r="L1477" s="11">
        <f t="shared" si="3612"/>
        <v>42000</v>
      </c>
      <c r="M1477" s="11">
        <f t="shared" si="3613"/>
        <v>42000</v>
      </c>
      <c r="N1477" s="11">
        <f t="shared" si="3614"/>
        <v>42000</v>
      </c>
      <c r="O1477" s="11">
        <f t="shared" si="3693"/>
        <v>0</v>
      </c>
      <c r="P1477" s="11">
        <f t="shared" si="3694"/>
        <v>0</v>
      </c>
      <c r="Q1477" s="11">
        <f t="shared" si="3695"/>
        <v>0</v>
      </c>
      <c r="R1477" s="11">
        <f t="shared" si="3466"/>
        <v>42000</v>
      </c>
      <c r="S1477" s="11">
        <f t="shared" si="3467"/>
        <v>42000</v>
      </c>
      <c r="T1477" s="11">
        <f t="shared" si="3468"/>
        <v>42000</v>
      </c>
      <c r="U1477" s="11">
        <f t="shared" si="3696"/>
        <v>0</v>
      </c>
      <c r="V1477" s="11">
        <f t="shared" si="3697"/>
        <v>0</v>
      </c>
      <c r="W1477" s="11">
        <f t="shared" si="3698"/>
        <v>0</v>
      </c>
      <c r="X1477" s="11">
        <f t="shared" si="3469"/>
        <v>42000</v>
      </c>
      <c r="Y1477" s="11">
        <f t="shared" si="3470"/>
        <v>42000</v>
      </c>
      <c r="Z1477" s="11">
        <f t="shared" si="3471"/>
        <v>42000</v>
      </c>
      <c r="AA1477" s="11">
        <f t="shared" si="3699"/>
        <v>0</v>
      </c>
      <c r="AB1477" s="11">
        <f t="shared" si="3700"/>
        <v>0</v>
      </c>
      <c r="AC1477" s="11">
        <f t="shared" si="3701"/>
        <v>0</v>
      </c>
      <c r="AD1477" s="11">
        <f t="shared" si="3472"/>
        <v>42000</v>
      </c>
      <c r="AE1477" s="11">
        <f t="shared" si="3473"/>
        <v>42000</v>
      </c>
      <c r="AF1477" s="11">
        <f t="shared" si="3474"/>
        <v>42000</v>
      </c>
      <c r="AG1477" s="11">
        <f t="shared" si="3702"/>
        <v>0</v>
      </c>
      <c r="AH1477" s="11">
        <f t="shared" si="3475"/>
        <v>42000</v>
      </c>
      <c r="AI1477" s="11">
        <f t="shared" si="3476"/>
        <v>42000</v>
      </c>
      <c r="AJ1477" s="11">
        <f t="shared" si="3477"/>
        <v>42000</v>
      </c>
      <c r="AK1477" s="11">
        <f t="shared" si="3703"/>
        <v>0</v>
      </c>
      <c r="AL1477" s="11">
        <f t="shared" si="3704"/>
        <v>0</v>
      </c>
      <c r="AM1477" s="11">
        <f t="shared" si="3705"/>
        <v>0</v>
      </c>
      <c r="AN1477" s="11">
        <f t="shared" si="3478"/>
        <v>42000</v>
      </c>
      <c r="AO1477" s="11">
        <f t="shared" si="3479"/>
        <v>42000</v>
      </c>
      <c r="AP1477" s="11">
        <f t="shared" si="3480"/>
        <v>42000</v>
      </c>
      <c r="AQ1477" s="11">
        <f t="shared" si="3706"/>
        <v>0</v>
      </c>
      <c r="AR1477" s="11">
        <f t="shared" si="3707"/>
        <v>0</v>
      </c>
      <c r="AS1477" s="11">
        <f t="shared" si="3708"/>
        <v>0</v>
      </c>
      <c r="AT1477" s="11">
        <f t="shared" si="3481"/>
        <v>42000</v>
      </c>
      <c r="AU1477" s="11">
        <f t="shared" si="3482"/>
        <v>42000</v>
      </c>
      <c r="AV1477" s="11">
        <f t="shared" si="3483"/>
        <v>42000</v>
      </c>
      <c r="AW1477" s="11">
        <f t="shared" si="3709"/>
        <v>0</v>
      </c>
      <c r="AX1477" s="11">
        <f t="shared" si="3710"/>
        <v>0</v>
      </c>
      <c r="AY1477" s="11">
        <f t="shared" si="3711"/>
        <v>0</v>
      </c>
      <c r="AZ1477" s="11">
        <f t="shared" si="3484"/>
        <v>42000</v>
      </c>
      <c r="BA1477" s="11">
        <f t="shared" si="3485"/>
        <v>42000</v>
      </c>
      <c r="BB1477" s="11">
        <f t="shared" si="3486"/>
        <v>42000</v>
      </c>
      <c r="BC1477" s="11">
        <f t="shared" si="3712"/>
        <v>0</v>
      </c>
      <c r="BD1477" s="11">
        <f t="shared" si="3713"/>
        <v>0</v>
      </c>
      <c r="BE1477" s="11">
        <f t="shared" si="3714"/>
        <v>0</v>
      </c>
      <c r="BF1477" s="11">
        <f t="shared" si="3487"/>
        <v>42000</v>
      </c>
      <c r="BG1477" s="11">
        <f t="shared" si="3488"/>
        <v>42000</v>
      </c>
      <c r="BH1477" s="11">
        <f t="shared" si="3489"/>
        <v>42000</v>
      </c>
      <c r="BI1477" s="11">
        <f t="shared" si="3715"/>
        <v>-457.95600000000002</v>
      </c>
      <c r="BJ1477" s="11">
        <f t="shared" si="3716"/>
        <v>0</v>
      </c>
      <c r="BK1477" s="11">
        <f t="shared" si="3717"/>
        <v>0</v>
      </c>
      <c r="BL1477" s="11">
        <f t="shared" si="3718"/>
        <v>41542.044000000002</v>
      </c>
      <c r="BM1477" s="11">
        <f t="shared" si="3719"/>
        <v>0</v>
      </c>
      <c r="BN1477" s="43">
        <f t="shared" si="3547"/>
        <v>41542.044000000002</v>
      </c>
      <c r="BO1477" s="11">
        <f t="shared" si="3551"/>
        <v>42000</v>
      </c>
      <c r="BP1477" s="11">
        <f t="shared" si="3720"/>
        <v>0</v>
      </c>
      <c r="BQ1477" s="43">
        <f t="shared" si="3549"/>
        <v>42000</v>
      </c>
      <c r="BR1477" s="11">
        <f t="shared" si="3552"/>
        <v>42000</v>
      </c>
      <c r="BS1477" s="11">
        <f t="shared" si="3720"/>
        <v>0</v>
      </c>
      <c r="BT1477" s="43">
        <f t="shared" si="3550"/>
        <v>42000</v>
      </c>
      <c r="BU1477" s="11">
        <f t="shared" si="3720"/>
        <v>0</v>
      </c>
      <c r="BV1477" s="21"/>
      <c r="BW1477" s="21"/>
      <c r="BX1477" s="1" t="str">
        <f t="shared" si="3553"/>
        <v/>
      </c>
    </row>
    <row r="1478" spans="1:76" ht="15.6" customHeight="1" x14ac:dyDescent="0.3">
      <c r="A1478" s="62" t="s">
        <v>957</v>
      </c>
      <c r="B1478" s="63">
        <v>300</v>
      </c>
      <c r="C1478" s="62" t="s">
        <v>126</v>
      </c>
      <c r="D1478" s="62" t="s">
        <v>71</v>
      </c>
      <c r="E1478" s="64" t="s">
        <v>454</v>
      </c>
      <c r="F1478" s="11">
        <v>42000</v>
      </c>
      <c r="G1478" s="11">
        <v>42000</v>
      </c>
      <c r="H1478" s="11">
        <v>42000</v>
      </c>
      <c r="I1478" s="11"/>
      <c r="J1478" s="11"/>
      <c r="K1478" s="11"/>
      <c r="L1478" s="11">
        <f t="shared" si="3612"/>
        <v>42000</v>
      </c>
      <c r="M1478" s="11">
        <f t="shared" si="3613"/>
        <v>42000</v>
      </c>
      <c r="N1478" s="11">
        <f t="shared" si="3614"/>
        <v>42000</v>
      </c>
      <c r="O1478" s="11"/>
      <c r="P1478" s="11"/>
      <c r="Q1478" s="11"/>
      <c r="R1478" s="11">
        <f t="shared" si="3466"/>
        <v>42000</v>
      </c>
      <c r="S1478" s="11">
        <f t="shared" si="3467"/>
        <v>42000</v>
      </c>
      <c r="T1478" s="11">
        <f t="shared" si="3468"/>
        <v>42000</v>
      </c>
      <c r="U1478" s="11"/>
      <c r="V1478" s="11"/>
      <c r="W1478" s="11"/>
      <c r="X1478" s="11">
        <f t="shared" si="3469"/>
        <v>42000</v>
      </c>
      <c r="Y1478" s="11">
        <f t="shared" si="3470"/>
        <v>42000</v>
      </c>
      <c r="Z1478" s="11">
        <f t="shared" si="3471"/>
        <v>42000</v>
      </c>
      <c r="AA1478" s="11"/>
      <c r="AB1478" s="11"/>
      <c r="AC1478" s="11"/>
      <c r="AD1478" s="11">
        <f t="shared" si="3472"/>
        <v>42000</v>
      </c>
      <c r="AE1478" s="11">
        <f t="shared" si="3473"/>
        <v>42000</v>
      </c>
      <c r="AF1478" s="11">
        <f t="shared" si="3474"/>
        <v>42000</v>
      </c>
      <c r="AG1478" s="11"/>
      <c r="AH1478" s="11">
        <f t="shared" si="3475"/>
        <v>42000</v>
      </c>
      <c r="AI1478" s="11">
        <f t="shared" si="3476"/>
        <v>42000</v>
      </c>
      <c r="AJ1478" s="11">
        <f t="shared" si="3477"/>
        <v>42000</v>
      </c>
      <c r="AK1478" s="11"/>
      <c r="AL1478" s="11"/>
      <c r="AM1478" s="11"/>
      <c r="AN1478" s="11">
        <f t="shared" si="3478"/>
        <v>42000</v>
      </c>
      <c r="AO1478" s="11">
        <f t="shared" si="3479"/>
        <v>42000</v>
      </c>
      <c r="AP1478" s="11">
        <f t="shared" si="3480"/>
        <v>42000</v>
      </c>
      <c r="AQ1478" s="11"/>
      <c r="AR1478" s="11"/>
      <c r="AS1478" s="11"/>
      <c r="AT1478" s="11">
        <f t="shared" si="3481"/>
        <v>42000</v>
      </c>
      <c r="AU1478" s="11">
        <f t="shared" si="3482"/>
        <v>42000</v>
      </c>
      <c r="AV1478" s="11">
        <f t="shared" si="3483"/>
        <v>42000</v>
      </c>
      <c r="AW1478" s="11"/>
      <c r="AX1478" s="11"/>
      <c r="AY1478" s="11"/>
      <c r="AZ1478" s="11">
        <f t="shared" si="3484"/>
        <v>42000</v>
      </c>
      <c r="BA1478" s="11">
        <f t="shared" si="3485"/>
        <v>42000</v>
      </c>
      <c r="BB1478" s="11">
        <f t="shared" si="3486"/>
        <v>42000</v>
      </c>
      <c r="BC1478" s="11"/>
      <c r="BD1478" s="11"/>
      <c r="BE1478" s="11"/>
      <c r="BF1478" s="11">
        <f t="shared" si="3487"/>
        <v>42000</v>
      </c>
      <c r="BG1478" s="11">
        <f t="shared" si="3488"/>
        <v>42000</v>
      </c>
      <c r="BH1478" s="11">
        <f t="shared" si="3489"/>
        <v>42000</v>
      </c>
      <c r="BI1478" s="11">
        <v>-457.95600000000002</v>
      </c>
      <c r="BJ1478" s="11"/>
      <c r="BK1478" s="11"/>
      <c r="BL1478" s="11">
        <f t="shared" si="3718"/>
        <v>41542.044000000002</v>
      </c>
      <c r="BM1478" s="11"/>
      <c r="BN1478" s="43">
        <f t="shared" si="3547"/>
        <v>41542.044000000002</v>
      </c>
      <c r="BO1478" s="11">
        <f t="shared" si="3551"/>
        <v>42000</v>
      </c>
      <c r="BP1478" s="11"/>
      <c r="BQ1478" s="43">
        <f t="shared" si="3549"/>
        <v>42000</v>
      </c>
      <c r="BR1478" s="11">
        <f t="shared" si="3552"/>
        <v>42000</v>
      </c>
      <c r="BS1478" s="11"/>
      <c r="BT1478" s="43">
        <f t="shared" si="3550"/>
        <v>42000</v>
      </c>
      <c r="BU1478" s="11"/>
      <c r="BV1478" s="21"/>
      <c r="BW1478" s="21"/>
      <c r="BX1478" s="1" t="str">
        <f t="shared" si="3553"/>
        <v>1004</v>
      </c>
    </row>
    <row r="1479" spans="1:76" ht="62.4" customHeight="1" x14ac:dyDescent="0.3">
      <c r="A1479" s="62" t="s">
        <v>959</v>
      </c>
      <c r="B1479" s="63"/>
      <c r="C1479" s="62"/>
      <c r="D1479" s="62"/>
      <c r="E1479" s="64" t="s">
        <v>960</v>
      </c>
      <c r="F1479" s="11">
        <f t="shared" ref="F1479:K1479" si="3721">F1480+F1485</f>
        <v>164396.90000000002</v>
      </c>
      <c r="G1479" s="11">
        <f t="shared" si="3721"/>
        <v>164125.59999999998</v>
      </c>
      <c r="H1479" s="11">
        <f t="shared" si="3721"/>
        <v>164125.59999999998</v>
      </c>
      <c r="I1479" s="11">
        <f t="shared" si="3721"/>
        <v>0</v>
      </c>
      <c r="J1479" s="11">
        <f t="shared" si="3721"/>
        <v>0</v>
      </c>
      <c r="K1479" s="11">
        <f t="shared" si="3721"/>
        <v>0</v>
      </c>
      <c r="L1479" s="11">
        <f t="shared" si="3612"/>
        <v>164396.90000000002</v>
      </c>
      <c r="M1479" s="11">
        <f t="shared" si="3613"/>
        <v>164125.59999999998</v>
      </c>
      <c r="N1479" s="11">
        <f t="shared" si="3614"/>
        <v>164125.59999999998</v>
      </c>
      <c r="O1479" s="11">
        <f>O1480+O1485</f>
        <v>21105.7</v>
      </c>
      <c r="P1479" s="11">
        <f>P1480+P1485</f>
        <v>25737.3</v>
      </c>
      <c r="Q1479" s="11">
        <f>Q1480+Q1485</f>
        <v>25737.3</v>
      </c>
      <c r="R1479" s="11">
        <f t="shared" si="3466"/>
        <v>185502.60000000003</v>
      </c>
      <c r="S1479" s="11">
        <f t="shared" si="3467"/>
        <v>189862.89999999997</v>
      </c>
      <c r="T1479" s="11">
        <f t="shared" si="3468"/>
        <v>189862.89999999997</v>
      </c>
      <c r="U1479" s="11">
        <f>U1480+U1485</f>
        <v>0</v>
      </c>
      <c r="V1479" s="11">
        <f>V1480+V1485</f>
        <v>0</v>
      </c>
      <c r="W1479" s="11">
        <f>W1480+W1485</f>
        <v>0</v>
      </c>
      <c r="X1479" s="11">
        <f t="shared" si="3469"/>
        <v>185502.60000000003</v>
      </c>
      <c r="Y1479" s="11">
        <f t="shared" si="3470"/>
        <v>189862.89999999997</v>
      </c>
      <c r="Z1479" s="11">
        <f t="shared" si="3471"/>
        <v>189862.89999999997</v>
      </c>
      <c r="AA1479" s="11">
        <f>AA1480+AA1485</f>
        <v>0</v>
      </c>
      <c r="AB1479" s="11">
        <f>AB1480+AB1485</f>
        <v>0</v>
      </c>
      <c r="AC1479" s="11">
        <f>AC1480+AC1485</f>
        <v>0</v>
      </c>
      <c r="AD1479" s="11">
        <f t="shared" si="3472"/>
        <v>185502.60000000003</v>
      </c>
      <c r="AE1479" s="11">
        <f t="shared" si="3473"/>
        <v>189862.89999999997</v>
      </c>
      <c r="AF1479" s="11">
        <f t="shared" si="3474"/>
        <v>189862.89999999997</v>
      </c>
      <c r="AG1479" s="11">
        <f>AG1480+AG1485</f>
        <v>0</v>
      </c>
      <c r="AH1479" s="11">
        <f t="shared" si="3475"/>
        <v>185502.60000000003</v>
      </c>
      <c r="AI1479" s="11">
        <f t="shared" si="3476"/>
        <v>189862.89999999997</v>
      </c>
      <c r="AJ1479" s="11">
        <f t="shared" si="3477"/>
        <v>189862.89999999997</v>
      </c>
      <c r="AK1479" s="11">
        <f>AK1480+AK1485</f>
        <v>0</v>
      </c>
      <c r="AL1479" s="11">
        <f>AL1480+AL1485</f>
        <v>0</v>
      </c>
      <c r="AM1479" s="11">
        <f>AM1480+AM1485</f>
        <v>0</v>
      </c>
      <c r="AN1479" s="11">
        <f t="shared" si="3478"/>
        <v>185502.60000000003</v>
      </c>
      <c r="AO1479" s="11">
        <f t="shared" si="3479"/>
        <v>189862.89999999997</v>
      </c>
      <c r="AP1479" s="11">
        <f t="shared" si="3480"/>
        <v>189862.89999999997</v>
      </c>
      <c r="AQ1479" s="11">
        <f>AQ1480+AQ1485</f>
        <v>0</v>
      </c>
      <c r="AR1479" s="11">
        <f>AR1480+AR1485</f>
        <v>0</v>
      </c>
      <c r="AS1479" s="11">
        <f>AS1480+AS1485</f>
        <v>0</v>
      </c>
      <c r="AT1479" s="11">
        <f t="shared" si="3481"/>
        <v>185502.60000000003</v>
      </c>
      <c r="AU1479" s="11">
        <f t="shared" si="3482"/>
        <v>189862.89999999997</v>
      </c>
      <c r="AV1479" s="11">
        <f t="shared" si="3483"/>
        <v>189862.89999999997</v>
      </c>
      <c r="AW1479" s="11">
        <f>AW1480+AW1485</f>
        <v>948.43299999999999</v>
      </c>
      <c r="AX1479" s="11">
        <f>AX1480+AX1485</f>
        <v>0</v>
      </c>
      <c r="AY1479" s="11">
        <f>AY1480+AY1485</f>
        <v>0</v>
      </c>
      <c r="AZ1479" s="11">
        <f t="shared" si="3484"/>
        <v>186451.03300000002</v>
      </c>
      <c r="BA1479" s="11">
        <f t="shared" si="3485"/>
        <v>189862.89999999997</v>
      </c>
      <c r="BB1479" s="11">
        <f t="shared" si="3486"/>
        <v>189862.89999999997</v>
      </c>
      <c r="BC1479" s="11">
        <f>BC1480+BC1485</f>
        <v>0</v>
      </c>
      <c r="BD1479" s="11">
        <f>BD1480+BD1485</f>
        <v>0</v>
      </c>
      <c r="BE1479" s="11">
        <f>BE1480+BE1485</f>
        <v>0</v>
      </c>
      <c r="BF1479" s="11">
        <f t="shared" si="3487"/>
        <v>186451.03300000002</v>
      </c>
      <c r="BG1479" s="11">
        <f t="shared" si="3488"/>
        <v>189862.89999999997</v>
      </c>
      <c r="BH1479" s="11">
        <f t="shared" si="3489"/>
        <v>189862.89999999997</v>
      </c>
      <c r="BI1479" s="11">
        <f>BI1480+BI1485</f>
        <v>0</v>
      </c>
      <c r="BJ1479" s="11">
        <f>BJ1480+BJ1485</f>
        <v>0</v>
      </c>
      <c r="BK1479" s="11">
        <f>BK1480+BK1485</f>
        <v>0</v>
      </c>
      <c r="BL1479" s="11">
        <f t="shared" si="3718"/>
        <v>186451.03300000002</v>
      </c>
      <c r="BM1479" s="11">
        <f>BM1480+BM1485</f>
        <v>0</v>
      </c>
      <c r="BN1479" s="43">
        <f t="shared" si="3547"/>
        <v>186451.03300000002</v>
      </c>
      <c r="BO1479" s="11">
        <f t="shared" si="3551"/>
        <v>189862.89999999997</v>
      </c>
      <c r="BP1479" s="11">
        <f>BP1480+BP1485</f>
        <v>0</v>
      </c>
      <c r="BQ1479" s="43">
        <f t="shared" si="3549"/>
        <v>189862.89999999997</v>
      </c>
      <c r="BR1479" s="11">
        <f t="shared" si="3552"/>
        <v>189862.89999999997</v>
      </c>
      <c r="BS1479" s="11">
        <f>BS1480+BS1485</f>
        <v>0</v>
      </c>
      <c r="BT1479" s="43">
        <f t="shared" si="3550"/>
        <v>189862.89999999997</v>
      </c>
      <c r="BU1479" s="11">
        <f>BU1480+BU1485</f>
        <v>0</v>
      </c>
      <c r="BV1479" s="21"/>
      <c r="BW1479" s="21"/>
      <c r="BX1479" s="1" t="str">
        <f t="shared" si="3553"/>
        <v/>
      </c>
    </row>
    <row r="1480" spans="1:76" ht="31.2" customHeight="1" x14ac:dyDescent="0.3">
      <c r="A1480" s="62" t="s">
        <v>961</v>
      </c>
      <c r="B1480" s="63"/>
      <c r="C1480" s="62"/>
      <c r="D1480" s="62"/>
      <c r="E1480" s="64" t="s">
        <v>195</v>
      </c>
      <c r="F1480" s="11">
        <f t="shared" ref="F1480:K1480" si="3722">F1481+F1483</f>
        <v>84718.700000000012</v>
      </c>
      <c r="G1480" s="11">
        <f t="shared" si="3722"/>
        <v>87133</v>
      </c>
      <c r="H1480" s="11">
        <f t="shared" si="3722"/>
        <v>87133</v>
      </c>
      <c r="I1480" s="11">
        <f t="shared" si="3722"/>
        <v>0</v>
      </c>
      <c r="J1480" s="11">
        <f t="shared" si="3722"/>
        <v>0</v>
      </c>
      <c r="K1480" s="11">
        <f t="shared" si="3722"/>
        <v>0</v>
      </c>
      <c r="L1480" s="11">
        <f t="shared" si="3612"/>
        <v>84718.700000000012</v>
      </c>
      <c r="M1480" s="11">
        <f t="shared" si="3613"/>
        <v>87133</v>
      </c>
      <c r="N1480" s="11">
        <f t="shared" si="3614"/>
        <v>87133</v>
      </c>
      <c r="O1480" s="11">
        <f>O1481+O1483</f>
        <v>11958</v>
      </c>
      <c r="P1480" s="11">
        <f>P1481+P1483</f>
        <v>14610.4</v>
      </c>
      <c r="Q1480" s="11">
        <f>Q1481+Q1483</f>
        <v>14610.4</v>
      </c>
      <c r="R1480" s="11">
        <f t="shared" si="3466"/>
        <v>96676.700000000012</v>
      </c>
      <c r="S1480" s="11">
        <f t="shared" si="3467"/>
        <v>101743.4</v>
      </c>
      <c r="T1480" s="11">
        <f t="shared" si="3468"/>
        <v>101743.4</v>
      </c>
      <c r="U1480" s="11">
        <f>U1481+U1483</f>
        <v>0</v>
      </c>
      <c r="V1480" s="11">
        <f>V1481+V1483</f>
        <v>0</v>
      </c>
      <c r="W1480" s="11">
        <f>W1481+W1483</f>
        <v>0</v>
      </c>
      <c r="X1480" s="11">
        <f t="shared" si="3469"/>
        <v>96676.700000000012</v>
      </c>
      <c r="Y1480" s="11">
        <f t="shared" si="3470"/>
        <v>101743.4</v>
      </c>
      <c r="Z1480" s="11">
        <f t="shared" si="3471"/>
        <v>101743.4</v>
      </c>
      <c r="AA1480" s="11">
        <f>AA1481+AA1483</f>
        <v>0</v>
      </c>
      <c r="AB1480" s="11">
        <f>AB1481+AB1483</f>
        <v>0</v>
      </c>
      <c r="AC1480" s="11">
        <f>AC1481+AC1483</f>
        <v>0</v>
      </c>
      <c r="AD1480" s="11">
        <f t="shared" si="3472"/>
        <v>96676.700000000012</v>
      </c>
      <c r="AE1480" s="11">
        <f t="shared" si="3473"/>
        <v>101743.4</v>
      </c>
      <c r="AF1480" s="11">
        <f t="shared" si="3474"/>
        <v>101743.4</v>
      </c>
      <c r="AG1480" s="11">
        <f>AG1481+AG1483</f>
        <v>0</v>
      </c>
      <c r="AH1480" s="11">
        <f t="shared" si="3475"/>
        <v>96676.700000000012</v>
      </c>
      <c r="AI1480" s="11">
        <f t="shared" si="3476"/>
        <v>101743.4</v>
      </c>
      <c r="AJ1480" s="11">
        <f t="shared" si="3477"/>
        <v>101743.4</v>
      </c>
      <c r="AK1480" s="11">
        <f>AK1481+AK1483</f>
        <v>0</v>
      </c>
      <c r="AL1480" s="11">
        <f>AL1481+AL1483</f>
        <v>0</v>
      </c>
      <c r="AM1480" s="11">
        <f>AM1481+AM1483</f>
        <v>0</v>
      </c>
      <c r="AN1480" s="11">
        <f t="shared" si="3478"/>
        <v>96676.700000000012</v>
      </c>
      <c r="AO1480" s="11">
        <f t="shared" si="3479"/>
        <v>101743.4</v>
      </c>
      <c r="AP1480" s="11">
        <f t="shared" si="3480"/>
        <v>101743.4</v>
      </c>
      <c r="AQ1480" s="11">
        <f>AQ1481+AQ1483</f>
        <v>0</v>
      </c>
      <c r="AR1480" s="11">
        <f>AR1481+AR1483</f>
        <v>0</v>
      </c>
      <c r="AS1480" s="11">
        <f>AS1481+AS1483</f>
        <v>0</v>
      </c>
      <c r="AT1480" s="11">
        <f t="shared" si="3481"/>
        <v>96676.700000000012</v>
      </c>
      <c r="AU1480" s="11">
        <f t="shared" si="3482"/>
        <v>101743.4</v>
      </c>
      <c r="AV1480" s="11">
        <f t="shared" si="3483"/>
        <v>101743.4</v>
      </c>
      <c r="AW1480" s="11">
        <f>AW1481+AW1483</f>
        <v>0</v>
      </c>
      <c r="AX1480" s="11">
        <f>AX1481+AX1483</f>
        <v>0</v>
      </c>
      <c r="AY1480" s="11">
        <f>AY1481+AY1483</f>
        <v>0</v>
      </c>
      <c r="AZ1480" s="11">
        <f t="shared" si="3484"/>
        <v>96676.700000000012</v>
      </c>
      <c r="BA1480" s="11">
        <f t="shared" si="3485"/>
        <v>101743.4</v>
      </c>
      <c r="BB1480" s="11">
        <f t="shared" si="3486"/>
        <v>101743.4</v>
      </c>
      <c r="BC1480" s="11">
        <f>BC1481+BC1483</f>
        <v>0</v>
      </c>
      <c r="BD1480" s="11">
        <f>BD1481+BD1483</f>
        <v>0</v>
      </c>
      <c r="BE1480" s="11">
        <f>BE1481+BE1483</f>
        <v>0</v>
      </c>
      <c r="BF1480" s="11">
        <f t="shared" si="3487"/>
        <v>96676.700000000012</v>
      </c>
      <c r="BG1480" s="11">
        <f t="shared" si="3488"/>
        <v>101743.4</v>
      </c>
      <c r="BH1480" s="11">
        <f t="shared" si="3489"/>
        <v>101743.4</v>
      </c>
      <c r="BI1480" s="11">
        <f>BI1481+BI1483</f>
        <v>0</v>
      </c>
      <c r="BJ1480" s="11">
        <f>BJ1481+BJ1483</f>
        <v>0</v>
      </c>
      <c r="BK1480" s="11">
        <f>BK1481+BK1483</f>
        <v>0</v>
      </c>
      <c r="BL1480" s="11">
        <f t="shared" si="3718"/>
        <v>96676.700000000012</v>
      </c>
      <c r="BM1480" s="11">
        <f>BM1481+BM1483</f>
        <v>0</v>
      </c>
      <c r="BN1480" s="43">
        <f t="shared" si="3547"/>
        <v>96676.700000000012</v>
      </c>
      <c r="BO1480" s="11">
        <f t="shared" si="3551"/>
        <v>101743.4</v>
      </c>
      <c r="BP1480" s="11">
        <f>BP1481+BP1483</f>
        <v>0</v>
      </c>
      <c r="BQ1480" s="43">
        <f t="shared" si="3549"/>
        <v>101743.4</v>
      </c>
      <c r="BR1480" s="11">
        <f t="shared" si="3552"/>
        <v>101743.4</v>
      </c>
      <c r="BS1480" s="11">
        <f>BS1481+BS1483</f>
        <v>0</v>
      </c>
      <c r="BT1480" s="43">
        <f t="shared" si="3550"/>
        <v>101743.4</v>
      </c>
      <c r="BU1480" s="11">
        <f>BU1481+BU1483</f>
        <v>0</v>
      </c>
      <c r="BV1480" s="21"/>
      <c r="BW1480" s="21"/>
      <c r="BX1480" s="1" t="str">
        <f t="shared" si="3553"/>
        <v/>
      </c>
    </row>
    <row r="1481" spans="1:76" ht="78" customHeight="1" x14ac:dyDescent="0.3">
      <c r="A1481" s="62" t="s">
        <v>961</v>
      </c>
      <c r="B1481" s="63" t="s">
        <v>167</v>
      </c>
      <c r="C1481" s="62"/>
      <c r="D1481" s="62"/>
      <c r="E1481" s="64" t="s">
        <v>168</v>
      </c>
      <c r="F1481" s="11">
        <f t="shared" ref="F1481:K1481" si="3723">F1482</f>
        <v>78497.100000000006</v>
      </c>
      <c r="G1481" s="11">
        <f t="shared" si="3723"/>
        <v>80911.399999999994</v>
      </c>
      <c r="H1481" s="11">
        <f t="shared" si="3723"/>
        <v>80911.399999999994</v>
      </c>
      <c r="I1481" s="11">
        <f t="shared" si="3723"/>
        <v>0</v>
      </c>
      <c r="J1481" s="11">
        <f t="shared" si="3723"/>
        <v>0</v>
      </c>
      <c r="K1481" s="11">
        <f t="shared" si="3723"/>
        <v>0</v>
      </c>
      <c r="L1481" s="11">
        <f t="shared" si="3612"/>
        <v>78497.100000000006</v>
      </c>
      <c r="M1481" s="11">
        <f t="shared" si="3613"/>
        <v>80911.399999999994</v>
      </c>
      <c r="N1481" s="11">
        <f t="shared" si="3614"/>
        <v>80911.399999999994</v>
      </c>
      <c r="O1481" s="11">
        <f>O1482</f>
        <v>11958</v>
      </c>
      <c r="P1481" s="11">
        <f>P1482</f>
        <v>14610.4</v>
      </c>
      <c r="Q1481" s="11">
        <f>Q1482</f>
        <v>14610.4</v>
      </c>
      <c r="R1481" s="11">
        <f t="shared" si="3466"/>
        <v>90455.1</v>
      </c>
      <c r="S1481" s="11">
        <f t="shared" si="3467"/>
        <v>95521.799999999988</v>
      </c>
      <c r="T1481" s="11">
        <f t="shared" si="3468"/>
        <v>95521.799999999988</v>
      </c>
      <c r="U1481" s="11">
        <f>U1482</f>
        <v>0</v>
      </c>
      <c r="V1481" s="11">
        <f>V1482</f>
        <v>0</v>
      </c>
      <c r="W1481" s="11">
        <f>W1482</f>
        <v>0</v>
      </c>
      <c r="X1481" s="11">
        <f t="shared" si="3469"/>
        <v>90455.1</v>
      </c>
      <c r="Y1481" s="11">
        <f t="shared" si="3470"/>
        <v>95521.799999999988</v>
      </c>
      <c r="Z1481" s="11">
        <f t="shared" si="3471"/>
        <v>95521.799999999988</v>
      </c>
      <c r="AA1481" s="11">
        <f>AA1482</f>
        <v>0</v>
      </c>
      <c r="AB1481" s="11">
        <f>AB1482</f>
        <v>0</v>
      </c>
      <c r="AC1481" s="11">
        <f>AC1482</f>
        <v>0</v>
      </c>
      <c r="AD1481" s="11">
        <f t="shared" si="3472"/>
        <v>90455.1</v>
      </c>
      <c r="AE1481" s="11">
        <f t="shared" si="3473"/>
        <v>95521.799999999988</v>
      </c>
      <c r="AF1481" s="11">
        <f t="shared" si="3474"/>
        <v>95521.799999999988</v>
      </c>
      <c r="AG1481" s="11">
        <f>AG1482</f>
        <v>0</v>
      </c>
      <c r="AH1481" s="11">
        <f t="shared" si="3475"/>
        <v>90455.1</v>
      </c>
      <c r="AI1481" s="11">
        <f t="shared" si="3476"/>
        <v>95521.799999999988</v>
      </c>
      <c r="AJ1481" s="11">
        <f t="shared" si="3477"/>
        <v>95521.799999999988</v>
      </c>
      <c r="AK1481" s="11">
        <f>AK1482</f>
        <v>0</v>
      </c>
      <c r="AL1481" s="11">
        <f>AL1482</f>
        <v>0</v>
      </c>
      <c r="AM1481" s="11">
        <f>AM1482</f>
        <v>0</v>
      </c>
      <c r="AN1481" s="11">
        <f t="shared" si="3478"/>
        <v>90455.1</v>
      </c>
      <c r="AO1481" s="11">
        <f t="shared" si="3479"/>
        <v>95521.799999999988</v>
      </c>
      <c r="AP1481" s="11">
        <f t="shared" si="3480"/>
        <v>95521.799999999988</v>
      </c>
      <c r="AQ1481" s="11">
        <f>AQ1482</f>
        <v>0</v>
      </c>
      <c r="AR1481" s="11">
        <f>AR1482</f>
        <v>0</v>
      </c>
      <c r="AS1481" s="11">
        <f>AS1482</f>
        <v>0</v>
      </c>
      <c r="AT1481" s="11">
        <f t="shared" si="3481"/>
        <v>90455.1</v>
      </c>
      <c r="AU1481" s="11">
        <f t="shared" si="3482"/>
        <v>95521.799999999988</v>
      </c>
      <c r="AV1481" s="11">
        <f t="shared" si="3483"/>
        <v>95521.799999999988</v>
      </c>
      <c r="AW1481" s="11">
        <f>AW1482</f>
        <v>0</v>
      </c>
      <c r="AX1481" s="11">
        <f>AX1482</f>
        <v>0</v>
      </c>
      <c r="AY1481" s="11">
        <f>AY1482</f>
        <v>0</v>
      </c>
      <c r="AZ1481" s="11">
        <f t="shared" si="3484"/>
        <v>90455.1</v>
      </c>
      <c r="BA1481" s="11">
        <f t="shared" si="3485"/>
        <v>95521.799999999988</v>
      </c>
      <c r="BB1481" s="11">
        <f t="shared" si="3486"/>
        <v>95521.799999999988</v>
      </c>
      <c r="BC1481" s="11">
        <f>BC1482</f>
        <v>0</v>
      </c>
      <c r="BD1481" s="11">
        <f>BD1482</f>
        <v>0</v>
      </c>
      <c r="BE1481" s="11">
        <f>BE1482</f>
        <v>0</v>
      </c>
      <c r="BF1481" s="11">
        <f t="shared" si="3487"/>
        <v>90455.1</v>
      </c>
      <c r="BG1481" s="11">
        <f t="shared" si="3488"/>
        <v>95521.799999999988</v>
      </c>
      <c r="BH1481" s="11">
        <f t="shared" si="3489"/>
        <v>95521.799999999988</v>
      </c>
      <c r="BI1481" s="11">
        <f>BI1482</f>
        <v>0</v>
      </c>
      <c r="BJ1481" s="11">
        <f>BJ1482</f>
        <v>0</v>
      </c>
      <c r="BK1481" s="11">
        <f>BK1482</f>
        <v>0</v>
      </c>
      <c r="BL1481" s="11">
        <f t="shared" si="3718"/>
        <v>90455.1</v>
      </c>
      <c r="BM1481" s="11">
        <f>BM1482</f>
        <v>0</v>
      </c>
      <c r="BN1481" s="43">
        <f t="shared" si="3547"/>
        <v>90455.1</v>
      </c>
      <c r="BO1481" s="11">
        <f t="shared" si="3551"/>
        <v>95521.799999999988</v>
      </c>
      <c r="BP1481" s="11">
        <f>BP1482</f>
        <v>0</v>
      </c>
      <c r="BQ1481" s="43">
        <f t="shared" si="3549"/>
        <v>95521.799999999988</v>
      </c>
      <c r="BR1481" s="11">
        <f t="shared" si="3552"/>
        <v>95521.799999999988</v>
      </c>
      <c r="BS1481" s="11">
        <f>BS1482</f>
        <v>0</v>
      </c>
      <c r="BT1481" s="43">
        <f t="shared" si="3550"/>
        <v>95521.799999999988</v>
      </c>
      <c r="BU1481" s="11">
        <f>BU1482</f>
        <v>0</v>
      </c>
      <c r="BV1481" s="21"/>
      <c r="BW1481" s="21"/>
      <c r="BX1481" s="1" t="str">
        <f t="shared" si="3553"/>
        <v/>
      </c>
    </row>
    <row r="1482" spans="1:76" ht="31.2" customHeight="1" x14ac:dyDescent="0.3">
      <c r="A1482" s="62" t="s">
        <v>961</v>
      </c>
      <c r="B1482" s="63">
        <v>100</v>
      </c>
      <c r="C1482" s="62" t="s">
        <v>66</v>
      </c>
      <c r="D1482" s="62" t="s">
        <v>66</v>
      </c>
      <c r="E1482" s="64" t="s">
        <v>694</v>
      </c>
      <c r="F1482" s="11">
        <v>78497.100000000006</v>
      </c>
      <c r="G1482" s="11">
        <v>80911.399999999994</v>
      </c>
      <c r="H1482" s="11">
        <v>80911.399999999994</v>
      </c>
      <c r="I1482" s="11"/>
      <c r="J1482" s="11"/>
      <c r="K1482" s="11"/>
      <c r="L1482" s="11">
        <f t="shared" si="3612"/>
        <v>78497.100000000006</v>
      </c>
      <c r="M1482" s="11">
        <f t="shared" si="3613"/>
        <v>80911.399999999994</v>
      </c>
      <c r="N1482" s="11">
        <f t="shared" si="3614"/>
        <v>80911.399999999994</v>
      </c>
      <c r="O1482" s="11">
        <v>11958</v>
      </c>
      <c r="P1482" s="11">
        <v>14610.4</v>
      </c>
      <c r="Q1482" s="11">
        <v>14610.4</v>
      </c>
      <c r="R1482" s="11">
        <f t="shared" ref="R1482:R1545" si="3724">L1482+O1482</f>
        <v>90455.1</v>
      </c>
      <c r="S1482" s="11">
        <f t="shared" ref="S1482:S1545" si="3725">M1482+P1482</f>
        <v>95521.799999999988</v>
      </c>
      <c r="T1482" s="11">
        <f t="shared" ref="T1482:T1545" si="3726">N1482+Q1482</f>
        <v>95521.799999999988</v>
      </c>
      <c r="U1482" s="11"/>
      <c r="V1482" s="11"/>
      <c r="W1482" s="11"/>
      <c r="X1482" s="11">
        <f t="shared" ref="X1482:X1545" si="3727">R1482+U1482</f>
        <v>90455.1</v>
      </c>
      <c r="Y1482" s="11">
        <f t="shared" ref="Y1482:Y1545" si="3728">S1482+V1482</f>
        <v>95521.799999999988</v>
      </c>
      <c r="Z1482" s="11">
        <f t="shared" ref="Z1482:Z1545" si="3729">T1482+W1482</f>
        <v>95521.799999999988</v>
      </c>
      <c r="AA1482" s="11"/>
      <c r="AB1482" s="11"/>
      <c r="AC1482" s="11"/>
      <c r="AD1482" s="11">
        <f t="shared" ref="AD1482:AD1545" si="3730">X1482+AA1482</f>
        <v>90455.1</v>
      </c>
      <c r="AE1482" s="11">
        <f t="shared" ref="AE1482:AE1545" si="3731">Y1482+AB1482</f>
        <v>95521.799999999988</v>
      </c>
      <c r="AF1482" s="11">
        <f t="shared" ref="AF1482:AF1545" si="3732">Z1482+AC1482</f>
        <v>95521.799999999988</v>
      </c>
      <c r="AG1482" s="11"/>
      <c r="AH1482" s="11">
        <f t="shared" ref="AH1482:AH1545" si="3733">AD1482+AG1482</f>
        <v>90455.1</v>
      </c>
      <c r="AI1482" s="11">
        <f t="shared" ref="AI1482:AI1545" si="3734">AE1482</f>
        <v>95521.799999999988</v>
      </c>
      <c r="AJ1482" s="11">
        <f t="shared" ref="AJ1482:AJ1545" si="3735">AF1482</f>
        <v>95521.799999999988</v>
      </c>
      <c r="AK1482" s="11"/>
      <c r="AL1482" s="11"/>
      <c r="AM1482" s="11"/>
      <c r="AN1482" s="11">
        <f t="shared" ref="AN1482:AN1545" si="3736">AH1482+AK1482</f>
        <v>90455.1</v>
      </c>
      <c r="AO1482" s="11">
        <f t="shared" ref="AO1482:AO1545" si="3737">AI1482+AL1482</f>
        <v>95521.799999999988</v>
      </c>
      <c r="AP1482" s="11">
        <f t="shared" ref="AP1482:AP1545" si="3738">AJ1482+AM1482</f>
        <v>95521.799999999988</v>
      </c>
      <c r="AQ1482" s="11"/>
      <c r="AR1482" s="11"/>
      <c r="AS1482" s="11"/>
      <c r="AT1482" s="11">
        <f t="shared" ref="AT1482:AT1545" si="3739">AN1482+AQ1482</f>
        <v>90455.1</v>
      </c>
      <c r="AU1482" s="11">
        <f t="shared" ref="AU1482:AU1545" si="3740">AO1482+AR1482</f>
        <v>95521.799999999988</v>
      </c>
      <c r="AV1482" s="11">
        <f t="shared" ref="AV1482:AV1545" si="3741">AP1482+AS1482</f>
        <v>95521.799999999988</v>
      </c>
      <c r="AW1482" s="11"/>
      <c r="AX1482" s="11"/>
      <c r="AY1482" s="11"/>
      <c r="AZ1482" s="11">
        <f t="shared" ref="AZ1482:AZ1545" si="3742">AT1482+AW1482</f>
        <v>90455.1</v>
      </c>
      <c r="BA1482" s="11">
        <f t="shared" ref="BA1482:BA1545" si="3743">AU1482+AX1482</f>
        <v>95521.799999999988</v>
      </c>
      <c r="BB1482" s="11">
        <f t="shared" ref="BB1482:BB1545" si="3744">AV1482+AY1482</f>
        <v>95521.799999999988</v>
      </c>
      <c r="BC1482" s="11"/>
      <c r="BD1482" s="11"/>
      <c r="BE1482" s="11"/>
      <c r="BF1482" s="11">
        <f t="shared" ref="BF1482:BF1545" si="3745">AZ1482+BC1482</f>
        <v>90455.1</v>
      </c>
      <c r="BG1482" s="11">
        <f t="shared" ref="BG1482:BG1545" si="3746">BA1482+BD1482</f>
        <v>95521.799999999988</v>
      </c>
      <c r="BH1482" s="11">
        <f t="shared" ref="BH1482:BH1545" si="3747">BB1482+BE1482</f>
        <v>95521.799999999988</v>
      </c>
      <c r="BI1482" s="11"/>
      <c r="BJ1482" s="11"/>
      <c r="BK1482" s="11"/>
      <c r="BL1482" s="11">
        <f t="shared" si="3718"/>
        <v>90455.1</v>
      </c>
      <c r="BM1482" s="11"/>
      <c r="BN1482" s="43">
        <f t="shared" si="3547"/>
        <v>90455.1</v>
      </c>
      <c r="BO1482" s="11">
        <f t="shared" si="3551"/>
        <v>95521.799999999988</v>
      </c>
      <c r="BP1482" s="11"/>
      <c r="BQ1482" s="43">
        <f t="shared" si="3549"/>
        <v>95521.799999999988</v>
      </c>
      <c r="BR1482" s="11">
        <f t="shared" si="3552"/>
        <v>95521.799999999988</v>
      </c>
      <c r="BS1482" s="11"/>
      <c r="BT1482" s="43">
        <f t="shared" si="3550"/>
        <v>95521.799999999988</v>
      </c>
      <c r="BU1482" s="11"/>
      <c r="BV1482" s="21"/>
      <c r="BW1482" s="21"/>
      <c r="BX1482" s="1" t="str">
        <f t="shared" si="3553"/>
        <v>0505</v>
      </c>
    </row>
    <row r="1483" spans="1:76" ht="31.2" customHeight="1" x14ac:dyDescent="0.3">
      <c r="A1483" s="62" t="s">
        <v>961</v>
      </c>
      <c r="B1483" s="63" t="s">
        <v>64</v>
      </c>
      <c r="C1483" s="62"/>
      <c r="D1483" s="62"/>
      <c r="E1483" s="64" t="s">
        <v>65</v>
      </c>
      <c r="F1483" s="11">
        <f t="shared" ref="F1483:K1483" si="3748">F1484</f>
        <v>6221.6</v>
      </c>
      <c r="G1483" s="11">
        <f t="shared" si="3748"/>
        <v>6221.6</v>
      </c>
      <c r="H1483" s="11">
        <f t="shared" si="3748"/>
        <v>6221.6</v>
      </c>
      <c r="I1483" s="11">
        <f t="shared" si="3748"/>
        <v>0</v>
      </c>
      <c r="J1483" s="11">
        <f t="shared" si="3748"/>
        <v>0</v>
      </c>
      <c r="K1483" s="11">
        <f t="shared" si="3748"/>
        <v>0</v>
      </c>
      <c r="L1483" s="11">
        <f t="shared" si="3612"/>
        <v>6221.6</v>
      </c>
      <c r="M1483" s="11">
        <f t="shared" si="3613"/>
        <v>6221.6</v>
      </c>
      <c r="N1483" s="11">
        <f t="shared" si="3614"/>
        <v>6221.6</v>
      </c>
      <c r="O1483" s="11">
        <f>O1484</f>
        <v>0</v>
      </c>
      <c r="P1483" s="11">
        <f>P1484</f>
        <v>0</v>
      </c>
      <c r="Q1483" s="11">
        <f>Q1484</f>
        <v>0</v>
      </c>
      <c r="R1483" s="11">
        <f t="shared" si="3724"/>
        <v>6221.6</v>
      </c>
      <c r="S1483" s="11">
        <f t="shared" si="3725"/>
        <v>6221.6</v>
      </c>
      <c r="T1483" s="11">
        <f t="shared" si="3726"/>
        <v>6221.6</v>
      </c>
      <c r="U1483" s="11">
        <f>U1484</f>
        <v>0</v>
      </c>
      <c r="V1483" s="11">
        <f>V1484</f>
        <v>0</v>
      </c>
      <c r="W1483" s="11">
        <f>W1484</f>
        <v>0</v>
      </c>
      <c r="X1483" s="11">
        <f t="shared" si="3727"/>
        <v>6221.6</v>
      </c>
      <c r="Y1483" s="11">
        <f t="shared" si="3728"/>
        <v>6221.6</v>
      </c>
      <c r="Z1483" s="11">
        <f t="shared" si="3729"/>
        <v>6221.6</v>
      </c>
      <c r="AA1483" s="11">
        <f>AA1484</f>
        <v>0</v>
      </c>
      <c r="AB1483" s="11">
        <f>AB1484</f>
        <v>0</v>
      </c>
      <c r="AC1483" s="11">
        <f>AC1484</f>
        <v>0</v>
      </c>
      <c r="AD1483" s="11">
        <f t="shared" si="3730"/>
        <v>6221.6</v>
      </c>
      <c r="AE1483" s="11">
        <f t="shared" si="3731"/>
        <v>6221.6</v>
      </c>
      <c r="AF1483" s="11">
        <f t="shared" si="3732"/>
        <v>6221.6</v>
      </c>
      <c r="AG1483" s="11">
        <f>AG1484</f>
        <v>0</v>
      </c>
      <c r="AH1483" s="11">
        <f t="shared" si="3733"/>
        <v>6221.6</v>
      </c>
      <c r="AI1483" s="11">
        <f t="shared" si="3734"/>
        <v>6221.6</v>
      </c>
      <c r="AJ1483" s="11">
        <f t="shared" si="3735"/>
        <v>6221.6</v>
      </c>
      <c r="AK1483" s="11">
        <f>AK1484</f>
        <v>0</v>
      </c>
      <c r="AL1483" s="11">
        <f>AL1484</f>
        <v>0</v>
      </c>
      <c r="AM1483" s="11">
        <f>AM1484</f>
        <v>0</v>
      </c>
      <c r="AN1483" s="11">
        <f t="shared" si="3736"/>
        <v>6221.6</v>
      </c>
      <c r="AO1483" s="11">
        <f t="shared" si="3737"/>
        <v>6221.6</v>
      </c>
      <c r="AP1483" s="11">
        <f t="shared" si="3738"/>
        <v>6221.6</v>
      </c>
      <c r="AQ1483" s="11">
        <f>AQ1484</f>
        <v>0</v>
      </c>
      <c r="AR1483" s="11">
        <f>AR1484</f>
        <v>0</v>
      </c>
      <c r="AS1483" s="11">
        <f>AS1484</f>
        <v>0</v>
      </c>
      <c r="AT1483" s="11">
        <f t="shared" si="3739"/>
        <v>6221.6</v>
      </c>
      <c r="AU1483" s="11">
        <f t="shared" si="3740"/>
        <v>6221.6</v>
      </c>
      <c r="AV1483" s="11">
        <f t="shared" si="3741"/>
        <v>6221.6</v>
      </c>
      <c r="AW1483" s="11">
        <f>AW1484</f>
        <v>0</v>
      </c>
      <c r="AX1483" s="11">
        <f>AX1484</f>
        <v>0</v>
      </c>
      <c r="AY1483" s="11">
        <f>AY1484</f>
        <v>0</v>
      </c>
      <c r="AZ1483" s="11">
        <f t="shared" si="3742"/>
        <v>6221.6</v>
      </c>
      <c r="BA1483" s="11">
        <f t="shared" si="3743"/>
        <v>6221.6</v>
      </c>
      <c r="BB1483" s="11">
        <f t="shared" si="3744"/>
        <v>6221.6</v>
      </c>
      <c r="BC1483" s="11">
        <f>BC1484</f>
        <v>0</v>
      </c>
      <c r="BD1483" s="11">
        <f>BD1484</f>
        <v>0</v>
      </c>
      <c r="BE1483" s="11">
        <f>BE1484</f>
        <v>0</v>
      </c>
      <c r="BF1483" s="11">
        <f t="shared" si="3745"/>
        <v>6221.6</v>
      </c>
      <c r="BG1483" s="11">
        <f t="shared" si="3746"/>
        <v>6221.6</v>
      </c>
      <c r="BH1483" s="11">
        <f t="shared" si="3747"/>
        <v>6221.6</v>
      </c>
      <c r="BI1483" s="11">
        <f>BI1484</f>
        <v>0</v>
      </c>
      <c r="BJ1483" s="11">
        <f>BJ1484</f>
        <v>0</v>
      </c>
      <c r="BK1483" s="11">
        <f>BK1484</f>
        <v>0</v>
      </c>
      <c r="BL1483" s="11">
        <f t="shared" si="3718"/>
        <v>6221.6</v>
      </c>
      <c r="BM1483" s="11">
        <f>BM1484</f>
        <v>0</v>
      </c>
      <c r="BN1483" s="43">
        <f t="shared" si="3547"/>
        <v>6221.6</v>
      </c>
      <c r="BO1483" s="11">
        <f t="shared" si="3551"/>
        <v>6221.6</v>
      </c>
      <c r="BP1483" s="11">
        <f>BP1484</f>
        <v>0</v>
      </c>
      <c r="BQ1483" s="43">
        <f t="shared" si="3549"/>
        <v>6221.6</v>
      </c>
      <c r="BR1483" s="11">
        <f t="shared" si="3552"/>
        <v>6221.6</v>
      </c>
      <c r="BS1483" s="11">
        <f>BS1484</f>
        <v>0</v>
      </c>
      <c r="BT1483" s="43">
        <f t="shared" si="3550"/>
        <v>6221.6</v>
      </c>
      <c r="BU1483" s="11">
        <f>BU1484</f>
        <v>0</v>
      </c>
      <c r="BV1483" s="21"/>
      <c r="BW1483" s="21"/>
      <c r="BX1483" s="1" t="str">
        <f t="shared" si="3553"/>
        <v/>
      </c>
    </row>
    <row r="1484" spans="1:76" ht="31.2" customHeight="1" x14ac:dyDescent="0.3">
      <c r="A1484" s="62" t="s">
        <v>961</v>
      </c>
      <c r="B1484" s="63">
        <v>200</v>
      </c>
      <c r="C1484" s="62" t="s">
        <v>66</v>
      </c>
      <c r="D1484" s="62" t="s">
        <v>66</v>
      </c>
      <c r="E1484" s="64" t="s">
        <v>694</v>
      </c>
      <c r="F1484" s="11">
        <v>6221.6</v>
      </c>
      <c r="G1484" s="11">
        <v>6221.6</v>
      </c>
      <c r="H1484" s="11">
        <v>6221.6</v>
      </c>
      <c r="I1484" s="11"/>
      <c r="J1484" s="11"/>
      <c r="K1484" s="11"/>
      <c r="L1484" s="11">
        <f t="shared" si="3612"/>
        <v>6221.6</v>
      </c>
      <c r="M1484" s="11">
        <f t="shared" si="3613"/>
        <v>6221.6</v>
      </c>
      <c r="N1484" s="11">
        <f t="shared" si="3614"/>
        <v>6221.6</v>
      </c>
      <c r="O1484" s="11"/>
      <c r="P1484" s="11"/>
      <c r="Q1484" s="11"/>
      <c r="R1484" s="11">
        <f t="shared" si="3724"/>
        <v>6221.6</v>
      </c>
      <c r="S1484" s="11">
        <f t="shared" si="3725"/>
        <v>6221.6</v>
      </c>
      <c r="T1484" s="11">
        <f t="shared" si="3726"/>
        <v>6221.6</v>
      </c>
      <c r="U1484" s="11"/>
      <c r="V1484" s="11"/>
      <c r="W1484" s="11"/>
      <c r="X1484" s="11">
        <f t="shared" si="3727"/>
        <v>6221.6</v>
      </c>
      <c r="Y1484" s="11">
        <f t="shared" si="3728"/>
        <v>6221.6</v>
      </c>
      <c r="Z1484" s="11">
        <f t="shared" si="3729"/>
        <v>6221.6</v>
      </c>
      <c r="AA1484" s="11"/>
      <c r="AB1484" s="11"/>
      <c r="AC1484" s="11"/>
      <c r="AD1484" s="11">
        <f t="shared" si="3730"/>
        <v>6221.6</v>
      </c>
      <c r="AE1484" s="11">
        <f t="shared" si="3731"/>
        <v>6221.6</v>
      </c>
      <c r="AF1484" s="11">
        <f t="shared" si="3732"/>
        <v>6221.6</v>
      </c>
      <c r="AG1484" s="11"/>
      <c r="AH1484" s="11">
        <f t="shared" si="3733"/>
        <v>6221.6</v>
      </c>
      <c r="AI1484" s="11">
        <f t="shared" si="3734"/>
        <v>6221.6</v>
      </c>
      <c r="AJ1484" s="11">
        <f t="shared" si="3735"/>
        <v>6221.6</v>
      </c>
      <c r="AK1484" s="11"/>
      <c r="AL1484" s="11"/>
      <c r="AM1484" s="11"/>
      <c r="AN1484" s="11">
        <f t="shared" si="3736"/>
        <v>6221.6</v>
      </c>
      <c r="AO1484" s="11">
        <f t="shared" si="3737"/>
        <v>6221.6</v>
      </c>
      <c r="AP1484" s="11">
        <f t="shared" si="3738"/>
        <v>6221.6</v>
      </c>
      <c r="AQ1484" s="11"/>
      <c r="AR1484" s="11"/>
      <c r="AS1484" s="11"/>
      <c r="AT1484" s="11">
        <f t="shared" si="3739"/>
        <v>6221.6</v>
      </c>
      <c r="AU1484" s="11">
        <f t="shared" si="3740"/>
        <v>6221.6</v>
      </c>
      <c r="AV1484" s="11">
        <f t="shared" si="3741"/>
        <v>6221.6</v>
      </c>
      <c r="AW1484" s="11"/>
      <c r="AX1484" s="11"/>
      <c r="AY1484" s="11"/>
      <c r="AZ1484" s="11">
        <f t="shared" si="3742"/>
        <v>6221.6</v>
      </c>
      <c r="BA1484" s="11">
        <f t="shared" si="3743"/>
        <v>6221.6</v>
      </c>
      <c r="BB1484" s="11">
        <f t="shared" si="3744"/>
        <v>6221.6</v>
      </c>
      <c r="BC1484" s="11"/>
      <c r="BD1484" s="11"/>
      <c r="BE1484" s="11"/>
      <c r="BF1484" s="11">
        <f t="shared" si="3745"/>
        <v>6221.6</v>
      </c>
      <c r="BG1484" s="11">
        <f t="shared" si="3746"/>
        <v>6221.6</v>
      </c>
      <c r="BH1484" s="11">
        <f t="shared" si="3747"/>
        <v>6221.6</v>
      </c>
      <c r="BI1484" s="11"/>
      <c r="BJ1484" s="11"/>
      <c r="BK1484" s="11"/>
      <c r="BL1484" s="11">
        <f t="shared" si="3718"/>
        <v>6221.6</v>
      </c>
      <c r="BM1484" s="11"/>
      <c r="BN1484" s="43">
        <f t="shared" si="3547"/>
        <v>6221.6</v>
      </c>
      <c r="BO1484" s="11">
        <f t="shared" si="3551"/>
        <v>6221.6</v>
      </c>
      <c r="BP1484" s="11"/>
      <c r="BQ1484" s="43">
        <f t="shared" si="3549"/>
        <v>6221.6</v>
      </c>
      <c r="BR1484" s="11">
        <f t="shared" si="3552"/>
        <v>6221.6</v>
      </c>
      <c r="BS1484" s="11"/>
      <c r="BT1484" s="43">
        <f t="shared" si="3550"/>
        <v>6221.6</v>
      </c>
      <c r="BU1484" s="11"/>
      <c r="BV1484" s="21"/>
      <c r="BW1484" s="21"/>
      <c r="BX1484" s="1" t="str">
        <f t="shared" si="3553"/>
        <v>0505</v>
      </c>
    </row>
    <row r="1485" spans="1:76" ht="46.8" customHeight="1" x14ac:dyDescent="0.3">
      <c r="A1485" s="62" t="s">
        <v>962</v>
      </c>
      <c r="B1485" s="63"/>
      <c r="C1485" s="62"/>
      <c r="D1485" s="62"/>
      <c r="E1485" s="64" t="s">
        <v>166</v>
      </c>
      <c r="F1485" s="11">
        <f t="shared" ref="F1485:K1485" si="3749">F1486+F1488+F1490</f>
        <v>79678.2</v>
      </c>
      <c r="G1485" s="11">
        <f t="shared" si="3749"/>
        <v>76992.599999999991</v>
      </c>
      <c r="H1485" s="11">
        <f t="shared" si="3749"/>
        <v>76992.599999999991</v>
      </c>
      <c r="I1485" s="11">
        <f t="shared" si="3749"/>
        <v>0</v>
      </c>
      <c r="J1485" s="11">
        <f t="shared" si="3749"/>
        <v>0</v>
      </c>
      <c r="K1485" s="11">
        <f t="shared" si="3749"/>
        <v>0</v>
      </c>
      <c r="L1485" s="11">
        <f t="shared" si="3612"/>
        <v>79678.2</v>
      </c>
      <c r="M1485" s="11">
        <f t="shared" si="3613"/>
        <v>76992.599999999991</v>
      </c>
      <c r="N1485" s="11">
        <f t="shared" si="3614"/>
        <v>76992.599999999991</v>
      </c>
      <c r="O1485" s="11">
        <f>O1486+O1488+O1490</f>
        <v>9147.7000000000007</v>
      </c>
      <c r="P1485" s="11">
        <f>P1486+P1488+P1490</f>
        <v>11126.9</v>
      </c>
      <c r="Q1485" s="11">
        <f>Q1486+Q1488+Q1490</f>
        <v>11126.9</v>
      </c>
      <c r="R1485" s="11">
        <f t="shared" si="3724"/>
        <v>88825.9</v>
      </c>
      <c r="S1485" s="11">
        <f t="shared" si="3725"/>
        <v>88119.499999999985</v>
      </c>
      <c r="T1485" s="11">
        <f t="shared" si="3726"/>
        <v>88119.499999999985</v>
      </c>
      <c r="U1485" s="11">
        <f>U1486+U1488+U1490</f>
        <v>0</v>
      </c>
      <c r="V1485" s="11">
        <f>V1486+V1488+V1490</f>
        <v>0</v>
      </c>
      <c r="W1485" s="11">
        <f>W1486+W1488+W1490</f>
        <v>0</v>
      </c>
      <c r="X1485" s="11">
        <f t="shared" si="3727"/>
        <v>88825.9</v>
      </c>
      <c r="Y1485" s="11">
        <f t="shared" si="3728"/>
        <v>88119.499999999985</v>
      </c>
      <c r="Z1485" s="11">
        <f t="shared" si="3729"/>
        <v>88119.499999999985</v>
      </c>
      <c r="AA1485" s="11">
        <f>AA1486+AA1488+AA1490</f>
        <v>0</v>
      </c>
      <c r="AB1485" s="11">
        <f>AB1486+AB1488+AB1490</f>
        <v>0</v>
      </c>
      <c r="AC1485" s="11">
        <f>AC1486+AC1488+AC1490</f>
        <v>0</v>
      </c>
      <c r="AD1485" s="11">
        <f t="shared" si="3730"/>
        <v>88825.9</v>
      </c>
      <c r="AE1485" s="11">
        <f t="shared" si="3731"/>
        <v>88119.499999999985</v>
      </c>
      <c r="AF1485" s="11">
        <f t="shared" si="3732"/>
        <v>88119.499999999985</v>
      </c>
      <c r="AG1485" s="11">
        <f>AG1486+AG1488+AG1490</f>
        <v>0</v>
      </c>
      <c r="AH1485" s="11">
        <f t="shared" si="3733"/>
        <v>88825.9</v>
      </c>
      <c r="AI1485" s="11">
        <f t="shared" si="3734"/>
        <v>88119.499999999985</v>
      </c>
      <c r="AJ1485" s="11">
        <f t="shared" si="3735"/>
        <v>88119.499999999985</v>
      </c>
      <c r="AK1485" s="11">
        <f>AK1486+AK1488+AK1490</f>
        <v>0</v>
      </c>
      <c r="AL1485" s="11">
        <f>AL1486+AL1488+AL1490</f>
        <v>0</v>
      </c>
      <c r="AM1485" s="11">
        <f>AM1486+AM1488+AM1490</f>
        <v>0</v>
      </c>
      <c r="AN1485" s="11">
        <f t="shared" si="3736"/>
        <v>88825.9</v>
      </c>
      <c r="AO1485" s="11">
        <f t="shared" si="3737"/>
        <v>88119.499999999985</v>
      </c>
      <c r="AP1485" s="11">
        <f t="shared" si="3738"/>
        <v>88119.499999999985</v>
      </c>
      <c r="AQ1485" s="11">
        <f>AQ1486+AQ1488+AQ1490</f>
        <v>0</v>
      </c>
      <c r="AR1485" s="11">
        <f>AR1486+AR1488+AR1490</f>
        <v>0</v>
      </c>
      <c r="AS1485" s="11">
        <f>AS1486+AS1488+AS1490</f>
        <v>0</v>
      </c>
      <c r="AT1485" s="11">
        <f t="shared" si="3739"/>
        <v>88825.9</v>
      </c>
      <c r="AU1485" s="11">
        <f t="shared" si="3740"/>
        <v>88119.499999999985</v>
      </c>
      <c r="AV1485" s="11">
        <f t="shared" si="3741"/>
        <v>88119.499999999985</v>
      </c>
      <c r="AW1485" s="11">
        <f>AW1486+AW1488+AW1490</f>
        <v>948.43299999999999</v>
      </c>
      <c r="AX1485" s="11">
        <f>AX1486+AX1488+AX1490</f>
        <v>0</v>
      </c>
      <c r="AY1485" s="11">
        <f>AY1486+AY1488+AY1490</f>
        <v>0</v>
      </c>
      <c r="AZ1485" s="11">
        <f t="shared" si="3742"/>
        <v>89774.332999999999</v>
      </c>
      <c r="BA1485" s="11">
        <f t="shared" si="3743"/>
        <v>88119.499999999985</v>
      </c>
      <c r="BB1485" s="11">
        <f t="shared" si="3744"/>
        <v>88119.499999999985</v>
      </c>
      <c r="BC1485" s="11">
        <f>BC1486+BC1488+BC1490</f>
        <v>0</v>
      </c>
      <c r="BD1485" s="11">
        <f>BD1486+BD1488+BD1490</f>
        <v>0</v>
      </c>
      <c r="BE1485" s="11">
        <f>BE1486+BE1488+BE1490</f>
        <v>0</v>
      </c>
      <c r="BF1485" s="11">
        <f t="shared" si="3745"/>
        <v>89774.332999999999</v>
      </c>
      <c r="BG1485" s="11">
        <f t="shared" si="3746"/>
        <v>88119.499999999985</v>
      </c>
      <c r="BH1485" s="11">
        <f t="shared" si="3747"/>
        <v>88119.499999999985</v>
      </c>
      <c r="BI1485" s="11">
        <f>BI1486+BI1488+BI1490</f>
        <v>0</v>
      </c>
      <c r="BJ1485" s="11">
        <f>BJ1486+BJ1488+BJ1490</f>
        <v>0</v>
      </c>
      <c r="BK1485" s="11">
        <f>BK1486+BK1488+BK1490</f>
        <v>0</v>
      </c>
      <c r="BL1485" s="11">
        <f t="shared" si="3718"/>
        <v>89774.332999999999</v>
      </c>
      <c r="BM1485" s="11">
        <f>BM1486+BM1488+BM1490</f>
        <v>0</v>
      </c>
      <c r="BN1485" s="43">
        <f t="shared" si="3547"/>
        <v>89774.332999999999</v>
      </c>
      <c r="BO1485" s="11">
        <f t="shared" si="3551"/>
        <v>88119.499999999985</v>
      </c>
      <c r="BP1485" s="11">
        <f>BP1486+BP1488+BP1490</f>
        <v>0</v>
      </c>
      <c r="BQ1485" s="43">
        <f t="shared" si="3549"/>
        <v>88119.499999999985</v>
      </c>
      <c r="BR1485" s="11">
        <f t="shared" si="3552"/>
        <v>88119.499999999985</v>
      </c>
      <c r="BS1485" s="11">
        <f>BS1486+BS1488+BS1490</f>
        <v>0</v>
      </c>
      <c r="BT1485" s="43">
        <f t="shared" si="3550"/>
        <v>88119.499999999985</v>
      </c>
      <c r="BU1485" s="11">
        <f>BU1486+BU1488+BU1490</f>
        <v>0</v>
      </c>
      <c r="BV1485" s="21"/>
      <c r="BW1485" s="21"/>
      <c r="BX1485" s="1" t="str">
        <f t="shared" si="3553"/>
        <v/>
      </c>
    </row>
    <row r="1486" spans="1:76" ht="78" customHeight="1" x14ac:dyDescent="0.3">
      <c r="A1486" s="62" t="s">
        <v>962</v>
      </c>
      <c r="B1486" s="63" t="s">
        <v>167</v>
      </c>
      <c r="C1486" s="62"/>
      <c r="D1486" s="62"/>
      <c r="E1486" s="64" t="s">
        <v>168</v>
      </c>
      <c r="F1486" s="11">
        <f t="shared" ref="F1486:K1486" si="3750">F1487</f>
        <v>67145.3</v>
      </c>
      <c r="G1486" s="11">
        <f t="shared" si="3750"/>
        <v>69209.7</v>
      </c>
      <c r="H1486" s="11">
        <f t="shared" si="3750"/>
        <v>69209.7</v>
      </c>
      <c r="I1486" s="11">
        <f t="shared" si="3750"/>
        <v>0</v>
      </c>
      <c r="J1486" s="11">
        <f t="shared" si="3750"/>
        <v>0</v>
      </c>
      <c r="K1486" s="11">
        <f t="shared" si="3750"/>
        <v>0</v>
      </c>
      <c r="L1486" s="11">
        <f t="shared" si="3612"/>
        <v>67145.3</v>
      </c>
      <c r="M1486" s="11">
        <f t="shared" si="3613"/>
        <v>69209.7</v>
      </c>
      <c r="N1486" s="11">
        <f t="shared" si="3614"/>
        <v>69209.7</v>
      </c>
      <c r="O1486" s="11">
        <f>O1487</f>
        <v>9147.7000000000007</v>
      </c>
      <c r="P1486" s="11">
        <f>P1487</f>
        <v>11126.9</v>
      </c>
      <c r="Q1486" s="11">
        <f>Q1487</f>
        <v>11126.9</v>
      </c>
      <c r="R1486" s="11">
        <f t="shared" si="3724"/>
        <v>76293</v>
      </c>
      <c r="S1486" s="11">
        <f t="shared" si="3725"/>
        <v>80336.599999999991</v>
      </c>
      <c r="T1486" s="11">
        <f t="shared" si="3726"/>
        <v>80336.599999999991</v>
      </c>
      <c r="U1486" s="11">
        <f>U1487</f>
        <v>0</v>
      </c>
      <c r="V1486" s="11">
        <f>V1487</f>
        <v>0</v>
      </c>
      <c r="W1486" s="11">
        <f>W1487</f>
        <v>0</v>
      </c>
      <c r="X1486" s="11">
        <f t="shared" si="3727"/>
        <v>76293</v>
      </c>
      <c r="Y1486" s="11">
        <f t="shared" si="3728"/>
        <v>80336.599999999991</v>
      </c>
      <c r="Z1486" s="11">
        <f t="shared" si="3729"/>
        <v>80336.599999999991</v>
      </c>
      <c r="AA1486" s="11">
        <f>AA1487</f>
        <v>0</v>
      </c>
      <c r="AB1486" s="11">
        <f>AB1487</f>
        <v>0</v>
      </c>
      <c r="AC1486" s="11">
        <f>AC1487</f>
        <v>0</v>
      </c>
      <c r="AD1486" s="11">
        <f t="shared" si="3730"/>
        <v>76293</v>
      </c>
      <c r="AE1486" s="11">
        <f t="shared" si="3731"/>
        <v>80336.599999999991</v>
      </c>
      <c r="AF1486" s="11">
        <f t="shared" si="3732"/>
        <v>80336.599999999991</v>
      </c>
      <c r="AG1486" s="11">
        <f>AG1487</f>
        <v>0</v>
      </c>
      <c r="AH1486" s="11">
        <f t="shared" si="3733"/>
        <v>76293</v>
      </c>
      <c r="AI1486" s="11">
        <f t="shared" si="3734"/>
        <v>80336.599999999991</v>
      </c>
      <c r="AJ1486" s="11">
        <f t="shared" si="3735"/>
        <v>80336.599999999991</v>
      </c>
      <c r="AK1486" s="11">
        <f>AK1487</f>
        <v>0</v>
      </c>
      <c r="AL1486" s="11">
        <f>AL1487</f>
        <v>0</v>
      </c>
      <c r="AM1486" s="11">
        <f>AM1487</f>
        <v>0</v>
      </c>
      <c r="AN1486" s="11">
        <f t="shared" si="3736"/>
        <v>76293</v>
      </c>
      <c r="AO1486" s="11">
        <f t="shared" si="3737"/>
        <v>80336.599999999991</v>
      </c>
      <c r="AP1486" s="11">
        <f t="shared" si="3738"/>
        <v>80336.599999999991</v>
      </c>
      <c r="AQ1486" s="11">
        <f>AQ1487</f>
        <v>0</v>
      </c>
      <c r="AR1486" s="11">
        <f>AR1487</f>
        <v>0</v>
      </c>
      <c r="AS1486" s="11">
        <f>AS1487</f>
        <v>0</v>
      </c>
      <c r="AT1486" s="11">
        <f t="shared" si="3739"/>
        <v>76293</v>
      </c>
      <c r="AU1486" s="11">
        <f t="shared" si="3740"/>
        <v>80336.599999999991</v>
      </c>
      <c r="AV1486" s="11">
        <f t="shared" si="3741"/>
        <v>80336.599999999991</v>
      </c>
      <c r="AW1486" s="11">
        <f>AW1487</f>
        <v>0</v>
      </c>
      <c r="AX1486" s="11">
        <f>AX1487</f>
        <v>0</v>
      </c>
      <c r="AY1486" s="11">
        <f>AY1487</f>
        <v>0</v>
      </c>
      <c r="AZ1486" s="11">
        <f t="shared" si="3742"/>
        <v>76293</v>
      </c>
      <c r="BA1486" s="11">
        <f t="shared" si="3743"/>
        <v>80336.599999999991</v>
      </c>
      <c r="BB1486" s="11">
        <f t="shared" si="3744"/>
        <v>80336.599999999991</v>
      </c>
      <c r="BC1486" s="11">
        <f>BC1487</f>
        <v>0</v>
      </c>
      <c r="BD1486" s="11">
        <f>BD1487</f>
        <v>0</v>
      </c>
      <c r="BE1486" s="11">
        <f>BE1487</f>
        <v>0</v>
      </c>
      <c r="BF1486" s="11">
        <f t="shared" si="3745"/>
        <v>76293</v>
      </c>
      <c r="BG1486" s="11">
        <f t="shared" si="3746"/>
        <v>80336.599999999991</v>
      </c>
      <c r="BH1486" s="11">
        <f t="shared" si="3747"/>
        <v>80336.599999999991</v>
      </c>
      <c r="BI1486" s="11">
        <f>BI1487</f>
        <v>0</v>
      </c>
      <c r="BJ1486" s="11">
        <f>BJ1487</f>
        <v>0</v>
      </c>
      <c r="BK1486" s="11">
        <f>BK1487</f>
        <v>0</v>
      </c>
      <c r="BL1486" s="11">
        <f t="shared" si="3718"/>
        <v>76293</v>
      </c>
      <c r="BM1486" s="11">
        <f>BM1487</f>
        <v>0</v>
      </c>
      <c r="BN1486" s="43">
        <f t="shared" si="3547"/>
        <v>76293</v>
      </c>
      <c r="BO1486" s="11">
        <f t="shared" si="3551"/>
        <v>80336.599999999991</v>
      </c>
      <c r="BP1486" s="11">
        <f>BP1487</f>
        <v>0</v>
      </c>
      <c r="BQ1486" s="43">
        <f t="shared" si="3549"/>
        <v>80336.599999999991</v>
      </c>
      <c r="BR1486" s="11">
        <f t="shared" si="3552"/>
        <v>80336.599999999991</v>
      </c>
      <c r="BS1486" s="11">
        <f>BS1487</f>
        <v>0</v>
      </c>
      <c r="BT1486" s="43">
        <f t="shared" si="3550"/>
        <v>80336.599999999991</v>
      </c>
      <c r="BU1486" s="11">
        <f>BU1487</f>
        <v>0</v>
      </c>
      <c r="BV1486" s="21"/>
      <c r="BW1486" s="21"/>
      <c r="BX1486" s="1" t="str">
        <f t="shared" si="3553"/>
        <v/>
      </c>
    </row>
    <row r="1487" spans="1:76" ht="31.2" customHeight="1" x14ac:dyDescent="0.3">
      <c r="A1487" s="62" t="s">
        <v>962</v>
      </c>
      <c r="B1487" s="63">
        <v>100</v>
      </c>
      <c r="C1487" s="62" t="s">
        <v>66</v>
      </c>
      <c r="D1487" s="62" t="s">
        <v>66</v>
      </c>
      <c r="E1487" s="64" t="s">
        <v>694</v>
      </c>
      <c r="F1487" s="11">
        <v>67145.3</v>
      </c>
      <c r="G1487" s="11">
        <v>69209.7</v>
      </c>
      <c r="H1487" s="11">
        <v>69209.7</v>
      </c>
      <c r="I1487" s="11"/>
      <c r="J1487" s="11"/>
      <c r="K1487" s="11"/>
      <c r="L1487" s="11">
        <f t="shared" si="3612"/>
        <v>67145.3</v>
      </c>
      <c r="M1487" s="11">
        <f t="shared" si="3613"/>
        <v>69209.7</v>
      </c>
      <c r="N1487" s="11">
        <f t="shared" si="3614"/>
        <v>69209.7</v>
      </c>
      <c r="O1487" s="11">
        <v>9147.7000000000007</v>
      </c>
      <c r="P1487" s="11">
        <v>11126.9</v>
      </c>
      <c r="Q1487" s="11">
        <v>11126.9</v>
      </c>
      <c r="R1487" s="11">
        <f t="shared" si="3724"/>
        <v>76293</v>
      </c>
      <c r="S1487" s="11">
        <f t="shared" si="3725"/>
        <v>80336.599999999991</v>
      </c>
      <c r="T1487" s="11">
        <f t="shared" si="3726"/>
        <v>80336.599999999991</v>
      </c>
      <c r="U1487" s="11"/>
      <c r="V1487" s="11"/>
      <c r="W1487" s="11"/>
      <c r="X1487" s="11">
        <f t="shared" si="3727"/>
        <v>76293</v>
      </c>
      <c r="Y1487" s="11">
        <f t="shared" si="3728"/>
        <v>80336.599999999991</v>
      </c>
      <c r="Z1487" s="11">
        <f t="shared" si="3729"/>
        <v>80336.599999999991</v>
      </c>
      <c r="AA1487" s="11"/>
      <c r="AB1487" s="11"/>
      <c r="AC1487" s="11"/>
      <c r="AD1487" s="11">
        <f t="shared" si="3730"/>
        <v>76293</v>
      </c>
      <c r="AE1487" s="11">
        <f t="shared" si="3731"/>
        <v>80336.599999999991</v>
      </c>
      <c r="AF1487" s="11">
        <f t="shared" si="3732"/>
        <v>80336.599999999991</v>
      </c>
      <c r="AG1487" s="11"/>
      <c r="AH1487" s="11">
        <f t="shared" si="3733"/>
        <v>76293</v>
      </c>
      <c r="AI1487" s="11">
        <f t="shared" si="3734"/>
        <v>80336.599999999991</v>
      </c>
      <c r="AJ1487" s="11">
        <f t="shared" si="3735"/>
        <v>80336.599999999991</v>
      </c>
      <c r="AK1487" s="11"/>
      <c r="AL1487" s="11"/>
      <c r="AM1487" s="11"/>
      <c r="AN1487" s="11">
        <f t="shared" si="3736"/>
        <v>76293</v>
      </c>
      <c r="AO1487" s="11">
        <f t="shared" si="3737"/>
        <v>80336.599999999991</v>
      </c>
      <c r="AP1487" s="11">
        <f t="shared" si="3738"/>
        <v>80336.599999999991</v>
      </c>
      <c r="AQ1487" s="11"/>
      <c r="AR1487" s="11"/>
      <c r="AS1487" s="11"/>
      <c r="AT1487" s="11">
        <f t="shared" si="3739"/>
        <v>76293</v>
      </c>
      <c r="AU1487" s="11">
        <f t="shared" si="3740"/>
        <v>80336.599999999991</v>
      </c>
      <c r="AV1487" s="11">
        <f t="shared" si="3741"/>
        <v>80336.599999999991</v>
      </c>
      <c r="AW1487" s="11"/>
      <c r="AX1487" s="11"/>
      <c r="AY1487" s="11"/>
      <c r="AZ1487" s="11">
        <f t="shared" si="3742"/>
        <v>76293</v>
      </c>
      <c r="BA1487" s="11">
        <f t="shared" si="3743"/>
        <v>80336.599999999991</v>
      </c>
      <c r="BB1487" s="11">
        <f t="shared" si="3744"/>
        <v>80336.599999999991</v>
      </c>
      <c r="BC1487" s="11"/>
      <c r="BD1487" s="11"/>
      <c r="BE1487" s="11"/>
      <c r="BF1487" s="11">
        <f t="shared" si="3745"/>
        <v>76293</v>
      </c>
      <c r="BG1487" s="11">
        <f t="shared" si="3746"/>
        <v>80336.599999999991</v>
      </c>
      <c r="BH1487" s="11">
        <f t="shared" si="3747"/>
        <v>80336.599999999991</v>
      </c>
      <c r="BI1487" s="11"/>
      <c r="BJ1487" s="11"/>
      <c r="BK1487" s="11"/>
      <c r="BL1487" s="11">
        <f t="shared" si="3718"/>
        <v>76293</v>
      </c>
      <c r="BM1487" s="11"/>
      <c r="BN1487" s="43">
        <f t="shared" si="3547"/>
        <v>76293</v>
      </c>
      <c r="BO1487" s="11">
        <f t="shared" si="3551"/>
        <v>80336.599999999991</v>
      </c>
      <c r="BP1487" s="11"/>
      <c r="BQ1487" s="43">
        <f t="shared" si="3549"/>
        <v>80336.599999999991</v>
      </c>
      <c r="BR1487" s="11">
        <f t="shared" si="3552"/>
        <v>80336.599999999991</v>
      </c>
      <c r="BS1487" s="11"/>
      <c r="BT1487" s="43">
        <f t="shared" si="3550"/>
        <v>80336.599999999991</v>
      </c>
      <c r="BU1487" s="11"/>
      <c r="BV1487" s="21"/>
      <c r="BW1487" s="21"/>
      <c r="BX1487" s="1" t="str">
        <f t="shared" si="3553"/>
        <v>0505</v>
      </c>
    </row>
    <row r="1488" spans="1:76" ht="31.2" customHeight="1" x14ac:dyDescent="0.3">
      <c r="A1488" s="62" t="s">
        <v>962</v>
      </c>
      <c r="B1488" s="63" t="s">
        <v>64</v>
      </c>
      <c r="C1488" s="62"/>
      <c r="D1488" s="62"/>
      <c r="E1488" s="64" t="s">
        <v>65</v>
      </c>
      <c r="F1488" s="11">
        <f t="shared" ref="F1488:K1488" si="3751">F1489</f>
        <v>12516.7</v>
      </c>
      <c r="G1488" s="11">
        <f t="shared" si="3751"/>
        <v>7766.7</v>
      </c>
      <c r="H1488" s="11">
        <f t="shared" si="3751"/>
        <v>7766.7</v>
      </c>
      <c r="I1488" s="11">
        <f t="shared" si="3751"/>
        <v>0</v>
      </c>
      <c r="J1488" s="11">
        <f t="shared" si="3751"/>
        <v>0</v>
      </c>
      <c r="K1488" s="11">
        <f t="shared" si="3751"/>
        <v>0</v>
      </c>
      <c r="L1488" s="11">
        <f t="shared" si="3612"/>
        <v>12516.7</v>
      </c>
      <c r="M1488" s="11">
        <f t="shared" si="3613"/>
        <v>7766.7</v>
      </c>
      <c r="N1488" s="11">
        <f t="shared" si="3614"/>
        <v>7766.7</v>
      </c>
      <c r="O1488" s="11">
        <f>O1489</f>
        <v>0</v>
      </c>
      <c r="P1488" s="11">
        <f>P1489</f>
        <v>0</v>
      </c>
      <c r="Q1488" s="11">
        <f>Q1489</f>
        <v>0</v>
      </c>
      <c r="R1488" s="11">
        <f t="shared" si="3724"/>
        <v>12516.7</v>
      </c>
      <c r="S1488" s="11">
        <f t="shared" si="3725"/>
        <v>7766.7</v>
      </c>
      <c r="T1488" s="11">
        <f t="shared" si="3726"/>
        <v>7766.7</v>
      </c>
      <c r="U1488" s="11">
        <f>U1489</f>
        <v>0</v>
      </c>
      <c r="V1488" s="11">
        <f>V1489</f>
        <v>0</v>
      </c>
      <c r="W1488" s="11">
        <f>W1489</f>
        <v>0</v>
      </c>
      <c r="X1488" s="11">
        <f t="shared" si="3727"/>
        <v>12516.7</v>
      </c>
      <c r="Y1488" s="11">
        <f t="shared" si="3728"/>
        <v>7766.7</v>
      </c>
      <c r="Z1488" s="11">
        <f t="shared" si="3729"/>
        <v>7766.7</v>
      </c>
      <c r="AA1488" s="11">
        <f>AA1489</f>
        <v>0</v>
      </c>
      <c r="AB1488" s="11">
        <f>AB1489</f>
        <v>0</v>
      </c>
      <c r="AC1488" s="11">
        <f>AC1489</f>
        <v>0</v>
      </c>
      <c r="AD1488" s="11">
        <f t="shared" si="3730"/>
        <v>12516.7</v>
      </c>
      <c r="AE1488" s="11">
        <f t="shared" si="3731"/>
        <v>7766.7</v>
      </c>
      <c r="AF1488" s="11">
        <f t="shared" si="3732"/>
        <v>7766.7</v>
      </c>
      <c r="AG1488" s="11">
        <f>AG1489</f>
        <v>0</v>
      </c>
      <c r="AH1488" s="11">
        <f t="shared" si="3733"/>
        <v>12516.7</v>
      </c>
      <c r="AI1488" s="11">
        <f t="shared" si="3734"/>
        <v>7766.7</v>
      </c>
      <c r="AJ1488" s="11">
        <f t="shared" si="3735"/>
        <v>7766.7</v>
      </c>
      <c r="AK1488" s="11">
        <f>AK1489</f>
        <v>0</v>
      </c>
      <c r="AL1488" s="11">
        <f>AL1489</f>
        <v>0</v>
      </c>
      <c r="AM1488" s="11">
        <f>AM1489</f>
        <v>0</v>
      </c>
      <c r="AN1488" s="11">
        <f t="shared" si="3736"/>
        <v>12516.7</v>
      </c>
      <c r="AO1488" s="11">
        <f t="shared" si="3737"/>
        <v>7766.7</v>
      </c>
      <c r="AP1488" s="11">
        <f t="shared" si="3738"/>
        <v>7766.7</v>
      </c>
      <c r="AQ1488" s="11">
        <f>AQ1489</f>
        <v>0</v>
      </c>
      <c r="AR1488" s="11">
        <f>AR1489</f>
        <v>0</v>
      </c>
      <c r="AS1488" s="11">
        <f>AS1489</f>
        <v>0</v>
      </c>
      <c r="AT1488" s="11">
        <f t="shared" si="3739"/>
        <v>12516.7</v>
      </c>
      <c r="AU1488" s="11">
        <f t="shared" si="3740"/>
        <v>7766.7</v>
      </c>
      <c r="AV1488" s="11">
        <f t="shared" si="3741"/>
        <v>7766.7</v>
      </c>
      <c r="AW1488" s="11">
        <f>AW1489</f>
        <v>948.43299999999999</v>
      </c>
      <c r="AX1488" s="11">
        <f>AX1489</f>
        <v>0</v>
      </c>
      <c r="AY1488" s="11">
        <f>AY1489</f>
        <v>0</v>
      </c>
      <c r="AZ1488" s="11">
        <f t="shared" si="3742"/>
        <v>13465.133000000002</v>
      </c>
      <c r="BA1488" s="11">
        <f t="shared" si="3743"/>
        <v>7766.7</v>
      </c>
      <c r="BB1488" s="11">
        <f t="shared" si="3744"/>
        <v>7766.7</v>
      </c>
      <c r="BC1488" s="11">
        <f>BC1489</f>
        <v>0</v>
      </c>
      <c r="BD1488" s="11">
        <f>BD1489</f>
        <v>0</v>
      </c>
      <c r="BE1488" s="11">
        <f>BE1489</f>
        <v>0</v>
      </c>
      <c r="BF1488" s="11">
        <f t="shared" si="3745"/>
        <v>13465.133000000002</v>
      </c>
      <c r="BG1488" s="11">
        <f t="shared" si="3746"/>
        <v>7766.7</v>
      </c>
      <c r="BH1488" s="11">
        <f t="shared" si="3747"/>
        <v>7766.7</v>
      </c>
      <c r="BI1488" s="11">
        <f>BI1489</f>
        <v>0</v>
      </c>
      <c r="BJ1488" s="11">
        <f>BJ1489</f>
        <v>0</v>
      </c>
      <c r="BK1488" s="11">
        <f>BK1489</f>
        <v>0</v>
      </c>
      <c r="BL1488" s="11">
        <f t="shared" si="3718"/>
        <v>13465.133000000002</v>
      </c>
      <c r="BM1488" s="11">
        <f>BM1489</f>
        <v>0</v>
      </c>
      <c r="BN1488" s="43">
        <f t="shared" si="3547"/>
        <v>13465.133000000002</v>
      </c>
      <c r="BO1488" s="11">
        <f t="shared" si="3551"/>
        <v>7766.7</v>
      </c>
      <c r="BP1488" s="11">
        <f>BP1489</f>
        <v>0</v>
      </c>
      <c r="BQ1488" s="43">
        <f t="shared" si="3549"/>
        <v>7766.7</v>
      </c>
      <c r="BR1488" s="11">
        <f t="shared" si="3552"/>
        <v>7766.7</v>
      </c>
      <c r="BS1488" s="11">
        <f>BS1489</f>
        <v>0</v>
      </c>
      <c r="BT1488" s="43">
        <f t="shared" si="3550"/>
        <v>7766.7</v>
      </c>
      <c r="BU1488" s="11">
        <f>BU1489</f>
        <v>0</v>
      </c>
      <c r="BV1488" s="21"/>
      <c r="BW1488" s="21"/>
      <c r="BX1488" s="1" t="str">
        <f t="shared" si="3553"/>
        <v/>
      </c>
    </row>
    <row r="1489" spans="1:77" ht="31.2" customHeight="1" x14ac:dyDescent="0.3">
      <c r="A1489" s="62" t="s">
        <v>962</v>
      </c>
      <c r="B1489" s="63">
        <v>200</v>
      </c>
      <c r="C1489" s="62" t="s">
        <v>66</v>
      </c>
      <c r="D1489" s="62" t="s">
        <v>66</v>
      </c>
      <c r="E1489" s="64" t="s">
        <v>694</v>
      </c>
      <c r="F1489" s="11">
        <v>12516.7</v>
      </c>
      <c r="G1489" s="11">
        <v>7766.7</v>
      </c>
      <c r="H1489" s="11">
        <v>7766.7</v>
      </c>
      <c r="I1489" s="11"/>
      <c r="J1489" s="11"/>
      <c r="K1489" s="11"/>
      <c r="L1489" s="11">
        <f t="shared" si="3612"/>
        <v>12516.7</v>
      </c>
      <c r="M1489" s="11">
        <f t="shared" si="3613"/>
        <v>7766.7</v>
      </c>
      <c r="N1489" s="11">
        <f t="shared" si="3614"/>
        <v>7766.7</v>
      </c>
      <c r="O1489" s="11"/>
      <c r="P1489" s="11"/>
      <c r="Q1489" s="11"/>
      <c r="R1489" s="11">
        <f t="shared" si="3724"/>
        <v>12516.7</v>
      </c>
      <c r="S1489" s="11">
        <f t="shared" si="3725"/>
        <v>7766.7</v>
      </c>
      <c r="T1489" s="11">
        <f t="shared" si="3726"/>
        <v>7766.7</v>
      </c>
      <c r="U1489" s="11"/>
      <c r="V1489" s="11"/>
      <c r="W1489" s="11"/>
      <c r="X1489" s="11">
        <f t="shared" si="3727"/>
        <v>12516.7</v>
      </c>
      <c r="Y1489" s="11">
        <f t="shared" si="3728"/>
        <v>7766.7</v>
      </c>
      <c r="Z1489" s="11">
        <f t="shared" si="3729"/>
        <v>7766.7</v>
      </c>
      <c r="AA1489" s="11"/>
      <c r="AB1489" s="11"/>
      <c r="AC1489" s="11"/>
      <c r="AD1489" s="11">
        <f t="shared" si="3730"/>
        <v>12516.7</v>
      </c>
      <c r="AE1489" s="11">
        <f t="shared" si="3731"/>
        <v>7766.7</v>
      </c>
      <c r="AF1489" s="11">
        <f t="shared" si="3732"/>
        <v>7766.7</v>
      </c>
      <c r="AG1489" s="11"/>
      <c r="AH1489" s="11">
        <f t="shared" si="3733"/>
        <v>12516.7</v>
      </c>
      <c r="AI1489" s="11">
        <f t="shared" si="3734"/>
        <v>7766.7</v>
      </c>
      <c r="AJ1489" s="11">
        <f t="shared" si="3735"/>
        <v>7766.7</v>
      </c>
      <c r="AK1489" s="11"/>
      <c r="AL1489" s="11"/>
      <c r="AM1489" s="11"/>
      <c r="AN1489" s="11">
        <f t="shared" si="3736"/>
        <v>12516.7</v>
      </c>
      <c r="AO1489" s="11">
        <f t="shared" si="3737"/>
        <v>7766.7</v>
      </c>
      <c r="AP1489" s="11">
        <f t="shared" si="3738"/>
        <v>7766.7</v>
      </c>
      <c r="AQ1489" s="11"/>
      <c r="AR1489" s="11"/>
      <c r="AS1489" s="11"/>
      <c r="AT1489" s="11">
        <f t="shared" si="3739"/>
        <v>12516.7</v>
      </c>
      <c r="AU1489" s="11">
        <f t="shared" si="3740"/>
        <v>7766.7</v>
      </c>
      <c r="AV1489" s="11">
        <f t="shared" si="3741"/>
        <v>7766.7</v>
      </c>
      <c r="AW1489" s="11">
        <v>948.43299999999999</v>
      </c>
      <c r="AX1489" s="11"/>
      <c r="AY1489" s="11"/>
      <c r="AZ1489" s="11">
        <f t="shared" si="3742"/>
        <v>13465.133000000002</v>
      </c>
      <c r="BA1489" s="11">
        <f t="shared" si="3743"/>
        <v>7766.7</v>
      </c>
      <c r="BB1489" s="11">
        <f t="shared" si="3744"/>
        <v>7766.7</v>
      </c>
      <c r="BC1489" s="11"/>
      <c r="BD1489" s="11"/>
      <c r="BE1489" s="11"/>
      <c r="BF1489" s="11">
        <f t="shared" si="3745"/>
        <v>13465.133000000002</v>
      </c>
      <c r="BG1489" s="11">
        <f t="shared" si="3746"/>
        <v>7766.7</v>
      </c>
      <c r="BH1489" s="11">
        <f t="shared" si="3747"/>
        <v>7766.7</v>
      </c>
      <c r="BI1489" s="11"/>
      <c r="BJ1489" s="11"/>
      <c r="BK1489" s="11"/>
      <c r="BL1489" s="11">
        <f t="shared" si="3718"/>
        <v>13465.133000000002</v>
      </c>
      <c r="BM1489" s="11"/>
      <c r="BN1489" s="43">
        <f t="shared" si="3547"/>
        <v>13465.133000000002</v>
      </c>
      <c r="BO1489" s="11">
        <f t="shared" si="3551"/>
        <v>7766.7</v>
      </c>
      <c r="BP1489" s="11"/>
      <c r="BQ1489" s="43">
        <f t="shared" si="3549"/>
        <v>7766.7</v>
      </c>
      <c r="BR1489" s="11">
        <f t="shared" si="3552"/>
        <v>7766.7</v>
      </c>
      <c r="BS1489" s="11"/>
      <c r="BT1489" s="43">
        <f t="shared" si="3550"/>
        <v>7766.7</v>
      </c>
      <c r="BU1489" s="11"/>
      <c r="BV1489" s="21"/>
      <c r="BW1489" s="21"/>
      <c r="BX1489" s="1" t="str">
        <f t="shared" si="3553"/>
        <v>0505</v>
      </c>
    </row>
    <row r="1490" spans="1:77" ht="15.6" customHeight="1" x14ac:dyDescent="0.3">
      <c r="A1490" s="62" t="s">
        <v>962</v>
      </c>
      <c r="B1490" s="63" t="s">
        <v>58</v>
      </c>
      <c r="C1490" s="62"/>
      <c r="D1490" s="62"/>
      <c r="E1490" s="64" t="s">
        <v>59</v>
      </c>
      <c r="F1490" s="11">
        <f t="shared" ref="F1490:K1490" si="3752">F1491</f>
        <v>16.2</v>
      </c>
      <c r="G1490" s="11">
        <f t="shared" si="3752"/>
        <v>16.2</v>
      </c>
      <c r="H1490" s="11">
        <f t="shared" si="3752"/>
        <v>16.2</v>
      </c>
      <c r="I1490" s="11">
        <f t="shared" si="3752"/>
        <v>0</v>
      </c>
      <c r="J1490" s="11">
        <f t="shared" si="3752"/>
        <v>0</v>
      </c>
      <c r="K1490" s="11">
        <f t="shared" si="3752"/>
        <v>0</v>
      </c>
      <c r="L1490" s="11">
        <f t="shared" si="3612"/>
        <v>16.2</v>
      </c>
      <c r="M1490" s="11">
        <f t="shared" si="3613"/>
        <v>16.2</v>
      </c>
      <c r="N1490" s="11">
        <f t="shared" si="3614"/>
        <v>16.2</v>
      </c>
      <c r="O1490" s="11">
        <f>O1491</f>
        <v>0</v>
      </c>
      <c r="P1490" s="11">
        <f>P1491</f>
        <v>0</v>
      </c>
      <c r="Q1490" s="11">
        <f>Q1491</f>
        <v>0</v>
      </c>
      <c r="R1490" s="11">
        <f t="shared" si="3724"/>
        <v>16.2</v>
      </c>
      <c r="S1490" s="11">
        <f t="shared" si="3725"/>
        <v>16.2</v>
      </c>
      <c r="T1490" s="11">
        <f t="shared" si="3726"/>
        <v>16.2</v>
      </c>
      <c r="U1490" s="11">
        <f>U1491</f>
        <v>0</v>
      </c>
      <c r="V1490" s="11">
        <f>V1491</f>
        <v>0</v>
      </c>
      <c r="W1490" s="11">
        <f>W1491</f>
        <v>0</v>
      </c>
      <c r="X1490" s="11">
        <f t="shared" si="3727"/>
        <v>16.2</v>
      </c>
      <c r="Y1490" s="11">
        <f t="shared" si="3728"/>
        <v>16.2</v>
      </c>
      <c r="Z1490" s="11">
        <f t="shared" si="3729"/>
        <v>16.2</v>
      </c>
      <c r="AA1490" s="11">
        <f>AA1491</f>
        <v>0</v>
      </c>
      <c r="AB1490" s="11">
        <f>AB1491</f>
        <v>0</v>
      </c>
      <c r="AC1490" s="11">
        <f>AC1491</f>
        <v>0</v>
      </c>
      <c r="AD1490" s="11">
        <f t="shared" si="3730"/>
        <v>16.2</v>
      </c>
      <c r="AE1490" s="11">
        <f t="shared" si="3731"/>
        <v>16.2</v>
      </c>
      <c r="AF1490" s="11">
        <f t="shared" si="3732"/>
        <v>16.2</v>
      </c>
      <c r="AG1490" s="11">
        <f>AG1491</f>
        <v>0</v>
      </c>
      <c r="AH1490" s="11">
        <f t="shared" si="3733"/>
        <v>16.2</v>
      </c>
      <c r="AI1490" s="11">
        <f t="shared" si="3734"/>
        <v>16.2</v>
      </c>
      <c r="AJ1490" s="11">
        <f t="shared" si="3735"/>
        <v>16.2</v>
      </c>
      <c r="AK1490" s="11">
        <f>AK1491</f>
        <v>0</v>
      </c>
      <c r="AL1490" s="11">
        <f>AL1491</f>
        <v>0</v>
      </c>
      <c r="AM1490" s="11">
        <f>AM1491</f>
        <v>0</v>
      </c>
      <c r="AN1490" s="11">
        <f t="shared" si="3736"/>
        <v>16.2</v>
      </c>
      <c r="AO1490" s="11">
        <f t="shared" si="3737"/>
        <v>16.2</v>
      </c>
      <c r="AP1490" s="11">
        <f t="shared" si="3738"/>
        <v>16.2</v>
      </c>
      <c r="AQ1490" s="11">
        <f>AQ1491</f>
        <v>0</v>
      </c>
      <c r="AR1490" s="11">
        <f>AR1491</f>
        <v>0</v>
      </c>
      <c r="AS1490" s="11">
        <f>AS1491</f>
        <v>0</v>
      </c>
      <c r="AT1490" s="11">
        <f t="shared" si="3739"/>
        <v>16.2</v>
      </c>
      <c r="AU1490" s="11">
        <f t="shared" si="3740"/>
        <v>16.2</v>
      </c>
      <c r="AV1490" s="11">
        <f t="shared" si="3741"/>
        <v>16.2</v>
      </c>
      <c r="AW1490" s="11">
        <f>AW1491</f>
        <v>0</v>
      </c>
      <c r="AX1490" s="11">
        <f>AX1491</f>
        <v>0</v>
      </c>
      <c r="AY1490" s="11">
        <f>AY1491</f>
        <v>0</v>
      </c>
      <c r="AZ1490" s="11">
        <f t="shared" si="3742"/>
        <v>16.2</v>
      </c>
      <c r="BA1490" s="11">
        <f t="shared" si="3743"/>
        <v>16.2</v>
      </c>
      <c r="BB1490" s="11">
        <f t="shared" si="3744"/>
        <v>16.2</v>
      </c>
      <c r="BC1490" s="11">
        <f>BC1491</f>
        <v>0</v>
      </c>
      <c r="BD1490" s="11">
        <f>BD1491</f>
        <v>0</v>
      </c>
      <c r="BE1490" s="11">
        <f>BE1491</f>
        <v>0</v>
      </c>
      <c r="BF1490" s="11">
        <f t="shared" si="3745"/>
        <v>16.2</v>
      </c>
      <c r="BG1490" s="11">
        <f t="shared" si="3746"/>
        <v>16.2</v>
      </c>
      <c r="BH1490" s="11">
        <f t="shared" si="3747"/>
        <v>16.2</v>
      </c>
      <c r="BI1490" s="11">
        <f>BI1491</f>
        <v>0</v>
      </c>
      <c r="BJ1490" s="11">
        <f>BJ1491</f>
        <v>0</v>
      </c>
      <c r="BK1490" s="11">
        <f>BK1491</f>
        <v>0</v>
      </c>
      <c r="BL1490" s="11">
        <f t="shared" si="3718"/>
        <v>16.2</v>
      </c>
      <c r="BM1490" s="11">
        <f>BM1491</f>
        <v>0</v>
      </c>
      <c r="BN1490" s="43">
        <f t="shared" si="3547"/>
        <v>16.2</v>
      </c>
      <c r="BO1490" s="11">
        <f t="shared" si="3551"/>
        <v>16.2</v>
      </c>
      <c r="BP1490" s="11">
        <f>BP1491</f>
        <v>0</v>
      </c>
      <c r="BQ1490" s="43">
        <f t="shared" si="3549"/>
        <v>16.2</v>
      </c>
      <c r="BR1490" s="11">
        <f t="shared" si="3552"/>
        <v>16.2</v>
      </c>
      <c r="BS1490" s="11">
        <f>BS1491</f>
        <v>0</v>
      </c>
      <c r="BT1490" s="43">
        <f t="shared" si="3550"/>
        <v>16.2</v>
      </c>
      <c r="BU1490" s="11">
        <f>BU1491</f>
        <v>0</v>
      </c>
      <c r="BV1490" s="21"/>
      <c r="BW1490" s="21"/>
      <c r="BX1490" s="1" t="str">
        <f t="shared" si="3553"/>
        <v/>
      </c>
    </row>
    <row r="1491" spans="1:77" ht="31.2" customHeight="1" x14ac:dyDescent="0.3">
      <c r="A1491" s="62" t="s">
        <v>962</v>
      </c>
      <c r="B1491" s="63">
        <v>800</v>
      </c>
      <c r="C1491" s="62" t="s">
        <v>66</v>
      </c>
      <c r="D1491" s="62" t="s">
        <v>66</v>
      </c>
      <c r="E1491" s="64" t="s">
        <v>694</v>
      </c>
      <c r="F1491" s="11">
        <v>16.2</v>
      </c>
      <c r="G1491" s="11">
        <v>16.2</v>
      </c>
      <c r="H1491" s="11">
        <v>16.2</v>
      </c>
      <c r="I1491" s="11"/>
      <c r="J1491" s="11"/>
      <c r="K1491" s="11"/>
      <c r="L1491" s="11">
        <f t="shared" si="3612"/>
        <v>16.2</v>
      </c>
      <c r="M1491" s="11">
        <f t="shared" si="3613"/>
        <v>16.2</v>
      </c>
      <c r="N1491" s="11">
        <f t="shared" si="3614"/>
        <v>16.2</v>
      </c>
      <c r="O1491" s="11"/>
      <c r="P1491" s="11"/>
      <c r="Q1491" s="11"/>
      <c r="R1491" s="11">
        <f t="shared" si="3724"/>
        <v>16.2</v>
      </c>
      <c r="S1491" s="11">
        <f t="shared" si="3725"/>
        <v>16.2</v>
      </c>
      <c r="T1491" s="11">
        <f t="shared" si="3726"/>
        <v>16.2</v>
      </c>
      <c r="U1491" s="11"/>
      <c r="V1491" s="11"/>
      <c r="W1491" s="11"/>
      <c r="X1491" s="11">
        <f t="shared" si="3727"/>
        <v>16.2</v>
      </c>
      <c r="Y1491" s="11">
        <f t="shared" si="3728"/>
        <v>16.2</v>
      </c>
      <c r="Z1491" s="11">
        <f t="shared" si="3729"/>
        <v>16.2</v>
      </c>
      <c r="AA1491" s="11"/>
      <c r="AB1491" s="11"/>
      <c r="AC1491" s="11"/>
      <c r="AD1491" s="11">
        <f t="shared" si="3730"/>
        <v>16.2</v>
      </c>
      <c r="AE1491" s="11">
        <f t="shared" si="3731"/>
        <v>16.2</v>
      </c>
      <c r="AF1491" s="11">
        <f t="shared" si="3732"/>
        <v>16.2</v>
      </c>
      <c r="AG1491" s="11"/>
      <c r="AH1491" s="11">
        <f t="shared" si="3733"/>
        <v>16.2</v>
      </c>
      <c r="AI1491" s="11">
        <f t="shared" si="3734"/>
        <v>16.2</v>
      </c>
      <c r="AJ1491" s="11">
        <f t="shared" si="3735"/>
        <v>16.2</v>
      </c>
      <c r="AK1491" s="11"/>
      <c r="AL1491" s="11"/>
      <c r="AM1491" s="11"/>
      <c r="AN1491" s="11">
        <f t="shared" si="3736"/>
        <v>16.2</v>
      </c>
      <c r="AO1491" s="11">
        <f t="shared" si="3737"/>
        <v>16.2</v>
      </c>
      <c r="AP1491" s="11">
        <f t="shared" si="3738"/>
        <v>16.2</v>
      </c>
      <c r="AQ1491" s="11"/>
      <c r="AR1491" s="11"/>
      <c r="AS1491" s="11"/>
      <c r="AT1491" s="11">
        <f t="shared" si="3739"/>
        <v>16.2</v>
      </c>
      <c r="AU1491" s="11">
        <f t="shared" si="3740"/>
        <v>16.2</v>
      </c>
      <c r="AV1491" s="11">
        <f t="shared" si="3741"/>
        <v>16.2</v>
      </c>
      <c r="AW1491" s="11"/>
      <c r="AX1491" s="11"/>
      <c r="AY1491" s="11"/>
      <c r="AZ1491" s="11">
        <f t="shared" si="3742"/>
        <v>16.2</v>
      </c>
      <c r="BA1491" s="11">
        <f t="shared" si="3743"/>
        <v>16.2</v>
      </c>
      <c r="BB1491" s="11">
        <f t="shared" si="3744"/>
        <v>16.2</v>
      </c>
      <c r="BC1491" s="11"/>
      <c r="BD1491" s="11"/>
      <c r="BE1491" s="11"/>
      <c r="BF1491" s="11">
        <f t="shared" si="3745"/>
        <v>16.2</v>
      </c>
      <c r="BG1491" s="11">
        <f t="shared" si="3746"/>
        <v>16.2</v>
      </c>
      <c r="BH1491" s="11">
        <f t="shared" si="3747"/>
        <v>16.2</v>
      </c>
      <c r="BI1491" s="11"/>
      <c r="BJ1491" s="11"/>
      <c r="BK1491" s="11"/>
      <c r="BL1491" s="11">
        <f t="shared" si="3718"/>
        <v>16.2</v>
      </c>
      <c r="BM1491" s="11"/>
      <c r="BN1491" s="43">
        <f t="shared" si="3547"/>
        <v>16.2</v>
      </c>
      <c r="BO1491" s="11">
        <f t="shared" si="3551"/>
        <v>16.2</v>
      </c>
      <c r="BP1491" s="11"/>
      <c r="BQ1491" s="43">
        <f t="shared" si="3549"/>
        <v>16.2</v>
      </c>
      <c r="BR1491" s="11">
        <f t="shared" si="3552"/>
        <v>16.2</v>
      </c>
      <c r="BS1491" s="11"/>
      <c r="BT1491" s="43">
        <f t="shared" si="3550"/>
        <v>16.2</v>
      </c>
      <c r="BU1491" s="11"/>
      <c r="BV1491" s="21"/>
      <c r="BW1491" s="21"/>
      <c r="BX1491" s="1" t="str">
        <f t="shared" si="3553"/>
        <v>0505</v>
      </c>
    </row>
    <row r="1492" spans="1:77" s="69" customFormat="1" ht="31.2" customHeight="1" x14ac:dyDescent="0.3">
      <c r="A1492" s="56" t="s">
        <v>963</v>
      </c>
      <c r="B1492" s="57"/>
      <c r="C1492" s="56"/>
      <c r="D1492" s="56"/>
      <c r="E1492" s="58" t="s">
        <v>964</v>
      </c>
      <c r="F1492" s="15">
        <f t="shared" ref="F1492:K1492" si="3753">F1493+F1499+F1507+F1523+F1533+F1545</f>
        <v>1355816.7999999998</v>
      </c>
      <c r="G1492" s="15">
        <f t="shared" si="3753"/>
        <v>1213297.8</v>
      </c>
      <c r="H1492" s="15">
        <f t="shared" si="3753"/>
        <v>1097375.8</v>
      </c>
      <c r="I1492" s="15">
        <f t="shared" si="3753"/>
        <v>11741.699999999999</v>
      </c>
      <c r="J1492" s="15">
        <f t="shared" si="3753"/>
        <v>0</v>
      </c>
      <c r="K1492" s="15">
        <f t="shared" si="3753"/>
        <v>0</v>
      </c>
      <c r="L1492" s="15">
        <f t="shared" si="3612"/>
        <v>1367558.4999999998</v>
      </c>
      <c r="M1492" s="15">
        <f t="shared" si="3613"/>
        <v>1213297.8</v>
      </c>
      <c r="N1492" s="15">
        <f t="shared" si="3614"/>
        <v>1097375.8</v>
      </c>
      <c r="O1492" s="15">
        <f>O1493+O1499+O1507+O1523+O1533+O1545</f>
        <v>106348.90352000001</v>
      </c>
      <c r="P1492" s="15">
        <f>P1493+P1499+P1507+P1523+P1533+P1545</f>
        <v>78559.072999999989</v>
      </c>
      <c r="Q1492" s="15">
        <f>Q1493+Q1499+Q1507+Q1523+Q1533+Q1545</f>
        <v>78560.651999999987</v>
      </c>
      <c r="R1492" s="15">
        <f t="shared" si="3724"/>
        <v>1473907.4035199997</v>
      </c>
      <c r="S1492" s="15">
        <f t="shared" si="3725"/>
        <v>1291856.8730000001</v>
      </c>
      <c r="T1492" s="15">
        <f t="shared" si="3726"/>
        <v>1175936.452</v>
      </c>
      <c r="U1492" s="15">
        <f>U1493+U1499+U1507+U1523+U1533+U1545</f>
        <v>0</v>
      </c>
      <c r="V1492" s="15">
        <f>V1493+V1499+V1507+V1523+V1533+V1545</f>
        <v>0</v>
      </c>
      <c r="W1492" s="15">
        <f>W1493+W1499+W1507+W1523+W1533+W1545</f>
        <v>0</v>
      </c>
      <c r="X1492" s="15">
        <f t="shared" si="3727"/>
        <v>1473907.4035199997</v>
      </c>
      <c r="Y1492" s="15">
        <f t="shared" si="3728"/>
        <v>1291856.8730000001</v>
      </c>
      <c r="Z1492" s="15">
        <f t="shared" si="3729"/>
        <v>1175936.452</v>
      </c>
      <c r="AA1492" s="15">
        <f>AA1493+AA1499+AA1507+AA1523+AA1533+AA1545</f>
        <v>10585.706000000002</v>
      </c>
      <c r="AB1492" s="15">
        <f>AB1493+AB1499+AB1507+AB1523+AB1533+AB1545</f>
        <v>7287.8</v>
      </c>
      <c r="AC1492" s="15">
        <f>AC1493+AC1499+AC1507+AC1523+AC1533+AC1545</f>
        <v>699.8</v>
      </c>
      <c r="AD1492" s="15">
        <f t="shared" si="3730"/>
        <v>1484493.1095199997</v>
      </c>
      <c r="AE1492" s="15">
        <f t="shared" si="3731"/>
        <v>1299144.6730000002</v>
      </c>
      <c r="AF1492" s="15">
        <f t="shared" si="3732"/>
        <v>1176636.2520000001</v>
      </c>
      <c r="AG1492" s="15">
        <f>AG1493+AG1499+AG1507+AG1523+AG1533+AG1545</f>
        <v>0</v>
      </c>
      <c r="AH1492" s="15">
        <f t="shared" si="3733"/>
        <v>1484493.1095199997</v>
      </c>
      <c r="AI1492" s="15">
        <f t="shared" si="3734"/>
        <v>1299144.6730000002</v>
      </c>
      <c r="AJ1492" s="15">
        <f t="shared" si="3735"/>
        <v>1176636.2520000001</v>
      </c>
      <c r="AK1492" s="15">
        <f>AK1493+AK1499+AK1507+AK1523+AK1533+AK1545</f>
        <v>22321.1</v>
      </c>
      <c r="AL1492" s="15">
        <f>AL1493+AL1499+AL1507+AL1523+AL1533+AL1545</f>
        <v>7705.5</v>
      </c>
      <c r="AM1492" s="15">
        <f>AM1493+AM1499+AM1507+AM1523+AM1533+AM1545</f>
        <v>7705.5</v>
      </c>
      <c r="AN1492" s="15">
        <f t="shared" si="3736"/>
        <v>1506814.2095199998</v>
      </c>
      <c r="AO1492" s="15">
        <f t="shared" si="3737"/>
        <v>1306850.1730000002</v>
      </c>
      <c r="AP1492" s="15">
        <f t="shared" si="3738"/>
        <v>1184341.7520000001</v>
      </c>
      <c r="AQ1492" s="15">
        <f>AQ1493+AQ1499+AQ1507+AQ1523+AQ1533+AQ1545</f>
        <v>0</v>
      </c>
      <c r="AR1492" s="15">
        <f>AR1493+AR1499+AR1507+AR1523+AR1533+AR1545</f>
        <v>-7705.5</v>
      </c>
      <c r="AS1492" s="15">
        <f>AS1493+AS1499+AS1507+AS1523+AS1533+AS1545</f>
        <v>-7705.5</v>
      </c>
      <c r="AT1492" s="15">
        <f t="shared" si="3739"/>
        <v>1506814.2095199998</v>
      </c>
      <c r="AU1492" s="15">
        <f t="shared" si="3740"/>
        <v>1299144.6730000002</v>
      </c>
      <c r="AV1492" s="15">
        <f t="shared" si="3741"/>
        <v>1176636.2520000001</v>
      </c>
      <c r="AW1492" s="15">
        <f>AW1493+AW1499+AW1507+AW1523+AW1533+AW1545</f>
        <v>-178202.15900000001</v>
      </c>
      <c r="AX1492" s="15">
        <f>AX1493+AX1499+AX1507+AX1523+AX1533+AX1545</f>
        <v>185272.20600000001</v>
      </c>
      <c r="AY1492" s="15">
        <f>AY1493+AY1499+AY1507+AY1523+AY1533+AY1545</f>
        <v>0</v>
      </c>
      <c r="AZ1492" s="15">
        <f t="shared" si="3742"/>
        <v>1328612.0505199998</v>
      </c>
      <c r="BA1492" s="15">
        <f t="shared" si="3743"/>
        <v>1484416.8790000002</v>
      </c>
      <c r="BB1492" s="15">
        <f t="shared" si="3744"/>
        <v>1176636.2520000001</v>
      </c>
      <c r="BC1492" s="15">
        <f>BC1493+BC1499+BC1507+BC1523+BC1533+BC1545</f>
        <v>0</v>
      </c>
      <c r="BD1492" s="15">
        <f>BD1493+BD1499+BD1507+BD1523+BD1533+BD1545</f>
        <v>0</v>
      </c>
      <c r="BE1492" s="15">
        <f>BE1493+BE1499+BE1507+BE1523+BE1533+BE1545</f>
        <v>0</v>
      </c>
      <c r="BF1492" s="15">
        <f t="shared" si="3745"/>
        <v>1328612.0505199998</v>
      </c>
      <c r="BG1492" s="15">
        <f t="shared" si="3746"/>
        <v>1484416.8790000002</v>
      </c>
      <c r="BH1492" s="15">
        <f t="shared" si="3747"/>
        <v>1176636.2520000001</v>
      </c>
      <c r="BI1492" s="15">
        <f>BI1493+BI1499+BI1507+BI1523+BI1533+BI1545</f>
        <v>26842.370999999999</v>
      </c>
      <c r="BJ1492" s="15">
        <f>BJ1493+BJ1499+BJ1507+BJ1523+BJ1533+BJ1545</f>
        <v>-23898.63</v>
      </c>
      <c r="BK1492" s="15">
        <f>BK1493+BK1499+BK1507+BK1523+BK1533+BK1545</f>
        <v>0</v>
      </c>
      <c r="BL1492" s="15">
        <f t="shared" si="3718"/>
        <v>1355454.4215199999</v>
      </c>
      <c r="BM1492" s="15">
        <f>BM1493+BM1499+BM1507+BM1523+BM1533+BM1545</f>
        <v>0</v>
      </c>
      <c r="BN1492" s="67">
        <f t="shared" si="3547"/>
        <v>1355454.4215199999</v>
      </c>
      <c r="BO1492" s="15">
        <f t="shared" si="3551"/>
        <v>1460518.2490000003</v>
      </c>
      <c r="BP1492" s="15">
        <f>BP1493+BP1499+BP1507+BP1523+BP1533+BP1545</f>
        <v>0</v>
      </c>
      <c r="BQ1492" s="67">
        <f t="shared" si="3549"/>
        <v>1460518.2490000003</v>
      </c>
      <c r="BR1492" s="15">
        <f t="shared" si="3552"/>
        <v>1176636.2520000001</v>
      </c>
      <c r="BS1492" s="15">
        <f>BS1493+BS1499+BS1507+BS1523+BS1533+BS1545</f>
        <v>0</v>
      </c>
      <c r="BT1492" s="67">
        <f t="shared" si="3550"/>
        <v>1176636.2520000001</v>
      </c>
      <c r="BU1492" s="15">
        <f>BU1493+BU1499+BU1507+BU1523+BU1533+BU1545</f>
        <v>0</v>
      </c>
      <c r="BV1492" s="16"/>
      <c r="BW1492" s="16"/>
      <c r="BX1492" s="12" t="str">
        <f t="shared" si="3553"/>
        <v/>
      </c>
      <c r="BY1492" s="12"/>
    </row>
    <row r="1493" spans="1:77" s="70" customFormat="1" ht="15.6" customHeight="1" x14ac:dyDescent="0.3">
      <c r="A1493" s="59" t="s">
        <v>965</v>
      </c>
      <c r="B1493" s="60"/>
      <c r="C1493" s="59"/>
      <c r="D1493" s="59"/>
      <c r="E1493" s="61" t="s">
        <v>966</v>
      </c>
      <c r="F1493" s="18">
        <f t="shared" ref="F1493:K1493" si="3754">F1494</f>
        <v>151220.90000000002</v>
      </c>
      <c r="G1493" s="18">
        <f t="shared" si="3754"/>
        <v>155443.90000000002</v>
      </c>
      <c r="H1493" s="18">
        <f t="shared" si="3754"/>
        <v>155443.90000000002</v>
      </c>
      <c r="I1493" s="18">
        <f t="shared" si="3754"/>
        <v>0</v>
      </c>
      <c r="J1493" s="18">
        <f t="shared" si="3754"/>
        <v>0</v>
      </c>
      <c r="K1493" s="18">
        <f t="shared" si="3754"/>
        <v>0</v>
      </c>
      <c r="L1493" s="18">
        <f t="shared" si="3612"/>
        <v>151220.90000000002</v>
      </c>
      <c r="M1493" s="18">
        <f t="shared" si="3613"/>
        <v>155443.90000000002</v>
      </c>
      <c r="N1493" s="18">
        <f t="shared" si="3614"/>
        <v>155443.90000000002</v>
      </c>
      <c r="O1493" s="18">
        <f>O1494</f>
        <v>10355.6</v>
      </c>
      <c r="P1493" s="18">
        <f>P1494</f>
        <v>11417.3</v>
      </c>
      <c r="Q1493" s="18">
        <f>Q1494</f>
        <v>11417.3</v>
      </c>
      <c r="R1493" s="18">
        <f t="shared" si="3724"/>
        <v>161576.50000000003</v>
      </c>
      <c r="S1493" s="18">
        <f t="shared" si="3725"/>
        <v>166861.20000000001</v>
      </c>
      <c r="T1493" s="18">
        <f t="shared" si="3726"/>
        <v>166861.20000000001</v>
      </c>
      <c r="U1493" s="18">
        <f>U1494</f>
        <v>0</v>
      </c>
      <c r="V1493" s="18">
        <f>V1494</f>
        <v>0</v>
      </c>
      <c r="W1493" s="18">
        <f>W1494</f>
        <v>0</v>
      </c>
      <c r="X1493" s="18">
        <f t="shared" si="3727"/>
        <v>161576.50000000003</v>
      </c>
      <c r="Y1493" s="18">
        <f t="shared" si="3728"/>
        <v>166861.20000000001</v>
      </c>
      <c r="Z1493" s="18">
        <f t="shared" si="3729"/>
        <v>166861.20000000001</v>
      </c>
      <c r="AA1493" s="18">
        <f>AA1494</f>
        <v>0</v>
      </c>
      <c r="AB1493" s="18">
        <f>AB1494</f>
        <v>0</v>
      </c>
      <c r="AC1493" s="18">
        <f>AC1494</f>
        <v>0</v>
      </c>
      <c r="AD1493" s="18">
        <f t="shared" si="3730"/>
        <v>161576.50000000003</v>
      </c>
      <c r="AE1493" s="18">
        <f t="shared" si="3731"/>
        <v>166861.20000000001</v>
      </c>
      <c r="AF1493" s="18">
        <f t="shared" si="3732"/>
        <v>166861.20000000001</v>
      </c>
      <c r="AG1493" s="18">
        <f>AG1494</f>
        <v>0</v>
      </c>
      <c r="AH1493" s="18">
        <f t="shared" si="3733"/>
        <v>161576.50000000003</v>
      </c>
      <c r="AI1493" s="18">
        <f t="shared" si="3734"/>
        <v>166861.20000000001</v>
      </c>
      <c r="AJ1493" s="18">
        <f t="shared" si="3735"/>
        <v>166861.20000000001</v>
      </c>
      <c r="AK1493" s="18">
        <f>AK1494</f>
        <v>0</v>
      </c>
      <c r="AL1493" s="18">
        <f>AL1494</f>
        <v>0</v>
      </c>
      <c r="AM1493" s="18">
        <f>AM1494</f>
        <v>0</v>
      </c>
      <c r="AN1493" s="18">
        <f t="shared" si="3736"/>
        <v>161576.50000000003</v>
      </c>
      <c r="AO1493" s="18">
        <f t="shared" si="3737"/>
        <v>166861.20000000001</v>
      </c>
      <c r="AP1493" s="18">
        <f t="shared" si="3738"/>
        <v>166861.20000000001</v>
      </c>
      <c r="AQ1493" s="18">
        <f>AQ1494</f>
        <v>0</v>
      </c>
      <c r="AR1493" s="18">
        <f>AR1494</f>
        <v>0</v>
      </c>
      <c r="AS1493" s="18">
        <f>AS1494</f>
        <v>0</v>
      </c>
      <c r="AT1493" s="18">
        <f t="shared" si="3739"/>
        <v>161576.50000000003</v>
      </c>
      <c r="AU1493" s="18">
        <f t="shared" si="3740"/>
        <v>166861.20000000001</v>
      </c>
      <c r="AV1493" s="18">
        <f t="shared" si="3741"/>
        <v>166861.20000000001</v>
      </c>
      <c r="AW1493" s="18">
        <f>AW1494</f>
        <v>0</v>
      </c>
      <c r="AX1493" s="18">
        <f>AX1494</f>
        <v>0</v>
      </c>
      <c r="AY1493" s="18">
        <f>AY1494</f>
        <v>0</v>
      </c>
      <c r="AZ1493" s="18">
        <f t="shared" si="3742"/>
        <v>161576.50000000003</v>
      </c>
      <c r="BA1493" s="18">
        <f t="shared" si="3743"/>
        <v>166861.20000000001</v>
      </c>
      <c r="BB1493" s="18">
        <f t="shared" si="3744"/>
        <v>166861.20000000001</v>
      </c>
      <c r="BC1493" s="18">
        <f>BC1494</f>
        <v>0</v>
      </c>
      <c r="BD1493" s="18">
        <f>BD1494</f>
        <v>0</v>
      </c>
      <c r="BE1493" s="18">
        <f>BE1494</f>
        <v>0</v>
      </c>
      <c r="BF1493" s="18">
        <f t="shared" si="3745"/>
        <v>161576.50000000003</v>
      </c>
      <c r="BG1493" s="18">
        <f t="shared" si="3746"/>
        <v>166861.20000000001</v>
      </c>
      <c r="BH1493" s="18">
        <f t="shared" si="3747"/>
        <v>166861.20000000001</v>
      </c>
      <c r="BI1493" s="18">
        <f>BI1494</f>
        <v>0</v>
      </c>
      <c r="BJ1493" s="18">
        <f>BJ1494</f>
        <v>0</v>
      </c>
      <c r="BK1493" s="18">
        <f>BK1494</f>
        <v>0</v>
      </c>
      <c r="BL1493" s="18">
        <f t="shared" si="3718"/>
        <v>161576.50000000003</v>
      </c>
      <c r="BM1493" s="18">
        <f>BM1494</f>
        <v>0</v>
      </c>
      <c r="BN1493" s="68">
        <f t="shared" si="3547"/>
        <v>161576.50000000003</v>
      </c>
      <c r="BO1493" s="18">
        <f t="shared" si="3551"/>
        <v>166861.20000000001</v>
      </c>
      <c r="BP1493" s="18">
        <f>BP1494</f>
        <v>0</v>
      </c>
      <c r="BQ1493" s="68">
        <f t="shared" si="3549"/>
        <v>166861.20000000001</v>
      </c>
      <c r="BR1493" s="18">
        <f t="shared" si="3552"/>
        <v>166861.20000000001</v>
      </c>
      <c r="BS1493" s="18">
        <f>BS1494</f>
        <v>0</v>
      </c>
      <c r="BT1493" s="68">
        <f t="shared" si="3550"/>
        <v>166861.20000000001</v>
      </c>
      <c r="BU1493" s="18">
        <f>BU1494</f>
        <v>0</v>
      </c>
      <c r="BV1493" s="19"/>
      <c r="BW1493" s="19"/>
      <c r="BX1493" s="17" t="str">
        <f t="shared" si="3553"/>
        <v/>
      </c>
      <c r="BY1493" s="17"/>
    </row>
    <row r="1494" spans="1:77" ht="46.8" customHeight="1" x14ac:dyDescent="0.3">
      <c r="A1494" s="62" t="s">
        <v>967</v>
      </c>
      <c r="B1494" s="63"/>
      <c r="C1494" s="62"/>
      <c r="D1494" s="62"/>
      <c r="E1494" s="64" t="s">
        <v>166</v>
      </c>
      <c r="F1494" s="11">
        <f t="shared" ref="F1494:K1494" si="3755">F1495+F1497</f>
        <v>151220.90000000002</v>
      </c>
      <c r="G1494" s="11">
        <f t="shared" si="3755"/>
        <v>155443.90000000002</v>
      </c>
      <c r="H1494" s="11">
        <f t="shared" si="3755"/>
        <v>155443.90000000002</v>
      </c>
      <c r="I1494" s="11">
        <f t="shared" si="3755"/>
        <v>0</v>
      </c>
      <c r="J1494" s="11">
        <f t="shared" si="3755"/>
        <v>0</v>
      </c>
      <c r="K1494" s="11">
        <f t="shared" si="3755"/>
        <v>0</v>
      </c>
      <c r="L1494" s="11">
        <f t="shared" si="3612"/>
        <v>151220.90000000002</v>
      </c>
      <c r="M1494" s="11">
        <f t="shared" si="3613"/>
        <v>155443.90000000002</v>
      </c>
      <c r="N1494" s="11">
        <f t="shared" si="3614"/>
        <v>155443.90000000002</v>
      </c>
      <c r="O1494" s="11">
        <f>O1495+O1497</f>
        <v>10355.6</v>
      </c>
      <c r="P1494" s="11">
        <f>P1495+P1497</f>
        <v>11417.3</v>
      </c>
      <c r="Q1494" s="11">
        <f>Q1495+Q1497</f>
        <v>11417.3</v>
      </c>
      <c r="R1494" s="11">
        <f t="shared" si="3724"/>
        <v>161576.50000000003</v>
      </c>
      <c r="S1494" s="11">
        <f t="shared" si="3725"/>
        <v>166861.20000000001</v>
      </c>
      <c r="T1494" s="11">
        <f t="shared" si="3726"/>
        <v>166861.20000000001</v>
      </c>
      <c r="U1494" s="11">
        <f>U1495+U1497</f>
        <v>0</v>
      </c>
      <c r="V1494" s="11">
        <f>V1495+V1497</f>
        <v>0</v>
      </c>
      <c r="W1494" s="11">
        <f>W1495+W1497</f>
        <v>0</v>
      </c>
      <c r="X1494" s="11">
        <f t="shared" si="3727"/>
        <v>161576.50000000003</v>
      </c>
      <c r="Y1494" s="11">
        <f t="shared" si="3728"/>
        <v>166861.20000000001</v>
      </c>
      <c r="Z1494" s="11">
        <f t="shared" si="3729"/>
        <v>166861.20000000001</v>
      </c>
      <c r="AA1494" s="11">
        <f>AA1495+AA1497</f>
        <v>0</v>
      </c>
      <c r="AB1494" s="11">
        <f>AB1495+AB1497</f>
        <v>0</v>
      </c>
      <c r="AC1494" s="11">
        <f>AC1495+AC1497</f>
        <v>0</v>
      </c>
      <c r="AD1494" s="11">
        <f t="shared" si="3730"/>
        <v>161576.50000000003</v>
      </c>
      <c r="AE1494" s="11">
        <f t="shared" si="3731"/>
        <v>166861.20000000001</v>
      </c>
      <c r="AF1494" s="11">
        <f t="shared" si="3732"/>
        <v>166861.20000000001</v>
      </c>
      <c r="AG1494" s="11">
        <f>AG1495+AG1497</f>
        <v>0</v>
      </c>
      <c r="AH1494" s="11">
        <f t="shared" si="3733"/>
        <v>161576.50000000003</v>
      </c>
      <c r="AI1494" s="11">
        <f t="shared" si="3734"/>
        <v>166861.20000000001</v>
      </c>
      <c r="AJ1494" s="11">
        <f t="shared" si="3735"/>
        <v>166861.20000000001</v>
      </c>
      <c r="AK1494" s="11">
        <f>AK1495+AK1497</f>
        <v>0</v>
      </c>
      <c r="AL1494" s="11">
        <f>AL1495+AL1497</f>
        <v>0</v>
      </c>
      <c r="AM1494" s="11">
        <f>AM1495+AM1497</f>
        <v>0</v>
      </c>
      <c r="AN1494" s="11">
        <f t="shared" si="3736"/>
        <v>161576.50000000003</v>
      </c>
      <c r="AO1494" s="11">
        <f t="shared" si="3737"/>
        <v>166861.20000000001</v>
      </c>
      <c r="AP1494" s="11">
        <f t="shared" si="3738"/>
        <v>166861.20000000001</v>
      </c>
      <c r="AQ1494" s="11">
        <f>AQ1495+AQ1497</f>
        <v>0</v>
      </c>
      <c r="AR1494" s="11">
        <f>AR1495+AR1497</f>
        <v>0</v>
      </c>
      <c r="AS1494" s="11">
        <f>AS1495+AS1497</f>
        <v>0</v>
      </c>
      <c r="AT1494" s="11">
        <f t="shared" si="3739"/>
        <v>161576.50000000003</v>
      </c>
      <c r="AU1494" s="11">
        <f t="shared" si="3740"/>
        <v>166861.20000000001</v>
      </c>
      <c r="AV1494" s="11">
        <f t="shared" si="3741"/>
        <v>166861.20000000001</v>
      </c>
      <c r="AW1494" s="11">
        <f>AW1495+AW1497</f>
        <v>0</v>
      </c>
      <c r="AX1494" s="11">
        <f>AX1495+AX1497</f>
        <v>0</v>
      </c>
      <c r="AY1494" s="11">
        <f>AY1495+AY1497</f>
        <v>0</v>
      </c>
      <c r="AZ1494" s="11">
        <f t="shared" si="3742"/>
        <v>161576.50000000003</v>
      </c>
      <c r="BA1494" s="11">
        <f t="shared" si="3743"/>
        <v>166861.20000000001</v>
      </c>
      <c r="BB1494" s="11">
        <f t="shared" si="3744"/>
        <v>166861.20000000001</v>
      </c>
      <c r="BC1494" s="11">
        <f>BC1495+BC1497</f>
        <v>0</v>
      </c>
      <c r="BD1494" s="11">
        <f>BD1495+BD1497</f>
        <v>0</v>
      </c>
      <c r="BE1494" s="11">
        <f>BE1495+BE1497</f>
        <v>0</v>
      </c>
      <c r="BF1494" s="11">
        <f t="shared" si="3745"/>
        <v>161576.50000000003</v>
      </c>
      <c r="BG1494" s="11">
        <f t="shared" si="3746"/>
        <v>166861.20000000001</v>
      </c>
      <c r="BH1494" s="11">
        <f t="shared" si="3747"/>
        <v>166861.20000000001</v>
      </c>
      <c r="BI1494" s="11">
        <f>BI1495+BI1497</f>
        <v>0</v>
      </c>
      <c r="BJ1494" s="11">
        <f>BJ1495+BJ1497</f>
        <v>0</v>
      </c>
      <c r="BK1494" s="11">
        <f>BK1495+BK1497</f>
        <v>0</v>
      </c>
      <c r="BL1494" s="11">
        <f t="shared" si="3718"/>
        <v>161576.50000000003</v>
      </c>
      <c r="BM1494" s="11">
        <f>BM1495+BM1497</f>
        <v>0</v>
      </c>
      <c r="BN1494" s="43">
        <f t="shared" si="3547"/>
        <v>161576.50000000003</v>
      </c>
      <c r="BO1494" s="11">
        <f t="shared" si="3551"/>
        <v>166861.20000000001</v>
      </c>
      <c r="BP1494" s="11">
        <f>BP1495+BP1497</f>
        <v>0</v>
      </c>
      <c r="BQ1494" s="43">
        <f t="shared" si="3549"/>
        <v>166861.20000000001</v>
      </c>
      <c r="BR1494" s="11">
        <f t="shared" si="3552"/>
        <v>166861.20000000001</v>
      </c>
      <c r="BS1494" s="11">
        <f>BS1495+BS1497</f>
        <v>0</v>
      </c>
      <c r="BT1494" s="43">
        <f t="shared" si="3550"/>
        <v>166861.20000000001</v>
      </c>
      <c r="BU1494" s="11">
        <f>BU1495+BU1497</f>
        <v>0</v>
      </c>
      <c r="BV1494" s="21"/>
      <c r="BW1494" s="21"/>
      <c r="BX1494" s="1" t="str">
        <f t="shared" si="3553"/>
        <v/>
      </c>
    </row>
    <row r="1495" spans="1:77" ht="78" customHeight="1" x14ac:dyDescent="0.3">
      <c r="A1495" s="62" t="s">
        <v>967</v>
      </c>
      <c r="B1495" s="63" t="s">
        <v>167</v>
      </c>
      <c r="C1495" s="62"/>
      <c r="D1495" s="62"/>
      <c r="E1495" s="64" t="s">
        <v>168</v>
      </c>
      <c r="F1495" s="11">
        <f t="shared" ref="F1495:K1495" si="3756">F1496</f>
        <v>134869.20000000001</v>
      </c>
      <c r="G1495" s="11">
        <f t="shared" si="3756"/>
        <v>139092.20000000001</v>
      </c>
      <c r="H1495" s="11">
        <f t="shared" si="3756"/>
        <v>139092.20000000001</v>
      </c>
      <c r="I1495" s="11">
        <f t="shared" si="3756"/>
        <v>0</v>
      </c>
      <c r="J1495" s="11">
        <f t="shared" si="3756"/>
        <v>0</v>
      </c>
      <c r="K1495" s="11">
        <f t="shared" si="3756"/>
        <v>0</v>
      </c>
      <c r="L1495" s="11">
        <f t="shared" si="3612"/>
        <v>134869.20000000001</v>
      </c>
      <c r="M1495" s="11">
        <f t="shared" si="3613"/>
        <v>139092.20000000001</v>
      </c>
      <c r="N1495" s="11">
        <f t="shared" si="3614"/>
        <v>139092.20000000001</v>
      </c>
      <c r="O1495" s="11">
        <f>O1496</f>
        <v>10355.6</v>
      </c>
      <c r="P1495" s="11">
        <f>P1496</f>
        <v>11417.3</v>
      </c>
      <c r="Q1495" s="11">
        <f>Q1496</f>
        <v>11417.3</v>
      </c>
      <c r="R1495" s="11">
        <f t="shared" si="3724"/>
        <v>145224.80000000002</v>
      </c>
      <c r="S1495" s="11">
        <f t="shared" si="3725"/>
        <v>150509.5</v>
      </c>
      <c r="T1495" s="11">
        <f t="shared" si="3726"/>
        <v>150509.5</v>
      </c>
      <c r="U1495" s="11">
        <f>U1496</f>
        <v>0</v>
      </c>
      <c r="V1495" s="11">
        <f>V1496</f>
        <v>0</v>
      </c>
      <c r="W1495" s="11">
        <f>W1496</f>
        <v>0</v>
      </c>
      <c r="X1495" s="11">
        <f t="shared" si="3727"/>
        <v>145224.80000000002</v>
      </c>
      <c r="Y1495" s="11">
        <f t="shared" si="3728"/>
        <v>150509.5</v>
      </c>
      <c r="Z1495" s="11">
        <f t="shared" si="3729"/>
        <v>150509.5</v>
      </c>
      <c r="AA1495" s="11">
        <f>AA1496</f>
        <v>0</v>
      </c>
      <c r="AB1495" s="11">
        <f>AB1496</f>
        <v>0</v>
      </c>
      <c r="AC1495" s="11">
        <f>AC1496</f>
        <v>0</v>
      </c>
      <c r="AD1495" s="11">
        <f t="shared" si="3730"/>
        <v>145224.80000000002</v>
      </c>
      <c r="AE1495" s="11">
        <f t="shared" si="3731"/>
        <v>150509.5</v>
      </c>
      <c r="AF1495" s="11">
        <f t="shared" si="3732"/>
        <v>150509.5</v>
      </c>
      <c r="AG1495" s="11">
        <f>AG1496</f>
        <v>0</v>
      </c>
      <c r="AH1495" s="11">
        <f t="shared" si="3733"/>
        <v>145224.80000000002</v>
      </c>
      <c r="AI1495" s="11">
        <f t="shared" si="3734"/>
        <v>150509.5</v>
      </c>
      <c r="AJ1495" s="11">
        <f t="shared" si="3735"/>
        <v>150509.5</v>
      </c>
      <c r="AK1495" s="11">
        <f>AK1496</f>
        <v>0</v>
      </c>
      <c r="AL1495" s="11">
        <f>AL1496</f>
        <v>0</v>
      </c>
      <c r="AM1495" s="11">
        <f>AM1496</f>
        <v>0</v>
      </c>
      <c r="AN1495" s="11">
        <f t="shared" si="3736"/>
        <v>145224.80000000002</v>
      </c>
      <c r="AO1495" s="11">
        <f t="shared" si="3737"/>
        <v>150509.5</v>
      </c>
      <c r="AP1495" s="11">
        <f t="shared" si="3738"/>
        <v>150509.5</v>
      </c>
      <c r="AQ1495" s="11">
        <f>AQ1496</f>
        <v>0</v>
      </c>
      <c r="AR1495" s="11">
        <f>AR1496</f>
        <v>0</v>
      </c>
      <c r="AS1495" s="11">
        <f>AS1496</f>
        <v>0</v>
      </c>
      <c r="AT1495" s="11">
        <f t="shared" si="3739"/>
        <v>145224.80000000002</v>
      </c>
      <c r="AU1495" s="11">
        <f t="shared" si="3740"/>
        <v>150509.5</v>
      </c>
      <c r="AV1495" s="11">
        <f t="shared" si="3741"/>
        <v>150509.5</v>
      </c>
      <c r="AW1495" s="11">
        <f>AW1496</f>
        <v>0</v>
      </c>
      <c r="AX1495" s="11">
        <f>AX1496</f>
        <v>0</v>
      </c>
      <c r="AY1495" s="11">
        <f>AY1496</f>
        <v>0</v>
      </c>
      <c r="AZ1495" s="11">
        <f t="shared" si="3742"/>
        <v>145224.80000000002</v>
      </c>
      <c r="BA1495" s="11">
        <f t="shared" si="3743"/>
        <v>150509.5</v>
      </c>
      <c r="BB1495" s="11">
        <f t="shared" si="3744"/>
        <v>150509.5</v>
      </c>
      <c r="BC1495" s="11">
        <f>BC1496</f>
        <v>0</v>
      </c>
      <c r="BD1495" s="11">
        <f>BD1496</f>
        <v>0</v>
      </c>
      <c r="BE1495" s="11">
        <f>BE1496</f>
        <v>0</v>
      </c>
      <c r="BF1495" s="11">
        <f t="shared" si="3745"/>
        <v>145224.80000000002</v>
      </c>
      <c r="BG1495" s="11">
        <f t="shared" si="3746"/>
        <v>150509.5</v>
      </c>
      <c r="BH1495" s="11">
        <f t="shared" si="3747"/>
        <v>150509.5</v>
      </c>
      <c r="BI1495" s="11">
        <f>BI1496</f>
        <v>0</v>
      </c>
      <c r="BJ1495" s="11">
        <f>BJ1496</f>
        <v>0</v>
      </c>
      <c r="BK1495" s="11">
        <f>BK1496</f>
        <v>0</v>
      </c>
      <c r="BL1495" s="11">
        <f t="shared" si="3718"/>
        <v>145224.80000000002</v>
      </c>
      <c r="BM1495" s="11">
        <f>BM1496</f>
        <v>0</v>
      </c>
      <c r="BN1495" s="43">
        <f t="shared" ref="BN1495:BN1558" si="3757">BL1495+BM1495</f>
        <v>145224.80000000002</v>
      </c>
      <c r="BO1495" s="11">
        <f t="shared" si="3551"/>
        <v>150509.5</v>
      </c>
      <c r="BP1495" s="11">
        <f>BP1496</f>
        <v>0</v>
      </c>
      <c r="BQ1495" s="43">
        <f t="shared" ref="BQ1495:BQ1558" si="3758">BO1495+BP1495</f>
        <v>150509.5</v>
      </c>
      <c r="BR1495" s="11">
        <f t="shared" si="3552"/>
        <v>150509.5</v>
      </c>
      <c r="BS1495" s="11">
        <f>BS1496</f>
        <v>0</v>
      </c>
      <c r="BT1495" s="43">
        <f t="shared" ref="BT1495:BT1558" si="3759">BR1495+BS1495</f>
        <v>150509.5</v>
      </c>
      <c r="BU1495" s="11">
        <f>BU1496</f>
        <v>0</v>
      </c>
      <c r="BV1495" s="21"/>
      <c r="BW1495" s="21"/>
      <c r="BX1495" s="1" t="str">
        <f t="shared" si="3553"/>
        <v/>
      </c>
    </row>
    <row r="1496" spans="1:77" ht="15.6" customHeight="1" x14ac:dyDescent="0.3">
      <c r="A1496" s="62" t="s">
        <v>967</v>
      </c>
      <c r="B1496" s="63">
        <v>100</v>
      </c>
      <c r="C1496" s="62" t="s">
        <v>43</v>
      </c>
      <c r="D1496" s="62" t="s">
        <v>44</v>
      </c>
      <c r="E1496" s="64" t="s">
        <v>45</v>
      </c>
      <c r="F1496" s="11">
        <v>134869.20000000001</v>
      </c>
      <c r="G1496" s="11">
        <v>139092.20000000001</v>
      </c>
      <c r="H1496" s="11">
        <v>139092.20000000001</v>
      </c>
      <c r="I1496" s="11"/>
      <c r="J1496" s="11"/>
      <c r="K1496" s="11"/>
      <c r="L1496" s="11">
        <f t="shared" si="3612"/>
        <v>134869.20000000001</v>
      </c>
      <c r="M1496" s="11">
        <f t="shared" si="3613"/>
        <v>139092.20000000001</v>
      </c>
      <c r="N1496" s="11">
        <f t="shared" si="3614"/>
        <v>139092.20000000001</v>
      </c>
      <c r="O1496" s="11">
        <v>10355.6</v>
      </c>
      <c r="P1496" s="11">
        <v>11417.3</v>
      </c>
      <c r="Q1496" s="11">
        <v>11417.3</v>
      </c>
      <c r="R1496" s="11">
        <f t="shared" si="3724"/>
        <v>145224.80000000002</v>
      </c>
      <c r="S1496" s="11">
        <f t="shared" si="3725"/>
        <v>150509.5</v>
      </c>
      <c r="T1496" s="11">
        <f t="shared" si="3726"/>
        <v>150509.5</v>
      </c>
      <c r="U1496" s="11"/>
      <c r="V1496" s="11"/>
      <c r="W1496" s="11"/>
      <c r="X1496" s="11">
        <f t="shared" si="3727"/>
        <v>145224.80000000002</v>
      </c>
      <c r="Y1496" s="11">
        <f t="shared" si="3728"/>
        <v>150509.5</v>
      </c>
      <c r="Z1496" s="11">
        <f t="shared" si="3729"/>
        <v>150509.5</v>
      </c>
      <c r="AA1496" s="11"/>
      <c r="AB1496" s="11"/>
      <c r="AC1496" s="11"/>
      <c r="AD1496" s="11">
        <f t="shared" si="3730"/>
        <v>145224.80000000002</v>
      </c>
      <c r="AE1496" s="11">
        <f t="shared" si="3731"/>
        <v>150509.5</v>
      </c>
      <c r="AF1496" s="11">
        <f t="shared" si="3732"/>
        <v>150509.5</v>
      </c>
      <c r="AG1496" s="11"/>
      <c r="AH1496" s="11">
        <f t="shared" si="3733"/>
        <v>145224.80000000002</v>
      </c>
      <c r="AI1496" s="11">
        <f t="shared" si="3734"/>
        <v>150509.5</v>
      </c>
      <c r="AJ1496" s="11">
        <f t="shared" si="3735"/>
        <v>150509.5</v>
      </c>
      <c r="AK1496" s="11"/>
      <c r="AL1496" s="11"/>
      <c r="AM1496" s="11"/>
      <c r="AN1496" s="11">
        <f t="shared" si="3736"/>
        <v>145224.80000000002</v>
      </c>
      <c r="AO1496" s="11">
        <f t="shared" si="3737"/>
        <v>150509.5</v>
      </c>
      <c r="AP1496" s="11">
        <f t="shared" si="3738"/>
        <v>150509.5</v>
      </c>
      <c r="AQ1496" s="11"/>
      <c r="AR1496" s="11"/>
      <c r="AS1496" s="11"/>
      <c r="AT1496" s="11">
        <f t="shared" si="3739"/>
        <v>145224.80000000002</v>
      </c>
      <c r="AU1496" s="11">
        <f t="shared" si="3740"/>
        <v>150509.5</v>
      </c>
      <c r="AV1496" s="11">
        <f t="shared" si="3741"/>
        <v>150509.5</v>
      </c>
      <c r="AW1496" s="11"/>
      <c r="AX1496" s="11"/>
      <c r="AY1496" s="11"/>
      <c r="AZ1496" s="11">
        <f t="shared" si="3742"/>
        <v>145224.80000000002</v>
      </c>
      <c r="BA1496" s="11">
        <f t="shared" si="3743"/>
        <v>150509.5</v>
      </c>
      <c r="BB1496" s="11">
        <f t="shared" si="3744"/>
        <v>150509.5</v>
      </c>
      <c r="BC1496" s="11"/>
      <c r="BD1496" s="11"/>
      <c r="BE1496" s="11"/>
      <c r="BF1496" s="11">
        <f t="shared" si="3745"/>
        <v>145224.80000000002</v>
      </c>
      <c r="BG1496" s="11">
        <f t="shared" si="3746"/>
        <v>150509.5</v>
      </c>
      <c r="BH1496" s="11">
        <f t="shared" si="3747"/>
        <v>150509.5</v>
      </c>
      <c r="BI1496" s="11"/>
      <c r="BJ1496" s="11"/>
      <c r="BK1496" s="11"/>
      <c r="BL1496" s="11">
        <f t="shared" si="3718"/>
        <v>145224.80000000002</v>
      </c>
      <c r="BM1496" s="11"/>
      <c r="BN1496" s="43">
        <f t="shared" si="3757"/>
        <v>145224.80000000002</v>
      </c>
      <c r="BO1496" s="11">
        <f t="shared" si="3551"/>
        <v>150509.5</v>
      </c>
      <c r="BP1496" s="11"/>
      <c r="BQ1496" s="43">
        <f t="shared" si="3758"/>
        <v>150509.5</v>
      </c>
      <c r="BR1496" s="11">
        <f t="shared" si="3552"/>
        <v>150509.5</v>
      </c>
      <c r="BS1496" s="11"/>
      <c r="BT1496" s="43">
        <f t="shared" si="3759"/>
        <v>150509.5</v>
      </c>
      <c r="BU1496" s="11"/>
      <c r="BV1496" s="21"/>
      <c r="BW1496" s="21"/>
      <c r="BX1496" s="1" t="str">
        <f t="shared" si="3553"/>
        <v>0113</v>
      </c>
    </row>
    <row r="1497" spans="1:77" ht="31.2" customHeight="1" x14ac:dyDescent="0.3">
      <c r="A1497" s="62" t="s">
        <v>967</v>
      </c>
      <c r="B1497" s="63" t="s">
        <v>64</v>
      </c>
      <c r="C1497" s="62"/>
      <c r="D1497" s="62"/>
      <c r="E1497" s="64" t="s">
        <v>65</v>
      </c>
      <c r="F1497" s="11">
        <f t="shared" ref="F1497:K1497" si="3760">F1498</f>
        <v>16351.7</v>
      </c>
      <c r="G1497" s="11">
        <f t="shared" si="3760"/>
        <v>16351.7</v>
      </c>
      <c r="H1497" s="11">
        <f t="shared" si="3760"/>
        <v>16351.7</v>
      </c>
      <c r="I1497" s="11">
        <f t="shared" si="3760"/>
        <v>0</v>
      </c>
      <c r="J1497" s="11">
        <f t="shared" si="3760"/>
        <v>0</v>
      </c>
      <c r="K1497" s="11">
        <f t="shared" si="3760"/>
        <v>0</v>
      </c>
      <c r="L1497" s="11">
        <f t="shared" si="3612"/>
        <v>16351.7</v>
      </c>
      <c r="M1497" s="11">
        <f t="shared" si="3613"/>
        <v>16351.7</v>
      </c>
      <c r="N1497" s="11">
        <f t="shared" si="3614"/>
        <v>16351.7</v>
      </c>
      <c r="O1497" s="11">
        <f>O1498</f>
        <v>0</v>
      </c>
      <c r="P1497" s="11">
        <f>P1498</f>
        <v>0</v>
      </c>
      <c r="Q1497" s="11">
        <f>Q1498</f>
        <v>0</v>
      </c>
      <c r="R1497" s="11">
        <f t="shared" si="3724"/>
        <v>16351.7</v>
      </c>
      <c r="S1497" s="11">
        <f t="shared" si="3725"/>
        <v>16351.7</v>
      </c>
      <c r="T1497" s="11">
        <f t="shared" si="3726"/>
        <v>16351.7</v>
      </c>
      <c r="U1497" s="11">
        <f>U1498</f>
        <v>0</v>
      </c>
      <c r="V1497" s="11">
        <f>V1498</f>
        <v>0</v>
      </c>
      <c r="W1497" s="11">
        <f>W1498</f>
        <v>0</v>
      </c>
      <c r="X1497" s="11">
        <f t="shared" si="3727"/>
        <v>16351.7</v>
      </c>
      <c r="Y1497" s="11">
        <f t="shared" si="3728"/>
        <v>16351.7</v>
      </c>
      <c r="Z1497" s="11">
        <f t="shared" si="3729"/>
        <v>16351.7</v>
      </c>
      <c r="AA1497" s="11">
        <f>AA1498</f>
        <v>0</v>
      </c>
      <c r="AB1497" s="11">
        <f>AB1498</f>
        <v>0</v>
      </c>
      <c r="AC1497" s="11">
        <f>AC1498</f>
        <v>0</v>
      </c>
      <c r="AD1497" s="11">
        <f t="shared" si="3730"/>
        <v>16351.7</v>
      </c>
      <c r="AE1497" s="11">
        <f t="shared" si="3731"/>
        <v>16351.7</v>
      </c>
      <c r="AF1497" s="11">
        <f t="shared" si="3732"/>
        <v>16351.7</v>
      </c>
      <c r="AG1497" s="11">
        <f>AG1498</f>
        <v>0</v>
      </c>
      <c r="AH1497" s="11">
        <f t="shared" si="3733"/>
        <v>16351.7</v>
      </c>
      <c r="AI1497" s="11">
        <f t="shared" si="3734"/>
        <v>16351.7</v>
      </c>
      <c r="AJ1497" s="11">
        <f t="shared" si="3735"/>
        <v>16351.7</v>
      </c>
      <c r="AK1497" s="11">
        <f>AK1498</f>
        <v>0</v>
      </c>
      <c r="AL1497" s="11">
        <f>AL1498</f>
        <v>0</v>
      </c>
      <c r="AM1497" s="11">
        <f>AM1498</f>
        <v>0</v>
      </c>
      <c r="AN1497" s="11">
        <f t="shared" si="3736"/>
        <v>16351.7</v>
      </c>
      <c r="AO1497" s="11">
        <f t="shared" si="3737"/>
        <v>16351.7</v>
      </c>
      <c r="AP1497" s="11">
        <f t="shared" si="3738"/>
        <v>16351.7</v>
      </c>
      <c r="AQ1497" s="11">
        <f>AQ1498</f>
        <v>0</v>
      </c>
      <c r="AR1497" s="11">
        <f>AR1498</f>
        <v>0</v>
      </c>
      <c r="AS1497" s="11">
        <f>AS1498</f>
        <v>0</v>
      </c>
      <c r="AT1497" s="11">
        <f t="shared" si="3739"/>
        <v>16351.7</v>
      </c>
      <c r="AU1497" s="11">
        <f t="shared" si="3740"/>
        <v>16351.7</v>
      </c>
      <c r="AV1497" s="11">
        <f t="shared" si="3741"/>
        <v>16351.7</v>
      </c>
      <c r="AW1497" s="11">
        <f>AW1498</f>
        <v>0</v>
      </c>
      <c r="AX1497" s="11">
        <f>AX1498</f>
        <v>0</v>
      </c>
      <c r="AY1497" s="11">
        <f>AY1498</f>
        <v>0</v>
      </c>
      <c r="AZ1497" s="11">
        <f t="shared" si="3742"/>
        <v>16351.7</v>
      </c>
      <c r="BA1497" s="11">
        <f t="shared" si="3743"/>
        <v>16351.7</v>
      </c>
      <c r="BB1497" s="11">
        <f t="shared" si="3744"/>
        <v>16351.7</v>
      </c>
      <c r="BC1497" s="11">
        <f>BC1498</f>
        <v>0</v>
      </c>
      <c r="BD1497" s="11">
        <f>BD1498</f>
        <v>0</v>
      </c>
      <c r="BE1497" s="11">
        <f>BE1498</f>
        <v>0</v>
      </c>
      <c r="BF1497" s="11">
        <f t="shared" si="3745"/>
        <v>16351.7</v>
      </c>
      <c r="BG1497" s="11">
        <f t="shared" si="3746"/>
        <v>16351.7</v>
      </c>
      <c r="BH1497" s="11">
        <f t="shared" si="3747"/>
        <v>16351.7</v>
      </c>
      <c r="BI1497" s="11">
        <f>BI1498</f>
        <v>0</v>
      </c>
      <c r="BJ1497" s="11">
        <f>BJ1498</f>
        <v>0</v>
      </c>
      <c r="BK1497" s="11">
        <f>BK1498</f>
        <v>0</v>
      </c>
      <c r="BL1497" s="11">
        <f t="shared" si="3718"/>
        <v>16351.7</v>
      </c>
      <c r="BM1497" s="11">
        <f>BM1498</f>
        <v>0</v>
      </c>
      <c r="BN1497" s="43">
        <f t="shared" si="3757"/>
        <v>16351.7</v>
      </c>
      <c r="BO1497" s="11">
        <f t="shared" ref="BO1497:BO1560" si="3761">BG1497+BJ1497</f>
        <v>16351.7</v>
      </c>
      <c r="BP1497" s="11">
        <f>BP1498</f>
        <v>0</v>
      </c>
      <c r="BQ1497" s="43">
        <f t="shared" si="3758"/>
        <v>16351.7</v>
      </c>
      <c r="BR1497" s="11">
        <f t="shared" ref="BR1497:BR1560" si="3762">BH1497+BK1497</f>
        <v>16351.7</v>
      </c>
      <c r="BS1497" s="11">
        <f>BS1498</f>
        <v>0</v>
      </c>
      <c r="BT1497" s="43">
        <f t="shared" si="3759"/>
        <v>16351.7</v>
      </c>
      <c r="BU1497" s="11">
        <f>BU1498</f>
        <v>0</v>
      </c>
      <c r="BV1497" s="21"/>
      <c r="BW1497" s="21"/>
      <c r="BX1497" s="1" t="str">
        <f t="shared" ref="BX1497:BX1560" si="3763">CONCATENATE(C1497,D1497)</f>
        <v/>
      </c>
    </row>
    <row r="1498" spans="1:77" ht="15.6" customHeight="1" x14ac:dyDescent="0.3">
      <c r="A1498" s="62" t="s">
        <v>967</v>
      </c>
      <c r="B1498" s="63">
        <v>200</v>
      </c>
      <c r="C1498" s="62" t="s">
        <v>43</v>
      </c>
      <c r="D1498" s="62" t="s">
        <v>44</v>
      </c>
      <c r="E1498" s="64" t="s">
        <v>45</v>
      </c>
      <c r="F1498" s="11">
        <v>16351.7</v>
      </c>
      <c r="G1498" s="11">
        <v>16351.7</v>
      </c>
      <c r="H1498" s="11">
        <v>16351.7</v>
      </c>
      <c r="I1498" s="11"/>
      <c r="J1498" s="11"/>
      <c r="K1498" s="11"/>
      <c r="L1498" s="11">
        <f t="shared" si="3612"/>
        <v>16351.7</v>
      </c>
      <c r="M1498" s="11">
        <f t="shared" si="3613"/>
        <v>16351.7</v>
      </c>
      <c r="N1498" s="11">
        <f t="shared" si="3614"/>
        <v>16351.7</v>
      </c>
      <c r="O1498" s="11"/>
      <c r="P1498" s="11"/>
      <c r="Q1498" s="11"/>
      <c r="R1498" s="11">
        <f t="shared" si="3724"/>
        <v>16351.7</v>
      </c>
      <c r="S1498" s="11">
        <f t="shared" si="3725"/>
        <v>16351.7</v>
      </c>
      <c r="T1498" s="11">
        <f t="shared" si="3726"/>
        <v>16351.7</v>
      </c>
      <c r="U1498" s="11"/>
      <c r="V1498" s="11"/>
      <c r="W1498" s="11"/>
      <c r="X1498" s="11">
        <f t="shared" si="3727"/>
        <v>16351.7</v>
      </c>
      <c r="Y1498" s="11">
        <f t="shared" si="3728"/>
        <v>16351.7</v>
      </c>
      <c r="Z1498" s="11">
        <f t="shared" si="3729"/>
        <v>16351.7</v>
      </c>
      <c r="AA1498" s="11"/>
      <c r="AB1498" s="11"/>
      <c r="AC1498" s="11"/>
      <c r="AD1498" s="11">
        <f t="shared" si="3730"/>
        <v>16351.7</v>
      </c>
      <c r="AE1498" s="11">
        <f t="shared" si="3731"/>
        <v>16351.7</v>
      </c>
      <c r="AF1498" s="11">
        <f t="shared" si="3732"/>
        <v>16351.7</v>
      </c>
      <c r="AG1498" s="11"/>
      <c r="AH1498" s="11">
        <f t="shared" si="3733"/>
        <v>16351.7</v>
      </c>
      <c r="AI1498" s="11">
        <f t="shared" si="3734"/>
        <v>16351.7</v>
      </c>
      <c r="AJ1498" s="11">
        <f t="shared" si="3735"/>
        <v>16351.7</v>
      </c>
      <c r="AK1498" s="11"/>
      <c r="AL1498" s="11"/>
      <c r="AM1498" s="11"/>
      <c r="AN1498" s="11">
        <f t="shared" si="3736"/>
        <v>16351.7</v>
      </c>
      <c r="AO1498" s="11">
        <f t="shared" si="3737"/>
        <v>16351.7</v>
      </c>
      <c r="AP1498" s="11">
        <f t="shared" si="3738"/>
        <v>16351.7</v>
      </c>
      <c r="AQ1498" s="11"/>
      <c r="AR1498" s="11"/>
      <c r="AS1498" s="11"/>
      <c r="AT1498" s="11">
        <f t="shared" si="3739"/>
        <v>16351.7</v>
      </c>
      <c r="AU1498" s="11">
        <f t="shared" si="3740"/>
        <v>16351.7</v>
      </c>
      <c r="AV1498" s="11">
        <f t="shared" si="3741"/>
        <v>16351.7</v>
      </c>
      <c r="AW1498" s="11"/>
      <c r="AX1498" s="11"/>
      <c r="AY1498" s="11"/>
      <c r="AZ1498" s="11">
        <f t="shared" si="3742"/>
        <v>16351.7</v>
      </c>
      <c r="BA1498" s="11">
        <f t="shared" si="3743"/>
        <v>16351.7</v>
      </c>
      <c r="BB1498" s="11">
        <f t="shared" si="3744"/>
        <v>16351.7</v>
      </c>
      <c r="BC1498" s="11"/>
      <c r="BD1498" s="11"/>
      <c r="BE1498" s="11"/>
      <c r="BF1498" s="11">
        <f t="shared" si="3745"/>
        <v>16351.7</v>
      </c>
      <c r="BG1498" s="11">
        <f t="shared" si="3746"/>
        <v>16351.7</v>
      </c>
      <c r="BH1498" s="11">
        <f t="shared" si="3747"/>
        <v>16351.7</v>
      </c>
      <c r="BI1498" s="11"/>
      <c r="BJ1498" s="11"/>
      <c r="BK1498" s="11"/>
      <c r="BL1498" s="11">
        <f t="shared" si="3718"/>
        <v>16351.7</v>
      </c>
      <c r="BM1498" s="11"/>
      <c r="BN1498" s="43">
        <f t="shared" si="3757"/>
        <v>16351.7</v>
      </c>
      <c r="BO1498" s="11">
        <f t="shared" si="3761"/>
        <v>16351.7</v>
      </c>
      <c r="BP1498" s="11"/>
      <c r="BQ1498" s="43">
        <f t="shared" si="3758"/>
        <v>16351.7</v>
      </c>
      <c r="BR1498" s="11">
        <f t="shared" si="3762"/>
        <v>16351.7</v>
      </c>
      <c r="BS1498" s="11"/>
      <c r="BT1498" s="43">
        <f t="shared" si="3759"/>
        <v>16351.7</v>
      </c>
      <c r="BU1498" s="11"/>
      <c r="BV1498" s="21"/>
      <c r="BW1498" s="21"/>
      <c r="BX1498" s="1" t="str">
        <f t="shared" si="3763"/>
        <v>0113</v>
      </c>
    </row>
    <row r="1499" spans="1:77" s="70" customFormat="1" ht="31.2" customHeight="1" x14ac:dyDescent="0.3">
      <c r="A1499" s="59" t="s">
        <v>968</v>
      </c>
      <c r="B1499" s="60"/>
      <c r="C1499" s="59"/>
      <c r="D1499" s="59"/>
      <c r="E1499" s="61" t="s">
        <v>969</v>
      </c>
      <c r="F1499" s="18">
        <f t="shared" ref="F1499:K1499" si="3764">F1500</f>
        <v>108851.59999999999</v>
      </c>
      <c r="G1499" s="18">
        <f t="shared" si="3764"/>
        <v>109675.1</v>
      </c>
      <c r="H1499" s="18">
        <f t="shared" si="3764"/>
        <v>109675.1</v>
      </c>
      <c r="I1499" s="18">
        <f t="shared" si="3764"/>
        <v>0</v>
      </c>
      <c r="J1499" s="18">
        <f t="shared" si="3764"/>
        <v>0</v>
      </c>
      <c r="K1499" s="18">
        <f t="shared" si="3764"/>
        <v>0</v>
      </c>
      <c r="L1499" s="18">
        <f t="shared" si="3612"/>
        <v>108851.59999999999</v>
      </c>
      <c r="M1499" s="18">
        <f t="shared" si="3613"/>
        <v>109675.1</v>
      </c>
      <c r="N1499" s="18">
        <f t="shared" si="3614"/>
        <v>109675.1</v>
      </c>
      <c r="O1499" s="18">
        <f>O1500</f>
        <v>17527.853999999999</v>
      </c>
      <c r="P1499" s="18">
        <f>P1500</f>
        <v>21645.412999999997</v>
      </c>
      <c r="Q1499" s="18">
        <f>Q1500</f>
        <v>21645.412999999997</v>
      </c>
      <c r="R1499" s="18">
        <f t="shared" si="3724"/>
        <v>126379.454</v>
      </c>
      <c r="S1499" s="18">
        <f t="shared" si="3725"/>
        <v>131320.51300000001</v>
      </c>
      <c r="T1499" s="18">
        <f t="shared" si="3726"/>
        <v>131320.51300000001</v>
      </c>
      <c r="U1499" s="18">
        <f>U1500</f>
        <v>0</v>
      </c>
      <c r="V1499" s="18">
        <f>V1500</f>
        <v>0</v>
      </c>
      <c r="W1499" s="18">
        <f>W1500</f>
        <v>0</v>
      </c>
      <c r="X1499" s="18">
        <f t="shared" si="3727"/>
        <v>126379.454</v>
      </c>
      <c r="Y1499" s="18">
        <f t="shared" si="3728"/>
        <v>131320.51300000001</v>
      </c>
      <c r="Z1499" s="18">
        <f t="shared" si="3729"/>
        <v>131320.51300000001</v>
      </c>
      <c r="AA1499" s="18">
        <f>AA1500</f>
        <v>0</v>
      </c>
      <c r="AB1499" s="18">
        <f>AB1500</f>
        <v>0</v>
      </c>
      <c r="AC1499" s="18">
        <f>AC1500</f>
        <v>0</v>
      </c>
      <c r="AD1499" s="18">
        <f t="shared" si="3730"/>
        <v>126379.454</v>
      </c>
      <c r="AE1499" s="18">
        <f t="shared" si="3731"/>
        <v>131320.51300000001</v>
      </c>
      <c r="AF1499" s="18">
        <f t="shared" si="3732"/>
        <v>131320.51300000001</v>
      </c>
      <c r="AG1499" s="18">
        <f>AG1500</f>
        <v>0</v>
      </c>
      <c r="AH1499" s="18">
        <f t="shared" si="3733"/>
        <v>126379.454</v>
      </c>
      <c r="AI1499" s="18">
        <f t="shared" si="3734"/>
        <v>131320.51300000001</v>
      </c>
      <c r="AJ1499" s="18">
        <f t="shared" si="3735"/>
        <v>131320.51300000001</v>
      </c>
      <c r="AK1499" s="18">
        <f>AK1500</f>
        <v>0</v>
      </c>
      <c r="AL1499" s="18">
        <f>AL1500</f>
        <v>0</v>
      </c>
      <c r="AM1499" s="18">
        <f>AM1500</f>
        <v>0</v>
      </c>
      <c r="AN1499" s="18">
        <f t="shared" si="3736"/>
        <v>126379.454</v>
      </c>
      <c r="AO1499" s="18">
        <f t="shared" si="3737"/>
        <v>131320.51300000001</v>
      </c>
      <c r="AP1499" s="18">
        <f t="shared" si="3738"/>
        <v>131320.51300000001</v>
      </c>
      <c r="AQ1499" s="18">
        <f>AQ1500</f>
        <v>0</v>
      </c>
      <c r="AR1499" s="18">
        <f>AR1500</f>
        <v>0</v>
      </c>
      <c r="AS1499" s="18">
        <f>AS1500</f>
        <v>0</v>
      </c>
      <c r="AT1499" s="18">
        <f t="shared" si="3739"/>
        <v>126379.454</v>
      </c>
      <c r="AU1499" s="18">
        <f t="shared" si="3740"/>
        <v>131320.51300000001</v>
      </c>
      <c r="AV1499" s="18">
        <f t="shared" si="3741"/>
        <v>131320.51300000001</v>
      </c>
      <c r="AW1499" s="18">
        <f>AW1500</f>
        <v>0</v>
      </c>
      <c r="AX1499" s="18">
        <f>AX1500</f>
        <v>0</v>
      </c>
      <c r="AY1499" s="18">
        <f>AY1500</f>
        <v>0</v>
      </c>
      <c r="AZ1499" s="18">
        <f t="shared" si="3742"/>
        <v>126379.454</v>
      </c>
      <c r="BA1499" s="18">
        <f t="shared" si="3743"/>
        <v>131320.51300000001</v>
      </c>
      <c r="BB1499" s="18">
        <f t="shared" si="3744"/>
        <v>131320.51300000001</v>
      </c>
      <c r="BC1499" s="18">
        <f>BC1500</f>
        <v>0</v>
      </c>
      <c r="BD1499" s="18">
        <f>BD1500</f>
        <v>0</v>
      </c>
      <c r="BE1499" s="18">
        <f>BE1500</f>
        <v>0</v>
      </c>
      <c r="BF1499" s="18">
        <f t="shared" si="3745"/>
        <v>126379.454</v>
      </c>
      <c r="BG1499" s="18">
        <f t="shared" si="3746"/>
        <v>131320.51300000001</v>
      </c>
      <c r="BH1499" s="18">
        <f t="shared" si="3747"/>
        <v>131320.51300000001</v>
      </c>
      <c r="BI1499" s="18">
        <f>BI1500</f>
        <v>0</v>
      </c>
      <c r="BJ1499" s="18">
        <f>BJ1500</f>
        <v>0</v>
      </c>
      <c r="BK1499" s="18">
        <f>BK1500</f>
        <v>0</v>
      </c>
      <c r="BL1499" s="18">
        <f t="shared" si="3718"/>
        <v>126379.454</v>
      </c>
      <c r="BM1499" s="18">
        <f>BM1500</f>
        <v>0</v>
      </c>
      <c r="BN1499" s="68">
        <f t="shared" si="3757"/>
        <v>126379.454</v>
      </c>
      <c r="BO1499" s="18">
        <f t="shared" si="3761"/>
        <v>131320.51300000001</v>
      </c>
      <c r="BP1499" s="18">
        <f>BP1500</f>
        <v>0</v>
      </c>
      <c r="BQ1499" s="68">
        <f t="shared" si="3758"/>
        <v>131320.51300000001</v>
      </c>
      <c r="BR1499" s="18">
        <f t="shared" si="3762"/>
        <v>131320.51300000001</v>
      </c>
      <c r="BS1499" s="18">
        <f>BS1500</f>
        <v>0</v>
      </c>
      <c r="BT1499" s="68">
        <f t="shared" si="3759"/>
        <v>131320.51300000001</v>
      </c>
      <c r="BU1499" s="18">
        <f>BU1500</f>
        <v>0</v>
      </c>
      <c r="BV1499" s="19"/>
      <c r="BW1499" s="19"/>
      <c r="BX1499" s="17" t="str">
        <f t="shared" si="3763"/>
        <v/>
      </c>
      <c r="BY1499" s="17"/>
    </row>
    <row r="1500" spans="1:77" ht="46.8" customHeight="1" x14ac:dyDescent="0.3">
      <c r="A1500" s="62" t="s">
        <v>970</v>
      </c>
      <c r="B1500" s="63"/>
      <c r="C1500" s="62"/>
      <c r="D1500" s="62"/>
      <c r="E1500" s="64" t="s">
        <v>166</v>
      </c>
      <c r="F1500" s="11">
        <f t="shared" ref="F1500:K1500" si="3765">F1501+F1503+F1505</f>
        <v>108851.59999999999</v>
      </c>
      <c r="G1500" s="11">
        <f t="shared" si="3765"/>
        <v>109675.1</v>
      </c>
      <c r="H1500" s="11">
        <f t="shared" si="3765"/>
        <v>109675.1</v>
      </c>
      <c r="I1500" s="11">
        <f t="shared" si="3765"/>
        <v>0</v>
      </c>
      <c r="J1500" s="11">
        <f t="shared" si="3765"/>
        <v>0</v>
      </c>
      <c r="K1500" s="11">
        <f t="shared" si="3765"/>
        <v>0</v>
      </c>
      <c r="L1500" s="11">
        <f t="shared" si="3612"/>
        <v>108851.59999999999</v>
      </c>
      <c r="M1500" s="11">
        <f t="shared" si="3613"/>
        <v>109675.1</v>
      </c>
      <c r="N1500" s="11">
        <f t="shared" si="3614"/>
        <v>109675.1</v>
      </c>
      <c r="O1500" s="11">
        <f>O1501+O1503+O1505</f>
        <v>17527.853999999999</v>
      </c>
      <c r="P1500" s="11">
        <f>P1501+P1503+P1505</f>
        <v>21645.412999999997</v>
      </c>
      <c r="Q1500" s="11">
        <f>Q1501+Q1503+Q1505</f>
        <v>21645.412999999997</v>
      </c>
      <c r="R1500" s="11">
        <f t="shared" si="3724"/>
        <v>126379.454</v>
      </c>
      <c r="S1500" s="11">
        <f t="shared" si="3725"/>
        <v>131320.51300000001</v>
      </c>
      <c r="T1500" s="11">
        <f t="shared" si="3726"/>
        <v>131320.51300000001</v>
      </c>
      <c r="U1500" s="11">
        <f>U1501+U1503+U1505</f>
        <v>0</v>
      </c>
      <c r="V1500" s="11">
        <f>V1501+V1503+V1505</f>
        <v>0</v>
      </c>
      <c r="W1500" s="11">
        <f>W1501+W1503+W1505</f>
        <v>0</v>
      </c>
      <c r="X1500" s="11">
        <f t="shared" si="3727"/>
        <v>126379.454</v>
      </c>
      <c r="Y1500" s="11">
        <f t="shared" si="3728"/>
        <v>131320.51300000001</v>
      </c>
      <c r="Z1500" s="11">
        <f t="shared" si="3729"/>
        <v>131320.51300000001</v>
      </c>
      <c r="AA1500" s="11">
        <f>AA1501+AA1503+AA1505</f>
        <v>0</v>
      </c>
      <c r="AB1500" s="11">
        <f>AB1501+AB1503+AB1505</f>
        <v>0</v>
      </c>
      <c r="AC1500" s="11">
        <f>AC1501+AC1503+AC1505</f>
        <v>0</v>
      </c>
      <c r="AD1500" s="11">
        <f t="shared" si="3730"/>
        <v>126379.454</v>
      </c>
      <c r="AE1500" s="11">
        <f t="shared" si="3731"/>
        <v>131320.51300000001</v>
      </c>
      <c r="AF1500" s="11">
        <f t="shared" si="3732"/>
        <v>131320.51300000001</v>
      </c>
      <c r="AG1500" s="11">
        <f>AG1501+AG1503+AG1505</f>
        <v>0</v>
      </c>
      <c r="AH1500" s="11">
        <f t="shared" si="3733"/>
        <v>126379.454</v>
      </c>
      <c r="AI1500" s="11">
        <f t="shared" si="3734"/>
        <v>131320.51300000001</v>
      </c>
      <c r="AJ1500" s="11">
        <f t="shared" si="3735"/>
        <v>131320.51300000001</v>
      </c>
      <c r="AK1500" s="11">
        <f>AK1501+AK1503+AK1505</f>
        <v>0</v>
      </c>
      <c r="AL1500" s="11">
        <f>AL1501+AL1503+AL1505</f>
        <v>0</v>
      </c>
      <c r="AM1500" s="11">
        <f>AM1501+AM1503+AM1505</f>
        <v>0</v>
      </c>
      <c r="AN1500" s="11">
        <f t="shared" si="3736"/>
        <v>126379.454</v>
      </c>
      <c r="AO1500" s="11">
        <f t="shared" si="3737"/>
        <v>131320.51300000001</v>
      </c>
      <c r="AP1500" s="11">
        <f t="shared" si="3738"/>
        <v>131320.51300000001</v>
      </c>
      <c r="AQ1500" s="11">
        <f>AQ1501+AQ1503+AQ1505</f>
        <v>0</v>
      </c>
      <c r="AR1500" s="11">
        <f>AR1501+AR1503+AR1505</f>
        <v>0</v>
      </c>
      <c r="AS1500" s="11">
        <f>AS1501+AS1503+AS1505</f>
        <v>0</v>
      </c>
      <c r="AT1500" s="11">
        <f t="shared" si="3739"/>
        <v>126379.454</v>
      </c>
      <c r="AU1500" s="11">
        <f t="shared" si="3740"/>
        <v>131320.51300000001</v>
      </c>
      <c r="AV1500" s="11">
        <f t="shared" si="3741"/>
        <v>131320.51300000001</v>
      </c>
      <c r="AW1500" s="11">
        <f>AW1501+AW1503+AW1505</f>
        <v>0</v>
      </c>
      <c r="AX1500" s="11">
        <f>AX1501+AX1503+AX1505</f>
        <v>0</v>
      </c>
      <c r="AY1500" s="11">
        <f>AY1501+AY1503+AY1505</f>
        <v>0</v>
      </c>
      <c r="AZ1500" s="11">
        <f t="shared" si="3742"/>
        <v>126379.454</v>
      </c>
      <c r="BA1500" s="11">
        <f t="shared" si="3743"/>
        <v>131320.51300000001</v>
      </c>
      <c r="BB1500" s="11">
        <f t="shared" si="3744"/>
        <v>131320.51300000001</v>
      </c>
      <c r="BC1500" s="11">
        <f>BC1501+BC1503+BC1505</f>
        <v>0</v>
      </c>
      <c r="BD1500" s="11">
        <f>BD1501+BD1503+BD1505</f>
        <v>0</v>
      </c>
      <c r="BE1500" s="11">
        <f>BE1501+BE1503+BE1505</f>
        <v>0</v>
      </c>
      <c r="BF1500" s="11">
        <f t="shared" si="3745"/>
        <v>126379.454</v>
      </c>
      <c r="BG1500" s="11">
        <f t="shared" si="3746"/>
        <v>131320.51300000001</v>
      </c>
      <c r="BH1500" s="11">
        <f t="shared" si="3747"/>
        <v>131320.51300000001</v>
      </c>
      <c r="BI1500" s="11">
        <f>BI1501+BI1503+BI1505</f>
        <v>0</v>
      </c>
      <c r="BJ1500" s="11">
        <f>BJ1501+BJ1503+BJ1505</f>
        <v>0</v>
      </c>
      <c r="BK1500" s="11">
        <f>BK1501+BK1503+BK1505</f>
        <v>0</v>
      </c>
      <c r="BL1500" s="11">
        <f t="shared" si="3718"/>
        <v>126379.454</v>
      </c>
      <c r="BM1500" s="11">
        <f>BM1501+BM1503+BM1505</f>
        <v>0</v>
      </c>
      <c r="BN1500" s="43">
        <f t="shared" si="3757"/>
        <v>126379.454</v>
      </c>
      <c r="BO1500" s="11">
        <f t="shared" si="3761"/>
        <v>131320.51300000001</v>
      </c>
      <c r="BP1500" s="11">
        <f>BP1501+BP1503+BP1505</f>
        <v>0</v>
      </c>
      <c r="BQ1500" s="43">
        <f t="shared" si="3758"/>
        <v>131320.51300000001</v>
      </c>
      <c r="BR1500" s="11">
        <f t="shared" si="3762"/>
        <v>131320.51300000001</v>
      </c>
      <c r="BS1500" s="11">
        <f>BS1501+BS1503+BS1505</f>
        <v>0</v>
      </c>
      <c r="BT1500" s="43">
        <f t="shared" si="3759"/>
        <v>131320.51300000001</v>
      </c>
      <c r="BU1500" s="11">
        <f>BU1501+BU1503+BU1505</f>
        <v>0</v>
      </c>
      <c r="BV1500" s="21"/>
      <c r="BW1500" s="21"/>
      <c r="BX1500" s="1" t="str">
        <f t="shared" si="3763"/>
        <v/>
      </c>
    </row>
    <row r="1501" spans="1:77" ht="78" customHeight="1" x14ac:dyDescent="0.3">
      <c r="A1501" s="62" t="s">
        <v>970</v>
      </c>
      <c r="B1501" s="63" t="s">
        <v>167</v>
      </c>
      <c r="C1501" s="62"/>
      <c r="D1501" s="62"/>
      <c r="E1501" s="64" t="s">
        <v>168</v>
      </c>
      <c r="F1501" s="11">
        <f t="shared" ref="F1501:K1501" si="3766">F1502</f>
        <v>92852.9</v>
      </c>
      <c r="G1501" s="11">
        <f t="shared" si="3766"/>
        <v>95707.8</v>
      </c>
      <c r="H1501" s="11">
        <f t="shared" si="3766"/>
        <v>95707.8</v>
      </c>
      <c r="I1501" s="11">
        <f t="shared" si="3766"/>
        <v>0</v>
      </c>
      <c r="J1501" s="11">
        <f t="shared" si="3766"/>
        <v>0</v>
      </c>
      <c r="K1501" s="11">
        <f t="shared" si="3766"/>
        <v>0</v>
      </c>
      <c r="L1501" s="11">
        <f t="shared" si="3612"/>
        <v>92852.9</v>
      </c>
      <c r="M1501" s="11">
        <f t="shared" si="3613"/>
        <v>95707.8</v>
      </c>
      <c r="N1501" s="11">
        <f t="shared" si="3614"/>
        <v>95707.8</v>
      </c>
      <c r="O1501" s="11">
        <f>O1502</f>
        <v>17007.7</v>
      </c>
      <c r="P1501" s="11">
        <f>P1502</f>
        <v>21100.1</v>
      </c>
      <c r="Q1501" s="11">
        <f>Q1502</f>
        <v>21100.1</v>
      </c>
      <c r="R1501" s="11">
        <f t="shared" si="3724"/>
        <v>109860.59999999999</v>
      </c>
      <c r="S1501" s="11">
        <f t="shared" si="3725"/>
        <v>116807.9</v>
      </c>
      <c r="T1501" s="11">
        <f t="shared" si="3726"/>
        <v>116807.9</v>
      </c>
      <c r="U1501" s="11">
        <f>U1502</f>
        <v>0</v>
      </c>
      <c r="V1501" s="11">
        <f>V1502</f>
        <v>0</v>
      </c>
      <c r="W1501" s="11">
        <f>W1502</f>
        <v>0</v>
      </c>
      <c r="X1501" s="11">
        <f t="shared" si="3727"/>
        <v>109860.59999999999</v>
      </c>
      <c r="Y1501" s="11">
        <f t="shared" si="3728"/>
        <v>116807.9</v>
      </c>
      <c r="Z1501" s="11">
        <f t="shared" si="3729"/>
        <v>116807.9</v>
      </c>
      <c r="AA1501" s="11">
        <f>AA1502</f>
        <v>0</v>
      </c>
      <c r="AB1501" s="11">
        <f>AB1502</f>
        <v>0</v>
      </c>
      <c r="AC1501" s="11">
        <f>AC1502</f>
        <v>0</v>
      </c>
      <c r="AD1501" s="11">
        <f t="shared" si="3730"/>
        <v>109860.59999999999</v>
      </c>
      <c r="AE1501" s="11">
        <f t="shared" si="3731"/>
        <v>116807.9</v>
      </c>
      <c r="AF1501" s="11">
        <f t="shared" si="3732"/>
        <v>116807.9</v>
      </c>
      <c r="AG1501" s="11">
        <f>AG1502</f>
        <v>0</v>
      </c>
      <c r="AH1501" s="11">
        <f t="shared" si="3733"/>
        <v>109860.59999999999</v>
      </c>
      <c r="AI1501" s="11">
        <f t="shared" si="3734"/>
        <v>116807.9</v>
      </c>
      <c r="AJ1501" s="11">
        <f t="shared" si="3735"/>
        <v>116807.9</v>
      </c>
      <c r="AK1501" s="11">
        <f>AK1502</f>
        <v>0</v>
      </c>
      <c r="AL1501" s="11">
        <f>AL1502</f>
        <v>0</v>
      </c>
      <c r="AM1501" s="11">
        <f>AM1502</f>
        <v>0</v>
      </c>
      <c r="AN1501" s="11">
        <f t="shared" si="3736"/>
        <v>109860.59999999999</v>
      </c>
      <c r="AO1501" s="11">
        <f t="shared" si="3737"/>
        <v>116807.9</v>
      </c>
      <c r="AP1501" s="11">
        <f t="shared" si="3738"/>
        <v>116807.9</v>
      </c>
      <c r="AQ1501" s="11">
        <f>AQ1502</f>
        <v>0</v>
      </c>
      <c r="AR1501" s="11">
        <f>AR1502</f>
        <v>0</v>
      </c>
      <c r="AS1501" s="11">
        <f>AS1502</f>
        <v>0</v>
      </c>
      <c r="AT1501" s="11">
        <f t="shared" si="3739"/>
        <v>109860.59999999999</v>
      </c>
      <c r="AU1501" s="11">
        <f t="shared" si="3740"/>
        <v>116807.9</v>
      </c>
      <c r="AV1501" s="11">
        <f t="shared" si="3741"/>
        <v>116807.9</v>
      </c>
      <c r="AW1501" s="11">
        <f>AW1502</f>
        <v>0</v>
      </c>
      <c r="AX1501" s="11">
        <f>AX1502</f>
        <v>0</v>
      </c>
      <c r="AY1501" s="11">
        <f>AY1502</f>
        <v>0</v>
      </c>
      <c r="AZ1501" s="11">
        <f t="shared" si="3742"/>
        <v>109860.59999999999</v>
      </c>
      <c r="BA1501" s="11">
        <f t="shared" si="3743"/>
        <v>116807.9</v>
      </c>
      <c r="BB1501" s="11">
        <f t="shared" si="3744"/>
        <v>116807.9</v>
      </c>
      <c r="BC1501" s="11">
        <f>BC1502</f>
        <v>0</v>
      </c>
      <c r="BD1501" s="11">
        <f>BD1502</f>
        <v>0</v>
      </c>
      <c r="BE1501" s="11">
        <f>BE1502</f>
        <v>0</v>
      </c>
      <c r="BF1501" s="11">
        <f t="shared" si="3745"/>
        <v>109860.59999999999</v>
      </c>
      <c r="BG1501" s="11">
        <f t="shared" si="3746"/>
        <v>116807.9</v>
      </c>
      <c r="BH1501" s="11">
        <f t="shared" si="3747"/>
        <v>116807.9</v>
      </c>
      <c r="BI1501" s="11">
        <f>BI1502</f>
        <v>0</v>
      </c>
      <c r="BJ1501" s="11">
        <f>BJ1502</f>
        <v>0</v>
      </c>
      <c r="BK1501" s="11">
        <f>BK1502</f>
        <v>0</v>
      </c>
      <c r="BL1501" s="11">
        <f t="shared" si="3718"/>
        <v>109860.59999999999</v>
      </c>
      <c r="BM1501" s="11">
        <f>BM1502</f>
        <v>0</v>
      </c>
      <c r="BN1501" s="43">
        <f t="shared" si="3757"/>
        <v>109860.59999999999</v>
      </c>
      <c r="BO1501" s="11">
        <f t="shared" si="3761"/>
        <v>116807.9</v>
      </c>
      <c r="BP1501" s="11">
        <f>BP1502</f>
        <v>0</v>
      </c>
      <c r="BQ1501" s="43">
        <f t="shared" si="3758"/>
        <v>116807.9</v>
      </c>
      <c r="BR1501" s="11">
        <f t="shared" si="3762"/>
        <v>116807.9</v>
      </c>
      <c r="BS1501" s="11">
        <f>BS1502</f>
        <v>0</v>
      </c>
      <c r="BT1501" s="43">
        <f t="shared" si="3759"/>
        <v>116807.9</v>
      </c>
      <c r="BU1501" s="11">
        <f>BU1502</f>
        <v>0</v>
      </c>
      <c r="BV1501" s="21"/>
      <c r="BW1501" s="21"/>
      <c r="BX1501" s="1" t="str">
        <f t="shared" si="3763"/>
        <v/>
      </c>
    </row>
    <row r="1502" spans="1:77" ht="15.6" customHeight="1" x14ac:dyDescent="0.3">
      <c r="A1502" s="62" t="s">
        <v>970</v>
      </c>
      <c r="B1502" s="63" t="s">
        <v>167</v>
      </c>
      <c r="C1502" s="62" t="s">
        <v>43</v>
      </c>
      <c r="D1502" s="62" t="s">
        <v>44</v>
      </c>
      <c r="E1502" s="64" t="s">
        <v>45</v>
      </c>
      <c r="F1502" s="11">
        <v>92852.9</v>
      </c>
      <c r="G1502" s="11">
        <v>95707.8</v>
      </c>
      <c r="H1502" s="11">
        <v>95707.8</v>
      </c>
      <c r="I1502" s="11"/>
      <c r="J1502" s="11"/>
      <c r="K1502" s="11"/>
      <c r="L1502" s="11">
        <f t="shared" si="3612"/>
        <v>92852.9</v>
      </c>
      <c r="M1502" s="11">
        <f t="shared" si="3613"/>
        <v>95707.8</v>
      </c>
      <c r="N1502" s="11">
        <f t="shared" si="3614"/>
        <v>95707.8</v>
      </c>
      <c r="O1502" s="11">
        <v>17007.7</v>
      </c>
      <c r="P1502" s="11">
        <v>21100.1</v>
      </c>
      <c r="Q1502" s="11">
        <v>21100.1</v>
      </c>
      <c r="R1502" s="11">
        <f t="shared" si="3724"/>
        <v>109860.59999999999</v>
      </c>
      <c r="S1502" s="11">
        <f t="shared" si="3725"/>
        <v>116807.9</v>
      </c>
      <c r="T1502" s="11">
        <f t="shared" si="3726"/>
        <v>116807.9</v>
      </c>
      <c r="U1502" s="11"/>
      <c r="V1502" s="11"/>
      <c r="W1502" s="11"/>
      <c r="X1502" s="11">
        <f t="shared" si="3727"/>
        <v>109860.59999999999</v>
      </c>
      <c r="Y1502" s="11">
        <f t="shared" si="3728"/>
        <v>116807.9</v>
      </c>
      <c r="Z1502" s="11">
        <f t="shared" si="3729"/>
        <v>116807.9</v>
      </c>
      <c r="AA1502" s="11"/>
      <c r="AB1502" s="11"/>
      <c r="AC1502" s="11"/>
      <c r="AD1502" s="11">
        <f t="shared" si="3730"/>
        <v>109860.59999999999</v>
      </c>
      <c r="AE1502" s="11">
        <f t="shared" si="3731"/>
        <v>116807.9</v>
      </c>
      <c r="AF1502" s="11">
        <f t="shared" si="3732"/>
        <v>116807.9</v>
      </c>
      <c r="AG1502" s="11"/>
      <c r="AH1502" s="11">
        <f t="shared" si="3733"/>
        <v>109860.59999999999</v>
      </c>
      <c r="AI1502" s="11">
        <f t="shared" si="3734"/>
        <v>116807.9</v>
      </c>
      <c r="AJ1502" s="11">
        <f t="shared" si="3735"/>
        <v>116807.9</v>
      </c>
      <c r="AK1502" s="11"/>
      <c r="AL1502" s="11"/>
      <c r="AM1502" s="11"/>
      <c r="AN1502" s="11">
        <f t="shared" si="3736"/>
        <v>109860.59999999999</v>
      </c>
      <c r="AO1502" s="11">
        <f t="shared" si="3737"/>
        <v>116807.9</v>
      </c>
      <c r="AP1502" s="11">
        <f t="shared" si="3738"/>
        <v>116807.9</v>
      </c>
      <c r="AQ1502" s="11"/>
      <c r="AR1502" s="11"/>
      <c r="AS1502" s="11"/>
      <c r="AT1502" s="11">
        <f t="shared" si="3739"/>
        <v>109860.59999999999</v>
      </c>
      <c r="AU1502" s="11">
        <f t="shared" si="3740"/>
        <v>116807.9</v>
      </c>
      <c r="AV1502" s="11">
        <f t="shared" si="3741"/>
        <v>116807.9</v>
      </c>
      <c r="AW1502" s="11"/>
      <c r="AX1502" s="11"/>
      <c r="AY1502" s="11"/>
      <c r="AZ1502" s="11">
        <f t="shared" si="3742"/>
        <v>109860.59999999999</v>
      </c>
      <c r="BA1502" s="11">
        <f t="shared" si="3743"/>
        <v>116807.9</v>
      </c>
      <c r="BB1502" s="11">
        <f t="shared" si="3744"/>
        <v>116807.9</v>
      </c>
      <c r="BC1502" s="11"/>
      <c r="BD1502" s="11"/>
      <c r="BE1502" s="11"/>
      <c r="BF1502" s="11">
        <f t="shared" si="3745"/>
        <v>109860.59999999999</v>
      </c>
      <c r="BG1502" s="11">
        <f t="shared" si="3746"/>
        <v>116807.9</v>
      </c>
      <c r="BH1502" s="11">
        <f t="shared" si="3747"/>
        <v>116807.9</v>
      </c>
      <c r="BI1502" s="11"/>
      <c r="BJ1502" s="11"/>
      <c r="BK1502" s="11"/>
      <c r="BL1502" s="11">
        <f t="shared" si="3718"/>
        <v>109860.59999999999</v>
      </c>
      <c r="BM1502" s="11"/>
      <c r="BN1502" s="43">
        <f t="shared" si="3757"/>
        <v>109860.59999999999</v>
      </c>
      <c r="BO1502" s="11">
        <f t="shared" si="3761"/>
        <v>116807.9</v>
      </c>
      <c r="BP1502" s="11"/>
      <c r="BQ1502" s="43">
        <f t="shared" si="3758"/>
        <v>116807.9</v>
      </c>
      <c r="BR1502" s="11">
        <f t="shared" si="3762"/>
        <v>116807.9</v>
      </c>
      <c r="BS1502" s="11"/>
      <c r="BT1502" s="43">
        <f t="shared" si="3759"/>
        <v>116807.9</v>
      </c>
      <c r="BU1502" s="11"/>
      <c r="BV1502" s="21"/>
      <c r="BW1502" s="21"/>
      <c r="BX1502" s="1" t="str">
        <f t="shared" si="3763"/>
        <v>0113</v>
      </c>
    </row>
    <row r="1503" spans="1:77" ht="31.2" customHeight="1" x14ac:dyDescent="0.3">
      <c r="A1503" s="62" t="s">
        <v>970</v>
      </c>
      <c r="B1503" s="63" t="s">
        <v>64</v>
      </c>
      <c r="C1503" s="62"/>
      <c r="D1503" s="62"/>
      <c r="E1503" s="64" t="s">
        <v>65</v>
      </c>
      <c r="F1503" s="11">
        <f t="shared" ref="F1503:K1503" si="3767">F1504</f>
        <v>15976.699999999999</v>
      </c>
      <c r="G1503" s="11">
        <f t="shared" si="3767"/>
        <v>13945.3</v>
      </c>
      <c r="H1503" s="11">
        <f t="shared" si="3767"/>
        <v>13945.3</v>
      </c>
      <c r="I1503" s="11">
        <f t="shared" si="3767"/>
        <v>0</v>
      </c>
      <c r="J1503" s="11">
        <f t="shared" si="3767"/>
        <v>0</v>
      </c>
      <c r="K1503" s="11">
        <f t="shared" si="3767"/>
        <v>0</v>
      </c>
      <c r="L1503" s="11">
        <f t="shared" si="3612"/>
        <v>15976.699999999999</v>
      </c>
      <c r="M1503" s="11">
        <f t="shared" si="3613"/>
        <v>13945.3</v>
      </c>
      <c r="N1503" s="11">
        <f t="shared" si="3614"/>
        <v>13945.3</v>
      </c>
      <c r="O1503" s="11">
        <f>O1504</f>
        <v>520.154</v>
      </c>
      <c r="P1503" s="11">
        <f>P1504</f>
        <v>545.31299999999999</v>
      </c>
      <c r="Q1503" s="11">
        <f>Q1504</f>
        <v>545.31299999999999</v>
      </c>
      <c r="R1503" s="11">
        <f t="shared" si="3724"/>
        <v>16496.853999999999</v>
      </c>
      <c r="S1503" s="11">
        <f t="shared" si="3725"/>
        <v>14490.612999999999</v>
      </c>
      <c r="T1503" s="11">
        <f t="shared" si="3726"/>
        <v>14490.612999999999</v>
      </c>
      <c r="U1503" s="11">
        <f>U1504</f>
        <v>0</v>
      </c>
      <c r="V1503" s="11">
        <f>V1504</f>
        <v>0</v>
      </c>
      <c r="W1503" s="11">
        <f>W1504</f>
        <v>0</v>
      </c>
      <c r="X1503" s="11">
        <f t="shared" si="3727"/>
        <v>16496.853999999999</v>
      </c>
      <c r="Y1503" s="11">
        <f t="shared" si="3728"/>
        <v>14490.612999999999</v>
      </c>
      <c r="Z1503" s="11">
        <f t="shared" si="3729"/>
        <v>14490.612999999999</v>
      </c>
      <c r="AA1503" s="11">
        <f>AA1504</f>
        <v>0</v>
      </c>
      <c r="AB1503" s="11">
        <f>AB1504</f>
        <v>0</v>
      </c>
      <c r="AC1503" s="11">
        <f>AC1504</f>
        <v>0</v>
      </c>
      <c r="AD1503" s="11">
        <f t="shared" si="3730"/>
        <v>16496.853999999999</v>
      </c>
      <c r="AE1503" s="11">
        <f t="shared" si="3731"/>
        <v>14490.612999999999</v>
      </c>
      <c r="AF1503" s="11">
        <f t="shared" si="3732"/>
        <v>14490.612999999999</v>
      </c>
      <c r="AG1503" s="11">
        <f>AG1504</f>
        <v>0</v>
      </c>
      <c r="AH1503" s="11">
        <f t="shared" si="3733"/>
        <v>16496.853999999999</v>
      </c>
      <c r="AI1503" s="11">
        <f t="shared" si="3734"/>
        <v>14490.612999999999</v>
      </c>
      <c r="AJ1503" s="11">
        <f t="shared" si="3735"/>
        <v>14490.612999999999</v>
      </c>
      <c r="AK1503" s="11">
        <f>AK1504</f>
        <v>0</v>
      </c>
      <c r="AL1503" s="11">
        <f>AL1504</f>
        <v>0</v>
      </c>
      <c r="AM1503" s="11">
        <f>AM1504</f>
        <v>0</v>
      </c>
      <c r="AN1503" s="11">
        <f t="shared" si="3736"/>
        <v>16496.853999999999</v>
      </c>
      <c r="AO1503" s="11">
        <f t="shared" si="3737"/>
        <v>14490.612999999999</v>
      </c>
      <c r="AP1503" s="11">
        <f t="shared" si="3738"/>
        <v>14490.612999999999</v>
      </c>
      <c r="AQ1503" s="11">
        <f>AQ1504</f>
        <v>0</v>
      </c>
      <c r="AR1503" s="11">
        <f>AR1504</f>
        <v>0</v>
      </c>
      <c r="AS1503" s="11">
        <f>AS1504</f>
        <v>0</v>
      </c>
      <c r="AT1503" s="11">
        <f t="shared" si="3739"/>
        <v>16496.853999999999</v>
      </c>
      <c r="AU1503" s="11">
        <f t="shared" si="3740"/>
        <v>14490.612999999999</v>
      </c>
      <c r="AV1503" s="11">
        <f t="shared" si="3741"/>
        <v>14490.612999999999</v>
      </c>
      <c r="AW1503" s="11">
        <f>AW1504</f>
        <v>0</v>
      </c>
      <c r="AX1503" s="11">
        <f>AX1504</f>
        <v>0</v>
      </c>
      <c r="AY1503" s="11">
        <f>AY1504</f>
        <v>0</v>
      </c>
      <c r="AZ1503" s="11">
        <f t="shared" si="3742"/>
        <v>16496.853999999999</v>
      </c>
      <c r="BA1503" s="11">
        <f t="shared" si="3743"/>
        <v>14490.612999999999</v>
      </c>
      <c r="BB1503" s="11">
        <f t="shared" si="3744"/>
        <v>14490.612999999999</v>
      </c>
      <c r="BC1503" s="11">
        <f>BC1504</f>
        <v>0</v>
      </c>
      <c r="BD1503" s="11">
        <f>BD1504</f>
        <v>0</v>
      </c>
      <c r="BE1503" s="11">
        <f>BE1504</f>
        <v>0</v>
      </c>
      <c r="BF1503" s="11">
        <f t="shared" si="3745"/>
        <v>16496.853999999999</v>
      </c>
      <c r="BG1503" s="11">
        <f t="shared" si="3746"/>
        <v>14490.612999999999</v>
      </c>
      <c r="BH1503" s="11">
        <f t="shared" si="3747"/>
        <v>14490.612999999999</v>
      </c>
      <c r="BI1503" s="11">
        <f>BI1504</f>
        <v>0</v>
      </c>
      <c r="BJ1503" s="11">
        <f>BJ1504</f>
        <v>0</v>
      </c>
      <c r="BK1503" s="11">
        <f>BK1504</f>
        <v>0</v>
      </c>
      <c r="BL1503" s="11">
        <f t="shared" si="3718"/>
        <v>16496.853999999999</v>
      </c>
      <c r="BM1503" s="11">
        <f>BM1504</f>
        <v>0</v>
      </c>
      <c r="BN1503" s="43">
        <f t="shared" si="3757"/>
        <v>16496.853999999999</v>
      </c>
      <c r="BO1503" s="11">
        <f t="shared" si="3761"/>
        <v>14490.612999999999</v>
      </c>
      <c r="BP1503" s="11">
        <f>BP1504</f>
        <v>0</v>
      </c>
      <c r="BQ1503" s="43">
        <f t="shared" si="3758"/>
        <v>14490.612999999999</v>
      </c>
      <c r="BR1503" s="11">
        <f t="shared" si="3762"/>
        <v>14490.612999999999</v>
      </c>
      <c r="BS1503" s="11">
        <f>BS1504</f>
        <v>0</v>
      </c>
      <c r="BT1503" s="43">
        <f t="shared" si="3759"/>
        <v>14490.612999999999</v>
      </c>
      <c r="BU1503" s="11">
        <f>BU1504</f>
        <v>0</v>
      </c>
      <c r="BV1503" s="21"/>
      <c r="BW1503" s="21"/>
      <c r="BX1503" s="1" t="str">
        <f t="shared" si="3763"/>
        <v/>
      </c>
    </row>
    <row r="1504" spans="1:77" ht="15.6" customHeight="1" x14ac:dyDescent="0.3">
      <c r="A1504" s="62" t="s">
        <v>970</v>
      </c>
      <c r="B1504" s="63" t="s">
        <v>64</v>
      </c>
      <c r="C1504" s="62" t="s">
        <v>43</v>
      </c>
      <c r="D1504" s="62" t="s">
        <v>44</v>
      </c>
      <c r="E1504" s="64" t="s">
        <v>45</v>
      </c>
      <c r="F1504" s="11">
        <v>15976.699999999999</v>
      </c>
      <c r="G1504" s="11">
        <v>13945.3</v>
      </c>
      <c r="H1504" s="11">
        <v>13945.3</v>
      </c>
      <c r="I1504" s="11"/>
      <c r="J1504" s="11"/>
      <c r="K1504" s="11"/>
      <c r="L1504" s="11">
        <f t="shared" si="3612"/>
        <v>15976.699999999999</v>
      </c>
      <c r="M1504" s="11">
        <f t="shared" si="3613"/>
        <v>13945.3</v>
      </c>
      <c r="N1504" s="11">
        <f t="shared" si="3614"/>
        <v>13945.3</v>
      </c>
      <c r="O1504" s="11">
        <v>520.154</v>
      </c>
      <c r="P1504" s="11">
        <v>545.31299999999999</v>
      </c>
      <c r="Q1504" s="11">
        <v>545.31299999999999</v>
      </c>
      <c r="R1504" s="11">
        <f t="shared" si="3724"/>
        <v>16496.853999999999</v>
      </c>
      <c r="S1504" s="11">
        <f t="shared" si="3725"/>
        <v>14490.612999999999</v>
      </c>
      <c r="T1504" s="11">
        <f t="shared" si="3726"/>
        <v>14490.612999999999</v>
      </c>
      <c r="U1504" s="11"/>
      <c r="V1504" s="11"/>
      <c r="W1504" s="11"/>
      <c r="X1504" s="11">
        <f t="shared" si="3727"/>
        <v>16496.853999999999</v>
      </c>
      <c r="Y1504" s="11">
        <f t="shared" si="3728"/>
        <v>14490.612999999999</v>
      </c>
      <c r="Z1504" s="11">
        <f t="shared" si="3729"/>
        <v>14490.612999999999</v>
      </c>
      <c r="AA1504" s="11"/>
      <c r="AB1504" s="11"/>
      <c r="AC1504" s="11"/>
      <c r="AD1504" s="11">
        <f t="shared" si="3730"/>
        <v>16496.853999999999</v>
      </c>
      <c r="AE1504" s="11">
        <f t="shared" si="3731"/>
        <v>14490.612999999999</v>
      </c>
      <c r="AF1504" s="11">
        <f t="shared" si="3732"/>
        <v>14490.612999999999</v>
      </c>
      <c r="AG1504" s="11"/>
      <c r="AH1504" s="11">
        <f t="shared" si="3733"/>
        <v>16496.853999999999</v>
      </c>
      <c r="AI1504" s="11">
        <f t="shared" si="3734"/>
        <v>14490.612999999999</v>
      </c>
      <c r="AJ1504" s="11">
        <f t="shared" si="3735"/>
        <v>14490.612999999999</v>
      </c>
      <c r="AK1504" s="11"/>
      <c r="AL1504" s="11"/>
      <c r="AM1504" s="11"/>
      <c r="AN1504" s="11">
        <f t="shared" si="3736"/>
        <v>16496.853999999999</v>
      </c>
      <c r="AO1504" s="11">
        <f t="shared" si="3737"/>
        <v>14490.612999999999</v>
      </c>
      <c r="AP1504" s="11">
        <f t="shared" si="3738"/>
        <v>14490.612999999999</v>
      </c>
      <c r="AQ1504" s="11"/>
      <c r="AR1504" s="11"/>
      <c r="AS1504" s="11"/>
      <c r="AT1504" s="11">
        <f t="shared" si="3739"/>
        <v>16496.853999999999</v>
      </c>
      <c r="AU1504" s="11">
        <f t="shared" si="3740"/>
        <v>14490.612999999999</v>
      </c>
      <c r="AV1504" s="11">
        <f t="shared" si="3741"/>
        <v>14490.612999999999</v>
      </c>
      <c r="AW1504" s="11"/>
      <c r="AX1504" s="11"/>
      <c r="AY1504" s="11"/>
      <c r="AZ1504" s="11">
        <f t="shared" si="3742"/>
        <v>16496.853999999999</v>
      </c>
      <c r="BA1504" s="11">
        <f t="shared" si="3743"/>
        <v>14490.612999999999</v>
      </c>
      <c r="BB1504" s="11">
        <f t="shared" si="3744"/>
        <v>14490.612999999999</v>
      </c>
      <c r="BC1504" s="11"/>
      <c r="BD1504" s="11"/>
      <c r="BE1504" s="11"/>
      <c r="BF1504" s="11">
        <f t="shared" si="3745"/>
        <v>16496.853999999999</v>
      </c>
      <c r="BG1504" s="11">
        <f t="shared" si="3746"/>
        <v>14490.612999999999</v>
      </c>
      <c r="BH1504" s="11">
        <f t="shared" si="3747"/>
        <v>14490.612999999999</v>
      </c>
      <c r="BI1504" s="11"/>
      <c r="BJ1504" s="11"/>
      <c r="BK1504" s="11"/>
      <c r="BL1504" s="11">
        <f t="shared" si="3718"/>
        <v>16496.853999999999</v>
      </c>
      <c r="BM1504" s="11"/>
      <c r="BN1504" s="43">
        <f t="shared" si="3757"/>
        <v>16496.853999999999</v>
      </c>
      <c r="BO1504" s="11">
        <f t="shared" si="3761"/>
        <v>14490.612999999999</v>
      </c>
      <c r="BP1504" s="11"/>
      <c r="BQ1504" s="43">
        <f t="shared" si="3758"/>
        <v>14490.612999999999</v>
      </c>
      <c r="BR1504" s="11">
        <f t="shared" si="3762"/>
        <v>14490.612999999999</v>
      </c>
      <c r="BS1504" s="11"/>
      <c r="BT1504" s="43">
        <f t="shared" si="3759"/>
        <v>14490.612999999999</v>
      </c>
      <c r="BU1504" s="11"/>
      <c r="BV1504" s="21"/>
      <c r="BW1504" s="21"/>
      <c r="BX1504" s="1" t="str">
        <f t="shared" si="3763"/>
        <v>0113</v>
      </c>
    </row>
    <row r="1505" spans="1:77" ht="15.6" customHeight="1" x14ac:dyDescent="0.3">
      <c r="A1505" s="62" t="s">
        <v>970</v>
      </c>
      <c r="B1505" s="63" t="s">
        <v>58</v>
      </c>
      <c r="C1505" s="62"/>
      <c r="D1505" s="62"/>
      <c r="E1505" s="64" t="s">
        <v>59</v>
      </c>
      <c r="F1505" s="11">
        <f t="shared" ref="F1505:K1505" si="3768">F1506</f>
        <v>22</v>
      </c>
      <c r="G1505" s="11">
        <f t="shared" si="3768"/>
        <v>22</v>
      </c>
      <c r="H1505" s="11">
        <f t="shared" si="3768"/>
        <v>22</v>
      </c>
      <c r="I1505" s="11">
        <f t="shared" si="3768"/>
        <v>0</v>
      </c>
      <c r="J1505" s="11">
        <f t="shared" si="3768"/>
        <v>0</v>
      </c>
      <c r="K1505" s="11">
        <f t="shared" si="3768"/>
        <v>0</v>
      </c>
      <c r="L1505" s="11">
        <f t="shared" si="3612"/>
        <v>22</v>
      </c>
      <c r="M1505" s="11">
        <f t="shared" si="3613"/>
        <v>22</v>
      </c>
      <c r="N1505" s="11">
        <f t="shared" si="3614"/>
        <v>22</v>
      </c>
      <c r="O1505" s="11">
        <f>O1506</f>
        <v>0</v>
      </c>
      <c r="P1505" s="11">
        <f>P1506</f>
        <v>0</v>
      </c>
      <c r="Q1505" s="11">
        <f>Q1506</f>
        <v>0</v>
      </c>
      <c r="R1505" s="11">
        <f t="shared" si="3724"/>
        <v>22</v>
      </c>
      <c r="S1505" s="11">
        <f t="shared" si="3725"/>
        <v>22</v>
      </c>
      <c r="T1505" s="11">
        <f t="shared" si="3726"/>
        <v>22</v>
      </c>
      <c r="U1505" s="11">
        <f>U1506</f>
        <v>0</v>
      </c>
      <c r="V1505" s="11">
        <f>V1506</f>
        <v>0</v>
      </c>
      <c r="W1505" s="11">
        <f>W1506</f>
        <v>0</v>
      </c>
      <c r="X1505" s="11">
        <f t="shared" si="3727"/>
        <v>22</v>
      </c>
      <c r="Y1505" s="11">
        <f t="shared" si="3728"/>
        <v>22</v>
      </c>
      <c r="Z1505" s="11">
        <f t="shared" si="3729"/>
        <v>22</v>
      </c>
      <c r="AA1505" s="11">
        <f>AA1506</f>
        <v>0</v>
      </c>
      <c r="AB1505" s="11">
        <f>AB1506</f>
        <v>0</v>
      </c>
      <c r="AC1505" s="11">
        <f>AC1506</f>
        <v>0</v>
      </c>
      <c r="AD1505" s="11">
        <f t="shared" si="3730"/>
        <v>22</v>
      </c>
      <c r="AE1505" s="11">
        <f t="shared" si="3731"/>
        <v>22</v>
      </c>
      <c r="AF1505" s="11">
        <f t="shared" si="3732"/>
        <v>22</v>
      </c>
      <c r="AG1505" s="11">
        <f>AG1506</f>
        <v>0</v>
      </c>
      <c r="AH1505" s="11">
        <f t="shared" si="3733"/>
        <v>22</v>
      </c>
      <c r="AI1505" s="11">
        <f t="shared" si="3734"/>
        <v>22</v>
      </c>
      <c r="AJ1505" s="11">
        <f t="shared" si="3735"/>
        <v>22</v>
      </c>
      <c r="AK1505" s="11">
        <f>AK1506</f>
        <v>0</v>
      </c>
      <c r="AL1505" s="11">
        <f>AL1506</f>
        <v>0</v>
      </c>
      <c r="AM1505" s="11">
        <f>AM1506</f>
        <v>0</v>
      </c>
      <c r="AN1505" s="11">
        <f t="shared" si="3736"/>
        <v>22</v>
      </c>
      <c r="AO1505" s="11">
        <f t="shared" si="3737"/>
        <v>22</v>
      </c>
      <c r="AP1505" s="11">
        <f t="shared" si="3738"/>
        <v>22</v>
      </c>
      <c r="AQ1505" s="11">
        <f>AQ1506</f>
        <v>0</v>
      </c>
      <c r="AR1505" s="11">
        <f>AR1506</f>
        <v>0</v>
      </c>
      <c r="AS1505" s="11">
        <f>AS1506</f>
        <v>0</v>
      </c>
      <c r="AT1505" s="11">
        <f t="shared" si="3739"/>
        <v>22</v>
      </c>
      <c r="AU1505" s="11">
        <f t="shared" si="3740"/>
        <v>22</v>
      </c>
      <c r="AV1505" s="11">
        <f t="shared" si="3741"/>
        <v>22</v>
      </c>
      <c r="AW1505" s="11">
        <f>AW1506</f>
        <v>0</v>
      </c>
      <c r="AX1505" s="11">
        <f>AX1506</f>
        <v>0</v>
      </c>
      <c r="AY1505" s="11">
        <f>AY1506</f>
        <v>0</v>
      </c>
      <c r="AZ1505" s="11">
        <f t="shared" si="3742"/>
        <v>22</v>
      </c>
      <c r="BA1505" s="11">
        <f t="shared" si="3743"/>
        <v>22</v>
      </c>
      <c r="BB1505" s="11">
        <f t="shared" si="3744"/>
        <v>22</v>
      </c>
      <c r="BC1505" s="11">
        <f>BC1506</f>
        <v>0</v>
      </c>
      <c r="BD1505" s="11">
        <f>BD1506</f>
        <v>0</v>
      </c>
      <c r="BE1505" s="11">
        <f>BE1506</f>
        <v>0</v>
      </c>
      <c r="BF1505" s="11">
        <f t="shared" si="3745"/>
        <v>22</v>
      </c>
      <c r="BG1505" s="11">
        <f t="shared" si="3746"/>
        <v>22</v>
      </c>
      <c r="BH1505" s="11">
        <f t="shared" si="3747"/>
        <v>22</v>
      </c>
      <c r="BI1505" s="11">
        <f>BI1506</f>
        <v>0</v>
      </c>
      <c r="BJ1505" s="11">
        <f>BJ1506</f>
        <v>0</v>
      </c>
      <c r="BK1505" s="11">
        <f>BK1506</f>
        <v>0</v>
      </c>
      <c r="BL1505" s="11">
        <f t="shared" si="3718"/>
        <v>22</v>
      </c>
      <c r="BM1505" s="11">
        <f>BM1506</f>
        <v>0</v>
      </c>
      <c r="BN1505" s="43">
        <f t="shared" si="3757"/>
        <v>22</v>
      </c>
      <c r="BO1505" s="11">
        <f t="shared" si="3761"/>
        <v>22</v>
      </c>
      <c r="BP1505" s="11">
        <f>BP1506</f>
        <v>0</v>
      </c>
      <c r="BQ1505" s="43">
        <f t="shared" si="3758"/>
        <v>22</v>
      </c>
      <c r="BR1505" s="11">
        <f t="shared" si="3762"/>
        <v>22</v>
      </c>
      <c r="BS1505" s="11">
        <f>BS1506</f>
        <v>0</v>
      </c>
      <c r="BT1505" s="43">
        <f t="shared" si="3759"/>
        <v>22</v>
      </c>
      <c r="BU1505" s="11">
        <f>BU1506</f>
        <v>0</v>
      </c>
      <c r="BV1505" s="21"/>
      <c r="BW1505" s="21"/>
      <c r="BX1505" s="1" t="str">
        <f t="shared" si="3763"/>
        <v/>
      </c>
    </row>
    <row r="1506" spans="1:77" ht="15.6" customHeight="1" x14ac:dyDescent="0.3">
      <c r="A1506" s="62" t="s">
        <v>970</v>
      </c>
      <c r="B1506" s="63" t="s">
        <v>58</v>
      </c>
      <c r="C1506" s="62" t="s">
        <v>43</v>
      </c>
      <c r="D1506" s="62" t="s">
        <v>44</v>
      </c>
      <c r="E1506" s="64" t="s">
        <v>45</v>
      </c>
      <c r="F1506" s="11">
        <v>22</v>
      </c>
      <c r="G1506" s="11">
        <v>22</v>
      </c>
      <c r="H1506" s="11">
        <v>22</v>
      </c>
      <c r="I1506" s="11"/>
      <c r="J1506" s="11"/>
      <c r="K1506" s="11"/>
      <c r="L1506" s="11">
        <f t="shared" si="3612"/>
        <v>22</v>
      </c>
      <c r="M1506" s="11">
        <f t="shared" si="3613"/>
        <v>22</v>
      </c>
      <c r="N1506" s="11">
        <f t="shared" si="3614"/>
        <v>22</v>
      </c>
      <c r="O1506" s="11"/>
      <c r="P1506" s="11"/>
      <c r="Q1506" s="11"/>
      <c r="R1506" s="11">
        <f t="shared" si="3724"/>
        <v>22</v>
      </c>
      <c r="S1506" s="11">
        <f t="shared" si="3725"/>
        <v>22</v>
      </c>
      <c r="T1506" s="11">
        <f t="shared" si="3726"/>
        <v>22</v>
      </c>
      <c r="U1506" s="11"/>
      <c r="V1506" s="11"/>
      <c r="W1506" s="11"/>
      <c r="X1506" s="11">
        <f t="shared" si="3727"/>
        <v>22</v>
      </c>
      <c r="Y1506" s="11">
        <f t="shared" si="3728"/>
        <v>22</v>
      </c>
      <c r="Z1506" s="11">
        <f t="shared" si="3729"/>
        <v>22</v>
      </c>
      <c r="AA1506" s="11"/>
      <c r="AB1506" s="11"/>
      <c r="AC1506" s="11"/>
      <c r="AD1506" s="11">
        <f t="shared" si="3730"/>
        <v>22</v>
      </c>
      <c r="AE1506" s="11">
        <f t="shared" si="3731"/>
        <v>22</v>
      </c>
      <c r="AF1506" s="11">
        <f t="shared" si="3732"/>
        <v>22</v>
      </c>
      <c r="AG1506" s="11"/>
      <c r="AH1506" s="11">
        <f t="shared" si="3733"/>
        <v>22</v>
      </c>
      <c r="AI1506" s="11">
        <f t="shared" si="3734"/>
        <v>22</v>
      </c>
      <c r="AJ1506" s="11">
        <f t="shared" si="3735"/>
        <v>22</v>
      </c>
      <c r="AK1506" s="11"/>
      <c r="AL1506" s="11"/>
      <c r="AM1506" s="11"/>
      <c r="AN1506" s="11">
        <f t="shared" si="3736"/>
        <v>22</v>
      </c>
      <c r="AO1506" s="11">
        <f t="shared" si="3737"/>
        <v>22</v>
      </c>
      <c r="AP1506" s="11">
        <f t="shared" si="3738"/>
        <v>22</v>
      </c>
      <c r="AQ1506" s="11"/>
      <c r="AR1506" s="11"/>
      <c r="AS1506" s="11"/>
      <c r="AT1506" s="11">
        <f t="shared" si="3739"/>
        <v>22</v>
      </c>
      <c r="AU1506" s="11">
        <f t="shared" si="3740"/>
        <v>22</v>
      </c>
      <c r="AV1506" s="11">
        <f t="shared" si="3741"/>
        <v>22</v>
      </c>
      <c r="AW1506" s="11"/>
      <c r="AX1506" s="11"/>
      <c r="AY1506" s="11"/>
      <c r="AZ1506" s="11">
        <f t="shared" si="3742"/>
        <v>22</v>
      </c>
      <c r="BA1506" s="11">
        <f t="shared" si="3743"/>
        <v>22</v>
      </c>
      <c r="BB1506" s="11">
        <f t="shared" si="3744"/>
        <v>22</v>
      </c>
      <c r="BC1506" s="11"/>
      <c r="BD1506" s="11"/>
      <c r="BE1506" s="11"/>
      <c r="BF1506" s="11">
        <f t="shared" si="3745"/>
        <v>22</v>
      </c>
      <c r="BG1506" s="11">
        <f t="shared" si="3746"/>
        <v>22</v>
      </c>
      <c r="BH1506" s="11">
        <f t="shared" si="3747"/>
        <v>22</v>
      </c>
      <c r="BI1506" s="11"/>
      <c r="BJ1506" s="11"/>
      <c r="BK1506" s="11"/>
      <c r="BL1506" s="11">
        <f t="shared" si="3718"/>
        <v>22</v>
      </c>
      <c r="BM1506" s="11"/>
      <c r="BN1506" s="43">
        <f t="shared" si="3757"/>
        <v>22</v>
      </c>
      <c r="BO1506" s="11">
        <f t="shared" si="3761"/>
        <v>22</v>
      </c>
      <c r="BP1506" s="11"/>
      <c r="BQ1506" s="43">
        <f t="shared" si="3758"/>
        <v>22</v>
      </c>
      <c r="BR1506" s="11">
        <f t="shared" si="3762"/>
        <v>22</v>
      </c>
      <c r="BS1506" s="11"/>
      <c r="BT1506" s="43">
        <f t="shared" si="3759"/>
        <v>22</v>
      </c>
      <c r="BU1506" s="11"/>
      <c r="BV1506" s="21"/>
      <c r="BW1506" s="21"/>
      <c r="BX1506" s="1" t="str">
        <f t="shared" si="3763"/>
        <v>0113</v>
      </c>
    </row>
    <row r="1507" spans="1:77" s="70" customFormat="1" ht="62.4" customHeight="1" x14ac:dyDescent="0.3">
      <c r="A1507" s="59" t="s">
        <v>971</v>
      </c>
      <c r="B1507" s="60"/>
      <c r="C1507" s="59"/>
      <c r="D1507" s="59"/>
      <c r="E1507" s="61" t="s">
        <v>972</v>
      </c>
      <c r="F1507" s="18">
        <f t="shared" ref="F1507:K1507" si="3769">F1508+F1515+F1520</f>
        <v>278262.69999999995</v>
      </c>
      <c r="G1507" s="18">
        <f t="shared" si="3769"/>
        <v>225482.8</v>
      </c>
      <c r="H1507" s="18">
        <f t="shared" si="3769"/>
        <v>223142.59999999998</v>
      </c>
      <c r="I1507" s="18">
        <f t="shared" si="3769"/>
        <v>11815.8</v>
      </c>
      <c r="J1507" s="18">
        <f t="shared" si="3769"/>
        <v>0</v>
      </c>
      <c r="K1507" s="18">
        <f t="shared" si="3769"/>
        <v>0</v>
      </c>
      <c r="L1507" s="18">
        <f t="shared" si="3612"/>
        <v>290078.49999999994</v>
      </c>
      <c r="M1507" s="18">
        <f t="shared" si="3613"/>
        <v>225482.8</v>
      </c>
      <c r="N1507" s="18">
        <f t="shared" si="3614"/>
        <v>223142.59999999998</v>
      </c>
      <c r="O1507" s="18">
        <f>O1508+O1515+O1520</f>
        <v>56411.684229999999</v>
      </c>
      <c r="P1507" s="18">
        <f>P1508+P1515+P1520</f>
        <v>25741.8</v>
      </c>
      <c r="Q1507" s="18">
        <f>Q1508+Q1515+Q1520</f>
        <v>25741.8</v>
      </c>
      <c r="R1507" s="18">
        <f t="shared" si="3724"/>
        <v>346490.18422999996</v>
      </c>
      <c r="S1507" s="18">
        <f t="shared" si="3725"/>
        <v>251224.59999999998</v>
      </c>
      <c r="T1507" s="18">
        <f t="shared" si="3726"/>
        <v>248884.39999999997</v>
      </c>
      <c r="U1507" s="18">
        <f>U1508+U1515+U1520</f>
        <v>0</v>
      </c>
      <c r="V1507" s="18">
        <f>V1508+V1515+V1520</f>
        <v>0</v>
      </c>
      <c r="W1507" s="18">
        <f>W1508+W1515+W1520</f>
        <v>0</v>
      </c>
      <c r="X1507" s="18">
        <f t="shared" si="3727"/>
        <v>346490.18422999996</v>
      </c>
      <c r="Y1507" s="18">
        <f t="shared" si="3728"/>
        <v>251224.59999999998</v>
      </c>
      <c r="Z1507" s="18">
        <f t="shared" si="3729"/>
        <v>248884.39999999997</v>
      </c>
      <c r="AA1507" s="18">
        <f>AA1508+AA1515+AA1520</f>
        <v>13286.29</v>
      </c>
      <c r="AB1507" s="18">
        <f>AB1508+AB1515+AB1520</f>
        <v>0</v>
      </c>
      <c r="AC1507" s="18">
        <f>AC1508+AC1515+AC1520</f>
        <v>0</v>
      </c>
      <c r="AD1507" s="18">
        <f t="shared" si="3730"/>
        <v>359776.47422999993</v>
      </c>
      <c r="AE1507" s="18">
        <f t="shared" si="3731"/>
        <v>251224.59999999998</v>
      </c>
      <c r="AF1507" s="18">
        <f t="shared" si="3732"/>
        <v>248884.39999999997</v>
      </c>
      <c r="AG1507" s="18">
        <f>AG1508+AG1515+AG1520</f>
        <v>0</v>
      </c>
      <c r="AH1507" s="18">
        <f t="shared" si="3733"/>
        <v>359776.47422999993</v>
      </c>
      <c r="AI1507" s="18">
        <f t="shared" si="3734"/>
        <v>251224.59999999998</v>
      </c>
      <c r="AJ1507" s="18">
        <f t="shared" si="3735"/>
        <v>248884.39999999997</v>
      </c>
      <c r="AK1507" s="18">
        <f>AK1508+AK1515+AK1520</f>
        <v>13000</v>
      </c>
      <c r="AL1507" s="18">
        <f>AL1508+AL1515+AL1520</f>
        <v>0</v>
      </c>
      <c r="AM1507" s="18">
        <f>AM1508+AM1515+AM1520</f>
        <v>0</v>
      </c>
      <c r="AN1507" s="18">
        <f t="shared" si="3736"/>
        <v>372776.47422999993</v>
      </c>
      <c r="AO1507" s="18">
        <f t="shared" si="3737"/>
        <v>251224.59999999998</v>
      </c>
      <c r="AP1507" s="18">
        <f t="shared" si="3738"/>
        <v>248884.39999999997</v>
      </c>
      <c r="AQ1507" s="18">
        <f>AQ1508+AQ1515+AQ1520</f>
        <v>0</v>
      </c>
      <c r="AR1507" s="18">
        <f>AR1508+AR1515+AR1520</f>
        <v>0</v>
      </c>
      <c r="AS1507" s="18">
        <f>AS1508+AS1515+AS1520</f>
        <v>0</v>
      </c>
      <c r="AT1507" s="18">
        <f t="shared" si="3739"/>
        <v>372776.47422999993</v>
      </c>
      <c r="AU1507" s="18">
        <f t="shared" si="3740"/>
        <v>251224.59999999998</v>
      </c>
      <c r="AV1507" s="18">
        <f t="shared" si="3741"/>
        <v>248884.39999999997</v>
      </c>
      <c r="AW1507" s="18">
        <f>AW1508+AW1515+AW1520</f>
        <v>378.66699999999997</v>
      </c>
      <c r="AX1507" s="18">
        <f>AX1508+AX1515+AX1520</f>
        <v>0</v>
      </c>
      <c r="AY1507" s="18">
        <f>AY1508+AY1515+AY1520</f>
        <v>0</v>
      </c>
      <c r="AZ1507" s="18">
        <f t="shared" si="3742"/>
        <v>373155.14122999995</v>
      </c>
      <c r="BA1507" s="18">
        <f t="shared" si="3743"/>
        <v>251224.59999999998</v>
      </c>
      <c r="BB1507" s="18">
        <f t="shared" si="3744"/>
        <v>248884.39999999997</v>
      </c>
      <c r="BC1507" s="18">
        <f>BC1508+BC1515+BC1520</f>
        <v>0</v>
      </c>
      <c r="BD1507" s="18">
        <f>BD1508+BD1515+BD1520</f>
        <v>0</v>
      </c>
      <c r="BE1507" s="18">
        <f>BE1508+BE1515+BE1520</f>
        <v>0</v>
      </c>
      <c r="BF1507" s="18">
        <f t="shared" si="3745"/>
        <v>373155.14122999995</v>
      </c>
      <c r="BG1507" s="18">
        <f t="shared" si="3746"/>
        <v>251224.59999999998</v>
      </c>
      <c r="BH1507" s="18">
        <f t="shared" si="3747"/>
        <v>248884.39999999997</v>
      </c>
      <c r="BI1507" s="18">
        <f>BI1508+BI1515+BI1520</f>
        <v>0</v>
      </c>
      <c r="BJ1507" s="18">
        <f>BJ1508+BJ1515+BJ1520</f>
        <v>0</v>
      </c>
      <c r="BK1507" s="18">
        <f>BK1508+BK1515+BK1520</f>
        <v>0</v>
      </c>
      <c r="BL1507" s="18">
        <f t="shared" si="3718"/>
        <v>373155.14122999995</v>
      </c>
      <c r="BM1507" s="18">
        <f>BM1508+BM1515+BM1520</f>
        <v>0</v>
      </c>
      <c r="BN1507" s="68">
        <f t="shared" si="3757"/>
        <v>373155.14122999995</v>
      </c>
      <c r="BO1507" s="18">
        <f t="shared" si="3761"/>
        <v>251224.59999999998</v>
      </c>
      <c r="BP1507" s="18">
        <f>BP1508+BP1515+BP1520</f>
        <v>0</v>
      </c>
      <c r="BQ1507" s="68">
        <f t="shared" si="3758"/>
        <v>251224.59999999998</v>
      </c>
      <c r="BR1507" s="18">
        <f t="shared" si="3762"/>
        <v>248884.39999999997</v>
      </c>
      <c r="BS1507" s="18">
        <f>BS1508+BS1515+BS1520</f>
        <v>0</v>
      </c>
      <c r="BT1507" s="68">
        <f t="shared" si="3759"/>
        <v>248884.39999999997</v>
      </c>
      <c r="BU1507" s="18">
        <f>BU1508+BU1515+BU1520</f>
        <v>0</v>
      </c>
      <c r="BV1507" s="19"/>
      <c r="BW1507" s="19"/>
      <c r="BX1507" s="17" t="str">
        <f t="shared" si="3763"/>
        <v/>
      </c>
      <c r="BY1507" s="17"/>
    </row>
    <row r="1508" spans="1:77" ht="46.8" customHeight="1" x14ac:dyDescent="0.3">
      <c r="A1508" s="62" t="s">
        <v>973</v>
      </c>
      <c r="B1508" s="63"/>
      <c r="C1508" s="62"/>
      <c r="D1508" s="62"/>
      <c r="E1508" s="64" t="s">
        <v>166</v>
      </c>
      <c r="F1508" s="11">
        <f t="shared" ref="F1508:K1508" si="3770">F1509+F1511+F1513</f>
        <v>120518.7</v>
      </c>
      <c r="G1508" s="11">
        <f t="shared" si="3770"/>
        <v>118902.89999999998</v>
      </c>
      <c r="H1508" s="11">
        <f t="shared" si="3770"/>
        <v>116562.69999999998</v>
      </c>
      <c r="I1508" s="11">
        <f t="shared" si="3770"/>
        <v>0</v>
      </c>
      <c r="J1508" s="11">
        <f t="shared" si="3770"/>
        <v>0</v>
      </c>
      <c r="K1508" s="11">
        <f t="shared" si="3770"/>
        <v>0</v>
      </c>
      <c r="L1508" s="11">
        <f t="shared" si="3612"/>
        <v>120518.7</v>
      </c>
      <c r="M1508" s="11">
        <f t="shared" si="3613"/>
        <v>118902.89999999998</v>
      </c>
      <c r="N1508" s="11">
        <f t="shared" si="3614"/>
        <v>116562.69999999998</v>
      </c>
      <c r="O1508" s="11">
        <f>O1509+O1511+O1513</f>
        <v>24309.144</v>
      </c>
      <c r="P1508" s="11">
        <f>P1509+P1511+P1513</f>
        <v>25741.8</v>
      </c>
      <c r="Q1508" s="11">
        <f>Q1509+Q1511+Q1513</f>
        <v>25741.8</v>
      </c>
      <c r="R1508" s="11">
        <f t="shared" si="3724"/>
        <v>144827.84399999998</v>
      </c>
      <c r="S1508" s="11">
        <f t="shared" si="3725"/>
        <v>144644.69999999998</v>
      </c>
      <c r="T1508" s="11">
        <f t="shared" si="3726"/>
        <v>142304.49999999997</v>
      </c>
      <c r="U1508" s="11">
        <f>U1509+U1511+U1513</f>
        <v>0</v>
      </c>
      <c r="V1508" s="11">
        <f>V1509+V1511+V1513</f>
        <v>0</v>
      </c>
      <c r="W1508" s="11">
        <f>W1509+W1511+W1513</f>
        <v>0</v>
      </c>
      <c r="X1508" s="11">
        <f t="shared" si="3727"/>
        <v>144827.84399999998</v>
      </c>
      <c r="Y1508" s="11">
        <f t="shared" si="3728"/>
        <v>144644.69999999998</v>
      </c>
      <c r="Z1508" s="11">
        <f t="shared" si="3729"/>
        <v>142304.49999999997</v>
      </c>
      <c r="AA1508" s="11">
        <f>AA1509+AA1511+AA1513</f>
        <v>0</v>
      </c>
      <c r="AB1508" s="11">
        <f>AB1509+AB1511+AB1513</f>
        <v>0</v>
      </c>
      <c r="AC1508" s="11">
        <f>AC1509+AC1511+AC1513</f>
        <v>0</v>
      </c>
      <c r="AD1508" s="11">
        <f t="shared" si="3730"/>
        <v>144827.84399999998</v>
      </c>
      <c r="AE1508" s="11">
        <f t="shared" si="3731"/>
        <v>144644.69999999998</v>
      </c>
      <c r="AF1508" s="11">
        <f t="shared" si="3732"/>
        <v>142304.49999999997</v>
      </c>
      <c r="AG1508" s="11">
        <f>AG1509+AG1511+AG1513</f>
        <v>0</v>
      </c>
      <c r="AH1508" s="11">
        <f t="shared" si="3733"/>
        <v>144827.84399999998</v>
      </c>
      <c r="AI1508" s="11">
        <f t="shared" si="3734"/>
        <v>144644.69999999998</v>
      </c>
      <c r="AJ1508" s="11">
        <f t="shared" si="3735"/>
        <v>142304.49999999997</v>
      </c>
      <c r="AK1508" s="11">
        <f>AK1509+AK1511+AK1513</f>
        <v>2483.2170000000001</v>
      </c>
      <c r="AL1508" s="11">
        <f>AL1509+AL1511+AL1513</f>
        <v>0</v>
      </c>
      <c r="AM1508" s="11">
        <f>AM1509+AM1511+AM1513</f>
        <v>0</v>
      </c>
      <c r="AN1508" s="11">
        <f t="shared" si="3736"/>
        <v>147311.06099999999</v>
      </c>
      <c r="AO1508" s="11">
        <f t="shared" si="3737"/>
        <v>144644.69999999998</v>
      </c>
      <c r="AP1508" s="11">
        <f t="shared" si="3738"/>
        <v>142304.49999999997</v>
      </c>
      <c r="AQ1508" s="11">
        <f>AQ1509+AQ1511+AQ1513</f>
        <v>0</v>
      </c>
      <c r="AR1508" s="11">
        <f>AR1509+AR1511+AR1513</f>
        <v>0</v>
      </c>
      <c r="AS1508" s="11">
        <f>AS1509+AS1511+AS1513</f>
        <v>0</v>
      </c>
      <c r="AT1508" s="11">
        <f t="shared" si="3739"/>
        <v>147311.06099999999</v>
      </c>
      <c r="AU1508" s="11">
        <f t="shared" si="3740"/>
        <v>144644.69999999998</v>
      </c>
      <c r="AV1508" s="11">
        <f t="shared" si="3741"/>
        <v>142304.49999999997</v>
      </c>
      <c r="AW1508" s="11">
        <f>AW1509+AW1511+AW1513</f>
        <v>0</v>
      </c>
      <c r="AX1508" s="11">
        <f>AX1509+AX1511+AX1513</f>
        <v>0</v>
      </c>
      <c r="AY1508" s="11">
        <f>AY1509+AY1511+AY1513</f>
        <v>0</v>
      </c>
      <c r="AZ1508" s="11">
        <f t="shared" si="3742"/>
        <v>147311.06099999999</v>
      </c>
      <c r="BA1508" s="11">
        <f t="shared" si="3743"/>
        <v>144644.69999999998</v>
      </c>
      <c r="BB1508" s="11">
        <f t="shared" si="3744"/>
        <v>142304.49999999997</v>
      </c>
      <c r="BC1508" s="11">
        <f>BC1509+BC1511+BC1513</f>
        <v>0</v>
      </c>
      <c r="BD1508" s="11">
        <f>BD1509+BD1511+BD1513</f>
        <v>0</v>
      </c>
      <c r="BE1508" s="11">
        <f>BE1509+BE1511+BE1513</f>
        <v>0</v>
      </c>
      <c r="BF1508" s="11">
        <f t="shared" si="3745"/>
        <v>147311.06099999999</v>
      </c>
      <c r="BG1508" s="11">
        <f t="shared" si="3746"/>
        <v>144644.69999999998</v>
      </c>
      <c r="BH1508" s="11">
        <f t="shared" si="3747"/>
        <v>142304.49999999997</v>
      </c>
      <c r="BI1508" s="11">
        <f>BI1509+BI1511+BI1513</f>
        <v>0</v>
      </c>
      <c r="BJ1508" s="11">
        <f>BJ1509+BJ1511+BJ1513</f>
        <v>0</v>
      </c>
      <c r="BK1508" s="11">
        <f>BK1509+BK1511+BK1513</f>
        <v>0</v>
      </c>
      <c r="BL1508" s="11">
        <f t="shared" si="3718"/>
        <v>147311.06099999999</v>
      </c>
      <c r="BM1508" s="11">
        <f>BM1509+BM1511+BM1513</f>
        <v>0</v>
      </c>
      <c r="BN1508" s="43">
        <f t="shared" si="3757"/>
        <v>147311.06099999999</v>
      </c>
      <c r="BO1508" s="11">
        <f t="shared" si="3761"/>
        <v>144644.69999999998</v>
      </c>
      <c r="BP1508" s="11">
        <f>BP1509+BP1511+BP1513</f>
        <v>0</v>
      </c>
      <c r="BQ1508" s="43">
        <f t="shared" si="3758"/>
        <v>144644.69999999998</v>
      </c>
      <c r="BR1508" s="11">
        <f t="shared" si="3762"/>
        <v>142304.49999999997</v>
      </c>
      <c r="BS1508" s="11">
        <f>BS1509+BS1511+BS1513</f>
        <v>0</v>
      </c>
      <c r="BT1508" s="43">
        <f t="shared" si="3759"/>
        <v>142304.49999999997</v>
      </c>
      <c r="BU1508" s="11">
        <f>BU1509+BU1511+BU1513</f>
        <v>0</v>
      </c>
      <c r="BV1508" s="21"/>
      <c r="BW1508" s="21"/>
      <c r="BX1508" s="1" t="str">
        <f t="shared" si="3763"/>
        <v/>
      </c>
    </row>
    <row r="1509" spans="1:77" ht="78" customHeight="1" x14ac:dyDescent="0.3">
      <c r="A1509" s="62" t="s">
        <v>973</v>
      </c>
      <c r="B1509" s="63" t="s">
        <v>167</v>
      </c>
      <c r="C1509" s="62"/>
      <c r="D1509" s="62"/>
      <c r="E1509" s="64" t="s">
        <v>168</v>
      </c>
      <c r="F1509" s="11">
        <f t="shared" ref="F1509:K1509" si="3771">F1510</f>
        <v>99500.800000000003</v>
      </c>
      <c r="G1509" s="11">
        <f t="shared" si="3771"/>
        <v>102556.79999999999</v>
      </c>
      <c r="H1509" s="11">
        <f t="shared" si="3771"/>
        <v>102556.79999999999</v>
      </c>
      <c r="I1509" s="11">
        <f t="shared" si="3771"/>
        <v>0</v>
      </c>
      <c r="J1509" s="11">
        <f t="shared" si="3771"/>
        <v>0</v>
      </c>
      <c r="K1509" s="11">
        <f t="shared" si="3771"/>
        <v>0</v>
      </c>
      <c r="L1509" s="11">
        <f t="shared" si="3612"/>
        <v>99500.800000000003</v>
      </c>
      <c r="M1509" s="11">
        <f t="shared" si="3613"/>
        <v>102556.79999999999</v>
      </c>
      <c r="N1509" s="11">
        <f t="shared" si="3614"/>
        <v>102556.79999999999</v>
      </c>
      <c r="O1509" s="11">
        <f>O1510</f>
        <v>20571.900000000001</v>
      </c>
      <c r="P1509" s="11">
        <f>P1510</f>
        <v>25741.8</v>
      </c>
      <c r="Q1509" s="11">
        <f>Q1510</f>
        <v>25741.8</v>
      </c>
      <c r="R1509" s="11">
        <f t="shared" si="3724"/>
        <v>120072.70000000001</v>
      </c>
      <c r="S1509" s="11">
        <f t="shared" si="3725"/>
        <v>128298.59999999999</v>
      </c>
      <c r="T1509" s="11">
        <f t="shared" si="3726"/>
        <v>128298.59999999999</v>
      </c>
      <c r="U1509" s="11">
        <f>U1510</f>
        <v>0</v>
      </c>
      <c r="V1509" s="11">
        <f>V1510</f>
        <v>0</v>
      </c>
      <c r="W1509" s="11">
        <f>W1510</f>
        <v>0</v>
      </c>
      <c r="X1509" s="11">
        <f t="shared" si="3727"/>
        <v>120072.70000000001</v>
      </c>
      <c r="Y1509" s="11">
        <f t="shared" si="3728"/>
        <v>128298.59999999999</v>
      </c>
      <c r="Z1509" s="11">
        <f t="shared" si="3729"/>
        <v>128298.59999999999</v>
      </c>
      <c r="AA1509" s="11">
        <f>AA1510</f>
        <v>0</v>
      </c>
      <c r="AB1509" s="11">
        <f>AB1510</f>
        <v>0</v>
      </c>
      <c r="AC1509" s="11">
        <f>AC1510</f>
        <v>0</v>
      </c>
      <c r="AD1509" s="11">
        <f t="shared" si="3730"/>
        <v>120072.70000000001</v>
      </c>
      <c r="AE1509" s="11">
        <f t="shared" si="3731"/>
        <v>128298.59999999999</v>
      </c>
      <c r="AF1509" s="11">
        <f t="shared" si="3732"/>
        <v>128298.59999999999</v>
      </c>
      <c r="AG1509" s="11">
        <f>AG1510</f>
        <v>0</v>
      </c>
      <c r="AH1509" s="11">
        <f t="shared" si="3733"/>
        <v>120072.70000000001</v>
      </c>
      <c r="AI1509" s="11">
        <f t="shared" si="3734"/>
        <v>128298.59999999999</v>
      </c>
      <c r="AJ1509" s="11">
        <f t="shared" si="3735"/>
        <v>128298.59999999999</v>
      </c>
      <c r="AK1509" s="11">
        <f>AK1510</f>
        <v>0</v>
      </c>
      <c r="AL1509" s="11">
        <f>AL1510</f>
        <v>0</v>
      </c>
      <c r="AM1509" s="11">
        <f>AM1510</f>
        <v>0</v>
      </c>
      <c r="AN1509" s="11">
        <f t="shared" si="3736"/>
        <v>120072.70000000001</v>
      </c>
      <c r="AO1509" s="11">
        <f t="shared" si="3737"/>
        <v>128298.59999999999</v>
      </c>
      <c r="AP1509" s="11">
        <f t="shared" si="3738"/>
        <v>128298.59999999999</v>
      </c>
      <c r="AQ1509" s="11">
        <f>AQ1510</f>
        <v>0</v>
      </c>
      <c r="AR1509" s="11">
        <f>AR1510</f>
        <v>0</v>
      </c>
      <c r="AS1509" s="11">
        <f>AS1510</f>
        <v>0</v>
      </c>
      <c r="AT1509" s="11">
        <f t="shared" si="3739"/>
        <v>120072.70000000001</v>
      </c>
      <c r="AU1509" s="11">
        <f t="shared" si="3740"/>
        <v>128298.59999999999</v>
      </c>
      <c r="AV1509" s="11">
        <f t="shared" si="3741"/>
        <v>128298.59999999999</v>
      </c>
      <c r="AW1509" s="11">
        <f>AW1510</f>
        <v>0</v>
      </c>
      <c r="AX1509" s="11">
        <f>AX1510</f>
        <v>0</v>
      </c>
      <c r="AY1509" s="11">
        <f>AY1510</f>
        <v>0</v>
      </c>
      <c r="AZ1509" s="11">
        <f t="shared" si="3742"/>
        <v>120072.70000000001</v>
      </c>
      <c r="BA1509" s="11">
        <f t="shared" si="3743"/>
        <v>128298.59999999999</v>
      </c>
      <c r="BB1509" s="11">
        <f t="shared" si="3744"/>
        <v>128298.59999999999</v>
      </c>
      <c r="BC1509" s="11">
        <f>BC1510</f>
        <v>0</v>
      </c>
      <c r="BD1509" s="11">
        <f>BD1510</f>
        <v>0</v>
      </c>
      <c r="BE1509" s="11">
        <f>BE1510</f>
        <v>0</v>
      </c>
      <c r="BF1509" s="11">
        <f t="shared" si="3745"/>
        <v>120072.70000000001</v>
      </c>
      <c r="BG1509" s="11">
        <f t="shared" si="3746"/>
        <v>128298.59999999999</v>
      </c>
      <c r="BH1509" s="11">
        <f t="shared" si="3747"/>
        <v>128298.59999999999</v>
      </c>
      <c r="BI1509" s="11">
        <f>BI1510</f>
        <v>0</v>
      </c>
      <c r="BJ1509" s="11">
        <f>BJ1510</f>
        <v>0</v>
      </c>
      <c r="BK1509" s="11">
        <f>BK1510</f>
        <v>0</v>
      </c>
      <c r="BL1509" s="11">
        <f t="shared" si="3718"/>
        <v>120072.70000000001</v>
      </c>
      <c r="BM1509" s="11">
        <f>BM1510</f>
        <v>0</v>
      </c>
      <c r="BN1509" s="43">
        <f t="shared" si="3757"/>
        <v>120072.70000000001</v>
      </c>
      <c r="BO1509" s="11">
        <f t="shared" si="3761"/>
        <v>128298.59999999999</v>
      </c>
      <c r="BP1509" s="11">
        <f>BP1510</f>
        <v>0</v>
      </c>
      <c r="BQ1509" s="43">
        <f t="shared" si="3758"/>
        <v>128298.59999999999</v>
      </c>
      <c r="BR1509" s="11">
        <f t="shared" si="3762"/>
        <v>128298.59999999999</v>
      </c>
      <c r="BS1509" s="11">
        <f>BS1510</f>
        <v>0</v>
      </c>
      <c r="BT1509" s="43">
        <f t="shared" si="3759"/>
        <v>128298.59999999999</v>
      </c>
      <c r="BU1509" s="11">
        <f>BU1510</f>
        <v>0</v>
      </c>
      <c r="BV1509" s="21"/>
      <c r="BW1509" s="21"/>
      <c r="BX1509" s="1" t="str">
        <f t="shared" si="3763"/>
        <v/>
      </c>
    </row>
    <row r="1510" spans="1:77" ht="15.6" customHeight="1" x14ac:dyDescent="0.3">
      <c r="A1510" s="62" t="s">
        <v>973</v>
      </c>
      <c r="B1510" s="63">
        <v>100</v>
      </c>
      <c r="C1510" s="62" t="s">
        <v>43</v>
      </c>
      <c r="D1510" s="62" t="s">
        <v>44</v>
      </c>
      <c r="E1510" s="64" t="s">
        <v>45</v>
      </c>
      <c r="F1510" s="11">
        <v>99500.800000000003</v>
      </c>
      <c r="G1510" s="11">
        <v>102556.79999999999</v>
      </c>
      <c r="H1510" s="11">
        <v>102556.79999999999</v>
      </c>
      <c r="I1510" s="11"/>
      <c r="J1510" s="11"/>
      <c r="K1510" s="11"/>
      <c r="L1510" s="11">
        <f t="shared" si="3612"/>
        <v>99500.800000000003</v>
      </c>
      <c r="M1510" s="11">
        <f t="shared" si="3613"/>
        <v>102556.79999999999</v>
      </c>
      <c r="N1510" s="11">
        <f t="shared" si="3614"/>
        <v>102556.79999999999</v>
      </c>
      <c r="O1510" s="11">
        <v>20571.900000000001</v>
      </c>
      <c r="P1510" s="11">
        <v>25741.8</v>
      </c>
      <c r="Q1510" s="11">
        <v>25741.8</v>
      </c>
      <c r="R1510" s="11">
        <f t="shared" si="3724"/>
        <v>120072.70000000001</v>
      </c>
      <c r="S1510" s="11">
        <f t="shared" si="3725"/>
        <v>128298.59999999999</v>
      </c>
      <c r="T1510" s="11">
        <f t="shared" si="3726"/>
        <v>128298.59999999999</v>
      </c>
      <c r="U1510" s="11"/>
      <c r="V1510" s="11"/>
      <c r="W1510" s="11"/>
      <c r="X1510" s="11">
        <f t="shared" si="3727"/>
        <v>120072.70000000001</v>
      </c>
      <c r="Y1510" s="11">
        <f t="shared" si="3728"/>
        <v>128298.59999999999</v>
      </c>
      <c r="Z1510" s="11">
        <f t="shared" si="3729"/>
        <v>128298.59999999999</v>
      </c>
      <c r="AA1510" s="11"/>
      <c r="AB1510" s="11"/>
      <c r="AC1510" s="11"/>
      <c r="AD1510" s="11">
        <f t="shared" si="3730"/>
        <v>120072.70000000001</v>
      </c>
      <c r="AE1510" s="11">
        <f t="shared" si="3731"/>
        <v>128298.59999999999</v>
      </c>
      <c r="AF1510" s="11">
        <f t="shared" si="3732"/>
        <v>128298.59999999999</v>
      </c>
      <c r="AG1510" s="11"/>
      <c r="AH1510" s="11">
        <f t="shared" si="3733"/>
        <v>120072.70000000001</v>
      </c>
      <c r="AI1510" s="11">
        <f t="shared" si="3734"/>
        <v>128298.59999999999</v>
      </c>
      <c r="AJ1510" s="11">
        <f t="shared" si="3735"/>
        <v>128298.59999999999</v>
      </c>
      <c r="AK1510" s="11"/>
      <c r="AL1510" s="11"/>
      <c r="AM1510" s="11"/>
      <c r="AN1510" s="11">
        <f t="shared" si="3736"/>
        <v>120072.70000000001</v>
      </c>
      <c r="AO1510" s="11">
        <f t="shared" si="3737"/>
        <v>128298.59999999999</v>
      </c>
      <c r="AP1510" s="11">
        <f t="shared" si="3738"/>
        <v>128298.59999999999</v>
      </c>
      <c r="AQ1510" s="11"/>
      <c r="AR1510" s="11"/>
      <c r="AS1510" s="11"/>
      <c r="AT1510" s="11">
        <f t="shared" si="3739"/>
        <v>120072.70000000001</v>
      </c>
      <c r="AU1510" s="11">
        <f t="shared" si="3740"/>
        <v>128298.59999999999</v>
      </c>
      <c r="AV1510" s="11">
        <f t="shared" si="3741"/>
        <v>128298.59999999999</v>
      </c>
      <c r="AW1510" s="11"/>
      <c r="AX1510" s="11"/>
      <c r="AY1510" s="11"/>
      <c r="AZ1510" s="11">
        <f t="shared" si="3742"/>
        <v>120072.70000000001</v>
      </c>
      <c r="BA1510" s="11">
        <f t="shared" si="3743"/>
        <v>128298.59999999999</v>
      </c>
      <c r="BB1510" s="11">
        <f t="shared" si="3744"/>
        <v>128298.59999999999</v>
      </c>
      <c r="BC1510" s="11"/>
      <c r="BD1510" s="11"/>
      <c r="BE1510" s="11"/>
      <c r="BF1510" s="11">
        <f t="shared" si="3745"/>
        <v>120072.70000000001</v>
      </c>
      <c r="BG1510" s="11">
        <f t="shared" si="3746"/>
        <v>128298.59999999999</v>
      </c>
      <c r="BH1510" s="11">
        <f t="shared" si="3747"/>
        <v>128298.59999999999</v>
      </c>
      <c r="BI1510" s="11"/>
      <c r="BJ1510" s="11"/>
      <c r="BK1510" s="11"/>
      <c r="BL1510" s="11">
        <f t="shared" si="3718"/>
        <v>120072.70000000001</v>
      </c>
      <c r="BM1510" s="11"/>
      <c r="BN1510" s="43">
        <f t="shared" si="3757"/>
        <v>120072.70000000001</v>
      </c>
      <c r="BO1510" s="11">
        <f t="shared" si="3761"/>
        <v>128298.59999999999</v>
      </c>
      <c r="BP1510" s="11"/>
      <c r="BQ1510" s="43">
        <f t="shared" si="3758"/>
        <v>128298.59999999999</v>
      </c>
      <c r="BR1510" s="11">
        <f t="shared" si="3762"/>
        <v>128298.59999999999</v>
      </c>
      <c r="BS1510" s="11"/>
      <c r="BT1510" s="43">
        <f t="shared" si="3759"/>
        <v>128298.59999999999</v>
      </c>
      <c r="BU1510" s="11"/>
      <c r="BV1510" s="21"/>
      <c r="BW1510" s="21"/>
      <c r="BX1510" s="1" t="str">
        <f t="shared" si="3763"/>
        <v>0113</v>
      </c>
    </row>
    <row r="1511" spans="1:77" ht="31.2" customHeight="1" x14ac:dyDescent="0.3">
      <c r="A1511" s="62" t="s">
        <v>973</v>
      </c>
      <c r="B1511" s="63" t="s">
        <v>64</v>
      </c>
      <c r="C1511" s="62"/>
      <c r="D1511" s="62"/>
      <c r="E1511" s="64" t="s">
        <v>65</v>
      </c>
      <c r="F1511" s="11">
        <f t="shared" ref="F1511:K1511" si="3772">F1512</f>
        <v>20887.2</v>
      </c>
      <c r="G1511" s="11">
        <f t="shared" si="3772"/>
        <v>16215.4</v>
      </c>
      <c r="H1511" s="11">
        <f t="shared" si="3772"/>
        <v>13875.2</v>
      </c>
      <c r="I1511" s="11">
        <f t="shared" si="3772"/>
        <v>0</v>
      </c>
      <c r="J1511" s="11">
        <f t="shared" si="3772"/>
        <v>0</v>
      </c>
      <c r="K1511" s="11">
        <f t="shared" si="3772"/>
        <v>0</v>
      </c>
      <c r="L1511" s="11">
        <f t="shared" si="3612"/>
        <v>20887.2</v>
      </c>
      <c r="M1511" s="11">
        <f t="shared" si="3613"/>
        <v>16215.4</v>
      </c>
      <c r="N1511" s="11">
        <f t="shared" si="3614"/>
        <v>13875.2</v>
      </c>
      <c r="O1511" s="11">
        <f>O1512</f>
        <v>3737.2440000000001</v>
      </c>
      <c r="P1511" s="11">
        <f>P1512</f>
        <v>0</v>
      </c>
      <c r="Q1511" s="11">
        <f>Q1512</f>
        <v>0</v>
      </c>
      <c r="R1511" s="11">
        <f t="shared" si="3724"/>
        <v>24624.444</v>
      </c>
      <c r="S1511" s="11">
        <f t="shared" si="3725"/>
        <v>16215.4</v>
      </c>
      <c r="T1511" s="11">
        <f t="shared" si="3726"/>
        <v>13875.2</v>
      </c>
      <c r="U1511" s="11">
        <f>U1512</f>
        <v>0</v>
      </c>
      <c r="V1511" s="11">
        <f>V1512</f>
        <v>0</v>
      </c>
      <c r="W1511" s="11">
        <f>W1512</f>
        <v>0</v>
      </c>
      <c r="X1511" s="11">
        <f t="shared" si="3727"/>
        <v>24624.444</v>
      </c>
      <c r="Y1511" s="11">
        <f t="shared" si="3728"/>
        <v>16215.4</v>
      </c>
      <c r="Z1511" s="11">
        <f t="shared" si="3729"/>
        <v>13875.2</v>
      </c>
      <c r="AA1511" s="11">
        <f>AA1512</f>
        <v>0</v>
      </c>
      <c r="AB1511" s="11">
        <f>AB1512</f>
        <v>0</v>
      </c>
      <c r="AC1511" s="11">
        <f>AC1512</f>
        <v>0</v>
      </c>
      <c r="AD1511" s="11">
        <f t="shared" si="3730"/>
        <v>24624.444</v>
      </c>
      <c r="AE1511" s="11">
        <f t="shared" si="3731"/>
        <v>16215.4</v>
      </c>
      <c r="AF1511" s="11">
        <f t="shared" si="3732"/>
        <v>13875.2</v>
      </c>
      <c r="AG1511" s="11">
        <f>AG1512</f>
        <v>0</v>
      </c>
      <c r="AH1511" s="11">
        <f t="shared" si="3733"/>
        <v>24624.444</v>
      </c>
      <c r="AI1511" s="11">
        <f t="shared" si="3734"/>
        <v>16215.4</v>
      </c>
      <c r="AJ1511" s="11">
        <f t="shared" si="3735"/>
        <v>13875.2</v>
      </c>
      <c r="AK1511" s="11">
        <f>AK1512</f>
        <v>2483.2170000000001</v>
      </c>
      <c r="AL1511" s="11">
        <f>AL1512</f>
        <v>0</v>
      </c>
      <c r="AM1511" s="11">
        <f>AM1512</f>
        <v>0</v>
      </c>
      <c r="AN1511" s="11">
        <f t="shared" si="3736"/>
        <v>27107.661</v>
      </c>
      <c r="AO1511" s="11">
        <f t="shared" si="3737"/>
        <v>16215.4</v>
      </c>
      <c r="AP1511" s="11">
        <f t="shared" si="3738"/>
        <v>13875.2</v>
      </c>
      <c r="AQ1511" s="11">
        <f>AQ1512</f>
        <v>0</v>
      </c>
      <c r="AR1511" s="11">
        <f>AR1512</f>
        <v>0</v>
      </c>
      <c r="AS1511" s="11">
        <f>AS1512</f>
        <v>0</v>
      </c>
      <c r="AT1511" s="11">
        <f t="shared" si="3739"/>
        <v>27107.661</v>
      </c>
      <c r="AU1511" s="11">
        <f t="shared" si="3740"/>
        <v>16215.4</v>
      </c>
      <c r="AV1511" s="11">
        <f t="shared" si="3741"/>
        <v>13875.2</v>
      </c>
      <c r="AW1511" s="11">
        <f>AW1512</f>
        <v>0</v>
      </c>
      <c r="AX1511" s="11">
        <f>AX1512</f>
        <v>0</v>
      </c>
      <c r="AY1511" s="11">
        <f>AY1512</f>
        <v>0</v>
      </c>
      <c r="AZ1511" s="11">
        <f t="shared" si="3742"/>
        <v>27107.661</v>
      </c>
      <c r="BA1511" s="11">
        <f t="shared" si="3743"/>
        <v>16215.4</v>
      </c>
      <c r="BB1511" s="11">
        <f t="shared" si="3744"/>
        <v>13875.2</v>
      </c>
      <c r="BC1511" s="11">
        <f>BC1512</f>
        <v>0</v>
      </c>
      <c r="BD1511" s="11">
        <f>BD1512</f>
        <v>0</v>
      </c>
      <c r="BE1511" s="11">
        <f>BE1512</f>
        <v>0</v>
      </c>
      <c r="BF1511" s="11">
        <f t="shared" si="3745"/>
        <v>27107.661</v>
      </c>
      <c r="BG1511" s="11">
        <f t="shared" si="3746"/>
        <v>16215.4</v>
      </c>
      <c r="BH1511" s="11">
        <f t="shared" si="3747"/>
        <v>13875.2</v>
      </c>
      <c r="BI1511" s="11">
        <f>BI1512</f>
        <v>0</v>
      </c>
      <c r="BJ1511" s="11">
        <f>BJ1512</f>
        <v>0</v>
      </c>
      <c r="BK1511" s="11">
        <f>BK1512</f>
        <v>0</v>
      </c>
      <c r="BL1511" s="11">
        <f t="shared" si="3718"/>
        <v>27107.661</v>
      </c>
      <c r="BM1511" s="11">
        <f>BM1512</f>
        <v>0</v>
      </c>
      <c r="BN1511" s="43">
        <f t="shared" si="3757"/>
        <v>27107.661</v>
      </c>
      <c r="BO1511" s="11">
        <f t="shared" si="3761"/>
        <v>16215.4</v>
      </c>
      <c r="BP1511" s="11">
        <f>BP1512</f>
        <v>0</v>
      </c>
      <c r="BQ1511" s="43">
        <f t="shared" si="3758"/>
        <v>16215.4</v>
      </c>
      <c r="BR1511" s="11">
        <f t="shared" si="3762"/>
        <v>13875.2</v>
      </c>
      <c r="BS1511" s="11">
        <f>BS1512</f>
        <v>0</v>
      </c>
      <c r="BT1511" s="43">
        <f t="shared" si="3759"/>
        <v>13875.2</v>
      </c>
      <c r="BU1511" s="11">
        <f>BU1512</f>
        <v>0</v>
      </c>
      <c r="BV1511" s="21"/>
      <c r="BW1511" s="21"/>
      <c r="BX1511" s="1" t="str">
        <f t="shared" si="3763"/>
        <v/>
      </c>
    </row>
    <row r="1512" spans="1:77" ht="15.6" customHeight="1" x14ac:dyDescent="0.3">
      <c r="A1512" s="62" t="s">
        <v>973</v>
      </c>
      <c r="B1512" s="63">
        <v>200</v>
      </c>
      <c r="C1512" s="62" t="s">
        <v>43</v>
      </c>
      <c r="D1512" s="62" t="s">
        <v>44</v>
      </c>
      <c r="E1512" s="64" t="s">
        <v>45</v>
      </c>
      <c r="F1512" s="11">
        <v>20887.2</v>
      </c>
      <c r="G1512" s="11">
        <v>16215.4</v>
      </c>
      <c r="H1512" s="11">
        <v>13875.2</v>
      </c>
      <c r="I1512" s="11"/>
      <c r="J1512" s="11"/>
      <c r="K1512" s="11"/>
      <c r="L1512" s="11">
        <f t="shared" si="3612"/>
        <v>20887.2</v>
      </c>
      <c r="M1512" s="11">
        <f t="shared" si="3613"/>
        <v>16215.4</v>
      </c>
      <c r="N1512" s="11">
        <f t="shared" si="3614"/>
        <v>13875.2</v>
      </c>
      <c r="O1512" s="11">
        <v>3737.2440000000001</v>
      </c>
      <c r="P1512" s="11"/>
      <c r="Q1512" s="11"/>
      <c r="R1512" s="11">
        <f t="shared" si="3724"/>
        <v>24624.444</v>
      </c>
      <c r="S1512" s="11">
        <f t="shared" si="3725"/>
        <v>16215.4</v>
      </c>
      <c r="T1512" s="11">
        <f t="shared" si="3726"/>
        <v>13875.2</v>
      </c>
      <c r="U1512" s="11"/>
      <c r="V1512" s="11"/>
      <c r="W1512" s="11"/>
      <c r="X1512" s="11">
        <f t="shared" si="3727"/>
        <v>24624.444</v>
      </c>
      <c r="Y1512" s="11">
        <f t="shared" si="3728"/>
        <v>16215.4</v>
      </c>
      <c r="Z1512" s="11">
        <f t="shared" si="3729"/>
        <v>13875.2</v>
      </c>
      <c r="AA1512" s="11"/>
      <c r="AB1512" s="11"/>
      <c r="AC1512" s="11"/>
      <c r="AD1512" s="11">
        <f t="shared" si="3730"/>
        <v>24624.444</v>
      </c>
      <c r="AE1512" s="11">
        <f t="shared" si="3731"/>
        <v>16215.4</v>
      </c>
      <c r="AF1512" s="11">
        <f t="shared" si="3732"/>
        <v>13875.2</v>
      </c>
      <c r="AG1512" s="11"/>
      <c r="AH1512" s="11">
        <f t="shared" si="3733"/>
        <v>24624.444</v>
      </c>
      <c r="AI1512" s="11">
        <f t="shared" si="3734"/>
        <v>16215.4</v>
      </c>
      <c r="AJ1512" s="11">
        <f t="shared" si="3735"/>
        <v>13875.2</v>
      </c>
      <c r="AK1512" s="11">
        <v>2483.2170000000001</v>
      </c>
      <c r="AL1512" s="11"/>
      <c r="AM1512" s="11"/>
      <c r="AN1512" s="11">
        <f t="shared" si="3736"/>
        <v>27107.661</v>
      </c>
      <c r="AO1512" s="11">
        <f t="shared" si="3737"/>
        <v>16215.4</v>
      </c>
      <c r="AP1512" s="11">
        <f t="shared" si="3738"/>
        <v>13875.2</v>
      </c>
      <c r="AQ1512" s="11"/>
      <c r="AR1512" s="11"/>
      <c r="AS1512" s="11"/>
      <c r="AT1512" s="11">
        <f t="shared" si="3739"/>
        <v>27107.661</v>
      </c>
      <c r="AU1512" s="11">
        <f t="shared" si="3740"/>
        <v>16215.4</v>
      </c>
      <c r="AV1512" s="11">
        <f t="shared" si="3741"/>
        <v>13875.2</v>
      </c>
      <c r="AW1512" s="11"/>
      <c r="AX1512" s="11"/>
      <c r="AY1512" s="11"/>
      <c r="AZ1512" s="11">
        <f t="shared" si="3742"/>
        <v>27107.661</v>
      </c>
      <c r="BA1512" s="11">
        <f t="shared" si="3743"/>
        <v>16215.4</v>
      </c>
      <c r="BB1512" s="11">
        <f t="shared" si="3744"/>
        <v>13875.2</v>
      </c>
      <c r="BC1512" s="11"/>
      <c r="BD1512" s="11"/>
      <c r="BE1512" s="11"/>
      <c r="BF1512" s="11">
        <f t="shared" si="3745"/>
        <v>27107.661</v>
      </c>
      <c r="BG1512" s="11">
        <f t="shared" si="3746"/>
        <v>16215.4</v>
      </c>
      <c r="BH1512" s="11">
        <f t="shared" si="3747"/>
        <v>13875.2</v>
      </c>
      <c r="BI1512" s="11"/>
      <c r="BJ1512" s="11"/>
      <c r="BK1512" s="11"/>
      <c r="BL1512" s="11">
        <f t="shared" si="3718"/>
        <v>27107.661</v>
      </c>
      <c r="BM1512" s="11"/>
      <c r="BN1512" s="43">
        <f t="shared" si="3757"/>
        <v>27107.661</v>
      </c>
      <c r="BO1512" s="11">
        <f t="shared" si="3761"/>
        <v>16215.4</v>
      </c>
      <c r="BP1512" s="11"/>
      <c r="BQ1512" s="43">
        <f t="shared" si="3758"/>
        <v>16215.4</v>
      </c>
      <c r="BR1512" s="11">
        <f t="shared" si="3762"/>
        <v>13875.2</v>
      </c>
      <c r="BS1512" s="11"/>
      <c r="BT1512" s="43">
        <f t="shared" si="3759"/>
        <v>13875.2</v>
      </c>
      <c r="BU1512" s="11"/>
      <c r="BV1512" s="21"/>
      <c r="BW1512" s="21"/>
      <c r="BX1512" s="1" t="str">
        <f t="shared" si="3763"/>
        <v>0113</v>
      </c>
    </row>
    <row r="1513" spans="1:77" ht="15.6" customHeight="1" x14ac:dyDescent="0.3">
      <c r="A1513" s="62" t="s">
        <v>973</v>
      </c>
      <c r="B1513" s="63" t="s">
        <v>58</v>
      </c>
      <c r="C1513" s="62"/>
      <c r="D1513" s="62"/>
      <c r="E1513" s="64" t="s">
        <v>59</v>
      </c>
      <c r="F1513" s="11">
        <f t="shared" ref="F1513:K1513" si="3773">F1514</f>
        <v>130.69999999999999</v>
      </c>
      <c r="G1513" s="11">
        <f t="shared" si="3773"/>
        <v>130.69999999999999</v>
      </c>
      <c r="H1513" s="11">
        <f t="shared" si="3773"/>
        <v>130.69999999999999</v>
      </c>
      <c r="I1513" s="11">
        <f t="shared" si="3773"/>
        <v>0</v>
      </c>
      <c r="J1513" s="11">
        <f t="shared" si="3773"/>
        <v>0</v>
      </c>
      <c r="K1513" s="11">
        <f t="shared" si="3773"/>
        <v>0</v>
      </c>
      <c r="L1513" s="11">
        <f t="shared" si="3612"/>
        <v>130.69999999999999</v>
      </c>
      <c r="M1513" s="11">
        <f t="shared" si="3613"/>
        <v>130.69999999999999</v>
      </c>
      <c r="N1513" s="11">
        <f t="shared" si="3614"/>
        <v>130.69999999999999</v>
      </c>
      <c r="O1513" s="11">
        <f>O1514</f>
        <v>0</v>
      </c>
      <c r="P1513" s="11">
        <f>P1514</f>
        <v>0</v>
      </c>
      <c r="Q1513" s="11">
        <f>Q1514</f>
        <v>0</v>
      </c>
      <c r="R1513" s="11">
        <f t="shared" si="3724"/>
        <v>130.69999999999999</v>
      </c>
      <c r="S1513" s="11">
        <f t="shared" si="3725"/>
        <v>130.69999999999999</v>
      </c>
      <c r="T1513" s="11">
        <f t="shared" si="3726"/>
        <v>130.69999999999999</v>
      </c>
      <c r="U1513" s="11">
        <f>U1514</f>
        <v>0</v>
      </c>
      <c r="V1513" s="11">
        <f>V1514</f>
        <v>0</v>
      </c>
      <c r="W1513" s="11">
        <f>W1514</f>
        <v>0</v>
      </c>
      <c r="X1513" s="11">
        <f t="shared" si="3727"/>
        <v>130.69999999999999</v>
      </c>
      <c r="Y1513" s="11">
        <f t="shared" si="3728"/>
        <v>130.69999999999999</v>
      </c>
      <c r="Z1513" s="11">
        <f t="shared" si="3729"/>
        <v>130.69999999999999</v>
      </c>
      <c r="AA1513" s="11">
        <f>AA1514</f>
        <v>0</v>
      </c>
      <c r="AB1513" s="11">
        <f>AB1514</f>
        <v>0</v>
      </c>
      <c r="AC1513" s="11">
        <f>AC1514</f>
        <v>0</v>
      </c>
      <c r="AD1513" s="11">
        <f t="shared" si="3730"/>
        <v>130.69999999999999</v>
      </c>
      <c r="AE1513" s="11">
        <f t="shared" si="3731"/>
        <v>130.69999999999999</v>
      </c>
      <c r="AF1513" s="11">
        <f t="shared" si="3732"/>
        <v>130.69999999999999</v>
      </c>
      <c r="AG1513" s="11">
        <f>AG1514</f>
        <v>0</v>
      </c>
      <c r="AH1513" s="11">
        <f t="shared" si="3733"/>
        <v>130.69999999999999</v>
      </c>
      <c r="AI1513" s="11">
        <f t="shared" si="3734"/>
        <v>130.69999999999999</v>
      </c>
      <c r="AJ1513" s="11">
        <f t="shared" si="3735"/>
        <v>130.69999999999999</v>
      </c>
      <c r="AK1513" s="11">
        <f>AK1514</f>
        <v>0</v>
      </c>
      <c r="AL1513" s="11">
        <f>AL1514</f>
        <v>0</v>
      </c>
      <c r="AM1513" s="11">
        <f>AM1514</f>
        <v>0</v>
      </c>
      <c r="AN1513" s="11">
        <f t="shared" si="3736"/>
        <v>130.69999999999999</v>
      </c>
      <c r="AO1513" s="11">
        <f t="shared" si="3737"/>
        <v>130.69999999999999</v>
      </c>
      <c r="AP1513" s="11">
        <f t="shared" si="3738"/>
        <v>130.69999999999999</v>
      </c>
      <c r="AQ1513" s="11">
        <f>AQ1514</f>
        <v>0</v>
      </c>
      <c r="AR1513" s="11">
        <f>AR1514</f>
        <v>0</v>
      </c>
      <c r="AS1513" s="11">
        <f>AS1514</f>
        <v>0</v>
      </c>
      <c r="AT1513" s="11">
        <f t="shared" si="3739"/>
        <v>130.69999999999999</v>
      </c>
      <c r="AU1513" s="11">
        <f t="shared" si="3740"/>
        <v>130.69999999999999</v>
      </c>
      <c r="AV1513" s="11">
        <f t="shared" si="3741"/>
        <v>130.69999999999999</v>
      </c>
      <c r="AW1513" s="11">
        <f>AW1514</f>
        <v>0</v>
      </c>
      <c r="AX1513" s="11">
        <f>AX1514</f>
        <v>0</v>
      </c>
      <c r="AY1513" s="11">
        <f>AY1514</f>
        <v>0</v>
      </c>
      <c r="AZ1513" s="11">
        <f t="shared" si="3742"/>
        <v>130.69999999999999</v>
      </c>
      <c r="BA1513" s="11">
        <f t="shared" si="3743"/>
        <v>130.69999999999999</v>
      </c>
      <c r="BB1513" s="11">
        <f t="shared" si="3744"/>
        <v>130.69999999999999</v>
      </c>
      <c r="BC1513" s="11">
        <f>BC1514</f>
        <v>0</v>
      </c>
      <c r="BD1513" s="11">
        <f>BD1514</f>
        <v>0</v>
      </c>
      <c r="BE1513" s="11">
        <f>BE1514</f>
        <v>0</v>
      </c>
      <c r="BF1513" s="11">
        <f t="shared" si="3745"/>
        <v>130.69999999999999</v>
      </c>
      <c r="BG1513" s="11">
        <f t="shared" si="3746"/>
        <v>130.69999999999999</v>
      </c>
      <c r="BH1513" s="11">
        <f t="shared" si="3747"/>
        <v>130.69999999999999</v>
      </c>
      <c r="BI1513" s="11">
        <f>BI1514</f>
        <v>0</v>
      </c>
      <c r="BJ1513" s="11">
        <f>BJ1514</f>
        <v>0</v>
      </c>
      <c r="BK1513" s="11">
        <f>BK1514</f>
        <v>0</v>
      </c>
      <c r="BL1513" s="11">
        <f t="shared" si="3718"/>
        <v>130.69999999999999</v>
      </c>
      <c r="BM1513" s="11">
        <f>BM1514</f>
        <v>0</v>
      </c>
      <c r="BN1513" s="43">
        <f t="shared" si="3757"/>
        <v>130.69999999999999</v>
      </c>
      <c r="BO1513" s="11">
        <f t="shared" si="3761"/>
        <v>130.69999999999999</v>
      </c>
      <c r="BP1513" s="11">
        <f>BP1514</f>
        <v>0</v>
      </c>
      <c r="BQ1513" s="43">
        <f t="shared" si="3758"/>
        <v>130.69999999999999</v>
      </c>
      <c r="BR1513" s="11">
        <f t="shared" si="3762"/>
        <v>130.69999999999999</v>
      </c>
      <c r="BS1513" s="11">
        <f>BS1514</f>
        <v>0</v>
      </c>
      <c r="BT1513" s="43">
        <f t="shared" si="3759"/>
        <v>130.69999999999999</v>
      </c>
      <c r="BU1513" s="11">
        <f>BU1514</f>
        <v>0</v>
      </c>
      <c r="BV1513" s="21"/>
      <c r="BW1513" s="21"/>
      <c r="BX1513" s="1" t="str">
        <f t="shared" si="3763"/>
        <v/>
      </c>
    </row>
    <row r="1514" spans="1:77" ht="15.6" customHeight="1" x14ac:dyDescent="0.3">
      <c r="A1514" s="62" t="s">
        <v>973</v>
      </c>
      <c r="B1514" s="63">
        <v>800</v>
      </c>
      <c r="C1514" s="62" t="s">
        <v>43</v>
      </c>
      <c r="D1514" s="62" t="s">
        <v>44</v>
      </c>
      <c r="E1514" s="64" t="s">
        <v>45</v>
      </c>
      <c r="F1514" s="11">
        <v>130.69999999999999</v>
      </c>
      <c r="G1514" s="11">
        <v>130.69999999999999</v>
      </c>
      <c r="H1514" s="11">
        <v>130.69999999999999</v>
      </c>
      <c r="I1514" s="11"/>
      <c r="J1514" s="11"/>
      <c r="K1514" s="11"/>
      <c r="L1514" s="11">
        <f t="shared" si="3612"/>
        <v>130.69999999999999</v>
      </c>
      <c r="M1514" s="11">
        <f t="shared" si="3613"/>
        <v>130.69999999999999</v>
      </c>
      <c r="N1514" s="11">
        <f t="shared" si="3614"/>
        <v>130.69999999999999</v>
      </c>
      <c r="O1514" s="11"/>
      <c r="P1514" s="11"/>
      <c r="Q1514" s="11"/>
      <c r="R1514" s="11">
        <f t="shared" si="3724"/>
        <v>130.69999999999999</v>
      </c>
      <c r="S1514" s="11">
        <f t="shared" si="3725"/>
        <v>130.69999999999999</v>
      </c>
      <c r="T1514" s="11">
        <f t="shared" si="3726"/>
        <v>130.69999999999999</v>
      </c>
      <c r="U1514" s="11"/>
      <c r="V1514" s="11"/>
      <c r="W1514" s="11"/>
      <c r="X1514" s="11">
        <f t="shared" si="3727"/>
        <v>130.69999999999999</v>
      </c>
      <c r="Y1514" s="11">
        <f t="shared" si="3728"/>
        <v>130.69999999999999</v>
      </c>
      <c r="Z1514" s="11">
        <f t="shared" si="3729"/>
        <v>130.69999999999999</v>
      </c>
      <c r="AA1514" s="11"/>
      <c r="AB1514" s="11"/>
      <c r="AC1514" s="11"/>
      <c r="AD1514" s="11">
        <f t="shared" si="3730"/>
        <v>130.69999999999999</v>
      </c>
      <c r="AE1514" s="11">
        <f t="shared" si="3731"/>
        <v>130.69999999999999</v>
      </c>
      <c r="AF1514" s="11">
        <f t="shared" si="3732"/>
        <v>130.69999999999999</v>
      </c>
      <c r="AG1514" s="11"/>
      <c r="AH1514" s="11">
        <f t="shared" si="3733"/>
        <v>130.69999999999999</v>
      </c>
      <c r="AI1514" s="11">
        <f t="shared" si="3734"/>
        <v>130.69999999999999</v>
      </c>
      <c r="AJ1514" s="11">
        <f t="shared" si="3735"/>
        <v>130.69999999999999</v>
      </c>
      <c r="AK1514" s="11"/>
      <c r="AL1514" s="11"/>
      <c r="AM1514" s="11"/>
      <c r="AN1514" s="11">
        <f t="shared" si="3736"/>
        <v>130.69999999999999</v>
      </c>
      <c r="AO1514" s="11">
        <f t="shared" si="3737"/>
        <v>130.69999999999999</v>
      </c>
      <c r="AP1514" s="11">
        <f t="shared" si="3738"/>
        <v>130.69999999999999</v>
      </c>
      <c r="AQ1514" s="11"/>
      <c r="AR1514" s="11"/>
      <c r="AS1514" s="11"/>
      <c r="AT1514" s="11">
        <f t="shared" si="3739"/>
        <v>130.69999999999999</v>
      </c>
      <c r="AU1514" s="11">
        <f t="shared" si="3740"/>
        <v>130.69999999999999</v>
      </c>
      <c r="AV1514" s="11">
        <f t="shared" si="3741"/>
        <v>130.69999999999999</v>
      </c>
      <c r="AW1514" s="11"/>
      <c r="AX1514" s="11"/>
      <c r="AY1514" s="11"/>
      <c r="AZ1514" s="11">
        <f t="shared" si="3742"/>
        <v>130.69999999999999</v>
      </c>
      <c r="BA1514" s="11">
        <f t="shared" si="3743"/>
        <v>130.69999999999999</v>
      </c>
      <c r="BB1514" s="11">
        <f t="shared" si="3744"/>
        <v>130.69999999999999</v>
      </c>
      <c r="BC1514" s="11"/>
      <c r="BD1514" s="11"/>
      <c r="BE1514" s="11"/>
      <c r="BF1514" s="11">
        <f t="shared" si="3745"/>
        <v>130.69999999999999</v>
      </c>
      <c r="BG1514" s="11">
        <f t="shared" si="3746"/>
        <v>130.69999999999999</v>
      </c>
      <c r="BH1514" s="11">
        <f t="shared" si="3747"/>
        <v>130.69999999999999</v>
      </c>
      <c r="BI1514" s="11"/>
      <c r="BJ1514" s="11"/>
      <c r="BK1514" s="11"/>
      <c r="BL1514" s="11">
        <f t="shared" si="3718"/>
        <v>130.69999999999999</v>
      </c>
      <c r="BM1514" s="11"/>
      <c r="BN1514" s="43">
        <f t="shared" si="3757"/>
        <v>130.69999999999999</v>
      </c>
      <c r="BO1514" s="11">
        <f t="shared" si="3761"/>
        <v>130.69999999999999</v>
      </c>
      <c r="BP1514" s="11"/>
      <c r="BQ1514" s="43">
        <f t="shared" si="3758"/>
        <v>130.69999999999999</v>
      </c>
      <c r="BR1514" s="11">
        <f t="shared" si="3762"/>
        <v>130.69999999999999</v>
      </c>
      <c r="BS1514" s="11"/>
      <c r="BT1514" s="43">
        <f t="shared" si="3759"/>
        <v>130.69999999999999</v>
      </c>
      <c r="BU1514" s="11"/>
      <c r="BV1514" s="21"/>
      <c r="BW1514" s="21"/>
      <c r="BX1514" s="1" t="str">
        <f t="shared" si="3763"/>
        <v>0113</v>
      </c>
    </row>
    <row r="1515" spans="1:77" ht="31.2" customHeight="1" x14ac:dyDescent="0.3">
      <c r="A1515" s="62" t="s">
        <v>974</v>
      </c>
      <c r="B1515" s="63"/>
      <c r="C1515" s="62"/>
      <c r="D1515" s="62"/>
      <c r="E1515" s="64" t="s">
        <v>975</v>
      </c>
      <c r="F1515" s="11">
        <f t="shared" ref="F1515:K1515" si="3774">F1516+F1518</f>
        <v>128443.4</v>
      </c>
      <c r="G1515" s="11">
        <f t="shared" si="3774"/>
        <v>106579.9</v>
      </c>
      <c r="H1515" s="11">
        <f t="shared" si="3774"/>
        <v>106579.90000000001</v>
      </c>
      <c r="I1515" s="11">
        <f t="shared" si="3774"/>
        <v>0</v>
      </c>
      <c r="J1515" s="11">
        <f t="shared" si="3774"/>
        <v>0</v>
      </c>
      <c r="K1515" s="11">
        <f t="shared" si="3774"/>
        <v>0</v>
      </c>
      <c r="L1515" s="11">
        <f t="shared" si="3612"/>
        <v>128443.4</v>
      </c>
      <c r="M1515" s="11">
        <f t="shared" si="3613"/>
        <v>106579.9</v>
      </c>
      <c r="N1515" s="11">
        <f t="shared" si="3614"/>
        <v>106579.90000000001</v>
      </c>
      <c r="O1515" s="11">
        <f>O1516+O1518</f>
        <v>20700.408530000001</v>
      </c>
      <c r="P1515" s="11">
        <f>P1516+P1518</f>
        <v>0</v>
      </c>
      <c r="Q1515" s="11">
        <f>Q1516+Q1518</f>
        <v>0</v>
      </c>
      <c r="R1515" s="11">
        <f t="shared" si="3724"/>
        <v>149143.80852999998</v>
      </c>
      <c r="S1515" s="11">
        <f t="shared" si="3725"/>
        <v>106579.9</v>
      </c>
      <c r="T1515" s="11">
        <f t="shared" si="3726"/>
        <v>106579.90000000001</v>
      </c>
      <c r="U1515" s="11">
        <f>U1516+U1518</f>
        <v>0</v>
      </c>
      <c r="V1515" s="11">
        <f>V1516+V1518</f>
        <v>0</v>
      </c>
      <c r="W1515" s="11">
        <f>W1516+W1518</f>
        <v>0</v>
      </c>
      <c r="X1515" s="11">
        <f t="shared" si="3727"/>
        <v>149143.80852999998</v>
      </c>
      <c r="Y1515" s="11">
        <f t="shared" si="3728"/>
        <v>106579.9</v>
      </c>
      <c r="Z1515" s="11">
        <f t="shared" si="3729"/>
        <v>106579.90000000001</v>
      </c>
      <c r="AA1515" s="11">
        <f>AA1516+AA1518</f>
        <v>13286.29</v>
      </c>
      <c r="AB1515" s="11">
        <f>AB1516+AB1518</f>
        <v>0</v>
      </c>
      <c r="AC1515" s="11">
        <f>AC1516+AC1518</f>
        <v>0</v>
      </c>
      <c r="AD1515" s="11">
        <f t="shared" si="3730"/>
        <v>162430.09852999999</v>
      </c>
      <c r="AE1515" s="11">
        <f t="shared" si="3731"/>
        <v>106579.9</v>
      </c>
      <c r="AF1515" s="11">
        <f t="shared" si="3732"/>
        <v>106579.90000000001</v>
      </c>
      <c r="AG1515" s="11">
        <f>AG1516+AG1518</f>
        <v>0</v>
      </c>
      <c r="AH1515" s="11">
        <f t="shared" si="3733"/>
        <v>162430.09852999999</v>
      </c>
      <c r="AI1515" s="11">
        <f t="shared" si="3734"/>
        <v>106579.9</v>
      </c>
      <c r="AJ1515" s="11">
        <f t="shared" si="3735"/>
        <v>106579.90000000001</v>
      </c>
      <c r="AK1515" s="11">
        <f>AK1516+AK1518</f>
        <v>10516.782999999999</v>
      </c>
      <c r="AL1515" s="11">
        <f>AL1516+AL1518</f>
        <v>0</v>
      </c>
      <c r="AM1515" s="11">
        <f>AM1516+AM1518</f>
        <v>0</v>
      </c>
      <c r="AN1515" s="11">
        <f t="shared" si="3736"/>
        <v>172946.88152999998</v>
      </c>
      <c r="AO1515" s="11">
        <f t="shared" si="3737"/>
        <v>106579.9</v>
      </c>
      <c r="AP1515" s="11">
        <f t="shared" si="3738"/>
        <v>106579.90000000001</v>
      </c>
      <c r="AQ1515" s="11">
        <f>AQ1516+AQ1518</f>
        <v>0</v>
      </c>
      <c r="AR1515" s="11">
        <f>AR1516+AR1518</f>
        <v>0</v>
      </c>
      <c r="AS1515" s="11">
        <f>AS1516+AS1518</f>
        <v>0</v>
      </c>
      <c r="AT1515" s="11">
        <f t="shared" si="3739"/>
        <v>172946.88152999998</v>
      </c>
      <c r="AU1515" s="11">
        <f t="shared" si="3740"/>
        <v>106579.9</v>
      </c>
      <c r="AV1515" s="11">
        <f t="shared" si="3741"/>
        <v>106579.90000000001</v>
      </c>
      <c r="AW1515" s="11">
        <f>AW1516+AW1518</f>
        <v>378.66699999999997</v>
      </c>
      <c r="AX1515" s="11">
        <f>AX1516+AX1518</f>
        <v>0</v>
      </c>
      <c r="AY1515" s="11">
        <f>AY1516+AY1518</f>
        <v>0</v>
      </c>
      <c r="AZ1515" s="11">
        <f t="shared" si="3742"/>
        <v>173325.54852999997</v>
      </c>
      <c r="BA1515" s="11">
        <f t="shared" si="3743"/>
        <v>106579.9</v>
      </c>
      <c r="BB1515" s="11">
        <f t="shared" si="3744"/>
        <v>106579.90000000001</v>
      </c>
      <c r="BC1515" s="11">
        <f>BC1516+BC1518</f>
        <v>0</v>
      </c>
      <c r="BD1515" s="11">
        <f>BD1516+BD1518</f>
        <v>0</v>
      </c>
      <c r="BE1515" s="11">
        <f>BE1516+BE1518</f>
        <v>0</v>
      </c>
      <c r="BF1515" s="11">
        <f t="shared" si="3745"/>
        <v>173325.54852999997</v>
      </c>
      <c r="BG1515" s="11">
        <f t="shared" si="3746"/>
        <v>106579.9</v>
      </c>
      <c r="BH1515" s="11">
        <f t="shared" si="3747"/>
        <v>106579.90000000001</v>
      </c>
      <c r="BI1515" s="11">
        <f>BI1516+BI1518</f>
        <v>0</v>
      </c>
      <c r="BJ1515" s="11">
        <f>BJ1516+BJ1518</f>
        <v>0</v>
      </c>
      <c r="BK1515" s="11">
        <f>BK1516+BK1518</f>
        <v>0</v>
      </c>
      <c r="BL1515" s="11">
        <f t="shared" si="3718"/>
        <v>173325.54852999997</v>
      </c>
      <c r="BM1515" s="11">
        <f>BM1516+BM1518</f>
        <v>0</v>
      </c>
      <c r="BN1515" s="43">
        <f t="shared" si="3757"/>
        <v>173325.54852999997</v>
      </c>
      <c r="BO1515" s="11">
        <f t="shared" si="3761"/>
        <v>106579.9</v>
      </c>
      <c r="BP1515" s="11">
        <f>BP1516+BP1518</f>
        <v>0</v>
      </c>
      <c r="BQ1515" s="43">
        <f t="shared" si="3758"/>
        <v>106579.9</v>
      </c>
      <c r="BR1515" s="11">
        <f t="shared" si="3762"/>
        <v>106579.90000000001</v>
      </c>
      <c r="BS1515" s="11">
        <f>BS1516+BS1518</f>
        <v>0</v>
      </c>
      <c r="BT1515" s="43">
        <f t="shared" si="3759"/>
        <v>106579.90000000001</v>
      </c>
      <c r="BU1515" s="11">
        <f>BU1516+BU1518</f>
        <v>0</v>
      </c>
      <c r="BV1515" s="21"/>
      <c r="BW1515" s="21"/>
      <c r="BX1515" s="1" t="str">
        <f t="shared" si="3763"/>
        <v/>
      </c>
    </row>
    <row r="1516" spans="1:77" ht="31.2" customHeight="1" x14ac:dyDescent="0.3">
      <c r="A1516" s="62" t="s">
        <v>974</v>
      </c>
      <c r="B1516" s="63" t="s">
        <v>64</v>
      </c>
      <c r="C1516" s="62"/>
      <c r="D1516" s="62"/>
      <c r="E1516" s="64" t="s">
        <v>65</v>
      </c>
      <c r="F1516" s="11">
        <f t="shared" ref="F1516:K1516" si="3775">F1517</f>
        <v>123269.79999999999</v>
      </c>
      <c r="G1516" s="11">
        <f t="shared" si="3775"/>
        <v>101596</v>
      </c>
      <c r="H1516" s="11">
        <f t="shared" si="3775"/>
        <v>101723.3</v>
      </c>
      <c r="I1516" s="11">
        <f t="shared" si="3775"/>
        <v>0</v>
      </c>
      <c r="J1516" s="11">
        <f t="shared" si="3775"/>
        <v>0</v>
      </c>
      <c r="K1516" s="11">
        <f t="shared" si="3775"/>
        <v>0</v>
      </c>
      <c r="L1516" s="11">
        <f t="shared" si="3612"/>
        <v>123269.79999999999</v>
      </c>
      <c r="M1516" s="11">
        <f t="shared" si="3613"/>
        <v>101596</v>
      </c>
      <c r="N1516" s="11">
        <f t="shared" si="3614"/>
        <v>101723.3</v>
      </c>
      <c r="O1516" s="11">
        <f>O1517</f>
        <v>20700.408530000001</v>
      </c>
      <c r="P1516" s="11">
        <f>P1517</f>
        <v>0</v>
      </c>
      <c r="Q1516" s="11">
        <f>Q1517</f>
        <v>0</v>
      </c>
      <c r="R1516" s="11">
        <f t="shared" si="3724"/>
        <v>143970.20853</v>
      </c>
      <c r="S1516" s="11">
        <f t="shared" si="3725"/>
        <v>101596</v>
      </c>
      <c r="T1516" s="11">
        <f t="shared" si="3726"/>
        <v>101723.3</v>
      </c>
      <c r="U1516" s="11">
        <f>U1517</f>
        <v>0</v>
      </c>
      <c r="V1516" s="11">
        <f>V1517</f>
        <v>0</v>
      </c>
      <c r="W1516" s="11">
        <f>W1517</f>
        <v>0</v>
      </c>
      <c r="X1516" s="11">
        <f t="shared" si="3727"/>
        <v>143970.20853</v>
      </c>
      <c r="Y1516" s="11">
        <f t="shared" si="3728"/>
        <v>101596</v>
      </c>
      <c r="Z1516" s="11">
        <f t="shared" si="3729"/>
        <v>101723.3</v>
      </c>
      <c r="AA1516" s="11">
        <f>AA1517</f>
        <v>13286.29</v>
      </c>
      <c r="AB1516" s="11">
        <f>AB1517</f>
        <v>0</v>
      </c>
      <c r="AC1516" s="11">
        <f>AC1517</f>
        <v>0</v>
      </c>
      <c r="AD1516" s="11">
        <f t="shared" si="3730"/>
        <v>157256.49853000001</v>
      </c>
      <c r="AE1516" s="11">
        <f t="shared" si="3731"/>
        <v>101596</v>
      </c>
      <c r="AF1516" s="11">
        <f t="shared" si="3732"/>
        <v>101723.3</v>
      </c>
      <c r="AG1516" s="11">
        <f>AG1517</f>
        <v>0</v>
      </c>
      <c r="AH1516" s="11">
        <f t="shared" si="3733"/>
        <v>157256.49853000001</v>
      </c>
      <c r="AI1516" s="11">
        <f t="shared" si="3734"/>
        <v>101596</v>
      </c>
      <c r="AJ1516" s="11">
        <f t="shared" si="3735"/>
        <v>101723.3</v>
      </c>
      <c r="AK1516" s="11">
        <f>AK1517</f>
        <v>10516.782999999999</v>
      </c>
      <c r="AL1516" s="11">
        <f>AL1517</f>
        <v>0</v>
      </c>
      <c r="AM1516" s="11">
        <f>AM1517</f>
        <v>0</v>
      </c>
      <c r="AN1516" s="11">
        <f t="shared" si="3736"/>
        <v>167773.28153000001</v>
      </c>
      <c r="AO1516" s="11">
        <f t="shared" si="3737"/>
        <v>101596</v>
      </c>
      <c r="AP1516" s="11">
        <f t="shared" si="3738"/>
        <v>101723.3</v>
      </c>
      <c r="AQ1516" s="11">
        <f>AQ1517</f>
        <v>0</v>
      </c>
      <c r="AR1516" s="11">
        <f>AR1517</f>
        <v>0</v>
      </c>
      <c r="AS1516" s="11">
        <f>AS1517</f>
        <v>0</v>
      </c>
      <c r="AT1516" s="11">
        <f t="shared" si="3739"/>
        <v>167773.28153000001</v>
      </c>
      <c r="AU1516" s="11">
        <f t="shared" si="3740"/>
        <v>101596</v>
      </c>
      <c r="AV1516" s="11">
        <f t="shared" si="3741"/>
        <v>101723.3</v>
      </c>
      <c r="AW1516" s="11">
        <f>AW1517</f>
        <v>378.66699999999997</v>
      </c>
      <c r="AX1516" s="11">
        <f>AX1517</f>
        <v>0</v>
      </c>
      <c r="AY1516" s="11">
        <f>AY1517</f>
        <v>0</v>
      </c>
      <c r="AZ1516" s="11">
        <f t="shared" si="3742"/>
        <v>168151.94852999999</v>
      </c>
      <c r="BA1516" s="11">
        <f t="shared" si="3743"/>
        <v>101596</v>
      </c>
      <c r="BB1516" s="11">
        <f t="shared" si="3744"/>
        <v>101723.3</v>
      </c>
      <c r="BC1516" s="11">
        <f>BC1517</f>
        <v>0</v>
      </c>
      <c r="BD1516" s="11">
        <f>BD1517</f>
        <v>0</v>
      </c>
      <c r="BE1516" s="11">
        <f>BE1517</f>
        <v>0</v>
      </c>
      <c r="BF1516" s="11">
        <f t="shared" si="3745"/>
        <v>168151.94852999999</v>
      </c>
      <c r="BG1516" s="11">
        <f t="shared" si="3746"/>
        <v>101596</v>
      </c>
      <c r="BH1516" s="11">
        <f t="shared" si="3747"/>
        <v>101723.3</v>
      </c>
      <c r="BI1516" s="11">
        <f>BI1517</f>
        <v>0</v>
      </c>
      <c r="BJ1516" s="11">
        <f>BJ1517</f>
        <v>0</v>
      </c>
      <c r="BK1516" s="11">
        <f>BK1517</f>
        <v>0</v>
      </c>
      <c r="BL1516" s="11">
        <f t="shared" si="3718"/>
        <v>168151.94852999999</v>
      </c>
      <c r="BM1516" s="11">
        <f>BM1517</f>
        <v>0</v>
      </c>
      <c r="BN1516" s="43">
        <f t="shared" si="3757"/>
        <v>168151.94852999999</v>
      </c>
      <c r="BO1516" s="11">
        <f t="shared" si="3761"/>
        <v>101596</v>
      </c>
      <c r="BP1516" s="11">
        <f>BP1517</f>
        <v>0</v>
      </c>
      <c r="BQ1516" s="43">
        <f t="shared" si="3758"/>
        <v>101596</v>
      </c>
      <c r="BR1516" s="11">
        <f t="shared" si="3762"/>
        <v>101723.3</v>
      </c>
      <c r="BS1516" s="11">
        <f>BS1517</f>
        <v>0</v>
      </c>
      <c r="BT1516" s="43">
        <f t="shared" si="3759"/>
        <v>101723.3</v>
      </c>
      <c r="BU1516" s="11">
        <f>BU1517</f>
        <v>0</v>
      </c>
      <c r="BV1516" s="21"/>
      <c r="BW1516" s="21"/>
      <c r="BX1516" s="1" t="str">
        <f t="shared" si="3763"/>
        <v/>
      </c>
    </row>
    <row r="1517" spans="1:77" ht="15.6" customHeight="1" x14ac:dyDescent="0.3">
      <c r="A1517" s="62" t="s">
        <v>974</v>
      </c>
      <c r="B1517" s="63">
        <v>200</v>
      </c>
      <c r="C1517" s="62" t="s">
        <v>43</v>
      </c>
      <c r="D1517" s="62" t="s">
        <v>44</v>
      </c>
      <c r="E1517" s="64" t="s">
        <v>45</v>
      </c>
      <c r="F1517" s="11">
        <v>123269.79999999999</v>
      </c>
      <c r="G1517" s="11">
        <v>101596</v>
      </c>
      <c r="H1517" s="11">
        <v>101723.3</v>
      </c>
      <c r="I1517" s="11"/>
      <c r="J1517" s="11"/>
      <c r="K1517" s="11"/>
      <c r="L1517" s="11">
        <f t="shared" si="3612"/>
        <v>123269.79999999999</v>
      </c>
      <c r="M1517" s="11">
        <f t="shared" si="3613"/>
        <v>101596</v>
      </c>
      <c r="N1517" s="11">
        <f t="shared" si="3614"/>
        <v>101723.3</v>
      </c>
      <c r="O1517" s="11">
        <f>286.70853+20413.7</f>
        <v>20700.408530000001</v>
      </c>
      <c r="P1517" s="11"/>
      <c r="Q1517" s="11"/>
      <c r="R1517" s="11">
        <f t="shared" si="3724"/>
        <v>143970.20853</v>
      </c>
      <c r="S1517" s="11">
        <f t="shared" si="3725"/>
        <v>101596</v>
      </c>
      <c r="T1517" s="11">
        <f t="shared" si="3726"/>
        <v>101723.3</v>
      </c>
      <c r="U1517" s="11"/>
      <c r="V1517" s="11"/>
      <c r="W1517" s="11"/>
      <c r="X1517" s="11">
        <f t="shared" si="3727"/>
        <v>143970.20853</v>
      </c>
      <c r="Y1517" s="11">
        <f t="shared" si="3728"/>
        <v>101596</v>
      </c>
      <c r="Z1517" s="11">
        <f t="shared" si="3729"/>
        <v>101723.3</v>
      </c>
      <c r="AA1517" s="11">
        <v>13286.29</v>
      </c>
      <c r="AB1517" s="11"/>
      <c r="AC1517" s="11"/>
      <c r="AD1517" s="11">
        <f t="shared" si="3730"/>
        <v>157256.49853000001</v>
      </c>
      <c r="AE1517" s="11">
        <f t="shared" si="3731"/>
        <v>101596</v>
      </c>
      <c r="AF1517" s="11">
        <f t="shared" si="3732"/>
        <v>101723.3</v>
      </c>
      <c r="AG1517" s="11"/>
      <c r="AH1517" s="11">
        <f t="shared" si="3733"/>
        <v>157256.49853000001</v>
      </c>
      <c r="AI1517" s="11">
        <f t="shared" si="3734"/>
        <v>101596</v>
      </c>
      <c r="AJ1517" s="11">
        <f t="shared" si="3735"/>
        <v>101723.3</v>
      </c>
      <c r="AK1517" s="11">
        <v>10516.782999999999</v>
      </c>
      <c r="AL1517" s="11"/>
      <c r="AM1517" s="11"/>
      <c r="AN1517" s="11">
        <f t="shared" si="3736"/>
        <v>167773.28153000001</v>
      </c>
      <c r="AO1517" s="11">
        <f t="shared" si="3737"/>
        <v>101596</v>
      </c>
      <c r="AP1517" s="11">
        <f t="shared" si="3738"/>
        <v>101723.3</v>
      </c>
      <c r="AQ1517" s="11"/>
      <c r="AR1517" s="11"/>
      <c r="AS1517" s="11"/>
      <c r="AT1517" s="11">
        <f t="shared" si="3739"/>
        <v>167773.28153000001</v>
      </c>
      <c r="AU1517" s="11">
        <f t="shared" si="3740"/>
        <v>101596</v>
      </c>
      <c r="AV1517" s="11">
        <f t="shared" si="3741"/>
        <v>101723.3</v>
      </c>
      <c r="AW1517" s="11">
        <v>378.66699999999997</v>
      </c>
      <c r="AX1517" s="11"/>
      <c r="AY1517" s="11"/>
      <c r="AZ1517" s="11">
        <f t="shared" si="3742"/>
        <v>168151.94852999999</v>
      </c>
      <c r="BA1517" s="11">
        <f t="shared" si="3743"/>
        <v>101596</v>
      </c>
      <c r="BB1517" s="11">
        <f t="shared" si="3744"/>
        <v>101723.3</v>
      </c>
      <c r="BC1517" s="11"/>
      <c r="BD1517" s="11"/>
      <c r="BE1517" s="11"/>
      <c r="BF1517" s="11">
        <f t="shared" si="3745"/>
        <v>168151.94852999999</v>
      </c>
      <c r="BG1517" s="11">
        <f t="shared" si="3746"/>
        <v>101596</v>
      </c>
      <c r="BH1517" s="11">
        <f t="shared" si="3747"/>
        <v>101723.3</v>
      </c>
      <c r="BI1517" s="11"/>
      <c r="BJ1517" s="11"/>
      <c r="BK1517" s="11"/>
      <c r="BL1517" s="11">
        <f t="shared" si="3718"/>
        <v>168151.94852999999</v>
      </c>
      <c r="BM1517" s="11"/>
      <c r="BN1517" s="43">
        <f t="shared" si="3757"/>
        <v>168151.94852999999</v>
      </c>
      <c r="BO1517" s="11">
        <f t="shared" si="3761"/>
        <v>101596</v>
      </c>
      <c r="BP1517" s="11"/>
      <c r="BQ1517" s="43">
        <f t="shared" si="3758"/>
        <v>101596</v>
      </c>
      <c r="BR1517" s="11">
        <f t="shared" si="3762"/>
        <v>101723.3</v>
      </c>
      <c r="BS1517" s="11"/>
      <c r="BT1517" s="43">
        <f t="shared" si="3759"/>
        <v>101723.3</v>
      </c>
      <c r="BU1517" s="11"/>
      <c r="BV1517" s="21"/>
      <c r="BW1517" s="21"/>
      <c r="BX1517" s="1" t="str">
        <f t="shared" si="3763"/>
        <v>0113</v>
      </c>
    </row>
    <row r="1518" spans="1:77" ht="15.6" customHeight="1" x14ac:dyDescent="0.3">
      <c r="A1518" s="62" t="s">
        <v>974</v>
      </c>
      <c r="B1518" s="63" t="s">
        <v>58</v>
      </c>
      <c r="C1518" s="62"/>
      <c r="D1518" s="62"/>
      <c r="E1518" s="64" t="s">
        <v>59</v>
      </c>
      <c r="F1518" s="11">
        <f t="shared" ref="F1518:K1518" si="3776">F1519</f>
        <v>5173.6000000000004</v>
      </c>
      <c r="G1518" s="11">
        <f t="shared" si="3776"/>
        <v>4983.8999999999996</v>
      </c>
      <c r="H1518" s="11">
        <f t="shared" si="3776"/>
        <v>4856.6000000000004</v>
      </c>
      <c r="I1518" s="11">
        <f t="shared" si="3776"/>
        <v>0</v>
      </c>
      <c r="J1518" s="11">
        <f t="shared" si="3776"/>
        <v>0</v>
      </c>
      <c r="K1518" s="11">
        <f t="shared" si="3776"/>
        <v>0</v>
      </c>
      <c r="L1518" s="11">
        <f t="shared" si="3612"/>
        <v>5173.6000000000004</v>
      </c>
      <c r="M1518" s="11">
        <f t="shared" si="3613"/>
        <v>4983.8999999999996</v>
      </c>
      <c r="N1518" s="11">
        <f t="shared" si="3614"/>
        <v>4856.6000000000004</v>
      </c>
      <c r="O1518" s="11">
        <f>O1519</f>
        <v>0</v>
      </c>
      <c r="P1518" s="11">
        <f>P1519</f>
        <v>0</v>
      </c>
      <c r="Q1518" s="11">
        <f>Q1519</f>
        <v>0</v>
      </c>
      <c r="R1518" s="11">
        <f t="shared" si="3724"/>
        <v>5173.6000000000004</v>
      </c>
      <c r="S1518" s="11">
        <f t="shared" si="3725"/>
        <v>4983.8999999999996</v>
      </c>
      <c r="T1518" s="11">
        <f t="shared" si="3726"/>
        <v>4856.6000000000004</v>
      </c>
      <c r="U1518" s="11">
        <f>U1519</f>
        <v>0</v>
      </c>
      <c r="V1518" s="11">
        <f>V1519</f>
        <v>0</v>
      </c>
      <c r="W1518" s="11">
        <f>W1519</f>
        <v>0</v>
      </c>
      <c r="X1518" s="11">
        <f t="shared" si="3727"/>
        <v>5173.6000000000004</v>
      </c>
      <c r="Y1518" s="11">
        <f t="shared" si="3728"/>
        <v>4983.8999999999996</v>
      </c>
      <c r="Z1518" s="11">
        <f t="shared" si="3729"/>
        <v>4856.6000000000004</v>
      </c>
      <c r="AA1518" s="11">
        <f>AA1519</f>
        <v>0</v>
      </c>
      <c r="AB1518" s="11">
        <f>AB1519</f>
        <v>0</v>
      </c>
      <c r="AC1518" s="11">
        <f>AC1519</f>
        <v>0</v>
      </c>
      <c r="AD1518" s="11">
        <f t="shared" si="3730"/>
        <v>5173.6000000000004</v>
      </c>
      <c r="AE1518" s="11">
        <f t="shared" si="3731"/>
        <v>4983.8999999999996</v>
      </c>
      <c r="AF1518" s="11">
        <f t="shared" si="3732"/>
        <v>4856.6000000000004</v>
      </c>
      <c r="AG1518" s="11">
        <f>AG1519</f>
        <v>0</v>
      </c>
      <c r="AH1518" s="11">
        <f t="shared" si="3733"/>
        <v>5173.6000000000004</v>
      </c>
      <c r="AI1518" s="11">
        <f t="shared" si="3734"/>
        <v>4983.8999999999996</v>
      </c>
      <c r="AJ1518" s="11">
        <f t="shared" si="3735"/>
        <v>4856.6000000000004</v>
      </c>
      <c r="AK1518" s="11">
        <f>AK1519</f>
        <v>0</v>
      </c>
      <c r="AL1518" s="11">
        <f>AL1519</f>
        <v>0</v>
      </c>
      <c r="AM1518" s="11">
        <f>AM1519</f>
        <v>0</v>
      </c>
      <c r="AN1518" s="11">
        <f t="shared" si="3736"/>
        <v>5173.6000000000004</v>
      </c>
      <c r="AO1518" s="11">
        <f t="shared" si="3737"/>
        <v>4983.8999999999996</v>
      </c>
      <c r="AP1518" s="11">
        <f t="shared" si="3738"/>
        <v>4856.6000000000004</v>
      </c>
      <c r="AQ1518" s="11">
        <f>AQ1519</f>
        <v>0</v>
      </c>
      <c r="AR1518" s="11">
        <f>AR1519</f>
        <v>0</v>
      </c>
      <c r="AS1518" s="11">
        <f>AS1519</f>
        <v>0</v>
      </c>
      <c r="AT1518" s="11">
        <f t="shared" si="3739"/>
        <v>5173.6000000000004</v>
      </c>
      <c r="AU1518" s="11">
        <f t="shared" si="3740"/>
        <v>4983.8999999999996</v>
      </c>
      <c r="AV1518" s="11">
        <f t="shared" si="3741"/>
        <v>4856.6000000000004</v>
      </c>
      <c r="AW1518" s="11">
        <f>AW1519</f>
        <v>0</v>
      </c>
      <c r="AX1518" s="11">
        <f>AX1519</f>
        <v>0</v>
      </c>
      <c r="AY1518" s="11">
        <f>AY1519</f>
        <v>0</v>
      </c>
      <c r="AZ1518" s="11">
        <f t="shared" si="3742"/>
        <v>5173.6000000000004</v>
      </c>
      <c r="BA1518" s="11">
        <f t="shared" si="3743"/>
        <v>4983.8999999999996</v>
      </c>
      <c r="BB1518" s="11">
        <f t="shared" si="3744"/>
        <v>4856.6000000000004</v>
      </c>
      <c r="BC1518" s="11">
        <f>BC1519</f>
        <v>0</v>
      </c>
      <c r="BD1518" s="11">
        <f>BD1519</f>
        <v>0</v>
      </c>
      <c r="BE1518" s="11">
        <f>BE1519</f>
        <v>0</v>
      </c>
      <c r="BF1518" s="11">
        <f t="shared" si="3745"/>
        <v>5173.6000000000004</v>
      </c>
      <c r="BG1518" s="11">
        <f t="shared" si="3746"/>
        <v>4983.8999999999996</v>
      </c>
      <c r="BH1518" s="11">
        <f t="shared" si="3747"/>
        <v>4856.6000000000004</v>
      </c>
      <c r="BI1518" s="11">
        <f>BI1519</f>
        <v>0</v>
      </c>
      <c r="BJ1518" s="11">
        <f>BJ1519</f>
        <v>0</v>
      </c>
      <c r="BK1518" s="11">
        <f>BK1519</f>
        <v>0</v>
      </c>
      <c r="BL1518" s="11">
        <f t="shared" si="3718"/>
        <v>5173.6000000000004</v>
      </c>
      <c r="BM1518" s="11">
        <f>BM1519</f>
        <v>0</v>
      </c>
      <c r="BN1518" s="43">
        <f t="shared" si="3757"/>
        <v>5173.6000000000004</v>
      </c>
      <c r="BO1518" s="11">
        <f t="shared" si="3761"/>
        <v>4983.8999999999996</v>
      </c>
      <c r="BP1518" s="11">
        <f>BP1519</f>
        <v>0</v>
      </c>
      <c r="BQ1518" s="43">
        <f t="shared" si="3758"/>
        <v>4983.8999999999996</v>
      </c>
      <c r="BR1518" s="11">
        <f t="shared" si="3762"/>
        <v>4856.6000000000004</v>
      </c>
      <c r="BS1518" s="11">
        <f>BS1519</f>
        <v>0</v>
      </c>
      <c r="BT1518" s="43">
        <f t="shared" si="3759"/>
        <v>4856.6000000000004</v>
      </c>
      <c r="BU1518" s="11">
        <f>BU1519</f>
        <v>0</v>
      </c>
      <c r="BV1518" s="21"/>
      <c r="BW1518" s="21"/>
      <c r="BX1518" s="1" t="str">
        <f t="shared" si="3763"/>
        <v/>
      </c>
    </row>
    <row r="1519" spans="1:77" ht="15.6" customHeight="1" x14ac:dyDescent="0.3">
      <c r="A1519" s="62" t="s">
        <v>974</v>
      </c>
      <c r="B1519" s="63">
        <v>800</v>
      </c>
      <c r="C1519" s="62" t="s">
        <v>43</v>
      </c>
      <c r="D1519" s="62" t="s">
        <v>44</v>
      </c>
      <c r="E1519" s="64" t="s">
        <v>45</v>
      </c>
      <c r="F1519" s="11">
        <v>5173.6000000000004</v>
      </c>
      <c r="G1519" s="11">
        <v>4983.8999999999996</v>
      </c>
      <c r="H1519" s="11">
        <v>4856.6000000000004</v>
      </c>
      <c r="I1519" s="11"/>
      <c r="J1519" s="11"/>
      <c r="K1519" s="11"/>
      <c r="L1519" s="11">
        <f t="shared" ref="L1519:L1582" si="3777">F1519+I1519</f>
        <v>5173.6000000000004</v>
      </c>
      <c r="M1519" s="11">
        <f t="shared" ref="M1519:M1582" si="3778">G1519+J1519</f>
        <v>4983.8999999999996</v>
      </c>
      <c r="N1519" s="11">
        <f t="shared" ref="N1519:N1582" si="3779">H1519+K1519</f>
        <v>4856.6000000000004</v>
      </c>
      <c r="O1519" s="11"/>
      <c r="P1519" s="11"/>
      <c r="Q1519" s="11"/>
      <c r="R1519" s="11">
        <f t="shared" si="3724"/>
        <v>5173.6000000000004</v>
      </c>
      <c r="S1519" s="11">
        <f t="shared" si="3725"/>
        <v>4983.8999999999996</v>
      </c>
      <c r="T1519" s="11">
        <f t="shared" si="3726"/>
        <v>4856.6000000000004</v>
      </c>
      <c r="U1519" s="11"/>
      <c r="V1519" s="11"/>
      <c r="W1519" s="11"/>
      <c r="X1519" s="11">
        <f t="shared" si="3727"/>
        <v>5173.6000000000004</v>
      </c>
      <c r="Y1519" s="11">
        <f t="shared" si="3728"/>
        <v>4983.8999999999996</v>
      </c>
      <c r="Z1519" s="11">
        <f t="shared" si="3729"/>
        <v>4856.6000000000004</v>
      </c>
      <c r="AA1519" s="11"/>
      <c r="AB1519" s="11"/>
      <c r="AC1519" s="11"/>
      <c r="AD1519" s="11">
        <f t="shared" si="3730"/>
        <v>5173.6000000000004</v>
      </c>
      <c r="AE1519" s="11">
        <f t="shared" si="3731"/>
        <v>4983.8999999999996</v>
      </c>
      <c r="AF1519" s="11">
        <f t="shared" si="3732"/>
        <v>4856.6000000000004</v>
      </c>
      <c r="AG1519" s="11"/>
      <c r="AH1519" s="11">
        <f t="shared" si="3733"/>
        <v>5173.6000000000004</v>
      </c>
      <c r="AI1519" s="11">
        <f t="shared" si="3734"/>
        <v>4983.8999999999996</v>
      </c>
      <c r="AJ1519" s="11">
        <f t="shared" si="3735"/>
        <v>4856.6000000000004</v>
      </c>
      <c r="AK1519" s="11"/>
      <c r="AL1519" s="11"/>
      <c r="AM1519" s="11"/>
      <c r="AN1519" s="11">
        <f t="shared" si="3736"/>
        <v>5173.6000000000004</v>
      </c>
      <c r="AO1519" s="11">
        <f t="shared" si="3737"/>
        <v>4983.8999999999996</v>
      </c>
      <c r="AP1519" s="11">
        <f t="shared" si="3738"/>
        <v>4856.6000000000004</v>
      </c>
      <c r="AQ1519" s="11"/>
      <c r="AR1519" s="11"/>
      <c r="AS1519" s="11"/>
      <c r="AT1519" s="11">
        <f t="shared" si="3739"/>
        <v>5173.6000000000004</v>
      </c>
      <c r="AU1519" s="11">
        <f t="shared" si="3740"/>
        <v>4983.8999999999996</v>
      </c>
      <c r="AV1519" s="11">
        <f t="shared" si="3741"/>
        <v>4856.6000000000004</v>
      </c>
      <c r="AW1519" s="11"/>
      <c r="AX1519" s="11"/>
      <c r="AY1519" s="11"/>
      <c r="AZ1519" s="11">
        <f t="shared" si="3742"/>
        <v>5173.6000000000004</v>
      </c>
      <c r="BA1519" s="11">
        <f t="shared" si="3743"/>
        <v>4983.8999999999996</v>
      </c>
      <c r="BB1519" s="11">
        <f t="shared" si="3744"/>
        <v>4856.6000000000004</v>
      </c>
      <c r="BC1519" s="11"/>
      <c r="BD1519" s="11"/>
      <c r="BE1519" s="11"/>
      <c r="BF1519" s="11">
        <f t="shared" si="3745"/>
        <v>5173.6000000000004</v>
      </c>
      <c r="BG1519" s="11">
        <f t="shared" si="3746"/>
        <v>4983.8999999999996</v>
      </c>
      <c r="BH1519" s="11">
        <f t="shared" si="3747"/>
        <v>4856.6000000000004</v>
      </c>
      <c r="BI1519" s="11"/>
      <c r="BJ1519" s="11"/>
      <c r="BK1519" s="11"/>
      <c r="BL1519" s="11">
        <f t="shared" si="3718"/>
        <v>5173.6000000000004</v>
      </c>
      <c r="BM1519" s="11"/>
      <c r="BN1519" s="43">
        <f t="shared" si="3757"/>
        <v>5173.6000000000004</v>
      </c>
      <c r="BO1519" s="11">
        <f t="shared" si="3761"/>
        <v>4983.8999999999996</v>
      </c>
      <c r="BP1519" s="11"/>
      <c r="BQ1519" s="43">
        <f t="shared" si="3758"/>
        <v>4983.8999999999996</v>
      </c>
      <c r="BR1519" s="11">
        <f t="shared" si="3762"/>
        <v>4856.6000000000004</v>
      </c>
      <c r="BS1519" s="11"/>
      <c r="BT1519" s="43">
        <f t="shared" si="3759"/>
        <v>4856.6000000000004</v>
      </c>
      <c r="BU1519" s="11"/>
      <c r="BV1519" s="21"/>
      <c r="BW1519" s="21"/>
      <c r="BX1519" s="1" t="str">
        <f t="shared" si="3763"/>
        <v>0113</v>
      </c>
    </row>
    <row r="1520" spans="1:77" ht="31.2" customHeight="1" x14ac:dyDescent="0.3">
      <c r="A1520" s="62" t="s">
        <v>976</v>
      </c>
      <c r="B1520" s="63"/>
      <c r="C1520" s="62"/>
      <c r="D1520" s="62"/>
      <c r="E1520" s="64" t="s">
        <v>977</v>
      </c>
      <c r="F1520" s="11">
        <f t="shared" ref="F1520:F1521" si="3780">F1521</f>
        <v>29300.6</v>
      </c>
      <c r="G1520" s="11">
        <f t="shared" ref="G1520:G1521" si="3781">G1521</f>
        <v>0</v>
      </c>
      <c r="H1520" s="11">
        <f t="shared" ref="H1520:H1521" si="3782">H1521</f>
        <v>0</v>
      </c>
      <c r="I1520" s="11">
        <f t="shared" ref="I1520:I1521" si="3783">I1521</f>
        <v>11815.8</v>
      </c>
      <c r="J1520" s="11">
        <f t="shared" ref="J1520:J1521" si="3784">J1521</f>
        <v>0</v>
      </c>
      <c r="K1520" s="11">
        <f t="shared" ref="K1520:K1521" si="3785">K1521</f>
        <v>0</v>
      </c>
      <c r="L1520" s="11">
        <f t="shared" si="3777"/>
        <v>41116.399999999994</v>
      </c>
      <c r="M1520" s="11">
        <f t="shared" si="3778"/>
        <v>0</v>
      </c>
      <c r="N1520" s="11">
        <f t="shared" si="3779"/>
        <v>0</v>
      </c>
      <c r="O1520" s="11">
        <f t="shared" ref="O1520:O1521" si="3786">O1521</f>
        <v>11402.1317</v>
      </c>
      <c r="P1520" s="11">
        <f t="shared" ref="P1520:P1521" si="3787">P1521</f>
        <v>0</v>
      </c>
      <c r="Q1520" s="11">
        <f t="shared" ref="Q1520:Q1521" si="3788">Q1521</f>
        <v>0</v>
      </c>
      <c r="R1520" s="11">
        <f t="shared" si="3724"/>
        <v>52518.531699999992</v>
      </c>
      <c r="S1520" s="11">
        <f t="shared" si="3725"/>
        <v>0</v>
      </c>
      <c r="T1520" s="11">
        <f t="shared" si="3726"/>
        <v>0</v>
      </c>
      <c r="U1520" s="11">
        <f t="shared" ref="U1520:U1521" si="3789">U1521</f>
        <v>0</v>
      </c>
      <c r="V1520" s="11">
        <f t="shared" ref="V1520:V1521" si="3790">V1521</f>
        <v>0</v>
      </c>
      <c r="W1520" s="11">
        <f t="shared" ref="W1520:W1521" si="3791">W1521</f>
        <v>0</v>
      </c>
      <c r="X1520" s="11">
        <f t="shared" si="3727"/>
        <v>52518.531699999992</v>
      </c>
      <c r="Y1520" s="11">
        <f t="shared" si="3728"/>
        <v>0</v>
      </c>
      <c r="Z1520" s="11">
        <f t="shared" si="3729"/>
        <v>0</v>
      </c>
      <c r="AA1520" s="11">
        <f t="shared" ref="AA1520:AA1521" si="3792">AA1521</f>
        <v>0</v>
      </c>
      <c r="AB1520" s="11">
        <f t="shared" ref="AB1520:AB1521" si="3793">AB1521</f>
        <v>0</v>
      </c>
      <c r="AC1520" s="11">
        <f t="shared" ref="AC1520:AC1521" si="3794">AC1521</f>
        <v>0</v>
      </c>
      <c r="AD1520" s="11">
        <f t="shared" si="3730"/>
        <v>52518.531699999992</v>
      </c>
      <c r="AE1520" s="11">
        <f t="shared" si="3731"/>
        <v>0</v>
      </c>
      <c r="AF1520" s="11">
        <f t="shared" si="3732"/>
        <v>0</v>
      </c>
      <c r="AG1520" s="11">
        <f t="shared" ref="AG1520:AG1521" si="3795">AG1521</f>
        <v>0</v>
      </c>
      <c r="AH1520" s="11">
        <f t="shared" si="3733"/>
        <v>52518.531699999992</v>
      </c>
      <c r="AI1520" s="11">
        <f t="shared" si="3734"/>
        <v>0</v>
      </c>
      <c r="AJ1520" s="11">
        <f t="shared" si="3735"/>
        <v>0</v>
      </c>
      <c r="AK1520" s="11">
        <f t="shared" ref="AK1520:AK1521" si="3796">AK1521</f>
        <v>0</v>
      </c>
      <c r="AL1520" s="11">
        <f t="shared" ref="AL1520:AL1521" si="3797">AL1521</f>
        <v>0</v>
      </c>
      <c r="AM1520" s="11">
        <f t="shared" ref="AM1520:AM1521" si="3798">AM1521</f>
        <v>0</v>
      </c>
      <c r="AN1520" s="11">
        <f t="shared" si="3736"/>
        <v>52518.531699999992</v>
      </c>
      <c r="AO1520" s="11">
        <f t="shared" si="3737"/>
        <v>0</v>
      </c>
      <c r="AP1520" s="11">
        <f t="shared" si="3738"/>
        <v>0</v>
      </c>
      <c r="AQ1520" s="11">
        <f t="shared" ref="AQ1520:AQ1521" si="3799">AQ1521</f>
        <v>0</v>
      </c>
      <c r="AR1520" s="11">
        <f t="shared" ref="AR1520:AR1521" si="3800">AR1521</f>
        <v>0</v>
      </c>
      <c r="AS1520" s="11">
        <f t="shared" ref="AS1520:AS1521" si="3801">AS1521</f>
        <v>0</v>
      </c>
      <c r="AT1520" s="11">
        <f t="shared" si="3739"/>
        <v>52518.531699999992</v>
      </c>
      <c r="AU1520" s="11">
        <f t="shared" si="3740"/>
        <v>0</v>
      </c>
      <c r="AV1520" s="11">
        <f t="shared" si="3741"/>
        <v>0</v>
      </c>
      <c r="AW1520" s="11">
        <f t="shared" ref="AW1520:AW1521" si="3802">AW1521</f>
        <v>0</v>
      </c>
      <c r="AX1520" s="11">
        <f t="shared" ref="AX1520:AX1521" si="3803">AX1521</f>
        <v>0</v>
      </c>
      <c r="AY1520" s="11">
        <f t="shared" ref="AY1520:AY1521" si="3804">AY1521</f>
        <v>0</v>
      </c>
      <c r="AZ1520" s="11">
        <f t="shared" si="3742"/>
        <v>52518.531699999992</v>
      </c>
      <c r="BA1520" s="11">
        <f t="shared" si="3743"/>
        <v>0</v>
      </c>
      <c r="BB1520" s="11">
        <f t="shared" si="3744"/>
        <v>0</v>
      </c>
      <c r="BC1520" s="11">
        <f t="shared" ref="BC1520:BC1521" si="3805">BC1521</f>
        <v>0</v>
      </c>
      <c r="BD1520" s="11">
        <f t="shared" ref="BD1520:BD1521" si="3806">BD1521</f>
        <v>0</v>
      </c>
      <c r="BE1520" s="11">
        <f t="shared" ref="BE1520:BE1521" si="3807">BE1521</f>
        <v>0</v>
      </c>
      <c r="BF1520" s="11">
        <f t="shared" si="3745"/>
        <v>52518.531699999992</v>
      </c>
      <c r="BG1520" s="11">
        <f t="shared" si="3746"/>
        <v>0</v>
      </c>
      <c r="BH1520" s="11">
        <f t="shared" si="3747"/>
        <v>0</v>
      </c>
      <c r="BI1520" s="11">
        <f t="shared" ref="BI1520:BI1521" si="3808">BI1521</f>
        <v>0</v>
      </c>
      <c r="BJ1520" s="11">
        <f t="shared" ref="BJ1520:BJ1521" si="3809">BJ1521</f>
        <v>0</v>
      </c>
      <c r="BK1520" s="11">
        <f t="shared" ref="BK1520:BK1521" si="3810">BK1521</f>
        <v>0</v>
      </c>
      <c r="BL1520" s="11">
        <f t="shared" si="3718"/>
        <v>52518.531699999992</v>
      </c>
      <c r="BM1520" s="11">
        <f t="shared" ref="BM1520:BM1521" si="3811">BM1521</f>
        <v>0</v>
      </c>
      <c r="BN1520" s="43">
        <f t="shared" si="3757"/>
        <v>52518.531699999992</v>
      </c>
      <c r="BO1520" s="11">
        <f t="shared" si="3761"/>
        <v>0</v>
      </c>
      <c r="BP1520" s="11">
        <f t="shared" ref="BP1520:BU1521" si="3812">BP1521</f>
        <v>0</v>
      </c>
      <c r="BQ1520" s="43">
        <f t="shared" si="3758"/>
        <v>0</v>
      </c>
      <c r="BR1520" s="11">
        <f t="shared" si="3762"/>
        <v>0</v>
      </c>
      <c r="BS1520" s="11">
        <f t="shared" si="3812"/>
        <v>0</v>
      </c>
      <c r="BT1520" s="43">
        <f t="shared" si="3759"/>
        <v>0</v>
      </c>
      <c r="BU1520" s="11">
        <f t="shared" si="3812"/>
        <v>0</v>
      </c>
      <c r="BV1520" s="21"/>
      <c r="BW1520" s="21"/>
      <c r="BX1520" s="1" t="str">
        <f t="shared" si="3763"/>
        <v/>
      </c>
    </row>
    <row r="1521" spans="1:77" ht="31.2" customHeight="1" x14ac:dyDescent="0.3">
      <c r="A1521" s="62" t="s">
        <v>976</v>
      </c>
      <c r="B1521" s="63" t="s">
        <v>64</v>
      </c>
      <c r="C1521" s="62"/>
      <c r="D1521" s="62"/>
      <c r="E1521" s="64" t="s">
        <v>65</v>
      </c>
      <c r="F1521" s="11">
        <f t="shared" si="3780"/>
        <v>29300.6</v>
      </c>
      <c r="G1521" s="11">
        <f t="shared" si="3781"/>
        <v>0</v>
      </c>
      <c r="H1521" s="11">
        <f t="shared" si="3782"/>
        <v>0</v>
      </c>
      <c r="I1521" s="11">
        <f t="shared" si="3783"/>
        <v>11815.8</v>
      </c>
      <c r="J1521" s="11">
        <f t="shared" si="3784"/>
        <v>0</v>
      </c>
      <c r="K1521" s="11">
        <f t="shared" si="3785"/>
        <v>0</v>
      </c>
      <c r="L1521" s="11">
        <f t="shared" si="3777"/>
        <v>41116.399999999994</v>
      </c>
      <c r="M1521" s="11">
        <f t="shared" si="3778"/>
        <v>0</v>
      </c>
      <c r="N1521" s="11">
        <f t="shared" si="3779"/>
        <v>0</v>
      </c>
      <c r="O1521" s="11">
        <f t="shared" si="3786"/>
        <v>11402.1317</v>
      </c>
      <c r="P1521" s="11">
        <f t="shared" si="3787"/>
        <v>0</v>
      </c>
      <c r="Q1521" s="11">
        <f t="shared" si="3788"/>
        <v>0</v>
      </c>
      <c r="R1521" s="11">
        <f t="shared" si="3724"/>
        <v>52518.531699999992</v>
      </c>
      <c r="S1521" s="11">
        <f t="shared" si="3725"/>
        <v>0</v>
      </c>
      <c r="T1521" s="11">
        <f t="shared" si="3726"/>
        <v>0</v>
      </c>
      <c r="U1521" s="11">
        <f t="shared" si="3789"/>
        <v>0</v>
      </c>
      <c r="V1521" s="11">
        <f t="shared" si="3790"/>
        <v>0</v>
      </c>
      <c r="W1521" s="11">
        <f t="shared" si="3791"/>
        <v>0</v>
      </c>
      <c r="X1521" s="11">
        <f t="shared" si="3727"/>
        <v>52518.531699999992</v>
      </c>
      <c r="Y1521" s="11">
        <f t="shared" si="3728"/>
        <v>0</v>
      </c>
      <c r="Z1521" s="11">
        <f t="shared" si="3729"/>
        <v>0</v>
      </c>
      <c r="AA1521" s="11">
        <f t="shared" si="3792"/>
        <v>0</v>
      </c>
      <c r="AB1521" s="11">
        <f t="shared" si="3793"/>
        <v>0</v>
      </c>
      <c r="AC1521" s="11">
        <f t="shared" si="3794"/>
        <v>0</v>
      </c>
      <c r="AD1521" s="11">
        <f t="shared" si="3730"/>
        <v>52518.531699999992</v>
      </c>
      <c r="AE1521" s="11">
        <f t="shared" si="3731"/>
        <v>0</v>
      </c>
      <c r="AF1521" s="11">
        <f t="shared" si="3732"/>
        <v>0</v>
      </c>
      <c r="AG1521" s="11">
        <f t="shared" si="3795"/>
        <v>0</v>
      </c>
      <c r="AH1521" s="11">
        <f t="shared" si="3733"/>
        <v>52518.531699999992</v>
      </c>
      <c r="AI1521" s="11">
        <f t="shared" si="3734"/>
        <v>0</v>
      </c>
      <c r="AJ1521" s="11">
        <f t="shared" si="3735"/>
        <v>0</v>
      </c>
      <c r="AK1521" s="11">
        <f t="shared" si="3796"/>
        <v>0</v>
      </c>
      <c r="AL1521" s="11">
        <f t="shared" si="3797"/>
        <v>0</v>
      </c>
      <c r="AM1521" s="11">
        <f t="shared" si="3798"/>
        <v>0</v>
      </c>
      <c r="AN1521" s="11">
        <f t="shared" si="3736"/>
        <v>52518.531699999992</v>
      </c>
      <c r="AO1521" s="11">
        <f t="shared" si="3737"/>
        <v>0</v>
      </c>
      <c r="AP1521" s="11">
        <f t="shared" si="3738"/>
        <v>0</v>
      </c>
      <c r="AQ1521" s="11">
        <f t="shared" si="3799"/>
        <v>0</v>
      </c>
      <c r="AR1521" s="11">
        <f t="shared" si="3800"/>
        <v>0</v>
      </c>
      <c r="AS1521" s="11">
        <f t="shared" si="3801"/>
        <v>0</v>
      </c>
      <c r="AT1521" s="11">
        <f t="shared" si="3739"/>
        <v>52518.531699999992</v>
      </c>
      <c r="AU1521" s="11">
        <f t="shared" si="3740"/>
        <v>0</v>
      </c>
      <c r="AV1521" s="11">
        <f t="shared" si="3741"/>
        <v>0</v>
      </c>
      <c r="AW1521" s="11">
        <f t="shared" si="3802"/>
        <v>0</v>
      </c>
      <c r="AX1521" s="11">
        <f t="shared" si="3803"/>
        <v>0</v>
      </c>
      <c r="AY1521" s="11">
        <f t="shared" si="3804"/>
        <v>0</v>
      </c>
      <c r="AZ1521" s="11">
        <f t="shared" si="3742"/>
        <v>52518.531699999992</v>
      </c>
      <c r="BA1521" s="11">
        <f t="shared" si="3743"/>
        <v>0</v>
      </c>
      <c r="BB1521" s="11">
        <f t="shared" si="3744"/>
        <v>0</v>
      </c>
      <c r="BC1521" s="11">
        <f t="shared" si="3805"/>
        <v>0</v>
      </c>
      <c r="BD1521" s="11">
        <f t="shared" si="3806"/>
        <v>0</v>
      </c>
      <c r="BE1521" s="11">
        <f t="shared" si="3807"/>
        <v>0</v>
      </c>
      <c r="BF1521" s="11">
        <f t="shared" si="3745"/>
        <v>52518.531699999992</v>
      </c>
      <c r="BG1521" s="11">
        <f t="shared" si="3746"/>
        <v>0</v>
      </c>
      <c r="BH1521" s="11">
        <f t="shared" si="3747"/>
        <v>0</v>
      </c>
      <c r="BI1521" s="11">
        <f t="shared" si="3808"/>
        <v>0</v>
      </c>
      <c r="BJ1521" s="11">
        <f t="shared" si="3809"/>
        <v>0</v>
      </c>
      <c r="BK1521" s="11">
        <f t="shared" si="3810"/>
        <v>0</v>
      </c>
      <c r="BL1521" s="11">
        <f t="shared" si="3718"/>
        <v>52518.531699999992</v>
      </c>
      <c r="BM1521" s="11">
        <f t="shared" si="3811"/>
        <v>0</v>
      </c>
      <c r="BN1521" s="43">
        <f t="shared" si="3757"/>
        <v>52518.531699999992</v>
      </c>
      <c r="BO1521" s="11">
        <f t="shared" si="3761"/>
        <v>0</v>
      </c>
      <c r="BP1521" s="11">
        <f t="shared" si="3812"/>
        <v>0</v>
      </c>
      <c r="BQ1521" s="43">
        <f t="shared" si="3758"/>
        <v>0</v>
      </c>
      <c r="BR1521" s="11">
        <f t="shared" si="3762"/>
        <v>0</v>
      </c>
      <c r="BS1521" s="11">
        <f t="shared" si="3812"/>
        <v>0</v>
      </c>
      <c r="BT1521" s="43">
        <f t="shared" si="3759"/>
        <v>0</v>
      </c>
      <c r="BU1521" s="11">
        <f t="shared" si="3812"/>
        <v>0</v>
      </c>
      <c r="BV1521" s="21"/>
      <c r="BW1521" s="21"/>
      <c r="BX1521" s="1" t="str">
        <f t="shared" si="3763"/>
        <v/>
      </c>
    </row>
    <row r="1522" spans="1:77" ht="15.6" customHeight="1" x14ac:dyDescent="0.3">
      <c r="A1522" s="62" t="s">
        <v>976</v>
      </c>
      <c r="B1522" s="63">
        <v>200</v>
      </c>
      <c r="C1522" s="62" t="s">
        <v>43</v>
      </c>
      <c r="D1522" s="62" t="s">
        <v>44</v>
      </c>
      <c r="E1522" s="64" t="s">
        <v>45</v>
      </c>
      <c r="F1522" s="11">
        <v>29300.6</v>
      </c>
      <c r="G1522" s="11">
        <v>0</v>
      </c>
      <c r="H1522" s="11">
        <v>0</v>
      </c>
      <c r="I1522" s="11">
        <v>11815.8</v>
      </c>
      <c r="J1522" s="11"/>
      <c r="K1522" s="11"/>
      <c r="L1522" s="11">
        <f t="shared" si="3777"/>
        <v>41116.399999999994</v>
      </c>
      <c r="M1522" s="11">
        <f t="shared" si="3778"/>
        <v>0</v>
      </c>
      <c r="N1522" s="11">
        <f t="shared" si="3779"/>
        <v>0</v>
      </c>
      <c r="O1522" s="11">
        <v>11402.1317</v>
      </c>
      <c r="P1522" s="11"/>
      <c r="Q1522" s="11"/>
      <c r="R1522" s="11">
        <f t="shared" si="3724"/>
        <v>52518.531699999992</v>
      </c>
      <c r="S1522" s="11">
        <f t="shared" si="3725"/>
        <v>0</v>
      </c>
      <c r="T1522" s="11">
        <f t="shared" si="3726"/>
        <v>0</v>
      </c>
      <c r="U1522" s="11"/>
      <c r="V1522" s="11"/>
      <c r="W1522" s="11"/>
      <c r="X1522" s="11">
        <f t="shared" si="3727"/>
        <v>52518.531699999992</v>
      </c>
      <c r="Y1522" s="11">
        <f t="shared" si="3728"/>
        <v>0</v>
      </c>
      <c r="Z1522" s="11">
        <f t="shared" si="3729"/>
        <v>0</v>
      </c>
      <c r="AA1522" s="11"/>
      <c r="AB1522" s="11"/>
      <c r="AC1522" s="11"/>
      <c r="AD1522" s="11">
        <f t="shared" si="3730"/>
        <v>52518.531699999992</v>
      </c>
      <c r="AE1522" s="11">
        <f t="shared" si="3731"/>
        <v>0</v>
      </c>
      <c r="AF1522" s="11">
        <f t="shared" si="3732"/>
        <v>0</v>
      </c>
      <c r="AG1522" s="11"/>
      <c r="AH1522" s="11">
        <f t="shared" si="3733"/>
        <v>52518.531699999992</v>
      </c>
      <c r="AI1522" s="11">
        <f t="shared" si="3734"/>
        <v>0</v>
      </c>
      <c r="AJ1522" s="11">
        <f t="shared" si="3735"/>
        <v>0</v>
      </c>
      <c r="AK1522" s="11"/>
      <c r="AL1522" s="11"/>
      <c r="AM1522" s="11"/>
      <c r="AN1522" s="11">
        <f t="shared" si="3736"/>
        <v>52518.531699999992</v>
      </c>
      <c r="AO1522" s="11">
        <f t="shared" si="3737"/>
        <v>0</v>
      </c>
      <c r="AP1522" s="11">
        <f t="shared" si="3738"/>
        <v>0</v>
      </c>
      <c r="AQ1522" s="11"/>
      <c r="AR1522" s="11"/>
      <c r="AS1522" s="11"/>
      <c r="AT1522" s="11">
        <f t="shared" si="3739"/>
        <v>52518.531699999992</v>
      </c>
      <c r="AU1522" s="11">
        <f t="shared" si="3740"/>
        <v>0</v>
      </c>
      <c r="AV1522" s="11">
        <f t="shared" si="3741"/>
        <v>0</v>
      </c>
      <c r="AW1522" s="11"/>
      <c r="AX1522" s="11"/>
      <c r="AY1522" s="11"/>
      <c r="AZ1522" s="11">
        <f t="shared" si="3742"/>
        <v>52518.531699999992</v>
      </c>
      <c r="BA1522" s="11">
        <f t="shared" si="3743"/>
        <v>0</v>
      </c>
      <c r="BB1522" s="11">
        <f t="shared" si="3744"/>
        <v>0</v>
      </c>
      <c r="BC1522" s="11"/>
      <c r="BD1522" s="11"/>
      <c r="BE1522" s="11"/>
      <c r="BF1522" s="11">
        <f t="shared" si="3745"/>
        <v>52518.531699999992</v>
      </c>
      <c r="BG1522" s="11">
        <f t="shared" si="3746"/>
        <v>0</v>
      </c>
      <c r="BH1522" s="11">
        <f t="shared" si="3747"/>
        <v>0</v>
      </c>
      <c r="BI1522" s="11"/>
      <c r="BJ1522" s="11"/>
      <c r="BK1522" s="11"/>
      <c r="BL1522" s="11">
        <f t="shared" si="3718"/>
        <v>52518.531699999992</v>
      </c>
      <c r="BM1522" s="11"/>
      <c r="BN1522" s="43">
        <f t="shared" si="3757"/>
        <v>52518.531699999992</v>
      </c>
      <c r="BO1522" s="11">
        <f t="shared" si="3761"/>
        <v>0</v>
      </c>
      <c r="BP1522" s="11"/>
      <c r="BQ1522" s="43">
        <f t="shared" si="3758"/>
        <v>0</v>
      </c>
      <c r="BR1522" s="11">
        <f t="shared" si="3762"/>
        <v>0</v>
      </c>
      <c r="BS1522" s="11"/>
      <c r="BT1522" s="43">
        <f t="shared" si="3759"/>
        <v>0</v>
      </c>
      <c r="BU1522" s="11"/>
      <c r="BV1522" s="21"/>
      <c r="BW1522" s="21">
        <v>89</v>
      </c>
      <c r="BX1522" s="1" t="str">
        <f t="shared" si="3763"/>
        <v>0113</v>
      </c>
    </row>
    <row r="1523" spans="1:77" s="70" customFormat="1" ht="15.6" customHeight="1" x14ac:dyDescent="0.3">
      <c r="A1523" s="59" t="s">
        <v>978</v>
      </c>
      <c r="B1523" s="60"/>
      <c r="C1523" s="59"/>
      <c r="D1523" s="59"/>
      <c r="E1523" s="61" t="s">
        <v>979</v>
      </c>
      <c r="F1523" s="18">
        <f t="shared" ref="F1523:K1523" si="3813">F1524+F1527</f>
        <v>18506.199999999997</v>
      </c>
      <c r="G1523" s="18">
        <f t="shared" si="3813"/>
        <v>19037</v>
      </c>
      <c r="H1523" s="18">
        <f t="shared" si="3813"/>
        <v>19037</v>
      </c>
      <c r="I1523" s="18">
        <f t="shared" si="3813"/>
        <v>0</v>
      </c>
      <c r="J1523" s="18">
        <f t="shared" si="3813"/>
        <v>0</v>
      </c>
      <c r="K1523" s="18">
        <f t="shared" si="3813"/>
        <v>0</v>
      </c>
      <c r="L1523" s="18">
        <f t="shared" si="3777"/>
        <v>18506.199999999997</v>
      </c>
      <c r="M1523" s="18">
        <f t="shared" si="3778"/>
        <v>19037</v>
      </c>
      <c r="N1523" s="18">
        <f t="shared" si="3779"/>
        <v>19037</v>
      </c>
      <c r="O1523" s="18">
        <f>O1524+O1527+O1530</f>
        <v>4905.1549999999997</v>
      </c>
      <c r="P1523" s="18">
        <f>P1524+P1527+P1530</f>
        <v>4293.8599999999997</v>
      </c>
      <c r="Q1523" s="18">
        <f>Q1524+Q1527+Q1530</f>
        <v>4295.4389999999994</v>
      </c>
      <c r="R1523" s="18">
        <f t="shared" si="3724"/>
        <v>23411.354999999996</v>
      </c>
      <c r="S1523" s="18">
        <f t="shared" si="3725"/>
        <v>23330.86</v>
      </c>
      <c r="T1523" s="18">
        <f t="shared" si="3726"/>
        <v>23332.438999999998</v>
      </c>
      <c r="U1523" s="18">
        <f>U1524+U1527+U1530</f>
        <v>0</v>
      </c>
      <c r="V1523" s="18">
        <f>V1524+V1527+V1530</f>
        <v>0</v>
      </c>
      <c r="W1523" s="18">
        <f>W1524+W1527+W1530</f>
        <v>0</v>
      </c>
      <c r="X1523" s="18">
        <f t="shared" si="3727"/>
        <v>23411.354999999996</v>
      </c>
      <c r="Y1523" s="18">
        <f t="shared" si="3728"/>
        <v>23330.86</v>
      </c>
      <c r="Z1523" s="18">
        <f t="shared" si="3729"/>
        <v>23332.438999999998</v>
      </c>
      <c r="AA1523" s="18">
        <f>AA1524+AA1527+AA1530</f>
        <v>0</v>
      </c>
      <c r="AB1523" s="18">
        <f>AB1524+AB1527+AB1530</f>
        <v>0</v>
      </c>
      <c r="AC1523" s="18">
        <f>AC1524+AC1527+AC1530</f>
        <v>0</v>
      </c>
      <c r="AD1523" s="18">
        <f t="shared" si="3730"/>
        <v>23411.354999999996</v>
      </c>
      <c r="AE1523" s="18">
        <f t="shared" si="3731"/>
        <v>23330.86</v>
      </c>
      <c r="AF1523" s="18">
        <f t="shared" si="3732"/>
        <v>23332.438999999998</v>
      </c>
      <c r="AG1523" s="18">
        <f>AG1524+AG1527+AG1530</f>
        <v>0</v>
      </c>
      <c r="AH1523" s="18">
        <f t="shared" si="3733"/>
        <v>23411.354999999996</v>
      </c>
      <c r="AI1523" s="18">
        <f t="shared" si="3734"/>
        <v>23330.86</v>
      </c>
      <c r="AJ1523" s="18">
        <f t="shared" si="3735"/>
        <v>23332.438999999998</v>
      </c>
      <c r="AK1523" s="18">
        <f>AK1524+AK1527+AK1530</f>
        <v>0</v>
      </c>
      <c r="AL1523" s="18">
        <f>AL1524+AL1527+AL1530</f>
        <v>0</v>
      </c>
      <c r="AM1523" s="18">
        <f>AM1524+AM1527+AM1530</f>
        <v>0</v>
      </c>
      <c r="AN1523" s="18">
        <f t="shared" si="3736"/>
        <v>23411.354999999996</v>
      </c>
      <c r="AO1523" s="18">
        <f t="shared" si="3737"/>
        <v>23330.86</v>
      </c>
      <c r="AP1523" s="18">
        <f t="shared" si="3738"/>
        <v>23332.438999999998</v>
      </c>
      <c r="AQ1523" s="18">
        <f>AQ1524+AQ1527+AQ1530</f>
        <v>0</v>
      </c>
      <c r="AR1523" s="18">
        <f>AR1524+AR1527+AR1530</f>
        <v>0</v>
      </c>
      <c r="AS1523" s="18">
        <f>AS1524+AS1527+AS1530</f>
        <v>0</v>
      </c>
      <c r="AT1523" s="18">
        <f t="shared" si="3739"/>
        <v>23411.354999999996</v>
      </c>
      <c r="AU1523" s="18">
        <f t="shared" si="3740"/>
        <v>23330.86</v>
      </c>
      <c r="AV1523" s="18">
        <f t="shared" si="3741"/>
        <v>23332.438999999998</v>
      </c>
      <c r="AW1523" s="18">
        <f>AW1524+AW1527+AW1530</f>
        <v>0</v>
      </c>
      <c r="AX1523" s="18">
        <f>AX1524+AX1527+AX1530</f>
        <v>0</v>
      </c>
      <c r="AY1523" s="18">
        <f>AY1524+AY1527+AY1530</f>
        <v>0</v>
      </c>
      <c r="AZ1523" s="18">
        <f t="shared" si="3742"/>
        <v>23411.354999999996</v>
      </c>
      <c r="BA1523" s="18">
        <f t="shared" si="3743"/>
        <v>23330.86</v>
      </c>
      <c r="BB1523" s="18">
        <f t="shared" si="3744"/>
        <v>23332.438999999998</v>
      </c>
      <c r="BC1523" s="18">
        <f>BC1524+BC1527+BC1530</f>
        <v>0</v>
      </c>
      <c r="BD1523" s="18">
        <f>BD1524+BD1527+BD1530</f>
        <v>0</v>
      </c>
      <c r="BE1523" s="18">
        <f>BE1524+BE1527+BE1530</f>
        <v>0</v>
      </c>
      <c r="BF1523" s="18">
        <f t="shared" si="3745"/>
        <v>23411.354999999996</v>
      </c>
      <c r="BG1523" s="18">
        <f t="shared" si="3746"/>
        <v>23330.86</v>
      </c>
      <c r="BH1523" s="18">
        <f t="shared" si="3747"/>
        <v>23332.438999999998</v>
      </c>
      <c r="BI1523" s="18">
        <f>BI1524+BI1527+BI1530</f>
        <v>0</v>
      </c>
      <c r="BJ1523" s="18">
        <f>BJ1524+BJ1527+BJ1530</f>
        <v>0</v>
      </c>
      <c r="BK1523" s="18">
        <f>BK1524+BK1527+BK1530</f>
        <v>0</v>
      </c>
      <c r="BL1523" s="18">
        <f t="shared" si="3718"/>
        <v>23411.354999999996</v>
      </c>
      <c r="BM1523" s="18">
        <f>BM1524+BM1527+BM1530</f>
        <v>0</v>
      </c>
      <c r="BN1523" s="68">
        <f t="shared" si="3757"/>
        <v>23411.354999999996</v>
      </c>
      <c r="BO1523" s="18">
        <f t="shared" si="3761"/>
        <v>23330.86</v>
      </c>
      <c r="BP1523" s="18">
        <f>BP1524+BP1527+BP1530</f>
        <v>0</v>
      </c>
      <c r="BQ1523" s="68">
        <f t="shared" si="3758"/>
        <v>23330.86</v>
      </c>
      <c r="BR1523" s="18">
        <f t="shared" si="3762"/>
        <v>23332.438999999998</v>
      </c>
      <c r="BS1523" s="18">
        <f>BS1524+BS1527+BS1530</f>
        <v>0</v>
      </c>
      <c r="BT1523" s="68">
        <f t="shared" si="3759"/>
        <v>23332.438999999998</v>
      </c>
      <c r="BU1523" s="18">
        <f>BU1524+BU1527+BU1530</f>
        <v>0</v>
      </c>
      <c r="BV1523" s="19"/>
      <c r="BW1523" s="19"/>
      <c r="BX1523" s="17" t="str">
        <f t="shared" si="3763"/>
        <v/>
      </c>
      <c r="BY1523" s="17"/>
    </row>
    <row r="1524" spans="1:77" ht="46.8" customHeight="1" x14ac:dyDescent="0.3">
      <c r="A1524" s="62" t="s">
        <v>980</v>
      </c>
      <c r="B1524" s="63"/>
      <c r="C1524" s="62"/>
      <c r="D1524" s="62"/>
      <c r="E1524" s="64" t="s">
        <v>166</v>
      </c>
      <c r="F1524" s="11">
        <f t="shared" ref="F1524:F1541" si="3814">F1525</f>
        <v>17793.599999999999</v>
      </c>
      <c r="G1524" s="11">
        <f t="shared" ref="G1524:G1541" si="3815">G1525</f>
        <v>19037</v>
      </c>
      <c r="H1524" s="11">
        <f t="shared" ref="H1524:H1541" si="3816">H1525</f>
        <v>19037</v>
      </c>
      <c r="I1524" s="11">
        <f t="shared" ref="I1524:I1541" si="3817">I1525</f>
        <v>0</v>
      </c>
      <c r="J1524" s="11">
        <f t="shared" ref="J1524:J1541" si="3818">J1525</f>
        <v>0</v>
      </c>
      <c r="K1524" s="11">
        <f t="shared" ref="K1524:K1541" si="3819">K1525</f>
        <v>0</v>
      </c>
      <c r="L1524" s="11">
        <f t="shared" si="3777"/>
        <v>17793.599999999999</v>
      </c>
      <c r="M1524" s="11">
        <f t="shared" si="3778"/>
        <v>19037</v>
      </c>
      <c r="N1524" s="11">
        <f t="shared" si="3779"/>
        <v>19037</v>
      </c>
      <c r="O1524" s="11">
        <f t="shared" ref="O1524:O1531" si="3820">O1525</f>
        <v>0</v>
      </c>
      <c r="P1524" s="11">
        <f t="shared" ref="P1524:P1531" si="3821">P1525</f>
        <v>0</v>
      </c>
      <c r="Q1524" s="11">
        <f t="shared" ref="Q1524:Q1531" si="3822">Q1525</f>
        <v>0</v>
      </c>
      <c r="R1524" s="11">
        <f t="shared" si="3724"/>
        <v>17793.599999999999</v>
      </c>
      <c r="S1524" s="11">
        <f t="shared" si="3725"/>
        <v>19037</v>
      </c>
      <c r="T1524" s="11">
        <f t="shared" si="3726"/>
        <v>19037</v>
      </c>
      <c r="U1524" s="11">
        <f t="shared" ref="U1524:U1531" si="3823">U1525</f>
        <v>0</v>
      </c>
      <c r="V1524" s="11">
        <f t="shared" ref="V1524:V1531" si="3824">V1525</f>
        <v>0</v>
      </c>
      <c r="W1524" s="11">
        <f t="shared" ref="W1524:W1531" si="3825">W1525</f>
        <v>0</v>
      </c>
      <c r="X1524" s="11">
        <f t="shared" si="3727"/>
        <v>17793.599999999999</v>
      </c>
      <c r="Y1524" s="11">
        <f t="shared" si="3728"/>
        <v>19037</v>
      </c>
      <c r="Z1524" s="11">
        <f t="shared" si="3729"/>
        <v>19037</v>
      </c>
      <c r="AA1524" s="11">
        <f t="shared" ref="AA1524:AA1531" si="3826">AA1525</f>
        <v>0</v>
      </c>
      <c r="AB1524" s="11">
        <f t="shared" ref="AB1524:AB1531" si="3827">AB1525</f>
        <v>0</v>
      </c>
      <c r="AC1524" s="11">
        <f t="shared" ref="AC1524:AC1531" si="3828">AC1525</f>
        <v>0</v>
      </c>
      <c r="AD1524" s="11">
        <f t="shared" si="3730"/>
        <v>17793.599999999999</v>
      </c>
      <c r="AE1524" s="11">
        <f t="shared" si="3731"/>
        <v>19037</v>
      </c>
      <c r="AF1524" s="11">
        <f t="shared" si="3732"/>
        <v>19037</v>
      </c>
      <c r="AG1524" s="11">
        <f t="shared" ref="AG1524:AG1531" si="3829">AG1525</f>
        <v>0</v>
      </c>
      <c r="AH1524" s="11">
        <f t="shared" si="3733"/>
        <v>17793.599999999999</v>
      </c>
      <c r="AI1524" s="11">
        <f t="shared" si="3734"/>
        <v>19037</v>
      </c>
      <c r="AJ1524" s="11">
        <f t="shared" si="3735"/>
        <v>19037</v>
      </c>
      <c r="AK1524" s="11">
        <f t="shared" ref="AK1524:AK1531" si="3830">AK1525</f>
        <v>0</v>
      </c>
      <c r="AL1524" s="11">
        <f t="shared" ref="AL1524:AL1531" si="3831">AL1525</f>
        <v>0</v>
      </c>
      <c r="AM1524" s="11">
        <f t="shared" ref="AM1524:AM1531" si="3832">AM1525</f>
        <v>0</v>
      </c>
      <c r="AN1524" s="11">
        <f t="shared" si="3736"/>
        <v>17793.599999999999</v>
      </c>
      <c r="AO1524" s="11">
        <f t="shared" si="3737"/>
        <v>19037</v>
      </c>
      <c r="AP1524" s="11">
        <f t="shared" si="3738"/>
        <v>19037</v>
      </c>
      <c r="AQ1524" s="11">
        <f t="shared" ref="AQ1524:AQ1531" si="3833">AQ1525</f>
        <v>0</v>
      </c>
      <c r="AR1524" s="11">
        <f t="shared" ref="AR1524:AR1531" si="3834">AR1525</f>
        <v>0</v>
      </c>
      <c r="AS1524" s="11">
        <f t="shared" ref="AS1524:AS1531" si="3835">AS1525</f>
        <v>0</v>
      </c>
      <c r="AT1524" s="11">
        <f t="shared" si="3739"/>
        <v>17793.599999999999</v>
      </c>
      <c r="AU1524" s="11">
        <f t="shared" si="3740"/>
        <v>19037</v>
      </c>
      <c r="AV1524" s="11">
        <f t="shared" si="3741"/>
        <v>19037</v>
      </c>
      <c r="AW1524" s="11">
        <f t="shared" ref="AW1524:AW1531" si="3836">AW1525</f>
        <v>0</v>
      </c>
      <c r="AX1524" s="11">
        <f t="shared" ref="AX1524:AX1531" si="3837">AX1525</f>
        <v>0</v>
      </c>
      <c r="AY1524" s="11">
        <f t="shared" ref="AY1524:AY1531" si="3838">AY1525</f>
        <v>0</v>
      </c>
      <c r="AZ1524" s="11">
        <f t="shared" si="3742"/>
        <v>17793.599999999999</v>
      </c>
      <c r="BA1524" s="11">
        <f t="shared" si="3743"/>
        <v>19037</v>
      </c>
      <c r="BB1524" s="11">
        <f t="shared" si="3744"/>
        <v>19037</v>
      </c>
      <c r="BC1524" s="11">
        <f t="shared" ref="BC1524:BC1531" si="3839">BC1525</f>
        <v>0</v>
      </c>
      <c r="BD1524" s="11">
        <f t="shared" ref="BD1524:BD1531" si="3840">BD1525</f>
        <v>0</v>
      </c>
      <c r="BE1524" s="11">
        <f t="shared" ref="BE1524:BE1531" si="3841">BE1525</f>
        <v>0</v>
      </c>
      <c r="BF1524" s="11">
        <f t="shared" si="3745"/>
        <v>17793.599999999999</v>
      </c>
      <c r="BG1524" s="11">
        <f t="shared" si="3746"/>
        <v>19037</v>
      </c>
      <c r="BH1524" s="11">
        <f t="shared" si="3747"/>
        <v>19037</v>
      </c>
      <c r="BI1524" s="11">
        <f t="shared" ref="BI1524:BI1531" si="3842">BI1525</f>
        <v>0</v>
      </c>
      <c r="BJ1524" s="11">
        <f t="shared" ref="BJ1524:BJ1531" si="3843">BJ1525</f>
        <v>0</v>
      </c>
      <c r="BK1524" s="11">
        <f t="shared" ref="BK1524:BK1531" si="3844">BK1525</f>
        <v>0</v>
      </c>
      <c r="BL1524" s="11">
        <f t="shared" si="3718"/>
        <v>17793.599999999999</v>
      </c>
      <c r="BM1524" s="11">
        <f t="shared" ref="BM1524:BM1531" si="3845">BM1525</f>
        <v>0</v>
      </c>
      <c r="BN1524" s="43">
        <f t="shared" si="3757"/>
        <v>17793.599999999999</v>
      </c>
      <c r="BO1524" s="11">
        <f t="shared" si="3761"/>
        <v>19037</v>
      </c>
      <c r="BP1524" s="11">
        <f t="shared" ref="BP1524:BU1531" si="3846">BP1525</f>
        <v>0</v>
      </c>
      <c r="BQ1524" s="43">
        <f t="shared" si="3758"/>
        <v>19037</v>
      </c>
      <c r="BR1524" s="11">
        <f t="shared" si="3762"/>
        <v>19037</v>
      </c>
      <c r="BS1524" s="11">
        <f t="shared" si="3846"/>
        <v>0</v>
      </c>
      <c r="BT1524" s="43">
        <f t="shared" si="3759"/>
        <v>19037</v>
      </c>
      <c r="BU1524" s="11">
        <f t="shared" si="3846"/>
        <v>0</v>
      </c>
      <c r="BV1524" s="21"/>
      <c r="BW1524" s="21"/>
      <c r="BX1524" s="1" t="str">
        <f t="shared" si="3763"/>
        <v/>
      </c>
    </row>
    <row r="1525" spans="1:77" ht="46.8" customHeight="1" x14ac:dyDescent="0.3">
      <c r="A1525" s="62" t="s">
        <v>980</v>
      </c>
      <c r="B1525" s="63" t="s">
        <v>82</v>
      </c>
      <c r="C1525" s="62"/>
      <c r="D1525" s="62"/>
      <c r="E1525" s="64" t="s">
        <v>83</v>
      </c>
      <c r="F1525" s="11">
        <f t="shared" si="3814"/>
        <v>17793.599999999999</v>
      </c>
      <c r="G1525" s="11">
        <f t="shared" si="3815"/>
        <v>19037</v>
      </c>
      <c r="H1525" s="11">
        <f t="shared" si="3816"/>
        <v>19037</v>
      </c>
      <c r="I1525" s="11">
        <f t="shared" si="3817"/>
        <v>0</v>
      </c>
      <c r="J1525" s="11">
        <f t="shared" si="3818"/>
        <v>0</v>
      </c>
      <c r="K1525" s="11">
        <f t="shared" si="3819"/>
        <v>0</v>
      </c>
      <c r="L1525" s="11">
        <f t="shared" si="3777"/>
        <v>17793.599999999999</v>
      </c>
      <c r="M1525" s="11">
        <f t="shared" si="3778"/>
        <v>19037</v>
      </c>
      <c r="N1525" s="11">
        <f t="shared" si="3779"/>
        <v>19037</v>
      </c>
      <c r="O1525" s="11">
        <f t="shared" si="3820"/>
        <v>0</v>
      </c>
      <c r="P1525" s="11">
        <f t="shared" si="3821"/>
        <v>0</v>
      </c>
      <c r="Q1525" s="11">
        <f t="shared" si="3822"/>
        <v>0</v>
      </c>
      <c r="R1525" s="11">
        <f t="shared" si="3724"/>
        <v>17793.599999999999</v>
      </c>
      <c r="S1525" s="11">
        <f t="shared" si="3725"/>
        <v>19037</v>
      </c>
      <c r="T1525" s="11">
        <f t="shared" si="3726"/>
        <v>19037</v>
      </c>
      <c r="U1525" s="11">
        <f t="shared" si="3823"/>
        <v>0</v>
      </c>
      <c r="V1525" s="11">
        <f t="shared" si="3824"/>
        <v>0</v>
      </c>
      <c r="W1525" s="11">
        <f t="shared" si="3825"/>
        <v>0</v>
      </c>
      <c r="X1525" s="11">
        <f t="shared" si="3727"/>
        <v>17793.599999999999</v>
      </c>
      <c r="Y1525" s="11">
        <f t="shared" si="3728"/>
        <v>19037</v>
      </c>
      <c r="Z1525" s="11">
        <f t="shared" si="3729"/>
        <v>19037</v>
      </c>
      <c r="AA1525" s="11">
        <f t="shared" si="3826"/>
        <v>0</v>
      </c>
      <c r="AB1525" s="11">
        <f t="shared" si="3827"/>
        <v>0</v>
      </c>
      <c r="AC1525" s="11">
        <f t="shared" si="3828"/>
        <v>0</v>
      </c>
      <c r="AD1525" s="11">
        <f t="shared" si="3730"/>
        <v>17793.599999999999</v>
      </c>
      <c r="AE1525" s="11">
        <f t="shared" si="3731"/>
        <v>19037</v>
      </c>
      <c r="AF1525" s="11">
        <f t="shared" si="3732"/>
        <v>19037</v>
      </c>
      <c r="AG1525" s="11">
        <f t="shared" si="3829"/>
        <v>0</v>
      </c>
      <c r="AH1525" s="11">
        <f t="shared" si="3733"/>
        <v>17793.599999999999</v>
      </c>
      <c r="AI1525" s="11">
        <f t="shared" si="3734"/>
        <v>19037</v>
      </c>
      <c r="AJ1525" s="11">
        <f t="shared" si="3735"/>
        <v>19037</v>
      </c>
      <c r="AK1525" s="11">
        <f t="shared" si="3830"/>
        <v>0</v>
      </c>
      <c r="AL1525" s="11">
        <f t="shared" si="3831"/>
        <v>0</v>
      </c>
      <c r="AM1525" s="11">
        <f t="shared" si="3832"/>
        <v>0</v>
      </c>
      <c r="AN1525" s="11">
        <f t="shared" si="3736"/>
        <v>17793.599999999999</v>
      </c>
      <c r="AO1525" s="11">
        <f t="shared" si="3737"/>
        <v>19037</v>
      </c>
      <c r="AP1525" s="11">
        <f t="shared" si="3738"/>
        <v>19037</v>
      </c>
      <c r="AQ1525" s="11">
        <f t="shared" si="3833"/>
        <v>0</v>
      </c>
      <c r="AR1525" s="11">
        <f t="shared" si="3834"/>
        <v>0</v>
      </c>
      <c r="AS1525" s="11">
        <f t="shared" si="3835"/>
        <v>0</v>
      </c>
      <c r="AT1525" s="11">
        <f t="shared" si="3739"/>
        <v>17793.599999999999</v>
      </c>
      <c r="AU1525" s="11">
        <f t="shared" si="3740"/>
        <v>19037</v>
      </c>
      <c r="AV1525" s="11">
        <f t="shared" si="3741"/>
        <v>19037</v>
      </c>
      <c r="AW1525" s="11">
        <f t="shared" si="3836"/>
        <v>0</v>
      </c>
      <c r="AX1525" s="11">
        <f t="shared" si="3837"/>
        <v>0</v>
      </c>
      <c r="AY1525" s="11">
        <f t="shared" si="3838"/>
        <v>0</v>
      </c>
      <c r="AZ1525" s="11">
        <f t="shared" si="3742"/>
        <v>17793.599999999999</v>
      </c>
      <c r="BA1525" s="11">
        <f t="shared" si="3743"/>
        <v>19037</v>
      </c>
      <c r="BB1525" s="11">
        <f t="shared" si="3744"/>
        <v>19037</v>
      </c>
      <c r="BC1525" s="11">
        <f t="shared" si="3839"/>
        <v>0</v>
      </c>
      <c r="BD1525" s="11">
        <f t="shared" si="3840"/>
        <v>0</v>
      </c>
      <c r="BE1525" s="11">
        <f t="shared" si="3841"/>
        <v>0</v>
      </c>
      <c r="BF1525" s="11">
        <f t="shared" si="3745"/>
        <v>17793.599999999999</v>
      </c>
      <c r="BG1525" s="11">
        <f t="shared" si="3746"/>
        <v>19037</v>
      </c>
      <c r="BH1525" s="11">
        <f t="shared" si="3747"/>
        <v>19037</v>
      </c>
      <c r="BI1525" s="11">
        <f t="shared" si="3842"/>
        <v>0</v>
      </c>
      <c r="BJ1525" s="11">
        <f t="shared" si="3843"/>
        <v>0</v>
      </c>
      <c r="BK1525" s="11">
        <f t="shared" si="3844"/>
        <v>0</v>
      </c>
      <c r="BL1525" s="11">
        <f t="shared" si="3718"/>
        <v>17793.599999999999</v>
      </c>
      <c r="BM1525" s="11">
        <f t="shared" si="3845"/>
        <v>0</v>
      </c>
      <c r="BN1525" s="43">
        <f t="shared" si="3757"/>
        <v>17793.599999999999</v>
      </c>
      <c r="BO1525" s="11">
        <f t="shared" si="3761"/>
        <v>19037</v>
      </c>
      <c r="BP1525" s="11">
        <f t="shared" si="3846"/>
        <v>0</v>
      </c>
      <c r="BQ1525" s="43">
        <f t="shared" si="3758"/>
        <v>19037</v>
      </c>
      <c r="BR1525" s="11">
        <f t="shared" si="3762"/>
        <v>19037</v>
      </c>
      <c r="BS1525" s="11">
        <f t="shared" si="3846"/>
        <v>0</v>
      </c>
      <c r="BT1525" s="43">
        <f t="shared" si="3759"/>
        <v>19037</v>
      </c>
      <c r="BU1525" s="11">
        <f t="shared" si="3846"/>
        <v>0</v>
      </c>
      <c r="BV1525" s="21"/>
      <c r="BW1525" s="21"/>
      <c r="BX1525" s="1" t="str">
        <f t="shared" si="3763"/>
        <v/>
      </c>
    </row>
    <row r="1526" spans="1:77" ht="15.6" customHeight="1" x14ac:dyDescent="0.3">
      <c r="A1526" s="62" t="s">
        <v>980</v>
      </c>
      <c r="B1526" s="63">
        <v>600</v>
      </c>
      <c r="C1526" s="62" t="s">
        <v>43</v>
      </c>
      <c r="D1526" s="62" t="s">
        <v>44</v>
      </c>
      <c r="E1526" s="64" t="s">
        <v>45</v>
      </c>
      <c r="F1526" s="11">
        <v>17793.599999999999</v>
      </c>
      <c r="G1526" s="11">
        <v>19037</v>
      </c>
      <c r="H1526" s="11">
        <v>19037</v>
      </c>
      <c r="I1526" s="11"/>
      <c r="J1526" s="11"/>
      <c r="K1526" s="11"/>
      <c r="L1526" s="11">
        <f t="shared" si="3777"/>
        <v>17793.599999999999</v>
      </c>
      <c r="M1526" s="11">
        <f t="shared" si="3778"/>
        <v>19037</v>
      </c>
      <c r="N1526" s="11">
        <f t="shared" si="3779"/>
        <v>19037</v>
      </c>
      <c r="O1526" s="11"/>
      <c r="P1526" s="11"/>
      <c r="Q1526" s="11"/>
      <c r="R1526" s="11">
        <f t="shared" si="3724"/>
        <v>17793.599999999999</v>
      </c>
      <c r="S1526" s="11">
        <f t="shared" si="3725"/>
        <v>19037</v>
      </c>
      <c r="T1526" s="11">
        <f t="shared" si="3726"/>
        <v>19037</v>
      </c>
      <c r="U1526" s="11"/>
      <c r="V1526" s="11"/>
      <c r="W1526" s="11"/>
      <c r="X1526" s="11">
        <f t="shared" si="3727"/>
        <v>17793.599999999999</v>
      </c>
      <c r="Y1526" s="11">
        <f t="shared" si="3728"/>
        <v>19037</v>
      </c>
      <c r="Z1526" s="11">
        <f t="shared" si="3729"/>
        <v>19037</v>
      </c>
      <c r="AA1526" s="11"/>
      <c r="AB1526" s="11"/>
      <c r="AC1526" s="11"/>
      <c r="AD1526" s="11">
        <f t="shared" si="3730"/>
        <v>17793.599999999999</v>
      </c>
      <c r="AE1526" s="11">
        <f t="shared" si="3731"/>
        <v>19037</v>
      </c>
      <c r="AF1526" s="11">
        <f t="shared" si="3732"/>
        <v>19037</v>
      </c>
      <c r="AG1526" s="11"/>
      <c r="AH1526" s="11">
        <f t="shared" si="3733"/>
        <v>17793.599999999999</v>
      </c>
      <c r="AI1526" s="11">
        <f t="shared" si="3734"/>
        <v>19037</v>
      </c>
      <c r="AJ1526" s="11">
        <f t="shared" si="3735"/>
        <v>19037</v>
      </c>
      <c r="AK1526" s="11"/>
      <c r="AL1526" s="11"/>
      <c r="AM1526" s="11"/>
      <c r="AN1526" s="11">
        <f t="shared" si="3736"/>
        <v>17793.599999999999</v>
      </c>
      <c r="AO1526" s="11">
        <f t="shared" si="3737"/>
        <v>19037</v>
      </c>
      <c r="AP1526" s="11">
        <f t="shared" si="3738"/>
        <v>19037</v>
      </c>
      <c r="AQ1526" s="11"/>
      <c r="AR1526" s="11"/>
      <c r="AS1526" s="11"/>
      <c r="AT1526" s="11">
        <f t="shared" si="3739"/>
        <v>17793.599999999999</v>
      </c>
      <c r="AU1526" s="11">
        <f t="shared" si="3740"/>
        <v>19037</v>
      </c>
      <c r="AV1526" s="11">
        <f t="shared" si="3741"/>
        <v>19037</v>
      </c>
      <c r="AW1526" s="11"/>
      <c r="AX1526" s="11"/>
      <c r="AY1526" s="11"/>
      <c r="AZ1526" s="11">
        <f t="shared" si="3742"/>
        <v>17793.599999999999</v>
      </c>
      <c r="BA1526" s="11">
        <f t="shared" si="3743"/>
        <v>19037</v>
      </c>
      <c r="BB1526" s="11">
        <f t="shared" si="3744"/>
        <v>19037</v>
      </c>
      <c r="BC1526" s="11"/>
      <c r="BD1526" s="11"/>
      <c r="BE1526" s="11"/>
      <c r="BF1526" s="11">
        <f t="shared" si="3745"/>
        <v>17793.599999999999</v>
      </c>
      <c r="BG1526" s="11">
        <f t="shared" si="3746"/>
        <v>19037</v>
      </c>
      <c r="BH1526" s="11">
        <f t="shared" si="3747"/>
        <v>19037</v>
      </c>
      <c r="BI1526" s="11"/>
      <c r="BJ1526" s="11"/>
      <c r="BK1526" s="11"/>
      <c r="BL1526" s="11">
        <f t="shared" si="3718"/>
        <v>17793.599999999999</v>
      </c>
      <c r="BM1526" s="11"/>
      <c r="BN1526" s="43">
        <f t="shared" si="3757"/>
        <v>17793.599999999999</v>
      </c>
      <c r="BO1526" s="11">
        <f t="shared" si="3761"/>
        <v>19037</v>
      </c>
      <c r="BP1526" s="11"/>
      <c r="BQ1526" s="43">
        <f t="shared" si="3758"/>
        <v>19037</v>
      </c>
      <c r="BR1526" s="11">
        <f t="shared" si="3762"/>
        <v>19037</v>
      </c>
      <c r="BS1526" s="11"/>
      <c r="BT1526" s="43">
        <f t="shared" si="3759"/>
        <v>19037</v>
      </c>
      <c r="BU1526" s="11"/>
      <c r="BV1526" s="21"/>
      <c r="BW1526" s="21"/>
      <c r="BX1526" s="1" t="str">
        <f t="shared" si="3763"/>
        <v>0113</v>
      </c>
    </row>
    <row r="1527" spans="1:77" ht="15.6" customHeight="1" x14ac:dyDescent="0.3">
      <c r="A1527" s="62" t="s">
        <v>981</v>
      </c>
      <c r="B1527" s="63"/>
      <c r="C1527" s="62"/>
      <c r="D1527" s="62"/>
      <c r="E1527" s="64" t="s">
        <v>221</v>
      </c>
      <c r="F1527" s="11">
        <f t="shared" si="3814"/>
        <v>712.6</v>
      </c>
      <c r="G1527" s="11">
        <f t="shared" si="3815"/>
        <v>0</v>
      </c>
      <c r="H1527" s="11">
        <f t="shared" si="3816"/>
        <v>0</v>
      </c>
      <c r="I1527" s="11">
        <f t="shared" si="3817"/>
        <v>0</v>
      </c>
      <c r="J1527" s="11">
        <f t="shared" si="3818"/>
        <v>0</v>
      </c>
      <c r="K1527" s="11">
        <f t="shared" si="3819"/>
        <v>0</v>
      </c>
      <c r="L1527" s="11">
        <f t="shared" si="3777"/>
        <v>712.6</v>
      </c>
      <c r="M1527" s="11">
        <f t="shared" si="3778"/>
        <v>0</v>
      </c>
      <c r="N1527" s="11">
        <f t="shared" si="3779"/>
        <v>0</v>
      </c>
      <c r="O1527" s="11">
        <f t="shared" si="3820"/>
        <v>466.4</v>
      </c>
      <c r="P1527" s="11">
        <f t="shared" si="3821"/>
        <v>0</v>
      </c>
      <c r="Q1527" s="11">
        <f t="shared" si="3822"/>
        <v>0</v>
      </c>
      <c r="R1527" s="11">
        <f t="shared" si="3724"/>
        <v>1179</v>
      </c>
      <c r="S1527" s="11">
        <f t="shared" si="3725"/>
        <v>0</v>
      </c>
      <c r="T1527" s="11">
        <f t="shared" si="3726"/>
        <v>0</v>
      </c>
      <c r="U1527" s="11">
        <f t="shared" si="3823"/>
        <v>0</v>
      </c>
      <c r="V1527" s="11">
        <f t="shared" si="3824"/>
        <v>0</v>
      </c>
      <c r="W1527" s="11">
        <f t="shared" si="3825"/>
        <v>0</v>
      </c>
      <c r="X1527" s="11">
        <f t="shared" si="3727"/>
        <v>1179</v>
      </c>
      <c r="Y1527" s="11">
        <f t="shared" si="3728"/>
        <v>0</v>
      </c>
      <c r="Z1527" s="11">
        <f t="shared" si="3729"/>
        <v>0</v>
      </c>
      <c r="AA1527" s="11">
        <f t="shared" si="3826"/>
        <v>0</v>
      </c>
      <c r="AB1527" s="11">
        <f t="shared" si="3827"/>
        <v>0</v>
      </c>
      <c r="AC1527" s="11">
        <f t="shared" si="3828"/>
        <v>0</v>
      </c>
      <c r="AD1527" s="11">
        <f t="shared" si="3730"/>
        <v>1179</v>
      </c>
      <c r="AE1527" s="11">
        <f t="shared" si="3731"/>
        <v>0</v>
      </c>
      <c r="AF1527" s="11">
        <f t="shared" si="3732"/>
        <v>0</v>
      </c>
      <c r="AG1527" s="11">
        <f t="shared" si="3829"/>
        <v>0</v>
      </c>
      <c r="AH1527" s="11">
        <f t="shared" si="3733"/>
        <v>1179</v>
      </c>
      <c r="AI1527" s="11">
        <f t="shared" si="3734"/>
        <v>0</v>
      </c>
      <c r="AJ1527" s="11">
        <f t="shared" si="3735"/>
        <v>0</v>
      </c>
      <c r="AK1527" s="11">
        <f t="shared" si="3830"/>
        <v>0</v>
      </c>
      <c r="AL1527" s="11">
        <f t="shared" si="3831"/>
        <v>0</v>
      </c>
      <c r="AM1527" s="11">
        <f t="shared" si="3832"/>
        <v>0</v>
      </c>
      <c r="AN1527" s="11">
        <f t="shared" si="3736"/>
        <v>1179</v>
      </c>
      <c r="AO1527" s="11">
        <f t="shared" si="3737"/>
        <v>0</v>
      </c>
      <c r="AP1527" s="11">
        <f t="shared" si="3738"/>
        <v>0</v>
      </c>
      <c r="AQ1527" s="11">
        <f t="shared" si="3833"/>
        <v>0</v>
      </c>
      <c r="AR1527" s="11">
        <f t="shared" si="3834"/>
        <v>0</v>
      </c>
      <c r="AS1527" s="11">
        <f t="shared" si="3835"/>
        <v>0</v>
      </c>
      <c r="AT1527" s="11">
        <f t="shared" si="3739"/>
        <v>1179</v>
      </c>
      <c r="AU1527" s="11">
        <f t="shared" si="3740"/>
        <v>0</v>
      </c>
      <c r="AV1527" s="11">
        <f t="shared" si="3741"/>
        <v>0</v>
      </c>
      <c r="AW1527" s="11">
        <f t="shared" si="3836"/>
        <v>0</v>
      </c>
      <c r="AX1527" s="11">
        <f t="shared" si="3837"/>
        <v>0</v>
      </c>
      <c r="AY1527" s="11">
        <f t="shared" si="3838"/>
        <v>0</v>
      </c>
      <c r="AZ1527" s="11">
        <f t="shared" si="3742"/>
        <v>1179</v>
      </c>
      <c r="BA1527" s="11">
        <f t="shared" si="3743"/>
        <v>0</v>
      </c>
      <c r="BB1527" s="11">
        <f t="shared" si="3744"/>
        <v>0</v>
      </c>
      <c r="BC1527" s="11">
        <f t="shared" si="3839"/>
        <v>0</v>
      </c>
      <c r="BD1527" s="11">
        <f t="shared" si="3840"/>
        <v>0</v>
      </c>
      <c r="BE1527" s="11">
        <f t="shared" si="3841"/>
        <v>0</v>
      </c>
      <c r="BF1527" s="11">
        <f t="shared" si="3745"/>
        <v>1179</v>
      </c>
      <c r="BG1527" s="11">
        <f t="shared" si="3746"/>
        <v>0</v>
      </c>
      <c r="BH1527" s="11">
        <f t="shared" si="3747"/>
        <v>0</v>
      </c>
      <c r="BI1527" s="11">
        <f t="shared" si="3842"/>
        <v>0</v>
      </c>
      <c r="BJ1527" s="11">
        <f t="shared" si="3843"/>
        <v>0</v>
      </c>
      <c r="BK1527" s="11">
        <f t="shared" si="3844"/>
        <v>0</v>
      </c>
      <c r="BL1527" s="11">
        <f t="shared" si="3718"/>
        <v>1179</v>
      </c>
      <c r="BM1527" s="11">
        <f t="shared" si="3845"/>
        <v>0</v>
      </c>
      <c r="BN1527" s="43">
        <f t="shared" si="3757"/>
        <v>1179</v>
      </c>
      <c r="BO1527" s="11">
        <f t="shared" si="3761"/>
        <v>0</v>
      </c>
      <c r="BP1527" s="11">
        <f t="shared" si="3846"/>
        <v>0</v>
      </c>
      <c r="BQ1527" s="43">
        <f t="shared" si="3758"/>
        <v>0</v>
      </c>
      <c r="BR1527" s="11">
        <f t="shared" si="3762"/>
        <v>0</v>
      </c>
      <c r="BS1527" s="11">
        <f t="shared" si="3846"/>
        <v>0</v>
      </c>
      <c r="BT1527" s="43">
        <f t="shared" si="3759"/>
        <v>0</v>
      </c>
      <c r="BU1527" s="11">
        <f t="shared" si="3846"/>
        <v>0</v>
      </c>
      <c r="BV1527" s="21"/>
      <c r="BW1527" s="21"/>
      <c r="BX1527" s="1" t="str">
        <f t="shared" si="3763"/>
        <v/>
      </c>
    </row>
    <row r="1528" spans="1:77" ht="46.8" customHeight="1" x14ac:dyDescent="0.3">
      <c r="A1528" s="62" t="s">
        <v>981</v>
      </c>
      <c r="B1528" s="63" t="s">
        <v>82</v>
      </c>
      <c r="C1528" s="62"/>
      <c r="D1528" s="62"/>
      <c r="E1528" s="64" t="s">
        <v>83</v>
      </c>
      <c r="F1528" s="11">
        <f t="shared" si="3814"/>
        <v>712.6</v>
      </c>
      <c r="G1528" s="11">
        <f t="shared" si="3815"/>
        <v>0</v>
      </c>
      <c r="H1528" s="11">
        <f t="shared" si="3816"/>
        <v>0</v>
      </c>
      <c r="I1528" s="11">
        <f t="shared" si="3817"/>
        <v>0</v>
      </c>
      <c r="J1528" s="11">
        <f t="shared" si="3818"/>
        <v>0</v>
      </c>
      <c r="K1528" s="11">
        <f t="shared" si="3819"/>
        <v>0</v>
      </c>
      <c r="L1528" s="11">
        <f t="shared" si="3777"/>
        <v>712.6</v>
      </c>
      <c r="M1528" s="11">
        <f t="shared" si="3778"/>
        <v>0</v>
      </c>
      <c r="N1528" s="11">
        <f t="shared" si="3779"/>
        <v>0</v>
      </c>
      <c r="O1528" s="11">
        <f t="shared" si="3820"/>
        <v>466.4</v>
      </c>
      <c r="P1528" s="11">
        <f t="shared" si="3821"/>
        <v>0</v>
      </c>
      <c r="Q1528" s="11">
        <f t="shared" si="3822"/>
        <v>0</v>
      </c>
      <c r="R1528" s="11">
        <f t="shared" si="3724"/>
        <v>1179</v>
      </c>
      <c r="S1528" s="11">
        <f t="shared" si="3725"/>
        <v>0</v>
      </c>
      <c r="T1528" s="11">
        <f t="shared" si="3726"/>
        <v>0</v>
      </c>
      <c r="U1528" s="11">
        <f t="shared" si="3823"/>
        <v>0</v>
      </c>
      <c r="V1528" s="11">
        <f t="shared" si="3824"/>
        <v>0</v>
      </c>
      <c r="W1528" s="11">
        <f t="shared" si="3825"/>
        <v>0</v>
      </c>
      <c r="X1528" s="11">
        <f t="shared" si="3727"/>
        <v>1179</v>
      </c>
      <c r="Y1528" s="11">
        <f t="shared" si="3728"/>
        <v>0</v>
      </c>
      <c r="Z1528" s="11">
        <f t="shared" si="3729"/>
        <v>0</v>
      </c>
      <c r="AA1528" s="11">
        <f t="shared" si="3826"/>
        <v>0</v>
      </c>
      <c r="AB1528" s="11">
        <f t="shared" si="3827"/>
        <v>0</v>
      </c>
      <c r="AC1528" s="11">
        <f t="shared" si="3828"/>
        <v>0</v>
      </c>
      <c r="AD1528" s="11">
        <f t="shared" si="3730"/>
        <v>1179</v>
      </c>
      <c r="AE1528" s="11">
        <f t="shared" si="3731"/>
        <v>0</v>
      </c>
      <c r="AF1528" s="11">
        <f t="shared" si="3732"/>
        <v>0</v>
      </c>
      <c r="AG1528" s="11">
        <f t="shared" si="3829"/>
        <v>0</v>
      </c>
      <c r="AH1528" s="11">
        <f t="shared" si="3733"/>
        <v>1179</v>
      </c>
      <c r="AI1528" s="11">
        <f t="shared" si="3734"/>
        <v>0</v>
      </c>
      <c r="AJ1528" s="11">
        <f t="shared" si="3735"/>
        <v>0</v>
      </c>
      <c r="AK1528" s="11">
        <f t="shared" si="3830"/>
        <v>0</v>
      </c>
      <c r="AL1528" s="11">
        <f t="shared" si="3831"/>
        <v>0</v>
      </c>
      <c r="AM1528" s="11">
        <f t="shared" si="3832"/>
        <v>0</v>
      </c>
      <c r="AN1528" s="11">
        <f t="shared" si="3736"/>
        <v>1179</v>
      </c>
      <c r="AO1528" s="11">
        <f t="shared" si="3737"/>
        <v>0</v>
      </c>
      <c r="AP1528" s="11">
        <f t="shared" si="3738"/>
        <v>0</v>
      </c>
      <c r="AQ1528" s="11">
        <f t="shared" si="3833"/>
        <v>0</v>
      </c>
      <c r="AR1528" s="11">
        <f t="shared" si="3834"/>
        <v>0</v>
      </c>
      <c r="AS1528" s="11">
        <f t="shared" si="3835"/>
        <v>0</v>
      </c>
      <c r="AT1528" s="11">
        <f t="shared" si="3739"/>
        <v>1179</v>
      </c>
      <c r="AU1528" s="11">
        <f t="shared" si="3740"/>
        <v>0</v>
      </c>
      <c r="AV1528" s="11">
        <f t="shared" si="3741"/>
        <v>0</v>
      </c>
      <c r="AW1528" s="11">
        <f t="shared" si="3836"/>
        <v>0</v>
      </c>
      <c r="AX1528" s="11">
        <f t="shared" si="3837"/>
        <v>0</v>
      </c>
      <c r="AY1528" s="11">
        <f t="shared" si="3838"/>
        <v>0</v>
      </c>
      <c r="AZ1528" s="11">
        <f t="shared" si="3742"/>
        <v>1179</v>
      </c>
      <c r="BA1528" s="11">
        <f t="shared" si="3743"/>
        <v>0</v>
      </c>
      <c r="BB1528" s="11">
        <f t="shared" si="3744"/>
        <v>0</v>
      </c>
      <c r="BC1528" s="11">
        <f t="shared" si="3839"/>
        <v>0</v>
      </c>
      <c r="BD1528" s="11">
        <f t="shared" si="3840"/>
        <v>0</v>
      </c>
      <c r="BE1528" s="11">
        <f t="shared" si="3841"/>
        <v>0</v>
      </c>
      <c r="BF1528" s="11">
        <f t="shared" si="3745"/>
        <v>1179</v>
      </c>
      <c r="BG1528" s="11">
        <f t="shared" si="3746"/>
        <v>0</v>
      </c>
      <c r="BH1528" s="11">
        <f t="shared" si="3747"/>
        <v>0</v>
      </c>
      <c r="BI1528" s="11">
        <f t="shared" si="3842"/>
        <v>0</v>
      </c>
      <c r="BJ1528" s="11">
        <f t="shared" si="3843"/>
        <v>0</v>
      </c>
      <c r="BK1528" s="11">
        <f t="shared" si="3844"/>
        <v>0</v>
      </c>
      <c r="BL1528" s="11">
        <f t="shared" si="3718"/>
        <v>1179</v>
      </c>
      <c r="BM1528" s="11">
        <f t="shared" si="3845"/>
        <v>0</v>
      </c>
      <c r="BN1528" s="43">
        <f t="shared" si="3757"/>
        <v>1179</v>
      </c>
      <c r="BO1528" s="11">
        <f t="shared" si="3761"/>
        <v>0</v>
      </c>
      <c r="BP1528" s="11">
        <f t="shared" si="3846"/>
        <v>0</v>
      </c>
      <c r="BQ1528" s="43">
        <f t="shared" si="3758"/>
        <v>0</v>
      </c>
      <c r="BR1528" s="11">
        <f t="shared" si="3762"/>
        <v>0</v>
      </c>
      <c r="BS1528" s="11">
        <f t="shared" si="3846"/>
        <v>0</v>
      </c>
      <c r="BT1528" s="43">
        <f t="shared" si="3759"/>
        <v>0</v>
      </c>
      <c r="BU1528" s="11">
        <f t="shared" si="3846"/>
        <v>0</v>
      </c>
      <c r="BV1528" s="21"/>
      <c r="BW1528" s="21"/>
      <c r="BX1528" s="1" t="str">
        <f t="shared" si="3763"/>
        <v/>
      </c>
    </row>
    <row r="1529" spans="1:77" ht="15.6" customHeight="1" x14ac:dyDescent="0.3">
      <c r="A1529" s="62" t="s">
        <v>981</v>
      </c>
      <c r="B1529" s="63">
        <v>600</v>
      </c>
      <c r="C1529" s="62" t="s">
        <v>43</v>
      </c>
      <c r="D1529" s="62" t="s">
        <v>44</v>
      </c>
      <c r="E1529" s="64" t="s">
        <v>45</v>
      </c>
      <c r="F1529" s="11">
        <v>712.6</v>
      </c>
      <c r="G1529" s="11">
        <v>0</v>
      </c>
      <c r="H1529" s="11">
        <v>0</v>
      </c>
      <c r="I1529" s="11"/>
      <c r="J1529" s="11"/>
      <c r="K1529" s="11"/>
      <c r="L1529" s="11">
        <f t="shared" si="3777"/>
        <v>712.6</v>
      </c>
      <c r="M1529" s="11">
        <f t="shared" si="3778"/>
        <v>0</v>
      </c>
      <c r="N1529" s="11">
        <f t="shared" si="3779"/>
        <v>0</v>
      </c>
      <c r="O1529" s="11">
        <v>466.4</v>
      </c>
      <c r="P1529" s="11"/>
      <c r="Q1529" s="11"/>
      <c r="R1529" s="11">
        <f t="shared" si="3724"/>
        <v>1179</v>
      </c>
      <c r="S1529" s="11">
        <f t="shared" si="3725"/>
        <v>0</v>
      </c>
      <c r="T1529" s="11">
        <f t="shared" si="3726"/>
        <v>0</v>
      </c>
      <c r="U1529" s="11"/>
      <c r="V1529" s="11"/>
      <c r="W1529" s="11"/>
      <c r="X1529" s="11">
        <f t="shared" si="3727"/>
        <v>1179</v>
      </c>
      <c r="Y1529" s="11">
        <f t="shared" si="3728"/>
        <v>0</v>
      </c>
      <c r="Z1529" s="11">
        <f t="shared" si="3729"/>
        <v>0</v>
      </c>
      <c r="AA1529" s="11"/>
      <c r="AB1529" s="11"/>
      <c r="AC1529" s="11"/>
      <c r="AD1529" s="11">
        <f t="shared" si="3730"/>
        <v>1179</v>
      </c>
      <c r="AE1529" s="11">
        <f t="shared" si="3731"/>
        <v>0</v>
      </c>
      <c r="AF1529" s="11">
        <f t="shared" si="3732"/>
        <v>0</v>
      </c>
      <c r="AG1529" s="11"/>
      <c r="AH1529" s="11">
        <f t="shared" si="3733"/>
        <v>1179</v>
      </c>
      <c r="AI1529" s="11">
        <f t="shared" si="3734"/>
        <v>0</v>
      </c>
      <c r="AJ1529" s="11">
        <f t="shared" si="3735"/>
        <v>0</v>
      </c>
      <c r="AK1529" s="11"/>
      <c r="AL1529" s="11"/>
      <c r="AM1529" s="11"/>
      <c r="AN1529" s="11">
        <f t="shared" si="3736"/>
        <v>1179</v>
      </c>
      <c r="AO1529" s="11">
        <f t="shared" si="3737"/>
        <v>0</v>
      </c>
      <c r="AP1529" s="11">
        <f t="shared" si="3738"/>
        <v>0</v>
      </c>
      <c r="AQ1529" s="11"/>
      <c r="AR1529" s="11"/>
      <c r="AS1529" s="11"/>
      <c r="AT1529" s="11">
        <f t="shared" si="3739"/>
        <v>1179</v>
      </c>
      <c r="AU1529" s="11">
        <f t="shared" si="3740"/>
        <v>0</v>
      </c>
      <c r="AV1529" s="11">
        <f t="shared" si="3741"/>
        <v>0</v>
      </c>
      <c r="AW1529" s="11"/>
      <c r="AX1529" s="11"/>
      <c r="AY1529" s="11"/>
      <c r="AZ1529" s="11">
        <f t="shared" si="3742"/>
        <v>1179</v>
      </c>
      <c r="BA1529" s="11">
        <f t="shared" si="3743"/>
        <v>0</v>
      </c>
      <c r="BB1529" s="11">
        <f t="shared" si="3744"/>
        <v>0</v>
      </c>
      <c r="BC1529" s="11"/>
      <c r="BD1529" s="11"/>
      <c r="BE1529" s="11"/>
      <c r="BF1529" s="11">
        <f t="shared" si="3745"/>
        <v>1179</v>
      </c>
      <c r="BG1529" s="11">
        <f t="shared" si="3746"/>
        <v>0</v>
      </c>
      <c r="BH1529" s="11">
        <f t="shared" si="3747"/>
        <v>0</v>
      </c>
      <c r="BI1529" s="11"/>
      <c r="BJ1529" s="11"/>
      <c r="BK1529" s="11"/>
      <c r="BL1529" s="11">
        <f t="shared" si="3718"/>
        <v>1179</v>
      </c>
      <c r="BM1529" s="11"/>
      <c r="BN1529" s="43">
        <f t="shared" si="3757"/>
        <v>1179</v>
      </c>
      <c r="BO1529" s="11">
        <f t="shared" si="3761"/>
        <v>0</v>
      </c>
      <c r="BP1529" s="11"/>
      <c r="BQ1529" s="43">
        <f t="shared" si="3758"/>
        <v>0</v>
      </c>
      <c r="BR1529" s="11">
        <f t="shared" si="3762"/>
        <v>0</v>
      </c>
      <c r="BS1529" s="11"/>
      <c r="BT1529" s="43">
        <f t="shared" si="3759"/>
        <v>0</v>
      </c>
      <c r="BU1529" s="11"/>
      <c r="BV1529" s="21"/>
      <c r="BW1529" s="21"/>
      <c r="BX1529" s="1" t="str">
        <f t="shared" si="3763"/>
        <v>0113</v>
      </c>
    </row>
    <row r="1530" spans="1:77" ht="62.4" customHeight="1" x14ac:dyDescent="0.3">
      <c r="A1530" s="62" t="s">
        <v>982</v>
      </c>
      <c r="B1530" s="63"/>
      <c r="C1530" s="62"/>
      <c r="D1530" s="62"/>
      <c r="E1530" s="65" t="s">
        <v>983</v>
      </c>
      <c r="F1530" s="11"/>
      <c r="G1530" s="11"/>
      <c r="H1530" s="11"/>
      <c r="I1530" s="11"/>
      <c r="J1530" s="11"/>
      <c r="K1530" s="11"/>
      <c r="L1530" s="11"/>
      <c r="M1530" s="11"/>
      <c r="N1530" s="11"/>
      <c r="O1530" s="11">
        <f t="shared" si="3820"/>
        <v>4438.7550000000001</v>
      </c>
      <c r="P1530" s="11">
        <f t="shared" si="3821"/>
        <v>4293.8599999999997</v>
      </c>
      <c r="Q1530" s="11">
        <f t="shared" si="3822"/>
        <v>4295.4389999999994</v>
      </c>
      <c r="R1530" s="11">
        <f t="shared" si="3724"/>
        <v>4438.7550000000001</v>
      </c>
      <c r="S1530" s="11">
        <f t="shared" si="3725"/>
        <v>4293.8599999999997</v>
      </c>
      <c r="T1530" s="11">
        <f t="shared" si="3726"/>
        <v>4295.4389999999994</v>
      </c>
      <c r="U1530" s="11">
        <f t="shared" si="3823"/>
        <v>0</v>
      </c>
      <c r="V1530" s="11">
        <f t="shared" si="3824"/>
        <v>0</v>
      </c>
      <c r="W1530" s="11">
        <f t="shared" si="3825"/>
        <v>0</v>
      </c>
      <c r="X1530" s="11">
        <f t="shared" si="3727"/>
        <v>4438.7550000000001</v>
      </c>
      <c r="Y1530" s="11">
        <f t="shared" si="3728"/>
        <v>4293.8599999999997</v>
      </c>
      <c r="Z1530" s="11">
        <f t="shared" si="3729"/>
        <v>4295.4389999999994</v>
      </c>
      <c r="AA1530" s="11">
        <f t="shared" si="3826"/>
        <v>0</v>
      </c>
      <c r="AB1530" s="11">
        <f t="shared" si="3827"/>
        <v>0</v>
      </c>
      <c r="AC1530" s="11">
        <f t="shared" si="3828"/>
        <v>0</v>
      </c>
      <c r="AD1530" s="11">
        <f t="shared" si="3730"/>
        <v>4438.7550000000001</v>
      </c>
      <c r="AE1530" s="11">
        <f t="shared" si="3731"/>
        <v>4293.8599999999997</v>
      </c>
      <c r="AF1530" s="11">
        <f t="shared" si="3732"/>
        <v>4295.4389999999994</v>
      </c>
      <c r="AG1530" s="11">
        <f t="shared" si="3829"/>
        <v>0</v>
      </c>
      <c r="AH1530" s="11">
        <f t="shared" si="3733"/>
        <v>4438.7550000000001</v>
      </c>
      <c r="AI1530" s="11">
        <f t="shared" si="3734"/>
        <v>4293.8599999999997</v>
      </c>
      <c r="AJ1530" s="11">
        <f t="shared" si="3735"/>
        <v>4295.4389999999994</v>
      </c>
      <c r="AK1530" s="11">
        <f t="shared" si="3830"/>
        <v>0</v>
      </c>
      <c r="AL1530" s="11">
        <f t="shared" si="3831"/>
        <v>0</v>
      </c>
      <c r="AM1530" s="11">
        <f t="shared" si="3832"/>
        <v>0</v>
      </c>
      <c r="AN1530" s="11">
        <f t="shared" si="3736"/>
        <v>4438.7550000000001</v>
      </c>
      <c r="AO1530" s="11">
        <f t="shared" si="3737"/>
        <v>4293.8599999999997</v>
      </c>
      <c r="AP1530" s="11">
        <f t="shared" si="3738"/>
        <v>4295.4389999999994</v>
      </c>
      <c r="AQ1530" s="11">
        <f t="shared" si="3833"/>
        <v>0</v>
      </c>
      <c r="AR1530" s="11">
        <f t="shared" si="3834"/>
        <v>0</v>
      </c>
      <c r="AS1530" s="11">
        <f t="shared" si="3835"/>
        <v>0</v>
      </c>
      <c r="AT1530" s="11">
        <f t="shared" si="3739"/>
        <v>4438.7550000000001</v>
      </c>
      <c r="AU1530" s="11">
        <f t="shared" si="3740"/>
        <v>4293.8599999999997</v>
      </c>
      <c r="AV1530" s="11">
        <f t="shared" si="3741"/>
        <v>4295.4389999999994</v>
      </c>
      <c r="AW1530" s="11">
        <f t="shared" si="3836"/>
        <v>0</v>
      </c>
      <c r="AX1530" s="11">
        <f t="shared" si="3837"/>
        <v>0</v>
      </c>
      <c r="AY1530" s="11">
        <f t="shared" si="3838"/>
        <v>0</v>
      </c>
      <c r="AZ1530" s="11">
        <f t="shared" si="3742"/>
        <v>4438.7550000000001</v>
      </c>
      <c r="BA1530" s="11">
        <f t="shared" si="3743"/>
        <v>4293.8599999999997</v>
      </c>
      <c r="BB1530" s="11">
        <f t="shared" si="3744"/>
        <v>4295.4389999999994</v>
      </c>
      <c r="BC1530" s="11">
        <f t="shared" si="3839"/>
        <v>0</v>
      </c>
      <c r="BD1530" s="11">
        <f t="shared" si="3840"/>
        <v>0</v>
      </c>
      <c r="BE1530" s="11">
        <f t="shared" si="3841"/>
        <v>0</v>
      </c>
      <c r="BF1530" s="11">
        <f t="shared" si="3745"/>
        <v>4438.7550000000001</v>
      </c>
      <c r="BG1530" s="11">
        <f t="shared" si="3746"/>
        <v>4293.8599999999997</v>
      </c>
      <c r="BH1530" s="11">
        <f t="shared" si="3747"/>
        <v>4295.4389999999994</v>
      </c>
      <c r="BI1530" s="11">
        <f t="shared" si="3842"/>
        <v>0</v>
      </c>
      <c r="BJ1530" s="11">
        <f t="shared" si="3843"/>
        <v>0</v>
      </c>
      <c r="BK1530" s="11">
        <f t="shared" si="3844"/>
        <v>0</v>
      </c>
      <c r="BL1530" s="11">
        <f t="shared" si="3718"/>
        <v>4438.7550000000001</v>
      </c>
      <c r="BM1530" s="11">
        <f t="shared" si="3845"/>
        <v>0</v>
      </c>
      <c r="BN1530" s="43">
        <f t="shared" si="3757"/>
        <v>4438.7550000000001</v>
      </c>
      <c r="BO1530" s="11">
        <f t="shared" si="3761"/>
        <v>4293.8599999999997</v>
      </c>
      <c r="BP1530" s="11">
        <f t="shared" si="3846"/>
        <v>0</v>
      </c>
      <c r="BQ1530" s="43">
        <f t="shared" si="3758"/>
        <v>4293.8599999999997</v>
      </c>
      <c r="BR1530" s="11">
        <f t="shared" si="3762"/>
        <v>4295.4389999999994</v>
      </c>
      <c r="BS1530" s="11">
        <f t="shared" si="3846"/>
        <v>0</v>
      </c>
      <c r="BT1530" s="43">
        <f t="shared" si="3759"/>
        <v>4295.4389999999994</v>
      </c>
      <c r="BU1530" s="11">
        <f t="shared" si="3846"/>
        <v>0</v>
      </c>
      <c r="BV1530" s="21"/>
      <c r="BW1530" s="21"/>
      <c r="BX1530" s="1" t="str">
        <f t="shared" si="3763"/>
        <v/>
      </c>
    </row>
    <row r="1531" spans="1:77" ht="46.8" customHeight="1" x14ac:dyDescent="0.3">
      <c r="A1531" s="62" t="s">
        <v>982</v>
      </c>
      <c r="B1531" s="63" t="s">
        <v>82</v>
      </c>
      <c r="C1531" s="62"/>
      <c r="D1531" s="62"/>
      <c r="E1531" s="64" t="s">
        <v>83</v>
      </c>
      <c r="F1531" s="11"/>
      <c r="G1531" s="11"/>
      <c r="H1531" s="11"/>
      <c r="I1531" s="11"/>
      <c r="J1531" s="11"/>
      <c r="K1531" s="11"/>
      <c r="L1531" s="11"/>
      <c r="M1531" s="11"/>
      <c r="N1531" s="11"/>
      <c r="O1531" s="11">
        <f t="shared" si="3820"/>
        <v>4438.7550000000001</v>
      </c>
      <c r="P1531" s="11">
        <f t="shared" si="3821"/>
        <v>4293.8599999999997</v>
      </c>
      <c r="Q1531" s="11">
        <f t="shared" si="3822"/>
        <v>4295.4389999999994</v>
      </c>
      <c r="R1531" s="11">
        <f t="shared" si="3724"/>
        <v>4438.7550000000001</v>
      </c>
      <c r="S1531" s="11">
        <f t="shared" si="3725"/>
        <v>4293.8599999999997</v>
      </c>
      <c r="T1531" s="11">
        <f t="shared" si="3726"/>
        <v>4295.4389999999994</v>
      </c>
      <c r="U1531" s="11">
        <f t="shared" si="3823"/>
        <v>0</v>
      </c>
      <c r="V1531" s="11">
        <f t="shared" si="3824"/>
        <v>0</v>
      </c>
      <c r="W1531" s="11">
        <f t="shared" si="3825"/>
        <v>0</v>
      </c>
      <c r="X1531" s="11">
        <f t="shared" si="3727"/>
        <v>4438.7550000000001</v>
      </c>
      <c r="Y1531" s="11">
        <f t="shared" si="3728"/>
        <v>4293.8599999999997</v>
      </c>
      <c r="Z1531" s="11">
        <f t="shared" si="3729"/>
        <v>4295.4389999999994</v>
      </c>
      <c r="AA1531" s="11">
        <f t="shared" si="3826"/>
        <v>0</v>
      </c>
      <c r="AB1531" s="11">
        <f t="shared" si="3827"/>
        <v>0</v>
      </c>
      <c r="AC1531" s="11">
        <f t="shared" si="3828"/>
        <v>0</v>
      </c>
      <c r="AD1531" s="11">
        <f t="shared" si="3730"/>
        <v>4438.7550000000001</v>
      </c>
      <c r="AE1531" s="11">
        <f t="shared" si="3731"/>
        <v>4293.8599999999997</v>
      </c>
      <c r="AF1531" s="11">
        <f t="shared" si="3732"/>
        <v>4295.4389999999994</v>
      </c>
      <c r="AG1531" s="11">
        <f t="shared" si="3829"/>
        <v>0</v>
      </c>
      <c r="AH1531" s="11">
        <f t="shared" si="3733"/>
        <v>4438.7550000000001</v>
      </c>
      <c r="AI1531" s="11">
        <f t="shared" si="3734"/>
        <v>4293.8599999999997</v>
      </c>
      <c r="AJ1531" s="11">
        <f t="shared" si="3735"/>
        <v>4295.4389999999994</v>
      </c>
      <c r="AK1531" s="11">
        <f t="shared" si="3830"/>
        <v>0</v>
      </c>
      <c r="AL1531" s="11">
        <f t="shared" si="3831"/>
        <v>0</v>
      </c>
      <c r="AM1531" s="11">
        <f t="shared" si="3832"/>
        <v>0</v>
      </c>
      <c r="AN1531" s="11">
        <f t="shared" si="3736"/>
        <v>4438.7550000000001</v>
      </c>
      <c r="AO1531" s="11">
        <f t="shared" si="3737"/>
        <v>4293.8599999999997</v>
      </c>
      <c r="AP1531" s="11">
        <f t="shared" si="3738"/>
        <v>4295.4389999999994</v>
      </c>
      <c r="AQ1531" s="11">
        <f t="shared" si="3833"/>
        <v>0</v>
      </c>
      <c r="AR1531" s="11">
        <f t="shared" si="3834"/>
        <v>0</v>
      </c>
      <c r="AS1531" s="11">
        <f t="shared" si="3835"/>
        <v>0</v>
      </c>
      <c r="AT1531" s="11">
        <f t="shared" si="3739"/>
        <v>4438.7550000000001</v>
      </c>
      <c r="AU1531" s="11">
        <f t="shared" si="3740"/>
        <v>4293.8599999999997</v>
      </c>
      <c r="AV1531" s="11">
        <f t="shared" si="3741"/>
        <v>4295.4389999999994</v>
      </c>
      <c r="AW1531" s="11">
        <f t="shared" si="3836"/>
        <v>0</v>
      </c>
      <c r="AX1531" s="11">
        <f t="shared" si="3837"/>
        <v>0</v>
      </c>
      <c r="AY1531" s="11">
        <f t="shared" si="3838"/>
        <v>0</v>
      </c>
      <c r="AZ1531" s="11">
        <f t="shared" si="3742"/>
        <v>4438.7550000000001</v>
      </c>
      <c r="BA1531" s="11">
        <f t="shared" si="3743"/>
        <v>4293.8599999999997</v>
      </c>
      <c r="BB1531" s="11">
        <f t="shared" si="3744"/>
        <v>4295.4389999999994</v>
      </c>
      <c r="BC1531" s="11">
        <f t="shared" si="3839"/>
        <v>0</v>
      </c>
      <c r="BD1531" s="11">
        <f t="shared" si="3840"/>
        <v>0</v>
      </c>
      <c r="BE1531" s="11">
        <f t="shared" si="3841"/>
        <v>0</v>
      </c>
      <c r="BF1531" s="11">
        <f t="shared" si="3745"/>
        <v>4438.7550000000001</v>
      </c>
      <c r="BG1531" s="11">
        <f t="shared" si="3746"/>
        <v>4293.8599999999997</v>
      </c>
      <c r="BH1531" s="11">
        <f t="shared" si="3747"/>
        <v>4295.4389999999994</v>
      </c>
      <c r="BI1531" s="11">
        <f t="shared" si="3842"/>
        <v>0</v>
      </c>
      <c r="BJ1531" s="11">
        <f t="shared" si="3843"/>
        <v>0</v>
      </c>
      <c r="BK1531" s="11">
        <f t="shared" si="3844"/>
        <v>0</v>
      </c>
      <c r="BL1531" s="11">
        <f t="shared" si="3718"/>
        <v>4438.7550000000001</v>
      </c>
      <c r="BM1531" s="11">
        <f t="shared" si="3845"/>
        <v>0</v>
      </c>
      <c r="BN1531" s="43">
        <f t="shared" si="3757"/>
        <v>4438.7550000000001</v>
      </c>
      <c r="BO1531" s="11">
        <f t="shared" si="3761"/>
        <v>4293.8599999999997</v>
      </c>
      <c r="BP1531" s="11">
        <f t="shared" si="3846"/>
        <v>0</v>
      </c>
      <c r="BQ1531" s="43">
        <f t="shared" si="3758"/>
        <v>4293.8599999999997</v>
      </c>
      <c r="BR1531" s="11">
        <f t="shared" si="3762"/>
        <v>4295.4389999999994</v>
      </c>
      <c r="BS1531" s="11">
        <f t="shared" si="3846"/>
        <v>0</v>
      </c>
      <c r="BT1531" s="43">
        <f t="shared" si="3759"/>
        <v>4295.4389999999994</v>
      </c>
      <c r="BU1531" s="11">
        <f t="shared" si="3846"/>
        <v>0</v>
      </c>
      <c r="BV1531" s="21"/>
      <c r="BW1531" s="21"/>
      <c r="BX1531" s="1" t="str">
        <f t="shared" si="3763"/>
        <v/>
      </c>
    </row>
    <row r="1532" spans="1:77" ht="15.6" customHeight="1" x14ac:dyDescent="0.3">
      <c r="A1532" s="62" t="s">
        <v>982</v>
      </c>
      <c r="B1532" s="63">
        <v>600</v>
      </c>
      <c r="C1532" s="62" t="s">
        <v>43</v>
      </c>
      <c r="D1532" s="62" t="s">
        <v>44</v>
      </c>
      <c r="E1532" s="64" t="s">
        <v>45</v>
      </c>
      <c r="F1532" s="11"/>
      <c r="G1532" s="11"/>
      <c r="H1532" s="11"/>
      <c r="I1532" s="11"/>
      <c r="J1532" s="11"/>
      <c r="K1532" s="11"/>
      <c r="L1532" s="11"/>
      <c r="M1532" s="11"/>
      <c r="N1532" s="11"/>
      <c r="O1532" s="11">
        <f>3138.2+1300.555</f>
        <v>4438.7550000000001</v>
      </c>
      <c r="P1532" s="11">
        <f>4254.4+39.46</f>
        <v>4293.8599999999997</v>
      </c>
      <c r="Q1532" s="11">
        <f>4254.4+41.039</f>
        <v>4295.4389999999994</v>
      </c>
      <c r="R1532" s="11">
        <f t="shared" si="3724"/>
        <v>4438.7550000000001</v>
      </c>
      <c r="S1532" s="11">
        <f t="shared" si="3725"/>
        <v>4293.8599999999997</v>
      </c>
      <c r="T1532" s="11">
        <f t="shared" si="3726"/>
        <v>4295.4389999999994</v>
      </c>
      <c r="U1532" s="11"/>
      <c r="V1532" s="11"/>
      <c r="W1532" s="11"/>
      <c r="X1532" s="11">
        <f t="shared" si="3727"/>
        <v>4438.7550000000001</v>
      </c>
      <c r="Y1532" s="11">
        <f t="shared" si="3728"/>
        <v>4293.8599999999997</v>
      </c>
      <c r="Z1532" s="11">
        <f t="shared" si="3729"/>
        <v>4295.4389999999994</v>
      </c>
      <c r="AA1532" s="11"/>
      <c r="AB1532" s="11"/>
      <c r="AC1532" s="11"/>
      <c r="AD1532" s="11">
        <f t="shared" si="3730"/>
        <v>4438.7550000000001</v>
      </c>
      <c r="AE1532" s="11">
        <f t="shared" si="3731"/>
        <v>4293.8599999999997</v>
      </c>
      <c r="AF1532" s="11">
        <f t="shared" si="3732"/>
        <v>4295.4389999999994</v>
      </c>
      <c r="AG1532" s="11"/>
      <c r="AH1532" s="11">
        <f t="shared" si="3733"/>
        <v>4438.7550000000001</v>
      </c>
      <c r="AI1532" s="11">
        <f t="shared" si="3734"/>
        <v>4293.8599999999997</v>
      </c>
      <c r="AJ1532" s="11">
        <f t="shared" si="3735"/>
        <v>4295.4389999999994</v>
      </c>
      <c r="AK1532" s="11"/>
      <c r="AL1532" s="11"/>
      <c r="AM1532" s="11"/>
      <c r="AN1532" s="11">
        <f t="shared" si="3736"/>
        <v>4438.7550000000001</v>
      </c>
      <c r="AO1532" s="11">
        <f t="shared" si="3737"/>
        <v>4293.8599999999997</v>
      </c>
      <c r="AP1532" s="11">
        <f t="shared" si="3738"/>
        <v>4295.4389999999994</v>
      </c>
      <c r="AQ1532" s="11"/>
      <c r="AR1532" s="11"/>
      <c r="AS1532" s="11"/>
      <c r="AT1532" s="11">
        <f t="shared" si="3739"/>
        <v>4438.7550000000001</v>
      </c>
      <c r="AU1532" s="11">
        <f t="shared" si="3740"/>
        <v>4293.8599999999997</v>
      </c>
      <c r="AV1532" s="11">
        <f t="shared" si="3741"/>
        <v>4295.4389999999994</v>
      </c>
      <c r="AW1532" s="11"/>
      <c r="AX1532" s="11"/>
      <c r="AY1532" s="11"/>
      <c r="AZ1532" s="11">
        <f t="shared" si="3742"/>
        <v>4438.7550000000001</v>
      </c>
      <c r="BA1532" s="11">
        <f t="shared" si="3743"/>
        <v>4293.8599999999997</v>
      </c>
      <c r="BB1532" s="11">
        <f t="shared" si="3744"/>
        <v>4295.4389999999994</v>
      </c>
      <c r="BC1532" s="11"/>
      <c r="BD1532" s="11"/>
      <c r="BE1532" s="11"/>
      <c r="BF1532" s="11">
        <f t="shared" si="3745"/>
        <v>4438.7550000000001</v>
      </c>
      <c r="BG1532" s="11">
        <f t="shared" si="3746"/>
        <v>4293.8599999999997</v>
      </c>
      <c r="BH1532" s="11">
        <f t="shared" si="3747"/>
        <v>4295.4389999999994</v>
      </c>
      <c r="BI1532" s="11"/>
      <c r="BJ1532" s="11"/>
      <c r="BK1532" s="11"/>
      <c r="BL1532" s="11">
        <f t="shared" si="3718"/>
        <v>4438.7550000000001</v>
      </c>
      <c r="BM1532" s="11"/>
      <c r="BN1532" s="43">
        <f t="shared" si="3757"/>
        <v>4438.7550000000001</v>
      </c>
      <c r="BO1532" s="11">
        <f t="shared" si="3761"/>
        <v>4293.8599999999997</v>
      </c>
      <c r="BP1532" s="11"/>
      <c r="BQ1532" s="43">
        <f t="shared" si="3758"/>
        <v>4293.8599999999997</v>
      </c>
      <c r="BR1532" s="11">
        <f t="shared" si="3762"/>
        <v>4295.4389999999994</v>
      </c>
      <c r="BS1532" s="11"/>
      <c r="BT1532" s="43">
        <f t="shared" si="3759"/>
        <v>4295.4389999999994</v>
      </c>
      <c r="BU1532" s="11"/>
      <c r="BV1532" s="21"/>
      <c r="BW1532" s="21"/>
      <c r="BX1532" s="1" t="str">
        <f t="shared" si="3763"/>
        <v>0113</v>
      </c>
    </row>
    <row r="1533" spans="1:77" ht="46.8" customHeight="1" x14ac:dyDescent="0.3">
      <c r="A1533" s="62" t="s">
        <v>984</v>
      </c>
      <c r="B1533" s="63"/>
      <c r="C1533" s="62"/>
      <c r="D1533" s="62"/>
      <c r="E1533" s="64" t="s">
        <v>985</v>
      </c>
      <c r="F1533" s="11">
        <f t="shared" ref="F1533:K1533" si="3847">F1541</f>
        <v>141000</v>
      </c>
      <c r="G1533" s="11">
        <f t="shared" si="3847"/>
        <v>141000</v>
      </c>
      <c r="H1533" s="11">
        <f t="shared" si="3847"/>
        <v>141000</v>
      </c>
      <c r="I1533" s="11">
        <f t="shared" si="3847"/>
        <v>0</v>
      </c>
      <c r="J1533" s="11">
        <f t="shared" si="3847"/>
        <v>0</v>
      </c>
      <c r="K1533" s="11">
        <f t="shared" si="3847"/>
        <v>0</v>
      </c>
      <c r="L1533" s="11">
        <f t="shared" si="3777"/>
        <v>141000</v>
      </c>
      <c r="M1533" s="11">
        <f t="shared" si="3778"/>
        <v>141000</v>
      </c>
      <c r="N1533" s="11">
        <f t="shared" si="3779"/>
        <v>141000</v>
      </c>
      <c r="O1533" s="11">
        <f>O1541+O1534+O1539</f>
        <v>2958.0102900000002</v>
      </c>
      <c r="P1533" s="11">
        <f>P1541+P1534+P1539</f>
        <v>0</v>
      </c>
      <c r="Q1533" s="11">
        <f>Q1541+Q1534+Q1539</f>
        <v>0</v>
      </c>
      <c r="R1533" s="11">
        <f t="shared" si="3724"/>
        <v>143958.01029000001</v>
      </c>
      <c r="S1533" s="11">
        <f t="shared" si="3725"/>
        <v>141000</v>
      </c>
      <c r="T1533" s="11">
        <f t="shared" si="3726"/>
        <v>141000</v>
      </c>
      <c r="U1533" s="11">
        <f>U1541+U1534+U1539</f>
        <v>0</v>
      </c>
      <c r="V1533" s="11">
        <f>V1541+V1534+V1539</f>
        <v>0</v>
      </c>
      <c r="W1533" s="11">
        <f>W1541+W1534+W1539</f>
        <v>0</v>
      </c>
      <c r="X1533" s="11">
        <f t="shared" si="3727"/>
        <v>143958.01029000001</v>
      </c>
      <c r="Y1533" s="11">
        <f t="shared" si="3728"/>
        <v>141000</v>
      </c>
      <c r="Z1533" s="11">
        <f t="shared" si="3729"/>
        <v>141000</v>
      </c>
      <c r="AA1533" s="11">
        <f>AA1541+AA1534+AA1539</f>
        <v>0</v>
      </c>
      <c r="AB1533" s="11">
        <f>AB1541+AB1534+AB1539</f>
        <v>0</v>
      </c>
      <c r="AC1533" s="11">
        <f>AC1541+AC1534+AC1539</f>
        <v>0</v>
      </c>
      <c r="AD1533" s="11">
        <f t="shared" si="3730"/>
        <v>143958.01029000001</v>
      </c>
      <c r="AE1533" s="11">
        <f t="shared" si="3731"/>
        <v>141000</v>
      </c>
      <c r="AF1533" s="11">
        <f t="shared" si="3732"/>
        <v>141000</v>
      </c>
      <c r="AG1533" s="11">
        <f>AG1541+AG1534+AG1539</f>
        <v>0</v>
      </c>
      <c r="AH1533" s="11">
        <f t="shared" si="3733"/>
        <v>143958.01029000001</v>
      </c>
      <c r="AI1533" s="11">
        <f t="shared" si="3734"/>
        <v>141000</v>
      </c>
      <c r="AJ1533" s="11">
        <f t="shared" si="3735"/>
        <v>141000</v>
      </c>
      <c r="AK1533" s="11">
        <f>AK1541+AK1534+AK1539</f>
        <v>0</v>
      </c>
      <c r="AL1533" s="11">
        <f>AL1541+AL1534+AL1539</f>
        <v>0</v>
      </c>
      <c r="AM1533" s="11">
        <f>AM1541+AM1534+AM1539</f>
        <v>0</v>
      </c>
      <c r="AN1533" s="11">
        <f t="shared" si="3736"/>
        <v>143958.01029000001</v>
      </c>
      <c r="AO1533" s="11">
        <f t="shared" si="3737"/>
        <v>141000</v>
      </c>
      <c r="AP1533" s="11">
        <f t="shared" si="3738"/>
        <v>141000</v>
      </c>
      <c r="AQ1533" s="11">
        <f>AQ1541+AQ1534+AQ1539</f>
        <v>0</v>
      </c>
      <c r="AR1533" s="11">
        <f>AR1541+AR1534+AR1539</f>
        <v>0</v>
      </c>
      <c r="AS1533" s="11">
        <f>AS1541+AS1534+AS1539</f>
        <v>0</v>
      </c>
      <c r="AT1533" s="11">
        <f t="shared" si="3739"/>
        <v>143958.01029000001</v>
      </c>
      <c r="AU1533" s="11">
        <f t="shared" si="3740"/>
        <v>141000</v>
      </c>
      <c r="AV1533" s="11">
        <f t="shared" si="3741"/>
        <v>141000</v>
      </c>
      <c r="AW1533" s="11">
        <f>AW1541+AW1534+AW1539</f>
        <v>0</v>
      </c>
      <c r="AX1533" s="11">
        <f>AX1541+AX1534+AX1539</f>
        <v>0</v>
      </c>
      <c r="AY1533" s="11">
        <f>AY1541+AY1534+AY1539</f>
        <v>0</v>
      </c>
      <c r="AZ1533" s="11">
        <f t="shared" si="3742"/>
        <v>143958.01029000001</v>
      </c>
      <c r="BA1533" s="11">
        <f t="shared" si="3743"/>
        <v>141000</v>
      </c>
      <c r="BB1533" s="11">
        <f t="shared" si="3744"/>
        <v>141000</v>
      </c>
      <c r="BC1533" s="11">
        <f>BC1541+BC1534+BC1539</f>
        <v>0</v>
      </c>
      <c r="BD1533" s="11">
        <f>BD1541+BD1534+BD1539</f>
        <v>0</v>
      </c>
      <c r="BE1533" s="11">
        <f>BE1541+BE1534+BE1539</f>
        <v>0</v>
      </c>
      <c r="BF1533" s="18">
        <f t="shared" si="3745"/>
        <v>143958.01029000001</v>
      </c>
      <c r="BG1533" s="18">
        <f t="shared" si="3746"/>
        <v>141000</v>
      </c>
      <c r="BH1533" s="18">
        <f t="shared" si="3747"/>
        <v>141000</v>
      </c>
      <c r="BI1533" s="11">
        <f>BI1541+BI1534+BI1539</f>
        <v>0</v>
      </c>
      <c r="BJ1533" s="11">
        <f>BJ1541+BJ1534+BJ1539</f>
        <v>0</v>
      </c>
      <c r="BK1533" s="11">
        <f>BK1541+BK1534+BK1539</f>
        <v>0</v>
      </c>
      <c r="BL1533" s="11">
        <f t="shared" si="3718"/>
        <v>143958.01029000001</v>
      </c>
      <c r="BM1533" s="11">
        <f>BM1541+BM1534+BM1539</f>
        <v>0</v>
      </c>
      <c r="BN1533" s="68">
        <f t="shared" si="3757"/>
        <v>143958.01029000001</v>
      </c>
      <c r="BO1533" s="11">
        <f t="shared" si="3761"/>
        <v>141000</v>
      </c>
      <c r="BP1533" s="11">
        <f>BP1541+BP1534+BP1539</f>
        <v>0</v>
      </c>
      <c r="BQ1533" s="68">
        <f t="shared" si="3758"/>
        <v>141000</v>
      </c>
      <c r="BR1533" s="11">
        <f t="shared" si="3762"/>
        <v>141000</v>
      </c>
      <c r="BS1533" s="11">
        <f>BS1541+BS1534+BS1539</f>
        <v>0</v>
      </c>
      <c r="BT1533" s="68">
        <f t="shared" si="3759"/>
        <v>141000</v>
      </c>
      <c r="BU1533" s="11">
        <f>BU1541+BU1534+BU1539</f>
        <v>0</v>
      </c>
      <c r="BV1533" s="21"/>
      <c r="BW1533" s="21"/>
      <c r="BX1533" s="1" t="str">
        <f t="shared" si="3763"/>
        <v/>
      </c>
    </row>
    <row r="1534" spans="1:77" ht="31.2" customHeight="1" x14ac:dyDescent="0.3">
      <c r="A1534" s="62" t="s">
        <v>984</v>
      </c>
      <c r="B1534" s="63">
        <v>200</v>
      </c>
      <c r="C1534" s="62"/>
      <c r="D1534" s="62"/>
      <c r="E1534" s="64" t="s">
        <v>65</v>
      </c>
      <c r="F1534" s="11"/>
      <c r="G1534" s="11"/>
      <c r="H1534" s="11"/>
      <c r="I1534" s="11"/>
      <c r="J1534" s="11"/>
      <c r="K1534" s="11"/>
      <c r="L1534" s="11"/>
      <c r="M1534" s="11"/>
      <c r="N1534" s="11"/>
      <c r="O1534" s="11">
        <f>O1535+O1538+O1536+O1537</f>
        <v>548.65493000000004</v>
      </c>
      <c r="P1534" s="11">
        <f>P1535+P1538+P1536+P1537</f>
        <v>0</v>
      </c>
      <c r="Q1534" s="11">
        <f>Q1535+Q1538+Q1536+Q1537</f>
        <v>0</v>
      </c>
      <c r="R1534" s="11">
        <f t="shared" si="3724"/>
        <v>548.65493000000004</v>
      </c>
      <c r="S1534" s="11">
        <f t="shared" si="3725"/>
        <v>0</v>
      </c>
      <c r="T1534" s="11">
        <f t="shared" si="3726"/>
        <v>0</v>
      </c>
      <c r="U1534" s="11">
        <f>U1535+U1538+U1536+U1537</f>
        <v>0</v>
      </c>
      <c r="V1534" s="11">
        <f>V1535+V1538+V1536+V1537</f>
        <v>0</v>
      </c>
      <c r="W1534" s="11">
        <f>W1535+W1538+W1536+W1537</f>
        <v>0</v>
      </c>
      <c r="X1534" s="11">
        <f t="shared" si="3727"/>
        <v>548.65493000000004</v>
      </c>
      <c r="Y1534" s="11">
        <f t="shared" si="3728"/>
        <v>0</v>
      </c>
      <c r="Z1534" s="11">
        <f t="shared" si="3729"/>
        <v>0</v>
      </c>
      <c r="AA1534" s="11">
        <f>AA1535+AA1538+AA1536+AA1537</f>
        <v>0</v>
      </c>
      <c r="AB1534" s="11">
        <f>AB1535+AB1538+AB1536+AB1537</f>
        <v>0</v>
      </c>
      <c r="AC1534" s="11">
        <f>AC1535+AC1538+AC1536+AC1537</f>
        <v>0</v>
      </c>
      <c r="AD1534" s="11">
        <f t="shared" si="3730"/>
        <v>548.65493000000004</v>
      </c>
      <c r="AE1534" s="11">
        <f t="shared" si="3731"/>
        <v>0</v>
      </c>
      <c r="AF1534" s="11">
        <f t="shared" si="3732"/>
        <v>0</v>
      </c>
      <c r="AG1534" s="11">
        <f>AG1535+AG1538+AG1536+AG1537</f>
        <v>0</v>
      </c>
      <c r="AH1534" s="11">
        <f t="shared" si="3733"/>
        <v>548.65493000000004</v>
      </c>
      <c r="AI1534" s="11">
        <f t="shared" si="3734"/>
        <v>0</v>
      </c>
      <c r="AJ1534" s="11">
        <f t="shared" si="3735"/>
        <v>0</v>
      </c>
      <c r="AK1534" s="11">
        <f>AK1535+AK1538+AK1536+AK1537</f>
        <v>0</v>
      </c>
      <c r="AL1534" s="11">
        <f>AL1535+AL1538+AL1536+AL1537</f>
        <v>0</v>
      </c>
      <c r="AM1534" s="11">
        <f>AM1535+AM1538+AM1536+AM1537</f>
        <v>0</v>
      </c>
      <c r="AN1534" s="11">
        <f t="shared" si="3736"/>
        <v>548.65493000000004</v>
      </c>
      <c r="AO1534" s="11">
        <f t="shared" si="3737"/>
        <v>0</v>
      </c>
      <c r="AP1534" s="11">
        <f t="shared" si="3738"/>
        <v>0</v>
      </c>
      <c r="AQ1534" s="11">
        <f>AQ1535+AQ1538+AQ1536+AQ1537</f>
        <v>0</v>
      </c>
      <c r="AR1534" s="11">
        <f>AR1535+AR1538+AR1536+AR1537</f>
        <v>0</v>
      </c>
      <c r="AS1534" s="11">
        <f>AS1535+AS1538+AS1536+AS1537</f>
        <v>0</v>
      </c>
      <c r="AT1534" s="11">
        <f t="shared" si="3739"/>
        <v>548.65493000000004</v>
      </c>
      <c r="AU1534" s="11">
        <f t="shared" si="3740"/>
        <v>0</v>
      </c>
      <c r="AV1534" s="11">
        <f t="shared" si="3741"/>
        <v>0</v>
      </c>
      <c r="AW1534" s="11">
        <f>AW1535+AW1538+AW1536+AW1537</f>
        <v>0</v>
      </c>
      <c r="AX1534" s="11">
        <f>AX1535+AX1538+AX1536+AX1537</f>
        <v>0</v>
      </c>
      <c r="AY1534" s="11">
        <f>AY1535+AY1538+AY1536+AY1537</f>
        <v>0</v>
      </c>
      <c r="AZ1534" s="11">
        <f t="shared" si="3742"/>
        <v>548.65493000000004</v>
      </c>
      <c r="BA1534" s="11">
        <f t="shared" si="3743"/>
        <v>0</v>
      </c>
      <c r="BB1534" s="11">
        <f t="shared" si="3744"/>
        <v>0</v>
      </c>
      <c r="BC1534" s="11">
        <f>BC1535+BC1538+BC1536+BC1537</f>
        <v>0</v>
      </c>
      <c r="BD1534" s="11">
        <f>BD1535+BD1538+BD1536+BD1537</f>
        <v>0</v>
      </c>
      <c r="BE1534" s="11">
        <f>BE1535+BE1538+BE1536+BE1537</f>
        <v>0</v>
      </c>
      <c r="BF1534" s="18">
        <f t="shared" si="3745"/>
        <v>548.65493000000004</v>
      </c>
      <c r="BG1534" s="18">
        <f t="shared" si="3746"/>
        <v>0</v>
      </c>
      <c r="BH1534" s="18">
        <f t="shared" si="3747"/>
        <v>0</v>
      </c>
      <c r="BI1534" s="11">
        <f>BI1535+BI1538+BI1536+BI1537</f>
        <v>0</v>
      </c>
      <c r="BJ1534" s="11">
        <f>BJ1535+BJ1538+BJ1536+BJ1537</f>
        <v>0</v>
      </c>
      <c r="BK1534" s="11">
        <f>BK1535+BK1538+BK1536+BK1537</f>
        <v>0</v>
      </c>
      <c r="BL1534" s="11">
        <f t="shared" ref="BL1534:BL1597" si="3848">BF1534+BI1534</f>
        <v>548.65493000000004</v>
      </c>
      <c r="BM1534" s="11">
        <f>BM1535+BM1538+BM1536+BM1537</f>
        <v>0</v>
      </c>
      <c r="BN1534" s="68">
        <f t="shared" si="3757"/>
        <v>548.65493000000004</v>
      </c>
      <c r="BO1534" s="11">
        <f t="shared" si="3761"/>
        <v>0</v>
      </c>
      <c r="BP1534" s="11">
        <f>BP1535+BP1538+BP1536+BP1537</f>
        <v>0</v>
      </c>
      <c r="BQ1534" s="68">
        <f t="shared" si="3758"/>
        <v>0</v>
      </c>
      <c r="BR1534" s="11">
        <f t="shared" si="3762"/>
        <v>0</v>
      </c>
      <c r="BS1534" s="11">
        <f>BS1535+BS1538+BS1536+BS1537</f>
        <v>0</v>
      </c>
      <c r="BT1534" s="68">
        <f t="shared" si="3759"/>
        <v>0</v>
      </c>
      <c r="BU1534" s="11">
        <f>BU1535+BU1538+BU1536+BU1537</f>
        <v>0</v>
      </c>
      <c r="BV1534" s="21"/>
      <c r="BW1534" s="21"/>
      <c r="BX1534" s="1" t="str">
        <f t="shared" si="3763"/>
        <v/>
      </c>
    </row>
    <row r="1535" spans="1:77" ht="15.6" customHeight="1" x14ac:dyDescent="0.3">
      <c r="A1535" s="62" t="s">
        <v>984</v>
      </c>
      <c r="B1535" s="63">
        <v>200</v>
      </c>
      <c r="C1535" s="62" t="s">
        <v>43</v>
      </c>
      <c r="D1535" s="62" t="s">
        <v>44</v>
      </c>
      <c r="E1535" s="64" t="s">
        <v>45</v>
      </c>
      <c r="F1535" s="11"/>
      <c r="G1535" s="11"/>
      <c r="H1535" s="11"/>
      <c r="I1535" s="11"/>
      <c r="J1535" s="11"/>
      <c r="K1535" s="11"/>
      <c r="L1535" s="11"/>
      <c r="M1535" s="11"/>
      <c r="N1535" s="11"/>
      <c r="O1535" s="11">
        <f>127.92184+0.25+1</f>
        <v>129.17184</v>
      </c>
      <c r="P1535" s="11"/>
      <c r="Q1535" s="11"/>
      <c r="R1535" s="11">
        <f t="shared" si="3724"/>
        <v>129.17184</v>
      </c>
      <c r="S1535" s="11">
        <f t="shared" si="3725"/>
        <v>0</v>
      </c>
      <c r="T1535" s="11">
        <f t="shared" si="3726"/>
        <v>0</v>
      </c>
      <c r="U1535" s="11"/>
      <c r="V1535" s="11"/>
      <c r="W1535" s="11"/>
      <c r="X1535" s="11">
        <f t="shared" si="3727"/>
        <v>129.17184</v>
      </c>
      <c r="Y1535" s="11">
        <f t="shared" si="3728"/>
        <v>0</v>
      </c>
      <c r="Z1535" s="11">
        <f t="shared" si="3729"/>
        <v>0</v>
      </c>
      <c r="AA1535" s="11"/>
      <c r="AB1535" s="11"/>
      <c r="AC1535" s="11"/>
      <c r="AD1535" s="11">
        <f t="shared" si="3730"/>
        <v>129.17184</v>
      </c>
      <c r="AE1535" s="11">
        <f t="shared" si="3731"/>
        <v>0</v>
      </c>
      <c r="AF1535" s="11">
        <f t="shared" si="3732"/>
        <v>0</v>
      </c>
      <c r="AG1535" s="11"/>
      <c r="AH1535" s="11">
        <f t="shared" si="3733"/>
        <v>129.17184</v>
      </c>
      <c r="AI1535" s="11">
        <f t="shared" si="3734"/>
        <v>0</v>
      </c>
      <c r="AJ1535" s="11">
        <f t="shared" si="3735"/>
        <v>0</v>
      </c>
      <c r="AK1535" s="11"/>
      <c r="AL1535" s="11"/>
      <c r="AM1535" s="11"/>
      <c r="AN1535" s="11">
        <f t="shared" si="3736"/>
        <v>129.17184</v>
      </c>
      <c r="AO1535" s="11">
        <f t="shared" si="3737"/>
        <v>0</v>
      </c>
      <c r="AP1535" s="11">
        <f t="shared" si="3738"/>
        <v>0</v>
      </c>
      <c r="AQ1535" s="11"/>
      <c r="AR1535" s="11"/>
      <c r="AS1535" s="11"/>
      <c r="AT1535" s="11">
        <f t="shared" si="3739"/>
        <v>129.17184</v>
      </c>
      <c r="AU1535" s="11">
        <f t="shared" si="3740"/>
        <v>0</v>
      </c>
      <c r="AV1535" s="11">
        <f t="shared" si="3741"/>
        <v>0</v>
      </c>
      <c r="AW1535" s="11"/>
      <c r="AX1535" s="11"/>
      <c r="AY1535" s="11"/>
      <c r="AZ1535" s="11">
        <f t="shared" si="3742"/>
        <v>129.17184</v>
      </c>
      <c r="BA1535" s="11">
        <f t="shared" si="3743"/>
        <v>0</v>
      </c>
      <c r="BB1535" s="11">
        <f t="shared" si="3744"/>
        <v>0</v>
      </c>
      <c r="BC1535" s="11"/>
      <c r="BD1535" s="11"/>
      <c r="BE1535" s="11"/>
      <c r="BF1535" s="18">
        <f t="shared" si="3745"/>
        <v>129.17184</v>
      </c>
      <c r="BG1535" s="18">
        <f t="shared" si="3746"/>
        <v>0</v>
      </c>
      <c r="BH1535" s="18">
        <f t="shared" si="3747"/>
        <v>0</v>
      </c>
      <c r="BI1535" s="11"/>
      <c r="BJ1535" s="11"/>
      <c r="BK1535" s="11"/>
      <c r="BL1535" s="11">
        <f t="shared" si="3848"/>
        <v>129.17184</v>
      </c>
      <c r="BM1535" s="11"/>
      <c r="BN1535" s="68">
        <f t="shared" si="3757"/>
        <v>129.17184</v>
      </c>
      <c r="BO1535" s="11">
        <f t="shared" si="3761"/>
        <v>0</v>
      </c>
      <c r="BP1535" s="11"/>
      <c r="BQ1535" s="68">
        <f t="shared" si="3758"/>
        <v>0</v>
      </c>
      <c r="BR1535" s="11">
        <f t="shared" si="3762"/>
        <v>0</v>
      </c>
      <c r="BS1535" s="11"/>
      <c r="BT1535" s="68">
        <f t="shared" si="3759"/>
        <v>0</v>
      </c>
      <c r="BU1535" s="11"/>
      <c r="BV1535" s="21"/>
      <c r="BW1535" s="21"/>
      <c r="BX1535" s="1" t="str">
        <f t="shared" si="3763"/>
        <v>0113</v>
      </c>
    </row>
    <row r="1536" spans="1:77" ht="15.6" customHeight="1" x14ac:dyDescent="0.3">
      <c r="A1536" s="62" t="s">
        <v>984</v>
      </c>
      <c r="B1536" s="63">
        <v>200</v>
      </c>
      <c r="C1536" s="62" t="s">
        <v>71</v>
      </c>
      <c r="D1536" s="62" t="s">
        <v>72</v>
      </c>
      <c r="E1536" s="64" t="s">
        <v>73</v>
      </c>
      <c r="F1536" s="11"/>
      <c r="G1536" s="11"/>
      <c r="H1536" s="11"/>
      <c r="I1536" s="11"/>
      <c r="J1536" s="11"/>
      <c r="K1536" s="11"/>
      <c r="L1536" s="11"/>
      <c r="M1536" s="11"/>
      <c r="N1536" s="11"/>
      <c r="O1536" s="11">
        <v>377.03154000000001</v>
      </c>
      <c r="P1536" s="11"/>
      <c r="Q1536" s="11"/>
      <c r="R1536" s="11">
        <f t="shared" si="3724"/>
        <v>377.03154000000001</v>
      </c>
      <c r="S1536" s="11">
        <f t="shared" si="3725"/>
        <v>0</v>
      </c>
      <c r="T1536" s="11">
        <f t="shared" si="3726"/>
        <v>0</v>
      </c>
      <c r="U1536" s="11"/>
      <c r="V1536" s="11"/>
      <c r="W1536" s="11"/>
      <c r="X1536" s="11">
        <f t="shared" si="3727"/>
        <v>377.03154000000001</v>
      </c>
      <c r="Y1536" s="11">
        <f t="shared" si="3728"/>
        <v>0</v>
      </c>
      <c r="Z1536" s="11">
        <f t="shared" si="3729"/>
        <v>0</v>
      </c>
      <c r="AA1536" s="11"/>
      <c r="AB1536" s="11"/>
      <c r="AC1536" s="11"/>
      <c r="AD1536" s="11">
        <f t="shared" si="3730"/>
        <v>377.03154000000001</v>
      </c>
      <c r="AE1536" s="11">
        <f t="shared" si="3731"/>
        <v>0</v>
      </c>
      <c r="AF1536" s="11">
        <f t="shared" si="3732"/>
        <v>0</v>
      </c>
      <c r="AG1536" s="11"/>
      <c r="AH1536" s="11">
        <f t="shared" si="3733"/>
        <v>377.03154000000001</v>
      </c>
      <c r="AI1536" s="11">
        <f t="shared" si="3734"/>
        <v>0</v>
      </c>
      <c r="AJ1536" s="11">
        <f t="shared" si="3735"/>
        <v>0</v>
      </c>
      <c r="AK1536" s="11"/>
      <c r="AL1536" s="11"/>
      <c r="AM1536" s="11"/>
      <c r="AN1536" s="11">
        <f t="shared" si="3736"/>
        <v>377.03154000000001</v>
      </c>
      <c r="AO1536" s="11">
        <f t="shared" si="3737"/>
        <v>0</v>
      </c>
      <c r="AP1536" s="11">
        <f t="shared" si="3738"/>
        <v>0</v>
      </c>
      <c r="AQ1536" s="11"/>
      <c r="AR1536" s="11"/>
      <c r="AS1536" s="11"/>
      <c r="AT1536" s="11">
        <f t="shared" si="3739"/>
        <v>377.03154000000001</v>
      </c>
      <c r="AU1536" s="11">
        <f t="shared" si="3740"/>
        <v>0</v>
      </c>
      <c r="AV1536" s="11">
        <f t="shared" si="3741"/>
        <v>0</v>
      </c>
      <c r="AW1536" s="11"/>
      <c r="AX1536" s="11"/>
      <c r="AY1536" s="11"/>
      <c r="AZ1536" s="11">
        <f t="shared" si="3742"/>
        <v>377.03154000000001</v>
      </c>
      <c r="BA1536" s="11">
        <f t="shared" si="3743"/>
        <v>0</v>
      </c>
      <c r="BB1536" s="11">
        <f t="shared" si="3744"/>
        <v>0</v>
      </c>
      <c r="BC1536" s="11"/>
      <c r="BD1536" s="11"/>
      <c r="BE1536" s="11"/>
      <c r="BF1536" s="18">
        <f t="shared" si="3745"/>
        <v>377.03154000000001</v>
      </c>
      <c r="BG1536" s="18">
        <f t="shared" si="3746"/>
        <v>0</v>
      </c>
      <c r="BH1536" s="18">
        <f t="shared" si="3747"/>
        <v>0</v>
      </c>
      <c r="BI1536" s="11"/>
      <c r="BJ1536" s="11"/>
      <c r="BK1536" s="11"/>
      <c r="BL1536" s="11">
        <f t="shared" si="3848"/>
        <v>377.03154000000001</v>
      </c>
      <c r="BM1536" s="11"/>
      <c r="BN1536" s="68">
        <f t="shared" si="3757"/>
        <v>377.03154000000001</v>
      </c>
      <c r="BO1536" s="11">
        <f t="shared" si="3761"/>
        <v>0</v>
      </c>
      <c r="BP1536" s="11"/>
      <c r="BQ1536" s="68">
        <f t="shared" si="3758"/>
        <v>0</v>
      </c>
      <c r="BR1536" s="11">
        <f t="shared" si="3762"/>
        <v>0</v>
      </c>
      <c r="BS1536" s="11"/>
      <c r="BT1536" s="68">
        <f t="shared" si="3759"/>
        <v>0</v>
      </c>
      <c r="BU1536" s="11"/>
      <c r="BV1536" s="21"/>
      <c r="BW1536" s="21"/>
      <c r="BX1536" s="1" t="str">
        <f t="shared" si="3763"/>
        <v>0409</v>
      </c>
    </row>
    <row r="1537" spans="1:77" ht="15.6" customHeight="1" x14ac:dyDescent="0.3">
      <c r="A1537" s="62" t="s">
        <v>984</v>
      </c>
      <c r="B1537" s="63">
        <v>200</v>
      </c>
      <c r="C1537" s="62" t="s">
        <v>66</v>
      </c>
      <c r="D1537" s="62" t="s">
        <v>67</v>
      </c>
      <c r="E1537" s="64" t="s">
        <v>68</v>
      </c>
      <c r="F1537" s="11"/>
      <c r="G1537" s="11"/>
      <c r="H1537" s="11"/>
      <c r="I1537" s="11"/>
      <c r="J1537" s="11"/>
      <c r="K1537" s="11"/>
      <c r="L1537" s="11"/>
      <c r="M1537" s="11"/>
      <c r="N1537" s="11"/>
      <c r="O1537" s="11">
        <v>30</v>
      </c>
      <c r="P1537" s="11"/>
      <c r="Q1537" s="11"/>
      <c r="R1537" s="11">
        <f t="shared" si="3724"/>
        <v>30</v>
      </c>
      <c r="S1537" s="11">
        <f t="shared" si="3725"/>
        <v>0</v>
      </c>
      <c r="T1537" s="11">
        <f t="shared" si="3726"/>
        <v>0</v>
      </c>
      <c r="U1537" s="11"/>
      <c r="V1537" s="11"/>
      <c r="W1537" s="11"/>
      <c r="X1537" s="11">
        <f t="shared" si="3727"/>
        <v>30</v>
      </c>
      <c r="Y1537" s="11">
        <f t="shared" si="3728"/>
        <v>0</v>
      </c>
      <c r="Z1537" s="11">
        <f t="shared" si="3729"/>
        <v>0</v>
      </c>
      <c r="AA1537" s="11"/>
      <c r="AB1537" s="11"/>
      <c r="AC1537" s="11"/>
      <c r="AD1537" s="11">
        <f t="shared" si="3730"/>
        <v>30</v>
      </c>
      <c r="AE1537" s="11">
        <f t="shared" si="3731"/>
        <v>0</v>
      </c>
      <c r="AF1537" s="11">
        <f t="shared" si="3732"/>
        <v>0</v>
      </c>
      <c r="AG1537" s="11"/>
      <c r="AH1537" s="11">
        <f t="shared" si="3733"/>
        <v>30</v>
      </c>
      <c r="AI1537" s="11">
        <f t="shared" si="3734"/>
        <v>0</v>
      </c>
      <c r="AJ1537" s="11">
        <f t="shared" si="3735"/>
        <v>0</v>
      </c>
      <c r="AK1537" s="11"/>
      <c r="AL1537" s="11"/>
      <c r="AM1537" s="11"/>
      <c r="AN1537" s="11">
        <f t="shared" si="3736"/>
        <v>30</v>
      </c>
      <c r="AO1537" s="11">
        <f t="shared" si="3737"/>
        <v>0</v>
      </c>
      <c r="AP1537" s="11">
        <f t="shared" si="3738"/>
        <v>0</v>
      </c>
      <c r="AQ1537" s="11"/>
      <c r="AR1537" s="11"/>
      <c r="AS1537" s="11"/>
      <c r="AT1537" s="11">
        <f t="shared" si="3739"/>
        <v>30</v>
      </c>
      <c r="AU1537" s="11">
        <f t="shared" si="3740"/>
        <v>0</v>
      </c>
      <c r="AV1537" s="11">
        <f t="shared" si="3741"/>
        <v>0</v>
      </c>
      <c r="AW1537" s="11"/>
      <c r="AX1537" s="11"/>
      <c r="AY1537" s="11"/>
      <c r="AZ1537" s="11">
        <f t="shared" si="3742"/>
        <v>30</v>
      </c>
      <c r="BA1537" s="11">
        <f t="shared" si="3743"/>
        <v>0</v>
      </c>
      <c r="BB1537" s="11">
        <f t="shared" si="3744"/>
        <v>0</v>
      </c>
      <c r="BC1537" s="11"/>
      <c r="BD1537" s="11"/>
      <c r="BE1537" s="11"/>
      <c r="BF1537" s="18">
        <f t="shared" si="3745"/>
        <v>30</v>
      </c>
      <c r="BG1537" s="18">
        <f t="shared" si="3746"/>
        <v>0</v>
      </c>
      <c r="BH1537" s="18">
        <f t="shared" si="3747"/>
        <v>0</v>
      </c>
      <c r="BI1537" s="11"/>
      <c r="BJ1537" s="11"/>
      <c r="BK1537" s="11"/>
      <c r="BL1537" s="11">
        <f t="shared" si="3848"/>
        <v>30</v>
      </c>
      <c r="BM1537" s="11"/>
      <c r="BN1537" s="68">
        <f t="shared" si="3757"/>
        <v>30</v>
      </c>
      <c r="BO1537" s="11">
        <f t="shared" si="3761"/>
        <v>0</v>
      </c>
      <c r="BP1537" s="11"/>
      <c r="BQ1537" s="68">
        <f t="shared" si="3758"/>
        <v>0</v>
      </c>
      <c r="BR1537" s="11">
        <f t="shared" si="3762"/>
        <v>0</v>
      </c>
      <c r="BS1537" s="11"/>
      <c r="BT1537" s="68">
        <f t="shared" si="3759"/>
        <v>0</v>
      </c>
      <c r="BU1537" s="11"/>
      <c r="BV1537" s="21"/>
      <c r="BW1537" s="21"/>
      <c r="BX1537" s="1" t="str">
        <f t="shared" si="3763"/>
        <v>0503</v>
      </c>
    </row>
    <row r="1538" spans="1:77" ht="15.6" customHeight="1" x14ac:dyDescent="0.3">
      <c r="A1538" s="62" t="s">
        <v>984</v>
      </c>
      <c r="B1538" s="63">
        <v>200</v>
      </c>
      <c r="C1538" s="62" t="s">
        <v>92</v>
      </c>
      <c r="D1538" s="62" t="s">
        <v>43</v>
      </c>
      <c r="E1538" s="64" t="s">
        <v>93</v>
      </c>
      <c r="F1538" s="11"/>
      <c r="G1538" s="11"/>
      <c r="H1538" s="11"/>
      <c r="I1538" s="11"/>
      <c r="J1538" s="11"/>
      <c r="K1538" s="11"/>
      <c r="L1538" s="11"/>
      <c r="M1538" s="11"/>
      <c r="N1538" s="11"/>
      <c r="O1538" s="11">
        <f>3.4+2.70155+6.35</f>
        <v>12.451549999999999</v>
      </c>
      <c r="P1538" s="11"/>
      <c r="Q1538" s="11"/>
      <c r="R1538" s="11">
        <f t="shared" si="3724"/>
        <v>12.451549999999999</v>
      </c>
      <c r="S1538" s="11">
        <f t="shared" si="3725"/>
        <v>0</v>
      </c>
      <c r="T1538" s="11">
        <f t="shared" si="3726"/>
        <v>0</v>
      </c>
      <c r="U1538" s="11"/>
      <c r="V1538" s="11"/>
      <c r="W1538" s="11"/>
      <c r="X1538" s="11">
        <f t="shared" si="3727"/>
        <v>12.451549999999999</v>
      </c>
      <c r="Y1538" s="11">
        <f t="shared" si="3728"/>
        <v>0</v>
      </c>
      <c r="Z1538" s="11">
        <f t="shared" si="3729"/>
        <v>0</v>
      </c>
      <c r="AA1538" s="11"/>
      <c r="AB1538" s="11"/>
      <c r="AC1538" s="11"/>
      <c r="AD1538" s="11">
        <f t="shared" si="3730"/>
        <v>12.451549999999999</v>
      </c>
      <c r="AE1538" s="11">
        <f t="shared" si="3731"/>
        <v>0</v>
      </c>
      <c r="AF1538" s="11">
        <f t="shared" si="3732"/>
        <v>0</v>
      </c>
      <c r="AG1538" s="11"/>
      <c r="AH1538" s="11">
        <f t="shared" si="3733"/>
        <v>12.451549999999999</v>
      </c>
      <c r="AI1538" s="11">
        <f t="shared" si="3734"/>
        <v>0</v>
      </c>
      <c r="AJ1538" s="11">
        <f t="shared" si="3735"/>
        <v>0</v>
      </c>
      <c r="AK1538" s="11"/>
      <c r="AL1538" s="11"/>
      <c r="AM1538" s="11"/>
      <c r="AN1538" s="11">
        <f t="shared" si="3736"/>
        <v>12.451549999999999</v>
      </c>
      <c r="AO1538" s="11">
        <f t="shared" si="3737"/>
        <v>0</v>
      </c>
      <c r="AP1538" s="11">
        <f t="shared" si="3738"/>
        <v>0</v>
      </c>
      <c r="AQ1538" s="11"/>
      <c r="AR1538" s="11"/>
      <c r="AS1538" s="11"/>
      <c r="AT1538" s="11">
        <f t="shared" si="3739"/>
        <v>12.451549999999999</v>
      </c>
      <c r="AU1538" s="11">
        <f t="shared" si="3740"/>
        <v>0</v>
      </c>
      <c r="AV1538" s="11">
        <f t="shared" si="3741"/>
        <v>0</v>
      </c>
      <c r="AW1538" s="11"/>
      <c r="AX1538" s="11"/>
      <c r="AY1538" s="11"/>
      <c r="AZ1538" s="11">
        <f t="shared" si="3742"/>
        <v>12.451549999999999</v>
      </c>
      <c r="BA1538" s="11">
        <f t="shared" si="3743"/>
        <v>0</v>
      </c>
      <c r="BB1538" s="11">
        <f t="shared" si="3744"/>
        <v>0</v>
      </c>
      <c r="BC1538" s="11"/>
      <c r="BD1538" s="11"/>
      <c r="BE1538" s="11"/>
      <c r="BF1538" s="18">
        <f t="shared" si="3745"/>
        <v>12.451549999999999</v>
      </c>
      <c r="BG1538" s="18">
        <f t="shared" si="3746"/>
        <v>0</v>
      </c>
      <c r="BH1538" s="18">
        <f t="shared" si="3747"/>
        <v>0</v>
      </c>
      <c r="BI1538" s="11"/>
      <c r="BJ1538" s="11"/>
      <c r="BK1538" s="11"/>
      <c r="BL1538" s="11">
        <f t="shared" si="3848"/>
        <v>12.451549999999999</v>
      </c>
      <c r="BM1538" s="11"/>
      <c r="BN1538" s="68">
        <f t="shared" si="3757"/>
        <v>12.451549999999999</v>
      </c>
      <c r="BO1538" s="11">
        <f t="shared" si="3761"/>
        <v>0</v>
      </c>
      <c r="BP1538" s="11"/>
      <c r="BQ1538" s="68">
        <f t="shared" si="3758"/>
        <v>0</v>
      </c>
      <c r="BR1538" s="11">
        <f t="shared" si="3762"/>
        <v>0</v>
      </c>
      <c r="BS1538" s="11"/>
      <c r="BT1538" s="68">
        <f t="shared" si="3759"/>
        <v>0</v>
      </c>
      <c r="BU1538" s="11"/>
      <c r="BV1538" s="21"/>
      <c r="BW1538" s="21"/>
      <c r="BX1538" s="1" t="str">
        <f t="shared" si="3763"/>
        <v>0801</v>
      </c>
    </row>
    <row r="1539" spans="1:77" ht="46.8" customHeight="1" x14ac:dyDescent="0.3">
      <c r="A1539" s="62" t="s">
        <v>984</v>
      </c>
      <c r="B1539" s="63" t="s">
        <v>82</v>
      </c>
      <c r="C1539" s="62"/>
      <c r="D1539" s="62"/>
      <c r="E1539" s="64" t="s">
        <v>83</v>
      </c>
      <c r="F1539" s="11"/>
      <c r="G1539" s="11"/>
      <c r="H1539" s="11"/>
      <c r="I1539" s="11"/>
      <c r="J1539" s="11"/>
      <c r="K1539" s="11"/>
      <c r="L1539" s="11"/>
      <c r="M1539" s="11"/>
      <c r="N1539" s="11"/>
      <c r="O1539" s="11">
        <f>O1540</f>
        <v>1404.4864600000001</v>
      </c>
      <c r="P1539" s="11">
        <f>P1540</f>
        <v>0</v>
      </c>
      <c r="Q1539" s="11">
        <f>Q1540</f>
        <v>0</v>
      </c>
      <c r="R1539" s="11">
        <f t="shared" si="3724"/>
        <v>1404.4864600000001</v>
      </c>
      <c r="S1539" s="11">
        <f t="shared" si="3725"/>
        <v>0</v>
      </c>
      <c r="T1539" s="11">
        <f t="shared" si="3726"/>
        <v>0</v>
      </c>
      <c r="U1539" s="11">
        <f>U1540</f>
        <v>0</v>
      </c>
      <c r="V1539" s="11">
        <f>V1540</f>
        <v>0</v>
      </c>
      <c r="W1539" s="11">
        <f>W1540</f>
        <v>0</v>
      </c>
      <c r="X1539" s="11">
        <f t="shared" si="3727"/>
        <v>1404.4864600000001</v>
      </c>
      <c r="Y1539" s="11">
        <f t="shared" si="3728"/>
        <v>0</v>
      </c>
      <c r="Z1539" s="11">
        <f t="shared" si="3729"/>
        <v>0</v>
      </c>
      <c r="AA1539" s="11">
        <f>AA1540</f>
        <v>0</v>
      </c>
      <c r="AB1539" s="11">
        <f>AB1540</f>
        <v>0</v>
      </c>
      <c r="AC1539" s="11">
        <f>AC1540</f>
        <v>0</v>
      </c>
      <c r="AD1539" s="11">
        <f t="shared" si="3730"/>
        <v>1404.4864600000001</v>
      </c>
      <c r="AE1539" s="11">
        <f t="shared" si="3731"/>
        <v>0</v>
      </c>
      <c r="AF1539" s="11">
        <f t="shared" si="3732"/>
        <v>0</v>
      </c>
      <c r="AG1539" s="11">
        <f>AG1540</f>
        <v>0</v>
      </c>
      <c r="AH1539" s="11">
        <f t="shared" si="3733"/>
        <v>1404.4864600000001</v>
      </c>
      <c r="AI1539" s="11">
        <f t="shared" si="3734"/>
        <v>0</v>
      </c>
      <c r="AJ1539" s="11">
        <f t="shared" si="3735"/>
        <v>0</v>
      </c>
      <c r="AK1539" s="11">
        <f>AK1540</f>
        <v>0</v>
      </c>
      <c r="AL1539" s="11">
        <f>AL1540</f>
        <v>0</v>
      </c>
      <c r="AM1539" s="11">
        <f>AM1540</f>
        <v>0</v>
      </c>
      <c r="AN1539" s="11">
        <f t="shared" si="3736"/>
        <v>1404.4864600000001</v>
      </c>
      <c r="AO1539" s="11">
        <f t="shared" si="3737"/>
        <v>0</v>
      </c>
      <c r="AP1539" s="11">
        <f t="shared" si="3738"/>
        <v>0</v>
      </c>
      <c r="AQ1539" s="11">
        <f>AQ1540</f>
        <v>0</v>
      </c>
      <c r="AR1539" s="11">
        <f>AR1540</f>
        <v>0</v>
      </c>
      <c r="AS1539" s="11">
        <f>AS1540</f>
        <v>0</v>
      </c>
      <c r="AT1539" s="11">
        <f t="shared" si="3739"/>
        <v>1404.4864600000001</v>
      </c>
      <c r="AU1539" s="11">
        <f t="shared" si="3740"/>
        <v>0</v>
      </c>
      <c r="AV1539" s="11">
        <f t="shared" si="3741"/>
        <v>0</v>
      </c>
      <c r="AW1539" s="11">
        <f>AW1540</f>
        <v>0</v>
      </c>
      <c r="AX1539" s="11">
        <f>AX1540</f>
        <v>0</v>
      </c>
      <c r="AY1539" s="11">
        <f>AY1540</f>
        <v>0</v>
      </c>
      <c r="AZ1539" s="11">
        <f t="shared" si="3742"/>
        <v>1404.4864600000001</v>
      </c>
      <c r="BA1539" s="11">
        <f t="shared" si="3743"/>
        <v>0</v>
      </c>
      <c r="BB1539" s="11">
        <f t="shared" si="3744"/>
        <v>0</v>
      </c>
      <c r="BC1539" s="11">
        <f>BC1540</f>
        <v>0</v>
      </c>
      <c r="BD1539" s="11">
        <f>BD1540</f>
        <v>0</v>
      </c>
      <c r="BE1539" s="11">
        <f>BE1540</f>
        <v>0</v>
      </c>
      <c r="BF1539" s="18">
        <f t="shared" si="3745"/>
        <v>1404.4864600000001</v>
      </c>
      <c r="BG1539" s="18">
        <f t="shared" si="3746"/>
        <v>0</v>
      </c>
      <c r="BH1539" s="18">
        <f t="shared" si="3747"/>
        <v>0</v>
      </c>
      <c r="BI1539" s="11">
        <f>BI1540</f>
        <v>0</v>
      </c>
      <c r="BJ1539" s="11">
        <f>BJ1540</f>
        <v>0</v>
      </c>
      <c r="BK1539" s="11">
        <f>BK1540</f>
        <v>0</v>
      </c>
      <c r="BL1539" s="11">
        <f t="shared" si="3848"/>
        <v>1404.4864600000001</v>
      </c>
      <c r="BM1539" s="11">
        <f>BM1540</f>
        <v>0</v>
      </c>
      <c r="BN1539" s="68">
        <f t="shared" si="3757"/>
        <v>1404.4864600000001</v>
      </c>
      <c r="BO1539" s="11">
        <f t="shared" si="3761"/>
        <v>0</v>
      </c>
      <c r="BP1539" s="11">
        <f>BP1540</f>
        <v>0</v>
      </c>
      <c r="BQ1539" s="68">
        <f t="shared" si="3758"/>
        <v>0</v>
      </c>
      <c r="BR1539" s="11">
        <f t="shared" si="3762"/>
        <v>0</v>
      </c>
      <c r="BS1539" s="11">
        <f>BS1540</f>
        <v>0</v>
      </c>
      <c r="BT1539" s="68">
        <f t="shared" si="3759"/>
        <v>0</v>
      </c>
      <c r="BU1539" s="11">
        <f>BU1540</f>
        <v>0</v>
      </c>
      <c r="BV1539" s="21"/>
      <c r="BW1539" s="21"/>
      <c r="BX1539" s="1" t="str">
        <f t="shared" si="3763"/>
        <v/>
      </c>
    </row>
    <row r="1540" spans="1:77" ht="15.6" customHeight="1" x14ac:dyDescent="0.3">
      <c r="A1540" s="62" t="s">
        <v>984</v>
      </c>
      <c r="B1540" s="63">
        <v>600</v>
      </c>
      <c r="C1540" s="62" t="s">
        <v>71</v>
      </c>
      <c r="D1540" s="62" t="s">
        <v>72</v>
      </c>
      <c r="E1540" s="64" t="s">
        <v>73</v>
      </c>
      <c r="F1540" s="11"/>
      <c r="G1540" s="11"/>
      <c r="H1540" s="11"/>
      <c r="I1540" s="11"/>
      <c r="J1540" s="11"/>
      <c r="K1540" s="11"/>
      <c r="L1540" s="11"/>
      <c r="M1540" s="11"/>
      <c r="N1540" s="11"/>
      <c r="O1540" s="11">
        <v>1404.4864600000001</v>
      </c>
      <c r="P1540" s="11"/>
      <c r="Q1540" s="11"/>
      <c r="R1540" s="11">
        <f t="shared" si="3724"/>
        <v>1404.4864600000001</v>
      </c>
      <c r="S1540" s="11">
        <f t="shared" si="3725"/>
        <v>0</v>
      </c>
      <c r="T1540" s="11">
        <f t="shared" si="3726"/>
        <v>0</v>
      </c>
      <c r="U1540" s="11"/>
      <c r="V1540" s="11"/>
      <c r="W1540" s="11"/>
      <c r="X1540" s="11">
        <f t="shared" si="3727"/>
        <v>1404.4864600000001</v>
      </c>
      <c r="Y1540" s="11">
        <f t="shared" si="3728"/>
        <v>0</v>
      </c>
      <c r="Z1540" s="11">
        <f t="shared" si="3729"/>
        <v>0</v>
      </c>
      <c r="AA1540" s="11"/>
      <c r="AB1540" s="11"/>
      <c r="AC1540" s="11"/>
      <c r="AD1540" s="11">
        <f t="shared" si="3730"/>
        <v>1404.4864600000001</v>
      </c>
      <c r="AE1540" s="11">
        <f t="shared" si="3731"/>
        <v>0</v>
      </c>
      <c r="AF1540" s="11">
        <f t="shared" si="3732"/>
        <v>0</v>
      </c>
      <c r="AG1540" s="11"/>
      <c r="AH1540" s="11">
        <f t="shared" si="3733"/>
        <v>1404.4864600000001</v>
      </c>
      <c r="AI1540" s="11">
        <f t="shared" si="3734"/>
        <v>0</v>
      </c>
      <c r="AJ1540" s="11">
        <f t="shared" si="3735"/>
        <v>0</v>
      </c>
      <c r="AK1540" s="11"/>
      <c r="AL1540" s="11"/>
      <c r="AM1540" s="11"/>
      <c r="AN1540" s="11">
        <f t="shared" si="3736"/>
        <v>1404.4864600000001</v>
      </c>
      <c r="AO1540" s="11">
        <f t="shared" si="3737"/>
        <v>0</v>
      </c>
      <c r="AP1540" s="11">
        <f t="shared" si="3738"/>
        <v>0</v>
      </c>
      <c r="AQ1540" s="11"/>
      <c r="AR1540" s="11"/>
      <c r="AS1540" s="11"/>
      <c r="AT1540" s="11">
        <f t="shared" si="3739"/>
        <v>1404.4864600000001</v>
      </c>
      <c r="AU1540" s="11">
        <f t="shared" si="3740"/>
        <v>0</v>
      </c>
      <c r="AV1540" s="11">
        <f t="shared" si="3741"/>
        <v>0</v>
      </c>
      <c r="AW1540" s="11"/>
      <c r="AX1540" s="11"/>
      <c r="AY1540" s="11"/>
      <c r="AZ1540" s="11">
        <f t="shared" si="3742"/>
        <v>1404.4864600000001</v>
      </c>
      <c r="BA1540" s="11">
        <f t="shared" si="3743"/>
        <v>0</v>
      </c>
      <c r="BB1540" s="11">
        <f t="shared" si="3744"/>
        <v>0</v>
      </c>
      <c r="BC1540" s="11"/>
      <c r="BD1540" s="11"/>
      <c r="BE1540" s="11"/>
      <c r="BF1540" s="18">
        <f t="shared" si="3745"/>
        <v>1404.4864600000001</v>
      </c>
      <c r="BG1540" s="18">
        <f t="shared" si="3746"/>
        <v>0</v>
      </c>
      <c r="BH1540" s="18">
        <f t="shared" si="3747"/>
        <v>0</v>
      </c>
      <c r="BI1540" s="11"/>
      <c r="BJ1540" s="11"/>
      <c r="BK1540" s="11"/>
      <c r="BL1540" s="11">
        <f t="shared" si="3848"/>
        <v>1404.4864600000001</v>
      </c>
      <c r="BM1540" s="11"/>
      <c r="BN1540" s="68">
        <f t="shared" si="3757"/>
        <v>1404.4864600000001</v>
      </c>
      <c r="BO1540" s="11">
        <f t="shared" si="3761"/>
        <v>0</v>
      </c>
      <c r="BP1540" s="11"/>
      <c r="BQ1540" s="68">
        <f t="shared" si="3758"/>
        <v>0</v>
      </c>
      <c r="BR1540" s="11">
        <f t="shared" si="3762"/>
        <v>0</v>
      </c>
      <c r="BS1540" s="11"/>
      <c r="BT1540" s="68">
        <f t="shared" si="3759"/>
        <v>0</v>
      </c>
      <c r="BU1540" s="11"/>
      <c r="BV1540" s="21"/>
      <c r="BW1540" s="21"/>
      <c r="BX1540" s="1" t="str">
        <f t="shared" si="3763"/>
        <v>0409</v>
      </c>
    </row>
    <row r="1541" spans="1:77" ht="15.6" customHeight="1" x14ac:dyDescent="0.3">
      <c r="A1541" s="62" t="s">
        <v>984</v>
      </c>
      <c r="B1541" s="63" t="s">
        <v>58</v>
      </c>
      <c r="C1541" s="62"/>
      <c r="D1541" s="62"/>
      <c r="E1541" s="64" t="s">
        <v>59</v>
      </c>
      <c r="F1541" s="11">
        <f t="shared" si="3814"/>
        <v>141000</v>
      </c>
      <c r="G1541" s="11">
        <f t="shared" si="3815"/>
        <v>141000</v>
      </c>
      <c r="H1541" s="11">
        <f t="shared" si="3816"/>
        <v>141000</v>
      </c>
      <c r="I1541" s="11">
        <f t="shared" si="3817"/>
        <v>0</v>
      </c>
      <c r="J1541" s="11">
        <f t="shared" si="3818"/>
        <v>0</v>
      </c>
      <c r="K1541" s="11">
        <f t="shared" si="3819"/>
        <v>0</v>
      </c>
      <c r="L1541" s="11">
        <f t="shared" si="3777"/>
        <v>141000</v>
      </c>
      <c r="M1541" s="11">
        <f t="shared" si="3778"/>
        <v>141000</v>
      </c>
      <c r="N1541" s="11">
        <f t="shared" si="3779"/>
        <v>141000</v>
      </c>
      <c r="O1541" s="11">
        <f>O1542+O1543+O1544</f>
        <v>1004.8688999999999</v>
      </c>
      <c r="P1541" s="11">
        <f>P1542+P1543+P1544</f>
        <v>0</v>
      </c>
      <c r="Q1541" s="11">
        <f>Q1542+Q1543+Q1544</f>
        <v>0</v>
      </c>
      <c r="R1541" s="11">
        <f t="shared" si="3724"/>
        <v>142004.8689</v>
      </c>
      <c r="S1541" s="11">
        <f t="shared" si="3725"/>
        <v>141000</v>
      </c>
      <c r="T1541" s="11">
        <f t="shared" si="3726"/>
        <v>141000</v>
      </c>
      <c r="U1541" s="11">
        <f>U1542+U1543+U1544</f>
        <v>0</v>
      </c>
      <c r="V1541" s="11">
        <f>V1542+V1543+V1544</f>
        <v>0</v>
      </c>
      <c r="W1541" s="11">
        <f>W1542+W1543+W1544</f>
        <v>0</v>
      </c>
      <c r="X1541" s="11">
        <f t="shared" si="3727"/>
        <v>142004.8689</v>
      </c>
      <c r="Y1541" s="11">
        <f t="shared" si="3728"/>
        <v>141000</v>
      </c>
      <c r="Z1541" s="11">
        <f t="shared" si="3729"/>
        <v>141000</v>
      </c>
      <c r="AA1541" s="11">
        <f>AA1542+AA1543+AA1544</f>
        <v>0</v>
      </c>
      <c r="AB1541" s="11">
        <f>AB1542+AB1543+AB1544</f>
        <v>0</v>
      </c>
      <c r="AC1541" s="11">
        <f>AC1542+AC1543+AC1544</f>
        <v>0</v>
      </c>
      <c r="AD1541" s="11">
        <f t="shared" si="3730"/>
        <v>142004.8689</v>
      </c>
      <c r="AE1541" s="11">
        <f t="shared" si="3731"/>
        <v>141000</v>
      </c>
      <c r="AF1541" s="11">
        <f t="shared" si="3732"/>
        <v>141000</v>
      </c>
      <c r="AG1541" s="11">
        <f>AG1542+AG1543+AG1544</f>
        <v>0</v>
      </c>
      <c r="AH1541" s="11">
        <f t="shared" si="3733"/>
        <v>142004.8689</v>
      </c>
      <c r="AI1541" s="11">
        <f t="shared" si="3734"/>
        <v>141000</v>
      </c>
      <c r="AJ1541" s="11">
        <f t="shared" si="3735"/>
        <v>141000</v>
      </c>
      <c r="AK1541" s="11">
        <f>AK1542+AK1543+AK1544</f>
        <v>0</v>
      </c>
      <c r="AL1541" s="11">
        <f>AL1542+AL1543+AL1544</f>
        <v>0</v>
      </c>
      <c r="AM1541" s="11">
        <f>AM1542+AM1543+AM1544</f>
        <v>0</v>
      </c>
      <c r="AN1541" s="11">
        <f t="shared" si="3736"/>
        <v>142004.8689</v>
      </c>
      <c r="AO1541" s="11">
        <f t="shared" si="3737"/>
        <v>141000</v>
      </c>
      <c r="AP1541" s="11">
        <f t="shared" si="3738"/>
        <v>141000</v>
      </c>
      <c r="AQ1541" s="11">
        <f>AQ1542+AQ1543+AQ1544</f>
        <v>0</v>
      </c>
      <c r="AR1541" s="11">
        <f>AR1542+AR1543+AR1544</f>
        <v>0</v>
      </c>
      <c r="AS1541" s="11">
        <f>AS1542+AS1543+AS1544</f>
        <v>0</v>
      </c>
      <c r="AT1541" s="11">
        <f t="shared" si="3739"/>
        <v>142004.8689</v>
      </c>
      <c r="AU1541" s="11">
        <f t="shared" si="3740"/>
        <v>141000</v>
      </c>
      <c r="AV1541" s="11">
        <f t="shared" si="3741"/>
        <v>141000</v>
      </c>
      <c r="AW1541" s="11">
        <f>AW1542+AW1543+AW1544</f>
        <v>0</v>
      </c>
      <c r="AX1541" s="11">
        <f>AX1542+AX1543+AX1544</f>
        <v>0</v>
      </c>
      <c r="AY1541" s="11">
        <f>AY1542+AY1543+AY1544</f>
        <v>0</v>
      </c>
      <c r="AZ1541" s="11">
        <f t="shared" si="3742"/>
        <v>142004.8689</v>
      </c>
      <c r="BA1541" s="11">
        <f t="shared" si="3743"/>
        <v>141000</v>
      </c>
      <c r="BB1541" s="11">
        <f t="shared" si="3744"/>
        <v>141000</v>
      </c>
      <c r="BC1541" s="11">
        <f>BC1542+BC1543+BC1544</f>
        <v>0</v>
      </c>
      <c r="BD1541" s="11">
        <f>BD1542+BD1543+BD1544</f>
        <v>0</v>
      </c>
      <c r="BE1541" s="11">
        <f>BE1542+BE1543+BE1544</f>
        <v>0</v>
      </c>
      <c r="BF1541" s="18">
        <f t="shared" si="3745"/>
        <v>142004.8689</v>
      </c>
      <c r="BG1541" s="18">
        <f t="shared" si="3746"/>
        <v>141000</v>
      </c>
      <c r="BH1541" s="18">
        <f t="shared" si="3747"/>
        <v>141000</v>
      </c>
      <c r="BI1541" s="11">
        <f>BI1542+BI1543+BI1544</f>
        <v>0</v>
      </c>
      <c r="BJ1541" s="11">
        <f>BJ1542+BJ1543+BJ1544</f>
        <v>0</v>
      </c>
      <c r="BK1541" s="11">
        <f>BK1542+BK1543+BK1544</f>
        <v>0</v>
      </c>
      <c r="BL1541" s="11">
        <f t="shared" si="3848"/>
        <v>142004.8689</v>
      </c>
      <c r="BM1541" s="11">
        <f>BM1542+BM1543+BM1544</f>
        <v>0</v>
      </c>
      <c r="BN1541" s="68">
        <f t="shared" si="3757"/>
        <v>142004.8689</v>
      </c>
      <c r="BO1541" s="11">
        <f t="shared" si="3761"/>
        <v>141000</v>
      </c>
      <c r="BP1541" s="11">
        <f>BP1542+BP1543+BP1544</f>
        <v>0</v>
      </c>
      <c r="BQ1541" s="68">
        <f t="shared" si="3758"/>
        <v>141000</v>
      </c>
      <c r="BR1541" s="11">
        <f t="shared" si="3762"/>
        <v>141000</v>
      </c>
      <c r="BS1541" s="11">
        <f>BS1542+BS1543+BS1544</f>
        <v>0</v>
      </c>
      <c r="BT1541" s="68">
        <f t="shared" si="3759"/>
        <v>141000</v>
      </c>
      <c r="BU1541" s="11">
        <f>BU1542+BU1543+BU1544</f>
        <v>0</v>
      </c>
      <c r="BV1541" s="21"/>
      <c r="BW1541" s="21"/>
      <c r="BX1541" s="1" t="str">
        <f t="shared" si="3763"/>
        <v/>
      </c>
    </row>
    <row r="1542" spans="1:77" ht="15.6" customHeight="1" x14ac:dyDescent="0.3">
      <c r="A1542" s="62" t="s">
        <v>984</v>
      </c>
      <c r="B1542" s="63">
        <v>800</v>
      </c>
      <c r="C1542" s="62" t="s">
        <v>43</v>
      </c>
      <c r="D1542" s="62" t="s">
        <v>44</v>
      </c>
      <c r="E1542" s="64" t="s">
        <v>45</v>
      </c>
      <c r="F1542" s="11">
        <v>141000</v>
      </c>
      <c r="G1542" s="11">
        <v>141000</v>
      </c>
      <c r="H1542" s="11">
        <v>141000</v>
      </c>
      <c r="I1542" s="11"/>
      <c r="J1542" s="11"/>
      <c r="K1542" s="11"/>
      <c r="L1542" s="11">
        <f t="shared" si="3777"/>
        <v>141000</v>
      </c>
      <c r="M1542" s="11">
        <f t="shared" si="3778"/>
        <v>141000</v>
      </c>
      <c r="N1542" s="11">
        <f t="shared" si="3779"/>
        <v>141000</v>
      </c>
      <c r="O1542" s="11"/>
      <c r="P1542" s="11"/>
      <c r="Q1542" s="11"/>
      <c r="R1542" s="11">
        <f t="shared" si="3724"/>
        <v>141000</v>
      </c>
      <c r="S1542" s="11">
        <f t="shared" si="3725"/>
        <v>141000</v>
      </c>
      <c r="T1542" s="11">
        <f t="shared" si="3726"/>
        <v>141000</v>
      </c>
      <c r="U1542" s="11"/>
      <c r="V1542" s="11"/>
      <c r="W1542" s="11"/>
      <c r="X1542" s="11">
        <f t="shared" si="3727"/>
        <v>141000</v>
      </c>
      <c r="Y1542" s="11">
        <f t="shared" si="3728"/>
        <v>141000</v>
      </c>
      <c r="Z1542" s="11">
        <f t="shared" si="3729"/>
        <v>141000</v>
      </c>
      <c r="AA1542" s="11"/>
      <c r="AB1542" s="11"/>
      <c r="AC1542" s="11"/>
      <c r="AD1542" s="11">
        <f t="shared" si="3730"/>
        <v>141000</v>
      </c>
      <c r="AE1542" s="11">
        <f t="shared" si="3731"/>
        <v>141000</v>
      </c>
      <c r="AF1542" s="11">
        <f t="shared" si="3732"/>
        <v>141000</v>
      </c>
      <c r="AG1542" s="11"/>
      <c r="AH1542" s="11">
        <f t="shared" si="3733"/>
        <v>141000</v>
      </c>
      <c r="AI1542" s="11">
        <f t="shared" si="3734"/>
        <v>141000</v>
      </c>
      <c r="AJ1542" s="11">
        <f t="shared" si="3735"/>
        <v>141000</v>
      </c>
      <c r="AK1542" s="11"/>
      <c r="AL1542" s="11"/>
      <c r="AM1542" s="11"/>
      <c r="AN1542" s="11">
        <f t="shared" si="3736"/>
        <v>141000</v>
      </c>
      <c r="AO1542" s="11">
        <f t="shared" si="3737"/>
        <v>141000</v>
      </c>
      <c r="AP1542" s="11">
        <f t="shared" si="3738"/>
        <v>141000</v>
      </c>
      <c r="AQ1542" s="11"/>
      <c r="AR1542" s="11"/>
      <c r="AS1542" s="11"/>
      <c r="AT1542" s="11">
        <f t="shared" si="3739"/>
        <v>141000</v>
      </c>
      <c r="AU1542" s="11">
        <f t="shared" si="3740"/>
        <v>141000</v>
      </c>
      <c r="AV1542" s="11">
        <f t="shared" si="3741"/>
        <v>141000</v>
      </c>
      <c r="AW1542" s="11"/>
      <c r="AX1542" s="11"/>
      <c r="AY1542" s="11"/>
      <c r="AZ1542" s="11">
        <f t="shared" si="3742"/>
        <v>141000</v>
      </c>
      <c r="BA1542" s="11">
        <f t="shared" si="3743"/>
        <v>141000</v>
      </c>
      <c r="BB1542" s="11">
        <f t="shared" si="3744"/>
        <v>141000</v>
      </c>
      <c r="BC1542" s="11"/>
      <c r="BD1542" s="11"/>
      <c r="BE1542" s="11"/>
      <c r="BF1542" s="18">
        <f t="shared" si="3745"/>
        <v>141000</v>
      </c>
      <c r="BG1542" s="18">
        <f t="shared" si="3746"/>
        <v>141000</v>
      </c>
      <c r="BH1542" s="18">
        <f t="shared" si="3747"/>
        <v>141000</v>
      </c>
      <c r="BI1542" s="11"/>
      <c r="BJ1542" s="11"/>
      <c r="BK1542" s="11"/>
      <c r="BL1542" s="11">
        <f t="shared" si="3848"/>
        <v>141000</v>
      </c>
      <c r="BM1542" s="11"/>
      <c r="BN1542" s="68">
        <f t="shared" si="3757"/>
        <v>141000</v>
      </c>
      <c r="BO1542" s="11">
        <f t="shared" si="3761"/>
        <v>141000</v>
      </c>
      <c r="BP1542" s="11"/>
      <c r="BQ1542" s="68">
        <f t="shared" si="3758"/>
        <v>141000</v>
      </c>
      <c r="BR1542" s="11">
        <f t="shared" si="3762"/>
        <v>141000</v>
      </c>
      <c r="BS1542" s="11"/>
      <c r="BT1542" s="68">
        <f t="shared" si="3759"/>
        <v>141000</v>
      </c>
      <c r="BU1542" s="11"/>
      <c r="BV1542" s="21"/>
      <c r="BW1542" s="21"/>
      <c r="BX1542" s="1" t="str">
        <f t="shared" si="3763"/>
        <v>0113</v>
      </c>
    </row>
    <row r="1543" spans="1:77" ht="15.6" customHeight="1" x14ac:dyDescent="0.3">
      <c r="A1543" s="62" t="s">
        <v>984</v>
      </c>
      <c r="B1543" s="63">
        <v>800</v>
      </c>
      <c r="C1543" s="62" t="s">
        <v>71</v>
      </c>
      <c r="D1543" s="62" t="s">
        <v>72</v>
      </c>
      <c r="E1543" s="64" t="s">
        <v>73</v>
      </c>
      <c r="F1543" s="11"/>
      <c r="G1543" s="11"/>
      <c r="H1543" s="11"/>
      <c r="I1543" s="11"/>
      <c r="J1543" s="11"/>
      <c r="K1543" s="11"/>
      <c r="L1543" s="11"/>
      <c r="M1543" s="11"/>
      <c r="N1543" s="11"/>
      <c r="O1543" s="11">
        <f>184.09+0.93549+464.69005</f>
        <v>649.71553999999992</v>
      </c>
      <c r="P1543" s="11"/>
      <c r="Q1543" s="11"/>
      <c r="R1543" s="11">
        <f t="shared" si="3724"/>
        <v>649.71553999999992</v>
      </c>
      <c r="S1543" s="11">
        <f t="shared" si="3725"/>
        <v>0</v>
      </c>
      <c r="T1543" s="11">
        <f t="shared" si="3726"/>
        <v>0</v>
      </c>
      <c r="U1543" s="11"/>
      <c r="V1543" s="11"/>
      <c r="W1543" s="11"/>
      <c r="X1543" s="11">
        <f t="shared" si="3727"/>
        <v>649.71553999999992</v>
      </c>
      <c r="Y1543" s="11">
        <f t="shared" si="3728"/>
        <v>0</v>
      </c>
      <c r="Z1543" s="11">
        <f t="shared" si="3729"/>
        <v>0</v>
      </c>
      <c r="AA1543" s="11"/>
      <c r="AB1543" s="11"/>
      <c r="AC1543" s="11"/>
      <c r="AD1543" s="11">
        <f t="shared" si="3730"/>
        <v>649.71553999999992</v>
      </c>
      <c r="AE1543" s="11">
        <f t="shared" si="3731"/>
        <v>0</v>
      </c>
      <c r="AF1543" s="11">
        <f t="shared" si="3732"/>
        <v>0</v>
      </c>
      <c r="AG1543" s="11"/>
      <c r="AH1543" s="11">
        <f t="shared" si="3733"/>
        <v>649.71553999999992</v>
      </c>
      <c r="AI1543" s="11">
        <f t="shared" si="3734"/>
        <v>0</v>
      </c>
      <c r="AJ1543" s="11">
        <f t="shared" si="3735"/>
        <v>0</v>
      </c>
      <c r="AK1543" s="11"/>
      <c r="AL1543" s="11"/>
      <c r="AM1543" s="11"/>
      <c r="AN1543" s="11">
        <f t="shared" si="3736"/>
        <v>649.71553999999992</v>
      </c>
      <c r="AO1543" s="11">
        <f t="shared" si="3737"/>
        <v>0</v>
      </c>
      <c r="AP1543" s="11">
        <f t="shared" si="3738"/>
        <v>0</v>
      </c>
      <c r="AQ1543" s="11"/>
      <c r="AR1543" s="11"/>
      <c r="AS1543" s="11"/>
      <c r="AT1543" s="11">
        <f t="shared" si="3739"/>
        <v>649.71553999999992</v>
      </c>
      <c r="AU1543" s="11">
        <f t="shared" si="3740"/>
        <v>0</v>
      </c>
      <c r="AV1543" s="11">
        <f t="shared" si="3741"/>
        <v>0</v>
      </c>
      <c r="AW1543" s="11"/>
      <c r="AX1543" s="11"/>
      <c r="AY1543" s="11"/>
      <c r="AZ1543" s="11">
        <f t="shared" si="3742"/>
        <v>649.71553999999992</v>
      </c>
      <c r="BA1543" s="11">
        <f t="shared" si="3743"/>
        <v>0</v>
      </c>
      <c r="BB1543" s="11">
        <f t="shared" si="3744"/>
        <v>0</v>
      </c>
      <c r="BC1543" s="11"/>
      <c r="BD1543" s="11"/>
      <c r="BE1543" s="11"/>
      <c r="BF1543" s="18">
        <f t="shared" si="3745"/>
        <v>649.71553999999992</v>
      </c>
      <c r="BG1543" s="18">
        <f t="shared" si="3746"/>
        <v>0</v>
      </c>
      <c r="BH1543" s="18">
        <f t="shared" si="3747"/>
        <v>0</v>
      </c>
      <c r="BI1543" s="11"/>
      <c r="BJ1543" s="11"/>
      <c r="BK1543" s="11"/>
      <c r="BL1543" s="11">
        <f t="shared" si="3848"/>
        <v>649.71553999999992</v>
      </c>
      <c r="BM1543" s="11"/>
      <c r="BN1543" s="68">
        <f t="shared" si="3757"/>
        <v>649.71553999999992</v>
      </c>
      <c r="BO1543" s="11">
        <f t="shared" si="3761"/>
        <v>0</v>
      </c>
      <c r="BP1543" s="11"/>
      <c r="BQ1543" s="68">
        <f t="shared" si="3758"/>
        <v>0</v>
      </c>
      <c r="BR1543" s="11">
        <f t="shared" si="3762"/>
        <v>0</v>
      </c>
      <c r="BS1543" s="11"/>
      <c r="BT1543" s="68">
        <f t="shared" si="3759"/>
        <v>0</v>
      </c>
      <c r="BU1543" s="11"/>
      <c r="BV1543" s="21"/>
      <c r="BW1543" s="21"/>
      <c r="BX1543" s="1" t="str">
        <f t="shared" si="3763"/>
        <v>0409</v>
      </c>
    </row>
    <row r="1544" spans="1:77" ht="15.6" customHeight="1" x14ac:dyDescent="0.3">
      <c r="A1544" s="62" t="s">
        <v>984</v>
      </c>
      <c r="B1544" s="63">
        <v>800</v>
      </c>
      <c r="C1544" s="62" t="s">
        <v>66</v>
      </c>
      <c r="D1544" s="62" t="s">
        <v>67</v>
      </c>
      <c r="E1544" s="64" t="s">
        <v>68</v>
      </c>
      <c r="F1544" s="11"/>
      <c r="G1544" s="11"/>
      <c r="H1544" s="11"/>
      <c r="I1544" s="11"/>
      <c r="J1544" s="11"/>
      <c r="K1544" s="11"/>
      <c r="L1544" s="11"/>
      <c r="M1544" s="11"/>
      <c r="N1544" s="11"/>
      <c r="O1544" s="11">
        <f>0.15336+305+50</f>
        <v>355.15336000000002</v>
      </c>
      <c r="P1544" s="11"/>
      <c r="Q1544" s="11"/>
      <c r="R1544" s="11">
        <f t="shared" si="3724"/>
        <v>355.15336000000002</v>
      </c>
      <c r="S1544" s="11">
        <f t="shared" si="3725"/>
        <v>0</v>
      </c>
      <c r="T1544" s="11">
        <f t="shared" si="3726"/>
        <v>0</v>
      </c>
      <c r="U1544" s="11"/>
      <c r="V1544" s="11"/>
      <c r="W1544" s="11"/>
      <c r="X1544" s="11">
        <f t="shared" si="3727"/>
        <v>355.15336000000002</v>
      </c>
      <c r="Y1544" s="11">
        <f t="shared" si="3728"/>
        <v>0</v>
      </c>
      <c r="Z1544" s="11">
        <f t="shared" si="3729"/>
        <v>0</v>
      </c>
      <c r="AA1544" s="11"/>
      <c r="AB1544" s="11"/>
      <c r="AC1544" s="11"/>
      <c r="AD1544" s="11">
        <f t="shared" si="3730"/>
        <v>355.15336000000002</v>
      </c>
      <c r="AE1544" s="11">
        <f t="shared" si="3731"/>
        <v>0</v>
      </c>
      <c r="AF1544" s="11">
        <f t="shared" si="3732"/>
        <v>0</v>
      </c>
      <c r="AG1544" s="11"/>
      <c r="AH1544" s="11">
        <f t="shared" si="3733"/>
        <v>355.15336000000002</v>
      </c>
      <c r="AI1544" s="11">
        <f t="shared" si="3734"/>
        <v>0</v>
      </c>
      <c r="AJ1544" s="11">
        <f t="shared" si="3735"/>
        <v>0</v>
      </c>
      <c r="AK1544" s="11"/>
      <c r="AL1544" s="11"/>
      <c r="AM1544" s="11"/>
      <c r="AN1544" s="11">
        <f t="shared" si="3736"/>
        <v>355.15336000000002</v>
      </c>
      <c r="AO1544" s="11">
        <f t="shared" si="3737"/>
        <v>0</v>
      </c>
      <c r="AP1544" s="11">
        <f t="shared" si="3738"/>
        <v>0</v>
      </c>
      <c r="AQ1544" s="11"/>
      <c r="AR1544" s="11"/>
      <c r="AS1544" s="11"/>
      <c r="AT1544" s="11">
        <f t="shared" si="3739"/>
        <v>355.15336000000002</v>
      </c>
      <c r="AU1544" s="11">
        <f t="shared" si="3740"/>
        <v>0</v>
      </c>
      <c r="AV1544" s="11">
        <f t="shared" si="3741"/>
        <v>0</v>
      </c>
      <c r="AW1544" s="11"/>
      <c r="AX1544" s="11"/>
      <c r="AY1544" s="11"/>
      <c r="AZ1544" s="11">
        <f t="shared" si="3742"/>
        <v>355.15336000000002</v>
      </c>
      <c r="BA1544" s="11">
        <f t="shared" si="3743"/>
        <v>0</v>
      </c>
      <c r="BB1544" s="11">
        <f t="shared" si="3744"/>
        <v>0</v>
      </c>
      <c r="BC1544" s="11"/>
      <c r="BD1544" s="11"/>
      <c r="BE1544" s="11"/>
      <c r="BF1544" s="18">
        <f t="shared" si="3745"/>
        <v>355.15336000000002</v>
      </c>
      <c r="BG1544" s="18">
        <f t="shared" si="3746"/>
        <v>0</v>
      </c>
      <c r="BH1544" s="18">
        <f t="shared" si="3747"/>
        <v>0</v>
      </c>
      <c r="BI1544" s="11"/>
      <c r="BJ1544" s="11"/>
      <c r="BK1544" s="11"/>
      <c r="BL1544" s="11">
        <f t="shared" si="3848"/>
        <v>355.15336000000002</v>
      </c>
      <c r="BM1544" s="11"/>
      <c r="BN1544" s="68">
        <f t="shared" si="3757"/>
        <v>355.15336000000002</v>
      </c>
      <c r="BO1544" s="11">
        <f t="shared" si="3761"/>
        <v>0</v>
      </c>
      <c r="BP1544" s="11"/>
      <c r="BQ1544" s="68">
        <f t="shared" si="3758"/>
        <v>0</v>
      </c>
      <c r="BR1544" s="11">
        <f t="shared" si="3762"/>
        <v>0</v>
      </c>
      <c r="BS1544" s="11"/>
      <c r="BT1544" s="68">
        <f t="shared" si="3759"/>
        <v>0</v>
      </c>
      <c r="BU1544" s="11"/>
      <c r="BV1544" s="21"/>
      <c r="BW1544" s="21"/>
      <c r="BX1544" s="1" t="str">
        <f t="shared" si="3763"/>
        <v>0503</v>
      </c>
    </row>
    <row r="1545" spans="1:77" s="70" customFormat="1" ht="15.6" customHeight="1" x14ac:dyDescent="0.3">
      <c r="A1545" s="59" t="s">
        <v>986</v>
      </c>
      <c r="B1545" s="60"/>
      <c r="C1545" s="59"/>
      <c r="D1545" s="59"/>
      <c r="E1545" s="61" t="s">
        <v>987</v>
      </c>
      <c r="F1545" s="18">
        <f t="shared" ref="F1545:K1545" si="3849">F1546+F1549+F1552+F1555+F1558+F1561+F1564+F1571+F1574+F1577+F1580+F1583+F1586+F1589+F1592+F1595+F1604+F1607+F1610+F1615+F1618+F1621+F1628+F1631+F1634+F1637+F1640</f>
        <v>657975.39999999991</v>
      </c>
      <c r="G1545" s="18">
        <f t="shared" si="3849"/>
        <v>562659</v>
      </c>
      <c r="H1545" s="18">
        <f t="shared" si="3849"/>
        <v>449077.20000000007</v>
      </c>
      <c r="I1545" s="18">
        <f t="shared" si="3849"/>
        <v>-74.099999999999994</v>
      </c>
      <c r="J1545" s="18">
        <f t="shared" si="3849"/>
        <v>0</v>
      </c>
      <c r="K1545" s="18">
        <f t="shared" si="3849"/>
        <v>0</v>
      </c>
      <c r="L1545" s="18">
        <f t="shared" si="3777"/>
        <v>657901.29999999993</v>
      </c>
      <c r="M1545" s="18">
        <f t="shared" si="3778"/>
        <v>562659</v>
      </c>
      <c r="N1545" s="18">
        <f t="shared" si="3779"/>
        <v>449077.20000000007</v>
      </c>
      <c r="O1545" s="18">
        <f>O1546+O1549+O1552+O1555+O1558+O1561+O1564+O1571+O1574+O1577+O1580+O1583+O1586+O1589+O1592+O1595+O1604+O1607+O1610+O1615+O1618+O1621+O1628+O1631+O1634+O1637+O1640</f>
        <v>14190.600000000002</v>
      </c>
      <c r="P1545" s="18">
        <f>P1546+P1549+P1552+P1555+P1558+P1561+P1564+P1571+P1574+P1577+P1580+P1583+P1586+P1589+P1592+P1595+P1604+P1607+P1610+P1615+P1618+P1621+P1628+P1631+P1634+P1637+P1640</f>
        <v>15460.699999999999</v>
      </c>
      <c r="Q1545" s="18">
        <f>Q1546+Q1549+Q1552+Q1555+Q1558+Q1561+Q1564+Q1571+Q1574+Q1577+Q1580+Q1583+Q1586+Q1589+Q1592+Q1595+Q1604+Q1607+Q1610+Q1615+Q1618+Q1621+Q1628+Q1631+Q1634+Q1637+Q1640</f>
        <v>15460.699999999999</v>
      </c>
      <c r="R1545" s="18">
        <f t="shared" si="3724"/>
        <v>672091.89999999991</v>
      </c>
      <c r="S1545" s="18">
        <f t="shared" si="3725"/>
        <v>578119.69999999995</v>
      </c>
      <c r="T1545" s="18">
        <f t="shared" si="3726"/>
        <v>464537.90000000008</v>
      </c>
      <c r="U1545" s="18">
        <f>U1546+U1549+U1552+U1555+U1558+U1561+U1564+U1571+U1574+U1577+U1580+U1583+U1586+U1589+U1592+U1595+U1604+U1607+U1610+U1615+U1618+U1621+U1628+U1631+U1634+U1637+U1640</f>
        <v>0</v>
      </c>
      <c r="V1545" s="18">
        <f>V1546+V1549+V1552+V1555+V1558+V1561+V1564+V1571+V1574+V1577+V1580+V1583+V1586+V1589+V1592+V1595+V1604+V1607+V1610+V1615+V1618+V1621+V1628+V1631+V1634+V1637+V1640</f>
        <v>0</v>
      </c>
      <c r="W1545" s="18">
        <f>W1546+W1549+W1552+W1555+W1558+W1561+W1564+W1571+W1574+W1577+W1580+W1583+W1586+W1589+W1592+W1595+W1604+W1607+W1610+W1615+W1618+W1621+W1628+W1631+W1634+W1637+W1640</f>
        <v>0</v>
      </c>
      <c r="X1545" s="18">
        <f t="shared" si="3727"/>
        <v>672091.89999999991</v>
      </c>
      <c r="Y1545" s="18">
        <f t="shared" si="3728"/>
        <v>578119.69999999995</v>
      </c>
      <c r="Z1545" s="18">
        <f t="shared" si="3729"/>
        <v>464537.90000000008</v>
      </c>
      <c r="AA1545" s="18">
        <f>AA1546+AA1549+AA1552+AA1555+AA1558+AA1561+AA1564+AA1571+AA1574+AA1577+AA1580+AA1583+AA1586+AA1589+AA1592+AA1595+AA1604+AA1607+AA1610+AA1615+AA1618+AA1621+AA1628+AA1631+AA1634+AA1637+AA1640</f>
        <v>-2700.5839999999998</v>
      </c>
      <c r="AB1545" s="18">
        <f>AB1546+AB1549+AB1552+AB1555+AB1558+AB1561+AB1564+AB1571+AB1574+AB1577+AB1580+AB1583+AB1586+AB1589+AB1592+AB1595+AB1604+AB1607+AB1610+AB1615+AB1618+AB1621+AB1628+AB1631+AB1634+AB1637+AB1640</f>
        <v>7287.8</v>
      </c>
      <c r="AC1545" s="18">
        <f>AC1546+AC1549+AC1552+AC1555+AC1558+AC1561+AC1564+AC1571+AC1574+AC1577+AC1580+AC1583+AC1586+AC1589+AC1592+AC1595+AC1604+AC1607+AC1610+AC1615+AC1618+AC1621+AC1628+AC1631+AC1634+AC1637+AC1640</f>
        <v>699.8</v>
      </c>
      <c r="AD1545" s="18">
        <f t="shared" si="3730"/>
        <v>669391.31599999988</v>
      </c>
      <c r="AE1545" s="18">
        <f t="shared" si="3731"/>
        <v>585407.5</v>
      </c>
      <c r="AF1545" s="18">
        <f t="shared" si="3732"/>
        <v>465237.70000000007</v>
      </c>
      <c r="AG1545" s="18">
        <f>AG1546+AG1549+AG1552+AG1555+AG1558+AG1561+AG1564+AG1571+AG1574+AG1577+AG1580+AG1583+AG1586+AG1589+AG1592+AG1595+AG1604+AG1607+AG1610+AG1615+AG1618+AG1621+AG1628+AG1631+AG1634+AG1637+AG1640</f>
        <v>0</v>
      </c>
      <c r="AH1545" s="18">
        <f t="shared" si="3733"/>
        <v>669391.31599999988</v>
      </c>
      <c r="AI1545" s="18">
        <f t="shared" si="3734"/>
        <v>585407.5</v>
      </c>
      <c r="AJ1545" s="18">
        <f t="shared" si="3735"/>
        <v>465237.70000000007</v>
      </c>
      <c r="AK1545" s="18">
        <f>AK1546+AK1549+AK1552+AK1555+AK1558+AK1561+AK1564+AK1571+AK1574+AK1577+AK1580+AK1583+AK1586+AK1589+AK1592+AK1595+AK1604+AK1607+AK1610+AK1615+AK1618+AK1621+AK1628+AK1631+AK1634+AK1637+AK1640+AK1598</f>
        <v>9321.1</v>
      </c>
      <c r="AL1545" s="18">
        <f>AL1546+AL1549+AL1552+AL1555+AL1558+AL1561+AL1564+AL1571+AL1574+AL1577+AL1580+AL1583+AL1586+AL1589+AL1592+AL1595+AL1604+AL1607+AL1610+AL1615+AL1618+AL1621+AL1628+AL1631+AL1634+AL1637+AL1640+AL1598</f>
        <v>7705.5</v>
      </c>
      <c r="AM1545" s="18">
        <f>AM1546+AM1549+AM1552+AM1555+AM1558+AM1561+AM1564+AM1571+AM1574+AM1577+AM1580+AM1583+AM1586+AM1589+AM1592+AM1595+AM1604+AM1607+AM1610+AM1615+AM1618+AM1621+AM1628+AM1631+AM1634+AM1637+AM1640+AM1598</f>
        <v>7705.5</v>
      </c>
      <c r="AN1545" s="18">
        <f t="shared" si="3736"/>
        <v>678712.41599999985</v>
      </c>
      <c r="AO1545" s="18">
        <f t="shared" si="3737"/>
        <v>593113</v>
      </c>
      <c r="AP1545" s="18">
        <f t="shared" si="3738"/>
        <v>472943.20000000007</v>
      </c>
      <c r="AQ1545" s="18">
        <f>AQ1546+AQ1549+AQ1552+AQ1555+AQ1558+AQ1561+AQ1564+AQ1571+AQ1574+AQ1577+AQ1580+AQ1583+AQ1586+AQ1589+AQ1592+AQ1595+AQ1604+AQ1607+AQ1610+AQ1615+AQ1618+AQ1621+AQ1628+AQ1631+AQ1634+AQ1637+AQ1640+AQ1598</f>
        <v>0</v>
      </c>
      <c r="AR1545" s="18">
        <f>AR1546+AR1549+AR1552+AR1555+AR1558+AR1561+AR1564+AR1571+AR1574+AR1577+AR1580+AR1583+AR1586+AR1589+AR1592+AR1595+AR1604+AR1607+AR1610+AR1615+AR1618+AR1621+AR1628+AR1631+AR1634+AR1637+AR1640+AR1598</f>
        <v>-7705.5</v>
      </c>
      <c r="AS1545" s="18">
        <f>AS1546+AS1549+AS1552+AS1555+AS1558+AS1561+AS1564+AS1571+AS1574+AS1577+AS1580+AS1583+AS1586+AS1589+AS1592+AS1595+AS1604+AS1607+AS1610+AS1615+AS1618+AS1621+AS1628+AS1631+AS1634+AS1637+AS1640+AS1598</f>
        <v>-7705.5</v>
      </c>
      <c r="AT1545" s="18">
        <f t="shared" si="3739"/>
        <v>678712.41599999985</v>
      </c>
      <c r="AU1545" s="18">
        <f t="shared" si="3740"/>
        <v>585407.5</v>
      </c>
      <c r="AV1545" s="18">
        <f t="shared" si="3741"/>
        <v>465237.70000000007</v>
      </c>
      <c r="AW1545" s="18">
        <f>AW1546+AW1549+AW1552+AW1555+AW1558+AW1561+AW1564+AW1571+AW1574+AW1577+AW1580+AW1583+AW1586+AW1589+AW1592+AW1595+AW1604+AW1607+AW1610+AW1615+AW1618+AW1621+AW1628+AW1631+AW1634+AW1637+AW1640+AW1598+AW1645+AW1601</f>
        <v>-178580.826</v>
      </c>
      <c r="AX1545" s="18">
        <f>AX1546+AX1549+AX1552+AX1555+AX1558+AX1561+AX1564+AX1571+AX1574+AX1577+AX1580+AX1583+AX1586+AX1589+AX1592+AX1595+AX1604+AX1607+AX1610+AX1615+AX1618+AX1621+AX1628+AX1631+AX1634+AX1637+AX1640+AX1598+AX1645+AX1601</f>
        <v>185272.20600000001</v>
      </c>
      <c r="AY1545" s="18">
        <f>AY1546+AY1549+AY1552+AY1555+AY1558+AY1561+AY1564+AY1571+AY1574+AY1577+AY1580+AY1583+AY1586+AY1589+AY1592+AY1595+AY1604+AY1607+AY1610+AY1615+AY1618+AY1621+AY1628+AY1631+AY1634+AY1637+AY1640+AY1598+AY1645+AY1601</f>
        <v>0</v>
      </c>
      <c r="AZ1545" s="18">
        <f t="shared" si="3742"/>
        <v>500131.58999999985</v>
      </c>
      <c r="BA1545" s="18">
        <f t="shared" si="3743"/>
        <v>770679.70600000001</v>
      </c>
      <c r="BB1545" s="18">
        <f t="shared" si="3744"/>
        <v>465237.70000000007</v>
      </c>
      <c r="BC1545" s="18">
        <f>BC1546+BC1549+BC1552+BC1555+BC1558+BC1561+BC1564+BC1571+BC1574+BC1577+BC1580+BC1583+BC1586+BC1589+BC1592+BC1595+BC1604+BC1607+BC1610+BC1615+BC1618+BC1621+BC1628+BC1631+BC1634+BC1637+BC1640+BC1598+BC1645+BC1601</f>
        <v>0</v>
      </c>
      <c r="BD1545" s="18">
        <f>BD1546+BD1549+BD1552+BD1555+BD1558+BD1561+BD1564+BD1571+BD1574+BD1577+BD1580+BD1583+BD1586+BD1589+BD1592+BD1595+BD1604+BD1607+BD1610+BD1615+BD1618+BD1621+BD1628+BD1631+BD1634+BD1637+BD1640+BD1598+BD1645+BD1601</f>
        <v>0</v>
      </c>
      <c r="BE1545" s="18">
        <f>BE1546+BE1549+BE1552+BE1555+BE1558+BE1561+BE1564+BE1571+BE1574+BE1577+BE1580+BE1583+BE1586+BE1589+BE1592+BE1595+BE1604+BE1607+BE1610+BE1615+BE1618+BE1621+BE1628+BE1631+BE1634+BE1637+BE1640+BE1598+BE1645+BE1601</f>
        <v>0</v>
      </c>
      <c r="BF1545" s="18">
        <f t="shared" si="3745"/>
        <v>500131.58999999985</v>
      </c>
      <c r="BG1545" s="18">
        <f t="shared" si="3746"/>
        <v>770679.70600000001</v>
      </c>
      <c r="BH1545" s="18">
        <f t="shared" si="3747"/>
        <v>465237.70000000007</v>
      </c>
      <c r="BI1545" s="18">
        <f>BI1546+BI1549+BI1552+BI1555+BI1558+BI1561+BI1564+BI1571+BI1574+BI1577+BI1580+BI1583+BI1586+BI1589+BI1592+BI1595+BI1604+BI1607+BI1610+BI1615+BI1618+BI1621+BI1628+BI1631+BI1634+BI1637+BI1640+BI1598+BI1645+BI1601</f>
        <v>26842.370999999999</v>
      </c>
      <c r="BJ1545" s="18">
        <f>BJ1546+BJ1549+BJ1552+BJ1555+BJ1558+BJ1561+BJ1564+BJ1571+BJ1574+BJ1577+BJ1580+BJ1583+BJ1586+BJ1589+BJ1592+BJ1595+BJ1604+BJ1607+BJ1610+BJ1615+BJ1618+BJ1621+BJ1628+BJ1631+BJ1634+BJ1637+BJ1640+BJ1598+BJ1645+BJ1601</f>
        <v>-23898.63</v>
      </c>
      <c r="BK1545" s="18">
        <f>BK1546+BK1549+BK1552+BK1555+BK1558+BK1561+BK1564+BK1571+BK1574+BK1577+BK1580+BK1583+BK1586+BK1589+BK1592+BK1595+BK1604+BK1607+BK1610+BK1615+BK1618+BK1621+BK1628+BK1631+BK1634+BK1637+BK1640+BK1598+BK1645+BK1601</f>
        <v>0</v>
      </c>
      <c r="BL1545" s="18">
        <f t="shared" si="3848"/>
        <v>526973.96099999989</v>
      </c>
      <c r="BM1545" s="18">
        <f>BM1546+BM1549+BM1552+BM1555+BM1558+BM1561+BM1564+BM1571+BM1574+BM1577+BM1580+BM1583+BM1586+BM1589+BM1592+BM1595+BM1604+BM1607+BM1610+BM1615+BM1618+BM1621+BM1628+BM1631+BM1634+BM1637+BM1640+BM1598+BM1645+BM1601</f>
        <v>0</v>
      </c>
      <c r="BN1545" s="68">
        <f t="shared" si="3757"/>
        <v>526973.96099999989</v>
      </c>
      <c r="BO1545" s="18">
        <f t="shared" si="3761"/>
        <v>746781.076</v>
      </c>
      <c r="BP1545" s="18">
        <f>BP1546+BP1549+BP1552+BP1555+BP1558+BP1561+BP1564+BP1571+BP1574+BP1577+BP1580+BP1583+BP1586+BP1589+BP1592+BP1595+BP1604+BP1607+BP1610+BP1615+BP1618+BP1621+BP1628+BP1631+BP1634+BP1637+BP1640+BP1598+BP1645+BP1601</f>
        <v>0</v>
      </c>
      <c r="BQ1545" s="68">
        <f t="shared" si="3758"/>
        <v>746781.076</v>
      </c>
      <c r="BR1545" s="18">
        <f t="shared" si="3762"/>
        <v>465237.70000000007</v>
      </c>
      <c r="BS1545" s="18">
        <f>BS1546+BS1549+BS1552+BS1555+BS1558+BS1561+BS1564+BS1571+BS1574+BS1577+BS1580+BS1583+BS1586+BS1589+BS1592+BS1595+BS1604+BS1607+BS1610+BS1615+BS1618+BS1621+BS1628+BS1631+BS1634+BS1637+BS1640+BS1598+BS1645+BS1601</f>
        <v>0</v>
      </c>
      <c r="BT1545" s="68">
        <f t="shared" si="3759"/>
        <v>465237.70000000007</v>
      </c>
      <c r="BU1545" s="18">
        <f>BU1546+BU1549+BU1552+BU1555+BU1558+BU1561+BU1564+BU1571+BU1574+BU1577+BU1580+BU1583+BU1586+BU1589+BU1592+BU1595+BU1604+BU1607+BU1610+BU1615+BU1618+BU1621+BU1628+BU1631+BU1634+BU1637+BU1640+BU1598+BU1645+BU1601</f>
        <v>0</v>
      </c>
      <c r="BV1545" s="19"/>
      <c r="BW1545" s="19"/>
      <c r="BX1545" s="17" t="str">
        <f t="shared" si="3763"/>
        <v/>
      </c>
      <c r="BY1545" s="17"/>
    </row>
    <row r="1546" spans="1:77" ht="31.2" customHeight="1" x14ac:dyDescent="0.3">
      <c r="A1546" s="62" t="s">
        <v>988</v>
      </c>
      <c r="B1546" s="63"/>
      <c r="C1546" s="62"/>
      <c r="D1546" s="62"/>
      <c r="E1546" s="64" t="s">
        <v>989</v>
      </c>
      <c r="F1546" s="11">
        <f t="shared" ref="F1546:F1556" si="3850">F1547</f>
        <v>0</v>
      </c>
      <c r="G1546" s="11">
        <f t="shared" ref="G1546:G1556" si="3851">G1547</f>
        <v>100787.8</v>
      </c>
      <c r="H1546" s="11">
        <f t="shared" ref="H1546:H1556" si="3852">H1547</f>
        <v>0</v>
      </c>
      <c r="I1546" s="11">
        <f t="shared" ref="I1546:I1562" si="3853">I1547</f>
        <v>0</v>
      </c>
      <c r="J1546" s="11">
        <f t="shared" ref="J1546:J1562" si="3854">J1547</f>
        <v>0</v>
      </c>
      <c r="K1546" s="11">
        <f t="shared" ref="K1546:K1562" si="3855">K1547</f>
        <v>0</v>
      </c>
      <c r="L1546" s="11">
        <f t="shared" si="3777"/>
        <v>0</v>
      </c>
      <c r="M1546" s="11">
        <f t="shared" si="3778"/>
        <v>100787.8</v>
      </c>
      <c r="N1546" s="11">
        <f t="shared" si="3779"/>
        <v>0</v>
      </c>
      <c r="O1546" s="11">
        <f t="shared" ref="O1546:O1562" si="3856">O1547</f>
        <v>0</v>
      </c>
      <c r="P1546" s="11">
        <f t="shared" ref="P1546:P1562" si="3857">P1547</f>
        <v>0</v>
      </c>
      <c r="Q1546" s="11">
        <f t="shared" ref="Q1546:Q1562" si="3858">Q1547</f>
        <v>0</v>
      </c>
      <c r="R1546" s="11">
        <f t="shared" ref="R1546:R1609" si="3859">L1546+O1546</f>
        <v>0</v>
      </c>
      <c r="S1546" s="11">
        <f t="shared" ref="S1546:S1609" si="3860">M1546+P1546</f>
        <v>100787.8</v>
      </c>
      <c r="T1546" s="11">
        <f t="shared" ref="T1546:T1609" si="3861">N1546+Q1546</f>
        <v>0</v>
      </c>
      <c r="U1546" s="11">
        <f t="shared" ref="U1546:U1562" si="3862">U1547</f>
        <v>0</v>
      </c>
      <c r="V1546" s="11">
        <f t="shared" ref="V1546:V1562" si="3863">V1547</f>
        <v>0</v>
      </c>
      <c r="W1546" s="11">
        <f t="shared" ref="W1546:W1562" si="3864">W1547</f>
        <v>0</v>
      </c>
      <c r="X1546" s="11">
        <f t="shared" ref="X1546:X1609" si="3865">R1546+U1546</f>
        <v>0</v>
      </c>
      <c r="Y1546" s="11">
        <f t="shared" ref="Y1546:Y1609" si="3866">S1546+V1546</f>
        <v>100787.8</v>
      </c>
      <c r="Z1546" s="11">
        <f t="shared" ref="Z1546:Z1609" si="3867">T1546+W1546</f>
        <v>0</v>
      </c>
      <c r="AA1546" s="11">
        <f t="shared" ref="AA1546:AA1562" si="3868">AA1547</f>
        <v>0</v>
      </c>
      <c r="AB1546" s="11">
        <f t="shared" ref="AB1546:AB1562" si="3869">AB1547</f>
        <v>0</v>
      </c>
      <c r="AC1546" s="11">
        <f t="shared" ref="AC1546:AC1562" si="3870">AC1547</f>
        <v>0</v>
      </c>
      <c r="AD1546" s="11">
        <f t="shared" ref="AD1546:AD1609" si="3871">X1546+AA1546</f>
        <v>0</v>
      </c>
      <c r="AE1546" s="11">
        <f t="shared" ref="AE1546:AE1609" si="3872">Y1546+AB1546</f>
        <v>100787.8</v>
      </c>
      <c r="AF1546" s="11">
        <f t="shared" ref="AF1546:AF1609" si="3873">Z1546+AC1546</f>
        <v>0</v>
      </c>
      <c r="AG1546" s="11">
        <f t="shared" ref="AG1546:AG1562" si="3874">AG1547</f>
        <v>0</v>
      </c>
      <c r="AH1546" s="11">
        <f t="shared" ref="AH1546:AH1609" si="3875">AD1546+AG1546</f>
        <v>0</v>
      </c>
      <c r="AI1546" s="11">
        <f t="shared" ref="AI1546:AI1609" si="3876">AE1546</f>
        <v>100787.8</v>
      </c>
      <c r="AJ1546" s="11">
        <f t="shared" ref="AJ1546:AJ1609" si="3877">AF1546</f>
        <v>0</v>
      </c>
      <c r="AK1546" s="11">
        <f t="shared" ref="AK1546:AK1562" si="3878">AK1547</f>
        <v>0</v>
      </c>
      <c r="AL1546" s="11">
        <f t="shared" ref="AL1546:AL1562" si="3879">AL1547</f>
        <v>0</v>
      </c>
      <c r="AM1546" s="11">
        <f t="shared" ref="AM1546:AM1562" si="3880">AM1547</f>
        <v>0</v>
      </c>
      <c r="AN1546" s="11">
        <f t="shared" ref="AN1546:AN1609" si="3881">AH1546+AK1546</f>
        <v>0</v>
      </c>
      <c r="AO1546" s="11">
        <f t="shared" ref="AO1546:AO1609" si="3882">AI1546+AL1546</f>
        <v>100787.8</v>
      </c>
      <c r="AP1546" s="11">
        <f t="shared" ref="AP1546:AP1609" si="3883">AJ1546+AM1546</f>
        <v>0</v>
      </c>
      <c r="AQ1546" s="11">
        <f t="shared" ref="AQ1546:AQ1562" si="3884">AQ1547</f>
        <v>0</v>
      </c>
      <c r="AR1546" s="11">
        <f t="shared" ref="AR1546:AR1562" si="3885">AR1547</f>
        <v>0</v>
      </c>
      <c r="AS1546" s="11">
        <f t="shared" ref="AS1546:AS1562" si="3886">AS1547</f>
        <v>0</v>
      </c>
      <c r="AT1546" s="11">
        <f t="shared" ref="AT1546:AT1609" si="3887">AN1546+AQ1546</f>
        <v>0</v>
      </c>
      <c r="AU1546" s="11">
        <f t="shared" ref="AU1546:AU1609" si="3888">AO1546+AR1546</f>
        <v>100787.8</v>
      </c>
      <c r="AV1546" s="11">
        <f t="shared" ref="AV1546:AV1609" si="3889">AP1546+AS1546</f>
        <v>0</v>
      </c>
      <c r="AW1546" s="11">
        <f t="shared" ref="AW1546:AW1562" si="3890">AW1547</f>
        <v>0</v>
      </c>
      <c r="AX1546" s="11">
        <f t="shared" ref="AX1546:AX1562" si="3891">AX1547</f>
        <v>0</v>
      </c>
      <c r="AY1546" s="11">
        <f t="shared" ref="AY1546:AY1562" si="3892">AY1547</f>
        <v>0</v>
      </c>
      <c r="AZ1546" s="11">
        <f t="shared" ref="AZ1546:AZ1609" si="3893">AT1546+AW1546</f>
        <v>0</v>
      </c>
      <c r="BA1546" s="11">
        <f t="shared" ref="BA1546:BA1609" si="3894">AU1546+AX1546</f>
        <v>100787.8</v>
      </c>
      <c r="BB1546" s="11">
        <f t="shared" ref="BB1546:BB1609" si="3895">AV1546+AY1546</f>
        <v>0</v>
      </c>
      <c r="BC1546" s="11">
        <f t="shared" ref="BC1546:BC1562" si="3896">BC1547</f>
        <v>0</v>
      </c>
      <c r="BD1546" s="11">
        <f t="shared" ref="BD1546:BD1562" si="3897">BD1547</f>
        <v>0</v>
      </c>
      <c r="BE1546" s="11">
        <f t="shared" ref="BE1546:BE1562" si="3898">BE1547</f>
        <v>0</v>
      </c>
      <c r="BF1546" s="11">
        <f t="shared" ref="BF1546:BF1609" si="3899">AZ1546+BC1546</f>
        <v>0</v>
      </c>
      <c r="BG1546" s="11">
        <f t="shared" ref="BG1546:BG1609" si="3900">BA1546+BD1546</f>
        <v>100787.8</v>
      </c>
      <c r="BH1546" s="11">
        <f t="shared" ref="BH1546:BH1609" si="3901">BB1546+BE1546</f>
        <v>0</v>
      </c>
      <c r="BI1546" s="11">
        <f t="shared" ref="BI1546:BI1562" si="3902">BI1547</f>
        <v>0</v>
      </c>
      <c r="BJ1546" s="11">
        <f t="shared" ref="BJ1546:BJ1562" si="3903">BJ1547</f>
        <v>0</v>
      </c>
      <c r="BK1546" s="11">
        <f t="shared" ref="BK1546:BK1562" si="3904">BK1547</f>
        <v>0</v>
      </c>
      <c r="BL1546" s="11">
        <f t="shared" si="3848"/>
        <v>0</v>
      </c>
      <c r="BM1546" s="11">
        <f t="shared" ref="BM1546:BM1562" si="3905">BM1547</f>
        <v>0</v>
      </c>
      <c r="BN1546" s="43">
        <f t="shared" si="3757"/>
        <v>0</v>
      </c>
      <c r="BO1546" s="11">
        <f t="shared" si="3761"/>
        <v>100787.8</v>
      </c>
      <c r="BP1546" s="11">
        <f t="shared" ref="BP1546:BU1562" si="3906">BP1547</f>
        <v>0</v>
      </c>
      <c r="BQ1546" s="43">
        <f t="shared" si="3758"/>
        <v>100787.8</v>
      </c>
      <c r="BR1546" s="11">
        <f t="shared" si="3762"/>
        <v>0</v>
      </c>
      <c r="BS1546" s="11">
        <f t="shared" si="3906"/>
        <v>0</v>
      </c>
      <c r="BT1546" s="43">
        <f t="shared" si="3759"/>
        <v>0</v>
      </c>
      <c r="BU1546" s="11">
        <f t="shared" si="3906"/>
        <v>0</v>
      </c>
      <c r="BV1546" s="21"/>
      <c r="BW1546" s="21"/>
      <c r="BX1546" s="1" t="str">
        <f t="shared" si="3763"/>
        <v/>
      </c>
    </row>
    <row r="1547" spans="1:77" ht="15.6" customHeight="1" x14ac:dyDescent="0.3">
      <c r="A1547" s="62" t="s">
        <v>988</v>
      </c>
      <c r="B1547" s="63" t="s">
        <v>58</v>
      </c>
      <c r="C1547" s="62"/>
      <c r="D1547" s="62"/>
      <c r="E1547" s="64" t="s">
        <v>59</v>
      </c>
      <c r="F1547" s="11">
        <f t="shared" si="3850"/>
        <v>0</v>
      </c>
      <c r="G1547" s="11">
        <f t="shared" si="3851"/>
        <v>100787.8</v>
      </c>
      <c r="H1547" s="11">
        <f t="shared" si="3852"/>
        <v>0</v>
      </c>
      <c r="I1547" s="11">
        <f t="shared" si="3853"/>
        <v>0</v>
      </c>
      <c r="J1547" s="11">
        <f t="shared" si="3854"/>
        <v>0</v>
      </c>
      <c r="K1547" s="11">
        <f t="shared" si="3855"/>
        <v>0</v>
      </c>
      <c r="L1547" s="11">
        <f t="shared" si="3777"/>
        <v>0</v>
      </c>
      <c r="M1547" s="11">
        <f t="shared" si="3778"/>
        <v>100787.8</v>
      </c>
      <c r="N1547" s="11">
        <f t="shared" si="3779"/>
        <v>0</v>
      </c>
      <c r="O1547" s="11">
        <f t="shared" si="3856"/>
        <v>0</v>
      </c>
      <c r="P1547" s="11">
        <f t="shared" si="3857"/>
        <v>0</v>
      </c>
      <c r="Q1547" s="11">
        <f t="shared" si="3858"/>
        <v>0</v>
      </c>
      <c r="R1547" s="11">
        <f t="shared" si="3859"/>
        <v>0</v>
      </c>
      <c r="S1547" s="11">
        <f t="shared" si="3860"/>
        <v>100787.8</v>
      </c>
      <c r="T1547" s="11">
        <f t="shared" si="3861"/>
        <v>0</v>
      </c>
      <c r="U1547" s="11">
        <f t="shared" si="3862"/>
        <v>0</v>
      </c>
      <c r="V1547" s="11">
        <f t="shared" si="3863"/>
        <v>0</v>
      </c>
      <c r="W1547" s="11">
        <f t="shared" si="3864"/>
        <v>0</v>
      </c>
      <c r="X1547" s="11">
        <f t="shared" si="3865"/>
        <v>0</v>
      </c>
      <c r="Y1547" s="11">
        <f t="shared" si="3866"/>
        <v>100787.8</v>
      </c>
      <c r="Z1547" s="11">
        <f t="shared" si="3867"/>
        <v>0</v>
      </c>
      <c r="AA1547" s="11">
        <f t="shared" si="3868"/>
        <v>0</v>
      </c>
      <c r="AB1547" s="11">
        <f t="shared" si="3869"/>
        <v>0</v>
      </c>
      <c r="AC1547" s="11">
        <f t="shared" si="3870"/>
        <v>0</v>
      </c>
      <c r="AD1547" s="11">
        <f t="shared" si="3871"/>
        <v>0</v>
      </c>
      <c r="AE1547" s="11">
        <f t="shared" si="3872"/>
        <v>100787.8</v>
      </c>
      <c r="AF1547" s="11">
        <f t="shared" si="3873"/>
        <v>0</v>
      </c>
      <c r="AG1547" s="11">
        <f t="shared" si="3874"/>
        <v>0</v>
      </c>
      <c r="AH1547" s="11">
        <f t="shared" si="3875"/>
        <v>0</v>
      </c>
      <c r="AI1547" s="11">
        <f t="shared" si="3876"/>
        <v>100787.8</v>
      </c>
      <c r="AJ1547" s="11">
        <f t="shared" si="3877"/>
        <v>0</v>
      </c>
      <c r="AK1547" s="11">
        <f t="shared" si="3878"/>
        <v>0</v>
      </c>
      <c r="AL1547" s="11">
        <f t="shared" si="3879"/>
        <v>0</v>
      </c>
      <c r="AM1547" s="11">
        <f t="shared" si="3880"/>
        <v>0</v>
      </c>
      <c r="AN1547" s="11">
        <f t="shared" si="3881"/>
        <v>0</v>
      </c>
      <c r="AO1547" s="11">
        <f t="shared" si="3882"/>
        <v>100787.8</v>
      </c>
      <c r="AP1547" s="11">
        <f t="shared" si="3883"/>
        <v>0</v>
      </c>
      <c r="AQ1547" s="11">
        <f t="shared" si="3884"/>
        <v>0</v>
      </c>
      <c r="AR1547" s="11">
        <f t="shared" si="3885"/>
        <v>0</v>
      </c>
      <c r="AS1547" s="11">
        <f t="shared" si="3886"/>
        <v>0</v>
      </c>
      <c r="AT1547" s="11">
        <f t="shared" si="3887"/>
        <v>0</v>
      </c>
      <c r="AU1547" s="11">
        <f t="shared" si="3888"/>
        <v>100787.8</v>
      </c>
      <c r="AV1547" s="11">
        <f t="shared" si="3889"/>
        <v>0</v>
      </c>
      <c r="AW1547" s="11">
        <f t="shared" si="3890"/>
        <v>0</v>
      </c>
      <c r="AX1547" s="11">
        <f t="shared" si="3891"/>
        <v>0</v>
      </c>
      <c r="AY1547" s="11">
        <f t="shared" si="3892"/>
        <v>0</v>
      </c>
      <c r="AZ1547" s="11">
        <f t="shared" si="3893"/>
        <v>0</v>
      </c>
      <c r="BA1547" s="11">
        <f t="shared" si="3894"/>
        <v>100787.8</v>
      </c>
      <c r="BB1547" s="11">
        <f t="shared" si="3895"/>
        <v>0</v>
      </c>
      <c r="BC1547" s="11">
        <f t="shared" si="3896"/>
        <v>0</v>
      </c>
      <c r="BD1547" s="11">
        <f t="shared" si="3897"/>
        <v>0</v>
      </c>
      <c r="BE1547" s="11">
        <f t="shared" si="3898"/>
        <v>0</v>
      </c>
      <c r="BF1547" s="11">
        <f t="shared" si="3899"/>
        <v>0</v>
      </c>
      <c r="BG1547" s="11">
        <f t="shared" si="3900"/>
        <v>100787.8</v>
      </c>
      <c r="BH1547" s="11">
        <f t="shared" si="3901"/>
        <v>0</v>
      </c>
      <c r="BI1547" s="11">
        <f t="shared" si="3902"/>
        <v>0</v>
      </c>
      <c r="BJ1547" s="11">
        <f t="shared" si="3903"/>
        <v>0</v>
      </c>
      <c r="BK1547" s="11">
        <f t="shared" si="3904"/>
        <v>0</v>
      </c>
      <c r="BL1547" s="11">
        <f t="shared" si="3848"/>
        <v>0</v>
      </c>
      <c r="BM1547" s="11">
        <f t="shared" si="3905"/>
        <v>0</v>
      </c>
      <c r="BN1547" s="43">
        <f t="shared" si="3757"/>
        <v>0</v>
      </c>
      <c r="BO1547" s="11">
        <f t="shared" si="3761"/>
        <v>100787.8</v>
      </c>
      <c r="BP1547" s="11">
        <f t="shared" si="3906"/>
        <v>0</v>
      </c>
      <c r="BQ1547" s="43">
        <f t="shared" si="3758"/>
        <v>100787.8</v>
      </c>
      <c r="BR1547" s="11">
        <f t="shared" si="3762"/>
        <v>0</v>
      </c>
      <c r="BS1547" s="11">
        <f t="shared" si="3906"/>
        <v>0</v>
      </c>
      <c r="BT1547" s="43">
        <f t="shared" si="3759"/>
        <v>0</v>
      </c>
      <c r="BU1547" s="11">
        <f t="shared" si="3906"/>
        <v>0</v>
      </c>
      <c r="BV1547" s="21"/>
      <c r="BW1547" s="21"/>
      <c r="BX1547" s="1" t="str">
        <f t="shared" si="3763"/>
        <v/>
      </c>
    </row>
    <row r="1548" spans="1:77" ht="31.2" customHeight="1" x14ac:dyDescent="0.3">
      <c r="A1548" s="62" t="s">
        <v>988</v>
      </c>
      <c r="B1548" s="63">
        <v>800</v>
      </c>
      <c r="C1548" s="62" t="s">
        <v>43</v>
      </c>
      <c r="D1548" s="62" t="s">
        <v>78</v>
      </c>
      <c r="E1548" s="64" t="s">
        <v>990</v>
      </c>
      <c r="F1548" s="11">
        <v>0</v>
      </c>
      <c r="G1548" s="11">
        <v>100787.8</v>
      </c>
      <c r="H1548" s="11">
        <v>0</v>
      </c>
      <c r="I1548" s="11"/>
      <c r="J1548" s="11"/>
      <c r="K1548" s="11"/>
      <c r="L1548" s="11">
        <f t="shared" si="3777"/>
        <v>0</v>
      </c>
      <c r="M1548" s="11">
        <f t="shared" si="3778"/>
        <v>100787.8</v>
      </c>
      <c r="N1548" s="11">
        <f t="shared" si="3779"/>
        <v>0</v>
      </c>
      <c r="O1548" s="11"/>
      <c r="P1548" s="11"/>
      <c r="Q1548" s="11"/>
      <c r="R1548" s="11">
        <f t="shared" si="3859"/>
        <v>0</v>
      </c>
      <c r="S1548" s="11">
        <f t="shared" si="3860"/>
        <v>100787.8</v>
      </c>
      <c r="T1548" s="11">
        <f t="shared" si="3861"/>
        <v>0</v>
      </c>
      <c r="U1548" s="11"/>
      <c r="V1548" s="11"/>
      <c r="W1548" s="11"/>
      <c r="X1548" s="11">
        <f t="shared" si="3865"/>
        <v>0</v>
      </c>
      <c r="Y1548" s="11">
        <f t="shared" si="3866"/>
        <v>100787.8</v>
      </c>
      <c r="Z1548" s="11">
        <f t="shared" si="3867"/>
        <v>0</v>
      </c>
      <c r="AA1548" s="11"/>
      <c r="AB1548" s="11"/>
      <c r="AC1548" s="11"/>
      <c r="AD1548" s="11">
        <f t="shared" si="3871"/>
        <v>0</v>
      </c>
      <c r="AE1548" s="11">
        <f t="shared" si="3872"/>
        <v>100787.8</v>
      </c>
      <c r="AF1548" s="11">
        <f t="shared" si="3873"/>
        <v>0</v>
      </c>
      <c r="AG1548" s="11"/>
      <c r="AH1548" s="11">
        <f t="shared" si="3875"/>
        <v>0</v>
      </c>
      <c r="AI1548" s="11">
        <f t="shared" si="3876"/>
        <v>100787.8</v>
      </c>
      <c r="AJ1548" s="11">
        <f t="shared" si="3877"/>
        <v>0</v>
      </c>
      <c r="AK1548" s="11"/>
      <c r="AL1548" s="11"/>
      <c r="AM1548" s="11"/>
      <c r="AN1548" s="11">
        <f t="shared" si="3881"/>
        <v>0</v>
      </c>
      <c r="AO1548" s="11">
        <f t="shared" si="3882"/>
        <v>100787.8</v>
      </c>
      <c r="AP1548" s="11">
        <f t="shared" si="3883"/>
        <v>0</v>
      </c>
      <c r="AQ1548" s="11"/>
      <c r="AR1548" s="11"/>
      <c r="AS1548" s="11"/>
      <c r="AT1548" s="11">
        <f t="shared" si="3887"/>
        <v>0</v>
      </c>
      <c r="AU1548" s="11">
        <f t="shared" si="3888"/>
        <v>100787.8</v>
      </c>
      <c r="AV1548" s="11">
        <f t="shared" si="3889"/>
        <v>0</v>
      </c>
      <c r="AW1548" s="11"/>
      <c r="AX1548" s="11"/>
      <c r="AY1548" s="11"/>
      <c r="AZ1548" s="11">
        <f t="shared" si="3893"/>
        <v>0</v>
      </c>
      <c r="BA1548" s="11">
        <f t="shared" si="3894"/>
        <v>100787.8</v>
      </c>
      <c r="BB1548" s="11">
        <f t="shared" si="3895"/>
        <v>0</v>
      </c>
      <c r="BC1548" s="11"/>
      <c r="BD1548" s="11"/>
      <c r="BE1548" s="11"/>
      <c r="BF1548" s="11">
        <f t="shared" si="3899"/>
        <v>0</v>
      </c>
      <c r="BG1548" s="11">
        <f t="shared" si="3900"/>
        <v>100787.8</v>
      </c>
      <c r="BH1548" s="11">
        <f t="shared" si="3901"/>
        <v>0</v>
      </c>
      <c r="BI1548" s="11"/>
      <c r="BJ1548" s="11"/>
      <c r="BK1548" s="11"/>
      <c r="BL1548" s="11">
        <f t="shared" si="3848"/>
        <v>0</v>
      </c>
      <c r="BM1548" s="11"/>
      <c r="BN1548" s="43">
        <f t="shared" si="3757"/>
        <v>0</v>
      </c>
      <c r="BO1548" s="11">
        <f t="shared" si="3761"/>
        <v>100787.8</v>
      </c>
      <c r="BP1548" s="11"/>
      <c r="BQ1548" s="43">
        <f t="shared" si="3758"/>
        <v>100787.8</v>
      </c>
      <c r="BR1548" s="11">
        <f t="shared" si="3762"/>
        <v>0</v>
      </c>
      <c r="BS1548" s="11"/>
      <c r="BT1548" s="43">
        <f t="shared" si="3759"/>
        <v>0</v>
      </c>
      <c r="BU1548" s="11"/>
      <c r="BV1548" s="21"/>
      <c r="BW1548" s="21"/>
      <c r="BX1548" s="1" t="str">
        <f t="shared" si="3763"/>
        <v>0107</v>
      </c>
    </row>
    <row r="1549" spans="1:77" ht="31.2" customHeight="1" x14ac:dyDescent="0.3">
      <c r="A1549" s="62" t="s">
        <v>991</v>
      </c>
      <c r="B1549" s="63"/>
      <c r="C1549" s="62"/>
      <c r="D1549" s="62"/>
      <c r="E1549" s="64" t="s">
        <v>992</v>
      </c>
      <c r="F1549" s="11">
        <f t="shared" si="3850"/>
        <v>659.4</v>
      </c>
      <c r="G1549" s="11">
        <f t="shared" si="3851"/>
        <v>290.60000000000002</v>
      </c>
      <c r="H1549" s="11">
        <f t="shared" si="3852"/>
        <v>136.80000000000001</v>
      </c>
      <c r="I1549" s="11">
        <f t="shared" si="3853"/>
        <v>0</v>
      </c>
      <c r="J1549" s="11">
        <f t="shared" si="3854"/>
        <v>0</v>
      </c>
      <c r="K1549" s="11">
        <f t="shared" si="3855"/>
        <v>0</v>
      </c>
      <c r="L1549" s="11">
        <f t="shared" si="3777"/>
        <v>659.4</v>
      </c>
      <c r="M1549" s="11">
        <f t="shared" si="3778"/>
        <v>290.60000000000002</v>
      </c>
      <c r="N1549" s="11">
        <f t="shared" si="3779"/>
        <v>136.80000000000001</v>
      </c>
      <c r="O1549" s="11">
        <f t="shared" si="3856"/>
        <v>0</v>
      </c>
      <c r="P1549" s="11">
        <f t="shared" si="3857"/>
        <v>0</v>
      </c>
      <c r="Q1549" s="11">
        <f t="shared" si="3858"/>
        <v>0</v>
      </c>
      <c r="R1549" s="11">
        <f t="shared" si="3859"/>
        <v>659.4</v>
      </c>
      <c r="S1549" s="11">
        <f t="shared" si="3860"/>
        <v>290.60000000000002</v>
      </c>
      <c r="T1549" s="11">
        <f t="shared" si="3861"/>
        <v>136.80000000000001</v>
      </c>
      <c r="U1549" s="11">
        <f t="shared" si="3862"/>
        <v>0</v>
      </c>
      <c r="V1549" s="11">
        <f t="shared" si="3863"/>
        <v>0</v>
      </c>
      <c r="W1549" s="11">
        <f t="shared" si="3864"/>
        <v>0</v>
      </c>
      <c r="X1549" s="11">
        <f t="shared" si="3865"/>
        <v>659.4</v>
      </c>
      <c r="Y1549" s="11">
        <f t="shared" si="3866"/>
        <v>290.60000000000002</v>
      </c>
      <c r="Z1549" s="11">
        <f t="shared" si="3867"/>
        <v>136.80000000000001</v>
      </c>
      <c r="AA1549" s="11">
        <f t="shared" si="3868"/>
        <v>0</v>
      </c>
      <c r="AB1549" s="11">
        <f t="shared" si="3869"/>
        <v>0</v>
      </c>
      <c r="AC1549" s="11">
        <f t="shared" si="3870"/>
        <v>0</v>
      </c>
      <c r="AD1549" s="11">
        <f t="shared" si="3871"/>
        <v>659.4</v>
      </c>
      <c r="AE1549" s="11">
        <f t="shared" si="3872"/>
        <v>290.60000000000002</v>
      </c>
      <c r="AF1549" s="11">
        <f t="shared" si="3873"/>
        <v>136.80000000000001</v>
      </c>
      <c r="AG1549" s="11">
        <f t="shared" si="3874"/>
        <v>0</v>
      </c>
      <c r="AH1549" s="11">
        <f t="shared" si="3875"/>
        <v>659.4</v>
      </c>
      <c r="AI1549" s="11">
        <f t="shared" si="3876"/>
        <v>290.60000000000002</v>
      </c>
      <c r="AJ1549" s="11">
        <f t="shared" si="3877"/>
        <v>136.80000000000001</v>
      </c>
      <c r="AK1549" s="11">
        <f t="shared" si="3878"/>
        <v>0</v>
      </c>
      <c r="AL1549" s="11">
        <f t="shared" si="3879"/>
        <v>0</v>
      </c>
      <c r="AM1549" s="11">
        <f t="shared" si="3880"/>
        <v>0</v>
      </c>
      <c r="AN1549" s="11">
        <f t="shared" si="3881"/>
        <v>659.4</v>
      </c>
      <c r="AO1549" s="11">
        <f t="shared" si="3882"/>
        <v>290.60000000000002</v>
      </c>
      <c r="AP1549" s="11">
        <f t="shared" si="3883"/>
        <v>136.80000000000001</v>
      </c>
      <c r="AQ1549" s="11">
        <f t="shared" si="3884"/>
        <v>0</v>
      </c>
      <c r="AR1549" s="11">
        <f t="shared" si="3885"/>
        <v>0</v>
      </c>
      <c r="AS1549" s="11">
        <f t="shared" si="3886"/>
        <v>0</v>
      </c>
      <c r="AT1549" s="11">
        <f t="shared" si="3887"/>
        <v>659.4</v>
      </c>
      <c r="AU1549" s="11">
        <f t="shared" si="3888"/>
        <v>290.60000000000002</v>
      </c>
      <c r="AV1549" s="11">
        <f t="shared" si="3889"/>
        <v>136.80000000000001</v>
      </c>
      <c r="AW1549" s="11">
        <f t="shared" si="3890"/>
        <v>0</v>
      </c>
      <c r="AX1549" s="11">
        <f t="shared" si="3891"/>
        <v>0</v>
      </c>
      <c r="AY1549" s="11">
        <f t="shared" si="3892"/>
        <v>0</v>
      </c>
      <c r="AZ1549" s="11">
        <f t="shared" si="3893"/>
        <v>659.4</v>
      </c>
      <c r="BA1549" s="11">
        <f t="shared" si="3894"/>
        <v>290.60000000000002</v>
      </c>
      <c r="BB1549" s="11">
        <f t="shared" si="3895"/>
        <v>136.80000000000001</v>
      </c>
      <c r="BC1549" s="11">
        <f t="shared" si="3896"/>
        <v>0</v>
      </c>
      <c r="BD1549" s="11">
        <f t="shared" si="3897"/>
        <v>0</v>
      </c>
      <c r="BE1549" s="11">
        <f t="shared" si="3898"/>
        <v>0</v>
      </c>
      <c r="BF1549" s="11">
        <f t="shared" si="3899"/>
        <v>659.4</v>
      </c>
      <c r="BG1549" s="11">
        <f t="shared" si="3900"/>
        <v>290.60000000000002</v>
      </c>
      <c r="BH1549" s="11">
        <f t="shared" si="3901"/>
        <v>136.80000000000001</v>
      </c>
      <c r="BI1549" s="11">
        <f t="shared" si="3902"/>
        <v>-435.74</v>
      </c>
      <c r="BJ1549" s="11">
        <f t="shared" si="3903"/>
        <v>0</v>
      </c>
      <c r="BK1549" s="11">
        <f t="shared" si="3904"/>
        <v>0</v>
      </c>
      <c r="BL1549" s="11">
        <f t="shared" si="3848"/>
        <v>223.65999999999997</v>
      </c>
      <c r="BM1549" s="11">
        <f t="shared" si="3905"/>
        <v>0</v>
      </c>
      <c r="BN1549" s="43">
        <f t="shared" si="3757"/>
        <v>223.65999999999997</v>
      </c>
      <c r="BO1549" s="11">
        <f t="shared" si="3761"/>
        <v>290.60000000000002</v>
      </c>
      <c r="BP1549" s="11">
        <f t="shared" si="3906"/>
        <v>0</v>
      </c>
      <c r="BQ1549" s="43">
        <f t="shared" si="3758"/>
        <v>290.60000000000002</v>
      </c>
      <c r="BR1549" s="11">
        <f t="shared" si="3762"/>
        <v>136.80000000000001</v>
      </c>
      <c r="BS1549" s="11">
        <f t="shared" si="3906"/>
        <v>0</v>
      </c>
      <c r="BT1549" s="43">
        <f t="shared" si="3759"/>
        <v>136.80000000000001</v>
      </c>
      <c r="BU1549" s="11">
        <f t="shared" si="3906"/>
        <v>0</v>
      </c>
      <c r="BV1549" s="21"/>
      <c r="BW1549" s="21"/>
      <c r="BX1549" s="1" t="str">
        <f t="shared" si="3763"/>
        <v/>
      </c>
    </row>
    <row r="1550" spans="1:77" ht="15.6" customHeight="1" x14ac:dyDescent="0.3">
      <c r="A1550" s="62" t="s">
        <v>991</v>
      </c>
      <c r="B1550" s="63" t="s">
        <v>58</v>
      </c>
      <c r="C1550" s="62"/>
      <c r="D1550" s="62"/>
      <c r="E1550" s="64" t="s">
        <v>59</v>
      </c>
      <c r="F1550" s="11">
        <f t="shared" si="3850"/>
        <v>659.4</v>
      </c>
      <c r="G1550" s="11">
        <f t="shared" si="3851"/>
        <v>290.60000000000002</v>
      </c>
      <c r="H1550" s="11">
        <f t="shared" si="3852"/>
        <v>136.80000000000001</v>
      </c>
      <c r="I1550" s="11">
        <f t="shared" si="3853"/>
        <v>0</v>
      </c>
      <c r="J1550" s="11">
        <f t="shared" si="3854"/>
        <v>0</v>
      </c>
      <c r="K1550" s="11">
        <f t="shared" si="3855"/>
        <v>0</v>
      </c>
      <c r="L1550" s="11">
        <f t="shared" si="3777"/>
        <v>659.4</v>
      </c>
      <c r="M1550" s="11">
        <f t="shared" si="3778"/>
        <v>290.60000000000002</v>
      </c>
      <c r="N1550" s="11">
        <f t="shared" si="3779"/>
        <v>136.80000000000001</v>
      </c>
      <c r="O1550" s="11">
        <f t="shared" si="3856"/>
        <v>0</v>
      </c>
      <c r="P1550" s="11">
        <f t="shared" si="3857"/>
        <v>0</v>
      </c>
      <c r="Q1550" s="11">
        <f t="shared" si="3858"/>
        <v>0</v>
      </c>
      <c r="R1550" s="11">
        <f t="shared" si="3859"/>
        <v>659.4</v>
      </c>
      <c r="S1550" s="11">
        <f t="shared" si="3860"/>
        <v>290.60000000000002</v>
      </c>
      <c r="T1550" s="11">
        <f t="shared" si="3861"/>
        <v>136.80000000000001</v>
      </c>
      <c r="U1550" s="11">
        <f t="shared" si="3862"/>
        <v>0</v>
      </c>
      <c r="V1550" s="11">
        <f t="shared" si="3863"/>
        <v>0</v>
      </c>
      <c r="W1550" s="11">
        <f t="shared" si="3864"/>
        <v>0</v>
      </c>
      <c r="X1550" s="11">
        <f t="shared" si="3865"/>
        <v>659.4</v>
      </c>
      <c r="Y1550" s="11">
        <f t="shared" si="3866"/>
        <v>290.60000000000002</v>
      </c>
      <c r="Z1550" s="11">
        <f t="shared" si="3867"/>
        <v>136.80000000000001</v>
      </c>
      <c r="AA1550" s="11">
        <f t="shared" si="3868"/>
        <v>0</v>
      </c>
      <c r="AB1550" s="11">
        <f t="shared" si="3869"/>
        <v>0</v>
      </c>
      <c r="AC1550" s="11">
        <f t="shared" si="3870"/>
        <v>0</v>
      </c>
      <c r="AD1550" s="11">
        <f t="shared" si="3871"/>
        <v>659.4</v>
      </c>
      <c r="AE1550" s="11">
        <f t="shared" si="3872"/>
        <v>290.60000000000002</v>
      </c>
      <c r="AF1550" s="11">
        <f t="shared" si="3873"/>
        <v>136.80000000000001</v>
      </c>
      <c r="AG1550" s="11">
        <f t="shared" si="3874"/>
        <v>0</v>
      </c>
      <c r="AH1550" s="11">
        <f t="shared" si="3875"/>
        <v>659.4</v>
      </c>
      <c r="AI1550" s="11">
        <f t="shared" si="3876"/>
        <v>290.60000000000002</v>
      </c>
      <c r="AJ1550" s="11">
        <f t="shared" si="3877"/>
        <v>136.80000000000001</v>
      </c>
      <c r="AK1550" s="11">
        <f t="shared" si="3878"/>
        <v>0</v>
      </c>
      <c r="AL1550" s="11">
        <f t="shared" si="3879"/>
        <v>0</v>
      </c>
      <c r="AM1550" s="11">
        <f t="shared" si="3880"/>
        <v>0</v>
      </c>
      <c r="AN1550" s="11">
        <f t="shared" si="3881"/>
        <v>659.4</v>
      </c>
      <c r="AO1550" s="11">
        <f t="shared" si="3882"/>
        <v>290.60000000000002</v>
      </c>
      <c r="AP1550" s="11">
        <f t="shared" si="3883"/>
        <v>136.80000000000001</v>
      </c>
      <c r="AQ1550" s="11">
        <f t="shared" si="3884"/>
        <v>0</v>
      </c>
      <c r="AR1550" s="11">
        <f t="shared" si="3885"/>
        <v>0</v>
      </c>
      <c r="AS1550" s="11">
        <f t="shared" si="3886"/>
        <v>0</v>
      </c>
      <c r="AT1550" s="11">
        <f t="shared" si="3887"/>
        <v>659.4</v>
      </c>
      <c r="AU1550" s="11">
        <f t="shared" si="3888"/>
        <v>290.60000000000002</v>
      </c>
      <c r="AV1550" s="11">
        <f t="shared" si="3889"/>
        <v>136.80000000000001</v>
      </c>
      <c r="AW1550" s="11">
        <f t="shared" si="3890"/>
        <v>0</v>
      </c>
      <c r="AX1550" s="11">
        <f t="shared" si="3891"/>
        <v>0</v>
      </c>
      <c r="AY1550" s="11">
        <f t="shared" si="3892"/>
        <v>0</v>
      </c>
      <c r="AZ1550" s="11">
        <f t="shared" si="3893"/>
        <v>659.4</v>
      </c>
      <c r="BA1550" s="11">
        <f t="shared" si="3894"/>
        <v>290.60000000000002</v>
      </c>
      <c r="BB1550" s="11">
        <f t="shared" si="3895"/>
        <v>136.80000000000001</v>
      </c>
      <c r="BC1550" s="11">
        <f t="shared" si="3896"/>
        <v>0</v>
      </c>
      <c r="BD1550" s="11">
        <f t="shared" si="3897"/>
        <v>0</v>
      </c>
      <c r="BE1550" s="11">
        <f t="shared" si="3898"/>
        <v>0</v>
      </c>
      <c r="BF1550" s="11">
        <f t="shared" si="3899"/>
        <v>659.4</v>
      </c>
      <c r="BG1550" s="11">
        <f t="shared" si="3900"/>
        <v>290.60000000000002</v>
      </c>
      <c r="BH1550" s="11">
        <f t="shared" si="3901"/>
        <v>136.80000000000001</v>
      </c>
      <c r="BI1550" s="11">
        <f t="shared" si="3902"/>
        <v>-435.74</v>
      </c>
      <c r="BJ1550" s="11">
        <f t="shared" si="3903"/>
        <v>0</v>
      </c>
      <c r="BK1550" s="11">
        <f t="shared" si="3904"/>
        <v>0</v>
      </c>
      <c r="BL1550" s="11">
        <f t="shared" si="3848"/>
        <v>223.65999999999997</v>
      </c>
      <c r="BM1550" s="11">
        <f t="shared" si="3905"/>
        <v>0</v>
      </c>
      <c r="BN1550" s="43">
        <f t="shared" si="3757"/>
        <v>223.65999999999997</v>
      </c>
      <c r="BO1550" s="11">
        <f t="shared" si="3761"/>
        <v>290.60000000000002</v>
      </c>
      <c r="BP1550" s="11">
        <f t="shared" si="3906"/>
        <v>0</v>
      </c>
      <c r="BQ1550" s="43">
        <f t="shared" si="3758"/>
        <v>290.60000000000002</v>
      </c>
      <c r="BR1550" s="11">
        <f t="shared" si="3762"/>
        <v>136.80000000000001</v>
      </c>
      <c r="BS1550" s="11">
        <f t="shared" si="3906"/>
        <v>0</v>
      </c>
      <c r="BT1550" s="43">
        <f t="shared" si="3759"/>
        <v>136.80000000000001</v>
      </c>
      <c r="BU1550" s="11">
        <f t="shared" si="3906"/>
        <v>0</v>
      </c>
      <c r="BV1550" s="21"/>
      <c r="BW1550" s="21"/>
      <c r="BX1550" s="1" t="str">
        <f t="shared" si="3763"/>
        <v/>
      </c>
    </row>
    <row r="1551" spans="1:77" ht="15.6" customHeight="1" x14ac:dyDescent="0.3">
      <c r="A1551" s="62" t="s">
        <v>991</v>
      </c>
      <c r="B1551" s="63">
        <v>800</v>
      </c>
      <c r="C1551" s="62" t="s">
        <v>43</v>
      </c>
      <c r="D1551" s="62" t="s">
        <v>44</v>
      </c>
      <c r="E1551" s="64" t="s">
        <v>45</v>
      </c>
      <c r="F1551" s="11">
        <v>659.4</v>
      </c>
      <c r="G1551" s="11">
        <v>290.60000000000002</v>
      </c>
      <c r="H1551" s="11">
        <v>136.80000000000001</v>
      </c>
      <c r="I1551" s="11"/>
      <c r="J1551" s="11"/>
      <c r="K1551" s="11"/>
      <c r="L1551" s="11">
        <f t="shared" si="3777"/>
        <v>659.4</v>
      </c>
      <c r="M1551" s="11">
        <f t="shared" si="3778"/>
        <v>290.60000000000002</v>
      </c>
      <c r="N1551" s="11">
        <f t="shared" si="3779"/>
        <v>136.80000000000001</v>
      </c>
      <c r="O1551" s="11"/>
      <c r="P1551" s="11"/>
      <c r="Q1551" s="11"/>
      <c r="R1551" s="11">
        <f t="shared" si="3859"/>
        <v>659.4</v>
      </c>
      <c r="S1551" s="11">
        <f t="shared" si="3860"/>
        <v>290.60000000000002</v>
      </c>
      <c r="T1551" s="11">
        <f t="shared" si="3861"/>
        <v>136.80000000000001</v>
      </c>
      <c r="U1551" s="11"/>
      <c r="V1551" s="11"/>
      <c r="W1551" s="11"/>
      <c r="X1551" s="11">
        <f t="shared" si="3865"/>
        <v>659.4</v>
      </c>
      <c r="Y1551" s="11">
        <f t="shared" si="3866"/>
        <v>290.60000000000002</v>
      </c>
      <c r="Z1551" s="11">
        <f t="shared" si="3867"/>
        <v>136.80000000000001</v>
      </c>
      <c r="AA1551" s="11"/>
      <c r="AB1551" s="11"/>
      <c r="AC1551" s="11"/>
      <c r="AD1551" s="11">
        <f t="shared" si="3871"/>
        <v>659.4</v>
      </c>
      <c r="AE1551" s="11">
        <f t="shared" si="3872"/>
        <v>290.60000000000002</v>
      </c>
      <c r="AF1551" s="11">
        <f t="shared" si="3873"/>
        <v>136.80000000000001</v>
      </c>
      <c r="AG1551" s="11"/>
      <c r="AH1551" s="11">
        <f t="shared" si="3875"/>
        <v>659.4</v>
      </c>
      <c r="AI1551" s="11">
        <f t="shared" si="3876"/>
        <v>290.60000000000002</v>
      </c>
      <c r="AJ1551" s="11">
        <f t="shared" si="3877"/>
        <v>136.80000000000001</v>
      </c>
      <c r="AK1551" s="11"/>
      <c r="AL1551" s="11"/>
      <c r="AM1551" s="11"/>
      <c r="AN1551" s="11">
        <f t="shared" si="3881"/>
        <v>659.4</v>
      </c>
      <c r="AO1551" s="11">
        <f t="shared" si="3882"/>
        <v>290.60000000000002</v>
      </c>
      <c r="AP1551" s="11">
        <f t="shared" si="3883"/>
        <v>136.80000000000001</v>
      </c>
      <c r="AQ1551" s="11"/>
      <c r="AR1551" s="11"/>
      <c r="AS1551" s="11"/>
      <c r="AT1551" s="11">
        <f t="shared" si="3887"/>
        <v>659.4</v>
      </c>
      <c r="AU1551" s="11">
        <f t="shared" si="3888"/>
        <v>290.60000000000002</v>
      </c>
      <c r="AV1551" s="11">
        <f t="shared" si="3889"/>
        <v>136.80000000000001</v>
      </c>
      <c r="AW1551" s="11"/>
      <c r="AX1551" s="11"/>
      <c r="AY1551" s="11"/>
      <c r="AZ1551" s="11">
        <f t="shared" si="3893"/>
        <v>659.4</v>
      </c>
      <c r="BA1551" s="11">
        <f t="shared" si="3894"/>
        <v>290.60000000000002</v>
      </c>
      <c r="BB1551" s="11">
        <f t="shared" si="3895"/>
        <v>136.80000000000001</v>
      </c>
      <c r="BC1551" s="11"/>
      <c r="BD1551" s="11"/>
      <c r="BE1551" s="11"/>
      <c r="BF1551" s="11">
        <f t="shared" si="3899"/>
        <v>659.4</v>
      </c>
      <c r="BG1551" s="11">
        <f t="shared" si="3900"/>
        <v>290.60000000000002</v>
      </c>
      <c r="BH1551" s="11">
        <f t="shared" si="3901"/>
        <v>136.80000000000001</v>
      </c>
      <c r="BI1551" s="11">
        <v>-435.74</v>
      </c>
      <c r="BJ1551" s="11"/>
      <c r="BK1551" s="11"/>
      <c r="BL1551" s="11">
        <f t="shared" si="3848"/>
        <v>223.65999999999997</v>
      </c>
      <c r="BM1551" s="11"/>
      <c r="BN1551" s="43">
        <f t="shared" si="3757"/>
        <v>223.65999999999997</v>
      </c>
      <c r="BO1551" s="11">
        <f t="shared" si="3761"/>
        <v>290.60000000000002</v>
      </c>
      <c r="BP1551" s="11"/>
      <c r="BQ1551" s="43">
        <f t="shared" si="3758"/>
        <v>290.60000000000002</v>
      </c>
      <c r="BR1551" s="11">
        <f t="shared" si="3762"/>
        <v>136.80000000000001</v>
      </c>
      <c r="BS1551" s="11"/>
      <c r="BT1551" s="43">
        <f t="shared" si="3759"/>
        <v>136.80000000000001</v>
      </c>
      <c r="BU1551" s="11"/>
      <c r="BV1551" s="21"/>
      <c r="BW1551" s="21"/>
      <c r="BX1551" s="1" t="str">
        <f t="shared" si="3763"/>
        <v>0113</v>
      </c>
    </row>
    <row r="1552" spans="1:77" ht="46.8" customHeight="1" x14ac:dyDescent="0.3">
      <c r="A1552" s="62" t="s">
        <v>993</v>
      </c>
      <c r="B1552" s="63"/>
      <c r="C1552" s="62"/>
      <c r="D1552" s="62"/>
      <c r="E1552" s="65" t="s">
        <v>994</v>
      </c>
      <c r="F1552" s="11">
        <f t="shared" si="3850"/>
        <v>3595.4</v>
      </c>
      <c r="G1552" s="11">
        <f t="shared" si="3851"/>
        <v>3595.4</v>
      </c>
      <c r="H1552" s="11">
        <f t="shared" si="3852"/>
        <v>3595.4</v>
      </c>
      <c r="I1552" s="11">
        <f t="shared" si="3853"/>
        <v>0</v>
      </c>
      <c r="J1552" s="11">
        <f t="shared" si="3854"/>
        <v>0</v>
      </c>
      <c r="K1552" s="11">
        <f t="shared" si="3855"/>
        <v>0</v>
      </c>
      <c r="L1552" s="11">
        <f t="shared" si="3777"/>
        <v>3595.4</v>
      </c>
      <c r="M1552" s="11">
        <f t="shared" si="3778"/>
        <v>3595.4</v>
      </c>
      <c r="N1552" s="11">
        <f t="shared" si="3779"/>
        <v>3595.4</v>
      </c>
      <c r="O1552" s="11">
        <f t="shared" si="3856"/>
        <v>-241.5</v>
      </c>
      <c r="P1552" s="11">
        <f t="shared" si="3857"/>
        <v>0</v>
      </c>
      <c r="Q1552" s="11">
        <f t="shared" si="3858"/>
        <v>0</v>
      </c>
      <c r="R1552" s="11">
        <f t="shared" si="3859"/>
        <v>3353.9</v>
      </c>
      <c r="S1552" s="11">
        <f t="shared" si="3860"/>
        <v>3595.4</v>
      </c>
      <c r="T1552" s="11">
        <f t="shared" si="3861"/>
        <v>3595.4</v>
      </c>
      <c r="U1552" s="11">
        <f t="shared" si="3862"/>
        <v>0</v>
      </c>
      <c r="V1552" s="11">
        <f t="shared" si="3863"/>
        <v>0</v>
      </c>
      <c r="W1552" s="11">
        <f t="shared" si="3864"/>
        <v>0</v>
      </c>
      <c r="X1552" s="11">
        <f t="shared" si="3865"/>
        <v>3353.9</v>
      </c>
      <c r="Y1552" s="11">
        <f t="shared" si="3866"/>
        <v>3595.4</v>
      </c>
      <c r="Z1552" s="11">
        <f t="shared" si="3867"/>
        <v>3595.4</v>
      </c>
      <c r="AA1552" s="11">
        <f t="shared" si="3868"/>
        <v>0</v>
      </c>
      <c r="AB1552" s="11">
        <f t="shared" si="3869"/>
        <v>0</v>
      </c>
      <c r="AC1552" s="11">
        <f t="shared" si="3870"/>
        <v>0</v>
      </c>
      <c r="AD1552" s="11">
        <f t="shared" si="3871"/>
        <v>3353.9</v>
      </c>
      <c r="AE1552" s="11">
        <f t="shared" si="3872"/>
        <v>3595.4</v>
      </c>
      <c r="AF1552" s="11">
        <f t="shared" si="3873"/>
        <v>3595.4</v>
      </c>
      <c r="AG1552" s="11">
        <f t="shared" si="3874"/>
        <v>0</v>
      </c>
      <c r="AH1552" s="11">
        <f t="shared" si="3875"/>
        <v>3353.9</v>
      </c>
      <c r="AI1552" s="11">
        <f t="shared" si="3876"/>
        <v>3595.4</v>
      </c>
      <c r="AJ1552" s="11">
        <f t="shared" si="3877"/>
        <v>3595.4</v>
      </c>
      <c r="AK1552" s="11">
        <f t="shared" si="3878"/>
        <v>0</v>
      </c>
      <c r="AL1552" s="11">
        <f t="shared" si="3879"/>
        <v>0</v>
      </c>
      <c r="AM1552" s="11">
        <f t="shared" si="3880"/>
        <v>0</v>
      </c>
      <c r="AN1552" s="11">
        <f t="shared" si="3881"/>
        <v>3353.9</v>
      </c>
      <c r="AO1552" s="11">
        <f t="shared" si="3882"/>
        <v>3595.4</v>
      </c>
      <c r="AP1552" s="11">
        <f t="shared" si="3883"/>
        <v>3595.4</v>
      </c>
      <c r="AQ1552" s="11">
        <f t="shared" si="3884"/>
        <v>0</v>
      </c>
      <c r="AR1552" s="11">
        <f t="shared" si="3885"/>
        <v>0</v>
      </c>
      <c r="AS1552" s="11">
        <f t="shared" si="3886"/>
        <v>0</v>
      </c>
      <c r="AT1552" s="11">
        <f t="shared" si="3887"/>
        <v>3353.9</v>
      </c>
      <c r="AU1552" s="11">
        <f t="shared" si="3888"/>
        <v>3595.4</v>
      </c>
      <c r="AV1552" s="11">
        <f t="shared" si="3889"/>
        <v>3595.4</v>
      </c>
      <c r="AW1552" s="11">
        <f t="shared" si="3890"/>
        <v>0</v>
      </c>
      <c r="AX1552" s="11">
        <f t="shared" si="3891"/>
        <v>0</v>
      </c>
      <c r="AY1552" s="11">
        <f t="shared" si="3892"/>
        <v>0</v>
      </c>
      <c r="AZ1552" s="11">
        <f t="shared" si="3893"/>
        <v>3353.9</v>
      </c>
      <c r="BA1552" s="11">
        <f t="shared" si="3894"/>
        <v>3595.4</v>
      </c>
      <c r="BB1552" s="11">
        <f t="shared" si="3895"/>
        <v>3595.4</v>
      </c>
      <c r="BC1552" s="11">
        <f t="shared" si="3896"/>
        <v>0</v>
      </c>
      <c r="BD1552" s="11">
        <f t="shared" si="3897"/>
        <v>0</v>
      </c>
      <c r="BE1552" s="11">
        <f t="shared" si="3898"/>
        <v>0</v>
      </c>
      <c r="BF1552" s="11">
        <f t="shared" si="3899"/>
        <v>3353.9</v>
      </c>
      <c r="BG1552" s="11">
        <f t="shared" si="3900"/>
        <v>3595.4</v>
      </c>
      <c r="BH1552" s="11">
        <f t="shared" si="3901"/>
        <v>3595.4</v>
      </c>
      <c r="BI1552" s="11">
        <f t="shared" si="3902"/>
        <v>0</v>
      </c>
      <c r="BJ1552" s="11">
        <f t="shared" si="3903"/>
        <v>0</v>
      </c>
      <c r="BK1552" s="11">
        <f t="shared" si="3904"/>
        <v>0</v>
      </c>
      <c r="BL1552" s="11">
        <f t="shared" si="3848"/>
        <v>3353.9</v>
      </c>
      <c r="BM1552" s="11">
        <f t="shared" si="3905"/>
        <v>0</v>
      </c>
      <c r="BN1552" s="43">
        <f t="shared" si="3757"/>
        <v>3353.9</v>
      </c>
      <c r="BO1552" s="11">
        <f t="shared" si="3761"/>
        <v>3595.4</v>
      </c>
      <c r="BP1552" s="11">
        <f t="shared" si="3906"/>
        <v>0</v>
      </c>
      <c r="BQ1552" s="43">
        <f t="shared" si="3758"/>
        <v>3595.4</v>
      </c>
      <c r="BR1552" s="11">
        <f t="shared" si="3762"/>
        <v>3595.4</v>
      </c>
      <c r="BS1552" s="11">
        <f t="shared" si="3906"/>
        <v>0</v>
      </c>
      <c r="BT1552" s="43">
        <f t="shared" si="3759"/>
        <v>3595.4</v>
      </c>
      <c r="BU1552" s="11">
        <f t="shared" si="3906"/>
        <v>0</v>
      </c>
      <c r="BV1552" s="21"/>
      <c r="BW1552" s="21"/>
      <c r="BX1552" s="1" t="str">
        <f t="shared" si="3763"/>
        <v/>
      </c>
    </row>
    <row r="1553" spans="1:76" ht="31.2" customHeight="1" x14ac:dyDescent="0.3">
      <c r="A1553" s="62" t="s">
        <v>993</v>
      </c>
      <c r="B1553" s="63" t="s">
        <v>64</v>
      </c>
      <c r="C1553" s="62"/>
      <c r="D1553" s="62"/>
      <c r="E1553" s="64" t="s">
        <v>65</v>
      </c>
      <c r="F1553" s="11">
        <f t="shared" si="3850"/>
        <v>3595.4</v>
      </c>
      <c r="G1553" s="11">
        <f t="shared" si="3851"/>
        <v>3595.4</v>
      </c>
      <c r="H1553" s="11">
        <f t="shared" si="3852"/>
        <v>3595.4</v>
      </c>
      <c r="I1553" s="11">
        <f t="shared" si="3853"/>
        <v>0</v>
      </c>
      <c r="J1553" s="11">
        <f t="shared" si="3854"/>
        <v>0</v>
      </c>
      <c r="K1553" s="11">
        <f t="shared" si="3855"/>
        <v>0</v>
      </c>
      <c r="L1553" s="11">
        <f t="shared" si="3777"/>
        <v>3595.4</v>
      </c>
      <c r="M1553" s="11">
        <f t="shared" si="3778"/>
        <v>3595.4</v>
      </c>
      <c r="N1553" s="11">
        <f t="shared" si="3779"/>
        <v>3595.4</v>
      </c>
      <c r="O1553" s="11">
        <f t="shared" si="3856"/>
        <v>-241.5</v>
      </c>
      <c r="P1553" s="11">
        <f t="shared" si="3857"/>
        <v>0</v>
      </c>
      <c r="Q1553" s="11">
        <f t="shared" si="3858"/>
        <v>0</v>
      </c>
      <c r="R1553" s="11">
        <f t="shared" si="3859"/>
        <v>3353.9</v>
      </c>
      <c r="S1553" s="11">
        <f t="shared" si="3860"/>
        <v>3595.4</v>
      </c>
      <c r="T1553" s="11">
        <f t="shared" si="3861"/>
        <v>3595.4</v>
      </c>
      <c r="U1553" s="11">
        <f t="shared" si="3862"/>
        <v>0</v>
      </c>
      <c r="V1553" s="11">
        <f t="shared" si="3863"/>
        <v>0</v>
      </c>
      <c r="W1553" s="11">
        <f t="shared" si="3864"/>
        <v>0</v>
      </c>
      <c r="X1553" s="11">
        <f t="shared" si="3865"/>
        <v>3353.9</v>
      </c>
      <c r="Y1553" s="11">
        <f t="shared" si="3866"/>
        <v>3595.4</v>
      </c>
      <c r="Z1553" s="11">
        <f t="shared" si="3867"/>
        <v>3595.4</v>
      </c>
      <c r="AA1553" s="11">
        <f t="shared" si="3868"/>
        <v>0</v>
      </c>
      <c r="AB1553" s="11">
        <f t="shared" si="3869"/>
        <v>0</v>
      </c>
      <c r="AC1553" s="11">
        <f t="shared" si="3870"/>
        <v>0</v>
      </c>
      <c r="AD1553" s="11">
        <f t="shared" si="3871"/>
        <v>3353.9</v>
      </c>
      <c r="AE1553" s="11">
        <f t="shared" si="3872"/>
        <v>3595.4</v>
      </c>
      <c r="AF1553" s="11">
        <f t="shared" si="3873"/>
        <v>3595.4</v>
      </c>
      <c r="AG1553" s="11">
        <f t="shared" si="3874"/>
        <v>0</v>
      </c>
      <c r="AH1553" s="11">
        <f t="shared" si="3875"/>
        <v>3353.9</v>
      </c>
      <c r="AI1553" s="11">
        <f t="shared" si="3876"/>
        <v>3595.4</v>
      </c>
      <c r="AJ1553" s="11">
        <f t="shared" si="3877"/>
        <v>3595.4</v>
      </c>
      <c r="AK1553" s="11">
        <f t="shared" si="3878"/>
        <v>0</v>
      </c>
      <c r="AL1553" s="11">
        <f t="shared" si="3879"/>
        <v>0</v>
      </c>
      <c r="AM1553" s="11">
        <f t="shared" si="3880"/>
        <v>0</v>
      </c>
      <c r="AN1553" s="11">
        <f t="shared" si="3881"/>
        <v>3353.9</v>
      </c>
      <c r="AO1553" s="11">
        <f t="shared" si="3882"/>
        <v>3595.4</v>
      </c>
      <c r="AP1553" s="11">
        <f t="shared" si="3883"/>
        <v>3595.4</v>
      </c>
      <c r="AQ1553" s="11">
        <f t="shared" si="3884"/>
        <v>0</v>
      </c>
      <c r="AR1553" s="11">
        <f t="shared" si="3885"/>
        <v>0</v>
      </c>
      <c r="AS1553" s="11">
        <f t="shared" si="3886"/>
        <v>0</v>
      </c>
      <c r="AT1553" s="11">
        <f t="shared" si="3887"/>
        <v>3353.9</v>
      </c>
      <c r="AU1553" s="11">
        <f t="shared" si="3888"/>
        <v>3595.4</v>
      </c>
      <c r="AV1553" s="11">
        <f t="shared" si="3889"/>
        <v>3595.4</v>
      </c>
      <c r="AW1553" s="11">
        <f t="shared" si="3890"/>
        <v>0</v>
      </c>
      <c r="AX1553" s="11">
        <f t="shared" si="3891"/>
        <v>0</v>
      </c>
      <c r="AY1553" s="11">
        <f t="shared" si="3892"/>
        <v>0</v>
      </c>
      <c r="AZ1553" s="11">
        <f t="shared" si="3893"/>
        <v>3353.9</v>
      </c>
      <c r="BA1553" s="11">
        <f t="shared" si="3894"/>
        <v>3595.4</v>
      </c>
      <c r="BB1553" s="11">
        <f t="shared" si="3895"/>
        <v>3595.4</v>
      </c>
      <c r="BC1553" s="11">
        <f t="shared" si="3896"/>
        <v>0</v>
      </c>
      <c r="BD1553" s="11">
        <f t="shared" si="3897"/>
        <v>0</v>
      </c>
      <c r="BE1553" s="11">
        <f t="shared" si="3898"/>
        <v>0</v>
      </c>
      <c r="BF1553" s="11">
        <f t="shared" si="3899"/>
        <v>3353.9</v>
      </c>
      <c r="BG1553" s="11">
        <f t="shared" si="3900"/>
        <v>3595.4</v>
      </c>
      <c r="BH1553" s="11">
        <f t="shared" si="3901"/>
        <v>3595.4</v>
      </c>
      <c r="BI1553" s="11">
        <f t="shared" si="3902"/>
        <v>0</v>
      </c>
      <c r="BJ1553" s="11">
        <f t="shared" si="3903"/>
        <v>0</v>
      </c>
      <c r="BK1553" s="11">
        <f t="shared" si="3904"/>
        <v>0</v>
      </c>
      <c r="BL1553" s="11">
        <f t="shared" si="3848"/>
        <v>3353.9</v>
      </c>
      <c r="BM1553" s="11">
        <f t="shared" si="3905"/>
        <v>0</v>
      </c>
      <c r="BN1553" s="43">
        <f t="shared" si="3757"/>
        <v>3353.9</v>
      </c>
      <c r="BO1553" s="11">
        <f t="shared" si="3761"/>
        <v>3595.4</v>
      </c>
      <c r="BP1553" s="11">
        <f t="shared" si="3906"/>
        <v>0</v>
      </c>
      <c r="BQ1553" s="43">
        <f t="shared" si="3758"/>
        <v>3595.4</v>
      </c>
      <c r="BR1553" s="11">
        <f t="shared" si="3762"/>
        <v>3595.4</v>
      </c>
      <c r="BS1553" s="11">
        <f t="shared" si="3906"/>
        <v>0</v>
      </c>
      <c r="BT1553" s="43">
        <f t="shared" si="3759"/>
        <v>3595.4</v>
      </c>
      <c r="BU1553" s="11">
        <f t="shared" si="3906"/>
        <v>0</v>
      </c>
      <c r="BV1553" s="21"/>
      <c r="BW1553" s="21"/>
      <c r="BX1553" s="1" t="str">
        <f t="shared" si="3763"/>
        <v/>
      </c>
    </row>
    <row r="1554" spans="1:76" ht="31.2" customHeight="1" x14ac:dyDescent="0.3">
      <c r="A1554" s="62" t="s">
        <v>993</v>
      </c>
      <c r="B1554" s="63">
        <v>200</v>
      </c>
      <c r="C1554" s="62" t="s">
        <v>78</v>
      </c>
      <c r="D1554" s="62" t="s">
        <v>66</v>
      </c>
      <c r="E1554" s="64" t="s">
        <v>473</v>
      </c>
      <c r="F1554" s="11">
        <v>3595.4</v>
      </c>
      <c r="G1554" s="11">
        <v>3595.4</v>
      </c>
      <c r="H1554" s="11">
        <v>3595.4</v>
      </c>
      <c r="I1554" s="11"/>
      <c r="J1554" s="11"/>
      <c r="K1554" s="11"/>
      <c r="L1554" s="11">
        <f t="shared" si="3777"/>
        <v>3595.4</v>
      </c>
      <c r="M1554" s="11">
        <f t="shared" si="3778"/>
        <v>3595.4</v>
      </c>
      <c r="N1554" s="11">
        <f t="shared" si="3779"/>
        <v>3595.4</v>
      </c>
      <c r="O1554" s="11">
        <v>-241.5</v>
      </c>
      <c r="P1554" s="11"/>
      <c r="Q1554" s="11"/>
      <c r="R1554" s="11">
        <f t="shared" si="3859"/>
        <v>3353.9</v>
      </c>
      <c r="S1554" s="11">
        <f t="shared" si="3860"/>
        <v>3595.4</v>
      </c>
      <c r="T1554" s="11">
        <f t="shared" si="3861"/>
        <v>3595.4</v>
      </c>
      <c r="U1554" s="11"/>
      <c r="V1554" s="11"/>
      <c r="W1554" s="11"/>
      <c r="X1554" s="11">
        <f t="shared" si="3865"/>
        <v>3353.9</v>
      </c>
      <c r="Y1554" s="11">
        <f t="shared" si="3866"/>
        <v>3595.4</v>
      </c>
      <c r="Z1554" s="11">
        <f t="shared" si="3867"/>
        <v>3595.4</v>
      </c>
      <c r="AA1554" s="11"/>
      <c r="AB1554" s="11"/>
      <c r="AC1554" s="11"/>
      <c r="AD1554" s="11">
        <f t="shared" si="3871"/>
        <v>3353.9</v>
      </c>
      <c r="AE1554" s="11">
        <f t="shared" si="3872"/>
        <v>3595.4</v>
      </c>
      <c r="AF1554" s="11">
        <f t="shared" si="3873"/>
        <v>3595.4</v>
      </c>
      <c r="AG1554" s="11"/>
      <c r="AH1554" s="11">
        <f t="shared" si="3875"/>
        <v>3353.9</v>
      </c>
      <c r="AI1554" s="11">
        <f t="shared" si="3876"/>
        <v>3595.4</v>
      </c>
      <c r="AJ1554" s="11">
        <f t="shared" si="3877"/>
        <v>3595.4</v>
      </c>
      <c r="AK1554" s="11"/>
      <c r="AL1554" s="11"/>
      <c r="AM1554" s="11"/>
      <c r="AN1554" s="11">
        <f t="shared" si="3881"/>
        <v>3353.9</v>
      </c>
      <c r="AO1554" s="11">
        <f t="shared" si="3882"/>
        <v>3595.4</v>
      </c>
      <c r="AP1554" s="11">
        <f t="shared" si="3883"/>
        <v>3595.4</v>
      </c>
      <c r="AQ1554" s="11"/>
      <c r="AR1554" s="11"/>
      <c r="AS1554" s="11"/>
      <c r="AT1554" s="11">
        <f t="shared" si="3887"/>
        <v>3353.9</v>
      </c>
      <c r="AU1554" s="11">
        <f t="shared" si="3888"/>
        <v>3595.4</v>
      </c>
      <c r="AV1554" s="11">
        <f t="shared" si="3889"/>
        <v>3595.4</v>
      </c>
      <c r="AW1554" s="11"/>
      <c r="AX1554" s="11"/>
      <c r="AY1554" s="11"/>
      <c r="AZ1554" s="11">
        <f t="shared" si="3893"/>
        <v>3353.9</v>
      </c>
      <c r="BA1554" s="11">
        <f t="shared" si="3894"/>
        <v>3595.4</v>
      </c>
      <c r="BB1554" s="11">
        <f t="shared" si="3895"/>
        <v>3595.4</v>
      </c>
      <c r="BC1554" s="11"/>
      <c r="BD1554" s="11"/>
      <c r="BE1554" s="11"/>
      <c r="BF1554" s="11">
        <f t="shared" si="3899"/>
        <v>3353.9</v>
      </c>
      <c r="BG1554" s="11">
        <f t="shared" si="3900"/>
        <v>3595.4</v>
      </c>
      <c r="BH1554" s="11">
        <f t="shared" si="3901"/>
        <v>3595.4</v>
      </c>
      <c r="BI1554" s="11"/>
      <c r="BJ1554" s="11"/>
      <c r="BK1554" s="11"/>
      <c r="BL1554" s="11">
        <f t="shared" si="3848"/>
        <v>3353.9</v>
      </c>
      <c r="BM1554" s="11"/>
      <c r="BN1554" s="43">
        <f t="shared" si="3757"/>
        <v>3353.9</v>
      </c>
      <c r="BO1554" s="11">
        <f t="shared" si="3761"/>
        <v>3595.4</v>
      </c>
      <c r="BP1554" s="11"/>
      <c r="BQ1554" s="43">
        <f t="shared" si="3758"/>
        <v>3595.4</v>
      </c>
      <c r="BR1554" s="11">
        <f t="shared" si="3762"/>
        <v>3595.4</v>
      </c>
      <c r="BS1554" s="11"/>
      <c r="BT1554" s="43">
        <f t="shared" si="3759"/>
        <v>3595.4</v>
      </c>
      <c r="BU1554" s="11"/>
      <c r="BV1554" s="21"/>
      <c r="BW1554" s="21"/>
      <c r="BX1554" s="1" t="str">
        <f t="shared" si="3763"/>
        <v>0705</v>
      </c>
    </row>
    <row r="1555" spans="1:76" ht="31.2" customHeight="1" x14ac:dyDescent="0.3">
      <c r="A1555" s="62" t="s">
        <v>995</v>
      </c>
      <c r="B1555" s="63"/>
      <c r="C1555" s="62"/>
      <c r="D1555" s="62"/>
      <c r="E1555" s="64" t="s">
        <v>996</v>
      </c>
      <c r="F1555" s="11">
        <f t="shared" si="3850"/>
        <v>51166.2</v>
      </c>
      <c r="G1555" s="11">
        <f t="shared" si="3851"/>
        <v>52152.3</v>
      </c>
      <c r="H1555" s="11">
        <f t="shared" si="3852"/>
        <v>39834.199999999997</v>
      </c>
      <c r="I1555" s="11">
        <f t="shared" si="3853"/>
        <v>0</v>
      </c>
      <c r="J1555" s="11">
        <f t="shared" si="3854"/>
        <v>0</v>
      </c>
      <c r="K1555" s="11">
        <f t="shared" si="3855"/>
        <v>0</v>
      </c>
      <c r="L1555" s="11">
        <f t="shared" si="3777"/>
        <v>51166.2</v>
      </c>
      <c r="M1555" s="11">
        <f t="shared" si="3778"/>
        <v>52152.3</v>
      </c>
      <c r="N1555" s="11">
        <f t="shared" si="3779"/>
        <v>39834.199999999997</v>
      </c>
      <c r="O1555" s="11">
        <f t="shared" si="3856"/>
        <v>0</v>
      </c>
      <c r="P1555" s="11">
        <f t="shared" si="3857"/>
        <v>0</v>
      </c>
      <c r="Q1555" s="11">
        <f t="shared" si="3858"/>
        <v>0</v>
      </c>
      <c r="R1555" s="11">
        <f t="shared" si="3859"/>
        <v>51166.2</v>
      </c>
      <c r="S1555" s="11">
        <f t="shared" si="3860"/>
        <v>52152.3</v>
      </c>
      <c r="T1555" s="11">
        <f t="shared" si="3861"/>
        <v>39834.199999999997</v>
      </c>
      <c r="U1555" s="11">
        <f t="shared" si="3862"/>
        <v>0</v>
      </c>
      <c r="V1555" s="11">
        <f t="shared" si="3863"/>
        <v>0</v>
      </c>
      <c r="W1555" s="11">
        <f t="shared" si="3864"/>
        <v>0</v>
      </c>
      <c r="X1555" s="11">
        <f t="shared" si="3865"/>
        <v>51166.2</v>
      </c>
      <c r="Y1555" s="11">
        <f t="shared" si="3866"/>
        <v>52152.3</v>
      </c>
      <c r="Z1555" s="11">
        <f t="shared" si="3867"/>
        <v>39834.199999999997</v>
      </c>
      <c r="AA1555" s="11">
        <f t="shared" si="3868"/>
        <v>0</v>
      </c>
      <c r="AB1555" s="11">
        <f t="shared" si="3869"/>
        <v>387.8</v>
      </c>
      <c r="AC1555" s="11">
        <f t="shared" si="3870"/>
        <v>699.8</v>
      </c>
      <c r="AD1555" s="11">
        <f t="shared" si="3871"/>
        <v>51166.2</v>
      </c>
      <c r="AE1555" s="11">
        <f t="shared" si="3872"/>
        <v>52540.100000000006</v>
      </c>
      <c r="AF1555" s="11">
        <f t="shared" si="3873"/>
        <v>40534</v>
      </c>
      <c r="AG1555" s="11">
        <f t="shared" si="3874"/>
        <v>0</v>
      </c>
      <c r="AH1555" s="11">
        <f t="shared" si="3875"/>
        <v>51166.2</v>
      </c>
      <c r="AI1555" s="11">
        <f t="shared" si="3876"/>
        <v>52540.100000000006</v>
      </c>
      <c r="AJ1555" s="11">
        <f t="shared" si="3877"/>
        <v>40534</v>
      </c>
      <c r="AK1555" s="11">
        <f t="shared" si="3878"/>
        <v>2000</v>
      </c>
      <c r="AL1555" s="11">
        <f t="shared" si="3879"/>
        <v>0</v>
      </c>
      <c r="AM1555" s="11">
        <f t="shared" si="3880"/>
        <v>0</v>
      </c>
      <c r="AN1555" s="11">
        <f t="shared" si="3881"/>
        <v>53166.2</v>
      </c>
      <c r="AO1555" s="11">
        <f t="shared" si="3882"/>
        <v>52540.100000000006</v>
      </c>
      <c r="AP1555" s="11">
        <f t="shared" si="3883"/>
        <v>40534</v>
      </c>
      <c r="AQ1555" s="11">
        <f t="shared" si="3884"/>
        <v>0</v>
      </c>
      <c r="AR1555" s="11">
        <f t="shared" si="3885"/>
        <v>0</v>
      </c>
      <c r="AS1555" s="11">
        <f t="shared" si="3886"/>
        <v>0</v>
      </c>
      <c r="AT1555" s="11">
        <f t="shared" si="3887"/>
        <v>53166.2</v>
      </c>
      <c r="AU1555" s="11">
        <f t="shared" si="3888"/>
        <v>52540.100000000006</v>
      </c>
      <c r="AV1555" s="11">
        <f t="shared" si="3889"/>
        <v>40534</v>
      </c>
      <c r="AW1555" s="11">
        <f t="shared" si="3890"/>
        <v>0</v>
      </c>
      <c r="AX1555" s="11">
        <f t="shared" si="3891"/>
        <v>0</v>
      </c>
      <c r="AY1555" s="11">
        <f t="shared" si="3892"/>
        <v>0</v>
      </c>
      <c r="AZ1555" s="11">
        <f t="shared" si="3893"/>
        <v>53166.2</v>
      </c>
      <c r="BA1555" s="11">
        <f t="shared" si="3894"/>
        <v>52540.100000000006</v>
      </c>
      <c r="BB1555" s="11">
        <f t="shared" si="3895"/>
        <v>40534</v>
      </c>
      <c r="BC1555" s="11">
        <f t="shared" si="3896"/>
        <v>0</v>
      </c>
      <c r="BD1555" s="11">
        <f t="shared" si="3897"/>
        <v>0</v>
      </c>
      <c r="BE1555" s="11">
        <f t="shared" si="3898"/>
        <v>0</v>
      </c>
      <c r="BF1555" s="11">
        <f t="shared" si="3899"/>
        <v>53166.2</v>
      </c>
      <c r="BG1555" s="11">
        <f t="shared" si="3900"/>
        <v>52540.100000000006</v>
      </c>
      <c r="BH1555" s="11">
        <f t="shared" si="3901"/>
        <v>40534</v>
      </c>
      <c r="BI1555" s="11">
        <f t="shared" si="3902"/>
        <v>0</v>
      </c>
      <c r="BJ1555" s="11">
        <f t="shared" si="3903"/>
        <v>0</v>
      </c>
      <c r="BK1555" s="11">
        <f t="shared" si="3904"/>
        <v>0</v>
      </c>
      <c r="BL1555" s="11">
        <f t="shared" si="3848"/>
        <v>53166.2</v>
      </c>
      <c r="BM1555" s="11">
        <f t="shared" si="3905"/>
        <v>0</v>
      </c>
      <c r="BN1555" s="43">
        <f t="shared" si="3757"/>
        <v>53166.2</v>
      </c>
      <c r="BO1555" s="11">
        <f t="shared" si="3761"/>
        <v>52540.100000000006</v>
      </c>
      <c r="BP1555" s="11">
        <f t="shared" si="3906"/>
        <v>0</v>
      </c>
      <c r="BQ1555" s="43">
        <f t="shared" si="3758"/>
        <v>52540.100000000006</v>
      </c>
      <c r="BR1555" s="11">
        <f t="shared" si="3762"/>
        <v>40534</v>
      </c>
      <c r="BS1555" s="11">
        <f t="shared" si="3906"/>
        <v>0</v>
      </c>
      <c r="BT1555" s="43">
        <f t="shared" si="3759"/>
        <v>40534</v>
      </c>
      <c r="BU1555" s="11">
        <f t="shared" si="3906"/>
        <v>0</v>
      </c>
      <c r="BV1555" s="21"/>
      <c r="BW1555" s="21"/>
      <c r="BX1555" s="1" t="str">
        <f t="shared" si="3763"/>
        <v/>
      </c>
    </row>
    <row r="1556" spans="1:76" ht="31.2" customHeight="1" x14ac:dyDescent="0.3">
      <c r="A1556" s="62" t="s">
        <v>995</v>
      </c>
      <c r="B1556" s="63" t="s">
        <v>64</v>
      </c>
      <c r="C1556" s="62"/>
      <c r="D1556" s="62"/>
      <c r="E1556" s="64" t="s">
        <v>65</v>
      </c>
      <c r="F1556" s="11">
        <f t="shared" si="3850"/>
        <v>51166.2</v>
      </c>
      <c r="G1556" s="11">
        <f t="shared" si="3851"/>
        <v>52152.3</v>
      </c>
      <c r="H1556" s="11">
        <f t="shared" si="3852"/>
        <v>39834.199999999997</v>
      </c>
      <c r="I1556" s="11">
        <f t="shared" si="3853"/>
        <v>0</v>
      </c>
      <c r="J1556" s="11">
        <f t="shared" si="3854"/>
        <v>0</v>
      </c>
      <c r="K1556" s="11">
        <f t="shared" si="3855"/>
        <v>0</v>
      </c>
      <c r="L1556" s="11">
        <f t="shared" si="3777"/>
        <v>51166.2</v>
      </c>
      <c r="M1556" s="11">
        <f t="shared" si="3778"/>
        <v>52152.3</v>
      </c>
      <c r="N1556" s="11">
        <f t="shared" si="3779"/>
        <v>39834.199999999997</v>
      </c>
      <c r="O1556" s="11">
        <f t="shared" si="3856"/>
        <v>0</v>
      </c>
      <c r="P1556" s="11">
        <f t="shared" si="3857"/>
        <v>0</v>
      </c>
      <c r="Q1556" s="11">
        <f t="shared" si="3858"/>
        <v>0</v>
      </c>
      <c r="R1556" s="11">
        <f t="shared" si="3859"/>
        <v>51166.2</v>
      </c>
      <c r="S1556" s="11">
        <f t="shared" si="3860"/>
        <v>52152.3</v>
      </c>
      <c r="T1556" s="11">
        <f t="shared" si="3861"/>
        <v>39834.199999999997</v>
      </c>
      <c r="U1556" s="11">
        <f t="shared" si="3862"/>
        <v>0</v>
      </c>
      <c r="V1556" s="11">
        <f t="shared" si="3863"/>
        <v>0</v>
      </c>
      <c r="W1556" s="11">
        <f t="shared" si="3864"/>
        <v>0</v>
      </c>
      <c r="X1556" s="11">
        <f t="shared" si="3865"/>
        <v>51166.2</v>
      </c>
      <c r="Y1556" s="11">
        <f t="shared" si="3866"/>
        <v>52152.3</v>
      </c>
      <c r="Z1556" s="11">
        <f t="shared" si="3867"/>
        <v>39834.199999999997</v>
      </c>
      <c r="AA1556" s="11">
        <f t="shared" si="3868"/>
        <v>0</v>
      </c>
      <c r="AB1556" s="11">
        <f t="shared" si="3869"/>
        <v>387.8</v>
      </c>
      <c r="AC1556" s="11">
        <f t="shared" si="3870"/>
        <v>699.8</v>
      </c>
      <c r="AD1556" s="11">
        <f t="shared" si="3871"/>
        <v>51166.2</v>
      </c>
      <c r="AE1556" s="11">
        <f t="shared" si="3872"/>
        <v>52540.100000000006</v>
      </c>
      <c r="AF1556" s="11">
        <f t="shared" si="3873"/>
        <v>40534</v>
      </c>
      <c r="AG1556" s="11">
        <f t="shared" si="3874"/>
        <v>0</v>
      </c>
      <c r="AH1556" s="11">
        <f t="shared" si="3875"/>
        <v>51166.2</v>
      </c>
      <c r="AI1556" s="11">
        <f t="shared" si="3876"/>
        <v>52540.100000000006</v>
      </c>
      <c r="AJ1556" s="11">
        <f t="shared" si="3877"/>
        <v>40534</v>
      </c>
      <c r="AK1556" s="11">
        <f t="shared" si="3878"/>
        <v>2000</v>
      </c>
      <c r="AL1556" s="11">
        <f t="shared" si="3879"/>
        <v>0</v>
      </c>
      <c r="AM1556" s="11">
        <f t="shared" si="3880"/>
        <v>0</v>
      </c>
      <c r="AN1556" s="11">
        <f t="shared" si="3881"/>
        <v>53166.2</v>
      </c>
      <c r="AO1556" s="11">
        <f t="shared" si="3882"/>
        <v>52540.100000000006</v>
      </c>
      <c r="AP1556" s="11">
        <f t="shared" si="3883"/>
        <v>40534</v>
      </c>
      <c r="AQ1556" s="11">
        <f t="shared" si="3884"/>
        <v>0</v>
      </c>
      <c r="AR1556" s="11">
        <f t="shared" si="3885"/>
        <v>0</v>
      </c>
      <c r="AS1556" s="11">
        <f t="shared" si="3886"/>
        <v>0</v>
      </c>
      <c r="AT1556" s="11">
        <f t="shared" si="3887"/>
        <v>53166.2</v>
      </c>
      <c r="AU1556" s="11">
        <f t="shared" si="3888"/>
        <v>52540.100000000006</v>
      </c>
      <c r="AV1556" s="11">
        <f t="shared" si="3889"/>
        <v>40534</v>
      </c>
      <c r="AW1556" s="11">
        <f t="shared" si="3890"/>
        <v>0</v>
      </c>
      <c r="AX1556" s="11">
        <f t="shared" si="3891"/>
        <v>0</v>
      </c>
      <c r="AY1556" s="11">
        <f t="shared" si="3892"/>
        <v>0</v>
      </c>
      <c r="AZ1556" s="11">
        <f t="shared" si="3893"/>
        <v>53166.2</v>
      </c>
      <c r="BA1556" s="11">
        <f t="shared" si="3894"/>
        <v>52540.100000000006</v>
      </c>
      <c r="BB1556" s="11">
        <f t="shared" si="3895"/>
        <v>40534</v>
      </c>
      <c r="BC1556" s="11">
        <f t="shared" si="3896"/>
        <v>0</v>
      </c>
      <c r="BD1556" s="11">
        <f t="shared" si="3897"/>
        <v>0</v>
      </c>
      <c r="BE1556" s="11">
        <f t="shared" si="3898"/>
        <v>0</v>
      </c>
      <c r="BF1556" s="11">
        <f t="shared" si="3899"/>
        <v>53166.2</v>
      </c>
      <c r="BG1556" s="11">
        <f t="shared" si="3900"/>
        <v>52540.100000000006</v>
      </c>
      <c r="BH1556" s="11">
        <f t="shared" si="3901"/>
        <v>40534</v>
      </c>
      <c r="BI1556" s="11">
        <f t="shared" si="3902"/>
        <v>0</v>
      </c>
      <c r="BJ1556" s="11">
        <f t="shared" si="3903"/>
        <v>0</v>
      </c>
      <c r="BK1556" s="11">
        <f t="shared" si="3904"/>
        <v>0</v>
      </c>
      <c r="BL1556" s="11">
        <f t="shared" si="3848"/>
        <v>53166.2</v>
      </c>
      <c r="BM1556" s="11">
        <f t="shared" si="3905"/>
        <v>0</v>
      </c>
      <c r="BN1556" s="43">
        <f t="shared" si="3757"/>
        <v>53166.2</v>
      </c>
      <c r="BO1556" s="11">
        <f t="shared" si="3761"/>
        <v>52540.100000000006</v>
      </c>
      <c r="BP1556" s="11">
        <f t="shared" si="3906"/>
        <v>0</v>
      </c>
      <c r="BQ1556" s="43">
        <f t="shared" si="3758"/>
        <v>52540.100000000006</v>
      </c>
      <c r="BR1556" s="11">
        <f t="shared" si="3762"/>
        <v>40534</v>
      </c>
      <c r="BS1556" s="11">
        <f t="shared" si="3906"/>
        <v>0</v>
      </c>
      <c r="BT1556" s="43">
        <f t="shared" si="3759"/>
        <v>40534</v>
      </c>
      <c r="BU1556" s="11">
        <f t="shared" si="3906"/>
        <v>0</v>
      </c>
      <c r="BV1556" s="21"/>
      <c r="BW1556" s="21"/>
      <c r="BX1556" s="1" t="str">
        <f t="shared" si="3763"/>
        <v/>
      </c>
    </row>
    <row r="1557" spans="1:76" ht="15.6" customHeight="1" x14ac:dyDescent="0.3">
      <c r="A1557" s="62" t="s">
        <v>995</v>
      </c>
      <c r="B1557" s="63">
        <v>200</v>
      </c>
      <c r="C1557" s="62" t="s">
        <v>43</v>
      </c>
      <c r="D1557" s="62" t="s">
        <v>44</v>
      </c>
      <c r="E1557" s="64" t="s">
        <v>45</v>
      </c>
      <c r="F1557" s="11">
        <f>18244.6+32921.6</f>
        <v>51166.2</v>
      </c>
      <c r="G1557" s="11">
        <f>19230.7+32921.6</f>
        <v>52152.3</v>
      </c>
      <c r="H1557" s="11">
        <f>13988.8+25845.4</f>
        <v>39834.199999999997</v>
      </c>
      <c r="I1557" s="11"/>
      <c r="J1557" s="11"/>
      <c r="K1557" s="11"/>
      <c r="L1557" s="11">
        <f t="shared" si="3777"/>
        <v>51166.2</v>
      </c>
      <c r="M1557" s="11">
        <f t="shared" si="3778"/>
        <v>52152.3</v>
      </c>
      <c r="N1557" s="11">
        <f t="shared" si="3779"/>
        <v>39834.199999999997</v>
      </c>
      <c r="O1557" s="11"/>
      <c r="P1557" s="11"/>
      <c r="Q1557" s="11"/>
      <c r="R1557" s="11">
        <f t="shared" si="3859"/>
        <v>51166.2</v>
      </c>
      <c r="S1557" s="11">
        <f t="shared" si="3860"/>
        <v>52152.3</v>
      </c>
      <c r="T1557" s="11">
        <f t="shared" si="3861"/>
        <v>39834.199999999997</v>
      </c>
      <c r="U1557" s="11"/>
      <c r="V1557" s="11"/>
      <c r="W1557" s="11"/>
      <c r="X1557" s="11">
        <f t="shared" si="3865"/>
        <v>51166.2</v>
      </c>
      <c r="Y1557" s="11">
        <f t="shared" si="3866"/>
        <v>52152.3</v>
      </c>
      <c r="Z1557" s="11">
        <f t="shared" si="3867"/>
        <v>39834.199999999997</v>
      </c>
      <c r="AA1557" s="11"/>
      <c r="AB1557" s="11">
        <v>387.8</v>
      </c>
      <c r="AC1557" s="11">
        <v>699.8</v>
      </c>
      <c r="AD1557" s="11">
        <f t="shared" si="3871"/>
        <v>51166.2</v>
      </c>
      <c r="AE1557" s="11">
        <f t="shared" si="3872"/>
        <v>52540.100000000006</v>
      </c>
      <c r="AF1557" s="11">
        <f t="shared" si="3873"/>
        <v>40534</v>
      </c>
      <c r="AG1557" s="11"/>
      <c r="AH1557" s="11">
        <f t="shared" si="3875"/>
        <v>51166.2</v>
      </c>
      <c r="AI1557" s="11">
        <f t="shared" si="3876"/>
        <v>52540.100000000006</v>
      </c>
      <c r="AJ1557" s="11">
        <f t="shared" si="3877"/>
        <v>40534</v>
      </c>
      <c r="AK1557" s="11">
        <v>2000</v>
      </c>
      <c r="AL1557" s="11"/>
      <c r="AM1557" s="11"/>
      <c r="AN1557" s="11">
        <f t="shared" si="3881"/>
        <v>53166.2</v>
      </c>
      <c r="AO1557" s="11">
        <f t="shared" si="3882"/>
        <v>52540.100000000006</v>
      </c>
      <c r="AP1557" s="11">
        <f t="shared" si="3883"/>
        <v>40534</v>
      </c>
      <c r="AQ1557" s="11"/>
      <c r="AR1557" s="11"/>
      <c r="AS1557" s="11"/>
      <c r="AT1557" s="11">
        <f t="shared" si="3887"/>
        <v>53166.2</v>
      </c>
      <c r="AU1557" s="11">
        <f t="shared" si="3888"/>
        <v>52540.100000000006</v>
      </c>
      <c r="AV1557" s="11">
        <f t="shared" si="3889"/>
        <v>40534</v>
      </c>
      <c r="AW1557" s="11"/>
      <c r="AX1557" s="11"/>
      <c r="AY1557" s="11"/>
      <c r="AZ1557" s="11">
        <f t="shared" si="3893"/>
        <v>53166.2</v>
      </c>
      <c r="BA1557" s="11">
        <f t="shared" si="3894"/>
        <v>52540.100000000006</v>
      </c>
      <c r="BB1557" s="11">
        <f t="shared" si="3895"/>
        <v>40534</v>
      </c>
      <c r="BC1557" s="11"/>
      <c r="BD1557" s="11"/>
      <c r="BE1557" s="11"/>
      <c r="BF1557" s="11">
        <f t="shared" si="3899"/>
        <v>53166.2</v>
      </c>
      <c r="BG1557" s="11">
        <f t="shared" si="3900"/>
        <v>52540.100000000006</v>
      </c>
      <c r="BH1557" s="11">
        <f t="shared" si="3901"/>
        <v>40534</v>
      </c>
      <c r="BI1557" s="11"/>
      <c r="BJ1557" s="11"/>
      <c r="BK1557" s="11"/>
      <c r="BL1557" s="11">
        <f t="shared" si="3848"/>
        <v>53166.2</v>
      </c>
      <c r="BM1557" s="11"/>
      <c r="BN1557" s="43">
        <f t="shared" si="3757"/>
        <v>53166.2</v>
      </c>
      <c r="BO1557" s="11">
        <f t="shared" si="3761"/>
        <v>52540.100000000006</v>
      </c>
      <c r="BP1557" s="11"/>
      <c r="BQ1557" s="43">
        <f t="shared" si="3758"/>
        <v>52540.100000000006</v>
      </c>
      <c r="BR1557" s="11">
        <f t="shared" si="3762"/>
        <v>40534</v>
      </c>
      <c r="BS1557" s="11"/>
      <c r="BT1557" s="43">
        <f t="shared" si="3759"/>
        <v>40534</v>
      </c>
      <c r="BU1557" s="11"/>
      <c r="BV1557" s="21"/>
      <c r="BW1557" s="21"/>
      <c r="BX1557" s="1" t="str">
        <f t="shared" si="3763"/>
        <v>0113</v>
      </c>
    </row>
    <row r="1558" spans="1:76" ht="31.2" customHeight="1" x14ac:dyDescent="0.3">
      <c r="A1558" s="62" t="s">
        <v>997</v>
      </c>
      <c r="B1558" s="63"/>
      <c r="C1558" s="62"/>
      <c r="D1558" s="62"/>
      <c r="E1558" s="64" t="s">
        <v>998</v>
      </c>
      <c r="F1558" s="11">
        <f t="shared" ref="F1558:F1562" si="3907">F1559</f>
        <v>218.5</v>
      </c>
      <c r="G1558" s="11">
        <f t="shared" ref="G1558:G1562" si="3908">G1559</f>
        <v>218.5</v>
      </c>
      <c r="H1558" s="11">
        <f t="shared" ref="H1558:H1562" si="3909">H1559</f>
        <v>218.5</v>
      </c>
      <c r="I1558" s="11">
        <f t="shared" si="3853"/>
        <v>0</v>
      </c>
      <c r="J1558" s="11">
        <f t="shared" si="3854"/>
        <v>0</v>
      </c>
      <c r="K1558" s="11">
        <f t="shared" si="3855"/>
        <v>0</v>
      </c>
      <c r="L1558" s="11">
        <f t="shared" si="3777"/>
        <v>218.5</v>
      </c>
      <c r="M1558" s="11">
        <f t="shared" si="3778"/>
        <v>218.5</v>
      </c>
      <c r="N1558" s="11">
        <f t="shared" si="3779"/>
        <v>218.5</v>
      </c>
      <c r="O1558" s="11">
        <f t="shared" si="3856"/>
        <v>241.5</v>
      </c>
      <c r="P1558" s="11">
        <f t="shared" si="3857"/>
        <v>0</v>
      </c>
      <c r="Q1558" s="11">
        <f t="shared" si="3858"/>
        <v>0</v>
      </c>
      <c r="R1558" s="11">
        <f t="shared" si="3859"/>
        <v>460</v>
      </c>
      <c r="S1558" s="11">
        <f t="shared" si="3860"/>
        <v>218.5</v>
      </c>
      <c r="T1558" s="11">
        <f t="shared" si="3861"/>
        <v>218.5</v>
      </c>
      <c r="U1558" s="11">
        <f t="shared" si="3862"/>
        <v>0</v>
      </c>
      <c r="V1558" s="11">
        <f t="shared" si="3863"/>
        <v>0</v>
      </c>
      <c r="W1558" s="11">
        <f t="shared" si="3864"/>
        <v>0</v>
      </c>
      <c r="X1558" s="11">
        <f t="shared" si="3865"/>
        <v>460</v>
      </c>
      <c r="Y1558" s="11">
        <f t="shared" si="3866"/>
        <v>218.5</v>
      </c>
      <c r="Z1558" s="11">
        <f t="shared" si="3867"/>
        <v>218.5</v>
      </c>
      <c r="AA1558" s="11">
        <f t="shared" si="3868"/>
        <v>0</v>
      </c>
      <c r="AB1558" s="11">
        <f t="shared" si="3869"/>
        <v>0</v>
      </c>
      <c r="AC1558" s="11">
        <f t="shared" si="3870"/>
        <v>0</v>
      </c>
      <c r="AD1558" s="11">
        <f t="shared" si="3871"/>
        <v>460</v>
      </c>
      <c r="AE1558" s="11">
        <f t="shared" si="3872"/>
        <v>218.5</v>
      </c>
      <c r="AF1558" s="11">
        <f t="shared" si="3873"/>
        <v>218.5</v>
      </c>
      <c r="AG1558" s="11">
        <f t="shared" si="3874"/>
        <v>0</v>
      </c>
      <c r="AH1558" s="11">
        <f t="shared" si="3875"/>
        <v>460</v>
      </c>
      <c r="AI1558" s="11">
        <f t="shared" si="3876"/>
        <v>218.5</v>
      </c>
      <c r="AJ1558" s="11">
        <f t="shared" si="3877"/>
        <v>218.5</v>
      </c>
      <c r="AK1558" s="11">
        <f t="shared" si="3878"/>
        <v>0</v>
      </c>
      <c r="AL1558" s="11">
        <f t="shared" si="3879"/>
        <v>0</v>
      </c>
      <c r="AM1558" s="11">
        <f t="shared" si="3880"/>
        <v>0</v>
      </c>
      <c r="AN1558" s="11">
        <f t="shared" si="3881"/>
        <v>460</v>
      </c>
      <c r="AO1558" s="11">
        <f t="shared" si="3882"/>
        <v>218.5</v>
      </c>
      <c r="AP1558" s="11">
        <f t="shared" si="3883"/>
        <v>218.5</v>
      </c>
      <c r="AQ1558" s="11">
        <f t="shared" si="3884"/>
        <v>0</v>
      </c>
      <c r="AR1558" s="11">
        <f t="shared" si="3885"/>
        <v>0</v>
      </c>
      <c r="AS1558" s="11">
        <f t="shared" si="3886"/>
        <v>0</v>
      </c>
      <c r="AT1558" s="11">
        <f t="shared" si="3887"/>
        <v>460</v>
      </c>
      <c r="AU1558" s="11">
        <f t="shared" si="3888"/>
        <v>218.5</v>
      </c>
      <c r="AV1558" s="11">
        <f t="shared" si="3889"/>
        <v>218.5</v>
      </c>
      <c r="AW1558" s="11">
        <f t="shared" si="3890"/>
        <v>0</v>
      </c>
      <c r="AX1558" s="11">
        <f t="shared" si="3891"/>
        <v>0</v>
      </c>
      <c r="AY1558" s="11">
        <f t="shared" si="3892"/>
        <v>0</v>
      </c>
      <c r="AZ1558" s="11">
        <f t="shared" si="3893"/>
        <v>460</v>
      </c>
      <c r="BA1558" s="11">
        <f t="shared" si="3894"/>
        <v>218.5</v>
      </c>
      <c r="BB1558" s="11">
        <f t="shared" si="3895"/>
        <v>218.5</v>
      </c>
      <c r="BC1558" s="11">
        <f t="shared" si="3896"/>
        <v>0</v>
      </c>
      <c r="BD1558" s="11">
        <f t="shared" si="3897"/>
        <v>0</v>
      </c>
      <c r="BE1558" s="11">
        <f t="shared" si="3898"/>
        <v>0</v>
      </c>
      <c r="BF1558" s="11">
        <f t="shared" si="3899"/>
        <v>460</v>
      </c>
      <c r="BG1558" s="11">
        <f t="shared" si="3900"/>
        <v>218.5</v>
      </c>
      <c r="BH1558" s="11">
        <f t="shared" si="3901"/>
        <v>218.5</v>
      </c>
      <c r="BI1558" s="11">
        <f t="shared" si="3902"/>
        <v>0</v>
      </c>
      <c r="BJ1558" s="11">
        <f t="shared" si="3903"/>
        <v>0</v>
      </c>
      <c r="BK1558" s="11">
        <f t="shared" si="3904"/>
        <v>0</v>
      </c>
      <c r="BL1558" s="11">
        <f t="shared" si="3848"/>
        <v>460</v>
      </c>
      <c r="BM1558" s="11">
        <f t="shared" si="3905"/>
        <v>0</v>
      </c>
      <c r="BN1558" s="43">
        <f t="shared" si="3757"/>
        <v>460</v>
      </c>
      <c r="BO1558" s="11">
        <f t="shared" si="3761"/>
        <v>218.5</v>
      </c>
      <c r="BP1558" s="11">
        <f t="shared" si="3906"/>
        <v>0</v>
      </c>
      <c r="BQ1558" s="43">
        <f t="shared" si="3758"/>
        <v>218.5</v>
      </c>
      <c r="BR1558" s="11">
        <f t="shared" si="3762"/>
        <v>218.5</v>
      </c>
      <c r="BS1558" s="11">
        <f t="shared" si="3906"/>
        <v>0</v>
      </c>
      <c r="BT1558" s="43">
        <f t="shared" si="3759"/>
        <v>218.5</v>
      </c>
      <c r="BU1558" s="11">
        <f t="shared" si="3906"/>
        <v>0</v>
      </c>
      <c r="BV1558" s="21"/>
      <c r="BW1558" s="21"/>
      <c r="BX1558" s="1" t="str">
        <f t="shared" si="3763"/>
        <v/>
      </c>
    </row>
    <row r="1559" spans="1:76" ht="31.2" customHeight="1" x14ac:dyDescent="0.3">
      <c r="A1559" s="62" t="s">
        <v>997</v>
      </c>
      <c r="B1559" s="63" t="s">
        <v>211</v>
      </c>
      <c r="C1559" s="62"/>
      <c r="D1559" s="62"/>
      <c r="E1559" s="64" t="s">
        <v>212</v>
      </c>
      <c r="F1559" s="11">
        <f t="shared" si="3907"/>
        <v>218.5</v>
      </c>
      <c r="G1559" s="11">
        <f t="shared" si="3908"/>
        <v>218.5</v>
      </c>
      <c r="H1559" s="11">
        <f t="shared" si="3909"/>
        <v>218.5</v>
      </c>
      <c r="I1559" s="11">
        <f t="shared" si="3853"/>
        <v>0</v>
      </c>
      <c r="J1559" s="11">
        <f t="shared" si="3854"/>
        <v>0</v>
      </c>
      <c r="K1559" s="11">
        <f t="shared" si="3855"/>
        <v>0</v>
      </c>
      <c r="L1559" s="11">
        <f t="shared" si="3777"/>
        <v>218.5</v>
      </c>
      <c r="M1559" s="11">
        <f t="shared" si="3778"/>
        <v>218.5</v>
      </c>
      <c r="N1559" s="11">
        <f t="shared" si="3779"/>
        <v>218.5</v>
      </c>
      <c r="O1559" s="11">
        <f t="shared" si="3856"/>
        <v>241.5</v>
      </c>
      <c r="P1559" s="11">
        <f t="shared" si="3857"/>
        <v>0</v>
      </c>
      <c r="Q1559" s="11">
        <f t="shared" si="3858"/>
        <v>0</v>
      </c>
      <c r="R1559" s="11">
        <f t="shared" si="3859"/>
        <v>460</v>
      </c>
      <c r="S1559" s="11">
        <f t="shared" si="3860"/>
        <v>218.5</v>
      </c>
      <c r="T1559" s="11">
        <f t="shared" si="3861"/>
        <v>218.5</v>
      </c>
      <c r="U1559" s="11">
        <f t="shared" si="3862"/>
        <v>0</v>
      </c>
      <c r="V1559" s="11">
        <f t="shared" si="3863"/>
        <v>0</v>
      </c>
      <c r="W1559" s="11">
        <f t="shared" si="3864"/>
        <v>0</v>
      </c>
      <c r="X1559" s="11">
        <f t="shared" si="3865"/>
        <v>460</v>
      </c>
      <c r="Y1559" s="11">
        <f t="shared" si="3866"/>
        <v>218.5</v>
      </c>
      <c r="Z1559" s="11">
        <f t="shared" si="3867"/>
        <v>218.5</v>
      </c>
      <c r="AA1559" s="11">
        <f t="shared" si="3868"/>
        <v>0</v>
      </c>
      <c r="AB1559" s="11">
        <f t="shared" si="3869"/>
        <v>0</v>
      </c>
      <c r="AC1559" s="11">
        <f t="shared" si="3870"/>
        <v>0</v>
      </c>
      <c r="AD1559" s="11">
        <f t="shared" si="3871"/>
        <v>460</v>
      </c>
      <c r="AE1559" s="11">
        <f t="shared" si="3872"/>
        <v>218.5</v>
      </c>
      <c r="AF1559" s="11">
        <f t="shared" si="3873"/>
        <v>218.5</v>
      </c>
      <c r="AG1559" s="11">
        <f t="shared" si="3874"/>
        <v>0</v>
      </c>
      <c r="AH1559" s="11">
        <f t="shared" si="3875"/>
        <v>460</v>
      </c>
      <c r="AI1559" s="11">
        <f t="shared" si="3876"/>
        <v>218.5</v>
      </c>
      <c r="AJ1559" s="11">
        <f t="shared" si="3877"/>
        <v>218.5</v>
      </c>
      <c r="AK1559" s="11">
        <f t="shared" si="3878"/>
        <v>0</v>
      </c>
      <c r="AL1559" s="11">
        <f t="shared" si="3879"/>
        <v>0</v>
      </c>
      <c r="AM1559" s="11">
        <f t="shared" si="3880"/>
        <v>0</v>
      </c>
      <c r="AN1559" s="11">
        <f t="shared" si="3881"/>
        <v>460</v>
      </c>
      <c r="AO1559" s="11">
        <f t="shared" si="3882"/>
        <v>218.5</v>
      </c>
      <c r="AP1559" s="11">
        <f t="shared" si="3883"/>
        <v>218.5</v>
      </c>
      <c r="AQ1559" s="11">
        <f t="shared" si="3884"/>
        <v>0</v>
      </c>
      <c r="AR1559" s="11">
        <f t="shared" si="3885"/>
        <v>0</v>
      </c>
      <c r="AS1559" s="11">
        <f t="shared" si="3886"/>
        <v>0</v>
      </c>
      <c r="AT1559" s="11">
        <f t="shared" si="3887"/>
        <v>460</v>
      </c>
      <c r="AU1559" s="11">
        <f t="shared" si="3888"/>
        <v>218.5</v>
      </c>
      <c r="AV1559" s="11">
        <f t="shared" si="3889"/>
        <v>218.5</v>
      </c>
      <c r="AW1559" s="11">
        <f t="shared" si="3890"/>
        <v>0</v>
      </c>
      <c r="AX1559" s="11">
        <f t="shared" si="3891"/>
        <v>0</v>
      </c>
      <c r="AY1559" s="11">
        <f t="shared" si="3892"/>
        <v>0</v>
      </c>
      <c r="AZ1559" s="11">
        <f t="shared" si="3893"/>
        <v>460</v>
      </c>
      <c r="BA1559" s="11">
        <f t="shared" si="3894"/>
        <v>218.5</v>
      </c>
      <c r="BB1559" s="11">
        <f t="shared" si="3895"/>
        <v>218.5</v>
      </c>
      <c r="BC1559" s="11">
        <f t="shared" si="3896"/>
        <v>0</v>
      </c>
      <c r="BD1559" s="11">
        <f t="shared" si="3897"/>
        <v>0</v>
      </c>
      <c r="BE1559" s="11">
        <f t="shared" si="3898"/>
        <v>0</v>
      </c>
      <c r="BF1559" s="11">
        <f t="shared" si="3899"/>
        <v>460</v>
      </c>
      <c r="BG1559" s="11">
        <f t="shared" si="3900"/>
        <v>218.5</v>
      </c>
      <c r="BH1559" s="11">
        <f t="shared" si="3901"/>
        <v>218.5</v>
      </c>
      <c r="BI1559" s="11">
        <f t="shared" si="3902"/>
        <v>0</v>
      </c>
      <c r="BJ1559" s="11">
        <f t="shared" si="3903"/>
        <v>0</v>
      </c>
      <c r="BK1559" s="11">
        <f t="shared" si="3904"/>
        <v>0</v>
      </c>
      <c r="BL1559" s="11">
        <f t="shared" si="3848"/>
        <v>460</v>
      </c>
      <c r="BM1559" s="11">
        <f t="shared" si="3905"/>
        <v>0</v>
      </c>
      <c r="BN1559" s="43">
        <f t="shared" ref="BN1559:BN1622" si="3910">BL1559+BM1559</f>
        <v>460</v>
      </c>
      <c r="BO1559" s="11">
        <f t="shared" si="3761"/>
        <v>218.5</v>
      </c>
      <c r="BP1559" s="11">
        <f t="shared" si="3906"/>
        <v>0</v>
      </c>
      <c r="BQ1559" s="43">
        <f t="shared" ref="BQ1559:BQ1622" si="3911">BO1559+BP1559</f>
        <v>218.5</v>
      </c>
      <c r="BR1559" s="11">
        <f t="shared" si="3762"/>
        <v>218.5</v>
      </c>
      <c r="BS1559" s="11">
        <f t="shared" si="3906"/>
        <v>0</v>
      </c>
      <c r="BT1559" s="43">
        <f t="shared" ref="BT1559:BT1622" si="3912">BR1559+BS1559</f>
        <v>218.5</v>
      </c>
      <c r="BU1559" s="11">
        <f t="shared" si="3906"/>
        <v>0</v>
      </c>
      <c r="BV1559" s="21"/>
      <c r="BW1559" s="21"/>
      <c r="BX1559" s="1" t="str">
        <f t="shared" si="3763"/>
        <v/>
      </c>
    </row>
    <row r="1560" spans="1:76" ht="15.6" customHeight="1" x14ac:dyDescent="0.3">
      <c r="A1560" s="62" t="s">
        <v>997</v>
      </c>
      <c r="B1560" s="63">
        <v>300</v>
      </c>
      <c r="C1560" s="62" t="s">
        <v>43</v>
      </c>
      <c r="D1560" s="62" t="s">
        <v>44</v>
      </c>
      <c r="E1560" s="64" t="s">
        <v>45</v>
      </c>
      <c r="F1560" s="11">
        <f>172.5+46</f>
        <v>218.5</v>
      </c>
      <c r="G1560" s="11">
        <f>172.5+46</f>
        <v>218.5</v>
      </c>
      <c r="H1560" s="11">
        <f>172.5+46</f>
        <v>218.5</v>
      </c>
      <c r="I1560" s="11"/>
      <c r="J1560" s="11"/>
      <c r="K1560" s="11"/>
      <c r="L1560" s="11">
        <f t="shared" si="3777"/>
        <v>218.5</v>
      </c>
      <c r="M1560" s="11">
        <f t="shared" si="3778"/>
        <v>218.5</v>
      </c>
      <c r="N1560" s="11">
        <f t="shared" si="3779"/>
        <v>218.5</v>
      </c>
      <c r="O1560" s="11">
        <v>241.5</v>
      </c>
      <c r="P1560" s="11"/>
      <c r="Q1560" s="11"/>
      <c r="R1560" s="11">
        <f t="shared" si="3859"/>
        <v>460</v>
      </c>
      <c r="S1560" s="11">
        <f t="shared" si="3860"/>
        <v>218.5</v>
      </c>
      <c r="T1560" s="11">
        <f t="shared" si="3861"/>
        <v>218.5</v>
      </c>
      <c r="U1560" s="11"/>
      <c r="V1560" s="11"/>
      <c r="W1560" s="11"/>
      <c r="X1560" s="11">
        <f t="shared" si="3865"/>
        <v>460</v>
      </c>
      <c r="Y1560" s="11">
        <f t="shared" si="3866"/>
        <v>218.5</v>
      </c>
      <c r="Z1560" s="11">
        <f t="shared" si="3867"/>
        <v>218.5</v>
      </c>
      <c r="AA1560" s="11"/>
      <c r="AB1560" s="11"/>
      <c r="AC1560" s="11"/>
      <c r="AD1560" s="11">
        <f t="shared" si="3871"/>
        <v>460</v>
      </c>
      <c r="AE1560" s="11">
        <f t="shared" si="3872"/>
        <v>218.5</v>
      </c>
      <c r="AF1560" s="11">
        <f t="shared" si="3873"/>
        <v>218.5</v>
      </c>
      <c r="AG1560" s="11"/>
      <c r="AH1560" s="11">
        <f t="shared" si="3875"/>
        <v>460</v>
      </c>
      <c r="AI1560" s="11">
        <f t="shared" si="3876"/>
        <v>218.5</v>
      </c>
      <c r="AJ1560" s="11">
        <f t="shared" si="3877"/>
        <v>218.5</v>
      </c>
      <c r="AK1560" s="11"/>
      <c r="AL1560" s="11"/>
      <c r="AM1560" s="11"/>
      <c r="AN1560" s="11">
        <f t="shared" si="3881"/>
        <v>460</v>
      </c>
      <c r="AO1560" s="11">
        <f t="shared" si="3882"/>
        <v>218.5</v>
      </c>
      <c r="AP1560" s="11">
        <f t="shared" si="3883"/>
        <v>218.5</v>
      </c>
      <c r="AQ1560" s="11"/>
      <c r="AR1560" s="11"/>
      <c r="AS1560" s="11"/>
      <c r="AT1560" s="11">
        <f t="shared" si="3887"/>
        <v>460</v>
      </c>
      <c r="AU1560" s="11">
        <f t="shared" si="3888"/>
        <v>218.5</v>
      </c>
      <c r="AV1560" s="11">
        <f t="shared" si="3889"/>
        <v>218.5</v>
      </c>
      <c r="AW1560" s="11"/>
      <c r="AX1560" s="11"/>
      <c r="AY1560" s="11"/>
      <c r="AZ1560" s="11">
        <f t="shared" si="3893"/>
        <v>460</v>
      </c>
      <c r="BA1560" s="11">
        <f t="shared" si="3894"/>
        <v>218.5</v>
      </c>
      <c r="BB1560" s="11">
        <f t="shared" si="3895"/>
        <v>218.5</v>
      </c>
      <c r="BC1560" s="11"/>
      <c r="BD1560" s="11"/>
      <c r="BE1560" s="11"/>
      <c r="BF1560" s="11">
        <f t="shared" si="3899"/>
        <v>460</v>
      </c>
      <c r="BG1560" s="11">
        <f t="shared" si="3900"/>
        <v>218.5</v>
      </c>
      <c r="BH1560" s="11">
        <f t="shared" si="3901"/>
        <v>218.5</v>
      </c>
      <c r="BI1560" s="11"/>
      <c r="BJ1560" s="11"/>
      <c r="BK1560" s="11"/>
      <c r="BL1560" s="11">
        <f t="shared" si="3848"/>
        <v>460</v>
      </c>
      <c r="BM1560" s="11"/>
      <c r="BN1560" s="43">
        <f t="shared" si="3910"/>
        <v>460</v>
      </c>
      <c r="BO1560" s="11">
        <f t="shared" si="3761"/>
        <v>218.5</v>
      </c>
      <c r="BP1560" s="11"/>
      <c r="BQ1560" s="43">
        <f t="shared" si="3911"/>
        <v>218.5</v>
      </c>
      <c r="BR1560" s="11">
        <f t="shared" si="3762"/>
        <v>218.5</v>
      </c>
      <c r="BS1560" s="11"/>
      <c r="BT1560" s="43">
        <f t="shared" si="3912"/>
        <v>218.5</v>
      </c>
      <c r="BU1560" s="11"/>
      <c r="BV1560" s="21"/>
      <c r="BW1560" s="21"/>
      <c r="BX1560" s="1" t="str">
        <f t="shared" si="3763"/>
        <v>0113</v>
      </c>
    </row>
    <row r="1561" spans="1:76" ht="31.2" customHeight="1" x14ac:dyDescent="0.3">
      <c r="A1561" s="62" t="s">
        <v>999</v>
      </c>
      <c r="B1561" s="63"/>
      <c r="C1561" s="62"/>
      <c r="D1561" s="62"/>
      <c r="E1561" s="64" t="s">
        <v>1000</v>
      </c>
      <c r="F1561" s="11">
        <f t="shared" si="3907"/>
        <v>109816.2</v>
      </c>
      <c r="G1561" s="11">
        <f t="shared" si="3908"/>
        <v>109816.2</v>
      </c>
      <c r="H1561" s="11">
        <f t="shared" si="3909"/>
        <v>109816.2</v>
      </c>
      <c r="I1561" s="11">
        <f t="shared" si="3853"/>
        <v>0</v>
      </c>
      <c r="J1561" s="11">
        <f t="shared" si="3854"/>
        <v>0</v>
      </c>
      <c r="K1561" s="11">
        <f t="shared" si="3855"/>
        <v>0</v>
      </c>
      <c r="L1561" s="11">
        <f t="shared" si="3777"/>
        <v>109816.2</v>
      </c>
      <c r="M1561" s="11">
        <f t="shared" si="3778"/>
        <v>109816.2</v>
      </c>
      <c r="N1561" s="11">
        <f t="shared" si="3779"/>
        <v>109816.2</v>
      </c>
      <c r="O1561" s="11">
        <f t="shared" si="3856"/>
        <v>612</v>
      </c>
      <c r="P1561" s="11">
        <f t="shared" si="3857"/>
        <v>0</v>
      </c>
      <c r="Q1561" s="11">
        <f t="shared" si="3858"/>
        <v>0</v>
      </c>
      <c r="R1561" s="11">
        <f t="shared" si="3859"/>
        <v>110428.2</v>
      </c>
      <c r="S1561" s="11">
        <f t="shared" si="3860"/>
        <v>109816.2</v>
      </c>
      <c r="T1561" s="11">
        <f t="shared" si="3861"/>
        <v>109816.2</v>
      </c>
      <c r="U1561" s="11">
        <f t="shared" si="3862"/>
        <v>0</v>
      </c>
      <c r="V1561" s="11">
        <f t="shared" si="3863"/>
        <v>0</v>
      </c>
      <c r="W1561" s="11">
        <f t="shared" si="3864"/>
        <v>0</v>
      </c>
      <c r="X1561" s="11">
        <f t="shared" si="3865"/>
        <v>110428.2</v>
      </c>
      <c r="Y1561" s="11">
        <f t="shared" si="3866"/>
        <v>109816.2</v>
      </c>
      <c r="Z1561" s="11">
        <f t="shared" si="3867"/>
        <v>109816.2</v>
      </c>
      <c r="AA1561" s="11">
        <f t="shared" si="3868"/>
        <v>0</v>
      </c>
      <c r="AB1561" s="11">
        <f t="shared" si="3869"/>
        <v>0</v>
      </c>
      <c r="AC1561" s="11">
        <f t="shared" si="3870"/>
        <v>0</v>
      </c>
      <c r="AD1561" s="11">
        <f t="shared" si="3871"/>
        <v>110428.2</v>
      </c>
      <c r="AE1561" s="11">
        <f t="shared" si="3872"/>
        <v>109816.2</v>
      </c>
      <c r="AF1561" s="11">
        <f t="shared" si="3873"/>
        <v>109816.2</v>
      </c>
      <c r="AG1561" s="11">
        <f t="shared" si="3874"/>
        <v>0</v>
      </c>
      <c r="AH1561" s="11">
        <f t="shared" si="3875"/>
        <v>110428.2</v>
      </c>
      <c r="AI1561" s="11">
        <f t="shared" si="3876"/>
        <v>109816.2</v>
      </c>
      <c r="AJ1561" s="11">
        <f t="shared" si="3877"/>
        <v>109816.2</v>
      </c>
      <c r="AK1561" s="11">
        <f t="shared" si="3878"/>
        <v>0</v>
      </c>
      <c r="AL1561" s="11">
        <f t="shared" si="3879"/>
        <v>0</v>
      </c>
      <c r="AM1561" s="11">
        <f t="shared" si="3880"/>
        <v>0</v>
      </c>
      <c r="AN1561" s="11">
        <f t="shared" si="3881"/>
        <v>110428.2</v>
      </c>
      <c r="AO1561" s="11">
        <f t="shared" si="3882"/>
        <v>109816.2</v>
      </c>
      <c r="AP1561" s="11">
        <f t="shared" si="3883"/>
        <v>109816.2</v>
      </c>
      <c r="AQ1561" s="11">
        <f t="shared" si="3884"/>
        <v>0</v>
      </c>
      <c r="AR1561" s="11">
        <f t="shared" si="3885"/>
        <v>0</v>
      </c>
      <c r="AS1561" s="11">
        <f t="shared" si="3886"/>
        <v>0</v>
      </c>
      <c r="AT1561" s="11">
        <f t="shared" si="3887"/>
        <v>110428.2</v>
      </c>
      <c r="AU1561" s="11">
        <f t="shared" si="3888"/>
        <v>109816.2</v>
      </c>
      <c r="AV1561" s="11">
        <f t="shared" si="3889"/>
        <v>109816.2</v>
      </c>
      <c r="AW1561" s="11">
        <f t="shared" si="3890"/>
        <v>0</v>
      </c>
      <c r="AX1561" s="11">
        <f t="shared" si="3891"/>
        <v>0</v>
      </c>
      <c r="AY1561" s="11">
        <f t="shared" si="3892"/>
        <v>0</v>
      </c>
      <c r="AZ1561" s="11">
        <f t="shared" si="3893"/>
        <v>110428.2</v>
      </c>
      <c r="BA1561" s="11">
        <f t="shared" si="3894"/>
        <v>109816.2</v>
      </c>
      <c r="BB1561" s="11">
        <f t="shared" si="3895"/>
        <v>109816.2</v>
      </c>
      <c r="BC1561" s="11">
        <f t="shared" si="3896"/>
        <v>0</v>
      </c>
      <c r="BD1561" s="11">
        <f t="shared" si="3897"/>
        <v>0</v>
      </c>
      <c r="BE1561" s="11">
        <f t="shared" si="3898"/>
        <v>0</v>
      </c>
      <c r="BF1561" s="11">
        <f t="shared" si="3899"/>
        <v>110428.2</v>
      </c>
      <c r="BG1561" s="11">
        <f t="shared" si="3900"/>
        <v>109816.2</v>
      </c>
      <c r="BH1561" s="11">
        <f t="shared" si="3901"/>
        <v>109816.2</v>
      </c>
      <c r="BI1561" s="11">
        <f t="shared" si="3902"/>
        <v>0</v>
      </c>
      <c r="BJ1561" s="11">
        <f t="shared" si="3903"/>
        <v>0</v>
      </c>
      <c r="BK1561" s="11">
        <f t="shared" si="3904"/>
        <v>0</v>
      </c>
      <c r="BL1561" s="11">
        <f t="shared" si="3848"/>
        <v>110428.2</v>
      </c>
      <c r="BM1561" s="11">
        <f t="shared" si="3905"/>
        <v>0</v>
      </c>
      <c r="BN1561" s="43">
        <f t="shared" si="3910"/>
        <v>110428.2</v>
      </c>
      <c r="BO1561" s="11">
        <f t="shared" ref="BO1561:BO1624" si="3913">BG1561+BJ1561</f>
        <v>109816.2</v>
      </c>
      <c r="BP1561" s="11">
        <f t="shared" si="3906"/>
        <v>0</v>
      </c>
      <c r="BQ1561" s="43">
        <f t="shared" si="3911"/>
        <v>109816.2</v>
      </c>
      <c r="BR1561" s="11">
        <f t="shared" ref="BR1561:BR1624" si="3914">BH1561+BK1561</f>
        <v>109816.2</v>
      </c>
      <c r="BS1561" s="11">
        <f t="shared" si="3906"/>
        <v>0</v>
      </c>
      <c r="BT1561" s="43">
        <f t="shared" si="3912"/>
        <v>109816.2</v>
      </c>
      <c r="BU1561" s="11">
        <f t="shared" si="3906"/>
        <v>0</v>
      </c>
      <c r="BV1561" s="21"/>
      <c r="BW1561" s="21"/>
      <c r="BX1561" s="1" t="str">
        <f t="shared" ref="BX1561:BX1624" si="3915">CONCATENATE(C1561,D1561)</f>
        <v/>
      </c>
    </row>
    <row r="1562" spans="1:76" ht="31.2" customHeight="1" x14ac:dyDescent="0.3">
      <c r="A1562" s="62" t="s">
        <v>999</v>
      </c>
      <c r="B1562" s="63" t="s">
        <v>64</v>
      </c>
      <c r="C1562" s="62"/>
      <c r="D1562" s="62"/>
      <c r="E1562" s="64" t="s">
        <v>65</v>
      </c>
      <c r="F1562" s="11">
        <f t="shared" si="3907"/>
        <v>109816.2</v>
      </c>
      <c r="G1562" s="11">
        <f t="shared" si="3908"/>
        <v>109816.2</v>
      </c>
      <c r="H1562" s="11">
        <f t="shared" si="3909"/>
        <v>109816.2</v>
      </c>
      <c r="I1562" s="11">
        <f t="shared" si="3853"/>
        <v>0</v>
      </c>
      <c r="J1562" s="11">
        <f t="shared" si="3854"/>
        <v>0</v>
      </c>
      <c r="K1562" s="11">
        <f t="shared" si="3855"/>
        <v>0</v>
      </c>
      <c r="L1562" s="11">
        <f t="shared" si="3777"/>
        <v>109816.2</v>
      </c>
      <c r="M1562" s="11">
        <f t="shared" si="3778"/>
        <v>109816.2</v>
      </c>
      <c r="N1562" s="11">
        <f t="shared" si="3779"/>
        <v>109816.2</v>
      </c>
      <c r="O1562" s="11">
        <f t="shared" si="3856"/>
        <v>612</v>
      </c>
      <c r="P1562" s="11">
        <f t="shared" si="3857"/>
        <v>0</v>
      </c>
      <c r="Q1562" s="11">
        <f t="shared" si="3858"/>
        <v>0</v>
      </c>
      <c r="R1562" s="11">
        <f t="shared" si="3859"/>
        <v>110428.2</v>
      </c>
      <c r="S1562" s="11">
        <f t="shared" si="3860"/>
        <v>109816.2</v>
      </c>
      <c r="T1562" s="11">
        <f t="shared" si="3861"/>
        <v>109816.2</v>
      </c>
      <c r="U1562" s="11">
        <f t="shared" si="3862"/>
        <v>0</v>
      </c>
      <c r="V1562" s="11">
        <f t="shared" si="3863"/>
        <v>0</v>
      </c>
      <c r="W1562" s="11">
        <f t="shared" si="3864"/>
        <v>0</v>
      </c>
      <c r="X1562" s="11">
        <f t="shared" si="3865"/>
        <v>110428.2</v>
      </c>
      <c r="Y1562" s="11">
        <f t="shared" si="3866"/>
        <v>109816.2</v>
      </c>
      <c r="Z1562" s="11">
        <f t="shared" si="3867"/>
        <v>109816.2</v>
      </c>
      <c r="AA1562" s="11">
        <f t="shared" si="3868"/>
        <v>0</v>
      </c>
      <c r="AB1562" s="11">
        <f t="shared" si="3869"/>
        <v>0</v>
      </c>
      <c r="AC1562" s="11">
        <f t="shared" si="3870"/>
        <v>0</v>
      </c>
      <c r="AD1562" s="11">
        <f t="shared" si="3871"/>
        <v>110428.2</v>
      </c>
      <c r="AE1562" s="11">
        <f t="shared" si="3872"/>
        <v>109816.2</v>
      </c>
      <c r="AF1562" s="11">
        <f t="shared" si="3873"/>
        <v>109816.2</v>
      </c>
      <c r="AG1562" s="11">
        <f t="shared" si="3874"/>
        <v>0</v>
      </c>
      <c r="AH1562" s="11">
        <f t="shared" si="3875"/>
        <v>110428.2</v>
      </c>
      <c r="AI1562" s="11">
        <f t="shared" si="3876"/>
        <v>109816.2</v>
      </c>
      <c r="AJ1562" s="11">
        <f t="shared" si="3877"/>
        <v>109816.2</v>
      </c>
      <c r="AK1562" s="11">
        <f t="shared" si="3878"/>
        <v>0</v>
      </c>
      <c r="AL1562" s="11">
        <f t="shared" si="3879"/>
        <v>0</v>
      </c>
      <c r="AM1562" s="11">
        <f t="shared" si="3880"/>
        <v>0</v>
      </c>
      <c r="AN1562" s="11">
        <f t="shared" si="3881"/>
        <v>110428.2</v>
      </c>
      <c r="AO1562" s="11">
        <f t="shared" si="3882"/>
        <v>109816.2</v>
      </c>
      <c r="AP1562" s="11">
        <f t="shared" si="3883"/>
        <v>109816.2</v>
      </c>
      <c r="AQ1562" s="11">
        <f t="shared" si="3884"/>
        <v>0</v>
      </c>
      <c r="AR1562" s="11">
        <f t="shared" si="3885"/>
        <v>0</v>
      </c>
      <c r="AS1562" s="11">
        <f t="shared" si="3886"/>
        <v>0</v>
      </c>
      <c r="AT1562" s="11">
        <f t="shared" si="3887"/>
        <v>110428.2</v>
      </c>
      <c r="AU1562" s="11">
        <f t="shared" si="3888"/>
        <v>109816.2</v>
      </c>
      <c r="AV1562" s="11">
        <f t="shared" si="3889"/>
        <v>109816.2</v>
      </c>
      <c r="AW1562" s="11">
        <f t="shared" si="3890"/>
        <v>0</v>
      </c>
      <c r="AX1562" s="11">
        <f t="shared" si="3891"/>
        <v>0</v>
      </c>
      <c r="AY1562" s="11">
        <f t="shared" si="3892"/>
        <v>0</v>
      </c>
      <c r="AZ1562" s="11">
        <f t="shared" si="3893"/>
        <v>110428.2</v>
      </c>
      <c r="BA1562" s="11">
        <f t="shared" si="3894"/>
        <v>109816.2</v>
      </c>
      <c r="BB1562" s="11">
        <f t="shared" si="3895"/>
        <v>109816.2</v>
      </c>
      <c r="BC1562" s="11">
        <f t="shared" si="3896"/>
        <v>0</v>
      </c>
      <c r="BD1562" s="11">
        <f t="shared" si="3897"/>
        <v>0</v>
      </c>
      <c r="BE1562" s="11">
        <f t="shared" si="3898"/>
        <v>0</v>
      </c>
      <c r="BF1562" s="11">
        <f t="shared" si="3899"/>
        <v>110428.2</v>
      </c>
      <c r="BG1562" s="11">
        <f t="shared" si="3900"/>
        <v>109816.2</v>
      </c>
      <c r="BH1562" s="11">
        <f t="shared" si="3901"/>
        <v>109816.2</v>
      </c>
      <c r="BI1562" s="11">
        <f t="shared" si="3902"/>
        <v>0</v>
      </c>
      <c r="BJ1562" s="11">
        <f t="shared" si="3903"/>
        <v>0</v>
      </c>
      <c r="BK1562" s="11">
        <f t="shared" si="3904"/>
        <v>0</v>
      </c>
      <c r="BL1562" s="11">
        <f t="shared" si="3848"/>
        <v>110428.2</v>
      </c>
      <c r="BM1562" s="11">
        <f t="shared" si="3905"/>
        <v>0</v>
      </c>
      <c r="BN1562" s="43">
        <f t="shared" si="3910"/>
        <v>110428.2</v>
      </c>
      <c r="BO1562" s="11">
        <f t="shared" si="3913"/>
        <v>109816.2</v>
      </c>
      <c r="BP1562" s="11">
        <f t="shared" si="3906"/>
        <v>0</v>
      </c>
      <c r="BQ1562" s="43">
        <f t="shared" si="3911"/>
        <v>109816.2</v>
      </c>
      <c r="BR1562" s="11">
        <f t="shared" si="3914"/>
        <v>109816.2</v>
      </c>
      <c r="BS1562" s="11">
        <f t="shared" si="3906"/>
        <v>0</v>
      </c>
      <c r="BT1562" s="43">
        <f t="shared" si="3912"/>
        <v>109816.2</v>
      </c>
      <c r="BU1562" s="11">
        <f t="shared" si="3906"/>
        <v>0</v>
      </c>
      <c r="BV1562" s="21"/>
      <c r="BW1562" s="21"/>
      <c r="BX1562" s="1" t="str">
        <f t="shared" si="3915"/>
        <v/>
      </c>
    </row>
    <row r="1563" spans="1:76" ht="15.6" customHeight="1" x14ac:dyDescent="0.3">
      <c r="A1563" s="62" t="s">
        <v>999</v>
      </c>
      <c r="B1563" s="63">
        <v>200</v>
      </c>
      <c r="C1563" s="62" t="s">
        <v>43</v>
      </c>
      <c r="D1563" s="62" t="s">
        <v>44</v>
      </c>
      <c r="E1563" s="64" t="s">
        <v>45</v>
      </c>
      <c r="F1563" s="11">
        <v>109816.2</v>
      </c>
      <c r="G1563" s="11">
        <v>109816.2</v>
      </c>
      <c r="H1563" s="11">
        <v>109816.2</v>
      </c>
      <c r="I1563" s="11"/>
      <c r="J1563" s="11"/>
      <c r="K1563" s="11"/>
      <c r="L1563" s="11">
        <f t="shared" si="3777"/>
        <v>109816.2</v>
      </c>
      <c r="M1563" s="11">
        <f t="shared" si="3778"/>
        <v>109816.2</v>
      </c>
      <c r="N1563" s="11">
        <f t="shared" si="3779"/>
        <v>109816.2</v>
      </c>
      <c r="O1563" s="11">
        <v>612</v>
      </c>
      <c r="P1563" s="11"/>
      <c r="Q1563" s="11"/>
      <c r="R1563" s="11">
        <f t="shared" si="3859"/>
        <v>110428.2</v>
      </c>
      <c r="S1563" s="11">
        <f t="shared" si="3860"/>
        <v>109816.2</v>
      </c>
      <c r="T1563" s="11">
        <f t="shared" si="3861"/>
        <v>109816.2</v>
      </c>
      <c r="U1563" s="11"/>
      <c r="V1563" s="11"/>
      <c r="W1563" s="11"/>
      <c r="X1563" s="11">
        <f t="shared" si="3865"/>
        <v>110428.2</v>
      </c>
      <c r="Y1563" s="11">
        <f t="shared" si="3866"/>
        <v>109816.2</v>
      </c>
      <c r="Z1563" s="11">
        <f t="shared" si="3867"/>
        <v>109816.2</v>
      </c>
      <c r="AA1563" s="11"/>
      <c r="AB1563" s="11"/>
      <c r="AC1563" s="11"/>
      <c r="AD1563" s="11">
        <f t="shared" si="3871"/>
        <v>110428.2</v>
      </c>
      <c r="AE1563" s="11">
        <f t="shared" si="3872"/>
        <v>109816.2</v>
      </c>
      <c r="AF1563" s="11">
        <f t="shared" si="3873"/>
        <v>109816.2</v>
      </c>
      <c r="AG1563" s="11"/>
      <c r="AH1563" s="11">
        <f t="shared" si="3875"/>
        <v>110428.2</v>
      </c>
      <c r="AI1563" s="11">
        <f t="shared" si="3876"/>
        <v>109816.2</v>
      </c>
      <c r="AJ1563" s="11">
        <f t="shared" si="3877"/>
        <v>109816.2</v>
      </c>
      <c r="AK1563" s="11"/>
      <c r="AL1563" s="11"/>
      <c r="AM1563" s="11"/>
      <c r="AN1563" s="11">
        <f t="shared" si="3881"/>
        <v>110428.2</v>
      </c>
      <c r="AO1563" s="11">
        <f t="shared" si="3882"/>
        <v>109816.2</v>
      </c>
      <c r="AP1563" s="11">
        <f t="shared" si="3883"/>
        <v>109816.2</v>
      </c>
      <c r="AQ1563" s="11"/>
      <c r="AR1563" s="11"/>
      <c r="AS1563" s="11"/>
      <c r="AT1563" s="11">
        <f t="shared" si="3887"/>
        <v>110428.2</v>
      </c>
      <c r="AU1563" s="11">
        <f t="shared" si="3888"/>
        <v>109816.2</v>
      </c>
      <c r="AV1563" s="11">
        <f t="shared" si="3889"/>
        <v>109816.2</v>
      </c>
      <c r="AW1563" s="11"/>
      <c r="AX1563" s="11"/>
      <c r="AY1563" s="11"/>
      <c r="AZ1563" s="11">
        <f t="shared" si="3893"/>
        <v>110428.2</v>
      </c>
      <c r="BA1563" s="11">
        <f t="shared" si="3894"/>
        <v>109816.2</v>
      </c>
      <c r="BB1563" s="11">
        <f t="shared" si="3895"/>
        <v>109816.2</v>
      </c>
      <c r="BC1563" s="11"/>
      <c r="BD1563" s="11"/>
      <c r="BE1563" s="11"/>
      <c r="BF1563" s="11">
        <f t="shared" si="3899"/>
        <v>110428.2</v>
      </c>
      <c r="BG1563" s="11">
        <f t="shared" si="3900"/>
        <v>109816.2</v>
      </c>
      <c r="BH1563" s="11">
        <f t="shared" si="3901"/>
        <v>109816.2</v>
      </c>
      <c r="BI1563" s="11"/>
      <c r="BJ1563" s="11"/>
      <c r="BK1563" s="11"/>
      <c r="BL1563" s="11">
        <f t="shared" si="3848"/>
        <v>110428.2</v>
      </c>
      <c r="BM1563" s="11"/>
      <c r="BN1563" s="43">
        <f t="shared" si="3910"/>
        <v>110428.2</v>
      </c>
      <c r="BO1563" s="11">
        <f t="shared" si="3913"/>
        <v>109816.2</v>
      </c>
      <c r="BP1563" s="11"/>
      <c r="BQ1563" s="43">
        <f t="shared" si="3911"/>
        <v>109816.2</v>
      </c>
      <c r="BR1563" s="11">
        <f t="shared" si="3914"/>
        <v>109816.2</v>
      </c>
      <c r="BS1563" s="11"/>
      <c r="BT1563" s="43">
        <f t="shared" si="3912"/>
        <v>109816.2</v>
      </c>
      <c r="BU1563" s="11"/>
      <c r="BV1563" s="21"/>
      <c r="BW1563" s="21"/>
      <c r="BX1563" s="1" t="str">
        <f t="shared" si="3915"/>
        <v>0113</v>
      </c>
    </row>
    <row r="1564" spans="1:76" ht="62.4" customHeight="1" x14ac:dyDescent="0.3">
      <c r="A1564" s="62" t="s">
        <v>1001</v>
      </c>
      <c r="B1564" s="63"/>
      <c r="C1564" s="62"/>
      <c r="D1564" s="62"/>
      <c r="E1564" s="64" t="s">
        <v>1002</v>
      </c>
      <c r="F1564" s="11">
        <f t="shared" ref="F1564:K1564" si="3916">F1565+F1567+F1569</f>
        <v>3190.6000000000004</v>
      </c>
      <c r="G1564" s="11">
        <f t="shared" si="3916"/>
        <v>3222.7000000000003</v>
      </c>
      <c r="H1564" s="11">
        <f t="shared" si="3916"/>
        <v>3222.7000000000003</v>
      </c>
      <c r="I1564" s="11">
        <f t="shared" si="3916"/>
        <v>0</v>
      </c>
      <c r="J1564" s="11">
        <f t="shared" si="3916"/>
        <v>0</v>
      </c>
      <c r="K1564" s="11">
        <f t="shared" si="3916"/>
        <v>0</v>
      </c>
      <c r="L1564" s="11">
        <f t="shared" si="3777"/>
        <v>3190.6000000000004</v>
      </c>
      <c r="M1564" s="11">
        <f t="shared" si="3778"/>
        <v>3222.7000000000003</v>
      </c>
      <c r="N1564" s="11">
        <f t="shared" si="3779"/>
        <v>3222.7000000000003</v>
      </c>
      <c r="O1564" s="11">
        <f>O1565+O1567+O1569</f>
        <v>142.1</v>
      </c>
      <c r="P1564" s="11">
        <f>P1565+P1567+P1569</f>
        <v>171.3</v>
      </c>
      <c r="Q1564" s="11">
        <f>Q1565+Q1567+Q1569</f>
        <v>171.3</v>
      </c>
      <c r="R1564" s="11">
        <f t="shared" si="3859"/>
        <v>3332.7000000000003</v>
      </c>
      <c r="S1564" s="11">
        <f t="shared" si="3860"/>
        <v>3394.0000000000005</v>
      </c>
      <c r="T1564" s="11">
        <f t="shared" si="3861"/>
        <v>3394.0000000000005</v>
      </c>
      <c r="U1564" s="11">
        <f>U1565+U1567+U1569</f>
        <v>0</v>
      </c>
      <c r="V1564" s="11">
        <f>V1565+V1567+V1569</f>
        <v>0</v>
      </c>
      <c r="W1564" s="11">
        <f>W1565+W1567+W1569</f>
        <v>0</v>
      </c>
      <c r="X1564" s="11">
        <f t="shared" si="3865"/>
        <v>3332.7000000000003</v>
      </c>
      <c r="Y1564" s="11">
        <f t="shared" si="3866"/>
        <v>3394.0000000000005</v>
      </c>
      <c r="Z1564" s="11">
        <f t="shared" si="3867"/>
        <v>3394.0000000000005</v>
      </c>
      <c r="AA1564" s="11">
        <f>AA1565+AA1567+AA1569</f>
        <v>3526.5120000000002</v>
      </c>
      <c r="AB1564" s="11">
        <f>AB1565+AB1567+AB1569</f>
        <v>0</v>
      </c>
      <c r="AC1564" s="11">
        <f>AC1565+AC1567+AC1569</f>
        <v>0</v>
      </c>
      <c r="AD1564" s="11">
        <f t="shared" si="3871"/>
        <v>6859.2120000000004</v>
      </c>
      <c r="AE1564" s="11">
        <f t="shared" si="3872"/>
        <v>3394.0000000000005</v>
      </c>
      <c r="AF1564" s="11">
        <f t="shared" si="3873"/>
        <v>3394.0000000000005</v>
      </c>
      <c r="AG1564" s="11">
        <f>AG1565+AG1567+AG1569</f>
        <v>0</v>
      </c>
      <c r="AH1564" s="11">
        <f t="shared" si="3875"/>
        <v>6859.2120000000004</v>
      </c>
      <c r="AI1564" s="11">
        <f t="shared" si="3876"/>
        <v>3394.0000000000005</v>
      </c>
      <c r="AJ1564" s="11">
        <f t="shared" si="3877"/>
        <v>3394.0000000000005</v>
      </c>
      <c r="AK1564" s="11">
        <f>AK1565+AK1567+AK1569</f>
        <v>0</v>
      </c>
      <c r="AL1564" s="11">
        <f>AL1565+AL1567+AL1569</f>
        <v>0</v>
      </c>
      <c r="AM1564" s="11">
        <f>AM1565+AM1567+AM1569</f>
        <v>0</v>
      </c>
      <c r="AN1564" s="11">
        <f t="shared" si="3881"/>
        <v>6859.2120000000004</v>
      </c>
      <c r="AO1564" s="11">
        <f t="shared" si="3882"/>
        <v>3394.0000000000005</v>
      </c>
      <c r="AP1564" s="11">
        <f t="shared" si="3883"/>
        <v>3394.0000000000005</v>
      </c>
      <c r="AQ1564" s="11">
        <f>AQ1565+AQ1567+AQ1569</f>
        <v>0</v>
      </c>
      <c r="AR1564" s="11">
        <f>AR1565+AR1567+AR1569</f>
        <v>0</v>
      </c>
      <c r="AS1564" s="11">
        <f>AS1565+AS1567+AS1569</f>
        <v>0</v>
      </c>
      <c r="AT1564" s="11">
        <f t="shared" si="3887"/>
        <v>6859.2120000000004</v>
      </c>
      <c r="AU1564" s="11">
        <f t="shared" si="3888"/>
        <v>3394.0000000000005</v>
      </c>
      <c r="AV1564" s="11">
        <f t="shared" si="3889"/>
        <v>3394.0000000000005</v>
      </c>
      <c r="AW1564" s="11">
        <f>AW1565+AW1567+AW1569</f>
        <v>0</v>
      </c>
      <c r="AX1564" s="11">
        <f>AX1565+AX1567+AX1569</f>
        <v>0</v>
      </c>
      <c r="AY1564" s="11">
        <f>AY1565+AY1567+AY1569</f>
        <v>0</v>
      </c>
      <c r="AZ1564" s="11">
        <f t="shared" si="3893"/>
        <v>6859.2120000000004</v>
      </c>
      <c r="BA1564" s="11">
        <f t="shared" si="3894"/>
        <v>3394.0000000000005</v>
      </c>
      <c r="BB1564" s="11">
        <f t="shared" si="3895"/>
        <v>3394.0000000000005</v>
      </c>
      <c r="BC1564" s="11">
        <f>BC1565+BC1567+BC1569</f>
        <v>0</v>
      </c>
      <c r="BD1564" s="11">
        <f>BD1565+BD1567+BD1569</f>
        <v>0</v>
      </c>
      <c r="BE1564" s="11">
        <f>BE1565+BE1567+BE1569</f>
        <v>0</v>
      </c>
      <c r="BF1564" s="11">
        <f t="shared" si="3899"/>
        <v>6859.2120000000004</v>
      </c>
      <c r="BG1564" s="11">
        <f t="shared" si="3900"/>
        <v>3394.0000000000005</v>
      </c>
      <c r="BH1564" s="11">
        <f t="shared" si="3901"/>
        <v>3394.0000000000005</v>
      </c>
      <c r="BI1564" s="11">
        <f>BI1565+BI1567+BI1569</f>
        <v>0</v>
      </c>
      <c r="BJ1564" s="11">
        <f>BJ1565+BJ1567+BJ1569</f>
        <v>0</v>
      </c>
      <c r="BK1564" s="11">
        <f>BK1565+BK1567+BK1569</f>
        <v>0</v>
      </c>
      <c r="BL1564" s="11">
        <f t="shared" si="3848"/>
        <v>6859.2120000000004</v>
      </c>
      <c r="BM1564" s="11">
        <f>BM1565+BM1567+BM1569</f>
        <v>0</v>
      </c>
      <c r="BN1564" s="43">
        <f t="shared" si="3910"/>
        <v>6859.2120000000004</v>
      </c>
      <c r="BO1564" s="11">
        <f t="shared" si="3913"/>
        <v>3394.0000000000005</v>
      </c>
      <c r="BP1564" s="11">
        <f>BP1565+BP1567+BP1569</f>
        <v>0</v>
      </c>
      <c r="BQ1564" s="43">
        <f t="shared" si="3911"/>
        <v>3394.0000000000005</v>
      </c>
      <c r="BR1564" s="11">
        <f t="shared" si="3914"/>
        <v>3394.0000000000005</v>
      </c>
      <c r="BS1564" s="11">
        <f>BS1565+BS1567+BS1569</f>
        <v>0</v>
      </c>
      <c r="BT1564" s="43">
        <f t="shared" si="3912"/>
        <v>3394.0000000000005</v>
      </c>
      <c r="BU1564" s="11">
        <f>BU1565+BU1567+BU1569</f>
        <v>0</v>
      </c>
      <c r="BV1564" s="21"/>
      <c r="BW1564" s="21"/>
      <c r="BX1564" s="1" t="str">
        <f t="shared" si="3915"/>
        <v/>
      </c>
    </row>
    <row r="1565" spans="1:76" ht="78" customHeight="1" x14ac:dyDescent="0.3">
      <c r="A1565" s="62" t="s">
        <v>1001</v>
      </c>
      <c r="B1565" s="63" t="s">
        <v>167</v>
      </c>
      <c r="C1565" s="62"/>
      <c r="D1565" s="62"/>
      <c r="E1565" s="64" t="s">
        <v>168</v>
      </c>
      <c r="F1565" s="11">
        <f t="shared" ref="F1565:K1565" si="3917">F1566</f>
        <v>1014.4</v>
      </c>
      <c r="G1565" s="11">
        <f t="shared" si="3917"/>
        <v>1046.5</v>
      </c>
      <c r="H1565" s="11">
        <f t="shared" si="3917"/>
        <v>1046.5</v>
      </c>
      <c r="I1565" s="11">
        <f t="shared" si="3917"/>
        <v>0</v>
      </c>
      <c r="J1565" s="11">
        <f t="shared" si="3917"/>
        <v>0</v>
      </c>
      <c r="K1565" s="11">
        <f t="shared" si="3917"/>
        <v>0</v>
      </c>
      <c r="L1565" s="11">
        <f t="shared" si="3777"/>
        <v>1014.4</v>
      </c>
      <c r="M1565" s="11">
        <f t="shared" si="3778"/>
        <v>1046.5</v>
      </c>
      <c r="N1565" s="11">
        <f t="shared" si="3779"/>
        <v>1046.5</v>
      </c>
      <c r="O1565" s="11">
        <f>O1566</f>
        <v>142.1</v>
      </c>
      <c r="P1565" s="11">
        <f>P1566</f>
        <v>171.3</v>
      </c>
      <c r="Q1565" s="11">
        <f>Q1566</f>
        <v>171.3</v>
      </c>
      <c r="R1565" s="11">
        <f t="shared" si="3859"/>
        <v>1156.5</v>
      </c>
      <c r="S1565" s="11">
        <f t="shared" si="3860"/>
        <v>1217.8</v>
      </c>
      <c r="T1565" s="11">
        <f t="shared" si="3861"/>
        <v>1217.8</v>
      </c>
      <c r="U1565" s="11">
        <f>U1566</f>
        <v>0</v>
      </c>
      <c r="V1565" s="11">
        <f>V1566</f>
        <v>0</v>
      </c>
      <c r="W1565" s="11">
        <f>W1566</f>
        <v>0</v>
      </c>
      <c r="X1565" s="11">
        <f t="shared" si="3865"/>
        <v>1156.5</v>
      </c>
      <c r="Y1565" s="11">
        <f t="shared" si="3866"/>
        <v>1217.8</v>
      </c>
      <c r="Z1565" s="11">
        <f t="shared" si="3867"/>
        <v>1217.8</v>
      </c>
      <c r="AA1565" s="11">
        <f>AA1566</f>
        <v>0</v>
      </c>
      <c r="AB1565" s="11">
        <f>AB1566</f>
        <v>0</v>
      </c>
      <c r="AC1565" s="11">
        <f>AC1566</f>
        <v>0</v>
      </c>
      <c r="AD1565" s="11">
        <f t="shared" si="3871"/>
        <v>1156.5</v>
      </c>
      <c r="AE1565" s="11">
        <f t="shared" si="3872"/>
        <v>1217.8</v>
      </c>
      <c r="AF1565" s="11">
        <f t="shared" si="3873"/>
        <v>1217.8</v>
      </c>
      <c r="AG1565" s="11">
        <f>AG1566</f>
        <v>0</v>
      </c>
      <c r="AH1565" s="11">
        <f t="shared" si="3875"/>
        <v>1156.5</v>
      </c>
      <c r="AI1565" s="11">
        <f t="shared" si="3876"/>
        <v>1217.8</v>
      </c>
      <c r="AJ1565" s="11">
        <f t="shared" si="3877"/>
        <v>1217.8</v>
      </c>
      <c r="AK1565" s="11">
        <f>AK1566</f>
        <v>0</v>
      </c>
      <c r="AL1565" s="11">
        <f>AL1566</f>
        <v>0</v>
      </c>
      <c r="AM1565" s="11">
        <f>AM1566</f>
        <v>0</v>
      </c>
      <c r="AN1565" s="11">
        <f t="shared" si="3881"/>
        <v>1156.5</v>
      </c>
      <c r="AO1565" s="11">
        <f t="shared" si="3882"/>
        <v>1217.8</v>
      </c>
      <c r="AP1565" s="11">
        <f t="shared" si="3883"/>
        <v>1217.8</v>
      </c>
      <c r="AQ1565" s="11">
        <f>AQ1566</f>
        <v>0</v>
      </c>
      <c r="AR1565" s="11">
        <f>AR1566</f>
        <v>0</v>
      </c>
      <c r="AS1565" s="11">
        <f>AS1566</f>
        <v>0</v>
      </c>
      <c r="AT1565" s="11">
        <f t="shared" si="3887"/>
        <v>1156.5</v>
      </c>
      <c r="AU1565" s="11">
        <f t="shared" si="3888"/>
        <v>1217.8</v>
      </c>
      <c r="AV1565" s="11">
        <f t="shared" si="3889"/>
        <v>1217.8</v>
      </c>
      <c r="AW1565" s="11">
        <f>AW1566</f>
        <v>0</v>
      </c>
      <c r="AX1565" s="11">
        <f>AX1566</f>
        <v>0</v>
      </c>
      <c r="AY1565" s="11">
        <f>AY1566</f>
        <v>0</v>
      </c>
      <c r="AZ1565" s="11">
        <f t="shared" si="3893"/>
        <v>1156.5</v>
      </c>
      <c r="BA1565" s="11">
        <f t="shared" si="3894"/>
        <v>1217.8</v>
      </c>
      <c r="BB1565" s="11">
        <f t="shared" si="3895"/>
        <v>1217.8</v>
      </c>
      <c r="BC1565" s="11">
        <f>BC1566</f>
        <v>0</v>
      </c>
      <c r="BD1565" s="11">
        <f>BD1566</f>
        <v>0</v>
      </c>
      <c r="BE1565" s="11">
        <f>BE1566</f>
        <v>0</v>
      </c>
      <c r="BF1565" s="11">
        <f t="shared" si="3899"/>
        <v>1156.5</v>
      </c>
      <c r="BG1565" s="11">
        <f t="shared" si="3900"/>
        <v>1217.8</v>
      </c>
      <c r="BH1565" s="11">
        <f t="shared" si="3901"/>
        <v>1217.8</v>
      </c>
      <c r="BI1565" s="11">
        <f>BI1566</f>
        <v>0</v>
      </c>
      <c r="BJ1565" s="11">
        <f>BJ1566</f>
        <v>0</v>
      </c>
      <c r="BK1565" s="11">
        <f>BK1566</f>
        <v>0</v>
      </c>
      <c r="BL1565" s="11">
        <f t="shared" si="3848"/>
        <v>1156.5</v>
      </c>
      <c r="BM1565" s="11">
        <f>BM1566</f>
        <v>0</v>
      </c>
      <c r="BN1565" s="43">
        <f t="shared" si="3910"/>
        <v>1156.5</v>
      </c>
      <c r="BO1565" s="11">
        <f t="shared" si="3913"/>
        <v>1217.8</v>
      </c>
      <c r="BP1565" s="11">
        <f>BP1566</f>
        <v>0</v>
      </c>
      <c r="BQ1565" s="43">
        <f t="shared" si="3911"/>
        <v>1217.8</v>
      </c>
      <c r="BR1565" s="11">
        <f t="shared" si="3914"/>
        <v>1217.8</v>
      </c>
      <c r="BS1565" s="11">
        <f>BS1566</f>
        <v>0</v>
      </c>
      <c r="BT1565" s="43">
        <f t="shared" si="3912"/>
        <v>1217.8</v>
      </c>
      <c r="BU1565" s="11">
        <f>BU1566</f>
        <v>0</v>
      </c>
      <c r="BV1565" s="21"/>
      <c r="BW1565" s="21"/>
      <c r="BX1565" s="1" t="str">
        <f t="shared" si="3915"/>
        <v/>
      </c>
    </row>
    <row r="1566" spans="1:76" ht="46.8" customHeight="1" x14ac:dyDescent="0.3">
      <c r="A1566" s="62" t="s">
        <v>1001</v>
      </c>
      <c r="B1566" s="63">
        <v>100</v>
      </c>
      <c r="C1566" s="62" t="s">
        <v>67</v>
      </c>
      <c r="D1566" s="62" t="s">
        <v>188</v>
      </c>
      <c r="E1566" s="64" t="s">
        <v>189</v>
      </c>
      <c r="F1566" s="11">
        <v>1014.4</v>
      </c>
      <c r="G1566" s="11">
        <v>1046.5</v>
      </c>
      <c r="H1566" s="11">
        <v>1046.5</v>
      </c>
      <c r="I1566" s="11"/>
      <c r="J1566" s="11"/>
      <c r="K1566" s="11"/>
      <c r="L1566" s="11">
        <f t="shared" si="3777"/>
        <v>1014.4</v>
      </c>
      <c r="M1566" s="11">
        <f t="shared" si="3778"/>
        <v>1046.5</v>
      </c>
      <c r="N1566" s="11">
        <f t="shared" si="3779"/>
        <v>1046.5</v>
      </c>
      <c r="O1566" s="11">
        <v>142.1</v>
      </c>
      <c r="P1566" s="11">
        <v>171.3</v>
      </c>
      <c r="Q1566" s="11">
        <v>171.3</v>
      </c>
      <c r="R1566" s="11">
        <f t="shared" si="3859"/>
        <v>1156.5</v>
      </c>
      <c r="S1566" s="11">
        <f t="shared" si="3860"/>
        <v>1217.8</v>
      </c>
      <c r="T1566" s="11">
        <f t="shared" si="3861"/>
        <v>1217.8</v>
      </c>
      <c r="U1566" s="11"/>
      <c r="V1566" s="11"/>
      <c r="W1566" s="11"/>
      <c r="X1566" s="11">
        <f t="shared" si="3865"/>
        <v>1156.5</v>
      </c>
      <c r="Y1566" s="11">
        <f t="shared" si="3866"/>
        <v>1217.8</v>
      </c>
      <c r="Z1566" s="11">
        <f t="shared" si="3867"/>
        <v>1217.8</v>
      </c>
      <c r="AA1566" s="11"/>
      <c r="AB1566" s="11"/>
      <c r="AC1566" s="11"/>
      <c r="AD1566" s="11">
        <f t="shared" si="3871"/>
        <v>1156.5</v>
      </c>
      <c r="AE1566" s="11">
        <f t="shared" si="3872"/>
        <v>1217.8</v>
      </c>
      <c r="AF1566" s="11">
        <f t="shared" si="3873"/>
        <v>1217.8</v>
      </c>
      <c r="AG1566" s="11"/>
      <c r="AH1566" s="11">
        <f t="shared" si="3875"/>
        <v>1156.5</v>
      </c>
      <c r="AI1566" s="11">
        <f t="shared" si="3876"/>
        <v>1217.8</v>
      </c>
      <c r="AJ1566" s="11">
        <f t="shared" si="3877"/>
        <v>1217.8</v>
      </c>
      <c r="AK1566" s="11"/>
      <c r="AL1566" s="11"/>
      <c r="AM1566" s="11"/>
      <c r="AN1566" s="11">
        <f t="shared" si="3881"/>
        <v>1156.5</v>
      </c>
      <c r="AO1566" s="11">
        <f t="shared" si="3882"/>
        <v>1217.8</v>
      </c>
      <c r="AP1566" s="11">
        <f t="shared" si="3883"/>
        <v>1217.8</v>
      </c>
      <c r="AQ1566" s="11"/>
      <c r="AR1566" s="11"/>
      <c r="AS1566" s="11"/>
      <c r="AT1566" s="11">
        <f t="shared" si="3887"/>
        <v>1156.5</v>
      </c>
      <c r="AU1566" s="11">
        <f t="shared" si="3888"/>
        <v>1217.8</v>
      </c>
      <c r="AV1566" s="11">
        <f t="shared" si="3889"/>
        <v>1217.8</v>
      </c>
      <c r="AW1566" s="11"/>
      <c r="AX1566" s="11"/>
      <c r="AY1566" s="11"/>
      <c r="AZ1566" s="11">
        <f t="shared" si="3893"/>
        <v>1156.5</v>
      </c>
      <c r="BA1566" s="11">
        <f t="shared" si="3894"/>
        <v>1217.8</v>
      </c>
      <c r="BB1566" s="11">
        <f t="shared" si="3895"/>
        <v>1217.8</v>
      </c>
      <c r="BC1566" s="11"/>
      <c r="BD1566" s="11"/>
      <c r="BE1566" s="11"/>
      <c r="BF1566" s="11">
        <f t="shared" si="3899"/>
        <v>1156.5</v>
      </c>
      <c r="BG1566" s="11">
        <f t="shared" si="3900"/>
        <v>1217.8</v>
      </c>
      <c r="BH1566" s="11">
        <f t="shared" si="3901"/>
        <v>1217.8</v>
      </c>
      <c r="BI1566" s="11"/>
      <c r="BJ1566" s="11"/>
      <c r="BK1566" s="11"/>
      <c r="BL1566" s="11">
        <f t="shared" si="3848"/>
        <v>1156.5</v>
      </c>
      <c r="BM1566" s="11"/>
      <c r="BN1566" s="43">
        <f t="shared" si="3910"/>
        <v>1156.5</v>
      </c>
      <c r="BO1566" s="11">
        <f t="shared" si="3913"/>
        <v>1217.8</v>
      </c>
      <c r="BP1566" s="11"/>
      <c r="BQ1566" s="43">
        <f t="shared" si="3911"/>
        <v>1217.8</v>
      </c>
      <c r="BR1566" s="11">
        <f t="shared" si="3914"/>
        <v>1217.8</v>
      </c>
      <c r="BS1566" s="11"/>
      <c r="BT1566" s="43">
        <f t="shared" si="3912"/>
        <v>1217.8</v>
      </c>
      <c r="BU1566" s="11"/>
      <c r="BV1566" s="21"/>
      <c r="BW1566" s="21"/>
      <c r="BX1566" s="1" t="str">
        <f t="shared" si="3915"/>
        <v>0314</v>
      </c>
    </row>
    <row r="1567" spans="1:76" ht="31.2" customHeight="1" x14ac:dyDescent="0.3">
      <c r="A1567" s="62" t="s">
        <v>1001</v>
      </c>
      <c r="B1567" s="63" t="s">
        <v>64</v>
      </c>
      <c r="C1567" s="62"/>
      <c r="D1567" s="62"/>
      <c r="E1567" s="64" t="s">
        <v>65</v>
      </c>
      <c r="F1567" s="11">
        <f t="shared" ref="F1567:K1567" si="3918">F1568</f>
        <v>2156.8000000000002</v>
      </c>
      <c r="G1567" s="11">
        <f t="shared" si="3918"/>
        <v>2156.8000000000002</v>
      </c>
      <c r="H1567" s="11">
        <f t="shared" si="3918"/>
        <v>2156.8000000000002</v>
      </c>
      <c r="I1567" s="11">
        <f t="shared" si="3918"/>
        <v>0</v>
      </c>
      <c r="J1567" s="11">
        <f t="shared" si="3918"/>
        <v>0</v>
      </c>
      <c r="K1567" s="11">
        <f t="shared" si="3918"/>
        <v>0</v>
      </c>
      <c r="L1567" s="11">
        <f t="shared" si="3777"/>
        <v>2156.8000000000002</v>
      </c>
      <c r="M1567" s="11">
        <f t="shared" si="3778"/>
        <v>2156.8000000000002</v>
      </c>
      <c r="N1567" s="11">
        <f t="shared" si="3779"/>
        <v>2156.8000000000002</v>
      </c>
      <c r="O1567" s="11">
        <f>O1568</f>
        <v>0</v>
      </c>
      <c r="P1567" s="11">
        <f>P1568</f>
        <v>0</v>
      </c>
      <c r="Q1567" s="11">
        <f>Q1568</f>
        <v>0</v>
      </c>
      <c r="R1567" s="11">
        <f t="shared" si="3859"/>
        <v>2156.8000000000002</v>
      </c>
      <c r="S1567" s="11">
        <f t="shared" si="3860"/>
        <v>2156.8000000000002</v>
      </c>
      <c r="T1567" s="11">
        <f t="shared" si="3861"/>
        <v>2156.8000000000002</v>
      </c>
      <c r="U1567" s="11">
        <f>U1568</f>
        <v>0</v>
      </c>
      <c r="V1567" s="11">
        <f>V1568</f>
        <v>0</v>
      </c>
      <c r="W1567" s="11">
        <f>W1568</f>
        <v>0</v>
      </c>
      <c r="X1567" s="11">
        <f t="shared" si="3865"/>
        <v>2156.8000000000002</v>
      </c>
      <c r="Y1567" s="11">
        <f t="shared" si="3866"/>
        <v>2156.8000000000002</v>
      </c>
      <c r="Z1567" s="11">
        <f t="shared" si="3867"/>
        <v>2156.8000000000002</v>
      </c>
      <c r="AA1567" s="11">
        <f>AA1568</f>
        <v>3526.5120000000002</v>
      </c>
      <c r="AB1567" s="11">
        <f>AB1568</f>
        <v>0</v>
      </c>
      <c r="AC1567" s="11">
        <f>AC1568</f>
        <v>0</v>
      </c>
      <c r="AD1567" s="11">
        <f t="shared" si="3871"/>
        <v>5683.3119999999999</v>
      </c>
      <c r="AE1567" s="11">
        <f t="shared" si="3872"/>
        <v>2156.8000000000002</v>
      </c>
      <c r="AF1567" s="11">
        <f t="shared" si="3873"/>
        <v>2156.8000000000002</v>
      </c>
      <c r="AG1567" s="11">
        <f>AG1568</f>
        <v>0</v>
      </c>
      <c r="AH1567" s="11">
        <f t="shared" si="3875"/>
        <v>5683.3119999999999</v>
      </c>
      <c r="AI1567" s="11">
        <f t="shared" si="3876"/>
        <v>2156.8000000000002</v>
      </c>
      <c r="AJ1567" s="11">
        <f t="shared" si="3877"/>
        <v>2156.8000000000002</v>
      </c>
      <c r="AK1567" s="11">
        <f>AK1568</f>
        <v>0</v>
      </c>
      <c r="AL1567" s="11">
        <f>AL1568</f>
        <v>0</v>
      </c>
      <c r="AM1567" s="11">
        <f>AM1568</f>
        <v>0</v>
      </c>
      <c r="AN1567" s="11">
        <f t="shared" si="3881"/>
        <v>5683.3119999999999</v>
      </c>
      <c r="AO1567" s="11">
        <f t="shared" si="3882"/>
        <v>2156.8000000000002</v>
      </c>
      <c r="AP1567" s="11">
        <f t="shared" si="3883"/>
        <v>2156.8000000000002</v>
      </c>
      <c r="AQ1567" s="11">
        <f>AQ1568</f>
        <v>0</v>
      </c>
      <c r="AR1567" s="11">
        <f>AR1568</f>
        <v>0</v>
      </c>
      <c r="AS1567" s="11">
        <f>AS1568</f>
        <v>0</v>
      </c>
      <c r="AT1567" s="11">
        <f t="shared" si="3887"/>
        <v>5683.3119999999999</v>
      </c>
      <c r="AU1567" s="11">
        <f t="shared" si="3888"/>
        <v>2156.8000000000002</v>
      </c>
      <c r="AV1567" s="11">
        <f t="shared" si="3889"/>
        <v>2156.8000000000002</v>
      </c>
      <c r="AW1567" s="11">
        <f>AW1568</f>
        <v>0</v>
      </c>
      <c r="AX1567" s="11">
        <f>AX1568</f>
        <v>0</v>
      </c>
      <c r="AY1567" s="11">
        <f>AY1568</f>
        <v>0</v>
      </c>
      <c r="AZ1567" s="11">
        <f t="shared" si="3893"/>
        <v>5683.3119999999999</v>
      </c>
      <c r="BA1567" s="11">
        <f t="shared" si="3894"/>
        <v>2156.8000000000002</v>
      </c>
      <c r="BB1567" s="11">
        <f t="shared" si="3895"/>
        <v>2156.8000000000002</v>
      </c>
      <c r="BC1567" s="11">
        <f>BC1568</f>
        <v>0</v>
      </c>
      <c r="BD1567" s="11">
        <f>BD1568</f>
        <v>0</v>
      </c>
      <c r="BE1567" s="11">
        <f>BE1568</f>
        <v>0</v>
      </c>
      <c r="BF1567" s="11">
        <f t="shared" si="3899"/>
        <v>5683.3119999999999</v>
      </c>
      <c r="BG1567" s="11">
        <f t="shared" si="3900"/>
        <v>2156.8000000000002</v>
      </c>
      <c r="BH1567" s="11">
        <f t="shared" si="3901"/>
        <v>2156.8000000000002</v>
      </c>
      <c r="BI1567" s="11">
        <f>BI1568</f>
        <v>0</v>
      </c>
      <c r="BJ1567" s="11">
        <f>BJ1568</f>
        <v>0</v>
      </c>
      <c r="BK1567" s="11">
        <f>BK1568</f>
        <v>0</v>
      </c>
      <c r="BL1567" s="11">
        <f t="shared" si="3848"/>
        <v>5683.3119999999999</v>
      </c>
      <c r="BM1567" s="11">
        <f>BM1568</f>
        <v>0</v>
      </c>
      <c r="BN1567" s="43">
        <f t="shared" si="3910"/>
        <v>5683.3119999999999</v>
      </c>
      <c r="BO1567" s="11">
        <f t="shared" si="3913"/>
        <v>2156.8000000000002</v>
      </c>
      <c r="BP1567" s="11">
        <f>BP1568</f>
        <v>0</v>
      </c>
      <c r="BQ1567" s="43">
        <f t="shared" si="3911"/>
        <v>2156.8000000000002</v>
      </c>
      <c r="BR1567" s="11">
        <f t="shared" si="3914"/>
        <v>2156.8000000000002</v>
      </c>
      <c r="BS1567" s="11">
        <f>BS1568</f>
        <v>0</v>
      </c>
      <c r="BT1567" s="43">
        <f t="shared" si="3912"/>
        <v>2156.8000000000002</v>
      </c>
      <c r="BU1567" s="11">
        <f>BU1568</f>
        <v>0</v>
      </c>
      <c r="BV1567" s="21"/>
      <c r="BW1567" s="21"/>
      <c r="BX1567" s="1" t="str">
        <f t="shared" si="3915"/>
        <v/>
      </c>
    </row>
    <row r="1568" spans="1:76" ht="46.8" customHeight="1" x14ac:dyDescent="0.3">
      <c r="A1568" s="62" t="s">
        <v>1001</v>
      </c>
      <c r="B1568" s="63">
        <v>200</v>
      </c>
      <c r="C1568" s="62" t="s">
        <v>67</v>
      </c>
      <c r="D1568" s="62" t="s">
        <v>188</v>
      </c>
      <c r="E1568" s="64" t="s">
        <v>189</v>
      </c>
      <c r="F1568" s="11">
        <v>2156.8000000000002</v>
      </c>
      <c r="G1568" s="11">
        <v>2156.8000000000002</v>
      </c>
      <c r="H1568" s="11">
        <v>2156.8000000000002</v>
      </c>
      <c r="I1568" s="11"/>
      <c r="J1568" s="11"/>
      <c r="K1568" s="11"/>
      <c r="L1568" s="11">
        <f t="shared" si="3777"/>
        <v>2156.8000000000002</v>
      </c>
      <c r="M1568" s="11">
        <f t="shared" si="3778"/>
        <v>2156.8000000000002</v>
      </c>
      <c r="N1568" s="11">
        <f t="shared" si="3779"/>
        <v>2156.8000000000002</v>
      </c>
      <c r="O1568" s="11"/>
      <c r="P1568" s="11"/>
      <c r="Q1568" s="11"/>
      <c r="R1568" s="11">
        <f t="shared" si="3859"/>
        <v>2156.8000000000002</v>
      </c>
      <c r="S1568" s="11">
        <f t="shared" si="3860"/>
        <v>2156.8000000000002</v>
      </c>
      <c r="T1568" s="11">
        <f t="shared" si="3861"/>
        <v>2156.8000000000002</v>
      </c>
      <c r="U1568" s="11"/>
      <c r="V1568" s="11"/>
      <c r="W1568" s="11"/>
      <c r="X1568" s="11">
        <f t="shared" si="3865"/>
        <v>2156.8000000000002</v>
      </c>
      <c r="Y1568" s="11">
        <f t="shared" si="3866"/>
        <v>2156.8000000000002</v>
      </c>
      <c r="Z1568" s="11">
        <f t="shared" si="3867"/>
        <v>2156.8000000000002</v>
      </c>
      <c r="AA1568" s="11">
        <v>3526.5120000000002</v>
      </c>
      <c r="AB1568" s="11"/>
      <c r="AC1568" s="11"/>
      <c r="AD1568" s="11">
        <f t="shared" si="3871"/>
        <v>5683.3119999999999</v>
      </c>
      <c r="AE1568" s="11">
        <f t="shared" si="3872"/>
        <v>2156.8000000000002</v>
      </c>
      <c r="AF1568" s="11">
        <f t="shared" si="3873"/>
        <v>2156.8000000000002</v>
      </c>
      <c r="AG1568" s="11"/>
      <c r="AH1568" s="11">
        <f t="shared" si="3875"/>
        <v>5683.3119999999999</v>
      </c>
      <c r="AI1568" s="11">
        <f t="shared" si="3876"/>
        <v>2156.8000000000002</v>
      </c>
      <c r="AJ1568" s="11">
        <f t="shared" si="3877"/>
        <v>2156.8000000000002</v>
      </c>
      <c r="AK1568" s="11"/>
      <c r="AL1568" s="11"/>
      <c r="AM1568" s="11"/>
      <c r="AN1568" s="11">
        <f t="shared" si="3881"/>
        <v>5683.3119999999999</v>
      </c>
      <c r="AO1568" s="11">
        <f t="shared" si="3882"/>
        <v>2156.8000000000002</v>
      </c>
      <c r="AP1568" s="11">
        <f t="shared" si="3883"/>
        <v>2156.8000000000002</v>
      </c>
      <c r="AQ1568" s="11"/>
      <c r="AR1568" s="11"/>
      <c r="AS1568" s="11"/>
      <c r="AT1568" s="11">
        <f t="shared" si="3887"/>
        <v>5683.3119999999999</v>
      </c>
      <c r="AU1568" s="11">
        <f t="shared" si="3888"/>
        <v>2156.8000000000002</v>
      </c>
      <c r="AV1568" s="11">
        <f t="shared" si="3889"/>
        <v>2156.8000000000002</v>
      </c>
      <c r="AW1568" s="11"/>
      <c r="AX1568" s="11"/>
      <c r="AY1568" s="11"/>
      <c r="AZ1568" s="11">
        <f t="shared" si="3893"/>
        <v>5683.3119999999999</v>
      </c>
      <c r="BA1568" s="11">
        <f t="shared" si="3894"/>
        <v>2156.8000000000002</v>
      </c>
      <c r="BB1568" s="11">
        <f t="shared" si="3895"/>
        <v>2156.8000000000002</v>
      </c>
      <c r="BC1568" s="11"/>
      <c r="BD1568" s="11"/>
      <c r="BE1568" s="11"/>
      <c r="BF1568" s="11">
        <f t="shared" si="3899"/>
        <v>5683.3119999999999</v>
      </c>
      <c r="BG1568" s="11">
        <f t="shared" si="3900"/>
        <v>2156.8000000000002</v>
      </c>
      <c r="BH1568" s="11">
        <f t="shared" si="3901"/>
        <v>2156.8000000000002</v>
      </c>
      <c r="BI1568" s="11"/>
      <c r="BJ1568" s="11"/>
      <c r="BK1568" s="11"/>
      <c r="BL1568" s="11">
        <f t="shared" si="3848"/>
        <v>5683.3119999999999</v>
      </c>
      <c r="BM1568" s="11"/>
      <c r="BN1568" s="43">
        <f t="shared" si="3910"/>
        <v>5683.3119999999999</v>
      </c>
      <c r="BO1568" s="11">
        <f t="shared" si="3913"/>
        <v>2156.8000000000002</v>
      </c>
      <c r="BP1568" s="11"/>
      <c r="BQ1568" s="43">
        <f t="shared" si="3911"/>
        <v>2156.8000000000002</v>
      </c>
      <c r="BR1568" s="11">
        <f t="shared" si="3914"/>
        <v>2156.8000000000002</v>
      </c>
      <c r="BS1568" s="11"/>
      <c r="BT1568" s="43">
        <f t="shared" si="3912"/>
        <v>2156.8000000000002</v>
      </c>
      <c r="BU1568" s="11"/>
      <c r="BV1568" s="21"/>
      <c r="BW1568" s="21"/>
      <c r="BX1568" s="1" t="str">
        <f t="shared" si="3915"/>
        <v>0314</v>
      </c>
    </row>
    <row r="1569" spans="1:76" ht="15.6" customHeight="1" x14ac:dyDescent="0.3">
      <c r="A1569" s="62" t="s">
        <v>1001</v>
      </c>
      <c r="B1569" s="63" t="s">
        <v>58</v>
      </c>
      <c r="C1569" s="62"/>
      <c r="D1569" s="62"/>
      <c r="E1569" s="64" t="s">
        <v>59</v>
      </c>
      <c r="F1569" s="11">
        <f t="shared" ref="F1569:K1569" si="3919">F1570</f>
        <v>19.399999999999999</v>
      </c>
      <c r="G1569" s="11">
        <f t="shared" si="3919"/>
        <v>19.399999999999999</v>
      </c>
      <c r="H1569" s="11">
        <f t="shared" si="3919"/>
        <v>19.399999999999999</v>
      </c>
      <c r="I1569" s="11">
        <f t="shared" si="3919"/>
        <v>0</v>
      </c>
      <c r="J1569" s="11">
        <f t="shared" si="3919"/>
        <v>0</v>
      </c>
      <c r="K1569" s="11">
        <f t="shared" si="3919"/>
        <v>0</v>
      </c>
      <c r="L1569" s="11">
        <f t="shared" si="3777"/>
        <v>19.399999999999999</v>
      </c>
      <c r="M1569" s="11">
        <f t="shared" si="3778"/>
        <v>19.399999999999999</v>
      </c>
      <c r="N1569" s="11">
        <f t="shared" si="3779"/>
        <v>19.399999999999999</v>
      </c>
      <c r="O1569" s="11">
        <f>O1570</f>
        <v>0</v>
      </c>
      <c r="P1569" s="11">
        <f>P1570</f>
        <v>0</v>
      </c>
      <c r="Q1569" s="11">
        <f>Q1570</f>
        <v>0</v>
      </c>
      <c r="R1569" s="11">
        <f t="shared" si="3859"/>
        <v>19.399999999999999</v>
      </c>
      <c r="S1569" s="11">
        <f t="shared" si="3860"/>
        <v>19.399999999999999</v>
      </c>
      <c r="T1569" s="11">
        <f t="shared" si="3861"/>
        <v>19.399999999999999</v>
      </c>
      <c r="U1569" s="11">
        <f>U1570</f>
        <v>0</v>
      </c>
      <c r="V1569" s="11">
        <f>V1570</f>
        <v>0</v>
      </c>
      <c r="W1569" s="11">
        <f>W1570</f>
        <v>0</v>
      </c>
      <c r="X1569" s="11">
        <f t="shared" si="3865"/>
        <v>19.399999999999999</v>
      </c>
      <c r="Y1569" s="11">
        <f t="shared" si="3866"/>
        <v>19.399999999999999</v>
      </c>
      <c r="Z1569" s="11">
        <f t="shared" si="3867"/>
        <v>19.399999999999999</v>
      </c>
      <c r="AA1569" s="11">
        <f>AA1570</f>
        <v>0</v>
      </c>
      <c r="AB1569" s="11">
        <f>AB1570</f>
        <v>0</v>
      </c>
      <c r="AC1569" s="11">
        <f>AC1570</f>
        <v>0</v>
      </c>
      <c r="AD1569" s="11">
        <f t="shared" si="3871"/>
        <v>19.399999999999999</v>
      </c>
      <c r="AE1569" s="11">
        <f t="shared" si="3872"/>
        <v>19.399999999999999</v>
      </c>
      <c r="AF1569" s="11">
        <f t="shared" si="3873"/>
        <v>19.399999999999999</v>
      </c>
      <c r="AG1569" s="11">
        <f>AG1570</f>
        <v>0</v>
      </c>
      <c r="AH1569" s="11">
        <f t="shared" si="3875"/>
        <v>19.399999999999999</v>
      </c>
      <c r="AI1569" s="11">
        <f t="shared" si="3876"/>
        <v>19.399999999999999</v>
      </c>
      <c r="AJ1569" s="11">
        <f t="shared" si="3877"/>
        <v>19.399999999999999</v>
      </c>
      <c r="AK1569" s="11">
        <f>AK1570</f>
        <v>0</v>
      </c>
      <c r="AL1569" s="11">
        <f>AL1570</f>
        <v>0</v>
      </c>
      <c r="AM1569" s="11">
        <f>AM1570</f>
        <v>0</v>
      </c>
      <c r="AN1569" s="11">
        <f t="shared" si="3881"/>
        <v>19.399999999999999</v>
      </c>
      <c r="AO1569" s="11">
        <f t="shared" si="3882"/>
        <v>19.399999999999999</v>
      </c>
      <c r="AP1569" s="11">
        <f t="shared" si="3883"/>
        <v>19.399999999999999</v>
      </c>
      <c r="AQ1569" s="11">
        <f>AQ1570</f>
        <v>0</v>
      </c>
      <c r="AR1569" s="11">
        <f>AR1570</f>
        <v>0</v>
      </c>
      <c r="AS1569" s="11">
        <f>AS1570</f>
        <v>0</v>
      </c>
      <c r="AT1569" s="11">
        <f t="shared" si="3887"/>
        <v>19.399999999999999</v>
      </c>
      <c r="AU1569" s="11">
        <f t="shared" si="3888"/>
        <v>19.399999999999999</v>
      </c>
      <c r="AV1569" s="11">
        <f t="shared" si="3889"/>
        <v>19.399999999999999</v>
      </c>
      <c r="AW1569" s="11">
        <f>AW1570</f>
        <v>0</v>
      </c>
      <c r="AX1569" s="11">
        <f>AX1570</f>
        <v>0</v>
      </c>
      <c r="AY1569" s="11">
        <f>AY1570</f>
        <v>0</v>
      </c>
      <c r="AZ1569" s="11">
        <f t="shared" si="3893"/>
        <v>19.399999999999999</v>
      </c>
      <c r="BA1569" s="11">
        <f t="shared" si="3894"/>
        <v>19.399999999999999</v>
      </c>
      <c r="BB1569" s="11">
        <f t="shared" si="3895"/>
        <v>19.399999999999999</v>
      </c>
      <c r="BC1569" s="11">
        <f>BC1570</f>
        <v>0</v>
      </c>
      <c r="BD1569" s="11">
        <f>BD1570</f>
        <v>0</v>
      </c>
      <c r="BE1569" s="11">
        <f>BE1570</f>
        <v>0</v>
      </c>
      <c r="BF1569" s="11">
        <f t="shared" si="3899"/>
        <v>19.399999999999999</v>
      </c>
      <c r="BG1569" s="11">
        <f t="shared" si="3900"/>
        <v>19.399999999999999</v>
      </c>
      <c r="BH1569" s="11">
        <f t="shared" si="3901"/>
        <v>19.399999999999999</v>
      </c>
      <c r="BI1569" s="11">
        <f>BI1570</f>
        <v>0</v>
      </c>
      <c r="BJ1569" s="11">
        <f>BJ1570</f>
        <v>0</v>
      </c>
      <c r="BK1569" s="11">
        <f>BK1570</f>
        <v>0</v>
      </c>
      <c r="BL1569" s="11">
        <f t="shared" si="3848"/>
        <v>19.399999999999999</v>
      </c>
      <c r="BM1569" s="11">
        <f>BM1570</f>
        <v>0</v>
      </c>
      <c r="BN1569" s="43">
        <f t="shared" si="3910"/>
        <v>19.399999999999999</v>
      </c>
      <c r="BO1569" s="11">
        <f t="shared" si="3913"/>
        <v>19.399999999999999</v>
      </c>
      <c r="BP1569" s="11">
        <f>BP1570</f>
        <v>0</v>
      </c>
      <c r="BQ1569" s="43">
        <f t="shared" si="3911"/>
        <v>19.399999999999999</v>
      </c>
      <c r="BR1569" s="11">
        <f t="shared" si="3914"/>
        <v>19.399999999999999</v>
      </c>
      <c r="BS1569" s="11">
        <f>BS1570</f>
        <v>0</v>
      </c>
      <c r="BT1569" s="43">
        <f t="shared" si="3912"/>
        <v>19.399999999999999</v>
      </c>
      <c r="BU1569" s="11">
        <f>BU1570</f>
        <v>0</v>
      </c>
      <c r="BV1569" s="21"/>
      <c r="BW1569" s="21"/>
      <c r="BX1569" s="1" t="str">
        <f t="shared" si="3915"/>
        <v/>
      </c>
    </row>
    <row r="1570" spans="1:76" ht="46.8" customHeight="1" x14ac:dyDescent="0.3">
      <c r="A1570" s="62" t="s">
        <v>1001</v>
      </c>
      <c r="B1570" s="63">
        <v>800</v>
      </c>
      <c r="C1570" s="62" t="s">
        <v>67</v>
      </c>
      <c r="D1570" s="62" t="s">
        <v>188</v>
      </c>
      <c r="E1570" s="64" t="s">
        <v>189</v>
      </c>
      <c r="F1570" s="11">
        <v>19.399999999999999</v>
      </c>
      <c r="G1570" s="11">
        <v>19.399999999999999</v>
      </c>
      <c r="H1570" s="11">
        <v>19.399999999999999</v>
      </c>
      <c r="I1570" s="11"/>
      <c r="J1570" s="11"/>
      <c r="K1570" s="11"/>
      <c r="L1570" s="11">
        <f t="shared" si="3777"/>
        <v>19.399999999999999</v>
      </c>
      <c r="M1570" s="11">
        <f t="shared" si="3778"/>
        <v>19.399999999999999</v>
      </c>
      <c r="N1570" s="11">
        <f t="shared" si="3779"/>
        <v>19.399999999999999</v>
      </c>
      <c r="O1570" s="11"/>
      <c r="P1570" s="11"/>
      <c r="Q1570" s="11"/>
      <c r="R1570" s="11">
        <f t="shared" si="3859"/>
        <v>19.399999999999999</v>
      </c>
      <c r="S1570" s="11">
        <f t="shared" si="3860"/>
        <v>19.399999999999999</v>
      </c>
      <c r="T1570" s="11">
        <f t="shared" si="3861"/>
        <v>19.399999999999999</v>
      </c>
      <c r="U1570" s="11"/>
      <c r="V1570" s="11"/>
      <c r="W1570" s="11"/>
      <c r="X1570" s="11">
        <f t="shared" si="3865"/>
        <v>19.399999999999999</v>
      </c>
      <c r="Y1570" s="11">
        <f t="shared" si="3866"/>
        <v>19.399999999999999</v>
      </c>
      <c r="Z1570" s="11">
        <f t="shared" si="3867"/>
        <v>19.399999999999999</v>
      </c>
      <c r="AA1570" s="11"/>
      <c r="AB1570" s="11"/>
      <c r="AC1570" s="11"/>
      <c r="AD1570" s="11">
        <f t="shared" si="3871"/>
        <v>19.399999999999999</v>
      </c>
      <c r="AE1570" s="11">
        <f t="shared" si="3872"/>
        <v>19.399999999999999</v>
      </c>
      <c r="AF1570" s="11">
        <f t="shared" si="3873"/>
        <v>19.399999999999999</v>
      </c>
      <c r="AG1570" s="11"/>
      <c r="AH1570" s="11">
        <f t="shared" si="3875"/>
        <v>19.399999999999999</v>
      </c>
      <c r="AI1570" s="11">
        <f t="shared" si="3876"/>
        <v>19.399999999999999</v>
      </c>
      <c r="AJ1570" s="11">
        <f t="shared" si="3877"/>
        <v>19.399999999999999</v>
      </c>
      <c r="AK1570" s="11"/>
      <c r="AL1570" s="11"/>
      <c r="AM1570" s="11"/>
      <c r="AN1570" s="11">
        <f t="shared" si="3881"/>
        <v>19.399999999999999</v>
      </c>
      <c r="AO1570" s="11">
        <f t="shared" si="3882"/>
        <v>19.399999999999999</v>
      </c>
      <c r="AP1570" s="11">
        <f t="shared" si="3883"/>
        <v>19.399999999999999</v>
      </c>
      <c r="AQ1570" s="11"/>
      <c r="AR1570" s="11"/>
      <c r="AS1570" s="11"/>
      <c r="AT1570" s="11">
        <f t="shared" si="3887"/>
        <v>19.399999999999999</v>
      </c>
      <c r="AU1570" s="11">
        <f t="shared" si="3888"/>
        <v>19.399999999999999</v>
      </c>
      <c r="AV1570" s="11">
        <f t="shared" si="3889"/>
        <v>19.399999999999999</v>
      </c>
      <c r="AW1570" s="11"/>
      <c r="AX1570" s="11"/>
      <c r="AY1570" s="11"/>
      <c r="AZ1570" s="11">
        <f t="shared" si="3893"/>
        <v>19.399999999999999</v>
      </c>
      <c r="BA1570" s="11">
        <f t="shared" si="3894"/>
        <v>19.399999999999999</v>
      </c>
      <c r="BB1570" s="11">
        <f t="shared" si="3895"/>
        <v>19.399999999999999</v>
      </c>
      <c r="BC1570" s="11"/>
      <c r="BD1570" s="11"/>
      <c r="BE1570" s="11"/>
      <c r="BF1570" s="11">
        <f t="shared" si="3899"/>
        <v>19.399999999999999</v>
      </c>
      <c r="BG1570" s="11">
        <f t="shared" si="3900"/>
        <v>19.399999999999999</v>
      </c>
      <c r="BH1570" s="11">
        <f t="shared" si="3901"/>
        <v>19.399999999999999</v>
      </c>
      <c r="BI1570" s="11"/>
      <c r="BJ1570" s="11"/>
      <c r="BK1570" s="11"/>
      <c r="BL1570" s="11">
        <f t="shared" si="3848"/>
        <v>19.399999999999999</v>
      </c>
      <c r="BM1570" s="11"/>
      <c r="BN1570" s="43">
        <f t="shared" si="3910"/>
        <v>19.399999999999999</v>
      </c>
      <c r="BO1570" s="11">
        <f t="shared" si="3913"/>
        <v>19.399999999999999</v>
      </c>
      <c r="BP1570" s="11"/>
      <c r="BQ1570" s="43">
        <f t="shared" si="3911"/>
        <v>19.399999999999999</v>
      </c>
      <c r="BR1570" s="11">
        <f t="shared" si="3914"/>
        <v>19.399999999999999</v>
      </c>
      <c r="BS1570" s="11"/>
      <c r="BT1570" s="43">
        <f t="shared" si="3912"/>
        <v>19.399999999999999</v>
      </c>
      <c r="BU1570" s="11"/>
      <c r="BV1570" s="21"/>
      <c r="BW1570" s="21"/>
      <c r="BX1570" s="1" t="str">
        <f t="shared" si="3915"/>
        <v>0314</v>
      </c>
    </row>
    <row r="1571" spans="1:76" ht="78" customHeight="1" x14ac:dyDescent="0.3">
      <c r="A1571" s="62" t="s">
        <v>1003</v>
      </c>
      <c r="B1571" s="63"/>
      <c r="C1571" s="62"/>
      <c r="D1571" s="62"/>
      <c r="E1571" s="64" t="s">
        <v>1004</v>
      </c>
      <c r="F1571" s="11">
        <f t="shared" ref="F1571:F1608" si="3920">F1572</f>
        <v>3202.5</v>
      </c>
      <c r="G1571" s="11">
        <f t="shared" ref="G1571:G1608" si="3921">G1572</f>
        <v>2202.5</v>
      </c>
      <c r="H1571" s="11">
        <f t="shared" ref="H1571:H1608" si="3922">H1572</f>
        <v>2202.5</v>
      </c>
      <c r="I1571" s="11">
        <f t="shared" ref="I1571:I1608" si="3923">I1572</f>
        <v>0</v>
      </c>
      <c r="J1571" s="11">
        <f t="shared" ref="J1571:J1608" si="3924">J1572</f>
        <v>0</v>
      </c>
      <c r="K1571" s="11">
        <f t="shared" ref="K1571:K1608" si="3925">K1572</f>
        <v>0</v>
      </c>
      <c r="L1571" s="11">
        <f t="shared" si="3777"/>
        <v>3202.5</v>
      </c>
      <c r="M1571" s="11">
        <f t="shared" si="3778"/>
        <v>2202.5</v>
      </c>
      <c r="N1571" s="11">
        <f t="shared" si="3779"/>
        <v>2202.5</v>
      </c>
      <c r="O1571" s="11">
        <f t="shared" ref="O1571:O1608" si="3926">O1572</f>
        <v>0</v>
      </c>
      <c r="P1571" s="11">
        <f t="shared" ref="P1571:P1608" si="3927">P1572</f>
        <v>0</v>
      </c>
      <c r="Q1571" s="11">
        <f t="shared" ref="Q1571:Q1608" si="3928">Q1572</f>
        <v>0</v>
      </c>
      <c r="R1571" s="11">
        <f t="shared" si="3859"/>
        <v>3202.5</v>
      </c>
      <c r="S1571" s="11">
        <f t="shared" si="3860"/>
        <v>2202.5</v>
      </c>
      <c r="T1571" s="11">
        <f t="shared" si="3861"/>
        <v>2202.5</v>
      </c>
      <c r="U1571" s="11">
        <f t="shared" ref="U1571:U1608" si="3929">U1572</f>
        <v>0</v>
      </c>
      <c r="V1571" s="11">
        <f t="shared" ref="V1571:V1608" si="3930">V1572</f>
        <v>0</v>
      </c>
      <c r="W1571" s="11">
        <f t="shared" ref="W1571:W1608" si="3931">W1572</f>
        <v>0</v>
      </c>
      <c r="X1571" s="11">
        <f t="shared" si="3865"/>
        <v>3202.5</v>
      </c>
      <c r="Y1571" s="11">
        <f t="shared" si="3866"/>
        <v>2202.5</v>
      </c>
      <c r="Z1571" s="11">
        <f t="shared" si="3867"/>
        <v>2202.5</v>
      </c>
      <c r="AA1571" s="11">
        <f t="shared" ref="AA1571:AA1608" si="3932">AA1572</f>
        <v>0</v>
      </c>
      <c r="AB1571" s="11">
        <f t="shared" ref="AB1571:AB1608" si="3933">AB1572</f>
        <v>0</v>
      </c>
      <c r="AC1571" s="11">
        <f t="shared" ref="AC1571:AC1608" si="3934">AC1572</f>
        <v>0</v>
      </c>
      <c r="AD1571" s="11">
        <f t="shared" si="3871"/>
        <v>3202.5</v>
      </c>
      <c r="AE1571" s="11">
        <f t="shared" si="3872"/>
        <v>2202.5</v>
      </c>
      <c r="AF1571" s="11">
        <f t="shared" si="3873"/>
        <v>2202.5</v>
      </c>
      <c r="AG1571" s="11">
        <f t="shared" ref="AG1571:AG1608" si="3935">AG1572</f>
        <v>0</v>
      </c>
      <c r="AH1571" s="11">
        <f t="shared" si="3875"/>
        <v>3202.5</v>
      </c>
      <c r="AI1571" s="11">
        <f t="shared" si="3876"/>
        <v>2202.5</v>
      </c>
      <c r="AJ1571" s="11">
        <f t="shared" si="3877"/>
        <v>2202.5</v>
      </c>
      <c r="AK1571" s="11">
        <f t="shared" ref="AK1571:AK1608" si="3936">AK1572</f>
        <v>0</v>
      </c>
      <c r="AL1571" s="11">
        <f t="shared" ref="AL1571:AL1608" si="3937">AL1572</f>
        <v>0</v>
      </c>
      <c r="AM1571" s="11">
        <f t="shared" ref="AM1571:AM1608" si="3938">AM1572</f>
        <v>0</v>
      </c>
      <c r="AN1571" s="11">
        <f t="shared" si="3881"/>
        <v>3202.5</v>
      </c>
      <c r="AO1571" s="11">
        <f t="shared" si="3882"/>
        <v>2202.5</v>
      </c>
      <c r="AP1571" s="11">
        <f t="shared" si="3883"/>
        <v>2202.5</v>
      </c>
      <c r="AQ1571" s="11">
        <f t="shared" ref="AQ1571:AQ1608" si="3939">AQ1572</f>
        <v>0</v>
      </c>
      <c r="AR1571" s="11">
        <f t="shared" ref="AR1571:AR1608" si="3940">AR1572</f>
        <v>0</v>
      </c>
      <c r="AS1571" s="11">
        <f t="shared" ref="AS1571:AS1608" si="3941">AS1572</f>
        <v>0</v>
      </c>
      <c r="AT1571" s="11">
        <f t="shared" si="3887"/>
        <v>3202.5</v>
      </c>
      <c r="AU1571" s="11">
        <f t="shared" si="3888"/>
        <v>2202.5</v>
      </c>
      <c r="AV1571" s="11">
        <f t="shared" si="3889"/>
        <v>2202.5</v>
      </c>
      <c r="AW1571" s="11">
        <f t="shared" ref="AW1571:AW1608" si="3942">AW1572</f>
        <v>-1786.6</v>
      </c>
      <c r="AX1571" s="11">
        <f t="shared" ref="AX1571:AX1608" si="3943">AX1572</f>
        <v>1786.6</v>
      </c>
      <c r="AY1571" s="11">
        <f t="shared" ref="AY1571:AY1608" si="3944">AY1572</f>
        <v>0</v>
      </c>
      <c r="AZ1571" s="11">
        <f t="shared" si="3893"/>
        <v>1415.9</v>
      </c>
      <c r="BA1571" s="11">
        <f t="shared" si="3894"/>
        <v>3989.1</v>
      </c>
      <c r="BB1571" s="11">
        <f t="shared" si="3895"/>
        <v>2202.5</v>
      </c>
      <c r="BC1571" s="11">
        <f t="shared" ref="BC1571:BC1608" si="3945">BC1572</f>
        <v>0</v>
      </c>
      <c r="BD1571" s="11">
        <f t="shared" ref="BD1571:BD1608" si="3946">BD1572</f>
        <v>0</v>
      </c>
      <c r="BE1571" s="11">
        <f t="shared" ref="BE1571:BE1608" si="3947">BE1572</f>
        <v>0</v>
      </c>
      <c r="BF1571" s="11">
        <f t="shared" si="3899"/>
        <v>1415.9</v>
      </c>
      <c r="BG1571" s="11">
        <f t="shared" si="3900"/>
        <v>3989.1</v>
      </c>
      <c r="BH1571" s="11">
        <f t="shared" si="3901"/>
        <v>2202.5</v>
      </c>
      <c r="BI1571" s="11">
        <f t="shared" ref="BI1571:BI1608" si="3948">BI1572</f>
        <v>0</v>
      </c>
      <c r="BJ1571" s="11">
        <f t="shared" ref="BJ1571:BJ1608" si="3949">BJ1572</f>
        <v>0</v>
      </c>
      <c r="BK1571" s="11">
        <f t="shared" ref="BK1571:BK1608" si="3950">BK1572</f>
        <v>0</v>
      </c>
      <c r="BL1571" s="11">
        <f t="shared" si="3848"/>
        <v>1415.9</v>
      </c>
      <c r="BM1571" s="11">
        <f t="shared" ref="BM1571:BM1608" si="3951">BM1572</f>
        <v>0</v>
      </c>
      <c r="BN1571" s="43">
        <f t="shared" si="3910"/>
        <v>1415.9</v>
      </c>
      <c r="BO1571" s="11">
        <f t="shared" si="3913"/>
        <v>3989.1</v>
      </c>
      <c r="BP1571" s="11">
        <f t="shared" ref="BP1571:BU1608" si="3952">BP1572</f>
        <v>0</v>
      </c>
      <c r="BQ1571" s="43">
        <f t="shared" si="3911"/>
        <v>3989.1</v>
      </c>
      <c r="BR1571" s="11">
        <f t="shared" si="3914"/>
        <v>2202.5</v>
      </c>
      <c r="BS1571" s="11">
        <f t="shared" si="3952"/>
        <v>0</v>
      </c>
      <c r="BT1571" s="43">
        <f t="shared" si="3912"/>
        <v>2202.5</v>
      </c>
      <c r="BU1571" s="11">
        <f t="shared" si="3952"/>
        <v>0</v>
      </c>
      <c r="BV1571" s="21"/>
      <c r="BW1571" s="21"/>
      <c r="BX1571" s="1" t="str">
        <f t="shared" si="3915"/>
        <v/>
      </c>
    </row>
    <row r="1572" spans="1:76" ht="31.2" customHeight="1" x14ac:dyDescent="0.3">
      <c r="A1572" s="62" t="s">
        <v>1003</v>
      </c>
      <c r="B1572" s="63" t="s">
        <v>64</v>
      </c>
      <c r="C1572" s="62"/>
      <c r="D1572" s="62"/>
      <c r="E1572" s="64" t="s">
        <v>65</v>
      </c>
      <c r="F1572" s="11">
        <f t="shared" si="3920"/>
        <v>3202.5</v>
      </c>
      <c r="G1572" s="11">
        <f t="shared" si="3921"/>
        <v>2202.5</v>
      </c>
      <c r="H1572" s="11">
        <f t="shared" si="3922"/>
        <v>2202.5</v>
      </c>
      <c r="I1572" s="11">
        <f t="shared" si="3923"/>
        <v>0</v>
      </c>
      <c r="J1572" s="11">
        <f t="shared" si="3924"/>
        <v>0</v>
      </c>
      <c r="K1572" s="11">
        <f t="shared" si="3925"/>
        <v>0</v>
      </c>
      <c r="L1572" s="11">
        <f t="shared" si="3777"/>
        <v>3202.5</v>
      </c>
      <c r="M1572" s="11">
        <f t="shared" si="3778"/>
        <v>2202.5</v>
      </c>
      <c r="N1572" s="11">
        <f t="shared" si="3779"/>
        <v>2202.5</v>
      </c>
      <c r="O1572" s="11">
        <f t="shared" si="3926"/>
        <v>0</v>
      </c>
      <c r="P1572" s="11">
        <f t="shared" si="3927"/>
        <v>0</v>
      </c>
      <c r="Q1572" s="11">
        <f t="shared" si="3928"/>
        <v>0</v>
      </c>
      <c r="R1572" s="11">
        <f t="shared" si="3859"/>
        <v>3202.5</v>
      </c>
      <c r="S1572" s="11">
        <f t="shared" si="3860"/>
        <v>2202.5</v>
      </c>
      <c r="T1572" s="11">
        <f t="shared" si="3861"/>
        <v>2202.5</v>
      </c>
      <c r="U1572" s="11">
        <f t="shared" si="3929"/>
        <v>0</v>
      </c>
      <c r="V1572" s="11">
        <f t="shared" si="3930"/>
        <v>0</v>
      </c>
      <c r="W1572" s="11">
        <f t="shared" si="3931"/>
        <v>0</v>
      </c>
      <c r="X1572" s="11">
        <f t="shared" si="3865"/>
        <v>3202.5</v>
      </c>
      <c r="Y1572" s="11">
        <f t="shared" si="3866"/>
        <v>2202.5</v>
      </c>
      <c r="Z1572" s="11">
        <f t="shared" si="3867"/>
        <v>2202.5</v>
      </c>
      <c r="AA1572" s="11">
        <f t="shared" si="3932"/>
        <v>0</v>
      </c>
      <c r="AB1572" s="11">
        <f t="shared" si="3933"/>
        <v>0</v>
      </c>
      <c r="AC1572" s="11">
        <f t="shared" si="3934"/>
        <v>0</v>
      </c>
      <c r="AD1572" s="11">
        <f t="shared" si="3871"/>
        <v>3202.5</v>
      </c>
      <c r="AE1572" s="11">
        <f t="shared" si="3872"/>
        <v>2202.5</v>
      </c>
      <c r="AF1572" s="11">
        <f t="shared" si="3873"/>
        <v>2202.5</v>
      </c>
      <c r="AG1572" s="11">
        <f t="shared" si="3935"/>
        <v>0</v>
      </c>
      <c r="AH1572" s="11">
        <f t="shared" si="3875"/>
        <v>3202.5</v>
      </c>
      <c r="AI1572" s="11">
        <f t="shared" si="3876"/>
        <v>2202.5</v>
      </c>
      <c r="AJ1572" s="11">
        <f t="shared" si="3877"/>
        <v>2202.5</v>
      </c>
      <c r="AK1572" s="11">
        <f t="shared" si="3936"/>
        <v>0</v>
      </c>
      <c r="AL1572" s="11">
        <f t="shared" si="3937"/>
        <v>0</v>
      </c>
      <c r="AM1572" s="11">
        <f t="shared" si="3938"/>
        <v>0</v>
      </c>
      <c r="AN1572" s="11">
        <f t="shared" si="3881"/>
        <v>3202.5</v>
      </c>
      <c r="AO1572" s="11">
        <f t="shared" si="3882"/>
        <v>2202.5</v>
      </c>
      <c r="AP1572" s="11">
        <f t="shared" si="3883"/>
        <v>2202.5</v>
      </c>
      <c r="AQ1572" s="11">
        <f t="shared" si="3939"/>
        <v>0</v>
      </c>
      <c r="AR1572" s="11">
        <f t="shared" si="3940"/>
        <v>0</v>
      </c>
      <c r="AS1572" s="11">
        <f t="shared" si="3941"/>
        <v>0</v>
      </c>
      <c r="AT1572" s="11">
        <f t="shared" si="3887"/>
        <v>3202.5</v>
      </c>
      <c r="AU1572" s="11">
        <f t="shared" si="3888"/>
        <v>2202.5</v>
      </c>
      <c r="AV1572" s="11">
        <f t="shared" si="3889"/>
        <v>2202.5</v>
      </c>
      <c r="AW1572" s="11">
        <f t="shared" si="3942"/>
        <v>-1786.6</v>
      </c>
      <c r="AX1572" s="11">
        <f t="shared" si="3943"/>
        <v>1786.6</v>
      </c>
      <c r="AY1572" s="11">
        <f t="shared" si="3944"/>
        <v>0</v>
      </c>
      <c r="AZ1572" s="11">
        <f t="shared" si="3893"/>
        <v>1415.9</v>
      </c>
      <c r="BA1572" s="11">
        <f t="shared" si="3894"/>
        <v>3989.1</v>
      </c>
      <c r="BB1572" s="11">
        <f t="shared" si="3895"/>
        <v>2202.5</v>
      </c>
      <c r="BC1572" s="11">
        <f t="shared" si="3945"/>
        <v>0</v>
      </c>
      <c r="BD1572" s="11">
        <f t="shared" si="3946"/>
        <v>0</v>
      </c>
      <c r="BE1572" s="11">
        <f t="shared" si="3947"/>
        <v>0</v>
      </c>
      <c r="BF1572" s="11">
        <f t="shared" si="3899"/>
        <v>1415.9</v>
      </c>
      <c r="BG1572" s="11">
        <f t="shared" si="3900"/>
        <v>3989.1</v>
      </c>
      <c r="BH1572" s="11">
        <f t="shared" si="3901"/>
        <v>2202.5</v>
      </c>
      <c r="BI1572" s="11">
        <f t="shared" si="3948"/>
        <v>0</v>
      </c>
      <c r="BJ1572" s="11">
        <f t="shared" si="3949"/>
        <v>0</v>
      </c>
      <c r="BK1572" s="11">
        <f t="shared" si="3950"/>
        <v>0</v>
      </c>
      <c r="BL1572" s="11">
        <f t="shared" si="3848"/>
        <v>1415.9</v>
      </c>
      <c r="BM1572" s="11">
        <f t="shared" si="3951"/>
        <v>0</v>
      </c>
      <c r="BN1572" s="43">
        <f t="shared" si="3910"/>
        <v>1415.9</v>
      </c>
      <c r="BO1572" s="11">
        <f t="shared" si="3913"/>
        <v>3989.1</v>
      </c>
      <c r="BP1572" s="11">
        <f t="shared" si="3952"/>
        <v>0</v>
      </c>
      <c r="BQ1572" s="43">
        <f t="shared" si="3911"/>
        <v>3989.1</v>
      </c>
      <c r="BR1572" s="11">
        <f t="shared" si="3914"/>
        <v>2202.5</v>
      </c>
      <c r="BS1572" s="11">
        <f t="shared" si="3952"/>
        <v>0</v>
      </c>
      <c r="BT1572" s="43">
        <f t="shared" si="3912"/>
        <v>2202.5</v>
      </c>
      <c r="BU1572" s="11">
        <f t="shared" si="3952"/>
        <v>0</v>
      </c>
      <c r="BV1572" s="21"/>
      <c r="BW1572" s="21"/>
      <c r="BX1572" s="1" t="str">
        <f t="shared" si="3915"/>
        <v/>
      </c>
    </row>
    <row r="1573" spans="1:76" ht="15.6" customHeight="1" x14ac:dyDescent="0.3">
      <c r="A1573" s="62" t="s">
        <v>1003</v>
      </c>
      <c r="B1573" s="63">
        <v>200</v>
      </c>
      <c r="C1573" s="62" t="s">
        <v>43</v>
      </c>
      <c r="D1573" s="62" t="s">
        <v>44</v>
      </c>
      <c r="E1573" s="64" t="s">
        <v>45</v>
      </c>
      <c r="F1573" s="11">
        <v>3202.5</v>
      </c>
      <c r="G1573" s="11">
        <v>2202.5</v>
      </c>
      <c r="H1573" s="11">
        <v>2202.5</v>
      </c>
      <c r="I1573" s="11"/>
      <c r="J1573" s="11"/>
      <c r="K1573" s="11"/>
      <c r="L1573" s="11">
        <f t="shared" si="3777"/>
        <v>3202.5</v>
      </c>
      <c r="M1573" s="11">
        <f t="shared" si="3778"/>
        <v>2202.5</v>
      </c>
      <c r="N1573" s="11">
        <f t="shared" si="3779"/>
        <v>2202.5</v>
      </c>
      <c r="O1573" s="11"/>
      <c r="P1573" s="11"/>
      <c r="Q1573" s="11"/>
      <c r="R1573" s="11">
        <f t="shared" si="3859"/>
        <v>3202.5</v>
      </c>
      <c r="S1573" s="11">
        <f t="shared" si="3860"/>
        <v>2202.5</v>
      </c>
      <c r="T1573" s="11">
        <f t="shared" si="3861"/>
        <v>2202.5</v>
      </c>
      <c r="U1573" s="11"/>
      <c r="V1573" s="11"/>
      <c r="W1573" s="11"/>
      <c r="X1573" s="11">
        <f t="shared" si="3865"/>
        <v>3202.5</v>
      </c>
      <c r="Y1573" s="11">
        <f t="shared" si="3866"/>
        <v>2202.5</v>
      </c>
      <c r="Z1573" s="11">
        <f t="shared" si="3867"/>
        <v>2202.5</v>
      </c>
      <c r="AA1573" s="11"/>
      <c r="AB1573" s="11"/>
      <c r="AC1573" s="11"/>
      <c r="AD1573" s="11">
        <f t="shared" si="3871"/>
        <v>3202.5</v>
      </c>
      <c r="AE1573" s="11">
        <f t="shared" si="3872"/>
        <v>2202.5</v>
      </c>
      <c r="AF1573" s="11">
        <f t="shared" si="3873"/>
        <v>2202.5</v>
      </c>
      <c r="AG1573" s="11"/>
      <c r="AH1573" s="11">
        <f t="shared" si="3875"/>
        <v>3202.5</v>
      </c>
      <c r="AI1573" s="11">
        <f t="shared" si="3876"/>
        <v>2202.5</v>
      </c>
      <c r="AJ1573" s="11">
        <f t="shared" si="3877"/>
        <v>2202.5</v>
      </c>
      <c r="AK1573" s="11"/>
      <c r="AL1573" s="11"/>
      <c r="AM1573" s="11"/>
      <c r="AN1573" s="11">
        <f t="shared" si="3881"/>
        <v>3202.5</v>
      </c>
      <c r="AO1573" s="11">
        <f t="shared" si="3882"/>
        <v>2202.5</v>
      </c>
      <c r="AP1573" s="11">
        <f t="shared" si="3883"/>
        <v>2202.5</v>
      </c>
      <c r="AQ1573" s="11"/>
      <c r="AR1573" s="11"/>
      <c r="AS1573" s="11"/>
      <c r="AT1573" s="11">
        <f t="shared" si="3887"/>
        <v>3202.5</v>
      </c>
      <c r="AU1573" s="11">
        <f t="shared" si="3888"/>
        <v>2202.5</v>
      </c>
      <c r="AV1573" s="11">
        <f t="shared" si="3889"/>
        <v>2202.5</v>
      </c>
      <c r="AW1573" s="11">
        <v>-1786.6</v>
      </c>
      <c r="AX1573" s="11">
        <v>1786.6</v>
      </c>
      <c r="AY1573" s="11"/>
      <c r="AZ1573" s="11">
        <f t="shared" si="3893"/>
        <v>1415.9</v>
      </c>
      <c r="BA1573" s="11">
        <f t="shared" si="3894"/>
        <v>3989.1</v>
      </c>
      <c r="BB1573" s="11">
        <f t="shared" si="3895"/>
        <v>2202.5</v>
      </c>
      <c r="BC1573" s="11"/>
      <c r="BD1573" s="11"/>
      <c r="BE1573" s="11"/>
      <c r="BF1573" s="11">
        <f t="shared" si="3899"/>
        <v>1415.9</v>
      </c>
      <c r="BG1573" s="11">
        <f t="shared" si="3900"/>
        <v>3989.1</v>
      </c>
      <c r="BH1573" s="11">
        <f t="shared" si="3901"/>
        <v>2202.5</v>
      </c>
      <c r="BI1573" s="11"/>
      <c r="BJ1573" s="11"/>
      <c r="BK1573" s="11"/>
      <c r="BL1573" s="11">
        <f t="shared" si="3848"/>
        <v>1415.9</v>
      </c>
      <c r="BM1573" s="11"/>
      <c r="BN1573" s="43">
        <f t="shared" si="3910"/>
        <v>1415.9</v>
      </c>
      <c r="BO1573" s="11">
        <f t="shared" si="3913"/>
        <v>3989.1</v>
      </c>
      <c r="BP1573" s="11"/>
      <c r="BQ1573" s="43">
        <f t="shared" si="3911"/>
        <v>3989.1</v>
      </c>
      <c r="BR1573" s="11">
        <f t="shared" si="3914"/>
        <v>2202.5</v>
      </c>
      <c r="BS1573" s="11"/>
      <c r="BT1573" s="43">
        <f t="shared" si="3912"/>
        <v>2202.5</v>
      </c>
      <c r="BU1573" s="11"/>
      <c r="BV1573" s="21"/>
      <c r="BW1573" s="21"/>
      <c r="BX1573" s="1" t="str">
        <f t="shared" si="3915"/>
        <v>0113</v>
      </c>
    </row>
    <row r="1574" spans="1:76" ht="46.8" customHeight="1" x14ac:dyDescent="0.3">
      <c r="A1574" s="62" t="s">
        <v>1005</v>
      </c>
      <c r="B1574" s="63"/>
      <c r="C1574" s="62"/>
      <c r="D1574" s="62"/>
      <c r="E1574" s="64" t="s">
        <v>1006</v>
      </c>
      <c r="F1574" s="11">
        <f t="shared" si="3920"/>
        <v>18768.199999999997</v>
      </c>
      <c r="G1574" s="11">
        <f t="shared" si="3921"/>
        <v>11868.2</v>
      </c>
      <c r="H1574" s="11">
        <f t="shared" si="3922"/>
        <v>11868.2</v>
      </c>
      <c r="I1574" s="11">
        <f t="shared" si="3923"/>
        <v>0</v>
      </c>
      <c r="J1574" s="11">
        <f t="shared" si="3924"/>
        <v>0</v>
      </c>
      <c r="K1574" s="11">
        <f t="shared" si="3925"/>
        <v>0</v>
      </c>
      <c r="L1574" s="11">
        <f t="shared" si="3777"/>
        <v>18768.199999999997</v>
      </c>
      <c r="M1574" s="11">
        <f t="shared" si="3778"/>
        <v>11868.2</v>
      </c>
      <c r="N1574" s="11">
        <f t="shared" si="3779"/>
        <v>11868.2</v>
      </c>
      <c r="O1574" s="11">
        <f t="shared" si="3926"/>
        <v>0</v>
      </c>
      <c r="P1574" s="11">
        <f t="shared" si="3927"/>
        <v>0</v>
      </c>
      <c r="Q1574" s="11">
        <f t="shared" si="3928"/>
        <v>0</v>
      </c>
      <c r="R1574" s="11">
        <f t="shared" si="3859"/>
        <v>18768.199999999997</v>
      </c>
      <c r="S1574" s="11">
        <f t="shared" si="3860"/>
        <v>11868.2</v>
      </c>
      <c r="T1574" s="11">
        <f t="shared" si="3861"/>
        <v>11868.2</v>
      </c>
      <c r="U1574" s="11">
        <f t="shared" si="3929"/>
        <v>0</v>
      </c>
      <c r="V1574" s="11">
        <f t="shared" si="3930"/>
        <v>0</v>
      </c>
      <c r="W1574" s="11">
        <f t="shared" si="3931"/>
        <v>0</v>
      </c>
      <c r="X1574" s="11">
        <f t="shared" si="3865"/>
        <v>18768.199999999997</v>
      </c>
      <c r="Y1574" s="11">
        <f t="shared" si="3866"/>
        <v>11868.2</v>
      </c>
      <c r="Z1574" s="11">
        <f t="shared" si="3867"/>
        <v>11868.2</v>
      </c>
      <c r="AA1574" s="11">
        <f t="shared" si="3932"/>
        <v>-6900</v>
      </c>
      <c r="AB1574" s="11">
        <f t="shared" si="3933"/>
        <v>6900</v>
      </c>
      <c r="AC1574" s="11">
        <f t="shared" si="3934"/>
        <v>0</v>
      </c>
      <c r="AD1574" s="11">
        <f t="shared" si="3871"/>
        <v>11868.199999999997</v>
      </c>
      <c r="AE1574" s="11">
        <f t="shared" si="3872"/>
        <v>18768.2</v>
      </c>
      <c r="AF1574" s="11">
        <f t="shared" si="3873"/>
        <v>11868.2</v>
      </c>
      <c r="AG1574" s="11">
        <f t="shared" si="3935"/>
        <v>0</v>
      </c>
      <c r="AH1574" s="11">
        <f t="shared" si="3875"/>
        <v>11868.199999999997</v>
      </c>
      <c r="AI1574" s="11">
        <f t="shared" si="3876"/>
        <v>18768.2</v>
      </c>
      <c r="AJ1574" s="11">
        <f t="shared" si="3877"/>
        <v>11868.2</v>
      </c>
      <c r="AK1574" s="11">
        <f t="shared" si="3936"/>
        <v>-384.4</v>
      </c>
      <c r="AL1574" s="11">
        <f t="shared" si="3937"/>
        <v>0</v>
      </c>
      <c r="AM1574" s="11">
        <f t="shared" si="3938"/>
        <v>0</v>
      </c>
      <c r="AN1574" s="11">
        <f t="shared" si="3881"/>
        <v>11483.799999999997</v>
      </c>
      <c r="AO1574" s="11">
        <f t="shared" si="3882"/>
        <v>18768.2</v>
      </c>
      <c r="AP1574" s="11">
        <f t="shared" si="3883"/>
        <v>11868.2</v>
      </c>
      <c r="AQ1574" s="11">
        <f t="shared" si="3939"/>
        <v>0</v>
      </c>
      <c r="AR1574" s="11">
        <f t="shared" si="3940"/>
        <v>0</v>
      </c>
      <c r="AS1574" s="11">
        <f t="shared" si="3941"/>
        <v>0</v>
      </c>
      <c r="AT1574" s="11">
        <f t="shared" si="3887"/>
        <v>11483.799999999997</v>
      </c>
      <c r="AU1574" s="11">
        <f t="shared" si="3888"/>
        <v>18768.2</v>
      </c>
      <c r="AV1574" s="11">
        <f t="shared" si="3889"/>
        <v>11868.2</v>
      </c>
      <c r="AW1574" s="11">
        <f t="shared" si="3942"/>
        <v>0</v>
      </c>
      <c r="AX1574" s="11">
        <f t="shared" si="3943"/>
        <v>0</v>
      </c>
      <c r="AY1574" s="11">
        <f t="shared" si="3944"/>
        <v>0</v>
      </c>
      <c r="AZ1574" s="11">
        <f t="shared" si="3893"/>
        <v>11483.799999999997</v>
      </c>
      <c r="BA1574" s="11">
        <f t="shared" si="3894"/>
        <v>18768.2</v>
      </c>
      <c r="BB1574" s="11">
        <f t="shared" si="3895"/>
        <v>11868.2</v>
      </c>
      <c r="BC1574" s="11">
        <f t="shared" si="3945"/>
        <v>0</v>
      </c>
      <c r="BD1574" s="11">
        <f t="shared" si="3946"/>
        <v>0</v>
      </c>
      <c r="BE1574" s="11">
        <f t="shared" si="3947"/>
        <v>0</v>
      </c>
      <c r="BF1574" s="11">
        <f t="shared" si="3899"/>
        <v>11483.799999999997</v>
      </c>
      <c r="BG1574" s="11">
        <f t="shared" si="3900"/>
        <v>18768.2</v>
      </c>
      <c r="BH1574" s="11">
        <f t="shared" si="3901"/>
        <v>11868.2</v>
      </c>
      <c r="BI1574" s="11">
        <f t="shared" si="3948"/>
        <v>-422.45499999999998</v>
      </c>
      <c r="BJ1574" s="11">
        <f t="shared" si="3949"/>
        <v>0</v>
      </c>
      <c r="BK1574" s="11">
        <f t="shared" si="3950"/>
        <v>0</v>
      </c>
      <c r="BL1574" s="11">
        <f t="shared" si="3848"/>
        <v>11061.344999999998</v>
      </c>
      <c r="BM1574" s="11">
        <f t="shared" si="3951"/>
        <v>0</v>
      </c>
      <c r="BN1574" s="43">
        <f t="shared" si="3910"/>
        <v>11061.344999999998</v>
      </c>
      <c r="BO1574" s="11">
        <f t="shared" si="3913"/>
        <v>18768.2</v>
      </c>
      <c r="BP1574" s="11">
        <f t="shared" si="3952"/>
        <v>0</v>
      </c>
      <c r="BQ1574" s="43">
        <f t="shared" si="3911"/>
        <v>18768.2</v>
      </c>
      <c r="BR1574" s="11">
        <f t="shared" si="3914"/>
        <v>11868.2</v>
      </c>
      <c r="BS1574" s="11">
        <f t="shared" si="3952"/>
        <v>0</v>
      </c>
      <c r="BT1574" s="43">
        <f t="shared" si="3912"/>
        <v>11868.2</v>
      </c>
      <c r="BU1574" s="11">
        <f t="shared" si="3952"/>
        <v>0</v>
      </c>
      <c r="BV1574" s="21"/>
      <c r="BW1574" s="21"/>
      <c r="BX1574" s="1" t="str">
        <f t="shared" si="3915"/>
        <v/>
      </c>
    </row>
    <row r="1575" spans="1:76" ht="31.2" customHeight="1" x14ac:dyDescent="0.3">
      <c r="A1575" s="62" t="s">
        <v>1005</v>
      </c>
      <c r="B1575" s="63" t="s">
        <v>64</v>
      </c>
      <c r="C1575" s="62"/>
      <c r="D1575" s="62"/>
      <c r="E1575" s="64" t="s">
        <v>65</v>
      </c>
      <c r="F1575" s="11">
        <f t="shared" si="3920"/>
        <v>18768.199999999997</v>
      </c>
      <c r="G1575" s="11">
        <f t="shared" si="3921"/>
        <v>11868.2</v>
      </c>
      <c r="H1575" s="11">
        <f t="shared" si="3922"/>
        <v>11868.2</v>
      </c>
      <c r="I1575" s="11">
        <f t="shared" si="3923"/>
        <v>0</v>
      </c>
      <c r="J1575" s="11">
        <f t="shared" si="3924"/>
        <v>0</v>
      </c>
      <c r="K1575" s="11">
        <f t="shared" si="3925"/>
        <v>0</v>
      </c>
      <c r="L1575" s="11">
        <f t="shared" si="3777"/>
        <v>18768.199999999997</v>
      </c>
      <c r="M1575" s="11">
        <f t="shared" si="3778"/>
        <v>11868.2</v>
      </c>
      <c r="N1575" s="11">
        <f t="shared" si="3779"/>
        <v>11868.2</v>
      </c>
      <c r="O1575" s="11">
        <f t="shared" si="3926"/>
        <v>0</v>
      </c>
      <c r="P1575" s="11">
        <f t="shared" si="3927"/>
        <v>0</v>
      </c>
      <c r="Q1575" s="11">
        <f t="shared" si="3928"/>
        <v>0</v>
      </c>
      <c r="R1575" s="11">
        <f t="shared" si="3859"/>
        <v>18768.199999999997</v>
      </c>
      <c r="S1575" s="11">
        <f t="shared" si="3860"/>
        <v>11868.2</v>
      </c>
      <c r="T1575" s="11">
        <f t="shared" si="3861"/>
        <v>11868.2</v>
      </c>
      <c r="U1575" s="11">
        <f t="shared" si="3929"/>
        <v>0</v>
      </c>
      <c r="V1575" s="11">
        <f t="shared" si="3930"/>
        <v>0</v>
      </c>
      <c r="W1575" s="11">
        <f t="shared" si="3931"/>
        <v>0</v>
      </c>
      <c r="X1575" s="11">
        <f t="shared" si="3865"/>
        <v>18768.199999999997</v>
      </c>
      <c r="Y1575" s="11">
        <f t="shared" si="3866"/>
        <v>11868.2</v>
      </c>
      <c r="Z1575" s="11">
        <f t="shared" si="3867"/>
        <v>11868.2</v>
      </c>
      <c r="AA1575" s="11">
        <f t="shared" si="3932"/>
        <v>-6900</v>
      </c>
      <c r="AB1575" s="11">
        <f t="shared" si="3933"/>
        <v>6900</v>
      </c>
      <c r="AC1575" s="11">
        <f t="shared" si="3934"/>
        <v>0</v>
      </c>
      <c r="AD1575" s="11">
        <f t="shared" si="3871"/>
        <v>11868.199999999997</v>
      </c>
      <c r="AE1575" s="11">
        <f t="shared" si="3872"/>
        <v>18768.2</v>
      </c>
      <c r="AF1575" s="11">
        <f t="shared" si="3873"/>
        <v>11868.2</v>
      </c>
      <c r="AG1575" s="11">
        <f t="shared" si="3935"/>
        <v>0</v>
      </c>
      <c r="AH1575" s="11">
        <f t="shared" si="3875"/>
        <v>11868.199999999997</v>
      </c>
      <c r="AI1575" s="11">
        <f t="shared" si="3876"/>
        <v>18768.2</v>
      </c>
      <c r="AJ1575" s="11">
        <f t="shared" si="3877"/>
        <v>11868.2</v>
      </c>
      <c r="AK1575" s="11">
        <f t="shared" si="3936"/>
        <v>-384.4</v>
      </c>
      <c r="AL1575" s="11">
        <f t="shared" si="3937"/>
        <v>0</v>
      </c>
      <c r="AM1575" s="11">
        <f t="shared" si="3938"/>
        <v>0</v>
      </c>
      <c r="AN1575" s="11">
        <f t="shared" si="3881"/>
        <v>11483.799999999997</v>
      </c>
      <c r="AO1575" s="11">
        <f t="shared" si="3882"/>
        <v>18768.2</v>
      </c>
      <c r="AP1575" s="11">
        <f t="shared" si="3883"/>
        <v>11868.2</v>
      </c>
      <c r="AQ1575" s="11">
        <f t="shared" si="3939"/>
        <v>0</v>
      </c>
      <c r="AR1575" s="11">
        <f t="shared" si="3940"/>
        <v>0</v>
      </c>
      <c r="AS1575" s="11">
        <f t="shared" si="3941"/>
        <v>0</v>
      </c>
      <c r="AT1575" s="11">
        <f t="shared" si="3887"/>
        <v>11483.799999999997</v>
      </c>
      <c r="AU1575" s="11">
        <f t="shared" si="3888"/>
        <v>18768.2</v>
      </c>
      <c r="AV1575" s="11">
        <f t="shared" si="3889"/>
        <v>11868.2</v>
      </c>
      <c r="AW1575" s="11">
        <f t="shared" si="3942"/>
        <v>0</v>
      </c>
      <c r="AX1575" s="11">
        <f t="shared" si="3943"/>
        <v>0</v>
      </c>
      <c r="AY1575" s="11">
        <f t="shared" si="3944"/>
        <v>0</v>
      </c>
      <c r="AZ1575" s="11">
        <f t="shared" si="3893"/>
        <v>11483.799999999997</v>
      </c>
      <c r="BA1575" s="11">
        <f t="shared" si="3894"/>
        <v>18768.2</v>
      </c>
      <c r="BB1575" s="11">
        <f t="shared" si="3895"/>
        <v>11868.2</v>
      </c>
      <c r="BC1575" s="11">
        <f t="shared" si="3945"/>
        <v>0</v>
      </c>
      <c r="BD1575" s="11">
        <f t="shared" si="3946"/>
        <v>0</v>
      </c>
      <c r="BE1575" s="11">
        <f t="shared" si="3947"/>
        <v>0</v>
      </c>
      <c r="BF1575" s="11">
        <f t="shared" si="3899"/>
        <v>11483.799999999997</v>
      </c>
      <c r="BG1575" s="11">
        <f t="shared" si="3900"/>
        <v>18768.2</v>
      </c>
      <c r="BH1575" s="11">
        <f t="shared" si="3901"/>
        <v>11868.2</v>
      </c>
      <c r="BI1575" s="11">
        <f t="shared" si="3948"/>
        <v>-422.45499999999998</v>
      </c>
      <c r="BJ1575" s="11">
        <f t="shared" si="3949"/>
        <v>0</v>
      </c>
      <c r="BK1575" s="11">
        <f t="shared" si="3950"/>
        <v>0</v>
      </c>
      <c r="BL1575" s="11">
        <f t="shared" si="3848"/>
        <v>11061.344999999998</v>
      </c>
      <c r="BM1575" s="11">
        <f t="shared" si="3951"/>
        <v>0</v>
      </c>
      <c r="BN1575" s="43">
        <f t="shared" si="3910"/>
        <v>11061.344999999998</v>
      </c>
      <c r="BO1575" s="11">
        <f t="shared" si="3913"/>
        <v>18768.2</v>
      </c>
      <c r="BP1575" s="11">
        <f t="shared" si="3952"/>
        <v>0</v>
      </c>
      <c r="BQ1575" s="43">
        <f t="shared" si="3911"/>
        <v>18768.2</v>
      </c>
      <c r="BR1575" s="11">
        <f t="shared" si="3914"/>
        <v>11868.2</v>
      </c>
      <c r="BS1575" s="11">
        <f t="shared" si="3952"/>
        <v>0</v>
      </c>
      <c r="BT1575" s="43">
        <f t="shared" si="3912"/>
        <v>11868.2</v>
      </c>
      <c r="BU1575" s="11">
        <f t="shared" si="3952"/>
        <v>0</v>
      </c>
      <c r="BV1575" s="21"/>
      <c r="BW1575" s="21"/>
      <c r="BX1575" s="1" t="str">
        <f t="shared" si="3915"/>
        <v/>
      </c>
    </row>
    <row r="1576" spans="1:76" ht="15.6" customHeight="1" x14ac:dyDescent="0.3">
      <c r="A1576" s="62" t="s">
        <v>1005</v>
      </c>
      <c r="B1576" s="63" t="s">
        <v>64</v>
      </c>
      <c r="C1576" s="62" t="s">
        <v>43</v>
      </c>
      <c r="D1576" s="62" t="s">
        <v>44</v>
      </c>
      <c r="E1576" s="64" t="s">
        <v>45</v>
      </c>
      <c r="F1576" s="11">
        <v>18768.199999999997</v>
      </c>
      <c r="G1576" s="11">
        <v>11868.2</v>
      </c>
      <c r="H1576" s="11">
        <v>11868.2</v>
      </c>
      <c r="I1576" s="11"/>
      <c r="J1576" s="11"/>
      <c r="K1576" s="11"/>
      <c r="L1576" s="11">
        <f t="shared" si="3777"/>
        <v>18768.199999999997</v>
      </c>
      <c r="M1576" s="11">
        <f t="shared" si="3778"/>
        <v>11868.2</v>
      </c>
      <c r="N1576" s="11">
        <f t="shared" si="3779"/>
        <v>11868.2</v>
      </c>
      <c r="O1576" s="11"/>
      <c r="P1576" s="11"/>
      <c r="Q1576" s="11"/>
      <c r="R1576" s="11">
        <f t="shared" si="3859"/>
        <v>18768.199999999997</v>
      </c>
      <c r="S1576" s="11">
        <f t="shared" si="3860"/>
        <v>11868.2</v>
      </c>
      <c r="T1576" s="11">
        <f t="shared" si="3861"/>
        <v>11868.2</v>
      </c>
      <c r="U1576" s="11"/>
      <c r="V1576" s="11"/>
      <c r="W1576" s="11"/>
      <c r="X1576" s="11">
        <f t="shared" si="3865"/>
        <v>18768.199999999997</v>
      </c>
      <c r="Y1576" s="11">
        <f t="shared" si="3866"/>
        <v>11868.2</v>
      </c>
      <c r="Z1576" s="11">
        <f t="shared" si="3867"/>
        <v>11868.2</v>
      </c>
      <c r="AA1576" s="11">
        <v>-6900</v>
      </c>
      <c r="AB1576" s="11">
        <v>6900</v>
      </c>
      <c r="AC1576" s="11"/>
      <c r="AD1576" s="11">
        <f t="shared" si="3871"/>
        <v>11868.199999999997</v>
      </c>
      <c r="AE1576" s="11">
        <f t="shared" si="3872"/>
        <v>18768.2</v>
      </c>
      <c r="AF1576" s="11">
        <f t="shared" si="3873"/>
        <v>11868.2</v>
      </c>
      <c r="AG1576" s="11"/>
      <c r="AH1576" s="11">
        <f t="shared" si="3875"/>
        <v>11868.199999999997</v>
      </c>
      <c r="AI1576" s="11">
        <f t="shared" si="3876"/>
        <v>18768.2</v>
      </c>
      <c r="AJ1576" s="11">
        <f t="shared" si="3877"/>
        <v>11868.2</v>
      </c>
      <c r="AK1576" s="11">
        <v>-384.4</v>
      </c>
      <c r="AL1576" s="11"/>
      <c r="AM1576" s="11"/>
      <c r="AN1576" s="11">
        <f t="shared" si="3881"/>
        <v>11483.799999999997</v>
      </c>
      <c r="AO1576" s="11">
        <f t="shared" si="3882"/>
        <v>18768.2</v>
      </c>
      <c r="AP1576" s="11">
        <f t="shared" si="3883"/>
        <v>11868.2</v>
      </c>
      <c r="AQ1576" s="11"/>
      <c r="AR1576" s="11"/>
      <c r="AS1576" s="11"/>
      <c r="AT1576" s="11">
        <f t="shared" si="3887"/>
        <v>11483.799999999997</v>
      </c>
      <c r="AU1576" s="11">
        <f t="shared" si="3888"/>
        <v>18768.2</v>
      </c>
      <c r="AV1576" s="11">
        <f t="shared" si="3889"/>
        <v>11868.2</v>
      </c>
      <c r="AW1576" s="11"/>
      <c r="AX1576" s="11"/>
      <c r="AY1576" s="11"/>
      <c r="AZ1576" s="11">
        <f t="shared" si="3893"/>
        <v>11483.799999999997</v>
      </c>
      <c r="BA1576" s="11">
        <f t="shared" si="3894"/>
        <v>18768.2</v>
      </c>
      <c r="BB1576" s="11">
        <f t="shared" si="3895"/>
        <v>11868.2</v>
      </c>
      <c r="BC1576" s="11"/>
      <c r="BD1576" s="11"/>
      <c r="BE1576" s="11"/>
      <c r="BF1576" s="11">
        <f t="shared" si="3899"/>
        <v>11483.799999999997</v>
      </c>
      <c r="BG1576" s="11">
        <f t="shared" si="3900"/>
        <v>18768.2</v>
      </c>
      <c r="BH1576" s="11">
        <f t="shared" si="3901"/>
        <v>11868.2</v>
      </c>
      <c r="BI1576" s="11">
        <f>-342.837-79.618</f>
        <v>-422.45499999999998</v>
      </c>
      <c r="BJ1576" s="11"/>
      <c r="BK1576" s="11"/>
      <c r="BL1576" s="11">
        <f t="shared" si="3848"/>
        <v>11061.344999999998</v>
      </c>
      <c r="BM1576" s="11"/>
      <c r="BN1576" s="43">
        <f t="shared" si="3910"/>
        <v>11061.344999999998</v>
      </c>
      <c r="BO1576" s="11">
        <f t="shared" si="3913"/>
        <v>18768.2</v>
      </c>
      <c r="BP1576" s="11"/>
      <c r="BQ1576" s="43">
        <f t="shared" si="3911"/>
        <v>18768.2</v>
      </c>
      <c r="BR1576" s="11">
        <f t="shared" si="3914"/>
        <v>11868.2</v>
      </c>
      <c r="BS1576" s="11"/>
      <c r="BT1576" s="43">
        <f t="shared" si="3912"/>
        <v>11868.2</v>
      </c>
      <c r="BU1576" s="11"/>
      <c r="BV1576" s="21"/>
      <c r="BW1576" s="21"/>
      <c r="BX1576" s="1" t="str">
        <f t="shared" si="3915"/>
        <v>0113</v>
      </c>
    </row>
    <row r="1577" spans="1:76" ht="31.2" customHeight="1" x14ac:dyDescent="0.3">
      <c r="A1577" s="62" t="s">
        <v>1007</v>
      </c>
      <c r="B1577" s="63"/>
      <c r="C1577" s="62"/>
      <c r="D1577" s="62"/>
      <c r="E1577" s="64" t="s">
        <v>1008</v>
      </c>
      <c r="F1577" s="11">
        <f t="shared" si="3920"/>
        <v>3668.2999999999997</v>
      </c>
      <c r="G1577" s="11">
        <f t="shared" si="3921"/>
        <v>3668.2999999999997</v>
      </c>
      <c r="H1577" s="11">
        <f t="shared" si="3922"/>
        <v>3668.2999999999997</v>
      </c>
      <c r="I1577" s="11">
        <f t="shared" si="3923"/>
        <v>0</v>
      </c>
      <c r="J1577" s="11">
        <f t="shared" si="3924"/>
        <v>0</v>
      </c>
      <c r="K1577" s="11">
        <f t="shared" si="3925"/>
        <v>0</v>
      </c>
      <c r="L1577" s="11">
        <f t="shared" si="3777"/>
        <v>3668.2999999999997</v>
      </c>
      <c r="M1577" s="11">
        <f t="shared" si="3778"/>
        <v>3668.2999999999997</v>
      </c>
      <c r="N1577" s="11">
        <f t="shared" si="3779"/>
        <v>3668.2999999999997</v>
      </c>
      <c r="O1577" s="11">
        <f t="shared" si="3926"/>
        <v>0</v>
      </c>
      <c r="P1577" s="11">
        <f t="shared" si="3927"/>
        <v>0</v>
      </c>
      <c r="Q1577" s="11">
        <f t="shared" si="3928"/>
        <v>0</v>
      </c>
      <c r="R1577" s="11">
        <f t="shared" si="3859"/>
        <v>3668.2999999999997</v>
      </c>
      <c r="S1577" s="11">
        <f t="shared" si="3860"/>
        <v>3668.2999999999997</v>
      </c>
      <c r="T1577" s="11">
        <f t="shared" si="3861"/>
        <v>3668.2999999999997</v>
      </c>
      <c r="U1577" s="11">
        <f t="shared" si="3929"/>
        <v>0</v>
      </c>
      <c r="V1577" s="11">
        <f t="shared" si="3930"/>
        <v>0</v>
      </c>
      <c r="W1577" s="11">
        <f t="shared" si="3931"/>
        <v>0</v>
      </c>
      <c r="X1577" s="11">
        <f t="shared" si="3865"/>
        <v>3668.2999999999997</v>
      </c>
      <c r="Y1577" s="11">
        <f t="shared" si="3866"/>
        <v>3668.2999999999997</v>
      </c>
      <c r="Z1577" s="11">
        <f t="shared" si="3867"/>
        <v>3668.2999999999997</v>
      </c>
      <c r="AA1577" s="11">
        <f t="shared" si="3932"/>
        <v>37.304000000000002</v>
      </c>
      <c r="AB1577" s="11">
        <f t="shared" si="3933"/>
        <v>0</v>
      </c>
      <c r="AC1577" s="11">
        <f t="shared" si="3934"/>
        <v>0</v>
      </c>
      <c r="AD1577" s="11">
        <f t="shared" si="3871"/>
        <v>3705.6039999999998</v>
      </c>
      <c r="AE1577" s="11">
        <f t="shared" si="3872"/>
        <v>3668.2999999999997</v>
      </c>
      <c r="AF1577" s="11">
        <f t="shared" si="3873"/>
        <v>3668.2999999999997</v>
      </c>
      <c r="AG1577" s="11">
        <f t="shared" si="3935"/>
        <v>0</v>
      </c>
      <c r="AH1577" s="11">
        <f t="shared" si="3875"/>
        <v>3705.6039999999998</v>
      </c>
      <c r="AI1577" s="11">
        <f t="shared" si="3876"/>
        <v>3668.2999999999997</v>
      </c>
      <c r="AJ1577" s="11">
        <f t="shared" si="3877"/>
        <v>3668.2999999999997</v>
      </c>
      <c r="AK1577" s="11">
        <f t="shared" si="3936"/>
        <v>0</v>
      </c>
      <c r="AL1577" s="11">
        <f t="shared" si="3937"/>
        <v>0</v>
      </c>
      <c r="AM1577" s="11">
        <f t="shared" si="3938"/>
        <v>0</v>
      </c>
      <c r="AN1577" s="11">
        <f t="shared" si="3881"/>
        <v>3705.6039999999998</v>
      </c>
      <c r="AO1577" s="11">
        <f t="shared" si="3882"/>
        <v>3668.2999999999997</v>
      </c>
      <c r="AP1577" s="11">
        <f t="shared" si="3883"/>
        <v>3668.2999999999997</v>
      </c>
      <c r="AQ1577" s="11">
        <f t="shared" si="3939"/>
        <v>0</v>
      </c>
      <c r="AR1577" s="11">
        <f t="shared" si="3940"/>
        <v>0</v>
      </c>
      <c r="AS1577" s="11">
        <f t="shared" si="3941"/>
        <v>0</v>
      </c>
      <c r="AT1577" s="11">
        <f t="shared" si="3887"/>
        <v>3705.6039999999998</v>
      </c>
      <c r="AU1577" s="11">
        <f t="shared" si="3888"/>
        <v>3668.2999999999997</v>
      </c>
      <c r="AV1577" s="11">
        <f t="shared" si="3889"/>
        <v>3668.2999999999997</v>
      </c>
      <c r="AW1577" s="11">
        <f t="shared" si="3942"/>
        <v>0</v>
      </c>
      <c r="AX1577" s="11">
        <f t="shared" si="3943"/>
        <v>0</v>
      </c>
      <c r="AY1577" s="11">
        <f t="shared" si="3944"/>
        <v>0</v>
      </c>
      <c r="AZ1577" s="11">
        <f t="shared" si="3893"/>
        <v>3705.6039999999998</v>
      </c>
      <c r="BA1577" s="11">
        <f t="shared" si="3894"/>
        <v>3668.2999999999997</v>
      </c>
      <c r="BB1577" s="11">
        <f t="shared" si="3895"/>
        <v>3668.2999999999997</v>
      </c>
      <c r="BC1577" s="11">
        <f t="shared" si="3945"/>
        <v>0</v>
      </c>
      <c r="BD1577" s="11">
        <f t="shared" si="3946"/>
        <v>0</v>
      </c>
      <c r="BE1577" s="11">
        <f t="shared" si="3947"/>
        <v>0</v>
      </c>
      <c r="BF1577" s="11">
        <f t="shared" si="3899"/>
        <v>3705.6039999999998</v>
      </c>
      <c r="BG1577" s="11">
        <f t="shared" si="3900"/>
        <v>3668.2999999999997</v>
      </c>
      <c r="BH1577" s="11">
        <f t="shared" si="3901"/>
        <v>3668.2999999999997</v>
      </c>
      <c r="BI1577" s="11">
        <f t="shared" si="3948"/>
        <v>0</v>
      </c>
      <c r="BJ1577" s="11">
        <f t="shared" si="3949"/>
        <v>0</v>
      </c>
      <c r="BK1577" s="11">
        <f t="shared" si="3950"/>
        <v>0</v>
      </c>
      <c r="BL1577" s="11">
        <f t="shared" si="3848"/>
        <v>3705.6039999999998</v>
      </c>
      <c r="BM1577" s="11">
        <f t="shared" si="3951"/>
        <v>0</v>
      </c>
      <c r="BN1577" s="43">
        <f t="shared" si="3910"/>
        <v>3705.6039999999998</v>
      </c>
      <c r="BO1577" s="11">
        <f t="shared" si="3913"/>
        <v>3668.2999999999997</v>
      </c>
      <c r="BP1577" s="11">
        <f t="shared" si="3952"/>
        <v>0</v>
      </c>
      <c r="BQ1577" s="43">
        <f t="shared" si="3911"/>
        <v>3668.2999999999997</v>
      </c>
      <c r="BR1577" s="11">
        <f t="shared" si="3914"/>
        <v>3668.2999999999997</v>
      </c>
      <c r="BS1577" s="11">
        <f t="shared" si="3952"/>
        <v>0</v>
      </c>
      <c r="BT1577" s="43">
        <f t="shared" si="3912"/>
        <v>3668.2999999999997</v>
      </c>
      <c r="BU1577" s="11">
        <f t="shared" si="3952"/>
        <v>0</v>
      </c>
      <c r="BV1577" s="21"/>
      <c r="BW1577" s="21"/>
      <c r="BX1577" s="1" t="str">
        <f t="shared" si="3915"/>
        <v/>
      </c>
    </row>
    <row r="1578" spans="1:76" ht="15.6" customHeight="1" x14ac:dyDescent="0.3">
      <c r="A1578" s="62" t="s">
        <v>1007</v>
      </c>
      <c r="B1578" s="63" t="s">
        <v>58</v>
      </c>
      <c r="C1578" s="62"/>
      <c r="D1578" s="62"/>
      <c r="E1578" s="64" t="s">
        <v>59</v>
      </c>
      <c r="F1578" s="11">
        <f t="shared" si="3920"/>
        <v>3668.2999999999997</v>
      </c>
      <c r="G1578" s="11">
        <f t="shared" si="3921"/>
        <v>3668.2999999999997</v>
      </c>
      <c r="H1578" s="11">
        <f t="shared" si="3922"/>
        <v>3668.2999999999997</v>
      </c>
      <c r="I1578" s="11">
        <f t="shared" si="3923"/>
        <v>0</v>
      </c>
      <c r="J1578" s="11">
        <f t="shared" si="3924"/>
        <v>0</v>
      </c>
      <c r="K1578" s="11">
        <f t="shared" si="3925"/>
        <v>0</v>
      </c>
      <c r="L1578" s="11">
        <f t="shared" si="3777"/>
        <v>3668.2999999999997</v>
      </c>
      <c r="M1578" s="11">
        <f t="shared" si="3778"/>
        <v>3668.2999999999997</v>
      </c>
      <c r="N1578" s="11">
        <f t="shared" si="3779"/>
        <v>3668.2999999999997</v>
      </c>
      <c r="O1578" s="11">
        <f t="shared" si="3926"/>
        <v>0</v>
      </c>
      <c r="P1578" s="11">
        <f t="shared" si="3927"/>
        <v>0</v>
      </c>
      <c r="Q1578" s="11">
        <f t="shared" si="3928"/>
        <v>0</v>
      </c>
      <c r="R1578" s="11">
        <f t="shared" si="3859"/>
        <v>3668.2999999999997</v>
      </c>
      <c r="S1578" s="11">
        <f t="shared" si="3860"/>
        <v>3668.2999999999997</v>
      </c>
      <c r="T1578" s="11">
        <f t="shared" si="3861"/>
        <v>3668.2999999999997</v>
      </c>
      <c r="U1578" s="11">
        <f t="shared" si="3929"/>
        <v>0</v>
      </c>
      <c r="V1578" s="11">
        <f t="shared" si="3930"/>
        <v>0</v>
      </c>
      <c r="W1578" s="11">
        <f t="shared" si="3931"/>
        <v>0</v>
      </c>
      <c r="X1578" s="11">
        <f t="shared" si="3865"/>
        <v>3668.2999999999997</v>
      </c>
      <c r="Y1578" s="11">
        <f t="shared" si="3866"/>
        <v>3668.2999999999997</v>
      </c>
      <c r="Z1578" s="11">
        <f t="shared" si="3867"/>
        <v>3668.2999999999997</v>
      </c>
      <c r="AA1578" s="11">
        <f t="shared" si="3932"/>
        <v>37.304000000000002</v>
      </c>
      <c r="AB1578" s="11">
        <f t="shared" si="3933"/>
        <v>0</v>
      </c>
      <c r="AC1578" s="11">
        <f t="shared" si="3934"/>
        <v>0</v>
      </c>
      <c r="AD1578" s="11">
        <f t="shared" si="3871"/>
        <v>3705.6039999999998</v>
      </c>
      <c r="AE1578" s="11">
        <f t="shared" si="3872"/>
        <v>3668.2999999999997</v>
      </c>
      <c r="AF1578" s="11">
        <f t="shared" si="3873"/>
        <v>3668.2999999999997</v>
      </c>
      <c r="AG1578" s="11">
        <f t="shared" si="3935"/>
        <v>0</v>
      </c>
      <c r="AH1578" s="11">
        <f t="shared" si="3875"/>
        <v>3705.6039999999998</v>
      </c>
      <c r="AI1578" s="11">
        <f t="shared" si="3876"/>
        <v>3668.2999999999997</v>
      </c>
      <c r="AJ1578" s="11">
        <f t="shared" si="3877"/>
        <v>3668.2999999999997</v>
      </c>
      <c r="AK1578" s="11">
        <f t="shared" si="3936"/>
        <v>0</v>
      </c>
      <c r="AL1578" s="11">
        <f t="shared" si="3937"/>
        <v>0</v>
      </c>
      <c r="AM1578" s="11">
        <f t="shared" si="3938"/>
        <v>0</v>
      </c>
      <c r="AN1578" s="11">
        <f t="shared" si="3881"/>
        <v>3705.6039999999998</v>
      </c>
      <c r="AO1578" s="11">
        <f t="shared" si="3882"/>
        <v>3668.2999999999997</v>
      </c>
      <c r="AP1578" s="11">
        <f t="shared" si="3883"/>
        <v>3668.2999999999997</v>
      </c>
      <c r="AQ1578" s="11">
        <f t="shared" si="3939"/>
        <v>0</v>
      </c>
      <c r="AR1578" s="11">
        <f t="shared" si="3940"/>
        <v>0</v>
      </c>
      <c r="AS1578" s="11">
        <f t="shared" si="3941"/>
        <v>0</v>
      </c>
      <c r="AT1578" s="11">
        <f t="shared" si="3887"/>
        <v>3705.6039999999998</v>
      </c>
      <c r="AU1578" s="11">
        <f t="shared" si="3888"/>
        <v>3668.2999999999997</v>
      </c>
      <c r="AV1578" s="11">
        <f t="shared" si="3889"/>
        <v>3668.2999999999997</v>
      </c>
      <c r="AW1578" s="11">
        <f t="shared" si="3942"/>
        <v>0</v>
      </c>
      <c r="AX1578" s="11">
        <f t="shared" si="3943"/>
        <v>0</v>
      </c>
      <c r="AY1578" s="11">
        <f t="shared" si="3944"/>
        <v>0</v>
      </c>
      <c r="AZ1578" s="11">
        <f t="shared" si="3893"/>
        <v>3705.6039999999998</v>
      </c>
      <c r="BA1578" s="11">
        <f t="shared" si="3894"/>
        <v>3668.2999999999997</v>
      </c>
      <c r="BB1578" s="11">
        <f t="shared" si="3895"/>
        <v>3668.2999999999997</v>
      </c>
      <c r="BC1578" s="11">
        <f t="shared" si="3945"/>
        <v>0</v>
      </c>
      <c r="BD1578" s="11">
        <f t="shared" si="3946"/>
        <v>0</v>
      </c>
      <c r="BE1578" s="11">
        <f t="shared" si="3947"/>
        <v>0</v>
      </c>
      <c r="BF1578" s="11">
        <f t="shared" si="3899"/>
        <v>3705.6039999999998</v>
      </c>
      <c r="BG1578" s="11">
        <f t="shared" si="3900"/>
        <v>3668.2999999999997</v>
      </c>
      <c r="BH1578" s="11">
        <f t="shared" si="3901"/>
        <v>3668.2999999999997</v>
      </c>
      <c r="BI1578" s="11">
        <f t="shared" si="3948"/>
        <v>0</v>
      </c>
      <c r="BJ1578" s="11">
        <f t="shared" si="3949"/>
        <v>0</v>
      </c>
      <c r="BK1578" s="11">
        <f t="shared" si="3950"/>
        <v>0</v>
      </c>
      <c r="BL1578" s="11">
        <f t="shared" si="3848"/>
        <v>3705.6039999999998</v>
      </c>
      <c r="BM1578" s="11">
        <f t="shared" si="3951"/>
        <v>0</v>
      </c>
      <c r="BN1578" s="43">
        <f t="shared" si="3910"/>
        <v>3705.6039999999998</v>
      </c>
      <c r="BO1578" s="11">
        <f t="shared" si="3913"/>
        <v>3668.2999999999997</v>
      </c>
      <c r="BP1578" s="11">
        <f t="shared" si="3952"/>
        <v>0</v>
      </c>
      <c r="BQ1578" s="43">
        <f t="shared" si="3911"/>
        <v>3668.2999999999997</v>
      </c>
      <c r="BR1578" s="11">
        <f t="shared" si="3914"/>
        <v>3668.2999999999997</v>
      </c>
      <c r="BS1578" s="11">
        <f t="shared" si="3952"/>
        <v>0</v>
      </c>
      <c r="BT1578" s="43">
        <f t="shared" si="3912"/>
        <v>3668.2999999999997</v>
      </c>
      <c r="BU1578" s="11">
        <f t="shared" si="3952"/>
        <v>0</v>
      </c>
      <c r="BV1578" s="21"/>
      <c r="BW1578" s="21"/>
      <c r="BX1578" s="1" t="str">
        <f t="shared" si="3915"/>
        <v/>
      </c>
    </row>
    <row r="1579" spans="1:76" ht="15.6" customHeight="1" x14ac:dyDescent="0.3">
      <c r="A1579" s="62" t="s">
        <v>1007</v>
      </c>
      <c r="B1579" s="63">
        <v>800</v>
      </c>
      <c r="C1579" s="62" t="s">
        <v>43</v>
      </c>
      <c r="D1579" s="62" t="s">
        <v>44</v>
      </c>
      <c r="E1579" s="64" t="s">
        <v>45</v>
      </c>
      <c r="F1579" s="11">
        <v>3668.2999999999997</v>
      </c>
      <c r="G1579" s="11">
        <v>3668.2999999999997</v>
      </c>
      <c r="H1579" s="11">
        <v>3668.2999999999997</v>
      </c>
      <c r="I1579" s="11"/>
      <c r="J1579" s="11"/>
      <c r="K1579" s="11"/>
      <c r="L1579" s="11">
        <f t="shared" si="3777"/>
        <v>3668.2999999999997</v>
      </c>
      <c r="M1579" s="11">
        <f t="shared" si="3778"/>
        <v>3668.2999999999997</v>
      </c>
      <c r="N1579" s="11">
        <f t="shared" si="3779"/>
        <v>3668.2999999999997</v>
      </c>
      <c r="O1579" s="11"/>
      <c r="P1579" s="11"/>
      <c r="Q1579" s="11"/>
      <c r="R1579" s="11">
        <f t="shared" si="3859"/>
        <v>3668.2999999999997</v>
      </c>
      <c r="S1579" s="11">
        <f t="shared" si="3860"/>
        <v>3668.2999999999997</v>
      </c>
      <c r="T1579" s="11">
        <f t="shared" si="3861"/>
        <v>3668.2999999999997</v>
      </c>
      <c r="U1579" s="11"/>
      <c r="V1579" s="11"/>
      <c r="W1579" s="11"/>
      <c r="X1579" s="11">
        <f t="shared" si="3865"/>
        <v>3668.2999999999997</v>
      </c>
      <c r="Y1579" s="11">
        <f t="shared" si="3866"/>
        <v>3668.2999999999997</v>
      </c>
      <c r="Z1579" s="11">
        <f t="shared" si="3867"/>
        <v>3668.2999999999997</v>
      </c>
      <c r="AA1579" s="11">
        <v>37.304000000000002</v>
      </c>
      <c r="AB1579" s="11"/>
      <c r="AC1579" s="11"/>
      <c r="AD1579" s="11">
        <f t="shared" si="3871"/>
        <v>3705.6039999999998</v>
      </c>
      <c r="AE1579" s="11">
        <f t="shared" si="3872"/>
        <v>3668.2999999999997</v>
      </c>
      <c r="AF1579" s="11">
        <f t="shared" si="3873"/>
        <v>3668.2999999999997</v>
      </c>
      <c r="AG1579" s="11"/>
      <c r="AH1579" s="11">
        <f t="shared" si="3875"/>
        <v>3705.6039999999998</v>
      </c>
      <c r="AI1579" s="11">
        <f t="shared" si="3876"/>
        <v>3668.2999999999997</v>
      </c>
      <c r="AJ1579" s="11">
        <f t="shared" si="3877"/>
        <v>3668.2999999999997</v>
      </c>
      <c r="AK1579" s="11"/>
      <c r="AL1579" s="11"/>
      <c r="AM1579" s="11"/>
      <c r="AN1579" s="11">
        <f t="shared" si="3881"/>
        <v>3705.6039999999998</v>
      </c>
      <c r="AO1579" s="11">
        <f t="shared" si="3882"/>
        <v>3668.2999999999997</v>
      </c>
      <c r="AP1579" s="11">
        <f t="shared" si="3883"/>
        <v>3668.2999999999997</v>
      </c>
      <c r="AQ1579" s="11"/>
      <c r="AR1579" s="11"/>
      <c r="AS1579" s="11"/>
      <c r="AT1579" s="11">
        <f t="shared" si="3887"/>
        <v>3705.6039999999998</v>
      </c>
      <c r="AU1579" s="11">
        <f t="shared" si="3888"/>
        <v>3668.2999999999997</v>
      </c>
      <c r="AV1579" s="11">
        <f t="shared" si="3889"/>
        <v>3668.2999999999997</v>
      </c>
      <c r="AW1579" s="11"/>
      <c r="AX1579" s="11"/>
      <c r="AY1579" s="11"/>
      <c r="AZ1579" s="11">
        <f t="shared" si="3893"/>
        <v>3705.6039999999998</v>
      </c>
      <c r="BA1579" s="11">
        <f t="shared" si="3894"/>
        <v>3668.2999999999997</v>
      </c>
      <c r="BB1579" s="11">
        <f t="shared" si="3895"/>
        <v>3668.2999999999997</v>
      </c>
      <c r="BC1579" s="11"/>
      <c r="BD1579" s="11"/>
      <c r="BE1579" s="11"/>
      <c r="BF1579" s="11">
        <f t="shared" si="3899"/>
        <v>3705.6039999999998</v>
      </c>
      <c r="BG1579" s="11">
        <f t="shared" si="3900"/>
        <v>3668.2999999999997</v>
      </c>
      <c r="BH1579" s="11">
        <f t="shared" si="3901"/>
        <v>3668.2999999999997</v>
      </c>
      <c r="BI1579" s="11"/>
      <c r="BJ1579" s="11"/>
      <c r="BK1579" s="11"/>
      <c r="BL1579" s="11">
        <f t="shared" si="3848"/>
        <v>3705.6039999999998</v>
      </c>
      <c r="BM1579" s="11"/>
      <c r="BN1579" s="43">
        <f t="shared" si="3910"/>
        <v>3705.6039999999998</v>
      </c>
      <c r="BO1579" s="11">
        <f t="shared" si="3913"/>
        <v>3668.2999999999997</v>
      </c>
      <c r="BP1579" s="11"/>
      <c r="BQ1579" s="43">
        <f t="shared" si="3911"/>
        <v>3668.2999999999997</v>
      </c>
      <c r="BR1579" s="11">
        <f t="shared" si="3914"/>
        <v>3668.2999999999997</v>
      </c>
      <c r="BS1579" s="11"/>
      <c r="BT1579" s="43">
        <f t="shared" si="3912"/>
        <v>3668.2999999999997</v>
      </c>
      <c r="BU1579" s="11"/>
      <c r="BV1579" s="21"/>
      <c r="BW1579" s="21"/>
      <c r="BX1579" s="1" t="str">
        <f t="shared" si="3915"/>
        <v>0113</v>
      </c>
    </row>
    <row r="1580" spans="1:76" ht="46.8" customHeight="1" x14ac:dyDescent="0.3">
      <c r="A1580" s="62" t="s">
        <v>1009</v>
      </c>
      <c r="B1580" s="63"/>
      <c r="C1580" s="62"/>
      <c r="D1580" s="62"/>
      <c r="E1580" s="64" t="s">
        <v>1010</v>
      </c>
      <c r="F1580" s="11">
        <f t="shared" si="3920"/>
        <v>61.5</v>
      </c>
      <c r="G1580" s="11">
        <f t="shared" si="3921"/>
        <v>61.5</v>
      </c>
      <c r="H1580" s="11">
        <f t="shared" si="3922"/>
        <v>61.5</v>
      </c>
      <c r="I1580" s="11">
        <f t="shared" si="3923"/>
        <v>0</v>
      </c>
      <c r="J1580" s="11">
        <f t="shared" si="3924"/>
        <v>0</v>
      </c>
      <c r="K1580" s="11">
        <f t="shared" si="3925"/>
        <v>0</v>
      </c>
      <c r="L1580" s="11">
        <f t="shared" si="3777"/>
        <v>61.5</v>
      </c>
      <c r="M1580" s="11">
        <f t="shared" si="3778"/>
        <v>61.5</v>
      </c>
      <c r="N1580" s="11">
        <f t="shared" si="3779"/>
        <v>61.5</v>
      </c>
      <c r="O1580" s="11">
        <f t="shared" si="3926"/>
        <v>0</v>
      </c>
      <c r="P1580" s="11">
        <f t="shared" si="3927"/>
        <v>0</v>
      </c>
      <c r="Q1580" s="11">
        <f t="shared" si="3928"/>
        <v>0</v>
      </c>
      <c r="R1580" s="11">
        <f t="shared" si="3859"/>
        <v>61.5</v>
      </c>
      <c r="S1580" s="11">
        <f t="shared" si="3860"/>
        <v>61.5</v>
      </c>
      <c r="T1580" s="11">
        <f t="shared" si="3861"/>
        <v>61.5</v>
      </c>
      <c r="U1580" s="11">
        <f t="shared" si="3929"/>
        <v>0</v>
      </c>
      <c r="V1580" s="11">
        <f t="shared" si="3930"/>
        <v>0</v>
      </c>
      <c r="W1580" s="11">
        <f t="shared" si="3931"/>
        <v>0</v>
      </c>
      <c r="X1580" s="11">
        <f t="shared" si="3865"/>
        <v>61.5</v>
      </c>
      <c r="Y1580" s="11">
        <f t="shared" si="3866"/>
        <v>61.5</v>
      </c>
      <c r="Z1580" s="11">
        <f t="shared" si="3867"/>
        <v>61.5</v>
      </c>
      <c r="AA1580" s="11">
        <f t="shared" si="3932"/>
        <v>0</v>
      </c>
      <c r="AB1580" s="11">
        <f t="shared" si="3933"/>
        <v>0</v>
      </c>
      <c r="AC1580" s="11">
        <f t="shared" si="3934"/>
        <v>0</v>
      </c>
      <c r="AD1580" s="11">
        <f t="shared" si="3871"/>
        <v>61.5</v>
      </c>
      <c r="AE1580" s="11">
        <f t="shared" si="3872"/>
        <v>61.5</v>
      </c>
      <c r="AF1580" s="11">
        <f t="shared" si="3873"/>
        <v>61.5</v>
      </c>
      <c r="AG1580" s="11">
        <f t="shared" si="3935"/>
        <v>0</v>
      </c>
      <c r="AH1580" s="11">
        <f t="shared" si="3875"/>
        <v>61.5</v>
      </c>
      <c r="AI1580" s="11">
        <f t="shared" si="3876"/>
        <v>61.5</v>
      </c>
      <c r="AJ1580" s="11">
        <f t="shared" si="3877"/>
        <v>61.5</v>
      </c>
      <c r="AK1580" s="11">
        <f t="shared" si="3936"/>
        <v>0</v>
      </c>
      <c r="AL1580" s="11">
        <f t="shared" si="3937"/>
        <v>0</v>
      </c>
      <c r="AM1580" s="11">
        <f t="shared" si="3938"/>
        <v>0</v>
      </c>
      <c r="AN1580" s="11">
        <f t="shared" si="3881"/>
        <v>61.5</v>
      </c>
      <c r="AO1580" s="11">
        <f t="shared" si="3882"/>
        <v>61.5</v>
      </c>
      <c r="AP1580" s="11">
        <f t="shared" si="3883"/>
        <v>61.5</v>
      </c>
      <c r="AQ1580" s="11">
        <f t="shared" si="3939"/>
        <v>0</v>
      </c>
      <c r="AR1580" s="11">
        <f t="shared" si="3940"/>
        <v>0</v>
      </c>
      <c r="AS1580" s="11">
        <f t="shared" si="3941"/>
        <v>0</v>
      </c>
      <c r="AT1580" s="11">
        <f t="shared" si="3887"/>
        <v>61.5</v>
      </c>
      <c r="AU1580" s="11">
        <f t="shared" si="3888"/>
        <v>61.5</v>
      </c>
      <c r="AV1580" s="11">
        <f t="shared" si="3889"/>
        <v>61.5</v>
      </c>
      <c r="AW1580" s="11">
        <f t="shared" si="3942"/>
        <v>0</v>
      </c>
      <c r="AX1580" s="11">
        <f t="shared" si="3943"/>
        <v>0</v>
      </c>
      <c r="AY1580" s="11">
        <f t="shared" si="3944"/>
        <v>0</v>
      </c>
      <c r="AZ1580" s="11">
        <f t="shared" si="3893"/>
        <v>61.5</v>
      </c>
      <c r="BA1580" s="11">
        <f t="shared" si="3894"/>
        <v>61.5</v>
      </c>
      <c r="BB1580" s="11">
        <f t="shared" si="3895"/>
        <v>61.5</v>
      </c>
      <c r="BC1580" s="11">
        <f t="shared" si="3945"/>
        <v>0</v>
      </c>
      <c r="BD1580" s="11">
        <f t="shared" si="3946"/>
        <v>0</v>
      </c>
      <c r="BE1580" s="11">
        <f t="shared" si="3947"/>
        <v>0</v>
      </c>
      <c r="BF1580" s="11">
        <f t="shared" si="3899"/>
        <v>61.5</v>
      </c>
      <c r="BG1580" s="11">
        <f t="shared" si="3900"/>
        <v>61.5</v>
      </c>
      <c r="BH1580" s="11">
        <f t="shared" si="3901"/>
        <v>61.5</v>
      </c>
      <c r="BI1580" s="11">
        <f t="shared" si="3948"/>
        <v>0</v>
      </c>
      <c r="BJ1580" s="11">
        <f t="shared" si="3949"/>
        <v>0</v>
      </c>
      <c r="BK1580" s="11">
        <f t="shared" si="3950"/>
        <v>0</v>
      </c>
      <c r="BL1580" s="11">
        <f t="shared" si="3848"/>
        <v>61.5</v>
      </c>
      <c r="BM1580" s="11">
        <f t="shared" si="3951"/>
        <v>0</v>
      </c>
      <c r="BN1580" s="43">
        <f t="shared" si="3910"/>
        <v>61.5</v>
      </c>
      <c r="BO1580" s="11">
        <f t="shared" si="3913"/>
        <v>61.5</v>
      </c>
      <c r="BP1580" s="11">
        <f t="shared" si="3952"/>
        <v>0</v>
      </c>
      <c r="BQ1580" s="43">
        <f t="shared" si="3911"/>
        <v>61.5</v>
      </c>
      <c r="BR1580" s="11">
        <f t="shared" si="3914"/>
        <v>61.5</v>
      </c>
      <c r="BS1580" s="11">
        <f t="shared" si="3952"/>
        <v>0</v>
      </c>
      <c r="BT1580" s="43">
        <f t="shared" si="3912"/>
        <v>61.5</v>
      </c>
      <c r="BU1580" s="11">
        <f t="shared" si="3952"/>
        <v>0</v>
      </c>
      <c r="BV1580" s="21"/>
      <c r="BW1580" s="21"/>
      <c r="BX1580" s="1" t="str">
        <f t="shared" si="3915"/>
        <v/>
      </c>
    </row>
    <row r="1581" spans="1:76" ht="31.2" customHeight="1" x14ac:dyDescent="0.3">
      <c r="A1581" s="62" t="s">
        <v>1009</v>
      </c>
      <c r="B1581" s="63" t="s">
        <v>64</v>
      </c>
      <c r="C1581" s="62"/>
      <c r="D1581" s="62"/>
      <c r="E1581" s="64" t="s">
        <v>65</v>
      </c>
      <c r="F1581" s="11">
        <f t="shared" si="3920"/>
        <v>61.5</v>
      </c>
      <c r="G1581" s="11">
        <f t="shared" si="3921"/>
        <v>61.5</v>
      </c>
      <c r="H1581" s="11">
        <f t="shared" si="3922"/>
        <v>61.5</v>
      </c>
      <c r="I1581" s="11">
        <f t="shared" si="3923"/>
        <v>0</v>
      </c>
      <c r="J1581" s="11">
        <f t="shared" si="3924"/>
        <v>0</v>
      </c>
      <c r="K1581" s="11">
        <f t="shared" si="3925"/>
        <v>0</v>
      </c>
      <c r="L1581" s="11">
        <f t="shared" si="3777"/>
        <v>61.5</v>
      </c>
      <c r="M1581" s="11">
        <f t="shared" si="3778"/>
        <v>61.5</v>
      </c>
      <c r="N1581" s="11">
        <f t="shared" si="3779"/>
        <v>61.5</v>
      </c>
      <c r="O1581" s="11">
        <f t="shared" si="3926"/>
        <v>0</v>
      </c>
      <c r="P1581" s="11">
        <f t="shared" si="3927"/>
        <v>0</v>
      </c>
      <c r="Q1581" s="11">
        <f t="shared" si="3928"/>
        <v>0</v>
      </c>
      <c r="R1581" s="11">
        <f t="shared" si="3859"/>
        <v>61.5</v>
      </c>
      <c r="S1581" s="11">
        <f t="shared" si="3860"/>
        <v>61.5</v>
      </c>
      <c r="T1581" s="11">
        <f t="shared" si="3861"/>
        <v>61.5</v>
      </c>
      <c r="U1581" s="11">
        <f t="shared" si="3929"/>
        <v>0</v>
      </c>
      <c r="V1581" s="11">
        <f t="shared" si="3930"/>
        <v>0</v>
      </c>
      <c r="W1581" s="11">
        <f t="shared" si="3931"/>
        <v>0</v>
      </c>
      <c r="X1581" s="11">
        <f t="shared" si="3865"/>
        <v>61.5</v>
      </c>
      <c r="Y1581" s="11">
        <f t="shared" si="3866"/>
        <v>61.5</v>
      </c>
      <c r="Z1581" s="11">
        <f t="shared" si="3867"/>
        <v>61.5</v>
      </c>
      <c r="AA1581" s="11">
        <f t="shared" si="3932"/>
        <v>0</v>
      </c>
      <c r="AB1581" s="11">
        <f t="shared" si="3933"/>
        <v>0</v>
      </c>
      <c r="AC1581" s="11">
        <f t="shared" si="3934"/>
        <v>0</v>
      </c>
      <c r="AD1581" s="11">
        <f t="shared" si="3871"/>
        <v>61.5</v>
      </c>
      <c r="AE1581" s="11">
        <f t="shared" si="3872"/>
        <v>61.5</v>
      </c>
      <c r="AF1581" s="11">
        <f t="shared" si="3873"/>
        <v>61.5</v>
      </c>
      <c r="AG1581" s="11">
        <f t="shared" si="3935"/>
        <v>0</v>
      </c>
      <c r="AH1581" s="11">
        <f t="shared" si="3875"/>
        <v>61.5</v>
      </c>
      <c r="AI1581" s="11">
        <f t="shared" si="3876"/>
        <v>61.5</v>
      </c>
      <c r="AJ1581" s="11">
        <f t="shared" si="3877"/>
        <v>61.5</v>
      </c>
      <c r="AK1581" s="11">
        <f t="shared" si="3936"/>
        <v>0</v>
      </c>
      <c r="AL1581" s="11">
        <f t="shared" si="3937"/>
        <v>0</v>
      </c>
      <c r="AM1581" s="11">
        <f t="shared" si="3938"/>
        <v>0</v>
      </c>
      <c r="AN1581" s="11">
        <f t="shared" si="3881"/>
        <v>61.5</v>
      </c>
      <c r="AO1581" s="11">
        <f t="shared" si="3882"/>
        <v>61.5</v>
      </c>
      <c r="AP1581" s="11">
        <f t="shared" si="3883"/>
        <v>61.5</v>
      </c>
      <c r="AQ1581" s="11">
        <f t="shared" si="3939"/>
        <v>0</v>
      </c>
      <c r="AR1581" s="11">
        <f t="shared" si="3940"/>
        <v>0</v>
      </c>
      <c r="AS1581" s="11">
        <f t="shared" si="3941"/>
        <v>0</v>
      </c>
      <c r="AT1581" s="11">
        <f t="shared" si="3887"/>
        <v>61.5</v>
      </c>
      <c r="AU1581" s="11">
        <f t="shared" si="3888"/>
        <v>61.5</v>
      </c>
      <c r="AV1581" s="11">
        <f t="shared" si="3889"/>
        <v>61.5</v>
      </c>
      <c r="AW1581" s="11">
        <f t="shared" si="3942"/>
        <v>0</v>
      </c>
      <c r="AX1581" s="11">
        <f t="shared" si="3943"/>
        <v>0</v>
      </c>
      <c r="AY1581" s="11">
        <f t="shared" si="3944"/>
        <v>0</v>
      </c>
      <c r="AZ1581" s="11">
        <f t="shared" si="3893"/>
        <v>61.5</v>
      </c>
      <c r="BA1581" s="11">
        <f t="shared" si="3894"/>
        <v>61.5</v>
      </c>
      <c r="BB1581" s="11">
        <f t="shared" si="3895"/>
        <v>61.5</v>
      </c>
      <c r="BC1581" s="11">
        <f t="shared" si="3945"/>
        <v>0</v>
      </c>
      <c r="BD1581" s="11">
        <f t="shared" si="3946"/>
        <v>0</v>
      </c>
      <c r="BE1581" s="11">
        <f t="shared" si="3947"/>
        <v>0</v>
      </c>
      <c r="BF1581" s="11">
        <f t="shared" si="3899"/>
        <v>61.5</v>
      </c>
      <c r="BG1581" s="11">
        <f t="shared" si="3900"/>
        <v>61.5</v>
      </c>
      <c r="BH1581" s="11">
        <f t="shared" si="3901"/>
        <v>61.5</v>
      </c>
      <c r="BI1581" s="11">
        <f t="shared" si="3948"/>
        <v>0</v>
      </c>
      <c r="BJ1581" s="11">
        <f t="shared" si="3949"/>
        <v>0</v>
      </c>
      <c r="BK1581" s="11">
        <f t="shared" si="3950"/>
        <v>0</v>
      </c>
      <c r="BL1581" s="11">
        <f t="shared" si="3848"/>
        <v>61.5</v>
      </c>
      <c r="BM1581" s="11">
        <f t="shared" si="3951"/>
        <v>0</v>
      </c>
      <c r="BN1581" s="43">
        <f t="shared" si="3910"/>
        <v>61.5</v>
      </c>
      <c r="BO1581" s="11">
        <f t="shared" si="3913"/>
        <v>61.5</v>
      </c>
      <c r="BP1581" s="11">
        <f t="shared" si="3952"/>
        <v>0</v>
      </c>
      <c r="BQ1581" s="43">
        <f t="shared" si="3911"/>
        <v>61.5</v>
      </c>
      <c r="BR1581" s="11">
        <f t="shared" si="3914"/>
        <v>61.5</v>
      </c>
      <c r="BS1581" s="11">
        <f t="shared" si="3952"/>
        <v>0</v>
      </c>
      <c r="BT1581" s="43">
        <f t="shared" si="3912"/>
        <v>61.5</v>
      </c>
      <c r="BU1581" s="11">
        <f t="shared" si="3952"/>
        <v>0</v>
      </c>
      <c r="BV1581" s="21"/>
      <c r="BW1581" s="21"/>
      <c r="BX1581" s="1" t="str">
        <f t="shared" si="3915"/>
        <v/>
      </c>
    </row>
    <row r="1582" spans="1:76" ht="15.6" customHeight="1" x14ac:dyDescent="0.3">
      <c r="A1582" s="62" t="s">
        <v>1009</v>
      </c>
      <c r="B1582" s="63" t="s">
        <v>64</v>
      </c>
      <c r="C1582" s="62" t="s">
        <v>43</v>
      </c>
      <c r="D1582" s="62" t="s">
        <v>44</v>
      </c>
      <c r="E1582" s="64" t="s">
        <v>45</v>
      </c>
      <c r="F1582" s="11">
        <v>61.5</v>
      </c>
      <c r="G1582" s="11">
        <v>61.5</v>
      </c>
      <c r="H1582" s="11">
        <v>61.5</v>
      </c>
      <c r="I1582" s="11"/>
      <c r="J1582" s="11"/>
      <c r="K1582" s="11"/>
      <c r="L1582" s="11">
        <f t="shared" si="3777"/>
        <v>61.5</v>
      </c>
      <c r="M1582" s="11">
        <f t="shared" si="3778"/>
        <v>61.5</v>
      </c>
      <c r="N1582" s="11">
        <f t="shared" si="3779"/>
        <v>61.5</v>
      </c>
      <c r="O1582" s="11"/>
      <c r="P1582" s="11"/>
      <c r="Q1582" s="11"/>
      <c r="R1582" s="11">
        <f t="shared" si="3859"/>
        <v>61.5</v>
      </c>
      <c r="S1582" s="11">
        <f t="shared" si="3860"/>
        <v>61.5</v>
      </c>
      <c r="T1582" s="11">
        <f t="shared" si="3861"/>
        <v>61.5</v>
      </c>
      <c r="U1582" s="11"/>
      <c r="V1582" s="11"/>
      <c r="W1582" s="11"/>
      <c r="X1582" s="11">
        <f t="shared" si="3865"/>
        <v>61.5</v>
      </c>
      <c r="Y1582" s="11">
        <f t="shared" si="3866"/>
        <v>61.5</v>
      </c>
      <c r="Z1582" s="11">
        <f t="shared" si="3867"/>
        <v>61.5</v>
      </c>
      <c r="AA1582" s="11"/>
      <c r="AB1582" s="11"/>
      <c r="AC1582" s="11"/>
      <c r="AD1582" s="11">
        <f t="shared" si="3871"/>
        <v>61.5</v>
      </c>
      <c r="AE1582" s="11">
        <f t="shared" si="3872"/>
        <v>61.5</v>
      </c>
      <c r="AF1582" s="11">
        <f t="shared" si="3873"/>
        <v>61.5</v>
      </c>
      <c r="AG1582" s="11"/>
      <c r="AH1582" s="11">
        <f t="shared" si="3875"/>
        <v>61.5</v>
      </c>
      <c r="AI1582" s="11">
        <f t="shared" si="3876"/>
        <v>61.5</v>
      </c>
      <c r="AJ1582" s="11">
        <f t="shared" si="3877"/>
        <v>61.5</v>
      </c>
      <c r="AK1582" s="11"/>
      <c r="AL1582" s="11"/>
      <c r="AM1582" s="11"/>
      <c r="AN1582" s="11">
        <f t="shared" si="3881"/>
        <v>61.5</v>
      </c>
      <c r="AO1582" s="11">
        <f t="shared" si="3882"/>
        <v>61.5</v>
      </c>
      <c r="AP1582" s="11">
        <f t="shared" si="3883"/>
        <v>61.5</v>
      </c>
      <c r="AQ1582" s="11"/>
      <c r="AR1582" s="11"/>
      <c r="AS1582" s="11"/>
      <c r="AT1582" s="11">
        <f t="shared" si="3887"/>
        <v>61.5</v>
      </c>
      <c r="AU1582" s="11">
        <f t="shared" si="3888"/>
        <v>61.5</v>
      </c>
      <c r="AV1582" s="11">
        <f t="shared" si="3889"/>
        <v>61.5</v>
      </c>
      <c r="AW1582" s="11"/>
      <c r="AX1582" s="11"/>
      <c r="AY1582" s="11"/>
      <c r="AZ1582" s="11">
        <f t="shared" si="3893"/>
        <v>61.5</v>
      </c>
      <c r="BA1582" s="11">
        <f t="shared" si="3894"/>
        <v>61.5</v>
      </c>
      <c r="BB1582" s="11">
        <f t="shared" si="3895"/>
        <v>61.5</v>
      </c>
      <c r="BC1582" s="11"/>
      <c r="BD1582" s="11"/>
      <c r="BE1582" s="11"/>
      <c r="BF1582" s="11">
        <f t="shared" si="3899"/>
        <v>61.5</v>
      </c>
      <c r="BG1582" s="11">
        <f t="shared" si="3900"/>
        <v>61.5</v>
      </c>
      <c r="BH1582" s="11">
        <f t="shared" si="3901"/>
        <v>61.5</v>
      </c>
      <c r="BI1582" s="11"/>
      <c r="BJ1582" s="11"/>
      <c r="BK1582" s="11"/>
      <c r="BL1582" s="11">
        <f t="shared" si="3848"/>
        <v>61.5</v>
      </c>
      <c r="BM1582" s="11"/>
      <c r="BN1582" s="43">
        <f t="shared" si="3910"/>
        <v>61.5</v>
      </c>
      <c r="BO1582" s="11">
        <f t="shared" si="3913"/>
        <v>61.5</v>
      </c>
      <c r="BP1582" s="11"/>
      <c r="BQ1582" s="43">
        <f t="shared" si="3911"/>
        <v>61.5</v>
      </c>
      <c r="BR1582" s="11">
        <f t="shared" si="3914"/>
        <v>61.5</v>
      </c>
      <c r="BS1582" s="11"/>
      <c r="BT1582" s="43">
        <f t="shared" si="3912"/>
        <v>61.5</v>
      </c>
      <c r="BU1582" s="11"/>
      <c r="BV1582" s="21"/>
      <c r="BW1582" s="21"/>
      <c r="BX1582" s="1" t="str">
        <f t="shared" si="3915"/>
        <v>0113</v>
      </c>
    </row>
    <row r="1583" spans="1:76" ht="62.4" customHeight="1" x14ac:dyDescent="0.3">
      <c r="A1583" s="62" t="s">
        <v>1011</v>
      </c>
      <c r="B1583" s="63"/>
      <c r="C1583" s="62"/>
      <c r="D1583" s="62"/>
      <c r="E1583" s="64" t="s">
        <v>1012</v>
      </c>
      <c r="F1583" s="11">
        <f t="shared" si="3920"/>
        <v>2250.1999999999998</v>
      </c>
      <c r="G1583" s="11">
        <f t="shared" si="3921"/>
        <v>2250.1999999999998</v>
      </c>
      <c r="H1583" s="11">
        <f t="shared" si="3922"/>
        <v>2250.1999999999998</v>
      </c>
      <c r="I1583" s="11">
        <f t="shared" si="3923"/>
        <v>-74.099999999999994</v>
      </c>
      <c r="J1583" s="11">
        <f t="shared" si="3924"/>
        <v>0</v>
      </c>
      <c r="K1583" s="11">
        <f t="shared" si="3925"/>
        <v>0</v>
      </c>
      <c r="L1583" s="11">
        <f t="shared" ref="L1583:L1644" si="3953">F1583+I1583</f>
        <v>2176.1</v>
      </c>
      <c r="M1583" s="11">
        <f t="shared" ref="M1583:M1644" si="3954">G1583+J1583</f>
        <v>2250.1999999999998</v>
      </c>
      <c r="N1583" s="11">
        <f t="shared" ref="N1583:N1644" si="3955">H1583+K1583</f>
        <v>2250.1999999999998</v>
      </c>
      <c r="O1583" s="11">
        <f t="shared" si="3926"/>
        <v>0</v>
      </c>
      <c r="P1583" s="11">
        <f t="shared" si="3927"/>
        <v>0</v>
      </c>
      <c r="Q1583" s="11">
        <f t="shared" si="3928"/>
        <v>0</v>
      </c>
      <c r="R1583" s="11">
        <f t="shared" si="3859"/>
        <v>2176.1</v>
      </c>
      <c r="S1583" s="11">
        <f t="shared" si="3860"/>
        <v>2250.1999999999998</v>
      </c>
      <c r="T1583" s="11">
        <f t="shared" si="3861"/>
        <v>2250.1999999999998</v>
      </c>
      <c r="U1583" s="11">
        <f t="shared" si="3929"/>
        <v>0</v>
      </c>
      <c r="V1583" s="11">
        <f t="shared" si="3930"/>
        <v>0</v>
      </c>
      <c r="W1583" s="11">
        <f t="shared" si="3931"/>
        <v>0</v>
      </c>
      <c r="X1583" s="11">
        <f t="shared" si="3865"/>
        <v>2176.1</v>
      </c>
      <c r="Y1583" s="11">
        <f t="shared" si="3866"/>
        <v>2250.1999999999998</v>
      </c>
      <c r="Z1583" s="11">
        <f t="shared" si="3867"/>
        <v>2250.1999999999998</v>
      </c>
      <c r="AA1583" s="11">
        <f t="shared" si="3932"/>
        <v>0</v>
      </c>
      <c r="AB1583" s="11">
        <f t="shared" si="3933"/>
        <v>0</v>
      </c>
      <c r="AC1583" s="11">
        <f t="shared" si="3934"/>
        <v>0</v>
      </c>
      <c r="AD1583" s="11">
        <f t="shared" si="3871"/>
        <v>2176.1</v>
      </c>
      <c r="AE1583" s="11">
        <f t="shared" si="3872"/>
        <v>2250.1999999999998</v>
      </c>
      <c r="AF1583" s="11">
        <f t="shared" si="3873"/>
        <v>2250.1999999999998</v>
      </c>
      <c r="AG1583" s="11">
        <f t="shared" si="3935"/>
        <v>0</v>
      </c>
      <c r="AH1583" s="11">
        <f t="shared" si="3875"/>
        <v>2176.1</v>
      </c>
      <c r="AI1583" s="11">
        <f t="shared" si="3876"/>
        <v>2250.1999999999998</v>
      </c>
      <c r="AJ1583" s="11">
        <f t="shared" si="3877"/>
        <v>2250.1999999999998</v>
      </c>
      <c r="AK1583" s="11">
        <f t="shared" si="3936"/>
        <v>0</v>
      </c>
      <c r="AL1583" s="11">
        <f t="shared" si="3937"/>
        <v>0</v>
      </c>
      <c r="AM1583" s="11">
        <f t="shared" si="3938"/>
        <v>0</v>
      </c>
      <c r="AN1583" s="11">
        <f t="shared" si="3881"/>
        <v>2176.1</v>
      </c>
      <c r="AO1583" s="11">
        <f t="shared" si="3882"/>
        <v>2250.1999999999998</v>
      </c>
      <c r="AP1583" s="11">
        <f t="shared" si="3883"/>
        <v>2250.1999999999998</v>
      </c>
      <c r="AQ1583" s="11">
        <f t="shared" si="3939"/>
        <v>0</v>
      </c>
      <c r="AR1583" s="11">
        <f t="shared" si="3940"/>
        <v>0</v>
      </c>
      <c r="AS1583" s="11">
        <f t="shared" si="3941"/>
        <v>0</v>
      </c>
      <c r="AT1583" s="11">
        <f t="shared" si="3887"/>
        <v>2176.1</v>
      </c>
      <c r="AU1583" s="11">
        <f t="shared" si="3888"/>
        <v>2250.1999999999998</v>
      </c>
      <c r="AV1583" s="11">
        <f t="shared" si="3889"/>
        <v>2250.1999999999998</v>
      </c>
      <c r="AW1583" s="11">
        <f t="shared" si="3942"/>
        <v>4782</v>
      </c>
      <c r="AX1583" s="11">
        <f t="shared" si="3943"/>
        <v>0</v>
      </c>
      <c r="AY1583" s="11">
        <f t="shared" si="3944"/>
        <v>0</v>
      </c>
      <c r="AZ1583" s="11">
        <f t="shared" si="3893"/>
        <v>6958.1</v>
      </c>
      <c r="BA1583" s="11">
        <f t="shared" si="3894"/>
        <v>2250.1999999999998</v>
      </c>
      <c r="BB1583" s="11">
        <f t="shared" si="3895"/>
        <v>2250.1999999999998</v>
      </c>
      <c r="BC1583" s="11">
        <f t="shared" si="3945"/>
        <v>0</v>
      </c>
      <c r="BD1583" s="11">
        <f t="shared" si="3946"/>
        <v>0</v>
      </c>
      <c r="BE1583" s="11">
        <f t="shared" si="3947"/>
        <v>0</v>
      </c>
      <c r="BF1583" s="11">
        <f t="shared" si="3899"/>
        <v>6958.1</v>
      </c>
      <c r="BG1583" s="11">
        <f t="shared" si="3900"/>
        <v>2250.1999999999998</v>
      </c>
      <c r="BH1583" s="11">
        <f t="shared" si="3901"/>
        <v>2250.1999999999998</v>
      </c>
      <c r="BI1583" s="11">
        <f t="shared" si="3948"/>
        <v>0</v>
      </c>
      <c r="BJ1583" s="11">
        <f t="shared" si="3949"/>
        <v>0</v>
      </c>
      <c r="BK1583" s="11">
        <f t="shared" si="3950"/>
        <v>0</v>
      </c>
      <c r="BL1583" s="11">
        <f t="shared" si="3848"/>
        <v>6958.1</v>
      </c>
      <c r="BM1583" s="11">
        <f t="shared" si="3951"/>
        <v>0</v>
      </c>
      <c r="BN1583" s="43">
        <f t="shared" si="3910"/>
        <v>6958.1</v>
      </c>
      <c r="BO1583" s="11">
        <f t="shared" si="3913"/>
        <v>2250.1999999999998</v>
      </c>
      <c r="BP1583" s="11">
        <f t="shared" si="3952"/>
        <v>0</v>
      </c>
      <c r="BQ1583" s="43">
        <f t="shared" si="3911"/>
        <v>2250.1999999999998</v>
      </c>
      <c r="BR1583" s="11">
        <f t="shared" si="3914"/>
        <v>2250.1999999999998</v>
      </c>
      <c r="BS1583" s="11">
        <f t="shared" si="3952"/>
        <v>0</v>
      </c>
      <c r="BT1583" s="43">
        <f t="shared" si="3912"/>
        <v>2250.1999999999998</v>
      </c>
      <c r="BU1583" s="11">
        <f t="shared" si="3952"/>
        <v>0</v>
      </c>
      <c r="BV1583" s="21"/>
      <c r="BW1583" s="21"/>
      <c r="BX1583" s="1" t="str">
        <f t="shared" si="3915"/>
        <v/>
      </c>
    </row>
    <row r="1584" spans="1:76" ht="31.2" customHeight="1" x14ac:dyDescent="0.3">
      <c r="A1584" s="62" t="s">
        <v>1011</v>
      </c>
      <c r="B1584" s="63" t="s">
        <v>64</v>
      </c>
      <c r="C1584" s="62"/>
      <c r="D1584" s="62"/>
      <c r="E1584" s="64" t="s">
        <v>65</v>
      </c>
      <c r="F1584" s="11">
        <f t="shared" si="3920"/>
        <v>2250.1999999999998</v>
      </c>
      <c r="G1584" s="11">
        <f t="shared" si="3921"/>
        <v>2250.1999999999998</v>
      </c>
      <c r="H1584" s="11">
        <f t="shared" si="3922"/>
        <v>2250.1999999999998</v>
      </c>
      <c r="I1584" s="11">
        <f t="shared" si="3923"/>
        <v>-74.099999999999994</v>
      </c>
      <c r="J1584" s="11">
        <f t="shared" si="3924"/>
        <v>0</v>
      </c>
      <c r="K1584" s="11">
        <f t="shared" si="3925"/>
        <v>0</v>
      </c>
      <c r="L1584" s="11">
        <f t="shared" si="3953"/>
        <v>2176.1</v>
      </c>
      <c r="M1584" s="11">
        <f t="shared" si="3954"/>
        <v>2250.1999999999998</v>
      </c>
      <c r="N1584" s="11">
        <f t="shared" si="3955"/>
        <v>2250.1999999999998</v>
      </c>
      <c r="O1584" s="11">
        <f t="shared" si="3926"/>
        <v>0</v>
      </c>
      <c r="P1584" s="11">
        <f t="shared" si="3927"/>
        <v>0</v>
      </c>
      <c r="Q1584" s="11">
        <f t="shared" si="3928"/>
        <v>0</v>
      </c>
      <c r="R1584" s="11">
        <f t="shared" si="3859"/>
        <v>2176.1</v>
      </c>
      <c r="S1584" s="11">
        <f t="shared" si="3860"/>
        <v>2250.1999999999998</v>
      </c>
      <c r="T1584" s="11">
        <f t="shared" si="3861"/>
        <v>2250.1999999999998</v>
      </c>
      <c r="U1584" s="11">
        <f t="shared" si="3929"/>
        <v>0</v>
      </c>
      <c r="V1584" s="11">
        <f t="shared" si="3930"/>
        <v>0</v>
      </c>
      <c r="W1584" s="11">
        <f t="shared" si="3931"/>
        <v>0</v>
      </c>
      <c r="X1584" s="11">
        <f t="shared" si="3865"/>
        <v>2176.1</v>
      </c>
      <c r="Y1584" s="11">
        <f t="shared" si="3866"/>
        <v>2250.1999999999998</v>
      </c>
      <c r="Z1584" s="11">
        <f t="shared" si="3867"/>
        <v>2250.1999999999998</v>
      </c>
      <c r="AA1584" s="11">
        <f t="shared" si="3932"/>
        <v>0</v>
      </c>
      <c r="AB1584" s="11">
        <f t="shared" si="3933"/>
        <v>0</v>
      </c>
      <c r="AC1584" s="11">
        <f t="shared" si="3934"/>
        <v>0</v>
      </c>
      <c r="AD1584" s="11">
        <f t="shared" si="3871"/>
        <v>2176.1</v>
      </c>
      <c r="AE1584" s="11">
        <f t="shared" si="3872"/>
        <v>2250.1999999999998</v>
      </c>
      <c r="AF1584" s="11">
        <f t="shared" si="3873"/>
        <v>2250.1999999999998</v>
      </c>
      <c r="AG1584" s="11">
        <f t="shared" si="3935"/>
        <v>0</v>
      </c>
      <c r="AH1584" s="11">
        <f t="shared" si="3875"/>
        <v>2176.1</v>
      </c>
      <c r="AI1584" s="11">
        <f t="shared" si="3876"/>
        <v>2250.1999999999998</v>
      </c>
      <c r="AJ1584" s="11">
        <f t="shared" si="3877"/>
        <v>2250.1999999999998</v>
      </c>
      <c r="AK1584" s="11">
        <f t="shared" si="3936"/>
        <v>0</v>
      </c>
      <c r="AL1584" s="11">
        <f t="shared" si="3937"/>
        <v>0</v>
      </c>
      <c r="AM1584" s="11">
        <f t="shared" si="3938"/>
        <v>0</v>
      </c>
      <c r="AN1584" s="11">
        <f t="shared" si="3881"/>
        <v>2176.1</v>
      </c>
      <c r="AO1584" s="11">
        <f t="shared" si="3882"/>
        <v>2250.1999999999998</v>
      </c>
      <c r="AP1584" s="11">
        <f t="shared" si="3883"/>
        <v>2250.1999999999998</v>
      </c>
      <c r="AQ1584" s="11">
        <f t="shared" si="3939"/>
        <v>0</v>
      </c>
      <c r="AR1584" s="11">
        <f t="shared" si="3940"/>
        <v>0</v>
      </c>
      <c r="AS1584" s="11">
        <f t="shared" si="3941"/>
        <v>0</v>
      </c>
      <c r="AT1584" s="11">
        <f t="shared" si="3887"/>
        <v>2176.1</v>
      </c>
      <c r="AU1584" s="11">
        <f t="shared" si="3888"/>
        <v>2250.1999999999998</v>
      </c>
      <c r="AV1584" s="11">
        <f t="shared" si="3889"/>
        <v>2250.1999999999998</v>
      </c>
      <c r="AW1584" s="11">
        <f t="shared" si="3942"/>
        <v>4782</v>
      </c>
      <c r="AX1584" s="11">
        <f t="shared" si="3943"/>
        <v>0</v>
      </c>
      <c r="AY1584" s="11">
        <f t="shared" si="3944"/>
        <v>0</v>
      </c>
      <c r="AZ1584" s="11">
        <f t="shared" si="3893"/>
        <v>6958.1</v>
      </c>
      <c r="BA1584" s="11">
        <f t="shared" si="3894"/>
        <v>2250.1999999999998</v>
      </c>
      <c r="BB1584" s="11">
        <f t="shared" si="3895"/>
        <v>2250.1999999999998</v>
      </c>
      <c r="BC1584" s="11">
        <f t="shared" si="3945"/>
        <v>0</v>
      </c>
      <c r="BD1584" s="11">
        <f t="shared" si="3946"/>
        <v>0</v>
      </c>
      <c r="BE1584" s="11">
        <f t="shared" si="3947"/>
        <v>0</v>
      </c>
      <c r="BF1584" s="11">
        <f t="shared" si="3899"/>
        <v>6958.1</v>
      </c>
      <c r="BG1584" s="11">
        <f t="shared" si="3900"/>
        <v>2250.1999999999998</v>
      </c>
      <c r="BH1584" s="11">
        <f t="shared" si="3901"/>
        <v>2250.1999999999998</v>
      </c>
      <c r="BI1584" s="11">
        <f t="shared" si="3948"/>
        <v>0</v>
      </c>
      <c r="BJ1584" s="11">
        <f t="shared" si="3949"/>
        <v>0</v>
      </c>
      <c r="BK1584" s="11">
        <f t="shared" si="3950"/>
        <v>0</v>
      </c>
      <c r="BL1584" s="11">
        <f t="shared" si="3848"/>
        <v>6958.1</v>
      </c>
      <c r="BM1584" s="11">
        <f t="shared" si="3951"/>
        <v>0</v>
      </c>
      <c r="BN1584" s="43">
        <f t="shared" si="3910"/>
        <v>6958.1</v>
      </c>
      <c r="BO1584" s="11">
        <f t="shared" si="3913"/>
        <v>2250.1999999999998</v>
      </c>
      <c r="BP1584" s="11">
        <f t="shared" si="3952"/>
        <v>0</v>
      </c>
      <c r="BQ1584" s="43">
        <f t="shared" si="3911"/>
        <v>2250.1999999999998</v>
      </c>
      <c r="BR1584" s="11">
        <f t="shared" si="3914"/>
        <v>2250.1999999999998</v>
      </c>
      <c r="BS1584" s="11">
        <f t="shared" si="3952"/>
        <v>0</v>
      </c>
      <c r="BT1584" s="43">
        <f t="shared" si="3912"/>
        <v>2250.1999999999998</v>
      </c>
      <c r="BU1584" s="11">
        <f t="shared" si="3952"/>
        <v>0</v>
      </c>
      <c r="BV1584" s="21"/>
      <c r="BW1584" s="21"/>
      <c r="BX1584" s="1" t="str">
        <f t="shared" si="3915"/>
        <v/>
      </c>
    </row>
    <row r="1585" spans="1:76" ht="46.8" customHeight="1" x14ac:dyDescent="0.3">
      <c r="A1585" s="62" t="s">
        <v>1011</v>
      </c>
      <c r="B1585" s="63" t="s">
        <v>64</v>
      </c>
      <c r="C1585" s="62" t="s">
        <v>67</v>
      </c>
      <c r="D1585" s="62" t="s">
        <v>188</v>
      </c>
      <c r="E1585" s="64" t="s">
        <v>189</v>
      </c>
      <c r="F1585" s="11">
        <v>2250.1999999999998</v>
      </c>
      <c r="G1585" s="11">
        <v>2250.1999999999998</v>
      </c>
      <c r="H1585" s="11">
        <v>2250.1999999999998</v>
      </c>
      <c r="I1585" s="11">
        <v>-74.099999999999994</v>
      </c>
      <c r="J1585" s="11"/>
      <c r="K1585" s="11"/>
      <c r="L1585" s="11">
        <f t="shared" si="3953"/>
        <v>2176.1</v>
      </c>
      <c r="M1585" s="11">
        <f t="shared" si="3954"/>
        <v>2250.1999999999998</v>
      </c>
      <c r="N1585" s="11">
        <f t="shared" si="3955"/>
        <v>2250.1999999999998</v>
      </c>
      <c r="O1585" s="11"/>
      <c r="P1585" s="11"/>
      <c r="Q1585" s="11"/>
      <c r="R1585" s="11">
        <f t="shared" si="3859"/>
        <v>2176.1</v>
      </c>
      <c r="S1585" s="11">
        <f t="shared" si="3860"/>
        <v>2250.1999999999998</v>
      </c>
      <c r="T1585" s="11">
        <f t="shared" si="3861"/>
        <v>2250.1999999999998</v>
      </c>
      <c r="U1585" s="11"/>
      <c r="V1585" s="11"/>
      <c r="W1585" s="11"/>
      <c r="X1585" s="11">
        <f t="shared" si="3865"/>
        <v>2176.1</v>
      </c>
      <c r="Y1585" s="11">
        <f t="shared" si="3866"/>
        <v>2250.1999999999998</v>
      </c>
      <c r="Z1585" s="11">
        <f t="shared" si="3867"/>
        <v>2250.1999999999998</v>
      </c>
      <c r="AA1585" s="11"/>
      <c r="AB1585" s="11"/>
      <c r="AC1585" s="11"/>
      <c r="AD1585" s="11">
        <f t="shared" si="3871"/>
        <v>2176.1</v>
      </c>
      <c r="AE1585" s="11">
        <f t="shared" si="3872"/>
        <v>2250.1999999999998</v>
      </c>
      <c r="AF1585" s="11">
        <f t="shared" si="3873"/>
        <v>2250.1999999999998</v>
      </c>
      <c r="AG1585" s="11"/>
      <c r="AH1585" s="11">
        <f t="shared" si="3875"/>
        <v>2176.1</v>
      </c>
      <c r="AI1585" s="11">
        <f t="shared" si="3876"/>
        <v>2250.1999999999998</v>
      </c>
      <c r="AJ1585" s="11">
        <f t="shared" si="3877"/>
        <v>2250.1999999999998</v>
      </c>
      <c r="AK1585" s="11"/>
      <c r="AL1585" s="11"/>
      <c r="AM1585" s="11"/>
      <c r="AN1585" s="11">
        <f t="shared" si="3881"/>
        <v>2176.1</v>
      </c>
      <c r="AO1585" s="11">
        <f t="shared" si="3882"/>
        <v>2250.1999999999998</v>
      </c>
      <c r="AP1585" s="11">
        <f t="shared" si="3883"/>
        <v>2250.1999999999998</v>
      </c>
      <c r="AQ1585" s="11"/>
      <c r="AR1585" s="11"/>
      <c r="AS1585" s="11"/>
      <c r="AT1585" s="11">
        <f t="shared" si="3887"/>
        <v>2176.1</v>
      </c>
      <c r="AU1585" s="11">
        <f t="shared" si="3888"/>
        <v>2250.1999999999998</v>
      </c>
      <c r="AV1585" s="11">
        <f t="shared" si="3889"/>
        <v>2250.1999999999998</v>
      </c>
      <c r="AW1585" s="11">
        <v>4782</v>
      </c>
      <c r="AX1585" s="11"/>
      <c r="AY1585" s="11"/>
      <c r="AZ1585" s="11">
        <f t="shared" si="3893"/>
        <v>6958.1</v>
      </c>
      <c r="BA1585" s="11">
        <f t="shared" si="3894"/>
        <v>2250.1999999999998</v>
      </c>
      <c r="BB1585" s="11">
        <f t="shared" si="3895"/>
        <v>2250.1999999999998</v>
      </c>
      <c r="BC1585" s="11"/>
      <c r="BD1585" s="11"/>
      <c r="BE1585" s="11"/>
      <c r="BF1585" s="11">
        <f t="shared" si="3899"/>
        <v>6958.1</v>
      </c>
      <c r="BG1585" s="11">
        <f t="shared" si="3900"/>
        <v>2250.1999999999998</v>
      </c>
      <c r="BH1585" s="11">
        <f t="shared" si="3901"/>
        <v>2250.1999999999998</v>
      </c>
      <c r="BI1585" s="11"/>
      <c r="BJ1585" s="11"/>
      <c r="BK1585" s="11"/>
      <c r="BL1585" s="11">
        <f t="shared" si="3848"/>
        <v>6958.1</v>
      </c>
      <c r="BM1585" s="11"/>
      <c r="BN1585" s="43">
        <f t="shared" si="3910"/>
        <v>6958.1</v>
      </c>
      <c r="BO1585" s="11">
        <f t="shared" si="3913"/>
        <v>2250.1999999999998</v>
      </c>
      <c r="BP1585" s="11"/>
      <c r="BQ1585" s="43">
        <f t="shared" si="3911"/>
        <v>2250.1999999999998</v>
      </c>
      <c r="BR1585" s="11">
        <f t="shared" si="3914"/>
        <v>2250.1999999999998</v>
      </c>
      <c r="BS1585" s="11"/>
      <c r="BT1585" s="43">
        <f t="shared" si="3912"/>
        <v>2250.1999999999998</v>
      </c>
      <c r="BU1585" s="11"/>
      <c r="BV1585" s="21"/>
      <c r="BW1585" s="21">
        <v>38</v>
      </c>
      <c r="BX1585" s="1" t="str">
        <f t="shared" si="3915"/>
        <v>0314</v>
      </c>
    </row>
    <row r="1586" spans="1:76" ht="31.2" customHeight="1" x14ac:dyDescent="0.3">
      <c r="A1586" s="62" t="s">
        <v>1013</v>
      </c>
      <c r="B1586" s="63"/>
      <c r="C1586" s="62"/>
      <c r="D1586" s="62"/>
      <c r="E1586" s="64" t="s">
        <v>1014</v>
      </c>
      <c r="F1586" s="11">
        <f t="shared" si="3920"/>
        <v>3181.5</v>
      </c>
      <c r="G1586" s="11">
        <f t="shared" si="3921"/>
        <v>2518.3000000000002</v>
      </c>
      <c r="H1586" s="11">
        <f t="shared" si="3922"/>
        <v>1883.3</v>
      </c>
      <c r="I1586" s="11">
        <f t="shared" si="3923"/>
        <v>0</v>
      </c>
      <c r="J1586" s="11">
        <f t="shared" si="3924"/>
        <v>0</v>
      </c>
      <c r="K1586" s="11">
        <f t="shared" si="3925"/>
        <v>0</v>
      </c>
      <c r="L1586" s="11">
        <f t="shared" si="3953"/>
        <v>3181.5</v>
      </c>
      <c r="M1586" s="11">
        <f t="shared" si="3954"/>
        <v>2518.3000000000002</v>
      </c>
      <c r="N1586" s="11">
        <f t="shared" si="3955"/>
        <v>1883.3</v>
      </c>
      <c r="O1586" s="11">
        <f t="shared" si="3926"/>
        <v>0</v>
      </c>
      <c r="P1586" s="11">
        <f t="shared" si="3927"/>
        <v>0</v>
      </c>
      <c r="Q1586" s="11">
        <f t="shared" si="3928"/>
        <v>0</v>
      </c>
      <c r="R1586" s="11">
        <f t="shared" si="3859"/>
        <v>3181.5</v>
      </c>
      <c r="S1586" s="11">
        <f t="shared" si="3860"/>
        <v>2518.3000000000002</v>
      </c>
      <c r="T1586" s="11">
        <f t="shared" si="3861"/>
        <v>1883.3</v>
      </c>
      <c r="U1586" s="11">
        <f t="shared" si="3929"/>
        <v>0</v>
      </c>
      <c r="V1586" s="11">
        <f t="shared" si="3930"/>
        <v>0</v>
      </c>
      <c r="W1586" s="11">
        <f t="shared" si="3931"/>
        <v>0</v>
      </c>
      <c r="X1586" s="11">
        <f t="shared" si="3865"/>
        <v>3181.5</v>
      </c>
      <c r="Y1586" s="11">
        <f t="shared" si="3866"/>
        <v>2518.3000000000002</v>
      </c>
      <c r="Z1586" s="11">
        <f t="shared" si="3867"/>
        <v>1883.3</v>
      </c>
      <c r="AA1586" s="11">
        <f t="shared" si="3932"/>
        <v>0</v>
      </c>
      <c r="AB1586" s="11">
        <f t="shared" si="3933"/>
        <v>0</v>
      </c>
      <c r="AC1586" s="11">
        <f t="shared" si="3934"/>
        <v>0</v>
      </c>
      <c r="AD1586" s="11">
        <f t="shared" si="3871"/>
        <v>3181.5</v>
      </c>
      <c r="AE1586" s="11">
        <f t="shared" si="3872"/>
        <v>2518.3000000000002</v>
      </c>
      <c r="AF1586" s="11">
        <f t="shared" si="3873"/>
        <v>1883.3</v>
      </c>
      <c r="AG1586" s="11">
        <f t="shared" si="3935"/>
        <v>0</v>
      </c>
      <c r="AH1586" s="11">
        <f t="shared" si="3875"/>
        <v>3181.5</v>
      </c>
      <c r="AI1586" s="11">
        <f t="shared" si="3876"/>
        <v>2518.3000000000002</v>
      </c>
      <c r="AJ1586" s="11">
        <f t="shared" si="3877"/>
        <v>1883.3</v>
      </c>
      <c r="AK1586" s="11">
        <f t="shared" si="3936"/>
        <v>0</v>
      </c>
      <c r="AL1586" s="11">
        <f t="shared" si="3937"/>
        <v>0</v>
      </c>
      <c r="AM1586" s="11">
        <f t="shared" si="3938"/>
        <v>0</v>
      </c>
      <c r="AN1586" s="11">
        <f t="shared" si="3881"/>
        <v>3181.5</v>
      </c>
      <c r="AO1586" s="11">
        <f t="shared" si="3882"/>
        <v>2518.3000000000002</v>
      </c>
      <c r="AP1586" s="11">
        <f t="shared" si="3883"/>
        <v>1883.3</v>
      </c>
      <c r="AQ1586" s="11">
        <f t="shared" si="3939"/>
        <v>0</v>
      </c>
      <c r="AR1586" s="11">
        <f t="shared" si="3940"/>
        <v>0</v>
      </c>
      <c r="AS1586" s="11">
        <f t="shared" si="3941"/>
        <v>0</v>
      </c>
      <c r="AT1586" s="11">
        <f t="shared" si="3887"/>
        <v>3181.5</v>
      </c>
      <c r="AU1586" s="11">
        <f t="shared" si="3888"/>
        <v>2518.3000000000002</v>
      </c>
      <c r="AV1586" s="11">
        <f t="shared" si="3889"/>
        <v>1883.3</v>
      </c>
      <c r="AW1586" s="11">
        <f t="shared" si="3942"/>
        <v>0</v>
      </c>
      <c r="AX1586" s="11">
        <f t="shared" si="3943"/>
        <v>0</v>
      </c>
      <c r="AY1586" s="11">
        <f t="shared" si="3944"/>
        <v>0</v>
      </c>
      <c r="AZ1586" s="11">
        <f t="shared" si="3893"/>
        <v>3181.5</v>
      </c>
      <c r="BA1586" s="11">
        <f t="shared" si="3894"/>
        <v>2518.3000000000002</v>
      </c>
      <c r="BB1586" s="11">
        <f t="shared" si="3895"/>
        <v>1883.3</v>
      </c>
      <c r="BC1586" s="11">
        <f t="shared" si="3945"/>
        <v>0</v>
      </c>
      <c r="BD1586" s="11">
        <f t="shared" si="3946"/>
        <v>0</v>
      </c>
      <c r="BE1586" s="11">
        <f t="shared" si="3947"/>
        <v>0</v>
      </c>
      <c r="BF1586" s="11">
        <f t="shared" si="3899"/>
        <v>3181.5</v>
      </c>
      <c r="BG1586" s="11">
        <f t="shared" si="3900"/>
        <v>2518.3000000000002</v>
      </c>
      <c r="BH1586" s="11">
        <f t="shared" si="3901"/>
        <v>1883.3</v>
      </c>
      <c r="BI1586" s="11">
        <f t="shared" si="3948"/>
        <v>-969.4</v>
      </c>
      <c r="BJ1586" s="11">
        <f t="shared" si="3949"/>
        <v>0</v>
      </c>
      <c r="BK1586" s="11">
        <f t="shared" si="3950"/>
        <v>0</v>
      </c>
      <c r="BL1586" s="11">
        <f t="shared" si="3848"/>
        <v>2212.1</v>
      </c>
      <c r="BM1586" s="11">
        <f t="shared" si="3951"/>
        <v>0</v>
      </c>
      <c r="BN1586" s="43">
        <f t="shared" si="3910"/>
        <v>2212.1</v>
      </c>
      <c r="BO1586" s="11">
        <f t="shared" si="3913"/>
        <v>2518.3000000000002</v>
      </c>
      <c r="BP1586" s="11">
        <f t="shared" si="3952"/>
        <v>0</v>
      </c>
      <c r="BQ1586" s="43">
        <f t="shared" si="3911"/>
        <v>2518.3000000000002</v>
      </c>
      <c r="BR1586" s="11">
        <f t="shared" si="3914"/>
        <v>1883.3</v>
      </c>
      <c r="BS1586" s="11">
        <f t="shared" si="3952"/>
        <v>0</v>
      </c>
      <c r="BT1586" s="43">
        <f t="shared" si="3912"/>
        <v>1883.3</v>
      </c>
      <c r="BU1586" s="11">
        <f t="shared" si="3952"/>
        <v>0</v>
      </c>
      <c r="BV1586" s="21"/>
      <c r="BW1586" s="21"/>
      <c r="BX1586" s="1" t="str">
        <f t="shared" si="3915"/>
        <v/>
      </c>
    </row>
    <row r="1587" spans="1:76" ht="31.2" customHeight="1" x14ac:dyDescent="0.3">
      <c r="A1587" s="62" t="s">
        <v>1013</v>
      </c>
      <c r="B1587" s="63" t="s">
        <v>1015</v>
      </c>
      <c r="C1587" s="62"/>
      <c r="D1587" s="62"/>
      <c r="E1587" s="64" t="s">
        <v>1016</v>
      </c>
      <c r="F1587" s="11">
        <f t="shared" si="3920"/>
        <v>3181.5</v>
      </c>
      <c r="G1587" s="11">
        <f t="shared" si="3921"/>
        <v>2518.3000000000002</v>
      </c>
      <c r="H1587" s="11">
        <f t="shared" si="3922"/>
        <v>1883.3</v>
      </c>
      <c r="I1587" s="11">
        <f t="shared" si="3923"/>
        <v>0</v>
      </c>
      <c r="J1587" s="11">
        <f t="shared" si="3924"/>
        <v>0</v>
      </c>
      <c r="K1587" s="11">
        <f t="shared" si="3925"/>
        <v>0</v>
      </c>
      <c r="L1587" s="11">
        <f t="shared" si="3953"/>
        <v>3181.5</v>
      </c>
      <c r="M1587" s="11">
        <f t="shared" si="3954"/>
        <v>2518.3000000000002</v>
      </c>
      <c r="N1587" s="11">
        <f t="shared" si="3955"/>
        <v>1883.3</v>
      </c>
      <c r="O1587" s="11">
        <f t="shared" si="3926"/>
        <v>0</v>
      </c>
      <c r="P1587" s="11">
        <f t="shared" si="3927"/>
        <v>0</v>
      </c>
      <c r="Q1587" s="11">
        <f t="shared" si="3928"/>
        <v>0</v>
      </c>
      <c r="R1587" s="11">
        <f t="shared" si="3859"/>
        <v>3181.5</v>
      </c>
      <c r="S1587" s="11">
        <f t="shared" si="3860"/>
        <v>2518.3000000000002</v>
      </c>
      <c r="T1587" s="11">
        <f t="shared" si="3861"/>
        <v>1883.3</v>
      </c>
      <c r="U1587" s="11">
        <f t="shared" si="3929"/>
        <v>0</v>
      </c>
      <c r="V1587" s="11">
        <f t="shared" si="3930"/>
        <v>0</v>
      </c>
      <c r="W1587" s="11">
        <f t="shared" si="3931"/>
        <v>0</v>
      </c>
      <c r="X1587" s="11">
        <f t="shared" si="3865"/>
        <v>3181.5</v>
      </c>
      <c r="Y1587" s="11">
        <f t="shared" si="3866"/>
        <v>2518.3000000000002</v>
      </c>
      <c r="Z1587" s="11">
        <f t="shared" si="3867"/>
        <v>1883.3</v>
      </c>
      <c r="AA1587" s="11">
        <f t="shared" si="3932"/>
        <v>0</v>
      </c>
      <c r="AB1587" s="11">
        <f t="shared" si="3933"/>
        <v>0</v>
      </c>
      <c r="AC1587" s="11">
        <f t="shared" si="3934"/>
        <v>0</v>
      </c>
      <c r="AD1587" s="11">
        <f t="shared" si="3871"/>
        <v>3181.5</v>
      </c>
      <c r="AE1587" s="11">
        <f t="shared" si="3872"/>
        <v>2518.3000000000002</v>
      </c>
      <c r="AF1587" s="11">
        <f t="shared" si="3873"/>
        <v>1883.3</v>
      </c>
      <c r="AG1587" s="11">
        <f t="shared" si="3935"/>
        <v>0</v>
      </c>
      <c r="AH1587" s="11">
        <f t="shared" si="3875"/>
        <v>3181.5</v>
      </c>
      <c r="AI1587" s="11">
        <f t="shared" si="3876"/>
        <v>2518.3000000000002</v>
      </c>
      <c r="AJ1587" s="11">
        <f t="shared" si="3877"/>
        <v>1883.3</v>
      </c>
      <c r="AK1587" s="11">
        <f t="shared" si="3936"/>
        <v>0</v>
      </c>
      <c r="AL1587" s="11">
        <f t="shared" si="3937"/>
        <v>0</v>
      </c>
      <c r="AM1587" s="11">
        <f t="shared" si="3938"/>
        <v>0</v>
      </c>
      <c r="AN1587" s="11">
        <f t="shared" si="3881"/>
        <v>3181.5</v>
      </c>
      <c r="AO1587" s="11">
        <f t="shared" si="3882"/>
        <v>2518.3000000000002</v>
      </c>
      <c r="AP1587" s="11">
        <f t="shared" si="3883"/>
        <v>1883.3</v>
      </c>
      <c r="AQ1587" s="11">
        <f t="shared" si="3939"/>
        <v>0</v>
      </c>
      <c r="AR1587" s="11">
        <f t="shared" si="3940"/>
        <v>0</v>
      </c>
      <c r="AS1587" s="11">
        <f t="shared" si="3941"/>
        <v>0</v>
      </c>
      <c r="AT1587" s="11">
        <f t="shared" si="3887"/>
        <v>3181.5</v>
      </c>
      <c r="AU1587" s="11">
        <f t="shared" si="3888"/>
        <v>2518.3000000000002</v>
      </c>
      <c r="AV1587" s="11">
        <f t="shared" si="3889"/>
        <v>1883.3</v>
      </c>
      <c r="AW1587" s="11">
        <f t="shared" si="3942"/>
        <v>0</v>
      </c>
      <c r="AX1587" s="11">
        <f t="shared" si="3943"/>
        <v>0</v>
      </c>
      <c r="AY1587" s="11">
        <f t="shared" si="3944"/>
        <v>0</v>
      </c>
      <c r="AZ1587" s="11">
        <f t="shared" si="3893"/>
        <v>3181.5</v>
      </c>
      <c r="BA1587" s="11">
        <f t="shared" si="3894"/>
        <v>2518.3000000000002</v>
      </c>
      <c r="BB1587" s="11">
        <f t="shared" si="3895"/>
        <v>1883.3</v>
      </c>
      <c r="BC1587" s="11">
        <f t="shared" si="3945"/>
        <v>0</v>
      </c>
      <c r="BD1587" s="11">
        <f t="shared" si="3946"/>
        <v>0</v>
      </c>
      <c r="BE1587" s="11">
        <f t="shared" si="3947"/>
        <v>0</v>
      </c>
      <c r="BF1587" s="11">
        <f t="shared" si="3899"/>
        <v>3181.5</v>
      </c>
      <c r="BG1587" s="11">
        <f t="shared" si="3900"/>
        <v>2518.3000000000002</v>
      </c>
      <c r="BH1587" s="11">
        <f t="shared" si="3901"/>
        <v>1883.3</v>
      </c>
      <c r="BI1587" s="11">
        <f t="shared" si="3948"/>
        <v>-969.4</v>
      </c>
      <c r="BJ1587" s="11">
        <f t="shared" si="3949"/>
        <v>0</v>
      </c>
      <c r="BK1587" s="11">
        <f t="shared" si="3950"/>
        <v>0</v>
      </c>
      <c r="BL1587" s="11">
        <f t="shared" si="3848"/>
        <v>2212.1</v>
      </c>
      <c r="BM1587" s="11">
        <f t="shared" si="3951"/>
        <v>0</v>
      </c>
      <c r="BN1587" s="43">
        <f t="shared" si="3910"/>
        <v>2212.1</v>
      </c>
      <c r="BO1587" s="11">
        <f t="shared" si="3913"/>
        <v>2518.3000000000002</v>
      </c>
      <c r="BP1587" s="11">
        <f t="shared" si="3952"/>
        <v>0</v>
      </c>
      <c r="BQ1587" s="43">
        <f t="shared" si="3911"/>
        <v>2518.3000000000002</v>
      </c>
      <c r="BR1587" s="11">
        <f t="shared" si="3914"/>
        <v>1883.3</v>
      </c>
      <c r="BS1587" s="11">
        <f t="shared" si="3952"/>
        <v>0</v>
      </c>
      <c r="BT1587" s="43">
        <f t="shared" si="3912"/>
        <v>1883.3</v>
      </c>
      <c r="BU1587" s="11">
        <f t="shared" si="3952"/>
        <v>0</v>
      </c>
      <c r="BV1587" s="21"/>
      <c r="BW1587" s="21"/>
      <c r="BX1587" s="1" t="str">
        <f t="shared" si="3915"/>
        <v/>
      </c>
    </row>
    <row r="1588" spans="1:76" ht="31.2" customHeight="1" x14ac:dyDescent="0.3">
      <c r="A1588" s="62" t="s">
        <v>1013</v>
      </c>
      <c r="B1588" s="63">
        <v>700</v>
      </c>
      <c r="C1588" s="62" t="s">
        <v>44</v>
      </c>
      <c r="D1588" s="62" t="s">
        <v>43</v>
      </c>
      <c r="E1588" s="64" t="s">
        <v>1017</v>
      </c>
      <c r="F1588" s="11">
        <v>3181.5</v>
      </c>
      <c r="G1588" s="11">
        <v>2518.3000000000002</v>
      </c>
      <c r="H1588" s="11">
        <v>1883.3</v>
      </c>
      <c r="I1588" s="11"/>
      <c r="J1588" s="11"/>
      <c r="K1588" s="11"/>
      <c r="L1588" s="11">
        <f t="shared" si="3953"/>
        <v>3181.5</v>
      </c>
      <c r="M1588" s="11">
        <f t="shared" si="3954"/>
        <v>2518.3000000000002</v>
      </c>
      <c r="N1588" s="11">
        <f t="shared" si="3955"/>
        <v>1883.3</v>
      </c>
      <c r="O1588" s="11"/>
      <c r="P1588" s="11"/>
      <c r="Q1588" s="11"/>
      <c r="R1588" s="11">
        <f t="shared" si="3859"/>
        <v>3181.5</v>
      </c>
      <c r="S1588" s="11">
        <f t="shared" si="3860"/>
        <v>2518.3000000000002</v>
      </c>
      <c r="T1588" s="11">
        <f t="shared" si="3861"/>
        <v>1883.3</v>
      </c>
      <c r="U1588" s="11"/>
      <c r="V1588" s="11"/>
      <c r="W1588" s="11"/>
      <c r="X1588" s="11">
        <f t="shared" si="3865"/>
        <v>3181.5</v>
      </c>
      <c r="Y1588" s="11">
        <f t="shared" si="3866"/>
        <v>2518.3000000000002</v>
      </c>
      <c r="Z1588" s="11">
        <f t="shared" si="3867"/>
        <v>1883.3</v>
      </c>
      <c r="AA1588" s="11"/>
      <c r="AB1588" s="11"/>
      <c r="AC1588" s="11"/>
      <c r="AD1588" s="11">
        <f t="shared" si="3871"/>
        <v>3181.5</v>
      </c>
      <c r="AE1588" s="11">
        <f t="shared" si="3872"/>
        <v>2518.3000000000002</v>
      </c>
      <c r="AF1588" s="11">
        <f t="shared" si="3873"/>
        <v>1883.3</v>
      </c>
      <c r="AG1588" s="11"/>
      <c r="AH1588" s="11">
        <f t="shared" si="3875"/>
        <v>3181.5</v>
      </c>
      <c r="AI1588" s="11">
        <f t="shared" si="3876"/>
        <v>2518.3000000000002</v>
      </c>
      <c r="AJ1588" s="11">
        <f t="shared" si="3877"/>
        <v>1883.3</v>
      </c>
      <c r="AK1588" s="11"/>
      <c r="AL1588" s="11"/>
      <c r="AM1588" s="11"/>
      <c r="AN1588" s="11">
        <f t="shared" si="3881"/>
        <v>3181.5</v>
      </c>
      <c r="AO1588" s="11">
        <f t="shared" si="3882"/>
        <v>2518.3000000000002</v>
      </c>
      <c r="AP1588" s="11">
        <f t="shared" si="3883"/>
        <v>1883.3</v>
      </c>
      <c r="AQ1588" s="11"/>
      <c r="AR1588" s="11"/>
      <c r="AS1588" s="11"/>
      <c r="AT1588" s="11">
        <f t="shared" si="3887"/>
        <v>3181.5</v>
      </c>
      <c r="AU1588" s="11">
        <f t="shared" si="3888"/>
        <v>2518.3000000000002</v>
      </c>
      <c r="AV1588" s="11">
        <f t="shared" si="3889"/>
        <v>1883.3</v>
      </c>
      <c r="AW1588" s="11"/>
      <c r="AX1588" s="11"/>
      <c r="AY1588" s="11"/>
      <c r="AZ1588" s="11">
        <f t="shared" si="3893"/>
        <v>3181.5</v>
      </c>
      <c r="BA1588" s="11">
        <f t="shared" si="3894"/>
        <v>2518.3000000000002</v>
      </c>
      <c r="BB1588" s="11">
        <f t="shared" si="3895"/>
        <v>1883.3</v>
      </c>
      <c r="BC1588" s="11"/>
      <c r="BD1588" s="11"/>
      <c r="BE1588" s="11"/>
      <c r="BF1588" s="11">
        <f t="shared" si="3899"/>
        <v>3181.5</v>
      </c>
      <c r="BG1588" s="11">
        <f t="shared" si="3900"/>
        <v>2518.3000000000002</v>
      </c>
      <c r="BH1588" s="11">
        <f t="shared" si="3901"/>
        <v>1883.3</v>
      </c>
      <c r="BI1588" s="11">
        <v>-969.4</v>
      </c>
      <c r="BJ1588" s="11"/>
      <c r="BK1588" s="11"/>
      <c r="BL1588" s="11">
        <f t="shared" si="3848"/>
        <v>2212.1</v>
      </c>
      <c r="BM1588" s="11"/>
      <c r="BN1588" s="43">
        <f t="shared" si="3910"/>
        <v>2212.1</v>
      </c>
      <c r="BO1588" s="11">
        <f t="shared" si="3913"/>
        <v>2518.3000000000002</v>
      </c>
      <c r="BP1588" s="11"/>
      <c r="BQ1588" s="43">
        <f t="shared" si="3911"/>
        <v>2518.3000000000002</v>
      </c>
      <c r="BR1588" s="11">
        <f t="shared" si="3914"/>
        <v>1883.3</v>
      </c>
      <c r="BS1588" s="11"/>
      <c r="BT1588" s="43">
        <f t="shared" si="3912"/>
        <v>1883.3</v>
      </c>
      <c r="BU1588" s="11"/>
      <c r="BV1588" s="21"/>
      <c r="BW1588" s="21"/>
      <c r="BX1588" s="1" t="str">
        <f t="shared" si="3915"/>
        <v>1301</v>
      </c>
    </row>
    <row r="1589" spans="1:76" ht="46.8" customHeight="1" x14ac:dyDescent="0.3">
      <c r="A1589" s="62" t="s">
        <v>1018</v>
      </c>
      <c r="B1589" s="63"/>
      <c r="C1589" s="62"/>
      <c r="D1589" s="62"/>
      <c r="E1589" s="64" t="s">
        <v>1019</v>
      </c>
      <c r="F1589" s="11">
        <f t="shared" si="3920"/>
        <v>29.1</v>
      </c>
      <c r="G1589" s="11">
        <f t="shared" si="3921"/>
        <v>58.2</v>
      </c>
      <c r="H1589" s="11">
        <f t="shared" si="3922"/>
        <v>58.2</v>
      </c>
      <c r="I1589" s="11">
        <f t="shared" si="3923"/>
        <v>0</v>
      </c>
      <c r="J1589" s="11">
        <f t="shared" si="3924"/>
        <v>0</v>
      </c>
      <c r="K1589" s="11">
        <f t="shared" si="3925"/>
        <v>0</v>
      </c>
      <c r="L1589" s="11">
        <f t="shared" si="3953"/>
        <v>29.1</v>
      </c>
      <c r="M1589" s="11">
        <f t="shared" si="3954"/>
        <v>58.2</v>
      </c>
      <c r="N1589" s="11">
        <f t="shared" si="3955"/>
        <v>58.2</v>
      </c>
      <c r="O1589" s="11">
        <f t="shared" si="3926"/>
        <v>0</v>
      </c>
      <c r="P1589" s="11">
        <f t="shared" si="3927"/>
        <v>0</v>
      </c>
      <c r="Q1589" s="11">
        <f t="shared" si="3928"/>
        <v>0</v>
      </c>
      <c r="R1589" s="11">
        <f t="shared" si="3859"/>
        <v>29.1</v>
      </c>
      <c r="S1589" s="11">
        <f t="shared" si="3860"/>
        <v>58.2</v>
      </c>
      <c r="T1589" s="11">
        <f t="shared" si="3861"/>
        <v>58.2</v>
      </c>
      <c r="U1589" s="11">
        <f t="shared" si="3929"/>
        <v>0</v>
      </c>
      <c r="V1589" s="11">
        <f t="shared" si="3930"/>
        <v>0</v>
      </c>
      <c r="W1589" s="11">
        <f t="shared" si="3931"/>
        <v>0</v>
      </c>
      <c r="X1589" s="11">
        <f t="shared" si="3865"/>
        <v>29.1</v>
      </c>
      <c r="Y1589" s="11">
        <f t="shared" si="3866"/>
        <v>58.2</v>
      </c>
      <c r="Z1589" s="11">
        <f t="shared" si="3867"/>
        <v>58.2</v>
      </c>
      <c r="AA1589" s="11">
        <f t="shared" si="3932"/>
        <v>0</v>
      </c>
      <c r="AB1589" s="11">
        <f t="shared" si="3933"/>
        <v>0</v>
      </c>
      <c r="AC1589" s="11">
        <f t="shared" si="3934"/>
        <v>0</v>
      </c>
      <c r="AD1589" s="11">
        <f t="shared" si="3871"/>
        <v>29.1</v>
      </c>
      <c r="AE1589" s="11">
        <f t="shared" si="3872"/>
        <v>58.2</v>
      </c>
      <c r="AF1589" s="11">
        <f t="shared" si="3873"/>
        <v>58.2</v>
      </c>
      <c r="AG1589" s="11">
        <f t="shared" si="3935"/>
        <v>0</v>
      </c>
      <c r="AH1589" s="11">
        <f t="shared" si="3875"/>
        <v>29.1</v>
      </c>
      <c r="AI1589" s="11">
        <f t="shared" si="3876"/>
        <v>58.2</v>
      </c>
      <c r="AJ1589" s="11">
        <f t="shared" si="3877"/>
        <v>58.2</v>
      </c>
      <c r="AK1589" s="11">
        <f t="shared" si="3936"/>
        <v>0</v>
      </c>
      <c r="AL1589" s="11">
        <f t="shared" si="3937"/>
        <v>0</v>
      </c>
      <c r="AM1589" s="11">
        <f t="shared" si="3938"/>
        <v>0</v>
      </c>
      <c r="AN1589" s="11">
        <f t="shared" si="3881"/>
        <v>29.1</v>
      </c>
      <c r="AO1589" s="11">
        <f t="shared" si="3882"/>
        <v>58.2</v>
      </c>
      <c r="AP1589" s="11">
        <f t="shared" si="3883"/>
        <v>58.2</v>
      </c>
      <c r="AQ1589" s="11">
        <f t="shared" si="3939"/>
        <v>0</v>
      </c>
      <c r="AR1589" s="11">
        <f t="shared" si="3940"/>
        <v>0</v>
      </c>
      <c r="AS1589" s="11">
        <f t="shared" si="3941"/>
        <v>0</v>
      </c>
      <c r="AT1589" s="11">
        <f t="shared" si="3887"/>
        <v>29.1</v>
      </c>
      <c r="AU1589" s="11">
        <f t="shared" si="3888"/>
        <v>58.2</v>
      </c>
      <c r="AV1589" s="11">
        <f t="shared" si="3889"/>
        <v>58.2</v>
      </c>
      <c r="AW1589" s="11">
        <f t="shared" si="3942"/>
        <v>0</v>
      </c>
      <c r="AX1589" s="11">
        <f t="shared" si="3943"/>
        <v>0</v>
      </c>
      <c r="AY1589" s="11">
        <f t="shared" si="3944"/>
        <v>0</v>
      </c>
      <c r="AZ1589" s="11">
        <f t="shared" si="3893"/>
        <v>29.1</v>
      </c>
      <c r="BA1589" s="11">
        <f t="shared" si="3894"/>
        <v>58.2</v>
      </c>
      <c r="BB1589" s="11">
        <f t="shared" si="3895"/>
        <v>58.2</v>
      </c>
      <c r="BC1589" s="11">
        <f t="shared" si="3945"/>
        <v>0</v>
      </c>
      <c r="BD1589" s="11">
        <f t="shared" si="3946"/>
        <v>0</v>
      </c>
      <c r="BE1589" s="11">
        <f t="shared" si="3947"/>
        <v>0</v>
      </c>
      <c r="BF1589" s="11">
        <f t="shared" si="3899"/>
        <v>29.1</v>
      </c>
      <c r="BG1589" s="11">
        <f t="shared" si="3900"/>
        <v>58.2</v>
      </c>
      <c r="BH1589" s="11">
        <f t="shared" si="3901"/>
        <v>58.2</v>
      </c>
      <c r="BI1589" s="11">
        <f t="shared" si="3948"/>
        <v>0</v>
      </c>
      <c r="BJ1589" s="11">
        <f t="shared" si="3949"/>
        <v>0</v>
      </c>
      <c r="BK1589" s="11">
        <f t="shared" si="3950"/>
        <v>0</v>
      </c>
      <c r="BL1589" s="11">
        <f t="shared" si="3848"/>
        <v>29.1</v>
      </c>
      <c r="BM1589" s="11">
        <f t="shared" si="3951"/>
        <v>0</v>
      </c>
      <c r="BN1589" s="43">
        <f t="shared" si="3910"/>
        <v>29.1</v>
      </c>
      <c r="BO1589" s="11">
        <f t="shared" si="3913"/>
        <v>58.2</v>
      </c>
      <c r="BP1589" s="11">
        <f t="shared" si="3952"/>
        <v>0</v>
      </c>
      <c r="BQ1589" s="43">
        <f t="shared" si="3911"/>
        <v>58.2</v>
      </c>
      <c r="BR1589" s="11">
        <f t="shared" si="3914"/>
        <v>58.2</v>
      </c>
      <c r="BS1589" s="11">
        <f t="shared" si="3952"/>
        <v>0</v>
      </c>
      <c r="BT1589" s="43">
        <f t="shared" si="3912"/>
        <v>58.2</v>
      </c>
      <c r="BU1589" s="11">
        <f t="shared" si="3952"/>
        <v>0</v>
      </c>
      <c r="BV1589" s="21"/>
      <c r="BW1589" s="21"/>
      <c r="BX1589" s="1" t="str">
        <f t="shared" si="3915"/>
        <v/>
      </c>
    </row>
    <row r="1590" spans="1:76" ht="31.2" customHeight="1" x14ac:dyDescent="0.3">
      <c r="A1590" s="62" t="s">
        <v>1018</v>
      </c>
      <c r="B1590" s="63" t="s">
        <v>64</v>
      </c>
      <c r="C1590" s="62"/>
      <c r="D1590" s="62"/>
      <c r="E1590" s="64" t="s">
        <v>65</v>
      </c>
      <c r="F1590" s="11">
        <f t="shared" si="3920"/>
        <v>29.1</v>
      </c>
      <c r="G1590" s="11">
        <f t="shared" si="3921"/>
        <v>58.2</v>
      </c>
      <c r="H1590" s="11">
        <f t="shared" si="3922"/>
        <v>58.2</v>
      </c>
      <c r="I1590" s="11">
        <f t="shared" si="3923"/>
        <v>0</v>
      </c>
      <c r="J1590" s="11">
        <f t="shared" si="3924"/>
        <v>0</v>
      </c>
      <c r="K1590" s="11">
        <f t="shared" si="3925"/>
        <v>0</v>
      </c>
      <c r="L1590" s="11">
        <f t="shared" si="3953"/>
        <v>29.1</v>
      </c>
      <c r="M1590" s="11">
        <f t="shared" si="3954"/>
        <v>58.2</v>
      </c>
      <c r="N1590" s="11">
        <f t="shared" si="3955"/>
        <v>58.2</v>
      </c>
      <c r="O1590" s="11">
        <f t="shared" si="3926"/>
        <v>0</v>
      </c>
      <c r="P1590" s="11">
        <f t="shared" si="3927"/>
        <v>0</v>
      </c>
      <c r="Q1590" s="11">
        <f t="shared" si="3928"/>
        <v>0</v>
      </c>
      <c r="R1590" s="11">
        <f t="shared" si="3859"/>
        <v>29.1</v>
      </c>
      <c r="S1590" s="11">
        <f t="shared" si="3860"/>
        <v>58.2</v>
      </c>
      <c r="T1590" s="11">
        <f t="shared" si="3861"/>
        <v>58.2</v>
      </c>
      <c r="U1590" s="11">
        <f t="shared" si="3929"/>
        <v>0</v>
      </c>
      <c r="V1590" s="11">
        <f t="shared" si="3930"/>
        <v>0</v>
      </c>
      <c r="W1590" s="11">
        <f t="shared" si="3931"/>
        <v>0</v>
      </c>
      <c r="X1590" s="11">
        <f t="shared" si="3865"/>
        <v>29.1</v>
      </c>
      <c r="Y1590" s="11">
        <f t="shared" si="3866"/>
        <v>58.2</v>
      </c>
      <c r="Z1590" s="11">
        <f t="shared" si="3867"/>
        <v>58.2</v>
      </c>
      <c r="AA1590" s="11">
        <f t="shared" si="3932"/>
        <v>0</v>
      </c>
      <c r="AB1590" s="11">
        <f t="shared" si="3933"/>
        <v>0</v>
      </c>
      <c r="AC1590" s="11">
        <f t="shared" si="3934"/>
        <v>0</v>
      </c>
      <c r="AD1590" s="11">
        <f t="shared" si="3871"/>
        <v>29.1</v>
      </c>
      <c r="AE1590" s="11">
        <f t="shared" si="3872"/>
        <v>58.2</v>
      </c>
      <c r="AF1590" s="11">
        <f t="shared" si="3873"/>
        <v>58.2</v>
      </c>
      <c r="AG1590" s="11">
        <f t="shared" si="3935"/>
        <v>0</v>
      </c>
      <c r="AH1590" s="11">
        <f t="shared" si="3875"/>
        <v>29.1</v>
      </c>
      <c r="AI1590" s="11">
        <f t="shared" si="3876"/>
        <v>58.2</v>
      </c>
      <c r="AJ1590" s="11">
        <f t="shared" si="3877"/>
        <v>58.2</v>
      </c>
      <c r="AK1590" s="11">
        <f t="shared" si="3936"/>
        <v>0</v>
      </c>
      <c r="AL1590" s="11">
        <f t="shared" si="3937"/>
        <v>0</v>
      </c>
      <c r="AM1590" s="11">
        <f t="shared" si="3938"/>
        <v>0</v>
      </c>
      <c r="AN1590" s="11">
        <f t="shared" si="3881"/>
        <v>29.1</v>
      </c>
      <c r="AO1590" s="11">
        <f t="shared" si="3882"/>
        <v>58.2</v>
      </c>
      <c r="AP1590" s="11">
        <f t="shared" si="3883"/>
        <v>58.2</v>
      </c>
      <c r="AQ1590" s="11">
        <f t="shared" si="3939"/>
        <v>0</v>
      </c>
      <c r="AR1590" s="11">
        <f t="shared" si="3940"/>
        <v>0</v>
      </c>
      <c r="AS1590" s="11">
        <f t="shared" si="3941"/>
        <v>0</v>
      </c>
      <c r="AT1590" s="11">
        <f t="shared" si="3887"/>
        <v>29.1</v>
      </c>
      <c r="AU1590" s="11">
        <f t="shared" si="3888"/>
        <v>58.2</v>
      </c>
      <c r="AV1590" s="11">
        <f t="shared" si="3889"/>
        <v>58.2</v>
      </c>
      <c r="AW1590" s="11">
        <f t="shared" si="3942"/>
        <v>0</v>
      </c>
      <c r="AX1590" s="11">
        <f t="shared" si="3943"/>
        <v>0</v>
      </c>
      <c r="AY1590" s="11">
        <f t="shared" si="3944"/>
        <v>0</v>
      </c>
      <c r="AZ1590" s="11">
        <f t="shared" si="3893"/>
        <v>29.1</v>
      </c>
      <c r="BA1590" s="11">
        <f t="shared" si="3894"/>
        <v>58.2</v>
      </c>
      <c r="BB1590" s="11">
        <f t="shared" si="3895"/>
        <v>58.2</v>
      </c>
      <c r="BC1590" s="11">
        <f t="shared" si="3945"/>
        <v>0</v>
      </c>
      <c r="BD1590" s="11">
        <f t="shared" si="3946"/>
        <v>0</v>
      </c>
      <c r="BE1590" s="11">
        <f t="shared" si="3947"/>
        <v>0</v>
      </c>
      <c r="BF1590" s="11">
        <f t="shared" si="3899"/>
        <v>29.1</v>
      </c>
      <c r="BG1590" s="11">
        <f t="shared" si="3900"/>
        <v>58.2</v>
      </c>
      <c r="BH1590" s="11">
        <f t="shared" si="3901"/>
        <v>58.2</v>
      </c>
      <c r="BI1590" s="11">
        <f t="shared" si="3948"/>
        <v>0</v>
      </c>
      <c r="BJ1590" s="11">
        <f t="shared" si="3949"/>
        <v>0</v>
      </c>
      <c r="BK1590" s="11">
        <f t="shared" si="3950"/>
        <v>0</v>
      </c>
      <c r="BL1590" s="11">
        <f t="shared" si="3848"/>
        <v>29.1</v>
      </c>
      <c r="BM1590" s="11">
        <f t="shared" si="3951"/>
        <v>0</v>
      </c>
      <c r="BN1590" s="43">
        <f t="shared" si="3910"/>
        <v>29.1</v>
      </c>
      <c r="BO1590" s="11">
        <f t="shared" si="3913"/>
        <v>58.2</v>
      </c>
      <c r="BP1590" s="11">
        <f t="shared" si="3952"/>
        <v>0</v>
      </c>
      <c r="BQ1590" s="43">
        <f t="shared" si="3911"/>
        <v>58.2</v>
      </c>
      <c r="BR1590" s="11">
        <f t="shared" si="3914"/>
        <v>58.2</v>
      </c>
      <c r="BS1590" s="11">
        <f t="shared" si="3952"/>
        <v>0</v>
      </c>
      <c r="BT1590" s="43">
        <f t="shared" si="3912"/>
        <v>58.2</v>
      </c>
      <c r="BU1590" s="11">
        <f t="shared" si="3952"/>
        <v>0</v>
      </c>
      <c r="BV1590" s="21"/>
      <c r="BW1590" s="21"/>
      <c r="BX1590" s="1" t="str">
        <f t="shared" si="3915"/>
        <v/>
      </c>
    </row>
    <row r="1591" spans="1:76" ht="15.6" customHeight="1" x14ac:dyDescent="0.3">
      <c r="A1591" s="62" t="s">
        <v>1018</v>
      </c>
      <c r="B1591" s="63" t="s">
        <v>64</v>
      </c>
      <c r="C1591" s="62" t="s">
        <v>43</v>
      </c>
      <c r="D1591" s="62" t="s">
        <v>44</v>
      </c>
      <c r="E1591" s="64" t="s">
        <v>45</v>
      </c>
      <c r="F1591" s="11">
        <v>29.1</v>
      </c>
      <c r="G1591" s="11">
        <v>58.2</v>
      </c>
      <c r="H1591" s="11">
        <v>58.2</v>
      </c>
      <c r="I1591" s="11"/>
      <c r="J1591" s="11"/>
      <c r="K1591" s="11"/>
      <c r="L1591" s="11">
        <f t="shared" si="3953"/>
        <v>29.1</v>
      </c>
      <c r="M1591" s="11">
        <f t="shared" si="3954"/>
        <v>58.2</v>
      </c>
      <c r="N1591" s="11">
        <f t="shared" si="3955"/>
        <v>58.2</v>
      </c>
      <c r="O1591" s="11"/>
      <c r="P1591" s="11"/>
      <c r="Q1591" s="11"/>
      <c r="R1591" s="11">
        <f t="shared" si="3859"/>
        <v>29.1</v>
      </c>
      <c r="S1591" s="11">
        <f t="shared" si="3860"/>
        <v>58.2</v>
      </c>
      <c r="T1591" s="11">
        <f t="shared" si="3861"/>
        <v>58.2</v>
      </c>
      <c r="U1591" s="11"/>
      <c r="V1591" s="11"/>
      <c r="W1591" s="11"/>
      <c r="X1591" s="11">
        <f t="shared" si="3865"/>
        <v>29.1</v>
      </c>
      <c r="Y1591" s="11">
        <f t="shared" si="3866"/>
        <v>58.2</v>
      </c>
      <c r="Z1591" s="11">
        <f t="shared" si="3867"/>
        <v>58.2</v>
      </c>
      <c r="AA1591" s="11"/>
      <c r="AB1591" s="11"/>
      <c r="AC1591" s="11"/>
      <c r="AD1591" s="11">
        <f t="shared" si="3871"/>
        <v>29.1</v>
      </c>
      <c r="AE1591" s="11">
        <f t="shared" si="3872"/>
        <v>58.2</v>
      </c>
      <c r="AF1591" s="11">
        <f t="shared" si="3873"/>
        <v>58.2</v>
      </c>
      <c r="AG1591" s="11"/>
      <c r="AH1591" s="11">
        <f t="shared" si="3875"/>
        <v>29.1</v>
      </c>
      <c r="AI1591" s="11">
        <f t="shared" si="3876"/>
        <v>58.2</v>
      </c>
      <c r="AJ1591" s="11">
        <f t="shared" si="3877"/>
        <v>58.2</v>
      </c>
      <c r="AK1591" s="11"/>
      <c r="AL1591" s="11"/>
      <c r="AM1591" s="11"/>
      <c r="AN1591" s="11">
        <f t="shared" si="3881"/>
        <v>29.1</v>
      </c>
      <c r="AO1591" s="11">
        <f t="shared" si="3882"/>
        <v>58.2</v>
      </c>
      <c r="AP1591" s="11">
        <f t="shared" si="3883"/>
        <v>58.2</v>
      </c>
      <c r="AQ1591" s="11"/>
      <c r="AR1591" s="11"/>
      <c r="AS1591" s="11"/>
      <c r="AT1591" s="11">
        <f t="shared" si="3887"/>
        <v>29.1</v>
      </c>
      <c r="AU1591" s="11">
        <f t="shared" si="3888"/>
        <v>58.2</v>
      </c>
      <c r="AV1591" s="11">
        <f t="shared" si="3889"/>
        <v>58.2</v>
      </c>
      <c r="AW1591" s="11"/>
      <c r="AX1591" s="11"/>
      <c r="AY1591" s="11"/>
      <c r="AZ1591" s="11">
        <f t="shared" si="3893"/>
        <v>29.1</v>
      </c>
      <c r="BA1591" s="11">
        <f t="shared" si="3894"/>
        <v>58.2</v>
      </c>
      <c r="BB1591" s="11">
        <f t="shared" si="3895"/>
        <v>58.2</v>
      </c>
      <c r="BC1591" s="11"/>
      <c r="BD1591" s="11"/>
      <c r="BE1591" s="11"/>
      <c r="BF1591" s="11">
        <f t="shared" si="3899"/>
        <v>29.1</v>
      </c>
      <c r="BG1591" s="11">
        <f t="shared" si="3900"/>
        <v>58.2</v>
      </c>
      <c r="BH1591" s="11">
        <f t="shared" si="3901"/>
        <v>58.2</v>
      </c>
      <c r="BI1591" s="11"/>
      <c r="BJ1591" s="11"/>
      <c r="BK1591" s="11"/>
      <c r="BL1591" s="11">
        <f t="shared" si="3848"/>
        <v>29.1</v>
      </c>
      <c r="BM1591" s="11"/>
      <c r="BN1591" s="43">
        <f t="shared" si="3910"/>
        <v>29.1</v>
      </c>
      <c r="BO1591" s="11">
        <f t="shared" si="3913"/>
        <v>58.2</v>
      </c>
      <c r="BP1591" s="11"/>
      <c r="BQ1591" s="43">
        <f t="shared" si="3911"/>
        <v>58.2</v>
      </c>
      <c r="BR1591" s="11">
        <f t="shared" si="3914"/>
        <v>58.2</v>
      </c>
      <c r="BS1591" s="11"/>
      <c r="BT1591" s="43">
        <f t="shared" si="3912"/>
        <v>58.2</v>
      </c>
      <c r="BU1591" s="11"/>
      <c r="BV1591" s="21"/>
      <c r="BW1591" s="21"/>
      <c r="BX1591" s="1" t="str">
        <f t="shared" si="3915"/>
        <v>0113</v>
      </c>
    </row>
    <row r="1592" spans="1:76" ht="46.8" customHeight="1" x14ac:dyDescent="0.3">
      <c r="A1592" s="62" t="s">
        <v>1020</v>
      </c>
      <c r="B1592" s="63"/>
      <c r="C1592" s="62"/>
      <c r="D1592" s="62"/>
      <c r="E1592" s="64" t="s">
        <v>1021</v>
      </c>
      <c r="F1592" s="11">
        <f t="shared" si="3920"/>
        <v>200649.9</v>
      </c>
      <c r="G1592" s="11">
        <f t="shared" si="3921"/>
        <v>0</v>
      </c>
      <c r="H1592" s="11">
        <f t="shared" si="3922"/>
        <v>0</v>
      </c>
      <c r="I1592" s="11">
        <f t="shared" si="3923"/>
        <v>0</v>
      </c>
      <c r="J1592" s="11">
        <f t="shared" si="3924"/>
        <v>0</v>
      </c>
      <c r="K1592" s="11">
        <f t="shared" si="3925"/>
        <v>0</v>
      </c>
      <c r="L1592" s="11">
        <f t="shared" si="3953"/>
        <v>200649.9</v>
      </c>
      <c r="M1592" s="11">
        <f t="shared" si="3954"/>
        <v>0</v>
      </c>
      <c r="N1592" s="11">
        <f t="shared" si="3955"/>
        <v>0</v>
      </c>
      <c r="O1592" s="11">
        <f t="shared" si="3926"/>
        <v>0</v>
      </c>
      <c r="P1592" s="11">
        <f t="shared" si="3927"/>
        <v>0</v>
      </c>
      <c r="Q1592" s="11">
        <f t="shared" si="3928"/>
        <v>0</v>
      </c>
      <c r="R1592" s="11">
        <f t="shared" si="3859"/>
        <v>200649.9</v>
      </c>
      <c r="S1592" s="11">
        <f t="shared" si="3860"/>
        <v>0</v>
      </c>
      <c r="T1592" s="11">
        <f t="shared" si="3861"/>
        <v>0</v>
      </c>
      <c r="U1592" s="11">
        <f t="shared" si="3929"/>
        <v>0</v>
      </c>
      <c r="V1592" s="11">
        <f t="shared" si="3930"/>
        <v>0</v>
      </c>
      <c r="W1592" s="11">
        <f t="shared" si="3931"/>
        <v>0</v>
      </c>
      <c r="X1592" s="11">
        <f t="shared" si="3865"/>
        <v>200649.9</v>
      </c>
      <c r="Y1592" s="11">
        <f t="shared" si="3866"/>
        <v>0</v>
      </c>
      <c r="Z1592" s="11">
        <f t="shared" si="3867"/>
        <v>0</v>
      </c>
      <c r="AA1592" s="11">
        <f t="shared" si="3932"/>
        <v>0</v>
      </c>
      <c r="AB1592" s="11">
        <f t="shared" si="3933"/>
        <v>0</v>
      </c>
      <c r="AC1592" s="11">
        <f t="shared" si="3934"/>
        <v>0</v>
      </c>
      <c r="AD1592" s="11">
        <f t="shared" si="3871"/>
        <v>200649.9</v>
      </c>
      <c r="AE1592" s="11">
        <f t="shared" si="3872"/>
        <v>0</v>
      </c>
      <c r="AF1592" s="11">
        <f t="shared" si="3873"/>
        <v>0</v>
      </c>
      <c r="AG1592" s="11">
        <f t="shared" si="3935"/>
        <v>0</v>
      </c>
      <c r="AH1592" s="11">
        <f t="shared" si="3875"/>
        <v>200649.9</v>
      </c>
      <c r="AI1592" s="11">
        <f t="shared" si="3876"/>
        <v>0</v>
      </c>
      <c r="AJ1592" s="11">
        <f t="shared" si="3877"/>
        <v>0</v>
      </c>
      <c r="AK1592" s="11">
        <f t="shared" si="3936"/>
        <v>0</v>
      </c>
      <c r="AL1592" s="11">
        <f t="shared" si="3937"/>
        <v>0</v>
      </c>
      <c r="AM1592" s="11">
        <f t="shared" si="3938"/>
        <v>0</v>
      </c>
      <c r="AN1592" s="11">
        <f t="shared" si="3881"/>
        <v>200649.9</v>
      </c>
      <c r="AO1592" s="11">
        <f t="shared" si="3882"/>
        <v>0</v>
      </c>
      <c r="AP1592" s="11">
        <f t="shared" si="3883"/>
        <v>0</v>
      </c>
      <c r="AQ1592" s="11">
        <f t="shared" si="3939"/>
        <v>0</v>
      </c>
      <c r="AR1592" s="11">
        <f t="shared" si="3940"/>
        <v>0</v>
      </c>
      <c r="AS1592" s="11">
        <f t="shared" si="3941"/>
        <v>0</v>
      </c>
      <c r="AT1592" s="11">
        <f t="shared" si="3887"/>
        <v>200649.9</v>
      </c>
      <c r="AU1592" s="11">
        <f t="shared" si="3888"/>
        <v>0</v>
      </c>
      <c r="AV1592" s="11">
        <f t="shared" si="3889"/>
        <v>0</v>
      </c>
      <c r="AW1592" s="11">
        <f t="shared" si="3942"/>
        <v>-183485.606</v>
      </c>
      <c r="AX1592" s="11">
        <f t="shared" si="3943"/>
        <v>183485.606</v>
      </c>
      <c r="AY1592" s="11">
        <f t="shared" si="3944"/>
        <v>0</v>
      </c>
      <c r="AZ1592" s="11">
        <f t="shared" si="3893"/>
        <v>17164.293999999994</v>
      </c>
      <c r="BA1592" s="11">
        <f t="shared" si="3894"/>
        <v>183485.606</v>
      </c>
      <c r="BB1592" s="11">
        <f t="shared" si="3895"/>
        <v>0</v>
      </c>
      <c r="BC1592" s="11">
        <f t="shared" si="3945"/>
        <v>0</v>
      </c>
      <c r="BD1592" s="11">
        <f t="shared" si="3946"/>
        <v>0</v>
      </c>
      <c r="BE1592" s="11">
        <f t="shared" si="3947"/>
        <v>0</v>
      </c>
      <c r="BF1592" s="11">
        <f t="shared" si="3899"/>
        <v>17164.293999999994</v>
      </c>
      <c r="BG1592" s="11">
        <f t="shared" si="3900"/>
        <v>183485.606</v>
      </c>
      <c r="BH1592" s="11">
        <f t="shared" si="3901"/>
        <v>0</v>
      </c>
      <c r="BI1592" s="11">
        <f t="shared" si="3948"/>
        <v>23898.63</v>
      </c>
      <c r="BJ1592" s="11">
        <f t="shared" si="3949"/>
        <v>-23898.63</v>
      </c>
      <c r="BK1592" s="11">
        <f t="shared" si="3950"/>
        <v>0</v>
      </c>
      <c r="BL1592" s="11">
        <f t="shared" si="3848"/>
        <v>41062.923999999999</v>
      </c>
      <c r="BM1592" s="11">
        <f t="shared" si="3951"/>
        <v>0</v>
      </c>
      <c r="BN1592" s="43">
        <f t="shared" si="3910"/>
        <v>41062.923999999999</v>
      </c>
      <c r="BO1592" s="11">
        <f t="shared" si="3913"/>
        <v>159586.976</v>
      </c>
      <c r="BP1592" s="11">
        <f t="shared" si="3952"/>
        <v>0</v>
      </c>
      <c r="BQ1592" s="43">
        <f t="shared" si="3911"/>
        <v>159586.976</v>
      </c>
      <c r="BR1592" s="11">
        <f t="shared" si="3914"/>
        <v>0</v>
      </c>
      <c r="BS1592" s="11">
        <f t="shared" si="3952"/>
        <v>0</v>
      </c>
      <c r="BT1592" s="43">
        <f t="shared" si="3912"/>
        <v>0</v>
      </c>
      <c r="BU1592" s="11">
        <f t="shared" si="3952"/>
        <v>0</v>
      </c>
      <c r="BV1592" s="21"/>
      <c r="BW1592" s="21"/>
      <c r="BX1592" s="1" t="str">
        <f t="shared" si="3915"/>
        <v/>
      </c>
    </row>
    <row r="1593" spans="1:76" ht="31.2" customHeight="1" x14ac:dyDescent="0.3">
      <c r="A1593" s="62" t="s">
        <v>1020</v>
      </c>
      <c r="B1593" s="63" t="s">
        <v>64</v>
      </c>
      <c r="C1593" s="62"/>
      <c r="D1593" s="62"/>
      <c r="E1593" s="64" t="s">
        <v>65</v>
      </c>
      <c r="F1593" s="11">
        <f t="shared" si="3920"/>
        <v>200649.9</v>
      </c>
      <c r="G1593" s="11">
        <f t="shared" si="3921"/>
        <v>0</v>
      </c>
      <c r="H1593" s="11">
        <f t="shared" si="3922"/>
        <v>0</v>
      </c>
      <c r="I1593" s="11">
        <f t="shared" si="3923"/>
        <v>0</v>
      </c>
      <c r="J1593" s="11">
        <f t="shared" si="3924"/>
        <v>0</v>
      </c>
      <c r="K1593" s="11">
        <f t="shared" si="3925"/>
        <v>0</v>
      </c>
      <c r="L1593" s="11">
        <f t="shared" si="3953"/>
        <v>200649.9</v>
      </c>
      <c r="M1593" s="11">
        <f t="shared" si="3954"/>
        <v>0</v>
      </c>
      <c r="N1593" s="11">
        <f t="shared" si="3955"/>
        <v>0</v>
      </c>
      <c r="O1593" s="11">
        <f t="shared" si="3926"/>
        <v>0</v>
      </c>
      <c r="P1593" s="11">
        <f t="shared" si="3927"/>
        <v>0</v>
      </c>
      <c r="Q1593" s="11">
        <f t="shared" si="3928"/>
        <v>0</v>
      </c>
      <c r="R1593" s="11">
        <f t="shared" si="3859"/>
        <v>200649.9</v>
      </c>
      <c r="S1593" s="11">
        <f t="shared" si="3860"/>
        <v>0</v>
      </c>
      <c r="T1593" s="11">
        <f t="shared" si="3861"/>
        <v>0</v>
      </c>
      <c r="U1593" s="11">
        <f t="shared" si="3929"/>
        <v>0</v>
      </c>
      <c r="V1593" s="11">
        <f t="shared" si="3930"/>
        <v>0</v>
      </c>
      <c r="W1593" s="11">
        <f t="shared" si="3931"/>
        <v>0</v>
      </c>
      <c r="X1593" s="11">
        <f t="shared" si="3865"/>
        <v>200649.9</v>
      </c>
      <c r="Y1593" s="11">
        <f t="shared" si="3866"/>
        <v>0</v>
      </c>
      <c r="Z1593" s="11">
        <f t="shared" si="3867"/>
        <v>0</v>
      </c>
      <c r="AA1593" s="11">
        <f t="shared" si="3932"/>
        <v>0</v>
      </c>
      <c r="AB1593" s="11">
        <f t="shared" si="3933"/>
        <v>0</v>
      </c>
      <c r="AC1593" s="11">
        <f t="shared" si="3934"/>
        <v>0</v>
      </c>
      <c r="AD1593" s="11">
        <f t="shared" si="3871"/>
        <v>200649.9</v>
      </c>
      <c r="AE1593" s="11">
        <f t="shared" si="3872"/>
        <v>0</v>
      </c>
      <c r="AF1593" s="11">
        <f t="shared" si="3873"/>
        <v>0</v>
      </c>
      <c r="AG1593" s="11">
        <f t="shared" si="3935"/>
        <v>0</v>
      </c>
      <c r="AH1593" s="11">
        <f t="shared" si="3875"/>
        <v>200649.9</v>
      </c>
      <c r="AI1593" s="11">
        <f t="shared" si="3876"/>
        <v>0</v>
      </c>
      <c r="AJ1593" s="11">
        <f t="shared" si="3877"/>
        <v>0</v>
      </c>
      <c r="AK1593" s="11">
        <f t="shared" si="3936"/>
        <v>0</v>
      </c>
      <c r="AL1593" s="11">
        <f t="shared" si="3937"/>
        <v>0</v>
      </c>
      <c r="AM1593" s="11">
        <f t="shared" si="3938"/>
        <v>0</v>
      </c>
      <c r="AN1593" s="11">
        <f t="shared" si="3881"/>
        <v>200649.9</v>
      </c>
      <c r="AO1593" s="11">
        <f t="shared" si="3882"/>
        <v>0</v>
      </c>
      <c r="AP1593" s="11">
        <f t="shared" si="3883"/>
        <v>0</v>
      </c>
      <c r="AQ1593" s="11">
        <f t="shared" si="3939"/>
        <v>0</v>
      </c>
      <c r="AR1593" s="11">
        <f t="shared" si="3940"/>
        <v>0</v>
      </c>
      <c r="AS1593" s="11">
        <f t="shared" si="3941"/>
        <v>0</v>
      </c>
      <c r="AT1593" s="11">
        <f t="shared" si="3887"/>
        <v>200649.9</v>
      </c>
      <c r="AU1593" s="11">
        <f t="shared" si="3888"/>
        <v>0</v>
      </c>
      <c r="AV1593" s="11">
        <f t="shared" si="3889"/>
        <v>0</v>
      </c>
      <c r="AW1593" s="11">
        <f t="shared" si="3942"/>
        <v>-183485.606</v>
      </c>
      <c r="AX1593" s="11">
        <f t="shared" si="3943"/>
        <v>183485.606</v>
      </c>
      <c r="AY1593" s="11">
        <f t="shared" si="3944"/>
        <v>0</v>
      </c>
      <c r="AZ1593" s="11">
        <f t="shared" si="3893"/>
        <v>17164.293999999994</v>
      </c>
      <c r="BA1593" s="11">
        <f t="shared" si="3894"/>
        <v>183485.606</v>
      </c>
      <c r="BB1593" s="11">
        <f t="shared" si="3895"/>
        <v>0</v>
      </c>
      <c r="BC1593" s="11">
        <f t="shared" si="3945"/>
        <v>0</v>
      </c>
      <c r="BD1593" s="11">
        <f t="shared" si="3946"/>
        <v>0</v>
      </c>
      <c r="BE1593" s="11">
        <f t="shared" si="3947"/>
        <v>0</v>
      </c>
      <c r="BF1593" s="11">
        <f t="shared" si="3899"/>
        <v>17164.293999999994</v>
      </c>
      <c r="BG1593" s="11">
        <f t="shared" si="3900"/>
        <v>183485.606</v>
      </c>
      <c r="BH1593" s="11">
        <f t="shared" si="3901"/>
        <v>0</v>
      </c>
      <c r="BI1593" s="11">
        <f t="shared" si="3948"/>
        <v>23898.63</v>
      </c>
      <c r="BJ1593" s="11">
        <f t="shared" si="3949"/>
        <v>-23898.63</v>
      </c>
      <c r="BK1593" s="11">
        <f t="shared" si="3950"/>
        <v>0</v>
      </c>
      <c r="BL1593" s="11">
        <f t="shared" si="3848"/>
        <v>41062.923999999999</v>
      </c>
      <c r="BM1593" s="11">
        <f t="shared" si="3951"/>
        <v>0</v>
      </c>
      <c r="BN1593" s="43">
        <f t="shared" si="3910"/>
        <v>41062.923999999999</v>
      </c>
      <c r="BO1593" s="11">
        <f t="shared" si="3913"/>
        <v>159586.976</v>
      </c>
      <c r="BP1593" s="11">
        <f t="shared" si="3952"/>
        <v>0</v>
      </c>
      <c r="BQ1593" s="43">
        <f t="shared" si="3911"/>
        <v>159586.976</v>
      </c>
      <c r="BR1593" s="11">
        <f t="shared" si="3914"/>
        <v>0</v>
      </c>
      <c r="BS1593" s="11">
        <f t="shared" si="3952"/>
        <v>0</v>
      </c>
      <c r="BT1593" s="43">
        <f t="shared" si="3912"/>
        <v>0</v>
      </c>
      <c r="BU1593" s="11">
        <f t="shared" si="3952"/>
        <v>0</v>
      </c>
      <c r="BV1593" s="21"/>
      <c r="BW1593" s="21"/>
      <c r="BX1593" s="1" t="str">
        <f t="shared" si="3915"/>
        <v/>
      </c>
    </row>
    <row r="1594" spans="1:76" ht="15.6" customHeight="1" x14ac:dyDescent="0.3">
      <c r="A1594" s="62" t="s">
        <v>1020</v>
      </c>
      <c r="B1594" s="63">
        <v>200</v>
      </c>
      <c r="C1594" s="62" t="s">
        <v>43</v>
      </c>
      <c r="D1594" s="62" t="s">
        <v>44</v>
      </c>
      <c r="E1594" s="64" t="s">
        <v>45</v>
      </c>
      <c r="F1594" s="11">
        <v>200649.9</v>
      </c>
      <c r="G1594" s="11">
        <v>0</v>
      </c>
      <c r="H1594" s="11">
        <v>0</v>
      </c>
      <c r="I1594" s="11"/>
      <c r="J1594" s="11"/>
      <c r="K1594" s="11"/>
      <c r="L1594" s="11">
        <f t="shared" si="3953"/>
        <v>200649.9</v>
      </c>
      <c r="M1594" s="11">
        <f t="shared" si="3954"/>
        <v>0</v>
      </c>
      <c r="N1594" s="11">
        <f t="shared" si="3955"/>
        <v>0</v>
      </c>
      <c r="O1594" s="11"/>
      <c r="P1594" s="11"/>
      <c r="Q1594" s="11"/>
      <c r="R1594" s="11">
        <f t="shared" si="3859"/>
        <v>200649.9</v>
      </c>
      <c r="S1594" s="11">
        <f t="shared" si="3860"/>
        <v>0</v>
      </c>
      <c r="T1594" s="11">
        <f t="shared" si="3861"/>
        <v>0</v>
      </c>
      <c r="U1594" s="11"/>
      <c r="V1594" s="11"/>
      <c r="W1594" s="11"/>
      <c r="X1594" s="11">
        <f t="shared" si="3865"/>
        <v>200649.9</v>
      </c>
      <c r="Y1594" s="11">
        <f t="shared" si="3866"/>
        <v>0</v>
      </c>
      <c r="Z1594" s="11">
        <f t="shared" si="3867"/>
        <v>0</v>
      </c>
      <c r="AA1594" s="11"/>
      <c r="AB1594" s="11"/>
      <c r="AC1594" s="11"/>
      <c r="AD1594" s="11">
        <f t="shared" si="3871"/>
        <v>200649.9</v>
      </c>
      <c r="AE1594" s="11">
        <f t="shared" si="3872"/>
        <v>0</v>
      </c>
      <c r="AF1594" s="11">
        <f t="shared" si="3873"/>
        <v>0</v>
      </c>
      <c r="AG1594" s="11"/>
      <c r="AH1594" s="11">
        <f t="shared" si="3875"/>
        <v>200649.9</v>
      </c>
      <c r="AI1594" s="11">
        <f t="shared" si="3876"/>
        <v>0</v>
      </c>
      <c r="AJ1594" s="11">
        <f t="shared" si="3877"/>
        <v>0</v>
      </c>
      <c r="AK1594" s="11"/>
      <c r="AL1594" s="11"/>
      <c r="AM1594" s="11"/>
      <c r="AN1594" s="11">
        <f t="shared" si="3881"/>
        <v>200649.9</v>
      </c>
      <c r="AO1594" s="11">
        <f t="shared" si="3882"/>
        <v>0</v>
      </c>
      <c r="AP1594" s="11">
        <f t="shared" si="3883"/>
        <v>0</v>
      </c>
      <c r="AQ1594" s="11"/>
      <c r="AR1594" s="11"/>
      <c r="AS1594" s="11"/>
      <c r="AT1594" s="11">
        <f t="shared" si="3887"/>
        <v>200649.9</v>
      </c>
      <c r="AU1594" s="11">
        <f t="shared" si="3888"/>
        <v>0</v>
      </c>
      <c r="AV1594" s="11">
        <f t="shared" si="3889"/>
        <v>0</v>
      </c>
      <c r="AW1594" s="11">
        <v>-183485.606</v>
      </c>
      <c r="AX1594" s="11">
        <v>183485.606</v>
      </c>
      <c r="AY1594" s="11"/>
      <c r="AZ1594" s="11">
        <f t="shared" si="3893"/>
        <v>17164.293999999994</v>
      </c>
      <c r="BA1594" s="11">
        <f t="shared" si="3894"/>
        <v>183485.606</v>
      </c>
      <c r="BB1594" s="11">
        <f t="shared" si="3895"/>
        <v>0</v>
      </c>
      <c r="BC1594" s="11"/>
      <c r="BD1594" s="11"/>
      <c r="BE1594" s="11"/>
      <c r="BF1594" s="11">
        <f t="shared" si="3899"/>
        <v>17164.293999999994</v>
      </c>
      <c r="BG1594" s="11">
        <f t="shared" si="3900"/>
        <v>183485.606</v>
      </c>
      <c r="BH1594" s="11">
        <f t="shared" si="3901"/>
        <v>0</v>
      </c>
      <c r="BI1594" s="11">
        <v>23898.63</v>
      </c>
      <c r="BJ1594" s="11">
        <v>-23898.63</v>
      </c>
      <c r="BK1594" s="11"/>
      <c r="BL1594" s="11">
        <f t="shared" si="3848"/>
        <v>41062.923999999999</v>
      </c>
      <c r="BM1594" s="11"/>
      <c r="BN1594" s="43">
        <f t="shared" si="3910"/>
        <v>41062.923999999999</v>
      </c>
      <c r="BO1594" s="11">
        <f t="shared" si="3913"/>
        <v>159586.976</v>
      </c>
      <c r="BP1594" s="11"/>
      <c r="BQ1594" s="43">
        <f t="shared" si="3911"/>
        <v>159586.976</v>
      </c>
      <c r="BR1594" s="11">
        <f t="shared" si="3914"/>
        <v>0</v>
      </c>
      <c r="BS1594" s="11"/>
      <c r="BT1594" s="43">
        <f t="shared" si="3912"/>
        <v>0</v>
      </c>
      <c r="BU1594" s="11"/>
      <c r="BV1594" s="21"/>
      <c r="BW1594" s="21"/>
      <c r="BX1594" s="1" t="str">
        <f t="shared" si="3915"/>
        <v>0113</v>
      </c>
    </row>
    <row r="1595" spans="1:76" ht="78" customHeight="1" x14ac:dyDescent="0.3">
      <c r="A1595" s="62" t="s">
        <v>1022</v>
      </c>
      <c r="B1595" s="63"/>
      <c r="C1595" s="62"/>
      <c r="D1595" s="62"/>
      <c r="E1595" s="64" t="s">
        <v>1023</v>
      </c>
      <c r="F1595" s="11">
        <f t="shared" si="3920"/>
        <v>670.1</v>
      </c>
      <c r="G1595" s="11">
        <f t="shared" si="3921"/>
        <v>670.1</v>
      </c>
      <c r="H1595" s="11">
        <f t="shared" si="3922"/>
        <v>670.1</v>
      </c>
      <c r="I1595" s="11">
        <f t="shared" si="3923"/>
        <v>0</v>
      </c>
      <c r="J1595" s="11">
        <f t="shared" si="3924"/>
        <v>0</v>
      </c>
      <c r="K1595" s="11">
        <f t="shared" si="3925"/>
        <v>0</v>
      </c>
      <c r="L1595" s="11">
        <f t="shared" si="3953"/>
        <v>670.1</v>
      </c>
      <c r="M1595" s="11">
        <f t="shared" si="3954"/>
        <v>670.1</v>
      </c>
      <c r="N1595" s="11">
        <f t="shared" si="3955"/>
        <v>670.1</v>
      </c>
      <c r="O1595" s="11">
        <f t="shared" si="3926"/>
        <v>0</v>
      </c>
      <c r="P1595" s="11">
        <f t="shared" si="3927"/>
        <v>0</v>
      </c>
      <c r="Q1595" s="11">
        <f t="shared" si="3928"/>
        <v>0</v>
      </c>
      <c r="R1595" s="11">
        <f t="shared" si="3859"/>
        <v>670.1</v>
      </c>
      <c r="S1595" s="11">
        <f t="shared" si="3860"/>
        <v>670.1</v>
      </c>
      <c r="T1595" s="11">
        <f t="shared" si="3861"/>
        <v>670.1</v>
      </c>
      <c r="U1595" s="11">
        <f t="shared" si="3929"/>
        <v>0</v>
      </c>
      <c r="V1595" s="11">
        <f t="shared" si="3930"/>
        <v>0</v>
      </c>
      <c r="W1595" s="11">
        <f t="shared" si="3931"/>
        <v>0</v>
      </c>
      <c r="X1595" s="11">
        <f t="shared" si="3865"/>
        <v>670.1</v>
      </c>
      <c r="Y1595" s="11">
        <f t="shared" si="3866"/>
        <v>670.1</v>
      </c>
      <c r="Z1595" s="11">
        <f t="shared" si="3867"/>
        <v>670.1</v>
      </c>
      <c r="AA1595" s="11">
        <f t="shared" si="3932"/>
        <v>0</v>
      </c>
      <c r="AB1595" s="11">
        <f t="shared" si="3933"/>
        <v>0</v>
      </c>
      <c r="AC1595" s="11">
        <f t="shared" si="3934"/>
        <v>0</v>
      </c>
      <c r="AD1595" s="11">
        <f t="shared" si="3871"/>
        <v>670.1</v>
      </c>
      <c r="AE1595" s="11">
        <f t="shared" si="3872"/>
        <v>670.1</v>
      </c>
      <c r="AF1595" s="11">
        <f t="shared" si="3873"/>
        <v>670.1</v>
      </c>
      <c r="AG1595" s="11">
        <f t="shared" si="3935"/>
        <v>0</v>
      </c>
      <c r="AH1595" s="11">
        <f t="shared" si="3875"/>
        <v>670.1</v>
      </c>
      <c r="AI1595" s="11">
        <f t="shared" si="3876"/>
        <v>670.1</v>
      </c>
      <c r="AJ1595" s="11">
        <f t="shared" si="3877"/>
        <v>670.1</v>
      </c>
      <c r="AK1595" s="11">
        <f t="shared" si="3936"/>
        <v>0</v>
      </c>
      <c r="AL1595" s="11">
        <f t="shared" si="3937"/>
        <v>0</v>
      </c>
      <c r="AM1595" s="11">
        <f t="shared" si="3938"/>
        <v>0</v>
      </c>
      <c r="AN1595" s="11">
        <f t="shared" si="3881"/>
        <v>670.1</v>
      </c>
      <c r="AO1595" s="11">
        <f t="shared" si="3882"/>
        <v>670.1</v>
      </c>
      <c r="AP1595" s="11">
        <f t="shared" si="3883"/>
        <v>670.1</v>
      </c>
      <c r="AQ1595" s="11">
        <f t="shared" si="3939"/>
        <v>0</v>
      </c>
      <c r="AR1595" s="11">
        <f t="shared" si="3940"/>
        <v>0</v>
      </c>
      <c r="AS1595" s="11">
        <f t="shared" si="3941"/>
        <v>0</v>
      </c>
      <c r="AT1595" s="11">
        <f t="shared" si="3887"/>
        <v>670.1</v>
      </c>
      <c r="AU1595" s="11">
        <f t="shared" si="3888"/>
        <v>670.1</v>
      </c>
      <c r="AV1595" s="11">
        <f t="shared" si="3889"/>
        <v>670.1</v>
      </c>
      <c r="AW1595" s="11">
        <f t="shared" si="3942"/>
        <v>0</v>
      </c>
      <c r="AX1595" s="11">
        <f t="shared" si="3943"/>
        <v>0</v>
      </c>
      <c r="AY1595" s="11">
        <f t="shared" si="3944"/>
        <v>0</v>
      </c>
      <c r="AZ1595" s="11">
        <f t="shared" si="3893"/>
        <v>670.1</v>
      </c>
      <c r="BA1595" s="11">
        <f t="shared" si="3894"/>
        <v>670.1</v>
      </c>
      <c r="BB1595" s="11">
        <f t="shared" si="3895"/>
        <v>670.1</v>
      </c>
      <c r="BC1595" s="11">
        <f t="shared" si="3945"/>
        <v>0</v>
      </c>
      <c r="BD1595" s="11">
        <f t="shared" si="3946"/>
        <v>0</v>
      </c>
      <c r="BE1595" s="11">
        <f t="shared" si="3947"/>
        <v>0</v>
      </c>
      <c r="BF1595" s="11">
        <f t="shared" si="3899"/>
        <v>670.1</v>
      </c>
      <c r="BG1595" s="11">
        <f t="shared" si="3900"/>
        <v>670.1</v>
      </c>
      <c r="BH1595" s="11">
        <f t="shared" si="3901"/>
        <v>670.1</v>
      </c>
      <c r="BI1595" s="11">
        <f t="shared" si="3948"/>
        <v>-534.26400000000001</v>
      </c>
      <c r="BJ1595" s="11">
        <f t="shared" si="3949"/>
        <v>0</v>
      </c>
      <c r="BK1595" s="11">
        <f t="shared" si="3950"/>
        <v>0</v>
      </c>
      <c r="BL1595" s="11">
        <f t="shared" si="3848"/>
        <v>135.83600000000001</v>
      </c>
      <c r="BM1595" s="11">
        <f t="shared" si="3951"/>
        <v>0</v>
      </c>
      <c r="BN1595" s="43">
        <f t="shared" si="3910"/>
        <v>135.83600000000001</v>
      </c>
      <c r="BO1595" s="11">
        <f t="shared" si="3913"/>
        <v>670.1</v>
      </c>
      <c r="BP1595" s="11">
        <f t="shared" si="3952"/>
        <v>0</v>
      </c>
      <c r="BQ1595" s="43">
        <f t="shared" si="3911"/>
        <v>670.1</v>
      </c>
      <c r="BR1595" s="11">
        <f t="shared" si="3914"/>
        <v>670.1</v>
      </c>
      <c r="BS1595" s="11">
        <f t="shared" si="3952"/>
        <v>0</v>
      </c>
      <c r="BT1595" s="43">
        <f t="shared" si="3912"/>
        <v>670.1</v>
      </c>
      <c r="BU1595" s="11">
        <f t="shared" si="3952"/>
        <v>0</v>
      </c>
      <c r="BV1595" s="21"/>
      <c r="BW1595" s="21"/>
      <c r="BX1595" s="1" t="str">
        <f t="shared" si="3915"/>
        <v/>
      </c>
    </row>
    <row r="1596" spans="1:76" ht="31.2" customHeight="1" x14ac:dyDescent="0.3">
      <c r="A1596" s="62" t="s">
        <v>1022</v>
      </c>
      <c r="B1596" s="63" t="s">
        <v>211</v>
      </c>
      <c r="C1596" s="62"/>
      <c r="D1596" s="62"/>
      <c r="E1596" s="64" t="s">
        <v>212</v>
      </c>
      <c r="F1596" s="11">
        <f t="shared" si="3920"/>
        <v>670.1</v>
      </c>
      <c r="G1596" s="11">
        <f t="shared" si="3921"/>
        <v>670.1</v>
      </c>
      <c r="H1596" s="11">
        <f t="shared" si="3922"/>
        <v>670.1</v>
      </c>
      <c r="I1596" s="11">
        <f t="shared" si="3923"/>
        <v>0</v>
      </c>
      <c r="J1596" s="11">
        <f t="shared" si="3924"/>
        <v>0</v>
      </c>
      <c r="K1596" s="11">
        <f t="shared" si="3925"/>
        <v>0</v>
      </c>
      <c r="L1596" s="11">
        <f t="shared" si="3953"/>
        <v>670.1</v>
      </c>
      <c r="M1596" s="11">
        <f t="shared" si="3954"/>
        <v>670.1</v>
      </c>
      <c r="N1596" s="11">
        <f t="shared" si="3955"/>
        <v>670.1</v>
      </c>
      <c r="O1596" s="11">
        <f t="shared" si="3926"/>
        <v>0</v>
      </c>
      <c r="P1596" s="11">
        <f t="shared" si="3927"/>
        <v>0</v>
      </c>
      <c r="Q1596" s="11">
        <f t="shared" si="3928"/>
        <v>0</v>
      </c>
      <c r="R1596" s="11">
        <f t="shared" si="3859"/>
        <v>670.1</v>
      </c>
      <c r="S1596" s="11">
        <f t="shared" si="3860"/>
        <v>670.1</v>
      </c>
      <c r="T1596" s="11">
        <f t="shared" si="3861"/>
        <v>670.1</v>
      </c>
      <c r="U1596" s="11">
        <f t="shared" si="3929"/>
        <v>0</v>
      </c>
      <c r="V1596" s="11">
        <f t="shared" si="3930"/>
        <v>0</v>
      </c>
      <c r="W1596" s="11">
        <f t="shared" si="3931"/>
        <v>0</v>
      </c>
      <c r="X1596" s="11">
        <f t="shared" si="3865"/>
        <v>670.1</v>
      </c>
      <c r="Y1596" s="11">
        <f t="shared" si="3866"/>
        <v>670.1</v>
      </c>
      <c r="Z1596" s="11">
        <f t="shared" si="3867"/>
        <v>670.1</v>
      </c>
      <c r="AA1596" s="11">
        <f t="shared" si="3932"/>
        <v>0</v>
      </c>
      <c r="AB1596" s="11">
        <f t="shared" si="3933"/>
        <v>0</v>
      </c>
      <c r="AC1596" s="11">
        <f t="shared" si="3934"/>
        <v>0</v>
      </c>
      <c r="AD1596" s="11">
        <f t="shared" si="3871"/>
        <v>670.1</v>
      </c>
      <c r="AE1596" s="11">
        <f t="shared" si="3872"/>
        <v>670.1</v>
      </c>
      <c r="AF1596" s="11">
        <f t="shared" si="3873"/>
        <v>670.1</v>
      </c>
      <c r="AG1596" s="11">
        <f t="shared" si="3935"/>
        <v>0</v>
      </c>
      <c r="AH1596" s="11">
        <f t="shared" si="3875"/>
        <v>670.1</v>
      </c>
      <c r="AI1596" s="11">
        <f t="shared" si="3876"/>
        <v>670.1</v>
      </c>
      <c r="AJ1596" s="11">
        <f t="shared" si="3877"/>
        <v>670.1</v>
      </c>
      <c r="AK1596" s="11">
        <f t="shared" si="3936"/>
        <v>0</v>
      </c>
      <c r="AL1596" s="11">
        <f t="shared" si="3937"/>
        <v>0</v>
      </c>
      <c r="AM1596" s="11">
        <f t="shared" si="3938"/>
        <v>0</v>
      </c>
      <c r="AN1596" s="11">
        <f t="shared" si="3881"/>
        <v>670.1</v>
      </c>
      <c r="AO1596" s="11">
        <f t="shared" si="3882"/>
        <v>670.1</v>
      </c>
      <c r="AP1596" s="11">
        <f t="shared" si="3883"/>
        <v>670.1</v>
      </c>
      <c r="AQ1596" s="11">
        <f t="shared" si="3939"/>
        <v>0</v>
      </c>
      <c r="AR1596" s="11">
        <f t="shared" si="3940"/>
        <v>0</v>
      </c>
      <c r="AS1596" s="11">
        <f t="shared" si="3941"/>
        <v>0</v>
      </c>
      <c r="AT1596" s="11">
        <f t="shared" si="3887"/>
        <v>670.1</v>
      </c>
      <c r="AU1596" s="11">
        <f t="shared" si="3888"/>
        <v>670.1</v>
      </c>
      <c r="AV1596" s="11">
        <f t="shared" si="3889"/>
        <v>670.1</v>
      </c>
      <c r="AW1596" s="11">
        <f t="shared" si="3942"/>
        <v>0</v>
      </c>
      <c r="AX1596" s="11">
        <f t="shared" si="3943"/>
        <v>0</v>
      </c>
      <c r="AY1596" s="11">
        <f t="shared" si="3944"/>
        <v>0</v>
      </c>
      <c r="AZ1596" s="11">
        <f t="shared" si="3893"/>
        <v>670.1</v>
      </c>
      <c r="BA1596" s="11">
        <f t="shared" si="3894"/>
        <v>670.1</v>
      </c>
      <c r="BB1596" s="11">
        <f t="shared" si="3895"/>
        <v>670.1</v>
      </c>
      <c r="BC1596" s="11">
        <f t="shared" si="3945"/>
        <v>0</v>
      </c>
      <c r="BD1596" s="11">
        <f t="shared" si="3946"/>
        <v>0</v>
      </c>
      <c r="BE1596" s="11">
        <f t="shared" si="3947"/>
        <v>0</v>
      </c>
      <c r="BF1596" s="11">
        <f t="shared" si="3899"/>
        <v>670.1</v>
      </c>
      <c r="BG1596" s="11">
        <f t="shared" si="3900"/>
        <v>670.1</v>
      </c>
      <c r="BH1596" s="11">
        <f t="shared" si="3901"/>
        <v>670.1</v>
      </c>
      <c r="BI1596" s="11">
        <f t="shared" si="3948"/>
        <v>-534.26400000000001</v>
      </c>
      <c r="BJ1596" s="11">
        <f t="shared" si="3949"/>
        <v>0</v>
      </c>
      <c r="BK1596" s="11">
        <f t="shared" si="3950"/>
        <v>0</v>
      </c>
      <c r="BL1596" s="11">
        <f t="shared" si="3848"/>
        <v>135.83600000000001</v>
      </c>
      <c r="BM1596" s="11">
        <f t="shared" si="3951"/>
        <v>0</v>
      </c>
      <c r="BN1596" s="43">
        <f t="shared" si="3910"/>
        <v>135.83600000000001</v>
      </c>
      <c r="BO1596" s="11">
        <f t="shared" si="3913"/>
        <v>670.1</v>
      </c>
      <c r="BP1596" s="11">
        <f t="shared" si="3952"/>
        <v>0</v>
      </c>
      <c r="BQ1596" s="43">
        <f t="shared" si="3911"/>
        <v>670.1</v>
      </c>
      <c r="BR1596" s="11">
        <f t="shared" si="3914"/>
        <v>670.1</v>
      </c>
      <c r="BS1596" s="11">
        <f t="shared" si="3952"/>
        <v>0</v>
      </c>
      <c r="BT1596" s="43">
        <f t="shared" si="3912"/>
        <v>670.1</v>
      </c>
      <c r="BU1596" s="11">
        <f t="shared" si="3952"/>
        <v>0</v>
      </c>
      <c r="BV1596" s="21"/>
      <c r="BW1596" s="21"/>
      <c r="BX1596" s="1" t="str">
        <f t="shared" si="3915"/>
        <v/>
      </c>
    </row>
    <row r="1597" spans="1:76" ht="15.6" customHeight="1" x14ac:dyDescent="0.3">
      <c r="A1597" s="62" t="s">
        <v>1022</v>
      </c>
      <c r="B1597" s="63">
        <v>300</v>
      </c>
      <c r="C1597" s="62" t="s">
        <v>43</v>
      </c>
      <c r="D1597" s="62" t="s">
        <v>44</v>
      </c>
      <c r="E1597" s="64" t="s">
        <v>45</v>
      </c>
      <c r="F1597" s="11">
        <v>670.1</v>
      </c>
      <c r="G1597" s="11">
        <v>670.1</v>
      </c>
      <c r="H1597" s="11">
        <v>670.1</v>
      </c>
      <c r="I1597" s="11"/>
      <c r="J1597" s="11"/>
      <c r="K1597" s="11"/>
      <c r="L1597" s="11">
        <f t="shared" si="3953"/>
        <v>670.1</v>
      </c>
      <c r="M1597" s="11">
        <f t="shared" si="3954"/>
        <v>670.1</v>
      </c>
      <c r="N1597" s="11">
        <f t="shared" si="3955"/>
        <v>670.1</v>
      </c>
      <c r="O1597" s="11"/>
      <c r="P1597" s="11"/>
      <c r="Q1597" s="11"/>
      <c r="R1597" s="11">
        <f t="shared" si="3859"/>
        <v>670.1</v>
      </c>
      <c r="S1597" s="11">
        <f t="shared" si="3860"/>
        <v>670.1</v>
      </c>
      <c r="T1597" s="11">
        <f t="shared" si="3861"/>
        <v>670.1</v>
      </c>
      <c r="U1597" s="11"/>
      <c r="V1597" s="11"/>
      <c r="W1597" s="11"/>
      <c r="X1597" s="11">
        <f t="shared" si="3865"/>
        <v>670.1</v>
      </c>
      <c r="Y1597" s="11">
        <f t="shared" si="3866"/>
        <v>670.1</v>
      </c>
      <c r="Z1597" s="11">
        <f t="shared" si="3867"/>
        <v>670.1</v>
      </c>
      <c r="AA1597" s="11"/>
      <c r="AB1597" s="11"/>
      <c r="AC1597" s="11"/>
      <c r="AD1597" s="11">
        <f t="shared" si="3871"/>
        <v>670.1</v>
      </c>
      <c r="AE1597" s="11">
        <f t="shared" si="3872"/>
        <v>670.1</v>
      </c>
      <c r="AF1597" s="11">
        <f t="shared" si="3873"/>
        <v>670.1</v>
      </c>
      <c r="AG1597" s="11"/>
      <c r="AH1597" s="11">
        <f t="shared" si="3875"/>
        <v>670.1</v>
      </c>
      <c r="AI1597" s="11">
        <f t="shared" si="3876"/>
        <v>670.1</v>
      </c>
      <c r="AJ1597" s="11">
        <f t="shared" si="3877"/>
        <v>670.1</v>
      </c>
      <c r="AK1597" s="11"/>
      <c r="AL1597" s="11"/>
      <c r="AM1597" s="11"/>
      <c r="AN1597" s="11">
        <f t="shared" si="3881"/>
        <v>670.1</v>
      </c>
      <c r="AO1597" s="11">
        <f t="shared" si="3882"/>
        <v>670.1</v>
      </c>
      <c r="AP1597" s="11">
        <f t="shared" si="3883"/>
        <v>670.1</v>
      </c>
      <c r="AQ1597" s="11"/>
      <c r="AR1597" s="11"/>
      <c r="AS1597" s="11"/>
      <c r="AT1597" s="11">
        <f t="shared" si="3887"/>
        <v>670.1</v>
      </c>
      <c r="AU1597" s="11">
        <f t="shared" si="3888"/>
        <v>670.1</v>
      </c>
      <c r="AV1597" s="11">
        <f t="shared" si="3889"/>
        <v>670.1</v>
      </c>
      <c r="AW1597" s="11"/>
      <c r="AX1597" s="11"/>
      <c r="AY1597" s="11"/>
      <c r="AZ1597" s="11">
        <f t="shared" si="3893"/>
        <v>670.1</v>
      </c>
      <c r="BA1597" s="11">
        <f t="shared" si="3894"/>
        <v>670.1</v>
      </c>
      <c r="BB1597" s="11">
        <f t="shared" si="3895"/>
        <v>670.1</v>
      </c>
      <c r="BC1597" s="11"/>
      <c r="BD1597" s="11"/>
      <c r="BE1597" s="11"/>
      <c r="BF1597" s="11">
        <f t="shared" si="3899"/>
        <v>670.1</v>
      </c>
      <c r="BG1597" s="11">
        <f t="shared" si="3900"/>
        <v>670.1</v>
      </c>
      <c r="BH1597" s="11">
        <f t="shared" si="3901"/>
        <v>670.1</v>
      </c>
      <c r="BI1597" s="11">
        <v>-534.26400000000001</v>
      </c>
      <c r="BJ1597" s="11"/>
      <c r="BK1597" s="11"/>
      <c r="BL1597" s="11">
        <f t="shared" si="3848"/>
        <v>135.83600000000001</v>
      </c>
      <c r="BM1597" s="11"/>
      <c r="BN1597" s="43">
        <f t="shared" si="3910"/>
        <v>135.83600000000001</v>
      </c>
      <c r="BO1597" s="11">
        <f t="shared" si="3913"/>
        <v>670.1</v>
      </c>
      <c r="BP1597" s="11"/>
      <c r="BQ1597" s="43">
        <f t="shared" si="3911"/>
        <v>670.1</v>
      </c>
      <c r="BR1597" s="11">
        <f t="shared" si="3914"/>
        <v>670.1</v>
      </c>
      <c r="BS1597" s="11"/>
      <c r="BT1597" s="43">
        <f t="shared" si="3912"/>
        <v>670.1</v>
      </c>
      <c r="BU1597" s="11"/>
      <c r="BV1597" s="21"/>
      <c r="BW1597" s="21"/>
      <c r="BX1597" s="1" t="str">
        <f t="shared" si="3915"/>
        <v>0113</v>
      </c>
    </row>
    <row r="1598" spans="1:76" ht="62.4" customHeight="1" x14ac:dyDescent="0.3">
      <c r="A1598" s="62" t="s">
        <v>1024</v>
      </c>
      <c r="B1598" s="63"/>
      <c r="C1598" s="62"/>
      <c r="D1598" s="62"/>
      <c r="E1598" s="64" t="s">
        <v>1025</v>
      </c>
      <c r="F1598" s="11"/>
      <c r="G1598" s="11"/>
      <c r="H1598" s="11"/>
      <c r="I1598" s="11"/>
      <c r="J1598" s="11"/>
      <c r="K1598" s="11"/>
      <c r="L1598" s="11"/>
      <c r="M1598" s="11"/>
      <c r="N1598" s="11"/>
      <c r="O1598" s="11"/>
      <c r="P1598" s="11"/>
      <c r="Q1598" s="11"/>
      <c r="R1598" s="11"/>
      <c r="S1598" s="11"/>
      <c r="T1598" s="11"/>
      <c r="U1598" s="11"/>
      <c r="V1598" s="11"/>
      <c r="W1598" s="11"/>
      <c r="X1598" s="11"/>
      <c r="Y1598" s="11"/>
      <c r="Z1598" s="11"/>
      <c r="AA1598" s="11"/>
      <c r="AB1598" s="11"/>
      <c r="AC1598" s="11"/>
      <c r="AD1598" s="11"/>
      <c r="AE1598" s="11"/>
      <c r="AF1598" s="11"/>
      <c r="AG1598" s="11"/>
      <c r="AH1598" s="11"/>
      <c r="AI1598" s="11"/>
      <c r="AJ1598" s="11"/>
      <c r="AK1598" s="11">
        <f t="shared" si="3936"/>
        <v>7705.5</v>
      </c>
      <c r="AL1598" s="11">
        <f t="shared" si="3937"/>
        <v>7705.5</v>
      </c>
      <c r="AM1598" s="11">
        <f t="shared" si="3938"/>
        <v>7705.5</v>
      </c>
      <c r="AN1598" s="11">
        <f t="shared" si="3881"/>
        <v>7705.5</v>
      </c>
      <c r="AO1598" s="11">
        <f t="shared" si="3882"/>
        <v>7705.5</v>
      </c>
      <c r="AP1598" s="11">
        <f t="shared" si="3883"/>
        <v>7705.5</v>
      </c>
      <c r="AQ1598" s="11">
        <f t="shared" si="3939"/>
        <v>0</v>
      </c>
      <c r="AR1598" s="11">
        <f t="shared" si="3940"/>
        <v>-7705.5</v>
      </c>
      <c r="AS1598" s="11">
        <f t="shared" si="3941"/>
        <v>-7705.5</v>
      </c>
      <c r="AT1598" s="11">
        <f t="shared" si="3887"/>
        <v>7705.5</v>
      </c>
      <c r="AU1598" s="11">
        <f t="shared" si="3888"/>
        <v>0</v>
      </c>
      <c r="AV1598" s="11">
        <f t="shared" si="3889"/>
        <v>0</v>
      </c>
      <c r="AW1598" s="11">
        <f t="shared" si="3942"/>
        <v>0</v>
      </c>
      <c r="AX1598" s="11">
        <f t="shared" si="3943"/>
        <v>0</v>
      </c>
      <c r="AY1598" s="11">
        <f t="shared" si="3944"/>
        <v>0</v>
      </c>
      <c r="AZ1598" s="11">
        <f t="shared" si="3893"/>
        <v>7705.5</v>
      </c>
      <c r="BA1598" s="11">
        <f t="shared" si="3894"/>
        <v>0</v>
      </c>
      <c r="BB1598" s="11">
        <f t="shared" si="3895"/>
        <v>0</v>
      </c>
      <c r="BC1598" s="11">
        <f t="shared" si="3945"/>
        <v>0</v>
      </c>
      <c r="BD1598" s="11">
        <f t="shared" si="3946"/>
        <v>0</v>
      </c>
      <c r="BE1598" s="11">
        <f t="shared" si="3947"/>
        <v>0</v>
      </c>
      <c r="BF1598" s="11">
        <f t="shared" si="3899"/>
        <v>7705.5</v>
      </c>
      <c r="BG1598" s="11">
        <f t="shared" si="3900"/>
        <v>0</v>
      </c>
      <c r="BH1598" s="11">
        <f t="shared" si="3901"/>
        <v>0</v>
      </c>
      <c r="BI1598" s="11">
        <f t="shared" si="3948"/>
        <v>655</v>
      </c>
      <c r="BJ1598" s="11">
        <f t="shared" si="3949"/>
        <v>0</v>
      </c>
      <c r="BK1598" s="11">
        <f t="shared" si="3950"/>
        <v>0</v>
      </c>
      <c r="BL1598" s="11">
        <f t="shared" ref="BL1598:BL1661" si="3956">BF1598+BI1598</f>
        <v>8360.5</v>
      </c>
      <c r="BM1598" s="11">
        <f t="shared" si="3951"/>
        <v>0</v>
      </c>
      <c r="BN1598" s="43">
        <f t="shared" si="3910"/>
        <v>8360.5</v>
      </c>
      <c r="BO1598" s="11">
        <f t="shared" si="3913"/>
        <v>0</v>
      </c>
      <c r="BP1598" s="11">
        <f t="shared" si="3952"/>
        <v>0</v>
      </c>
      <c r="BQ1598" s="43">
        <f t="shared" si="3911"/>
        <v>0</v>
      </c>
      <c r="BR1598" s="11">
        <f t="shared" si="3914"/>
        <v>0</v>
      </c>
      <c r="BS1598" s="11">
        <f t="shared" si="3952"/>
        <v>0</v>
      </c>
      <c r="BT1598" s="43">
        <f t="shared" si="3912"/>
        <v>0</v>
      </c>
      <c r="BU1598" s="11">
        <f t="shared" si="3952"/>
        <v>0</v>
      </c>
      <c r="BV1598" s="21"/>
      <c r="BW1598" s="21"/>
      <c r="BX1598" s="1" t="str">
        <f t="shared" si="3915"/>
        <v/>
      </c>
    </row>
    <row r="1599" spans="1:76" ht="31.2" customHeight="1" x14ac:dyDescent="0.3">
      <c r="A1599" s="62" t="s">
        <v>1024</v>
      </c>
      <c r="B1599" s="63" t="s">
        <v>64</v>
      </c>
      <c r="C1599" s="62"/>
      <c r="D1599" s="62"/>
      <c r="E1599" s="64" t="s">
        <v>65</v>
      </c>
      <c r="F1599" s="11"/>
      <c r="G1599" s="11"/>
      <c r="H1599" s="11"/>
      <c r="I1599" s="11"/>
      <c r="J1599" s="11"/>
      <c r="K1599" s="11"/>
      <c r="L1599" s="11"/>
      <c r="M1599" s="11"/>
      <c r="N1599" s="11"/>
      <c r="O1599" s="11"/>
      <c r="P1599" s="11"/>
      <c r="Q1599" s="11"/>
      <c r="R1599" s="11"/>
      <c r="S1599" s="11"/>
      <c r="T1599" s="11"/>
      <c r="U1599" s="11"/>
      <c r="V1599" s="11"/>
      <c r="W1599" s="11"/>
      <c r="X1599" s="11"/>
      <c r="Y1599" s="11"/>
      <c r="Z1599" s="11"/>
      <c r="AA1599" s="11"/>
      <c r="AB1599" s="11"/>
      <c r="AC1599" s="11"/>
      <c r="AD1599" s="11"/>
      <c r="AE1599" s="11"/>
      <c r="AF1599" s="11"/>
      <c r="AG1599" s="11"/>
      <c r="AH1599" s="11"/>
      <c r="AI1599" s="11"/>
      <c r="AJ1599" s="11"/>
      <c r="AK1599" s="11">
        <f t="shared" si="3936"/>
        <v>7705.5</v>
      </c>
      <c r="AL1599" s="11">
        <f t="shared" si="3937"/>
        <v>7705.5</v>
      </c>
      <c r="AM1599" s="11">
        <f t="shared" si="3938"/>
        <v>7705.5</v>
      </c>
      <c r="AN1599" s="11">
        <f t="shared" si="3881"/>
        <v>7705.5</v>
      </c>
      <c r="AO1599" s="11">
        <f t="shared" si="3882"/>
        <v>7705.5</v>
      </c>
      <c r="AP1599" s="11">
        <f t="shared" si="3883"/>
        <v>7705.5</v>
      </c>
      <c r="AQ1599" s="11">
        <f t="shared" si="3939"/>
        <v>0</v>
      </c>
      <c r="AR1599" s="11">
        <f t="shared" si="3940"/>
        <v>-7705.5</v>
      </c>
      <c r="AS1599" s="11">
        <f t="shared" si="3941"/>
        <v>-7705.5</v>
      </c>
      <c r="AT1599" s="11">
        <f t="shared" si="3887"/>
        <v>7705.5</v>
      </c>
      <c r="AU1599" s="11">
        <f t="shared" si="3888"/>
        <v>0</v>
      </c>
      <c r="AV1599" s="11">
        <f t="shared" si="3889"/>
        <v>0</v>
      </c>
      <c r="AW1599" s="11">
        <f t="shared" si="3942"/>
        <v>0</v>
      </c>
      <c r="AX1599" s="11">
        <f t="shared" si="3943"/>
        <v>0</v>
      </c>
      <c r="AY1599" s="11">
        <f t="shared" si="3944"/>
        <v>0</v>
      </c>
      <c r="AZ1599" s="11">
        <f t="shared" si="3893"/>
        <v>7705.5</v>
      </c>
      <c r="BA1599" s="11">
        <f t="shared" si="3894"/>
        <v>0</v>
      </c>
      <c r="BB1599" s="11">
        <f t="shared" si="3895"/>
        <v>0</v>
      </c>
      <c r="BC1599" s="11">
        <f t="shared" si="3945"/>
        <v>0</v>
      </c>
      <c r="BD1599" s="11">
        <f t="shared" si="3946"/>
        <v>0</v>
      </c>
      <c r="BE1599" s="11">
        <f t="shared" si="3947"/>
        <v>0</v>
      </c>
      <c r="BF1599" s="11">
        <f t="shared" si="3899"/>
        <v>7705.5</v>
      </c>
      <c r="BG1599" s="11">
        <f t="shared" si="3900"/>
        <v>0</v>
      </c>
      <c r="BH1599" s="11">
        <f t="shared" si="3901"/>
        <v>0</v>
      </c>
      <c r="BI1599" s="11">
        <f t="shared" si="3948"/>
        <v>655</v>
      </c>
      <c r="BJ1599" s="11">
        <f t="shared" si="3949"/>
        <v>0</v>
      </c>
      <c r="BK1599" s="11">
        <f t="shared" si="3950"/>
        <v>0</v>
      </c>
      <c r="BL1599" s="11">
        <f t="shared" si="3956"/>
        <v>8360.5</v>
      </c>
      <c r="BM1599" s="11">
        <f t="shared" si="3951"/>
        <v>0</v>
      </c>
      <c r="BN1599" s="43">
        <f t="shared" si="3910"/>
        <v>8360.5</v>
      </c>
      <c r="BO1599" s="11">
        <f t="shared" si="3913"/>
        <v>0</v>
      </c>
      <c r="BP1599" s="11">
        <f t="shared" si="3952"/>
        <v>0</v>
      </c>
      <c r="BQ1599" s="43">
        <f t="shared" si="3911"/>
        <v>0</v>
      </c>
      <c r="BR1599" s="11">
        <f t="shared" si="3914"/>
        <v>0</v>
      </c>
      <c r="BS1599" s="11">
        <f t="shared" si="3952"/>
        <v>0</v>
      </c>
      <c r="BT1599" s="43">
        <f t="shared" si="3912"/>
        <v>0</v>
      </c>
      <c r="BU1599" s="11">
        <f t="shared" si="3952"/>
        <v>0</v>
      </c>
      <c r="BV1599" s="21"/>
      <c r="BW1599" s="21"/>
      <c r="BX1599" s="1" t="str">
        <f t="shared" si="3915"/>
        <v/>
      </c>
    </row>
    <row r="1600" spans="1:76" ht="46.8" customHeight="1" x14ac:dyDescent="0.3">
      <c r="A1600" s="62" t="s">
        <v>1024</v>
      </c>
      <c r="B1600" s="63" t="s">
        <v>64</v>
      </c>
      <c r="C1600" s="62" t="s">
        <v>67</v>
      </c>
      <c r="D1600" s="62" t="s">
        <v>188</v>
      </c>
      <c r="E1600" s="64" t="s">
        <v>189</v>
      </c>
      <c r="F1600" s="11"/>
      <c r="G1600" s="11"/>
      <c r="H1600" s="11"/>
      <c r="I1600" s="11"/>
      <c r="J1600" s="11"/>
      <c r="K1600" s="11"/>
      <c r="L1600" s="11"/>
      <c r="M1600" s="11"/>
      <c r="N1600" s="11"/>
      <c r="O1600" s="11"/>
      <c r="P1600" s="11"/>
      <c r="Q1600" s="11"/>
      <c r="R1600" s="11"/>
      <c r="S1600" s="11"/>
      <c r="T1600" s="11"/>
      <c r="U1600" s="11"/>
      <c r="V1600" s="11"/>
      <c r="W1600" s="11"/>
      <c r="X1600" s="11"/>
      <c r="Y1600" s="11"/>
      <c r="Z1600" s="11"/>
      <c r="AA1600" s="11"/>
      <c r="AB1600" s="11"/>
      <c r="AC1600" s="11"/>
      <c r="AD1600" s="11"/>
      <c r="AE1600" s="11"/>
      <c r="AF1600" s="11"/>
      <c r="AG1600" s="11"/>
      <c r="AH1600" s="11"/>
      <c r="AI1600" s="11"/>
      <c r="AJ1600" s="11"/>
      <c r="AK1600" s="11">
        <v>7705.5</v>
      </c>
      <c r="AL1600" s="11">
        <v>7705.5</v>
      </c>
      <c r="AM1600" s="11">
        <v>7705.5</v>
      </c>
      <c r="AN1600" s="11">
        <f t="shared" si="3881"/>
        <v>7705.5</v>
      </c>
      <c r="AO1600" s="11">
        <f t="shared" si="3882"/>
        <v>7705.5</v>
      </c>
      <c r="AP1600" s="11">
        <f t="shared" si="3883"/>
        <v>7705.5</v>
      </c>
      <c r="AQ1600" s="11"/>
      <c r="AR1600" s="11">
        <v>-7705.5</v>
      </c>
      <c r="AS1600" s="11">
        <v>-7705.5</v>
      </c>
      <c r="AT1600" s="11">
        <f t="shared" si="3887"/>
        <v>7705.5</v>
      </c>
      <c r="AU1600" s="11">
        <f t="shared" si="3888"/>
        <v>0</v>
      </c>
      <c r="AV1600" s="11">
        <f t="shared" si="3889"/>
        <v>0</v>
      </c>
      <c r="AW1600" s="11"/>
      <c r="AX1600" s="11"/>
      <c r="AY1600" s="11"/>
      <c r="AZ1600" s="11">
        <f t="shared" si="3893"/>
        <v>7705.5</v>
      </c>
      <c r="BA1600" s="11">
        <f t="shared" si="3894"/>
        <v>0</v>
      </c>
      <c r="BB1600" s="11">
        <f t="shared" si="3895"/>
        <v>0</v>
      </c>
      <c r="BC1600" s="11"/>
      <c r="BD1600" s="11"/>
      <c r="BE1600" s="11"/>
      <c r="BF1600" s="11">
        <f t="shared" si="3899"/>
        <v>7705.5</v>
      </c>
      <c r="BG1600" s="11">
        <f t="shared" si="3900"/>
        <v>0</v>
      </c>
      <c r="BH1600" s="11">
        <f t="shared" si="3901"/>
        <v>0</v>
      </c>
      <c r="BI1600" s="11">
        <v>655</v>
      </c>
      <c r="BJ1600" s="11"/>
      <c r="BK1600" s="11"/>
      <c r="BL1600" s="11">
        <f t="shared" si="3956"/>
        <v>8360.5</v>
      </c>
      <c r="BM1600" s="11"/>
      <c r="BN1600" s="43">
        <f t="shared" si="3910"/>
        <v>8360.5</v>
      </c>
      <c r="BO1600" s="11">
        <f t="shared" si="3913"/>
        <v>0</v>
      </c>
      <c r="BP1600" s="11"/>
      <c r="BQ1600" s="43">
        <f t="shared" si="3911"/>
        <v>0</v>
      </c>
      <c r="BR1600" s="11">
        <f t="shared" si="3914"/>
        <v>0</v>
      </c>
      <c r="BS1600" s="11"/>
      <c r="BT1600" s="43">
        <f t="shared" si="3912"/>
        <v>0</v>
      </c>
      <c r="BU1600" s="11"/>
      <c r="BV1600" s="21"/>
      <c r="BW1600" s="21"/>
      <c r="BX1600" s="1" t="str">
        <f t="shared" si="3915"/>
        <v>0314</v>
      </c>
    </row>
    <row r="1601" spans="1:76" ht="62.4" customHeight="1" x14ac:dyDescent="0.3">
      <c r="A1601" s="62" t="s">
        <v>1026</v>
      </c>
      <c r="B1601" s="63"/>
      <c r="C1601" s="62"/>
      <c r="D1601" s="62"/>
      <c r="E1601" s="65" t="s">
        <v>1027</v>
      </c>
      <c r="F1601" s="11"/>
      <c r="G1601" s="11"/>
      <c r="H1601" s="11"/>
      <c r="I1601" s="11"/>
      <c r="J1601" s="11"/>
      <c r="K1601" s="11"/>
      <c r="L1601" s="11"/>
      <c r="M1601" s="11"/>
      <c r="N1601" s="11"/>
      <c r="O1601" s="11"/>
      <c r="P1601" s="11"/>
      <c r="Q1601" s="11"/>
      <c r="R1601" s="11"/>
      <c r="S1601" s="11"/>
      <c r="T1601" s="11"/>
      <c r="U1601" s="11"/>
      <c r="V1601" s="11"/>
      <c r="W1601" s="11"/>
      <c r="X1601" s="11"/>
      <c r="Y1601" s="11"/>
      <c r="Z1601" s="11"/>
      <c r="AA1601" s="11"/>
      <c r="AB1601" s="11"/>
      <c r="AC1601" s="11"/>
      <c r="AD1601" s="11"/>
      <c r="AE1601" s="11"/>
      <c r="AF1601" s="11"/>
      <c r="AG1601" s="11"/>
      <c r="AH1601" s="11"/>
      <c r="AI1601" s="11"/>
      <c r="AJ1601" s="11"/>
      <c r="AK1601" s="11"/>
      <c r="AL1601" s="11"/>
      <c r="AM1601" s="11"/>
      <c r="AN1601" s="11"/>
      <c r="AO1601" s="11"/>
      <c r="AP1601" s="11"/>
      <c r="AQ1601" s="11"/>
      <c r="AR1601" s="11"/>
      <c r="AS1601" s="11"/>
      <c r="AT1601" s="11"/>
      <c r="AU1601" s="11"/>
      <c r="AV1601" s="11"/>
      <c r="AW1601" s="11">
        <f t="shared" si="3942"/>
        <v>640</v>
      </c>
      <c r="AX1601" s="11">
        <f t="shared" si="3943"/>
        <v>0</v>
      </c>
      <c r="AY1601" s="11">
        <f t="shared" si="3944"/>
        <v>0</v>
      </c>
      <c r="AZ1601" s="11">
        <f t="shared" si="3893"/>
        <v>640</v>
      </c>
      <c r="BA1601" s="11">
        <f t="shared" si="3894"/>
        <v>0</v>
      </c>
      <c r="BB1601" s="11">
        <f t="shared" si="3895"/>
        <v>0</v>
      </c>
      <c r="BC1601" s="11">
        <f t="shared" si="3945"/>
        <v>0</v>
      </c>
      <c r="BD1601" s="11">
        <f t="shared" si="3946"/>
        <v>0</v>
      </c>
      <c r="BE1601" s="11">
        <f t="shared" si="3947"/>
        <v>0</v>
      </c>
      <c r="BF1601" s="11">
        <f t="shared" si="3899"/>
        <v>640</v>
      </c>
      <c r="BG1601" s="11">
        <f t="shared" si="3900"/>
        <v>0</v>
      </c>
      <c r="BH1601" s="11">
        <f t="shared" si="3901"/>
        <v>0</v>
      </c>
      <c r="BI1601" s="11">
        <f t="shared" si="3948"/>
        <v>0</v>
      </c>
      <c r="BJ1601" s="11">
        <f t="shared" si="3949"/>
        <v>0</v>
      </c>
      <c r="BK1601" s="11">
        <f t="shared" si="3950"/>
        <v>0</v>
      </c>
      <c r="BL1601" s="11">
        <f t="shared" si="3956"/>
        <v>640</v>
      </c>
      <c r="BM1601" s="11">
        <f t="shared" si="3951"/>
        <v>0</v>
      </c>
      <c r="BN1601" s="43">
        <f t="shared" si="3910"/>
        <v>640</v>
      </c>
      <c r="BO1601" s="11">
        <f t="shared" si="3913"/>
        <v>0</v>
      </c>
      <c r="BP1601" s="11">
        <f t="shared" si="3952"/>
        <v>0</v>
      </c>
      <c r="BQ1601" s="43">
        <f t="shared" si="3911"/>
        <v>0</v>
      </c>
      <c r="BR1601" s="11">
        <f t="shared" si="3914"/>
        <v>0</v>
      </c>
      <c r="BS1601" s="11">
        <f t="shared" si="3952"/>
        <v>0</v>
      </c>
      <c r="BT1601" s="43">
        <f t="shared" si="3912"/>
        <v>0</v>
      </c>
      <c r="BU1601" s="11">
        <f t="shared" si="3952"/>
        <v>0</v>
      </c>
      <c r="BV1601" s="21"/>
      <c r="BW1601" s="21"/>
      <c r="BX1601" s="1" t="str">
        <f t="shared" si="3915"/>
        <v/>
      </c>
    </row>
    <row r="1602" spans="1:76" ht="15.6" customHeight="1" x14ac:dyDescent="0.3">
      <c r="A1602" s="62" t="s">
        <v>1026</v>
      </c>
      <c r="B1602" s="63" t="s">
        <v>58</v>
      </c>
      <c r="C1602" s="62"/>
      <c r="D1602" s="62"/>
      <c r="E1602" s="64" t="s">
        <v>59</v>
      </c>
      <c r="F1602" s="11"/>
      <c r="G1602" s="11"/>
      <c r="H1602" s="11"/>
      <c r="I1602" s="11"/>
      <c r="J1602" s="11"/>
      <c r="K1602" s="11"/>
      <c r="L1602" s="11"/>
      <c r="M1602" s="11"/>
      <c r="N1602" s="11"/>
      <c r="O1602" s="11"/>
      <c r="P1602" s="11"/>
      <c r="Q1602" s="11"/>
      <c r="R1602" s="11"/>
      <c r="S1602" s="11"/>
      <c r="T1602" s="11"/>
      <c r="U1602" s="11"/>
      <c r="V1602" s="11"/>
      <c r="W1602" s="11"/>
      <c r="X1602" s="11"/>
      <c r="Y1602" s="11"/>
      <c r="Z1602" s="11"/>
      <c r="AA1602" s="11"/>
      <c r="AB1602" s="11"/>
      <c r="AC1602" s="11"/>
      <c r="AD1602" s="11"/>
      <c r="AE1602" s="11"/>
      <c r="AF1602" s="11"/>
      <c r="AG1602" s="11"/>
      <c r="AH1602" s="11"/>
      <c r="AI1602" s="11"/>
      <c r="AJ1602" s="11"/>
      <c r="AK1602" s="11"/>
      <c r="AL1602" s="11"/>
      <c r="AM1602" s="11"/>
      <c r="AN1602" s="11"/>
      <c r="AO1602" s="11"/>
      <c r="AP1602" s="11"/>
      <c r="AQ1602" s="11"/>
      <c r="AR1602" s="11"/>
      <c r="AS1602" s="11"/>
      <c r="AT1602" s="11"/>
      <c r="AU1602" s="11"/>
      <c r="AV1602" s="11"/>
      <c r="AW1602" s="11">
        <f t="shared" si="3942"/>
        <v>640</v>
      </c>
      <c r="AX1602" s="11">
        <f t="shared" si="3943"/>
        <v>0</v>
      </c>
      <c r="AY1602" s="11">
        <f t="shared" si="3944"/>
        <v>0</v>
      </c>
      <c r="AZ1602" s="11">
        <f t="shared" si="3893"/>
        <v>640</v>
      </c>
      <c r="BA1602" s="11">
        <f t="shared" si="3894"/>
        <v>0</v>
      </c>
      <c r="BB1602" s="11">
        <f t="shared" si="3895"/>
        <v>0</v>
      </c>
      <c r="BC1602" s="11">
        <f t="shared" si="3945"/>
        <v>0</v>
      </c>
      <c r="BD1602" s="11">
        <f t="shared" si="3946"/>
        <v>0</v>
      </c>
      <c r="BE1602" s="11">
        <f t="shared" si="3947"/>
        <v>0</v>
      </c>
      <c r="BF1602" s="11">
        <f t="shared" si="3899"/>
        <v>640</v>
      </c>
      <c r="BG1602" s="11">
        <f t="shared" si="3900"/>
        <v>0</v>
      </c>
      <c r="BH1602" s="11">
        <f t="shared" si="3901"/>
        <v>0</v>
      </c>
      <c r="BI1602" s="11">
        <f t="shared" si="3948"/>
        <v>0</v>
      </c>
      <c r="BJ1602" s="11">
        <f t="shared" si="3949"/>
        <v>0</v>
      </c>
      <c r="BK1602" s="11">
        <f t="shared" si="3950"/>
        <v>0</v>
      </c>
      <c r="BL1602" s="11">
        <f t="shared" si="3956"/>
        <v>640</v>
      </c>
      <c r="BM1602" s="11">
        <f t="shared" si="3951"/>
        <v>0</v>
      </c>
      <c r="BN1602" s="43">
        <f t="shared" si="3910"/>
        <v>640</v>
      </c>
      <c r="BO1602" s="11">
        <f t="shared" si="3913"/>
        <v>0</v>
      </c>
      <c r="BP1602" s="11">
        <f t="shared" si="3952"/>
        <v>0</v>
      </c>
      <c r="BQ1602" s="43">
        <f t="shared" si="3911"/>
        <v>0</v>
      </c>
      <c r="BR1602" s="11">
        <f t="shared" si="3914"/>
        <v>0</v>
      </c>
      <c r="BS1602" s="11">
        <f t="shared" si="3952"/>
        <v>0</v>
      </c>
      <c r="BT1602" s="43">
        <f t="shared" si="3912"/>
        <v>0</v>
      </c>
      <c r="BU1602" s="11">
        <f t="shared" si="3952"/>
        <v>0</v>
      </c>
      <c r="BV1602" s="21"/>
      <c r="BW1602" s="21"/>
      <c r="BX1602" s="1" t="str">
        <f t="shared" si="3915"/>
        <v/>
      </c>
    </row>
    <row r="1603" spans="1:76" ht="15.6" customHeight="1" x14ac:dyDescent="0.3">
      <c r="A1603" s="62" t="s">
        <v>1026</v>
      </c>
      <c r="B1603" s="63">
        <v>800</v>
      </c>
      <c r="C1603" s="62" t="s">
        <v>66</v>
      </c>
      <c r="D1603" s="62" t="s">
        <v>43</v>
      </c>
      <c r="E1603" s="64" t="s">
        <v>755</v>
      </c>
      <c r="F1603" s="11"/>
      <c r="G1603" s="11"/>
      <c r="H1603" s="11"/>
      <c r="I1603" s="11"/>
      <c r="J1603" s="11"/>
      <c r="K1603" s="11"/>
      <c r="L1603" s="11"/>
      <c r="M1603" s="11"/>
      <c r="N1603" s="11"/>
      <c r="O1603" s="11"/>
      <c r="P1603" s="11"/>
      <c r="Q1603" s="11"/>
      <c r="R1603" s="11"/>
      <c r="S1603" s="11"/>
      <c r="T1603" s="11"/>
      <c r="U1603" s="11"/>
      <c r="V1603" s="11"/>
      <c r="W1603" s="11"/>
      <c r="X1603" s="11"/>
      <c r="Y1603" s="11"/>
      <c r="Z1603" s="11"/>
      <c r="AA1603" s="11"/>
      <c r="AB1603" s="11"/>
      <c r="AC1603" s="11"/>
      <c r="AD1603" s="11"/>
      <c r="AE1603" s="11"/>
      <c r="AF1603" s="11"/>
      <c r="AG1603" s="11"/>
      <c r="AH1603" s="11"/>
      <c r="AI1603" s="11"/>
      <c r="AJ1603" s="11"/>
      <c r="AK1603" s="11"/>
      <c r="AL1603" s="11"/>
      <c r="AM1603" s="11"/>
      <c r="AN1603" s="11"/>
      <c r="AO1603" s="11"/>
      <c r="AP1603" s="11"/>
      <c r="AQ1603" s="11"/>
      <c r="AR1603" s="11"/>
      <c r="AS1603" s="11"/>
      <c r="AT1603" s="11"/>
      <c r="AU1603" s="11"/>
      <c r="AV1603" s="11"/>
      <c r="AW1603" s="11">
        <v>640</v>
      </c>
      <c r="AX1603" s="11"/>
      <c r="AY1603" s="11"/>
      <c r="AZ1603" s="11">
        <f t="shared" si="3893"/>
        <v>640</v>
      </c>
      <c r="BA1603" s="11">
        <f t="shared" si="3894"/>
        <v>0</v>
      </c>
      <c r="BB1603" s="11">
        <f t="shared" si="3895"/>
        <v>0</v>
      </c>
      <c r="BC1603" s="11"/>
      <c r="BD1603" s="11"/>
      <c r="BE1603" s="11"/>
      <c r="BF1603" s="11">
        <f t="shared" si="3899"/>
        <v>640</v>
      </c>
      <c r="BG1603" s="11">
        <f t="shared" si="3900"/>
        <v>0</v>
      </c>
      <c r="BH1603" s="11">
        <f t="shared" si="3901"/>
        <v>0</v>
      </c>
      <c r="BI1603" s="11"/>
      <c r="BJ1603" s="11"/>
      <c r="BK1603" s="11"/>
      <c r="BL1603" s="11">
        <f t="shared" si="3956"/>
        <v>640</v>
      </c>
      <c r="BM1603" s="11"/>
      <c r="BN1603" s="43">
        <f t="shared" si="3910"/>
        <v>640</v>
      </c>
      <c r="BO1603" s="11">
        <f t="shared" si="3913"/>
        <v>0</v>
      </c>
      <c r="BP1603" s="11"/>
      <c r="BQ1603" s="43">
        <f t="shared" si="3911"/>
        <v>0</v>
      </c>
      <c r="BR1603" s="11">
        <f t="shared" si="3914"/>
        <v>0</v>
      </c>
      <c r="BS1603" s="11"/>
      <c r="BT1603" s="43">
        <f t="shared" si="3912"/>
        <v>0</v>
      </c>
      <c r="BU1603" s="11"/>
      <c r="BV1603" s="21"/>
      <c r="BW1603" s="21"/>
      <c r="BX1603" s="1" t="str">
        <f t="shared" si="3915"/>
        <v>0501</v>
      </c>
    </row>
    <row r="1604" spans="1:76" ht="78" customHeight="1" x14ac:dyDescent="0.3">
      <c r="A1604" s="62" t="s">
        <v>1028</v>
      </c>
      <c r="B1604" s="63"/>
      <c r="C1604" s="62"/>
      <c r="D1604" s="62"/>
      <c r="E1604" s="64" t="s">
        <v>1029</v>
      </c>
      <c r="F1604" s="11">
        <f t="shared" si="3920"/>
        <v>64.5</v>
      </c>
      <c r="G1604" s="11">
        <f t="shared" si="3921"/>
        <v>66.5</v>
      </c>
      <c r="H1604" s="11">
        <f t="shared" si="3922"/>
        <v>66.5</v>
      </c>
      <c r="I1604" s="11">
        <f t="shared" si="3923"/>
        <v>0</v>
      </c>
      <c r="J1604" s="11">
        <f t="shared" si="3924"/>
        <v>0</v>
      </c>
      <c r="K1604" s="11">
        <f t="shared" si="3925"/>
        <v>0</v>
      </c>
      <c r="L1604" s="11">
        <f t="shared" si="3953"/>
        <v>64.5</v>
      </c>
      <c r="M1604" s="11">
        <f t="shared" si="3954"/>
        <v>66.5</v>
      </c>
      <c r="N1604" s="11">
        <f t="shared" si="3955"/>
        <v>66.5</v>
      </c>
      <c r="O1604" s="11">
        <f t="shared" si="3926"/>
        <v>0</v>
      </c>
      <c r="P1604" s="11">
        <f t="shared" si="3927"/>
        <v>0</v>
      </c>
      <c r="Q1604" s="11">
        <f t="shared" si="3928"/>
        <v>0</v>
      </c>
      <c r="R1604" s="11">
        <f t="shared" si="3859"/>
        <v>64.5</v>
      </c>
      <c r="S1604" s="11">
        <f t="shared" si="3860"/>
        <v>66.5</v>
      </c>
      <c r="T1604" s="11">
        <f t="shared" si="3861"/>
        <v>66.5</v>
      </c>
      <c r="U1604" s="11">
        <f t="shared" si="3929"/>
        <v>0</v>
      </c>
      <c r="V1604" s="11">
        <f t="shared" si="3930"/>
        <v>0</v>
      </c>
      <c r="W1604" s="11">
        <f t="shared" si="3931"/>
        <v>0</v>
      </c>
      <c r="X1604" s="11">
        <f t="shared" si="3865"/>
        <v>64.5</v>
      </c>
      <c r="Y1604" s="11">
        <f t="shared" si="3866"/>
        <v>66.5</v>
      </c>
      <c r="Z1604" s="11">
        <f t="shared" si="3867"/>
        <v>66.5</v>
      </c>
      <c r="AA1604" s="11">
        <f t="shared" si="3932"/>
        <v>0</v>
      </c>
      <c r="AB1604" s="11">
        <f t="shared" si="3933"/>
        <v>0</v>
      </c>
      <c r="AC1604" s="11">
        <f t="shared" si="3934"/>
        <v>0</v>
      </c>
      <c r="AD1604" s="11">
        <f t="shared" si="3871"/>
        <v>64.5</v>
      </c>
      <c r="AE1604" s="11">
        <f t="shared" si="3872"/>
        <v>66.5</v>
      </c>
      <c r="AF1604" s="11">
        <f t="shared" si="3873"/>
        <v>66.5</v>
      </c>
      <c r="AG1604" s="11">
        <f t="shared" si="3935"/>
        <v>0</v>
      </c>
      <c r="AH1604" s="11">
        <f t="shared" si="3875"/>
        <v>64.5</v>
      </c>
      <c r="AI1604" s="11">
        <f t="shared" si="3876"/>
        <v>66.5</v>
      </c>
      <c r="AJ1604" s="11">
        <f t="shared" si="3877"/>
        <v>66.5</v>
      </c>
      <c r="AK1604" s="11">
        <f t="shared" si="3936"/>
        <v>0</v>
      </c>
      <c r="AL1604" s="11">
        <f t="shared" si="3937"/>
        <v>0</v>
      </c>
      <c r="AM1604" s="11">
        <f t="shared" si="3938"/>
        <v>0</v>
      </c>
      <c r="AN1604" s="11">
        <f t="shared" si="3881"/>
        <v>64.5</v>
      </c>
      <c r="AO1604" s="11">
        <f t="shared" si="3882"/>
        <v>66.5</v>
      </c>
      <c r="AP1604" s="11">
        <f t="shared" si="3883"/>
        <v>66.5</v>
      </c>
      <c r="AQ1604" s="11">
        <f t="shared" si="3939"/>
        <v>0</v>
      </c>
      <c r="AR1604" s="11">
        <f t="shared" si="3940"/>
        <v>0</v>
      </c>
      <c r="AS1604" s="11">
        <f t="shared" si="3941"/>
        <v>0</v>
      </c>
      <c r="AT1604" s="11">
        <f t="shared" si="3887"/>
        <v>64.5</v>
      </c>
      <c r="AU1604" s="11">
        <f t="shared" si="3888"/>
        <v>66.5</v>
      </c>
      <c r="AV1604" s="11">
        <f t="shared" si="3889"/>
        <v>66.5</v>
      </c>
      <c r="AW1604" s="11">
        <f t="shared" si="3942"/>
        <v>0</v>
      </c>
      <c r="AX1604" s="11">
        <f t="shared" si="3943"/>
        <v>0</v>
      </c>
      <c r="AY1604" s="11">
        <f t="shared" si="3944"/>
        <v>0</v>
      </c>
      <c r="AZ1604" s="11">
        <f t="shared" si="3893"/>
        <v>64.5</v>
      </c>
      <c r="BA1604" s="11">
        <f t="shared" si="3894"/>
        <v>66.5</v>
      </c>
      <c r="BB1604" s="11">
        <f t="shared" si="3895"/>
        <v>66.5</v>
      </c>
      <c r="BC1604" s="11">
        <f t="shared" si="3945"/>
        <v>0</v>
      </c>
      <c r="BD1604" s="11">
        <f t="shared" si="3946"/>
        <v>0</v>
      </c>
      <c r="BE1604" s="11">
        <f t="shared" si="3947"/>
        <v>0</v>
      </c>
      <c r="BF1604" s="11">
        <f t="shared" si="3899"/>
        <v>64.5</v>
      </c>
      <c r="BG1604" s="11">
        <f t="shared" si="3900"/>
        <v>66.5</v>
      </c>
      <c r="BH1604" s="11">
        <f t="shared" si="3901"/>
        <v>66.5</v>
      </c>
      <c r="BI1604" s="11">
        <f t="shared" si="3948"/>
        <v>0</v>
      </c>
      <c r="BJ1604" s="11">
        <f t="shared" si="3949"/>
        <v>0</v>
      </c>
      <c r="BK1604" s="11">
        <f t="shared" si="3950"/>
        <v>0</v>
      </c>
      <c r="BL1604" s="11">
        <f t="shared" si="3956"/>
        <v>64.5</v>
      </c>
      <c r="BM1604" s="11">
        <f t="shared" si="3951"/>
        <v>0</v>
      </c>
      <c r="BN1604" s="43">
        <f t="shared" si="3910"/>
        <v>64.5</v>
      </c>
      <c r="BO1604" s="11">
        <f t="shared" si="3913"/>
        <v>66.5</v>
      </c>
      <c r="BP1604" s="11">
        <f t="shared" si="3952"/>
        <v>0</v>
      </c>
      <c r="BQ1604" s="43">
        <f t="shared" si="3911"/>
        <v>66.5</v>
      </c>
      <c r="BR1604" s="11">
        <f t="shared" si="3914"/>
        <v>66.5</v>
      </c>
      <c r="BS1604" s="11">
        <f t="shared" si="3952"/>
        <v>0</v>
      </c>
      <c r="BT1604" s="43">
        <f t="shared" si="3912"/>
        <v>66.5</v>
      </c>
      <c r="BU1604" s="11">
        <f t="shared" si="3952"/>
        <v>0</v>
      </c>
      <c r="BV1604" s="21"/>
      <c r="BW1604" s="21"/>
      <c r="BX1604" s="1" t="str">
        <f t="shared" si="3915"/>
        <v/>
      </c>
    </row>
    <row r="1605" spans="1:76" ht="78" customHeight="1" x14ac:dyDescent="0.3">
      <c r="A1605" s="62" t="s">
        <v>1028</v>
      </c>
      <c r="B1605" s="63" t="s">
        <v>167</v>
      </c>
      <c r="C1605" s="62"/>
      <c r="D1605" s="62"/>
      <c r="E1605" s="64" t="s">
        <v>168</v>
      </c>
      <c r="F1605" s="11">
        <f t="shared" si="3920"/>
        <v>64.5</v>
      </c>
      <c r="G1605" s="11">
        <f t="shared" si="3921"/>
        <v>66.5</v>
      </c>
      <c r="H1605" s="11">
        <f t="shared" si="3922"/>
        <v>66.5</v>
      </c>
      <c r="I1605" s="11">
        <f t="shared" si="3923"/>
        <v>0</v>
      </c>
      <c r="J1605" s="11">
        <f t="shared" si="3924"/>
        <v>0</v>
      </c>
      <c r="K1605" s="11">
        <f t="shared" si="3925"/>
        <v>0</v>
      </c>
      <c r="L1605" s="11">
        <f t="shared" si="3953"/>
        <v>64.5</v>
      </c>
      <c r="M1605" s="11">
        <f t="shared" si="3954"/>
        <v>66.5</v>
      </c>
      <c r="N1605" s="11">
        <f t="shared" si="3955"/>
        <v>66.5</v>
      </c>
      <c r="O1605" s="11">
        <f t="shared" si="3926"/>
        <v>0</v>
      </c>
      <c r="P1605" s="11">
        <f t="shared" si="3927"/>
        <v>0</v>
      </c>
      <c r="Q1605" s="11">
        <f t="shared" si="3928"/>
        <v>0</v>
      </c>
      <c r="R1605" s="11">
        <f t="shared" si="3859"/>
        <v>64.5</v>
      </c>
      <c r="S1605" s="11">
        <f t="shared" si="3860"/>
        <v>66.5</v>
      </c>
      <c r="T1605" s="11">
        <f t="shared" si="3861"/>
        <v>66.5</v>
      </c>
      <c r="U1605" s="11">
        <f t="shared" si="3929"/>
        <v>0</v>
      </c>
      <c r="V1605" s="11">
        <f t="shared" si="3930"/>
        <v>0</v>
      </c>
      <c r="W1605" s="11">
        <f t="shared" si="3931"/>
        <v>0</v>
      </c>
      <c r="X1605" s="11">
        <f t="shared" si="3865"/>
        <v>64.5</v>
      </c>
      <c r="Y1605" s="11">
        <f t="shared" si="3866"/>
        <v>66.5</v>
      </c>
      <c r="Z1605" s="11">
        <f t="shared" si="3867"/>
        <v>66.5</v>
      </c>
      <c r="AA1605" s="11">
        <f t="shared" si="3932"/>
        <v>0</v>
      </c>
      <c r="AB1605" s="11">
        <f t="shared" si="3933"/>
        <v>0</v>
      </c>
      <c r="AC1605" s="11">
        <f t="shared" si="3934"/>
        <v>0</v>
      </c>
      <c r="AD1605" s="11">
        <f t="shared" si="3871"/>
        <v>64.5</v>
      </c>
      <c r="AE1605" s="11">
        <f t="shared" si="3872"/>
        <v>66.5</v>
      </c>
      <c r="AF1605" s="11">
        <f t="shared" si="3873"/>
        <v>66.5</v>
      </c>
      <c r="AG1605" s="11">
        <f t="shared" si="3935"/>
        <v>0</v>
      </c>
      <c r="AH1605" s="11">
        <f t="shared" si="3875"/>
        <v>64.5</v>
      </c>
      <c r="AI1605" s="11">
        <f t="shared" si="3876"/>
        <v>66.5</v>
      </c>
      <c r="AJ1605" s="11">
        <f t="shared" si="3877"/>
        <v>66.5</v>
      </c>
      <c r="AK1605" s="11">
        <f t="shared" si="3936"/>
        <v>0</v>
      </c>
      <c r="AL1605" s="11">
        <f t="shared" si="3937"/>
        <v>0</v>
      </c>
      <c r="AM1605" s="11">
        <f t="shared" si="3938"/>
        <v>0</v>
      </c>
      <c r="AN1605" s="11">
        <f t="shared" si="3881"/>
        <v>64.5</v>
      </c>
      <c r="AO1605" s="11">
        <f t="shared" si="3882"/>
        <v>66.5</v>
      </c>
      <c r="AP1605" s="11">
        <f t="shared" si="3883"/>
        <v>66.5</v>
      </c>
      <c r="AQ1605" s="11">
        <f t="shared" si="3939"/>
        <v>0</v>
      </c>
      <c r="AR1605" s="11">
        <f t="shared" si="3940"/>
        <v>0</v>
      </c>
      <c r="AS1605" s="11">
        <f t="shared" si="3941"/>
        <v>0</v>
      </c>
      <c r="AT1605" s="11">
        <f t="shared" si="3887"/>
        <v>64.5</v>
      </c>
      <c r="AU1605" s="11">
        <f t="shared" si="3888"/>
        <v>66.5</v>
      </c>
      <c r="AV1605" s="11">
        <f t="shared" si="3889"/>
        <v>66.5</v>
      </c>
      <c r="AW1605" s="11">
        <f t="shared" si="3942"/>
        <v>0</v>
      </c>
      <c r="AX1605" s="11">
        <f t="shared" si="3943"/>
        <v>0</v>
      </c>
      <c r="AY1605" s="11">
        <f t="shared" si="3944"/>
        <v>0</v>
      </c>
      <c r="AZ1605" s="11">
        <f t="shared" si="3893"/>
        <v>64.5</v>
      </c>
      <c r="BA1605" s="11">
        <f t="shared" si="3894"/>
        <v>66.5</v>
      </c>
      <c r="BB1605" s="11">
        <f t="shared" si="3895"/>
        <v>66.5</v>
      </c>
      <c r="BC1605" s="11">
        <f t="shared" si="3945"/>
        <v>0</v>
      </c>
      <c r="BD1605" s="11">
        <f t="shared" si="3946"/>
        <v>0</v>
      </c>
      <c r="BE1605" s="11">
        <f t="shared" si="3947"/>
        <v>0</v>
      </c>
      <c r="BF1605" s="11">
        <f t="shared" si="3899"/>
        <v>64.5</v>
      </c>
      <c r="BG1605" s="11">
        <f t="shared" si="3900"/>
        <v>66.5</v>
      </c>
      <c r="BH1605" s="11">
        <f t="shared" si="3901"/>
        <v>66.5</v>
      </c>
      <c r="BI1605" s="11">
        <f t="shared" si="3948"/>
        <v>0</v>
      </c>
      <c r="BJ1605" s="11">
        <f t="shared" si="3949"/>
        <v>0</v>
      </c>
      <c r="BK1605" s="11">
        <f t="shared" si="3950"/>
        <v>0</v>
      </c>
      <c r="BL1605" s="11">
        <f t="shared" si="3956"/>
        <v>64.5</v>
      </c>
      <c r="BM1605" s="11">
        <f t="shared" si="3951"/>
        <v>0</v>
      </c>
      <c r="BN1605" s="43">
        <f t="shared" si="3910"/>
        <v>64.5</v>
      </c>
      <c r="BO1605" s="11">
        <f t="shared" si="3913"/>
        <v>66.5</v>
      </c>
      <c r="BP1605" s="11">
        <f t="shared" si="3952"/>
        <v>0</v>
      </c>
      <c r="BQ1605" s="43">
        <f t="shared" si="3911"/>
        <v>66.5</v>
      </c>
      <c r="BR1605" s="11">
        <f t="shared" si="3914"/>
        <v>66.5</v>
      </c>
      <c r="BS1605" s="11">
        <f t="shared" si="3952"/>
        <v>0</v>
      </c>
      <c r="BT1605" s="43">
        <f t="shared" si="3912"/>
        <v>66.5</v>
      </c>
      <c r="BU1605" s="11">
        <f t="shared" si="3952"/>
        <v>0</v>
      </c>
      <c r="BV1605" s="21"/>
      <c r="BW1605" s="21"/>
      <c r="BX1605" s="1" t="str">
        <f t="shared" si="3915"/>
        <v/>
      </c>
    </row>
    <row r="1606" spans="1:76" ht="15.6" customHeight="1" x14ac:dyDescent="0.3">
      <c r="A1606" s="62" t="s">
        <v>1028</v>
      </c>
      <c r="B1606" s="63" t="s">
        <v>167</v>
      </c>
      <c r="C1606" s="62" t="s">
        <v>71</v>
      </c>
      <c r="D1606" s="62" t="s">
        <v>92</v>
      </c>
      <c r="E1606" s="64" t="s">
        <v>719</v>
      </c>
      <c r="F1606" s="11">
        <v>64.5</v>
      </c>
      <c r="G1606" s="11">
        <v>66.5</v>
      </c>
      <c r="H1606" s="11">
        <v>66.5</v>
      </c>
      <c r="I1606" s="11"/>
      <c r="J1606" s="11"/>
      <c r="K1606" s="11"/>
      <c r="L1606" s="11">
        <f t="shared" si="3953"/>
        <v>64.5</v>
      </c>
      <c r="M1606" s="11">
        <f t="shared" si="3954"/>
        <v>66.5</v>
      </c>
      <c r="N1606" s="11">
        <f t="shared" si="3955"/>
        <v>66.5</v>
      </c>
      <c r="O1606" s="11"/>
      <c r="P1606" s="11"/>
      <c r="Q1606" s="11"/>
      <c r="R1606" s="11">
        <f t="shared" si="3859"/>
        <v>64.5</v>
      </c>
      <c r="S1606" s="11">
        <f t="shared" si="3860"/>
        <v>66.5</v>
      </c>
      <c r="T1606" s="11">
        <f t="shared" si="3861"/>
        <v>66.5</v>
      </c>
      <c r="U1606" s="11"/>
      <c r="V1606" s="11"/>
      <c r="W1606" s="11"/>
      <c r="X1606" s="11">
        <f t="shared" si="3865"/>
        <v>64.5</v>
      </c>
      <c r="Y1606" s="11">
        <f t="shared" si="3866"/>
        <v>66.5</v>
      </c>
      <c r="Z1606" s="11">
        <f t="shared" si="3867"/>
        <v>66.5</v>
      </c>
      <c r="AA1606" s="11"/>
      <c r="AB1606" s="11"/>
      <c r="AC1606" s="11"/>
      <c r="AD1606" s="11">
        <f t="shared" si="3871"/>
        <v>64.5</v>
      </c>
      <c r="AE1606" s="11">
        <f t="shared" si="3872"/>
        <v>66.5</v>
      </c>
      <c r="AF1606" s="11">
        <f t="shared" si="3873"/>
        <v>66.5</v>
      </c>
      <c r="AG1606" s="11"/>
      <c r="AH1606" s="11">
        <f t="shared" si="3875"/>
        <v>64.5</v>
      </c>
      <c r="AI1606" s="11">
        <f t="shared" si="3876"/>
        <v>66.5</v>
      </c>
      <c r="AJ1606" s="11">
        <f t="shared" si="3877"/>
        <v>66.5</v>
      </c>
      <c r="AK1606" s="11"/>
      <c r="AL1606" s="11"/>
      <c r="AM1606" s="11"/>
      <c r="AN1606" s="11">
        <f t="shared" si="3881"/>
        <v>64.5</v>
      </c>
      <c r="AO1606" s="11">
        <f t="shared" si="3882"/>
        <v>66.5</v>
      </c>
      <c r="AP1606" s="11">
        <f t="shared" si="3883"/>
        <v>66.5</v>
      </c>
      <c r="AQ1606" s="11"/>
      <c r="AR1606" s="11"/>
      <c r="AS1606" s="11"/>
      <c r="AT1606" s="11">
        <f t="shared" si="3887"/>
        <v>64.5</v>
      </c>
      <c r="AU1606" s="11">
        <f t="shared" si="3888"/>
        <v>66.5</v>
      </c>
      <c r="AV1606" s="11">
        <f t="shared" si="3889"/>
        <v>66.5</v>
      </c>
      <c r="AW1606" s="11"/>
      <c r="AX1606" s="11"/>
      <c r="AY1606" s="11"/>
      <c r="AZ1606" s="11">
        <f t="shared" si="3893"/>
        <v>64.5</v>
      </c>
      <c r="BA1606" s="11">
        <f t="shared" si="3894"/>
        <v>66.5</v>
      </c>
      <c r="BB1606" s="11">
        <f t="shared" si="3895"/>
        <v>66.5</v>
      </c>
      <c r="BC1606" s="11"/>
      <c r="BD1606" s="11"/>
      <c r="BE1606" s="11"/>
      <c r="BF1606" s="11">
        <f t="shared" si="3899"/>
        <v>64.5</v>
      </c>
      <c r="BG1606" s="11">
        <f t="shared" si="3900"/>
        <v>66.5</v>
      </c>
      <c r="BH1606" s="11">
        <f t="shared" si="3901"/>
        <v>66.5</v>
      </c>
      <c r="BI1606" s="11"/>
      <c r="BJ1606" s="11"/>
      <c r="BK1606" s="11"/>
      <c r="BL1606" s="11">
        <f t="shared" si="3956"/>
        <v>64.5</v>
      </c>
      <c r="BM1606" s="11"/>
      <c r="BN1606" s="43">
        <f t="shared" si="3910"/>
        <v>64.5</v>
      </c>
      <c r="BO1606" s="11">
        <f t="shared" si="3913"/>
        <v>66.5</v>
      </c>
      <c r="BP1606" s="11"/>
      <c r="BQ1606" s="43">
        <f t="shared" si="3911"/>
        <v>66.5</v>
      </c>
      <c r="BR1606" s="11">
        <f t="shared" si="3914"/>
        <v>66.5</v>
      </c>
      <c r="BS1606" s="11"/>
      <c r="BT1606" s="43">
        <f t="shared" si="3912"/>
        <v>66.5</v>
      </c>
      <c r="BU1606" s="11"/>
      <c r="BV1606" s="21"/>
      <c r="BW1606" s="21"/>
      <c r="BX1606" s="1" t="str">
        <f t="shared" si="3915"/>
        <v>0408</v>
      </c>
    </row>
    <row r="1607" spans="1:76" ht="31.2" customHeight="1" x14ac:dyDescent="0.3">
      <c r="A1607" s="62" t="s">
        <v>1030</v>
      </c>
      <c r="B1607" s="63"/>
      <c r="C1607" s="62"/>
      <c r="D1607" s="62"/>
      <c r="E1607" s="64" t="s">
        <v>1031</v>
      </c>
      <c r="F1607" s="11">
        <f t="shared" si="3920"/>
        <v>4835.0999999999995</v>
      </c>
      <c r="G1607" s="11">
        <f t="shared" si="3921"/>
        <v>4835.0999999999995</v>
      </c>
      <c r="H1607" s="11">
        <f t="shared" si="3922"/>
        <v>4835.0999999999995</v>
      </c>
      <c r="I1607" s="11">
        <f t="shared" si="3923"/>
        <v>0</v>
      </c>
      <c r="J1607" s="11">
        <f t="shared" si="3924"/>
        <v>0</v>
      </c>
      <c r="K1607" s="11">
        <f t="shared" si="3925"/>
        <v>0</v>
      </c>
      <c r="L1607" s="11">
        <f t="shared" si="3953"/>
        <v>4835.0999999999995</v>
      </c>
      <c r="M1607" s="11">
        <f t="shared" si="3954"/>
        <v>4835.0999999999995</v>
      </c>
      <c r="N1607" s="11">
        <f t="shared" si="3955"/>
        <v>4835.0999999999995</v>
      </c>
      <c r="O1607" s="11">
        <f t="shared" si="3926"/>
        <v>0</v>
      </c>
      <c r="P1607" s="11">
        <f t="shared" si="3927"/>
        <v>0</v>
      </c>
      <c r="Q1607" s="11">
        <f t="shared" si="3928"/>
        <v>0</v>
      </c>
      <c r="R1607" s="11">
        <f t="shared" si="3859"/>
        <v>4835.0999999999995</v>
      </c>
      <c r="S1607" s="11">
        <f t="shared" si="3860"/>
        <v>4835.0999999999995</v>
      </c>
      <c r="T1607" s="11">
        <f t="shared" si="3861"/>
        <v>4835.0999999999995</v>
      </c>
      <c r="U1607" s="11">
        <f t="shared" si="3929"/>
        <v>0</v>
      </c>
      <c r="V1607" s="11">
        <f t="shared" si="3930"/>
        <v>0</v>
      </c>
      <c r="W1607" s="11">
        <f t="shared" si="3931"/>
        <v>0</v>
      </c>
      <c r="X1607" s="11">
        <f t="shared" si="3865"/>
        <v>4835.0999999999995</v>
      </c>
      <c r="Y1607" s="11">
        <f t="shared" si="3866"/>
        <v>4835.0999999999995</v>
      </c>
      <c r="Z1607" s="11">
        <f t="shared" si="3867"/>
        <v>4835.0999999999995</v>
      </c>
      <c r="AA1607" s="11">
        <f t="shared" si="3932"/>
        <v>0</v>
      </c>
      <c r="AB1607" s="11">
        <f t="shared" si="3933"/>
        <v>0</v>
      </c>
      <c r="AC1607" s="11">
        <f t="shared" si="3934"/>
        <v>0</v>
      </c>
      <c r="AD1607" s="11">
        <f t="shared" si="3871"/>
        <v>4835.0999999999995</v>
      </c>
      <c r="AE1607" s="11">
        <f t="shared" si="3872"/>
        <v>4835.0999999999995</v>
      </c>
      <c r="AF1607" s="11">
        <f t="shared" si="3873"/>
        <v>4835.0999999999995</v>
      </c>
      <c r="AG1607" s="11">
        <f t="shared" si="3935"/>
        <v>0</v>
      </c>
      <c r="AH1607" s="11">
        <f t="shared" si="3875"/>
        <v>4835.0999999999995</v>
      </c>
      <c r="AI1607" s="11">
        <f t="shared" si="3876"/>
        <v>4835.0999999999995</v>
      </c>
      <c r="AJ1607" s="11">
        <f t="shared" si="3877"/>
        <v>4835.0999999999995</v>
      </c>
      <c r="AK1607" s="11">
        <f t="shared" si="3936"/>
        <v>0</v>
      </c>
      <c r="AL1607" s="11">
        <f t="shared" si="3937"/>
        <v>0</v>
      </c>
      <c r="AM1607" s="11">
        <f t="shared" si="3938"/>
        <v>0</v>
      </c>
      <c r="AN1607" s="11">
        <f t="shared" si="3881"/>
        <v>4835.0999999999995</v>
      </c>
      <c r="AO1607" s="11">
        <f t="shared" si="3882"/>
        <v>4835.0999999999995</v>
      </c>
      <c r="AP1607" s="11">
        <f t="shared" si="3883"/>
        <v>4835.0999999999995</v>
      </c>
      <c r="AQ1607" s="11">
        <f t="shared" si="3939"/>
        <v>0</v>
      </c>
      <c r="AR1607" s="11">
        <f t="shared" si="3940"/>
        <v>0</v>
      </c>
      <c r="AS1607" s="11">
        <f t="shared" si="3941"/>
        <v>0</v>
      </c>
      <c r="AT1607" s="11">
        <f t="shared" si="3887"/>
        <v>4835.0999999999995</v>
      </c>
      <c r="AU1607" s="11">
        <f t="shared" si="3888"/>
        <v>4835.0999999999995</v>
      </c>
      <c r="AV1607" s="11">
        <f t="shared" si="3889"/>
        <v>4835.0999999999995</v>
      </c>
      <c r="AW1607" s="11">
        <f t="shared" si="3942"/>
        <v>0</v>
      </c>
      <c r="AX1607" s="11">
        <f t="shared" si="3943"/>
        <v>0</v>
      </c>
      <c r="AY1607" s="11">
        <f t="shared" si="3944"/>
        <v>0</v>
      </c>
      <c r="AZ1607" s="11">
        <f t="shared" si="3893"/>
        <v>4835.0999999999995</v>
      </c>
      <c r="BA1607" s="11">
        <f t="shared" si="3894"/>
        <v>4835.0999999999995</v>
      </c>
      <c r="BB1607" s="11">
        <f t="shared" si="3895"/>
        <v>4835.0999999999995</v>
      </c>
      <c r="BC1607" s="11">
        <f t="shared" si="3945"/>
        <v>0</v>
      </c>
      <c r="BD1607" s="11">
        <f t="shared" si="3946"/>
        <v>0</v>
      </c>
      <c r="BE1607" s="11">
        <f t="shared" si="3947"/>
        <v>0</v>
      </c>
      <c r="BF1607" s="11">
        <f t="shared" si="3899"/>
        <v>4835.0999999999995</v>
      </c>
      <c r="BG1607" s="11">
        <f t="shared" si="3900"/>
        <v>4835.0999999999995</v>
      </c>
      <c r="BH1607" s="11">
        <f t="shared" si="3901"/>
        <v>4835.0999999999995</v>
      </c>
      <c r="BI1607" s="11">
        <f t="shared" si="3948"/>
        <v>0</v>
      </c>
      <c r="BJ1607" s="11">
        <f t="shared" si="3949"/>
        <v>0</v>
      </c>
      <c r="BK1607" s="11">
        <f t="shared" si="3950"/>
        <v>0</v>
      </c>
      <c r="BL1607" s="11">
        <f t="shared" si="3956"/>
        <v>4835.0999999999995</v>
      </c>
      <c r="BM1607" s="11">
        <f t="shared" si="3951"/>
        <v>0</v>
      </c>
      <c r="BN1607" s="43">
        <f t="shared" si="3910"/>
        <v>4835.0999999999995</v>
      </c>
      <c r="BO1607" s="11">
        <f t="shared" si="3913"/>
        <v>4835.0999999999995</v>
      </c>
      <c r="BP1607" s="11">
        <f t="shared" si="3952"/>
        <v>0</v>
      </c>
      <c r="BQ1607" s="43">
        <f t="shared" si="3911"/>
        <v>4835.0999999999995</v>
      </c>
      <c r="BR1607" s="11">
        <f t="shared" si="3914"/>
        <v>4835.0999999999995</v>
      </c>
      <c r="BS1607" s="11">
        <f t="shared" si="3952"/>
        <v>0</v>
      </c>
      <c r="BT1607" s="43">
        <f t="shared" si="3912"/>
        <v>4835.0999999999995</v>
      </c>
      <c r="BU1607" s="11">
        <f t="shared" si="3952"/>
        <v>0</v>
      </c>
      <c r="BV1607" s="21"/>
      <c r="BW1607" s="21"/>
      <c r="BX1607" s="1" t="str">
        <f t="shared" si="3915"/>
        <v/>
      </c>
    </row>
    <row r="1608" spans="1:76" ht="31.2" customHeight="1" x14ac:dyDescent="0.3">
      <c r="A1608" s="62" t="s">
        <v>1030</v>
      </c>
      <c r="B1608" s="63" t="s">
        <v>64</v>
      </c>
      <c r="C1608" s="62"/>
      <c r="D1608" s="62"/>
      <c r="E1608" s="64" t="s">
        <v>65</v>
      </c>
      <c r="F1608" s="11">
        <f t="shared" si="3920"/>
        <v>4835.0999999999995</v>
      </c>
      <c r="G1608" s="11">
        <f t="shared" si="3921"/>
        <v>4835.0999999999995</v>
      </c>
      <c r="H1608" s="11">
        <f t="shared" si="3922"/>
        <v>4835.0999999999995</v>
      </c>
      <c r="I1608" s="11">
        <f t="shared" si="3923"/>
        <v>0</v>
      </c>
      <c r="J1608" s="11">
        <f t="shared" si="3924"/>
        <v>0</v>
      </c>
      <c r="K1608" s="11">
        <f t="shared" si="3925"/>
        <v>0</v>
      </c>
      <c r="L1608" s="11">
        <f t="shared" si="3953"/>
        <v>4835.0999999999995</v>
      </c>
      <c r="M1608" s="11">
        <f t="shared" si="3954"/>
        <v>4835.0999999999995</v>
      </c>
      <c r="N1608" s="11">
        <f t="shared" si="3955"/>
        <v>4835.0999999999995</v>
      </c>
      <c r="O1608" s="11">
        <f t="shared" si="3926"/>
        <v>0</v>
      </c>
      <c r="P1608" s="11">
        <f t="shared" si="3927"/>
        <v>0</v>
      </c>
      <c r="Q1608" s="11">
        <f t="shared" si="3928"/>
        <v>0</v>
      </c>
      <c r="R1608" s="11">
        <f t="shared" si="3859"/>
        <v>4835.0999999999995</v>
      </c>
      <c r="S1608" s="11">
        <f t="shared" si="3860"/>
        <v>4835.0999999999995</v>
      </c>
      <c r="T1608" s="11">
        <f t="shared" si="3861"/>
        <v>4835.0999999999995</v>
      </c>
      <c r="U1608" s="11">
        <f t="shared" si="3929"/>
        <v>0</v>
      </c>
      <c r="V1608" s="11">
        <f t="shared" si="3930"/>
        <v>0</v>
      </c>
      <c r="W1608" s="11">
        <f t="shared" si="3931"/>
        <v>0</v>
      </c>
      <c r="X1608" s="11">
        <f t="shared" si="3865"/>
        <v>4835.0999999999995</v>
      </c>
      <c r="Y1608" s="11">
        <f t="shared" si="3866"/>
        <v>4835.0999999999995</v>
      </c>
      <c r="Z1608" s="11">
        <f t="shared" si="3867"/>
        <v>4835.0999999999995</v>
      </c>
      <c r="AA1608" s="11">
        <f t="shared" si="3932"/>
        <v>0</v>
      </c>
      <c r="AB1608" s="11">
        <f t="shared" si="3933"/>
        <v>0</v>
      </c>
      <c r="AC1608" s="11">
        <f t="shared" si="3934"/>
        <v>0</v>
      </c>
      <c r="AD1608" s="11">
        <f t="shared" si="3871"/>
        <v>4835.0999999999995</v>
      </c>
      <c r="AE1608" s="11">
        <f t="shared" si="3872"/>
        <v>4835.0999999999995</v>
      </c>
      <c r="AF1608" s="11">
        <f t="shared" si="3873"/>
        <v>4835.0999999999995</v>
      </c>
      <c r="AG1608" s="11">
        <f t="shared" si="3935"/>
        <v>0</v>
      </c>
      <c r="AH1608" s="11">
        <f t="shared" si="3875"/>
        <v>4835.0999999999995</v>
      </c>
      <c r="AI1608" s="11">
        <f t="shared" si="3876"/>
        <v>4835.0999999999995</v>
      </c>
      <c r="AJ1608" s="11">
        <f t="shared" si="3877"/>
        <v>4835.0999999999995</v>
      </c>
      <c r="AK1608" s="11">
        <f t="shared" si="3936"/>
        <v>0</v>
      </c>
      <c r="AL1608" s="11">
        <f t="shared" si="3937"/>
        <v>0</v>
      </c>
      <c r="AM1608" s="11">
        <f t="shared" si="3938"/>
        <v>0</v>
      </c>
      <c r="AN1608" s="11">
        <f t="shared" si="3881"/>
        <v>4835.0999999999995</v>
      </c>
      <c r="AO1608" s="11">
        <f t="shared" si="3882"/>
        <v>4835.0999999999995</v>
      </c>
      <c r="AP1608" s="11">
        <f t="shared" si="3883"/>
        <v>4835.0999999999995</v>
      </c>
      <c r="AQ1608" s="11">
        <f t="shared" si="3939"/>
        <v>0</v>
      </c>
      <c r="AR1608" s="11">
        <f t="shared" si="3940"/>
        <v>0</v>
      </c>
      <c r="AS1608" s="11">
        <f t="shared" si="3941"/>
        <v>0</v>
      </c>
      <c r="AT1608" s="11">
        <f t="shared" si="3887"/>
        <v>4835.0999999999995</v>
      </c>
      <c r="AU1608" s="11">
        <f t="shared" si="3888"/>
        <v>4835.0999999999995</v>
      </c>
      <c r="AV1608" s="11">
        <f t="shared" si="3889"/>
        <v>4835.0999999999995</v>
      </c>
      <c r="AW1608" s="11">
        <f t="shared" si="3942"/>
        <v>0</v>
      </c>
      <c r="AX1608" s="11">
        <f t="shared" si="3943"/>
        <v>0</v>
      </c>
      <c r="AY1608" s="11">
        <f t="shared" si="3944"/>
        <v>0</v>
      </c>
      <c r="AZ1608" s="11">
        <f t="shared" si="3893"/>
        <v>4835.0999999999995</v>
      </c>
      <c r="BA1608" s="11">
        <f t="shared" si="3894"/>
        <v>4835.0999999999995</v>
      </c>
      <c r="BB1608" s="11">
        <f t="shared" si="3895"/>
        <v>4835.0999999999995</v>
      </c>
      <c r="BC1608" s="11">
        <f t="shared" si="3945"/>
        <v>0</v>
      </c>
      <c r="BD1608" s="11">
        <f t="shared" si="3946"/>
        <v>0</v>
      </c>
      <c r="BE1608" s="11">
        <f t="shared" si="3947"/>
        <v>0</v>
      </c>
      <c r="BF1608" s="11">
        <f t="shared" si="3899"/>
        <v>4835.0999999999995</v>
      </c>
      <c r="BG1608" s="11">
        <f t="shared" si="3900"/>
        <v>4835.0999999999995</v>
      </c>
      <c r="BH1608" s="11">
        <f t="shared" si="3901"/>
        <v>4835.0999999999995</v>
      </c>
      <c r="BI1608" s="11">
        <f t="shared" si="3948"/>
        <v>0</v>
      </c>
      <c r="BJ1608" s="11">
        <f t="shared" si="3949"/>
        <v>0</v>
      </c>
      <c r="BK1608" s="11">
        <f t="shared" si="3950"/>
        <v>0</v>
      </c>
      <c r="BL1608" s="11">
        <f t="shared" si="3956"/>
        <v>4835.0999999999995</v>
      </c>
      <c r="BM1608" s="11">
        <f t="shared" si="3951"/>
        <v>0</v>
      </c>
      <c r="BN1608" s="43">
        <f t="shared" si="3910"/>
        <v>4835.0999999999995</v>
      </c>
      <c r="BO1608" s="11">
        <f t="shared" si="3913"/>
        <v>4835.0999999999995</v>
      </c>
      <c r="BP1608" s="11">
        <f t="shared" si="3952"/>
        <v>0</v>
      </c>
      <c r="BQ1608" s="43">
        <f t="shared" si="3911"/>
        <v>4835.0999999999995</v>
      </c>
      <c r="BR1608" s="11">
        <f t="shared" si="3914"/>
        <v>4835.0999999999995</v>
      </c>
      <c r="BS1608" s="11">
        <f t="shared" si="3952"/>
        <v>0</v>
      </c>
      <c r="BT1608" s="43">
        <f t="shared" si="3912"/>
        <v>4835.0999999999995</v>
      </c>
      <c r="BU1608" s="11">
        <f t="shared" si="3952"/>
        <v>0</v>
      </c>
      <c r="BV1608" s="21"/>
      <c r="BW1608" s="21"/>
      <c r="BX1608" s="1" t="str">
        <f t="shared" si="3915"/>
        <v/>
      </c>
    </row>
    <row r="1609" spans="1:76" ht="46.8" customHeight="1" x14ac:dyDescent="0.3">
      <c r="A1609" s="62" t="s">
        <v>1030</v>
      </c>
      <c r="B1609" s="63" t="s">
        <v>64</v>
      </c>
      <c r="C1609" s="62" t="s">
        <v>67</v>
      </c>
      <c r="D1609" s="62" t="s">
        <v>188</v>
      </c>
      <c r="E1609" s="64" t="s">
        <v>189</v>
      </c>
      <c r="F1609" s="11">
        <v>4835.0999999999995</v>
      </c>
      <c r="G1609" s="11">
        <v>4835.0999999999995</v>
      </c>
      <c r="H1609" s="11">
        <v>4835.0999999999995</v>
      </c>
      <c r="I1609" s="11"/>
      <c r="J1609" s="11"/>
      <c r="K1609" s="11"/>
      <c r="L1609" s="11">
        <f t="shared" si="3953"/>
        <v>4835.0999999999995</v>
      </c>
      <c r="M1609" s="11">
        <f t="shared" si="3954"/>
        <v>4835.0999999999995</v>
      </c>
      <c r="N1609" s="11">
        <f t="shared" si="3955"/>
        <v>4835.0999999999995</v>
      </c>
      <c r="O1609" s="11"/>
      <c r="P1609" s="11"/>
      <c r="Q1609" s="11"/>
      <c r="R1609" s="11">
        <f t="shared" si="3859"/>
        <v>4835.0999999999995</v>
      </c>
      <c r="S1609" s="11">
        <f t="shared" si="3860"/>
        <v>4835.0999999999995</v>
      </c>
      <c r="T1609" s="11">
        <f t="shared" si="3861"/>
        <v>4835.0999999999995</v>
      </c>
      <c r="U1609" s="11"/>
      <c r="V1609" s="11"/>
      <c r="W1609" s="11"/>
      <c r="X1609" s="11">
        <f t="shared" si="3865"/>
        <v>4835.0999999999995</v>
      </c>
      <c r="Y1609" s="11">
        <f t="shared" si="3866"/>
        <v>4835.0999999999995</v>
      </c>
      <c r="Z1609" s="11">
        <f t="shared" si="3867"/>
        <v>4835.0999999999995</v>
      </c>
      <c r="AA1609" s="11"/>
      <c r="AB1609" s="11"/>
      <c r="AC1609" s="11"/>
      <c r="AD1609" s="11">
        <f t="shared" si="3871"/>
        <v>4835.0999999999995</v>
      </c>
      <c r="AE1609" s="11">
        <f t="shared" si="3872"/>
        <v>4835.0999999999995</v>
      </c>
      <c r="AF1609" s="11">
        <f t="shared" si="3873"/>
        <v>4835.0999999999995</v>
      </c>
      <c r="AG1609" s="11"/>
      <c r="AH1609" s="11">
        <f t="shared" si="3875"/>
        <v>4835.0999999999995</v>
      </c>
      <c r="AI1609" s="11">
        <f t="shared" si="3876"/>
        <v>4835.0999999999995</v>
      </c>
      <c r="AJ1609" s="11">
        <f t="shared" si="3877"/>
        <v>4835.0999999999995</v>
      </c>
      <c r="AK1609" s="11"/>
      <c r="AL1609" s="11"/>
      <c r="AM1609" s="11"/>
      <c r="AN1609" s="11">
        <f t="shared" si="3881"/>
        <v>4835.0999999999995</v>
      </c>
      <c r="AO1609" s="11">
        <f t="shared" si="3882"/>
        <v>4835.0999999999995</v>
      </c>
      <c r="AP1609" s="11">
        <f t="shared" si="3883"/>
        <v>4835.0999999999995</v>
      </c>
      <c r="AQ1609" s="11"/>
      <c r="AR1609" s="11"/>
      <c r="AS1609" s="11"/>
      <c r="AT1609" s="11">
        <f t="shared" si="3887"/>
        <v>4835.0999999999995</v>
      </c>
      <c r="AU1609" s="11">
        <f t="shared" si="3888"/>
        <v>4835.0999999999995</v>
      </c>
      <c r="AV1609" s="11">
        <f t="shared" si="3889"/>
        <v>4835.0999999999995</v>
      </c>
      <c r="AW1609" s="11"/>
      <c r="AX1609" s="11"/>
      <c r="AY1609" s="11"/>
      <c r="AZ1609" s="11">
        <f t="shared" si="3893"/>
        <v>4835.0999999999995</v>
      </c>
      <c r="BA1609" s="11">
        <f t="shared" si="3894"/>
        <v>4835.0999999999995</v>
      </c>
      <c r="BB1609" s="11">
        <f t="shared" si="3895"/>
        <v>4835.0999999999995</v>
      </c>
      <c r="BC1609" s="11"/>
      <c r="BD1609" s="11"/>
      <c r="BE1609" s="11"/>
      <c r="BF1609" s="11">
        <f t="shared" si="3899"/>
        <v>4835.0999999999995</v>
      </c>
      <c r="BG1609" s="11">
        <f t="shared" si="3900"/>
        <v>4835.0999999999995</v>
      </c>
      <c r="BH1609" s="11">
        <f t="shared" si="3901"/>
        <v>4835.0999999999995</v>
      </c>
      <c r="BI1609" s="11"/>
      <c r="BJ1609" s="11"/>
      <c r="BK1609" s="11"/>
      <c r="BL1609" s="11">
        <f t="shared" si="3956"/>
        <v>4835.0999999999995</v>
      </c>
      <c r="BM1609" s="11"/>
      <c r="BN1609" s="43">
        <f t="shared" si="3910"/>
        <v>4835.0999999999995</v>
      </c>
      <c r="BO1609" s="11">
        <f t="shared" si="3913"/>
        <v>4835.0999999999995</v>
      </c>
      <c r="BP1609" s="11"/>
      <c r="BQ1609" s="43">
        <f t="shared" si="3911"/>
        <v>4835.0999999999995</v>
      </c>
      <c r="BR1609" s="11">
        <f t="shared" si="3914"/>
        <v>4835.0999999999995</v>
      </c>
      <c r="BS1609" s="11"/>
      <c r="BT1609" s="43">
        <f t="shared" si="3912"/>
        <v>4835.0999999999995</v>
      </c>
      <c r="BU1609" s="11"/>
      <c r="BV1609" s="21"/>
      <c r="BW1609" s="21"/>
      <c r="BX1609" s="1" t="str">
        <f t="shared" si="3915"/>
        <v>0314</v>
      </c>
    </row>
    <row r="1610" spans="1:76" ht="46.8" customHeight="1" x14ac:dyDescent="0.3">
      <c r="A1610" s="62" t="s">
        <v>1032</v>
      </c>
      <c r="B1610" s="63"/>
      <c r="C1610" s="62"/>
      <c r="D1610" s="62"/>
      <c r="E1610" s="64" t="s">
        <v>1033</v>
      </c>
      <c r="F1610" s="11">
        <f t="shared" ref="F1610:K1610" si="3957">F1611+F1613</f>
        <v>24511.8</v>
      </c>
      <c r="G1610" s="11">
        <f t="shared" si="3957"/>
        <v>25241.9</v>
      </c>
      <c r="H1610" s="11">
        <f t="shared" si="3957"/>
        <v>25241.9</v>
      </c>
      <c r="I1610" s="11">
        <f t="shared" si="3957"/>
        <v>0</v>
      </c>
      <c r="J1610" s="11">
        <f t="shared" si="3957"/>
        <v>0</v>
      </c>
      <c r="K1610" s="11">
        <f t="shared" si="3957"/>
        <v>0</v>
      </c>
      <c r="L1610" s="11">
        <f t="shared" si="3953"/>
        <v>24511.8</v>
      </c>
      <c r="M1610" s="11">
        <f t="shared" si="3954"/>
        <v>25241.9</v>
      </c>
      <c r="N1610" s="11">
        <f t="shared" si="3955"/>
        <v>25241.9</v>
      </c>
      <c r="O1610" s="11">
        <f>O1611+O1613</f>
        <v>0</v>
      </c>
      <c r="P1610" s="11">
        <f>P1611+P1613</f>
        <v>0</v>
      </c>
      <c r="Q1610" s="11">
        <f>Q1611+Q1613</f>
        <v>0</v>
      </c>
      <c r="R1610" s="11">
        <f t="shared" ref="R1610:R1673" si="3958">L1610+O1610</f>
        <v>24511.8</v>
      </c>
      <c r="S1610" s="11">
        <f t="shared" ref="S1610:S1673" si="3959">M1610+P1610</f>
        <v>25241.9</v>
      </c>
      <c r="T1610" s="11">
        <f t="shared" ref="T1610:T1673" si="3960">N1610+Q1610</f>
        <v>25241.9</v>
      </c>
      <c r="U1610" s="11">
        <f>U1611+U1613</f>
        <v>0</v>
      </c>
      <c r="V1610" s="11">
        <f>V1611+V1613</f>
        <v>0</v>
      </c>
      <c r="W1610" s="11">
        <f>W1611+W1613</f>
        <v>0</v>
      </c>
      <c r="X1610" s="11">
        <f t="shared" ref="X1610:X1673" si="3961">R1610+U1610</f>
        <v>24511.8</v>
      </c>
      <c r="Y1610" s="11">
        <f t="shared" ref="Y1610:Y1673" si="3962">S1610+V1610</f>
        <v>25241.9</v>
      </c>
      <c r="Z1610" s="11">
        <f t="shared" ref="Z1610:Z1673" si="3963">T1610+W1610</f>
        <v>25241.9</v>
      </c>
      <c r="AA1610" s="11">
        <f>AA1611+AA1613</f>
        <v>0</v>
      </c>
      <c r="AB1610" s="11">
        <f>AB1611+AB1613</f>
        <v>0</v>
      </c>
      <c r="AC1610" s="11">
        <f>AC1611+AC1613</f>
        <v>0</v>
      </c>
      <c r="AD1610" s="11">
        <f t="shared" ref="AD1610:AD1673" si="3964">X1610+AA1610</f>
        <v>24511.8</v>
      </c>
      <c r="AE1610" s="11">
        <f t="shared" ref="AE1610:AE1673" si="3965">Y1610+AB1610</f>
        <v>25241.9</v>
      </c>
      <c r="AF1610" s="11">
        <f t="shared" ref="AF1610:AF1673" si="3966">Z1610+AC1610</f>
        <v>25241.9</v>
      </c>
      <c r="AG1610" s="11">
        <f>AG1611+AG1613</f>
        <v>0</v>
      </c>
      <c r="AH1610" s="11">
        <f t="shared" ref="AH1610:AH1673" si="3967">AD1610+AG1610</f>
        <v>24511.8</v>
      </c>
      <c r="AI1610" s="11">
        <f t="shared" ref="AI1610:AI1673" si="3968">AE1610</f>
        <v>25241.9</v>
      </c>
      <c r="AJ1610" s="11">
        <f t="shared" ref="AJ1610:AJ1673" si="3969">AF1610</f>
        <v>25241.9</v>
      </c>
      <c r="AK1610" s="11">
        <f>AK1611+AK1613</f>
        <v>0</v>
      </c>
      <c r="AL1610" s="11">
        <f>AL1611+AL1613</f>
        <v>0</v>
      </c>
      <c r="AM1610" s="11">
        <f>AM1611+AM1613</f>
        <v>0</v>
      </c>
      <c r="AN1610" s="11">
        <f t="shared" ref="AN1610:AN1673" si="3970">AH1610+AK1610</f>
        <v>24511.8</v>
      </c>
      <c r="AO1610" s="11">
        <f t="shared" ref="AO1610:AO1673" si="3971">AI1610+AL1610</f>
        <v>25241.9</v>
      </c>
      <c r="AP1610" s="11">
        <f t="shared" ref="AP1610:AP1673" si="3972">AJ1610+AM1610</f>
        <v>25241.9</v>
      </c>
      <c r="AQ1610" s="11">
        <f>AQ1611+AQ1613</f>
        <v>0</v>
      </c>
      <c r="AR1610" s="11">
        <f>AR1611+AR1613</f>
        <v>0</v>
      </c>
      <c r="AS1610" s="11">
        <f>AS1611+AS1613</f>
        <v>0</v>
      </c>
      <c r="AT1610" s="11">
        <f t="shared" ref="AT1610:AT1673" si="3973">AN1610+AQ1610</f>
        <v>24511.8</v>
      </c>
      <c r="AU1610" s="11">
        <f t="shared" ref="AU1610:AU1673" si="3974">AO1610+AR1610</f>
        <v>25241.9</v>
      </c>
      <c r="AV1610" s="11">
        <f t="shared" ref="AV1610:AV1673" si="3975">AP1610+AS1610</f>
        <v>25241.9</v>
      </c>
      <c r="AW1610" s="11">
        <f>AW1611+AW1613</f>
        <v>0</v>
      </c>
      <c r="AX1610" s="11">
        <f>AX1611+AX1613</f>
        <v>0</v>
      </c>
      <c r="AY1610" s="11">
        <f>AY1611+AY1613</f>
        <v>0</v>
      </c>
      <c r="AZ1610" s="11">
        <f t="shared" ref="AZ1610:AZ1673" si="3976">AT1610+AW1610</f>
        <v>24511.8</v>
      </c>
      <c r="BA1610" s="11">
        <f t="shared" ref="BA1610:BA1673" si="3977">AU1610+AX1610</f>
        <v>25241.9</v>
      </c>
      <c r="BB1610" s="11">
        <f t="shared" ref="BB1610:BB1673" si="3978">AV1610+AY1610</f>
        <v>25241.9</v>
      </c>
      <c r="BC1610" s="11">
        <f>BC1611+BC1613</f>
        <v>0</v>
      </c>
      <c r="BD1610" s="11">
        <f>BD1611+BD1613</f>
        <v>0</v>
      </c>
      <c r="BE1610" s="11">
        <f>BE1611+BE1613</f>
        <v>0</v>
      </c>
      <c r="BF1610" s="11">
        <f t="shared" ref="BF1610:BF1673" si="3979">AZ1610+BC1610</f>
        <v>24511.8</v>
      </c>
      <c r="BG1610" s="11">
        <f t="shared" ref="BG1610:BG1673" si="3980">BA1610+BD1610</f>
        <v>25241.9</v>
      </c>
      <c r="BH1610" s="11">
        <f t="shared" ref="BH1610:BH1673" si="3981">BB1610+BE1610</f>
        <v>25241.9</v>
      </c>
      <c r="BI1610" s="11">
        <f>BI1611+BI1613</f>
        <v>0</v>
      </c>
      <c r="BJ1610" s="11">
        <f>BJ1611+BJ1613</f>
        <v>0</v>
      </c>
      <c r="BK1610" s="11">
        <f>BK1611+BK1613</f>
        <v>0</v>
      </c>
      <c r="BL1610" s="11">
        <f t="shared" si="3956"/>
        <v>24511.8</v>
      </c>
      <c r="BM1610" s="11">
        <f>BM1611+BM1613</f>
        <v>0</v>
      </c>
      <c r="BN1610" s="43">
        <f t="shared" si="3910"/>
        <v>24511.8</v>
      </c>
      <c r="BO1610" s="11">
        <f t="shared" si="3913"/>
        <v>25241.9</v>
      </c>
      <c r="BP1610" s="11">
        <f>BP1611+BP1613</f>
        <v>0</v>
      </c>
      <c r="BQ1610" s="43">
        <f t="shared" si="3911"/>
        <v>25241.9</v>
      </c>
      <c r="BR1610" s="11">
        <f t="shared" si="3914"/>
        <v>25241.9</v>
      </c>
      <c r="BS1610" s="11">
        <f>BS1611+BS1613</f>
        <v>0</v>
      </c>
      <c r="BT1610" s="43">
        <f t="shared" si="3912"/>
        <v>25241.9</v>
      </c>
      <c r="BU1610" s="11">
        <f>BU1611+BU1613</f>
        <v>0</v>
      </c>
      <c r="BV1610" s="21"/>
      <c r="BW1610" s="21"/>
      <c r="BX1610" s="1" t="str">
        <f t="shared" si="3915"/>
        <v/>
      </c>
    </row>
    <row r="1611" spans="1:76" ht="78" customHeight="1" x14ac:dyDescent="0.3">
      <c r="A1611" s="62" t="s">
        <v>1032</v>
      </c>
      <c r="B1611" s="63" t="s">
        <v>167</v>
      </c>
      <c r="C1611" s="62"/>
      <c r="D1611" s="62"/>
      <c r="E1611" s="64" t="s">
        <v>168</v>
      </c>
      <c r="F1611" s="11">
        <f t="shared" ref="F1611:K1611" si="3982">F1612</f>
        <v>9517.2999999999993</v>
      </c>
      <c r="G1611" s="11">
        <f t="shared" si="3982"/>
        <v>10281.5</v>
      </c>
      <c r="H1611" s="11">
        <f t="shared" si="3982"/>
        <v>10281.5</v>
      </c>
      <c r="I1611" s="11">
        <f t="shared" si="3982"/>
        <v>0</v>
      </c>
      <c r="J1611" s="11">
        <f t="shared" si="3982"/>
        <v>0</v>
      </c>
      <c r="K1611" s="11">
        <f t="shared" si="3982"/>
        <v>0</v>
      </c>
      <c r="L1611" s="11">
        <f t="shared" si="3953"/>
        <v>9517.2999999999993</v>
      </c>
      <c r="M1611" s="11">
        <f t="shared" si="3954"/>
        <v>10281.5</v>
      </c>
      <c r="N1611" s="11">
        <f t="shared" si="3955"/>
        <v>10281.5</v>
      </c>
      <c r="O1611" s="11">
        <f>O1612</f>
        <v>0</v>
      </c>
      <c r="P1611" s="11">
        <f>P1612</f>
        <v>0</v>
      </c>
      <c r="Q1611" s="11">
        <f>Q1612</f>
        <v>0</v>
      </c>
      <c r="R1611" s="11">
        <f t="shared" si="3958"/>
        <v>9517.2999999999993</v>
      </c>
      <c r="S1611" s="11">
        <f t="shared" si="3959"/>
        <v>10281.5</v>
      </c>
      <c r="T1611" s="11">
        <f t="shared" si="3960"/>
        <v>10281.5</v>
      </c>
      <c r="U1611" s="11">
        <f>U1612</f>
        <v>0</v>
      </c>
      <c r="V1611" s="11">
        <f>V1612</f>
        <v>0</v>
      </c>
      <c r="W1611" s="11">
        <f>W1612</f>
        <v>0</v>
      </c>
      <c r="X1611" s="11">
        <f t="shared" si="3961"/>
        <v>9517.2999999999993</v>
      </c>
      <c r="Y1611" s="11">
        <f t="shared" si="3962"/>
        <v>10281.5</v>
      </c>
      <c r="Z1611" s="11">
        <f t="shared" si="3963"/>
        <v>10281.5</v>
      </c>
      <c r="AA1611" s="11">
        <f>AA1612</f>
        <v>0</v>
      </c>
      <c r="AB1611" s="11">
        <f>AB1612</f>
        <v>0</v>
      </c>
      <c r="AC1611" s="11">
        <f>AC1612</f>
        <v>0</v>
      </c>
      <c r="AD1611" s="11">
        <f t="shared" si="3964"/>
        <v>9517.2999999999993</v>
      </c>
      <c r="AE1611" s="11">
        <f t="shared" si="3965"/>
        <v>10281.5</v>
      </c>
      <c r="AF1611" s="11">
        <f t="shared" si="3966"/>
        <v>10281.5</v>
      </c>
      <c r="AG1611" s="11">
        <f>AG1612</f>
        <v>0</v>
      </c>
      <c r="AH1611" s="11">
        <f t="shared" si="3967"/>
        <v>9517.2999999999993</v>
      </c>
      <c r="AI1611" s="11">
        <f t="shared" si="3968"/>
        <v>10281.5</v>
      </c>
      <c r="AJ1611" s="11">
        <f t="shared" si="3969"/>
        <v>10281.5</v>
      </c>
      <c r="AK1611" s="11">
        <f>AK1612</f>
        <v>0</v>
      </c>
      <c r="AL1611" s="11">
        <f>AL1612</f>
        <v>0</v>
      </c>
      <c r="AM1611" s="11">
        <f>AM1612</f>
        <v>0</v>
      </c>
      <c r="AN1611" s="11">
        <f t="shared" si="3970"/>
        <v>9517.2999999999993</v>
      </c>
      <c r="AO1611" s="11">
        <f t="shared" si="3971"/>
        <v>10281.5</v>
      </c>
      <c r="AP1611" s="11">
        <f t="shared" si="3972"/>
        <v>10281.5</v>
      </c>
      <c r="AQ1611" s="11">
        <f>AQ1612</f>
        <v>0</v>
      </c>
      <c r="AR1611" s="11">
        <f>AR1612</f>
        <v>0</v>
      </c>
      <c r="AS1611" s="11">
        <f>AS1612</f>
        <v>0</v>
      </c>
      <c r="AT1611" s="11">
        <f t="shared" si="3973"/>
        <v>9517.2999999999993</v>
      </c>
      <c r="AU1611" s="11">
        <f t="shared" si="3974"/>
        <v>10281.5</v>
      </c>
      <c r="AV1611" s="11">
        <f t="shared" si="3975"/>
        <v>10281.5</v>
      </c>
      <c r="AW1611" s="11">
        <f>AW1612</f>
        <v>0</v>
      </c>
      <c r="AX1611" s="11">
        <f>AX1612</f>
        <v>0</v>
      </c>
      <c r="AY1611" s="11">
        <f>AY1612</f>
        <v>0</v>
      </c>
      <c r="AZ1611" s="11">
        <f t="shared" si="3976"/>
        <v>9517.2999999999993</v>
      </c>
      <c r="BA1611" s="11">
        <f t="shared" si="3977"/>
        <v>10281.5</v>
      </c>
      <c r="BB1611" s="11">
        <f t="shared" si="3978"/>
        <v>10281.5</v>
      </c>
      <c r="BC1611" s="11">
        <f>BC1612</f>
        <v>0</v>
      </c>
      <c r="BD1611" s="11">
        <f>BD1612</f>
        <v>0</v>
      </c>
      <c r="BE1611" s="11">
        <f>BE1612</f>
        <v>0</v>
      </c>
      <c r="BF1611" s="11">
        <f t="shared" si="3979"/>
        <v>9517.2999999999993</v>
      </c>
      <c r="BG1611" s="11">
        <f t="shared" si="3980"/>
        <v>10281.5</v>
      </c>
      <c r="BH1611" s="11">
        <f t="shared" si="3981"/>
        <v>10281.5</v>
      </c>
      <c r="BI1611" s="11">
        <f>BI1612</f>
        <v>0</v>
      </c>
      <c r="BJ1611" s="11">
        <f>BJ1612</f>
        <v>0</v>
      </c>
      <c r="BK1611" s="11">
        <f>BK1612</f>
        <v>0</v>
      </c>
      <c r="BL1611" s="11">
        <f t="shared" si="3956"/>
        <v>9517.2999999999993</v>
      </c>
      <c r="BM1611" s="11">
        <f>BM1612</f>
        <v>0</v>
      </c>
      <c r="BN1611" s="43">
        <f t="shared" si="3910"/>
        <v>9517.2999999999993</v>
      </c>
      <c r="BO1611" s="11">
        <f t="shared" si="3913"/>
        <v>10281.5</v>
      </c>
      <c r="BP1611" s="11">
        <f>BP1612</f>
        <v>0</v>
      </c>
      <c r="BQ1611" s="43">
        <f t="shared" si="3911"/>
        <v>10281.5</v>
      </c>
      <c r="BR1611" s="11">
        <f t="shared" si="3914"/>
        <v>10281.5</v>
      </c>
      <c r="BS1611" s="11">
        <f>BS1612</f>
        <v>0</v>
      </c>
      <c r="BT1611" s="43">
        <f t="shared" si="3912"/>
        <v>10281.5</v>
      </c>
      <c r="BU1611" s="11">
        <f>BU1612</f>
        <v>0</v>
      </c>
      <c r="BV1611" s="21"/>
      <c r="BW1611" s="21"/>
      <c r="BX1611" s="1" t="str">
        <f t="shared" si="3915"/>
        <v/>
      </c>
    </row>
    <row r="1612" spans="1:76" ht="46.8" customHeight="1" x14ac:dyDescent="0.3">
      <c r="A1612" s="62" t="s">
        <v>1032</v>
      </c>
      <c r="B1612" s="63" t="s">
        <v>167</v>
      </c>
      <c r="C1612" s="62" t="s">
        <v>67</v>
      </c>
      <c r="D1612" s="62" t="s">
        <v>188</v>
      </c>
      <c r="E1612" s="64" t="s">
        <v>189</v>
      </c>
      <c r="F1612" s="11">
        <v>9517.2999999999993</v>
      </c>
      <c r="G1612" s="11">
        <v>10281.5</v>
      </c>
      <c r="H1612" s="11">
        <v>10281.5</v>
      </c>
      <c r="I1612" s="11"/>
      <c r="J1612" s="11"/>
      <c r="K1612" s="11"/>
      <c r="L1612" s="11">
        <f t="shared" si="3953"/>
        <v>9517.2999999999993</v>
      </c>
      <c r="M1612" s="11">
        <f t="shared" si="3954"/>
        <v>10281.5</v>
      </c>
      <c r="N1612" s="11">
        <f t="shared" si="3955"/>
        <v>10281.5</v>
      </c>
      <c r="O1612" s="11"/>
      <c r="P1612" s="11"/>
      <c r="Q1612" s="11"/>
      <c r="R1612" s="11">
        <f t="shared" si="3958"/>
        <v>9517.2999999999993</v>
      </c>
      <c r="S1612" s="11">
        <f t="shared" si="3959"/>
        <v>10281.5</v>
      </c>
      <c r="T1612" s="11">
        <f t="shared" si="3960"/>
        <v>10281.5</v>
      </c>
      <c r="U1612" s="11"/>
      <c r="V1612" s="11"/>
      <c r="W1612" s="11"/>
      <c r="X1612" s="11">
        <f t="shared" si="3961"/>
        <v>9517.2999999999993</v>
      </c>
      <c r="Y1612" s="11">
        <f t="shared" si="3962"/>
        <v>10281.5</v>
      </c>
      <c r="Z1612" s="11">
        <f t="shared" si="3963"/>
        <v>10281.5</v>
      </c>
      <c r="AA1612" s="11"/>
      <c r="AB1612" s="11"/>
      <c r="AC1612" s="11"/>
      <c r="AD1612" s="11">
        <f t="shared" si="3964"/>
        <v>9517.2999999999993</v>
      </c>
      <c r="AE1612" s="11">
        <f t="shared" si="3965"/>
        <v>10281.5</v>
      </c>
      <c r="AF1612" s="11">
        <f t="shared" si="3966"/>
        <v>10281.5</v>
      </c>
      <c r="AG1612" s="11"/>
      <c r="AH1612" s="11">
        <f t="shared" si="3967"/>
        <v>9517.2999999999993</v>
      </c>
      <c r="AI1612" s="11">
        <f t="shared" si="3968"/>
        <v>10281.5</v>
      </c>
      <c r="AJ1612" s="11">
        <f t="shared" si="3969"/>
        <v>10281.5</v>
      </c>
      <c r="AK1612" s="11"/>
      <c r="AL1612" s="11"/>
      <c r="AM1612" s="11"/>
      <c r="AN1612" s="11">
        <f t="shared" si="3970"/>
        <v>9517.2999999999993</v>
      </c>
      <c r="AO1612" s="11">
        <f t="shared" si="3971"/>
        <v>10281.5</v>
      </c>
      <c r="AP1612" s="11">
        <f t="shared" si="3972"/>
        <v>10281.5</v>
      </c>
      <c r="AQ1612" s="11"/>
      <c r="AR1612" s="11"/>
      <c r="AS1612" s="11"/>
      <c r="AT1612" s="11">
        <f t="shared" si="3973"/>
        <v>9517.2999999999993</v>
      </c>
      <c r="AU1612" s="11">
        <f t="shared" si="3974"/>
        <v>10281.5</v>
      </c>
      <c r="AV1612" s="11">
        <f t="shared" si="3975"/>
        <v>10281.5</v>
      </c>
      <c r="AW1612" s="11"/>
      <c r="AX1612" s="11"/>
      <c r="AY1612" s="11"/>
      <c r="AZ1612" s="11">
        <f t="shared" si="3976"/>
        <v>9517.2999999999993</v>
      </c>
      <c r="BA1612" s="11">
        <f t="shared" si="3977"/>
        <v>10281.5</v>
      </c>
      <c r="BB1612" s="11">
        <f t="shared" si="3978"/>
        <v>10281.5</v>
      </c>
      <c r="BC1612" s="11"/>
      <c r="BD1612" s="11"/>
      <c r="BE1612" s="11"/>
      <c r="BF1612" s="11">
        <f t="shared" si="3979"/>
        <v>9517.2999999999993</v>
      </c>
      <c r="BG1612" s="11">
        <f t="shared" si="3980"/>
        <v>10281.5</v>
      </c>
      <c r="BH1612" s="11">
        <f t="shared" si="3981"/>
        <v>10281.5</v>
      </c>
      <c r="BI1612" s="11"/>
      <c r="BJ1612" s="11"/>
      <c r="BK1612" s="11"/>
      <c r="BL1612" s="11">
        <f t="shared" si="3956"/>
        <v>9517.2999999999993</v>
      </c>
      <c r="BM1612" s="11"/>
      <c r="BN1612" s="43">
        <f t="shared" si="3910"/>
        <v>9517.2999999999993</v>
      </c>
      <c r="BO1612" s="11">
        <f t="shared" si="3913"/>
        <v>10281.5</v>
      </c>
      <c r="BP1612" s="11"/>
      <c r="BQ1612" s="43">
        <f t="shared" si="3911"/>
        <v>10281.5</v>
      </c>
      <c r="BR1612" s="11">
        <f t="shared" si="3914"/>
        <v>10281.5</v>
      </c>
      <c r="BS1612" s="11"/>
      <c r="BT1612" s="43">
        <f t="shared" si="3912"/>
        <v>10281.5</v>
      </c>
      <c r="BU1612" s="11"/>
      <c r="BV1612" s="21"/>
      <c r="BW1612" s="21"/>
      <c r="BX1612" s="1" t="str">
        <f t="shared" si="3915"/>
        <v>0314</v>
      </c>
    </row>
    <row r="1613" spans="1:76" ht="31.2" customHeight="1" x14ac:dyDescent="0.3">
      <c r="A1613" s="62" t="s">
        <v>1032</v>
      </c>
      <c r="B1613" s="63" t="s">
        <v>64</v>
      </c>
      <c r="C1613" s="62"/>
      <c r="D1613" s="62"/>
      <c r="E1613" s="64" t="s">
        <v>65</v>
      </c>
      <c r="F1613" s="11">
        <f t="shared" ref="F1613:K1613" si="3983">F1614</f>
        <v>14994.5</v>
      </c>
      <c r="G1613" s="11">
        <f t="shared" si="3983"/>
        <v>14960.4</v>
      </c>
      <c r="H1613" s="11">
        <f t="shared" si="3983"/>
        <v>14960.4</v>
      </c>
      <c r="I1613" s="11">
        <f t="shared" si="3983"/>
        <v>0</v>
      </c>
      <c r="J1613" s="11">
        <f t="shared" si="3983"/>
        <v>0</v>
      </c>
      <c r="K1613" s="11">
        <f t="shared" si="3983"/>
        <v>0</v>
      </c>
      <c r="L1613" s="11">
        <f t="shared" si="3953"/>
        <v>14994.5</v>
      </c>
      <c r="M1613" s="11">
        <f t="shared" si="3954"/>
        <v>14960.4</v>
      </c>
      <c r="N1613" s="11">
        <f t="shared" si="3955"/>
        <v>14960.4</v>
      </c>
      <c r="O1613" s="11">
        <f>O1614</f>
        <v>0</v>
      </c>
      <c r="P1613" s="11">
        <f>P1614</f>
        <v>0</v>
      </c>
      <c r="Q1613" s="11">
        <f>Q1614</f>
        <v>0</v>
      </c>
      <c r="R1613" s="11">
        <f t="shared" si="3958"/>
        <v>14994.5</v>
      </c>
      <c r="S1613" s="11">
        <f t="shared" si="3959"/>
        <v>14960.4</v>
      </c>
      <c r="T1613" s="11">
        <f t="shared" si="3960"/>
        <v>14960.4</v>
      </c>
      <c r="U1613" s="11">
        <f>U1614</f>
        <v>0</v>
      </c>
      <c r="V1613" s="11">
        <f>V1614</f>
        <v>0</v>
      </c>
      <c r="W1613" s="11">
        <f>W1614</f>
        <v>0</v>
      </c>
      <c r="X1613" s="11">
        <f t="shared" si="3961"/>
        <v>14994.5</v>
      </c>
      <c r="Y1613" s="11">
        <f t="shared" si="3962"/>
        <v>14960.4</v>
      </c>
      <c r="Z1613" s="11">
        <f t="shared" si="3963"/>
        <v>14960.4</v>
      </c>
      <c r="AA1613" s="11">
        <f>AA1614</f>
        <v>0</v>
      </c>
      <c r="AB1613" s="11">
        <f>AB1614</f>
        <v>0</v>
      </c>
      <c r="AC1613" s="11">
        <f>AC1614</f>
        <v>0</v>
      </c>
      <c r="AD1613" s="11">
        <f t="shared" si="3964"/>
        <v>14994.5</v>
      </c>
      <c r="AE1613" s="11">
        <f t="shared" si="3965"/>
        <v>14960.4</v>
      </c>
      <c r="AF1613" s="11">
        <f t="shared" si="3966"/>
        <v>14960.4</v>
      </c>
      <c r="AG1613" s="11">
        <f>AG1614</f>
        <v>0</v>
      </c>
      <c r="AH1613" s="11">
        <f t="shared" si="3967"/>
        <v>14994.5</v>
      </c>
      <c r="AI1613" s="11">
        <f t="shared" si="3968"/>
        <v>14960.4</v>
      </c>
      <c r="AJ1613" s="11">
        <f t="shared" si="3969"/>
        <v>14960.4</v>
      </c>
      <c r="AK1613" s="11">
        <f>AK1614</f>
        <v>0</v>
      </c>
      <c r="AL1613" s="11">
        <f>AL1614</f>
        <v>0</v>
      </c>
      <c r="AM1613" s="11">
        <f>AM1614</f>
        <v>0</v>
      </c>
      <c r="AN1613" s="11">
        <f t="shared" si="3970"/>
        <v>14994.5</v>
      </c>
      <c r="AO1613" s="11">
        <f t="shared" si="3971"/>
        <v>14960.4</v>
      </c>
      <c r="AP1613" s="11">
        <f t="shared" si="3972"/>
        <v>14960.4</v>
      </c>
      <c r="AQ1613" s="11">
        <f>AQ1614</f>
        <v>0</v>
      </c>
      <c r="AR1613" s="11">
        <f>AR1614</f>
        <v>0</v>
      </c>
      <c r="AS1613" s="11">
        <f>AS1614</f>
        <v>0</v>
      </c>
      <c r="AT1613" s="11">
        <f t="shared" si="3973"/>
        <v>14994.5</v>
      </c>
      <c r="AU1613" s="11">
        <f t="shared" si="3974"/>
        <v>14960.4</v>
      </c>
      <c r="AV1613" s="11">
        <f t="shared" si="3975"/>
        <v>14960.4</v>
      </c>
      <c r="AW1613" s="11">
        <f>AW1614</f>
        <v>0</v>
      </c>
      <c r="AX1613" s="11">
        <f>AX1614</f>
        <v>0</v>
      </c>
      <c r="AY1613" s="11">
        <f>AY1614</f>
        <v>0</v>
      </c>
      <c r="AZ1613" s="11">
        <f t="shared" si="3976"/>
        <v>14994.5</v>
      </c>
      <c r="BA1613" s="11">
        <f t="shared" si="3977"/>
        <v>14960.4</v>
      </c>
      <c r="BB1613" s="11">
        <f t="shared" si="3978"/>
        <v>14960.4</v>
      </c>
      <c r="BC1613" s="11">
        <f>BC1614</f>
        <v>0</v>
      </c>
      <c r="BD1613" s="11">
        <f>BD1614</f>
        <v>0</v>
      </c>
      <c r="BE1613" s="11">
        <f>BE1614</f>
        <v>0</v>
      </c>
      <c r="BF1613" s="11">
        <f t="shared" si="3979"/>
        <v>14994.5</v>
      </c>
      <c r="BG1613" s="11">
        <f t="shared" si="3980"/>
        <v>14960.4</v>
      </c>
      <c r="BH1613" s="11">
        <f t="shared" si="3981"/>
        <v>14960.4</v>
      </c>
      <c r="BI1613" s="11">
        <f>BI1614</f>
        <v>0</v>
      </c>
      <c r="BJ1613" s="11">
        <f>BJ1614</f>
        <v>0</v>
      </c>
      <c r="BK1613" s="11">
        <f>BK1614</f>
        <v>0</v>
      </c>
      <c r="BL1613" s="11">
        <f t="shared" si="3956"/>
        <v>14994.5</v>
      </c>
      <c r="BM1613" s="11">
        <f>BM1614</f>
        <v>0</v>
      </c>
      <c r="BN1613" s="43">
        <f t="shared" si="3910"/>
        <v>14994.5</v>
      </c>
      <c r="BO1613" s="11">
        <f t="shared" si="3913"/>
        <v>14960.4</v>
      </c>
      <c r="BP1613" s="11">
        <f>BP1614</f>
        <v>0</v>
      </c>
      <c r="BQ1613" s="43">
        <f t="shared" si="3911"/>
        <v>14960.4</v>
      </c>
      <c r="BR1613" s="11">
        <f t="shared" si="3914"/>
        <v>14960.4</v>
      </c>
      <c r="BS1613" s="11">
        <f>BS1614</f>
        <v>0</v>
      </c>
      <c r="BT1613" s="43">
        <f t="shared" si="3912"/>
        <v>14960.4</v>
      </c>
      <c r="BU1613" s="11">
        <f>BU1614</f>
        <v>0</v>
      </c>
      <c r="BV1613" s="21"/>
      <c r="BW1613" s="21"/>
      <c r="BX1613" s="1" t="str">
        <f t="shared" si="3915"/>
        <v/>
      </c>
    </row>
    <row r="1614" spans="1:76" ht="46.8" customHeight="1" x14ac:dyDescent="0.3">
      <c r="A1614" s="62" t="s">
        <v>1032</v>
      </c>
      <c r="B1614" s="63" t="s">
        <v>64</v>
      </c>
      <c r="C1614" s="62" t="s">
        <v>67</v>
      </c>
      <c r="D1614" s="62" t="s">
        <v>188</v>
      </c>
      <c r="E1614" s="64" t="s">
        <v>189</v>
      </c>
      <c r="F1614" s="11">
        <v>14994.5</v>
      </c>
      <c r="G1614" s="11">
        <v>14960.4</v>
      </c>
      <c r="H1614" s="11">
        <v>14960.4</v>
      </c>
      <c r="I1614" s="11"/>
      <c r="J1614" s="11"/>
      <c r="K1614" s="11"/>
      <c r="L1614" s="11">
        <f t="shared" si="3953"/>
        <v>14994.5</v>
      </c>
      <c r="M1614" s="11">
        <f t="shared" si="3954"/>
        <v>14960.4</v>
      </c>
      <c r="N1614" s="11">
        <f t="shared" si="3955"/>
        <v>14960.4</v>
      </c>
      <c r="O1614" s="11"/>
      <c r="P1614" s="11"/>
      <c r="Q1614" s="11"/>
      <c r="R1614" s="11">
        <f t="shared" si="3958"/>
        <v>14994.5</v>
      </c>
      <c r="S1614" s="11">
        <f t="shared" si="3959"/>
        <v>14960.4</v>
      </c>
      <c r="T1614" s="11">
        <f t="shared" si="3960"/>
        <v>14960.4</v>
      </c>
      <c r="U1614" s="11"/>
      <c r="V1614" s="11"/>
      <c r="W1614" s="11"/>
      <c r="X1614" s="11">
        <f t="shared" si="3961"/>
        <v>14994.5</v>
      </c>
      <c r="Y1614" s="11">
        <f t="shared" si="3962"/>
        <v>14960.4</v>
      </c>
      <c r="Z1614" s="11">
        <f t="shared" si="3963"/>
        <v>14960.4</v>
      </c>
      <c r="AA1614" s="11"/>
      <c r="AB1614" s="11"/>
      <c r="AC1614" s="11"/>
      <c r="AD1614" s="11">
        <f t="shared" si="3964"/>
        <v>14994.5</v>
      </c>
      <c r="AE1614" s="11">
        <f t="shared" si="3965"/>
        <v>14960.4</v>
      </c>
      <c r="AF1614" s="11">
        <f t="shared" si="3966"/>
        <v>14960.4</v>
      </c>
      <c r="AG1614" s="11"/>
      <c r="AH1614" s="11">
        <f t="shared" si="3967"/>
        <v>14994.5</v>
      </c>
      <c r="AI1614" s="11">
        <f t="shared" si="3968"/>
        <v>14960.4</v>
      </c>
      <c r="AJ1614" s="11">
        <f t="shared" si="3969"/>
        <v>14960.4</v>
      </c>
      <c r="AK1614" s="11"/>
      <c r="AL1614" s="11"/>
      <c r="AM1614" s="11"/>
      <c r="AN1614" s="11">
        <f t="shared" si="3970"/>
        <v>14994.5</v>
      </c>
      <c r="AO1614" s="11">
        <f t="shared" si="3971"/>
        <v>14960.4</v>
      </c>
      <c r="AP1614" s="11">
        <f t="shared" si="3972"/>
        <v>14960.4</v>
      </c>
      <c r="AQ1614" s="11"/>
      <c r="AR1614" s="11"/>
      <c r="AS1614" s="11"/>
      <c r="AT1614" s="11">
        <f t="shared" si="3973"/>
        <v>14994.5</v>
      </c>
      <c r="AU1614" s="11">
        <f t="shared" si="3974"/>
        <v>14960.4</v>
      </c>
      <c r="AV1614" s="11">
        <f t="shared" si="3975"/>
        <v>14960.4</v>
      </c>
      <c r="AW1614" s="11"/>
      <c r="AX1614" s="11"/>
      <c r="AY1614" s="11"/>
      <c r="AZ1614" s="11">
        <f t="shared" si="3976"/>
        <v>14994.5</v>
      </c>
      <c r="BA1614" s="11">
        <f t="shared" si="3977"/>
        <v>14960.4</v>
      </c>
      <c r="BB1614" s="11">
        <f t="shared" si="3978"/>
        <v>14960.4</v>
      </c>
      <c r="BC1614" s="11"/>
      <c r="BD1614" s="11"/>
      <c r="BE1614" s="11"/>
      <c r="BF1614" s="11">
        <f t="shared" si="3979"/>
        <v>14994.5</v>
      </c>
      <c r="BG1614" s="11">
        <f t="shared" si="3980"/>
        <v>14960.4</v>
      </c>
      <c r="BH1614" s="11">
        <f t="shared" si="3981"/>
        <v>14960.4</v>
      </c>
      <c r="BI1614" s="11"/>
      <c r="BJ1614" s="11"/>
      <c r="BK1614" s="11"/>
      <c r="BL1614" s="11">
        <f t="shared" si="3956"/>
        <v>14994.5</v>
      </c>
      <c r="BM1614" s="11"/>
      <c r="BN1614" s="43">
        <f t="shared" si="3910"/>
        <v>14994.5</v>
      </c>
      <c r="BO1614" s="11">
        <f t="shared" si="3913"/>
        <v>14960.4</v>
      </c>
      <c r="BP1614" s="11"/>
      <c r="BQ1614" s="43">
        <f t="shared" si="3911"/>
        <v>14960.4</v>
      </c>
      <c r="BR1614" s="11">
        <f t="shared" si="3914"/>
        <v>14960.4</v>
      </c>
      <c r="BS1614" s="11"/>
      <c r="BT1614" s="43">
        <f t="shared" si="3912"/>
        <v>14960.4</v>
      </c>
      <c r="BU1614" s="11"/>
      <c r="BV1614" s="21"/>
      <c r="BW1614" s="21"/>
      <c r="BX1614" s="1" t="str">
        <f t="shared" si="3915"/>
        <v>0314</v>
      </c>
    </row>
    <row r="1615" spans="1:76" ht="78" customHeight="1" x14ac:dyDescent="0.3">
      <c r="A1615" s="62" t="s">
        <v>1034</v>
      </c>
      <c r="B1615" s="63"/>
      <c r="C1615" s="62"/>
      <c r="D1615" s="62"/>
      <c r="E1615" s="64" t="s">
        <v>1035</v>
      </c>
      <c r="F1615" s="11">
        <f t="shared" ref="F1615:F1619" si="3984">F1616</f>
        <v>4.0999999999999996</v>
      </c>
      <c r="G1615" s="11">
        <f t="shared" ref="G1615:G1619" si="3985">G1616</f>
        <v>4.2</v>
      </c>
      <c r="H1615" s="11">
        <f t="shared" ref="H1615:H1619" si="3986">H1616</f>
        <v>4.2</v>
      </c>
      <c r="I1615" s="11">
        <f t="shared" ref="I1615:I1619" si="3987">I1616</f>
        <v>0</v>
      </c>
      <c r="J1615" s="11">
        <f t="shared" ref="J1615:J1619" si="3988">J1616</f>
        <v>0</v>
      </c>
      <c r="K1615" s="11">
        <f t="shared" ref="K1615:K1619" si="3989">K1616</f>
        <v>0</v>
      </c>
      <c r="L1615" s="11">
        <f t="shared" si="3953"/>
        <v>4.0999999999999996</v>
      </c>
      <c r="M1615" s="11">
        <f t="shared" si="3954"/>
        <v>4.2</v>
      </c>
      <c r="N1615" s="11">
        <f t="shared" si="3955"/>
        <v>4.2</v>
      </c>
      <c r="O1615" s="11">
        <f t="shared" ref="O1615:O1619" si="3990">O1616</f>
        <v>0</v>
      </c>
      <c r="P1615" s="11">
        <f t="shared" ref="P1615:P1619" si="3991">P1616</f>
        <v>0</v>
      </c>
      <c r="Q1615" s="11">
        <f t="shared" ref="Q1615:Q1619" si="3992">Q1616</f>
        <v>0</v>
      </c>
      <c r="R1615" s="11">
        <f t="shared" si="3958"/>
        <v>4.0999999999999996</v>
      </c>
      <c r="S1615" s="11">
        <f t="shared" si="3959"/>
        <v>4.2</v>
      </c>
      <c r="T1615" s="11">
        <f t="shared" si="3960"/>
        <v>4.2</v>
      </c>
      <c r="U1615" s="11">
        <f t="shared" ref="U1615:U1619" si="3993">U1616</f>
        <v>0</v>
      </c>
      <c r="V1615" s="11">
        <f t="shared" ref="V1615:V1619" si="3994">V1616</f>
        <v>0</v>
      </c>
      <c r="W1615" s="11">
        <f t="shared" ref="W1615:W1619" si="3995">W1616</f>
        <v>0</v>
      </c>
      <c r="X1615" s="11">
        <f t="shared" si="3961"/>
        <v>4.0999999999999996</v>
      </c>
      <c r="Y1615" s="11">
        <f t="shared" si="3962"/>
        <v>4.2</v>
      </c>
      <c r="Z1615" s="11">
        <f t="shared" si="3963"/>
        <v>4.2</v>
      </c>
      <c r="AA1615" s="11">
        <f t="shared" ref="AA1615:AA1619" si="3996">AA1616</f>
        <v>0</v>
      </c>
      <c r="AB1615" s="11">
        <f t="shared" ref="AB1615:AB1619" si="3997">AB1616</f>
        <v>0</v>
      </c>
      <c r="AC1615" s="11">
        <f t="shared" ref="AC1615:AC1619" si="3998">AC1616</f>
        <v>0</v>
      </c>
      <c r="AD1615" s="11">
        <f t="shared" si="3964"/>
        <v>4.0999999999999996</v>
      </c>
      <c r="AE1615" s="11">
        <f t="shared" si="3965"/>
        <v>4.2</v>
      </c>
      <c r="AF1615" s="11">
        <f t="shared" si="3966"/>
        <v>4.2</v>
      </c>
      <c r="AG1615" s="11">
        <f t="shared" ref="AG1615:AG1619" si="3999">AG1616</f>
        <v>0</v>
      </c>
      <c r="AH1615" s="11">
        <f t="shared" si="3967"/>
        <v>4.0999999999999996</v>
      </c>
      <c r="AI1615" s="11">
        <f t="shared" si="3968"/>
        <v>4.2</v>
      </c>
      <c r="AJ1615" s="11">
        <f t="shared" si="3969"/>
        <v>4.2</v>
      </c>
      <c r="AK1615" s="11">
        <f t="shared" ref="AK1615:AK1619" si="4000">AK1616</f>
        <v>0</v>
      </c>
      <c r="AL1615" s="11">
        <f t="shared" ref="AL1615:AL1619" si="4001">AL1616</f>
        <v>0</v>
      </c>
      <c r="AM1615" s="11">
        <f t="shared" ref="AM1615:AM1619" si="4002">AM1616</f>
        <v>0</v>
      </c>
      <c r="AN1615" s="11">
        <f t="shared" si="3970"/>
        <v>4.0999999999999996</v>
      </c>
      <c r="AO1615" s="11">
        <f t="shared" si="3971"/>
        <v>4.2</v>
      </c>
      <c r="AP1615" s="11">
        <f t="shared" si="3972"/>
        <v>4.2</v>
      </c>
      <c r="AQ1615" s="11">
        <f t="shared" ref="AQ1615:AQ1619" si="4003">AQ1616</f>
        <v>0</v>
      </c>
      <c r="AR1615" s="11">
        <f t="shared" ref="AR1615:AR1619" si="4004">AR1616</f>
        <v>0</v>
      </c>
      <c r="AS1615" s="11">
        <f t="shared" ref="AS1615:AS1619" si="4005">AS1616</f>
        <v>0</v>
      </c>
      <c r="AT1615" s="11">
        <f t="shared" si="3973"/>
        <v>4.0999999999999996</v>
      </c>
      <c r="AU1615" s="11">
        <f t="shared" si="3974"/>
        <v>4.2</v>
      </c>
      <c r="AV1615" s="11">
        <f t="shared" si="3975"/>
        <v>4.2</v>
      </c>
      <c r="AW1615" s="11">
        <f t="shared" ref="AW1615:AW1619" si="4006">AW1616</f>
        <v>0</v>
      </c>
      <c r="AX1615" s="11">
        <f t="shared" ref="AX1615:AX1619" si="4007">AX1616</f>
        <v>0</v>
      </c>
      <c r="AY1615" s="11">
        <f t="shared" ref="AY1615:AY1619" si="4008">AY1616</f>
        <v>0</v>
      </c>
      <c r="AZ1615" s="11">
        <f t="shared" si="3976"/>
        <v>4.0999999999999996</v>
      </c>
      <c r="BA1615" s="11">
        <f t="shared" si="3977"/>
        <v>4.2</v>
      </c>
      <c r="BB1615" s="11">
        <f t="shared" si="3978"/>
        <v>4.2</v>
      </c>
      <c r="BC1615" s="11">
        <f t="shared" ref="BC1615:BC1619" si="4009">BC1616</f>
        <v>0</v>
      </c>
      <c r="BD1615" s="11">
        <f t="shared" ref="BD1615:BD1619" si="4010">BD1616</f>
        <v>0</v>
      </c>
      <c r="BE1615" s="11">
        <f t="shared" ref="BE1615:BE1619" si="4011">BE1616</f>
        <v>0</v>
      </c>
      <c r="BF1615" s="11">
        <f t="shared" si="3979"/>
        <v>4.0999999999999996</v>
      </c>
      <c r="BG1615" s="11">
        <f t="shared" si="3980"/>
        <v>4.2</v>
      </c>
      <c r="BH1615" s="11">
        <f t="shared" si="3981"/>
        <v>4.2</v>
      </c>
      <c r="BI1615" s="11">
        <f t="shared" ref="BI1615:BI1619" si="4012">BI1616</f>
        <v>0</v>
      </c>
      <c r="BJ1615" s="11">
        <f t="shared" ref="BJ1615:BJ1619" si="4013">BJ1616</f>
        <v>0</v>
      </c>
      <c r="BK1615" s="11">
        <f t="shared" ref="BK1615:BK1619" si="4014">BK1616</f>
        <v>0</v>
      </c>
      <c r="BL1615" s="11">
        <f t="shared" si="3956"/>
        <v>4.0999999999999996</v>
      </c>
      <c r="BM1615" s="11">
        <f t="shared" ref="BM1615:BM1619" si="4015">BM1616</f>
        <v>0</v>
      </c>
      <c r="BN1615" s="43">
        <f t="shared" si="3910"/>
        <v>4.0999999999999996</v>
      </c>
      <c r="BO1615" s="11">
        <f t="shared" si="3913"/>
        <v>4.2</v>
      </c>
      <c r="BP1615" s="11">
        <f t="shared" ref="BP1615:BU1619" si="4016">BP1616</f>
        <v>0</v>
      </c>
      <c r="BQ1615" s="43">
        <f t="shared" si="3911"/>
        <v>4.2</v>
      </c>
      <c r="BR1615" s="11">
        <f t="shared" si="3914"/>
        <v>4.2</v>
      </c>
      <c r="BS1615" s="11">
        <f t="shared" si="4016"/>
        <v>0</v>
      </c>
      <c r="BT1615" s="43">
        <f t="shared" si="3912"/>
        <v>4.2</v>
      </c>
      <c r="BU1615" s="11">
        <f t="shared" si="4016"/>
        <v>0</v>
      </c>
      <c r="BV1615" s="21"/>
      <c r="BW1615" s="21"/>
      <c r="BX1615" s="1" t="str">
        <f t="shared" si="3915"/>
        <v/>
      </c>
    </row>
    <row r="1616" spans="1:76" ht="31.2" customHeight="1" x14ac:dyDescent="0.3">
      <c r="A1616" s="62" t="s">
        <v>1034</v>
      </c>
      <c r="B1616" s="63" t="s">
        <v>64</v>
      </c>
      <c r="C1616" s="62"/>
      <c r="D1616" s="62"/>
      <c r="E1616" s="64" t="s">
        <v>65</v>
      </c>
      <c r="F1616" s="11">
        <f t="shared" si="3984"/>
        <v>4.0999999999999996</v>
      </c>
      <c r="G1616" s="11">
        <f t="shared" si="3985"/>
        <v>4.2</v>
      </c>
      <c r="H1616" s="11">
        <f t="shared" si="3986"/>
        <v>4.2</v>
      </c>
      <c r="I1616" s="11">
        <f t="shared" si="3987"/>
        <v>0</v>
      </c>
      <c r="J1616" s="11">
        <f t="shared" si="3988"/>
        <v>0</v>
      </c>
      <c r="K1616" s="11">
        <f t="shared" si="3989"/>
        <v>0</v>
      </c>
      <c r="L1616" s="11">
        <f t="shared" si="3953"/>
        <v>4.0999999999999996</v>
      </c>
      <c r="M1616" s="11">
        <f t="shared" si="3954"/>
        <v>4.2</v>
      </c>
      <c r="N1616" s="11">
        <f t="shared" si="3955"/>
        <v>4.2</v>
      </c>
      <c r="O1616" s="11">
        <f t="shared" si="3990"/>
        <v>0</v>
      </c>
      <c r="P1616" s="11">
        <f t="shared" si="3991"/>
        <v>0</v>
      </c>
      <c r="Q1616" s="11">
        <f t="shared" si="3992"/>
        <v>0</v>
      </c>
      <c r="R1616" s="11">
        <f t="shared" si="3958"/>
        <v>4.0999999999999996</v>
      </c>
      <c r="S1616" s="11">
        <f t="shared" si="3959"/>
        <v>4.2</v>
      </c>
      <c r="T1616" s="11">
        <f t="shared" si="3960"/>
        <v>4.2</v>
      </c>
      <c r="U1616" s="11">
        <f t="shared" si="3993"/>
        <v>0</v>
      </c>
      <c r="V1616" s="11">
        <f t="shared" si="3994"/>
        <v>0</v>
      </c>
      <c r="W1616" s="11">
        <f t="shared" si="3995"/>
        <v>0</v>
      </c>
      <c r="X1616" s="11">
        <f t="shared" si="3961"/>
        <v>4.0999999999999996</v>
      </c>
      <c r="Y1616" s="11">
        <f t="shared" si="3962"/>
        <v>4.2</v>
      </c>
      <c r="Z1616" s="11">
        <f t="shared" si="3963"/>
        <v>4.2</v>
      </c>
      <c r="AA1616" s="11">
        <f t="shared" si="3996"/>
        <v>0</v>
      </c>
      <c r="AB1616" s="11">
        <f t="shared" si="3997"/>
        <v>0</v>
      </c>
      <c r="AC1616" s="11">
        <f t="shared" si="3998"/>
        <v>0</v>
      </c>
      <c r="AD1616" s="11">
        <f t="shared" si="3964"/>
        <v>4.0999999999999996</v>
      </c>
      <c r="AE1616" s="11">
        <f t="shared" si="3965"/>
        <v>4.2</v>
      </c>
      <c r="AF1616" s="11">
        <f t="shared" si="3966"/>
        <v>4.2</v>
      </c>
      <c r="AG1616" s="11">
        <f t="shared" si="3999"/>
        <v>0</v>
      </c>
      <c r="AH1616" s="11">
        <f t="shared" si="3967"/>
        <v>4.0999999999999996</v>
      </c>
      <c r="AI1616" s="11">
        <f t="shared" si="3968"/>
        <v>4.2</v>
      </c>
      <c r="AJ1616" s="11">
        <f t="shared" si="3969"/>
        <v>4.2</v>
      </c>
      <c r="AK1616" s="11">
        <f t="shared" si="4000"/>
        <v>0</v>
      </c>
      <c r="AL1616" s="11">
        <f t="shared" si="4001"/>
        <v>0</v>
      </c>
      <c r="AM1616" s="11">
        <f t="shared" si="4002"/>
        <v>0</v>
      </c>
      <c r="AN1616" s="11">
        <f t="shared" si="3970"/>
        <v>4.0999999999999996</v>
      </c>
      <c r="AO1616" s="11">
        <f t="shared" si="3971"/>
        <v>4.2</v>
      </c>
      <c r="AP1616" s="11">
        <f t="shared" si="3972"/>
        <v>4.2</v>
      </c>
      <c r="AQ1616" s="11">
        <f t="shared" si="4003"/>
        <v>0</v>
      </c>
      <c r="AR1616" s="11">
        <f t="shared" si="4004"/>
        <v>0</v>
      </c>
      <c r="AS1616" s="11">
        <f t="shared" si="4005"/>
        <v>0</v>
      </c>
      <c r="AT1616" s="11">
        <f t="shared" si="3973"/>
        <v>4.0999999999999996</v>
      </c>
      <c r="AU1616" s="11">
        <f t="shared" si="3974"/>
        <v>4.2</v>
      </c>
      <c r="AV1616" s="11">
        <f t="shared" si="3975"/>
        <v>4.2</v>
      </c>
      <c r="AW1616" s="11">
        <f t="shared" si="4006"/>
        <v>0</v>
      </c>
      <c r="AX1616" s="11">
        <f t="shared" si="4007"/>
        <v>0</v>
      </c>
      <c r="AY1616" s="11">
        <f t="shared" si="4008"/>
        <v>0</v>
      </c>
      <c r="AZ1616" s="11">
        <f t="shared" si="3976"/>
        <v>4.0999999999999996</v>
      </c>
      <c r="BA1616" s="11">
        <f t="shared" si="3977"/>
        <v>4.2</v>
      </c>
      <c r="BB1616" s="11">
        <f t="shared" si="3978"/>
        <v>4.2</v>
      </c>
      <c r="BC1616" s="11">
        <f t="shared" si="4009"/>
        <v>0</v>
      </c>
      <c r="BD1616" s="11">
        <f t="shared" si="4010"/>
        <v>0</v>
      </c>
      <c r="BE1616" s="11">
        <f t="shared" si="4011"/>
        <v>0</v>
      </c>
      <c r="BF1616" s="11">
        <f t="shared" si="3979"/>
        <v>4.0999999999999996</v>
      </c>
      <c r="BG1616" s="11">
        <f t="shared" si="3980"/>
        <v>4.2</v>
      </c>
      <c r="BH1616" s="11">
        <f t="shared" si="3981"/>
        <v>4.2</v>
      </c>
      <c r="BI1616" s="11">
        <f t="shared" si="4012"/>
        <v>0</v>
      </c>
      <c r="BJ1616" s="11">
        <f t="shared" si="4013"/>
        <v>0</v>
      </c>
      <c r="BK1616" s="11">
        <f t="shared" si="4014"/>
        <v>0</v>
      </c>
      <c r="BL1616" s="11">
        <f t="shared" si="3956"/>
        <v>4.0999999999999996</v>
      </c>
      <c r="BM1616" s="11">
        <f t="shared" si="4015"/>
        <v>0</v>
      </c>
      <c r="BN1616" s="43">
        <f t="shared" si="3910"/>
        <v>4.0999999999999996</v>
      </c>
      <c r="BO1616" s="11">
        <f t="shared" si="3913"/>
        <v>4.2</v>
      </c>
      <c r="BP1616" s="11">
        <f t="shared" si="4016"/>
        <v>0</v>
      </c>
      <c r="BQ1616" s="43">
        <f t="shared" si="3911"/>
        <v>4.2</v>
      </c>
      <c r="BR1616" s="11">
        <f t="shared" si="3914"/>
        <v>4.2</v>
      </c>
      <c r="BS1616" s="11">
        <f t="shared" si="4016"/>
        <v>0</v>
      </c>
      <c r="BT1616" s="43">
        <f t="shared" si="3912"/>
        <v>4.2</v>
      </c>
      <c r="BU1616" s="11">
        <f t="shared" si="4016"/>
        <v>0</v>
      </c>
      <c r="BV1616" s="21"/>
      <c r="BW1616" s="21"/>
      <c r="BX1616" s="1" t="str">
        <f t="shared" si="3915"/>
        <v/>
      </c>
    </row>
    <row r="1617" spans="1:76" ht="15.6" customHeight="1" x14ac:dyDescent="0.3">
      <c r="A1617" s="62" t="s">
        <v>1034</v>
      </c>
      <c r="B1617" s="63">
        <v>200</v>
      </c>
      <c r="C1617" s="62" t="s">
        <v>43</v>
      </c>
      <c r="D1617" s="62" t="s">
        <v>44</v>
      </c>
      <c r="E1617" s="64" t="s">
        <v>45</v>
      </c>
      <c r="F1617" s="11">
        <v>4.0999999999999996</v>
      </c>
      <c r="G1617" s="11">
        <v>4.2</v>
      </c>
      <c r="H1617" s="11">
        <v>4.2</v>
      </c>
      <c r="I1617" s="11"/>
      <c r="J1617" s="11"/>
      <c r="K1617" s="11"/>
      <c r="L1617" s="11">
        <f t="shared" si="3953"/>
        <v>4.0999999999999996</v>
      </c>
      <c r="M1617" s="11">
        <f t="shared" si="3954"/>
        <v>4.2</v>
      </c>
      <c r="N1617" s="11">
        <f t="shared" si="3955"/>
        <v>4.2</v>
      </c>
      <c r="O1617" s="11"/>
      <c r="P1617" s="11"/>
      <c r="Q1617" s="11"/>
      <c r="R1617" s="11">
        <f t="shared" si="3958"/>
        <v>4.0999999999999996</v>
      </c>
      <c r="S1617" s="11">
        <f t="shared" si="3959"/>
        <v>4.2</v>
      </c>
      <c r="T1617" s="11">
        <f t="shared" si="3960"/>
        <v>4.2</v>
      </c>
      <c r="U1617" s="11"/>
      <c r="V1617" s="11"/>
      <c r="W1617" s="11"/>
      <c r="X1617" s="11">
        <f t="shared" si="3961"/>
        <v>4.0999999999999996</v>
      </c>
      <c r="Y1617" s="11">
        <f t="shared" si="3962"/>
        <v>4.2</v>
      </c>
      <c r="Z1617" s="11">
        <f t="shared" si="3963"/>
        <v>4.2</v>
      </c>
      <c r="AA1617" s="11"/>
      <c r="AB1617" s="11"/>
      <c r="AC1617" s="11"/>
      <c r="AD1617" s="11">
        <f t="shared" si="3964"/>
        <v>4.0999999999999996</v>
      </c>
      <c r="AE1617" s="11">
        <f t="shared" si="3965"/>
        <v>4.2</v>
      </c>
      <c r="AF1617" s="11">
        <f t="shared" si="3966"/>
        <v>4.2</v>
      </c>
      <c r="AG1617" s="11"/>
      <c r="AH1617" s="11">
        <f t="shared" si="3967"/>
        <v>4.0999999999999996</v>
      </c>
      <c r="AI1617" s="11">
        <f t="shared" si="3968"/>
        <v>4.2</v>
      </c>
      <c r="AJ1617" s="11">
        <f t="shared" si="3969"/>
        <v>4.2</v>
      </c>
      <c r="AK1617" s="11"/>
      <c r="AL1617" s="11"/>
      <c r="AM1617" s="11"/>
      <c r="AN1617" s="11">
        <f t="shared" si="3970"/>
        <v>4.0999999999999996</v>
      </c>
      <c r="AO1617" s="11">
        <f t="shared" si="3971"/>
        <v>4.2</v>
      </c>
      <c r="AP1617" s="11">
        <f t="shared" si="3972"/>
        <v>4.2</v>
      </c>
      <c r="AQ1617" s="11"/>
      <c r="AR1617" s="11"/>
      <c r="AS1617" s="11"/>
      <c r="AT1617" s="11">
        <f t="shared" si="3973"/>
        <v>4.0999999999999996</v>
      </c>
      <c r="AU1617" s="11">
        <f t="shared" si="3974"/>
        <v>4.2</v>
      </c>
      <c r="AV1617" s="11">
        <f t="shared" si="3975"/>
        <v>4.2</v>
      </c>
      <c r="AW1617" s="11"/>
      <c r="AX1617" s="11"/>
      <c r="AY1617" s="11"/>
      <c r="AZ1617" s="11">
        <f t="shared" si="3976"/>
        <v>4.0999999999999996</v>
      </c>
      <c r="BA1617" s="11">
        <f t="shared" si="3977"/>
        <v>4.2</v>
      </c>
      <c r="BB1617" s="11">
        <f t="shared" si="3978"/>
        <v>4.2</v>
      </c>
      <c r="BC1617" s="11"/>
      <c r="BD1617" s="11"/>
      <c r="BE1617" s="11"/>
      <c r="BF1617" s="11">
        <f t="shared" si="3979"/>
        <v>4.0999999999999996</v>
      </c>
      <c r="BG1617" s="11">
        <f t="shared" si="3980"/>
        <v>4.2</v>
      </c>
      <c r="BH1617" s="11">
        <f t="shared" si="3981"/>
        <v>4.2</v>
      </c>
      <c r="BI1617" s="11"/>
      <c r="BJ1617" s="11"/>
      <c r="BK1617" s="11"/>
      <c r="BL1617" s="11">
        <f t="shared" si="3956"/>
        <v>4.0999999999999996</v>
      </c>
      <c r="BM1617" s="11"/>
      <c r="BN1617" s="43">
        <f t="shared" si="3910"/>
        <v>4.0999999999999996</v>
      </c>
      <c r="BO1617" s="11">
        <f t="shared" si="3913"/>
        <v>4.2</v>
      </c>
      <c r="BP1617" s="11"/>
      <c r="BQ1617" s="43">
        <f t="shared" si="3911"/>
        <v>4.2</v>
      </c>
      <c r="BR1617" s="11">
        <f t="shared" si="3914"/>
        <v>4.2</v>
      </c>
      <c r="BS1617" s="11"/>
      <c r="BT1617" s="43">
        <f t="shared" si="3912"/>
        <v>4.2</v>
      </c>
      <c r="BU1617" s="11"/>
      <c r="BV1617" s="21"/>
      <c r="BW1617" s="21"/>
      <c r="BX1617" s="1" t="str">
        <f t="shared" si="3915"/>
        <v>0113</v>
      </c>
    </row>
    <row r="1618" spans="1:76" ht="62.4" customHeight="1" x14ac:dyDescent="0.3">
      <c r="A1618" s="62" t="s">
        <v>1036</v>
      </c>
      <c r="B1618" s="63"/>
      <c r="C1618" s="62"/>
      <c r="D1618" s="62"/>
      <c r="E1618" s="64" t="s">
        <v>1037</v>
      </c>
      <c r="F1618" s="11">
        <f t="shared" si="3984"/>
        <v>210.5</v>
      </c>
      <c r="G1618" s="11">
        <f t="shared" si="3985"/>
        <v>4334.3</v>
      </c>
      <c r="H1618" s="11">
        <f t="shared" si="3986"/>
        <v>3847.2</v>
      </c>
      <c r="I1618" s="11">
        <f t="shared" si="3987"/>
        <v>0</v>
      </c>
      <c r="J1618" s="11">
        <f t="shared" si="3988"/>
        <v>0</v>
      </c>
      <c r="K1618" s="11">
        <f t="shared" si="3989"/>
        <v>0</v>
      </c>
      <c r="L1618" s="11">
        <f t="shared" si="3953"/>
        <v>210.5</v>
      </c>
      <c r="M1618" s="11">
        <f t="shared" si="3954"/>
        <v>4334.3</v>
      </c>
      <c r="N1618" s="11">
        <f t="shared" si="3955"/>
        <v>3847.2</v>
      </c>
      <c r="O1618" s="11">
        <f t="shared" si="3990"/>
        <v>0</v>
      </c>
      <c r="P1618" s="11">
        <f t="shared" si="3991"/>
        <v>0</v>
      </c>
      <c r="Q1618" s="11">
        <f t="shared" si="3992"/>
        <v>0</v>
      </c>
      <c r="R1618" s="11">
        <f t="shared" si="3958"/>
        <v>210.5</v>
      </c>
      <c r="S1618" s="11">
        <f t="shared" si="3959"/>
        <v>4334.3</v>
      </c>
      <c r="T1618" s="11">
        <f t="shared" si="3960"/>
        <v>3847.2</v>
      </c>
      <c r="U1618" s="11">
        <f t="shared" si="3993"/>
        <v>0</v>
      </c>
      <c r="V1618" s="11">
        <f t="shared" si="3994"/>
        <v>0</v>
      </c>
      <c r="W1618" s="11">
        <f t="shared" si="3995"/>
        <v>0</v>
      </c>
      <c r="X1618" s="11">
        <f t="shared" si="3961"/>
        <v>210.5</v>
      </c>
      <c r="Y1618" s="11">
        <f t="shared" si="3962"/>
        <v>4334.3</v>
      </c>
      <c r="Z1618" s="11">
        <f t="shared" si="3963"/>
        <v>3847.2</v>
      </c>
      <c r="AA1618" s="11">
        <f t="shared" si="3996"/>
        <v>0</v>
      </c>
      <c r="AB1618" s="11">
        <f t="shared" si="3997"/>
        <v>0</v>
      </c>
      <c r="AC1618" s="11">
        <f t="shared" si="3998"/>
        <v>0</v>
      </c>
      <c r="AD1618" s="11">
        <f t="shared" si="3964"/>
        <v>210.5</v>
      </c>
      <c r="AE1618" s="11">
        <f t="shared" si="3965"/>
        <v>4334.3</v>
      </c>
      <c r="AF1618" s="11">
        <f t="shared" si="3966"/>
        <v>3847.2</v>
      </c>
      <c r="AG1618" s="11">
        <f t="shared" si="3999"/>
        <v>0</v>
      </c>
      <c r="AH1618" s="11">
        <f t="shared" si="3967"/>
        <v>210.5</v>
      </c>
      <c r="AI1618" s="11">
        <f t="shared" si="3968"/>
        <v>4334.3</v>
      </c>
      <c r="AJ1618" s="11">
        <f t="shared" si="3969"/>
        <v>3847.2</v>
      </c>
      <c r="AK1618" s="11">
        <f t="shared" si="4000"/>
        <v>0</v>
      </c>
      <c r="AL1618" s="11">
        <f t="shared" si="4001"/>
        <v>0</v>
      </c>
      <c r="AM1618" s="11">
        <f t="shared" si="4002"/>
        <v>0</v>
      </c>
      <c r="AN1618" s="11">
        <f t="shared" si="3970"/>
        <v>210.5</v>
      </c>
      <c r="AO1618" s="11">
        <f t="shared" si="3971"/>
        <v>4334.3</v>
      </c>
      <c r="AP1618" s="11">
        <f t="shared" si="3972"/>
        <v>3847.2</v>
      </c>
      <c r="AQ1618" s="11">
        <f t="shared" si="4003"/>
        <v>0</v>
      </c>
      <c r="AR1618" s="11">
        <f t="shared" si="4004"/>
        <v>0</v>
      </c>
      <c r="AS1618" s="11">
        <f t="shared" si="4005"/>
        <v>0</v>
      </c>
      <c r="AT1618" s="11">
        <f t="shared" si="3973"/>
        <v>210.5</v>
      </c>
      <c r="AU1618" s="11">
        <f t="shared" si="3974"/>
        <v>4334.3</v>
      </c>
      <c r="AV1618" s="11">
        <f t="shared" si="3975"/>
        <v>3847.2</v>
      </c>
      <c r="AW1618" s="11">
        <f t="shared" si="4006"/>
        <v>0</v>
      </c>
      <c r="AX1618" s="11">
        <f t="shared" si="4007"/>
        <v>0</v>
      </c>
      <c r="AY1618" s="11">
        <f t="shared" si="4008"/>
        <v>0</v>
      </c>
      <c r="AZ1618" s="11">
        <f t="shared" si="3976"/>
        <v>210.5</v>
      </c>
      <c r="BA1618" s="11">
        <f t="shared" si="3977"/>
        <v>4334.3</v>
      </c>
      <c r="BB1618" s="11">
        <f t="shared" si="3978"/>
        <v>3847.2</v>
      </c>
      <c r="BC1618" s="11">
        <f t="shared" si="4009"/>
        <v>0</v>
      </c>
      <c r="BD1618" s="11">
        <f t="shared" si="4010"/>
        <v>0</v>
      </c>
      <c r="BE1618" s="11">
        <f t="shared" si="4011"/>
        <v>0</v>
      </c>
      <c r="BF1618" s="11">
        <f t="shared" si="3979"/>
        <v>210.5</v>
      </c>
      <c r="BG1618" s="11">
        <f t="shared" si="3980"/>
        <v>4334.3</v>
      </c>
      <c r="BH1618" s="11">
        <f t="shared" si="3981"/>
        <v>3847.2</v>
      </c>
      <c r="BI1618" s="11">
        <f t="shared" si="4012"/>
        <v>0</v>
      </c>
      <c r="BJ1618" s="11">
        <f t="shared" si="4013"/>
        <v>0</v>
      </c>
      <c r="BK1618" s="11">
        <f t="shared" si="4014"/>
        <v>0</v>
      </c>
      <c r="BL1618" s="11">
        <f t="shared" si="3956"/>
        <v>210.5</v>
      </c>
      <c r="BM1618" s="11">
        <f t="shared" si="4015"/>
        <v>0</v>
      </c>
      <c r="BN1618" s="43">
        <f t="shared" si="3910"/>
        <v>210.5</v>
      </c>
      <c r="BO1618" s="11">
        <f t="shared" si="3913"/>
        <v>4334.3</v>
      </c>
      <c r="BP1618" s="11">
        <f t="shared" si="4016"/>
        <v>0</v>
      </c>
      <c r="BQ1618" s="43">
        <f t="shared" si="3911"/>
        <v>4334.3</v>
      </c>
      <c r="BR1618" s="11">
        <f t="shared" si="3914"/>
        <v>3847.2</v>
      </c>
      <c r="BS1618" s="11">
        <f t="shared" si="4016"/>
        <v>0</v>
      </c>
      <c r="BT1618" s="43">
        <f t="shared" si="3912"/>
        <v>3847.2</v>
      </c>
      <c r="BU1618" s="11">
        <f t="shared" si="4016"/>
        <v>0</v>
      </c>
      <c r="BV1618" s="21"/>
      <c r="BW1618" s="21"/>
      <c r="BX1618" s="1" t="str">
        <f t="shared" si="3915"/>
        <v/>
      </c>
    </row>
    <row r="1619" spans="1:76" ht="31.2" customHeight="1" x14ac:dyDescent="0.3">
      <c r="A1619" s="62" t="s">
        <v>1036</v>
      </c>
      <c r="B1619" s="63" t="s">
        <v>64</v>
      </c>
      <c r="C1619" s="62"/>
      <c r="D1619" s="62"/>
      <c r="E1619" s="64" t="s">
        <v>65</v>
      </c>
      <c r="F1619" s="11">
        <f t="shared" si="3984"/>
        <v>210.5</v>
      </c>
      <c r="G1619" s="11">
        <f t="shared" si="3985"/>
        <v>4334.3</v>
      </c>
      <c r="H1619" s="11">
        <f t="shared" si="3986"/>
        <v>3847.2</v>
      </c>
      <c r="I1619" s="11">
        <f t="shared" si="3987"/>
        <v>0</v>
      </c>
      <c r="J1619" s="11">
        <f t="shared" si="3988"/>
        <v>0</v>
      </c>
      <c r="K1619" s="11">
        <f t="shared" si="3989"/>
        <v>0</v>
      </c>
      <c r="L1619" s="11">
        <f t="shared" si="3953"/>
        <v>210.5</v>
      </c>
      <c r="M1619" s="11">
        <f t="shared" si="3954"/>
        <v>4334.3</v>
      </c>
      <c r="N1619" s="11">
        <f t="shared" si="3955"/>
        <v>3847.2</v>
      </c>
      <c r="O1619" s="11">
        <f t="shared" si="3990"/>
        <v>0</v>
      </c>
      <c r="P1619" s="11">
        <f t="shared" si="3991"/>
        <v>0</v>
      </c>
      <c r="Q1619" s="11">
        <f t="shared" si="3992"/>
        <v>0</v>
      </c>
      <c r="R1619" s="11">
        <f t="shared" si="3958"/>
        <v>210.5</v>
      </c>
      <c r="S1619" s="11">
        <f t="shared" si="3959"/>
        <v>4334.3</v>
      </c>
      <c r="T1619" s="11">
        <f t="shared" si="3960"/>
        <v>3847.2</v>
      </c>
      <c r="U1619" s="11">
        <f t="shared" si="3993"/>
        <v>0</v>
      </c>
      <c r="V1619" s="11">
        <f t="shared" si="3994"/>
        <v>0</v>
      </c>
      <c r="W1619" s="11">
        <f t="shared" si="3995"/>
        <v>0</v>
      </c>
      <c r="X1619" s="11">
        <f t="shared" si="3961"/>
        <v>210.5</v>
      </c>
      <c r="Y1619" s="11">
        <f t="shared" si="3962"/>
        <v>4334.3</v>
      </c>
      <c r="Z1619" s="11">
        <f t="shared" si="3963"/>
        <v>3847.2</v>
      </c>
      <c r="AA1619" s="11">
        <f t="shared" si="3996"/>
        <v>0</v>
      </c>
      <c r="AB1619" s="11">
        <f t="shared" si="3997"/>
        <v>0</v>
      </c>
      <c r="AC1619" s="11">
        <f t="shared" si="3998"/>
        <v>0</v>
      </c>
      <c r="AD1619" s="11">
        <f t="shared" si="3964"/>
        <v>210.5</v>
      </c>
      <c r="AE1619" s="11">
        <f t="shared" si="3965"/>
        <v>4334.3</v>
      </c>
      <c r="AF1619" s="11">
        <f t="shared" si="3966"/>
        <v>3847.2</v>
      </c>
      <c r="AG1619" s="11">
        <f t="shared" si="3999"/>
        <v>0</v>
      </c>
      <c r="AH1619" s="11">
        <f t="shared" si="3967"/>
        <v>210.5</v>
      </c>
      <c r="AI1619" s="11">
        <f t="shared" si="3968"/>
        <v>4334.3</v>
      </c>
      <c r="AJ1619" s="11">
        <f t="shared" si="3969"/>
        <v>3847.2</v>
      </c>
      <c r="AK1619" s="11">
        <f t="shared" si="4000"/>
        <v>0</v>
      </c>
      <c r="AL1619" s="11">
        <f t="shared" si="4001"/>
        <v>0</v>
      </c>
      <c r="AM1619" s="11">
        <f t="shared" si="4002"/>
        <v>0</v>
      </c>
      <c r="AN1619" s="11">
        <f t="shared" si="3970"/>
        <v>210.5</v>
      </c>
      <c r="AO1619" s="11">
        <f t="shared" si="3971"/>
        <v>4334.3</v>
      </c>
      <c r="AP1619" s="11">
        <f t="shared" si="3972"/>
        <v>3847.2</v>
      </c>
      <c r="AQ1619" s="11">
        <f t="shared" si="4003"/>
        <v>0</v>
      </c>
      <c r="AR1619" s="11">
        <f t="shared" si="4004"/>
        <v>0</v>
      </c>
      <c r="AS1619" s="11">
        <f t="shared" si="4005"/>
        <v>0</v>
      </c>
      <c r="AT1619" s="11">
        <f t="shared" si="3973"/>
        <v>210.5</v>
      </c>
      <c r="AU1619" s="11">
        <f t="shared" si="3974"/>
        <v>4334.3</v>
      </c>
      <c r="AV1619" s="11">
        <f t="shared" si="3975"/>
        <v>3847.2</v>
      </c>
      <c r="AW1619" s="11">
        <f t="shared" si="4006"/>
        <v>0</v>
      </c>
      <c r="AX1619" s="11">
        <f t="shared" si="4007"/>
        <v>0</v>
      </c>
      <c r="AY1619" s="11">
        <f t="shared" si="4008"/>
        <v>0</v>
      </c>
      <c r="AZ1619" s="11">
        <f t="shared" si="3976"/>
        <v>210.5</v>
      </c>
      <c r="BA1619" s="11">
        <f t="shared" si="3977"/>
        <v>4334.3</v>
      </c>
      <c r="BB1619" s="11">
        <f t="shared" si="3978"/>
        <v>3847.2</v>
      </c>
      <c r="BC1619" s="11">
        <f t="shared" si="4009"/>
        <v>0</v>
      </c>
      <c r="BD1619" s="11">
        <f t="shared" si="4010"/>
        <v>0</v>
      </c>
      <c r="BE1619" s="11">
        <f t="shared" si="4011"/>
        <v>0</v>
      </c>
      <c r="BF1619" s="11">
        <f t="shared" si="3979"/>
        <v>210.5</v>
      </c>
      <c r="BG1619" s="11">
        <f t="shared" si="3980"/>
        <v>4334.3</v>
      </c>
      <c r="BH1619" s="11">
        <f t="shared" si="3981"/>
        <v>3847.2</v>
      </c>
      <c r="BI1619" s="11">
        <f t="shared" si="4012"/>
        <v>0</v>
      </c>
      <c r="BJ1619" s="11">
        <f t="shared" si="4013"/>
        <v>0</v>
      </c>
      <c r="BK1619" s="11">
        <f t="shared" si="4014"/>
        <v>0</v>
      </c>
      <c r="BL1619" s="11">
        <f t="shared" si="3956"/>
        <v>210.5</v>
      </c>
      <c r="BM1619" s="11">
        <f t="shared" si="4015"/>
        <v>0</v>
      </c>
      <c r="BN1619" s="43">
        <f t="shared" si="3910"/>
        <v>210.5</v>
      </c>
      <c r="BO1619" s="11">
        <f t="shared" si="3913"/>
        <v>4334.3</v>
      </c>
      <c r="BP1619" s="11">
        <f t="shared" si="4016"/>
        <v>0</v>
      </c>
      <c r="BQ1619" s="43">
        <f t="shared" si="3911"/>
        <v>4334.3</v>
      </c>
      <c r="BR1619" s="11">
        <f t="shared" si="3914"/>
        <v>3847.2</v>
      </c>
      <c r="BS1619" s="11">
        <f t="shared" si="4016"/>
        <v>0</v>
      </c>
      <c r="BT1619" s="43">
        <f t="shared" si="3912"/>
        <v>3847.2</v>
      </c>
      <c r="BU1619" s="11">
        <f t="shared" si="4016"/>
        <v>0</v>
      </c>
      <c r="BV1619" s="21"/>
      <c r="BW1619" s="21"/>
      <c r="BX1619" s="1" t="str">
        <f t="shared" si="3915"/>
        <v/>
      </c>
    </row>
    <row r="1620" spans="1:76" ht="15.6" customHeight="1" x14ac:dyDescent="0.3">
      <c r="A1620" s="62" t="s">
        <v>1036</v>
      </c>
      <c r="B1620" s="63" t="s">
        <v>64</v>
      </c>
      <c r="C1620" s="62" t="s">
        <v>43</v>
      </c>
      <c r="D1620" s="62" t="s">
        <v>66</v>
      </c>
      <c r="E1620" s="64" t="s">
        <v>1038</v>
      </c>
      <c r="F1620" s="11">
        <v>210.5</v>
      </c>
      <c r="G1620" s="11">
        <v>4334.3</v>
      </c>
      <c r="H1620" s="11">
        <v>3847.2</v>
      </c>
      <c r="I1620" s="11"/>
      <c r="J1620" s="11"/>
      <c r="K1620" s="11"/>
      <c r="L1620" s="11">
        <f t="shared" si="3953"/>
        <v>210.5</v>
      </c>
      <c r="M1620" s="11">
        <f t="shared" si="3954"/>
        <v>4334.3</v>
      </c>
      <c r="N1620" s="11">
        <f t="shared" si="3955"/>
        <v>3847.2</v>
      </c>
      <c r="O1620" s="11"/>
      <c r="P1620" s="11"/>
      <c r="Q1620" s="11"/>
      <c r="R1620" s="11">
        <f t="shared" si="3958"/>
        <v>210.5</v>
      </c>
      <c r="S1620" s="11">
        <f t="shared" si="3959"/>
        <v>4334.3</v>
      </c>
      <c r="T1620" s="11">
        <f t="shared" si="3960"/>
        <v>3847.2</v>
      </c>
      <c r="U1620" s="11"/>
      <c r="V1620" s="11"/>
      <c r="W1620" s="11"/>
      <c r="X1620" s="11">
        <f t="shared" si="3961"/>
        <v>210.5</v>
      </c>
      <c r="Y1620" s="11">
        <f t="shared" si="3962"/>
        <v>4334.3</v>
      </c>
      <c r="Z1620" s="11">
        <f t="shared" si="3963"/>
        <v>3847.2</v>
      </c>
      <c r="AA1620" s="11"/>
      <c r="AB1620" s="11"/>
      <c r="AC1620" s="11"/>
      <c r="AD1620" s="11">
        <f t="shared" si="3964"/>
        <v>210.5</v>
      </c>
      <c r="AE1620" s="11">
        <f t="shared" si="3965"/>
        <v>4334.3</v>
      </c>
      <c r="AF1620" s="11">
        <f t="shared" si="3966"/>
        <v>3847.2</v>
      </c>
      <c r="AG1620" s="11"/>
      <c r="AH1620" s="11">
        <f t="shared" si="3967"/>
        <v>210.5</v>
      </c>
      <c r="AI1620" s="11">
        <f t="shared" si="3968"/>
        <v>4334.3</v>
      </c>
      <c r="AJ1620" s="11">
        <f t="shared" si="3969"/>
        <v>3847.2</v>
      </c>
      <c r="AK1620" s="11"/>
      <c r="AL1620" s="11"/>
      <c r="AM1620" s="11"/>
      <c r="AN1620" s="11">
        <f t="shared" si="3970"/>
        <v>210.5</v>
      </c>
      <c r="AO1620" s="11">
        <f t="shared" si="3971"/>
        <v>4334.3</v>
      </c>
      <c r="AP1620" s="11">
        <f t="shared" si="3972"/>
        <v>3847.2</v>
      </c>
      <c r="AQ1620" s="11"/>
      <c r="AR1620" s="11"/>
      <c r="AS1620" s="11"/>
      <c r="AT1620" s="11">
        <f t="shared" si="3973"/>
        <v>210.5</v>
      </c>
      <c r="AU1620" s="11">
        <f t="shared" si="3974"/>
        <v>4334.3</v>
      </c>
      <c r="AV1620" s="11">
        <f t="shared" si="3975"/>
        <v>3847.2</v>
      </c>
      <c r="AW1620" s="11"/>
      <c r="AX1620" s="11"/>
      <c r="AY1620" s="11"/>
      <c r="AZ1620" s="11">
        <f t="shared" si="3976"/>
        <v>210.5</v>
      </c>
      <c r="BA1620" s="11">
        <f t="shared" si="3977"/>
        <v>4334.3</v>
      </c>
      <c r="BB1620" s="11">
        <f t="shared" si="3978"/>
        <v>3847.2</v>
      </c>
      <c r="BC1620" s="11"/>
      <c r="BD1620" s="11"/>
      <c r="BE1620" s="11"/>
      <c r="BF1620" s="11">
        <f t="shared" si="3979"/>
        <v>210.5</v>
      </c>
      <c r="BG1620" s="11">
        <f t="shared" si="3980"/>
        <v>4334.3</v>
      </c>
      <c r="BH1620" s="11">
        <f t="shared" si="3981"/>
        <v>3847.2</v>
      </c>
      <c r="BI1620" s="11"/>
      <c r="BJ1620" s="11"/>
      <c r="BK1620" s="11"/>
      <c r="BL1620" s="11">
        <f t="shared" si="3956"/>
        <v>210.5</v>
      </c>
      <c r="BM1620" s="11"/>
      <c r="BN1620" s="43">
        <f t="shared" si="3910"/>
        <v>210.5</v>
      </c>
      <c r="BO1620" s="11">
        <f t="shared" si="3913"/>
        <v>4334.3</v>
      </c>
      <c r="BP1620" s="11"/>
      <c r="BQ1620" s="43">
        <f t="shared" si="3911"/>
        <v>4334.3</v>
      </c>
      <c r="BR1620" s="11">
        <f t="shared" si="3914"/>
        <v>3847.2</v>
      </c>
      <c r="BS1620" s="11"/>
      <c r="BT1620" s="43">
        <f t="shared" si="3912"/>
        <v>3847.2</v>
      </c>
      <c r="BU1620" s="11"/>
      <c r="BV1620" s="21"/>
      <c r="BW1620" s="21"/>
      <c r="BX1620" s="1" t="str">
        <f t="shared" si="3915"/>
        <v>0105</v>
      </c>
    </row>
    <row r="1621" spans="1:76" ht="31.2" customHeight="1" x14ac:dyDescent="0.3">
      <c r="A1621" s="62" t="s">
        <v>1039</v>
      </c>
      <c r="B1621" s="63"/>
      <c r="C1621" s="62"/>
      <c r="D1621" s="62"/>
      <c r="E1621" s="64" t="s">
        <v>1040</v>
      </c>
      <c r="F1621" s="11">
        <f t="shared" ref="F1621:K1621" si="4017">F1622+F1624+F1626</f>
        <v>62931.8</v>
      </c>
      <c r="G1621" s="11">
        <f t="shared" si="4017"/>
        <v>64866.8</v>
      </c>
      <c r="H1621" s="11">
        <f t="shared" si="4017"/>
        <v>64866.8</v>
      </c>
      <c r="I1621" s="11">
        <f t="shared" si="4017"/>
        <v>0</v>
      </c>
      <c r="J1621" s="11">
        <f t="shared" si="4017"/>
        <v>0</v>
      </c>
      <c r="K1621" s="11">
        <f t="shared" si="4017"/>
        <v>0</v>
      </c>
      <c r="L1621" s="11">
        <f t="shared" si="3953"/>
        <v>62931.8</v>
      </c>
      <c r="M1621" s="11">
        <f t="shared" si="3954"/>
        <v>64866.8</v>
      </c>
      <c r="N1621" s="11">
        <f t="shared" si="3955"/>
        <v>64866.8</v>
      </c>
      <c r="O1621" s="11">
        <f>O1622+O1624+O1626</f>
        <v>0</v>
      </c>
      <c r="P1621" s="11">
        <f>P1622+P1624+P1626</f>
        <v>0</v>
      </c>
      <c r="Q1621" s="11">
        <f>Q1622+Q1624+Q1626</f>
        <v>0</v>
      </c>
      <c r="R1621" s="11">
        <f t="shared" si="3958"/>
        <v>62931.8</v>
      </c>
      <c r="S1621" s="11">
        <f t="shared" si="3959"/>
        <v>64866.8</v>
      </c>
      <c r="T1621" s="11">
        <f t="shared" si="3960"/>
        <v>64866.8</v>
      </c>
      <c r="U1621" s="11">
        <f>U1622+U1624+U1626</f>
        <v>0</v>
      </c>
      <c r="V1621" s="11">
        <f>V1622+V1624+V1626</f>
        <v>0</v>
      </c>
      <c r="W1621" s="11">
        <f>W1622+W1624+W1626</f>
        <v>0</v>
      </c>
      <c r="X1621" s="11">
        <f t="shared" si="3961"/>
        <v>62931.8</v>
      </c>
      <c r="Y1621" s="11">
        <f t="shared" si="3962"/>
        <v>64866.8</v>
      </c>
      <c r="Z1621" s="11">
        <f t="shared" si="3963"/>
        <v>64866.8</v>
      </c>
      <c r="AA1621" s="11">
        <f>AA1622+AA1624+AA1626</f>
        <v>0</v>
      </c>
      <c r="AB1621" s="11">
        <f>AB1622+AB1624+AB1626</f>
        <v>0</v>
      </c>
      <c r="AC1621" s="11">
        <f>AC1622+AC1624+AC1626</f>
        <v>0</v>
      </c>
      <c r="AD1621" s="11">
        <f t="shared" si="3964"/>
        <v>62931.8</v>
      </c>
      <c r="AE1621" s="11">
        <f t="shared" si="3965"/>
        <v>64866.8</v>
      </c>
      <c r="AF1621" s="11">
        <f t="shared" si="3966"/>
        <v>64866.8</v>
      </c>
      <c r="AG1621" s="11">
        <f>AG1622+AG1624+AG1626</f>
        <v>0</v>
      </c>
      <c r="AH1621" s="11">
        <f t="shared" si="3967"/>
        <v>62931.8</v>
      </c>
      <c r="AI1621" s="11">
        <f t="shared" si="3968"/>
        <v>64866.8</v>
      </c>
      <c r="AJ1621" s="11">
        <f t="shared" si="3969"/>
        <v>64866.8</v>
      </c>
      <c r="AK1621" s="11">
        <f>AK1622+AK1624+AK1626</f>
        <v>0</v>
      </c>
      <c r="AL1621" s="11">
        <f>AL1622+AL1624+AL1626</f>
        <v>0</v>
      </c>
      <c r="AM1621" s="11">
        <f>AM1622+AM1624+AM1626</f>
        <v>0</v>
      </c>
      <c r="AN1621" s="11">
        <f t="shared" si="3970"/>
        <v>62931.8</v>
      </c>
      <c r="AO1621" s="11">
        <f t="shared" si="3971"/>
        <v>64866.8</v>
      </c>
      <c r="AP1621" s="11">
        <f t="shared" si="3972"/>
        <v>64866.8</v>
      </c>
      <c r="AQ1621" s="11">
        <f>AQ1622+AQ1624+AQ1626</f>
        <v>0</v>
      </c>
      <c r="AR1621" s="11">
        <f>AR1622+AR1624+AR1626</f>
        <v>0</v>
      </c>
      <c r="AS1621" s="11">
        <f>AS1622+AS1624+AS1626</f>
        <v>0</v>
      </c>
      <c r="AT1621" s="11">
        <f t="shared" si="3973"/>
        <v>62931.8</v>
      </c>
      <c r="AU1621" s="11">
        <f t="shared" si="3974"/>
        <v>64866.8</v>
      </c>
      <c r="AV1621" s="11">
        <f t="shared" si="3975"/>
        <v>64866.8</v>
      </c>
      <c r="AW1621" s="11">
        <f>AW1622+AW1624+AW1626</f>
        <v>0</v>
      </c>
      <c r="AX1621" s="11">
        <f>AX1622+AX1624+AX1626</f>
        <v>0</v>
      </c>
      <c r="AY1621" s="11">
        <f>AY1622+AY1624+AY1626</f>
        <v>0</v>
      </c>
      <c r="AZ1621" s="11">
        <f t="shared" si="3976"/>
        <v>62931.8</v>
      </c>
      <c r="BA1621" s="11">
        <f t="shared" si="3977"/>
        <v>64866.8</v>
      </c>
      <c r="BB1621" s="11">
        <f t="shared" si="3978"/>
        <v>64866.8</v>
      </c>
      <c r="BC1621" s="11">
        <f>BC1622+BC1624+BC1626</f>
        <v>0</v>
      </c>
      <c r="BD1621" s="11">
        <f>BD1622+BD1624+BD1626</f>
        <v>0</v>
      </c>
      <c r="BE1621" s="11">
        <f>BE1622+BE1624+BE1626</f>
        <v>0</v>
      </c>
      <c r="BF1621" s="11">
        <f t="shared" si="3979"/>
        <v>62931.8</v>
      </c>
      <c r="BG1621" s="11">
        <f t="shared" si="3980"/>
        <v>64866.8</v>
      </c>
      <c r="BH1621" s="11">
        <f t="shared" si="3981"/>
        <v>64866.8</v>
      </c>
      <c r="BI1621" s="11">
        <f>BI1622+BI1624+BI1626</f>
        <v>0</v>
      </c>
      <c r="BJ1621" s="11">
        <f>BJ1622+BJ1624+BJ1626</f>
        <v>0</v>
      </c>
      <c r="BK1621" s="11">
        <f>BK1622+BK1624+BK1626</f>
        <v>0</v>
      </c>
      <c r="BL1621" s="11">
        <f t="shared" si="3956"/>
        <v>62931.8</v>
      </c>
      <c r="BM1621" s="11">
        <f>BM1622+BM1624+BM1626</f>
        <v>0</v>
      </c>
      <c r="BN1621" s="43">
        <f t="shared" si="3910"/>
        <v>62931.8</v>
      </c>
      <c r="BO1621" s="11">
        <f t="shared" si="3913"/>
        <v>64866.8</v>
      </c>
      <c r="BP1621" s="11">
        <f>BP1622+BP1624+BP1626</f>
        <v>0</v>
      </c>
      <c r="BQ1621" s="43">
        <f t="shared" si="3911"/>
        <v>64866.8</v>
      </c>
      <c r="BR1621" s="11">
        <f t="shared" si="3914"/>
        <v>64866.8</v>
      </c>
      <c r="BS1621" s="11">
        <f>BS1622+BS1624+BS1626</f>
        <v>0</v>
      </c>
      <c r="BT1621" s="43">
        <f t="shared" si="3912"/>
        <v>64866.8</v>
      </c>
      <c r="BU1621" s="11">
        <f>BU1622+BU1624+BU1626</f>
        <v>0</v>
      </c>
      <c r="BV1621" s="21"/>
      <c r="BW1621" s="21"/>
      <c r="BX1621" s="1" t="str">
        <f t="shared" si="3915"/>
        <v/>
      </c>
    </row>
    <row r="1622" spans="1:76" ht="78" customHeight="1" x14ac:dyDescent="0.3">
      <c r="A1622" s="62" t="s">
        <v>1039</v>
      </c>
      <c r="B1622" s="63" t="s">
        <v>167</v>
      </c>
      <c r="C1622" s="62"/>
      <c r="D1622" s="62"/>
      <c r="E1622" s="64" t="s">
        <v>168</v>
      </c>
      <c r="F1622" s="11">
        <f t="shared" ref="F1622:K1622" si="4018">F1623</f>
        <v>60471.9</v>
      </c>
      <c r="G1622" s="11">
        <f t="shared" si="4018"/>
        <v>62165.9</v>
      </c>
      <c r="H1622" s="11">
        <f t="shared" si="4018"/>
        <v>61900.800000000003</v>
      </c>
      <c r="I1622" s="11">
        <f t="shared" si="4018"/>
        <v>0</v>
      </c>
      <c r="J1622" s="11">
        <f t="shared" si="4018"/>
        <v>0</v>
      </c>
      <c r="K1622" s="11">
        <f t="shared" si="4018"/>
        <v>0</v>
      </c>
      <c r="L1622" s="11">
        <f t="shared" si="3953"/>
        <v>60471.9</v>
      </c>
      <c r="M1622" s="11">
        <f t="shared" si="3954"/>
        <v>62165.9</v>
      </c>
      <c r="N1622" s="11">
        <f t="shared" si="3955"/>
        <v>61900.800000000003</v>
      </c>
      <c r="O1622" s="11">
        <f>O1623</f>
        <v>0</v>
      </c>
      <c r="P1622" s="11">
        <f>P1623</f>
        <v>0</v>
      </c>
      <c r="Q1622" s="11">
        <f>Q1623</f>
        <v>0</v>
      </c>
      <c r="R1622" s="11">
        <f t="shared" si="3958"/>
        <v>60471.9</v>
      </c>
      <c r="S1622" s="11">
        <f t="shared" si="3959"/>
        <v>62165.9</v>
      </c>
      <c r="T1622" s="11">
        <f t="shared" si="3960"/>
        <v>61900.800000000003</v>
      </c>
      <c r="U1622" s="11">
        <f>U1623</f>
        <v>0</v>
      </c>
      <c r="V1622" s="11">
        <f>V1623</f>
        <v>0</v>
      </c>
      <c r="W1622" s="11">
        <f>W1623</f>
        <v>0</v>
      </c>
      <c r="X1622" s="11">
        <f t="shared" si="3961"/>
        <v>60471.9</v>
      </c>
      <c r="Y1622" s="11">
        <f t="shared" si="3962"/>
        <v>62165.9</v>
      </c>
      <c r="Z1622" s="11">
        <f t="shared" si="3963"/>
        <v>61900.800000000003</v>
      </c>
      <c r="AA1622" s="11">
        <f>AA1623</f>
        <v>0</v>
      </c>
      <c r="AB1622" s="11">
        <f>AB1623</f>
        <v>0</v>
      </c>
      <c r="AC1622" s="11">
        <f>AC1623</f>
        <v>0</v>
      </c>
      <c r="AD1622" s="11">
        <f t="shared" si="3964"/>
        <v>60471.9</v>
      </c>
      <c r="AE1622" s="11">
        <f t="shared" si="3965"/>
        <v>62165.9</v>
      </c>
      <c r="AF1622" s="11">
        <f t="shared" si="3966"/>
        <v>61900.800000000003</v>
      </c>
      <c r="AG1622" s="11">
        <f>AG1623</f>
        <v>0</v>
      </c>
      <c r="AH1622" s="11">
        <f t="shared" si="3967"/>
        <v>60471.9</v>
      </c>
      <c r="AI1622" s="11">
        <f t="shared" si="3968"/>
        <v>62165.9</v>
      </c>
      <c r="AJ1622" s="11">
        <f t="shared" si="3969"/>
        <v>61900.800000000003</v>
      </c>
      <c r="AK1622" s="11">
        <f>AK1623</f>
        <v>0</v>
      </c>
      <c r="AL1622" s="11">
        <f>AL1623</f>
        <v>0</v>
      </c>
      <c r="AM1622" s="11">
        <f>AM1623</f>
        <v>0</v>
      </c>
      <c r="AN1622" s="11">
        <f t="shared" si="3970"/>
        <v>60471.9</v>
      </c>
      <c r="AO1622" s="11">
        <f t="shared" si="3971"/>
        <v>62165.9</v>
      </c>
      <c r="AP1622" s="11">
        <f t="shared" si="3972"/>
        <v>61900.800000000003</v>
      </c>
      <c r="AQ1622" s="11">
        <f>AQ1623</f>
        <v>0</v>
      </c>
      <c r="AR1622" s="11">
        <f>AR1623</f>
        <v>0</v>
      </c>
      <c r="AS1622" s="11">
        <f>AS1623</f>
        <v>0</v>
      </c>
      <c r="AT1622" s="11">
        <f t="shared" si="3973"/>
        <v>60471.9</v>
      </c>
      <c r="AU1622" s="11">
        <f t="shared" si="3974"/>
        <v>62165.9</v>
      </c>
      <c r="AV1622" s="11">
        <f t="shared" si="3975"/>
        <v>61900.800000000003</v>
      </c>
      <c r="AW1622" s="11">
        <f>AW1623</f>
        <v>0</v>
      </c>
      <c r="AX1622" s="11">
        <f>AX1623</f>
        <v>0</v>
      </c>
      <c r="AY1622" s="11">
        <f>AY1623</f>
        <v>0</v>
      </c>
      <c r="AZ1622" s="11">
        <f t="shared" si="3976"/>
        <v>60471.9</v>
      </c>
      <c r="BA1622" s="11">
        <f t="shared" si="3977"/>
        <v>62165.9</v>
      </c>
      <c r="BB1622" s="11">
        <f t="shared" si="3978"/>
        <v>61900.800000000003</v>
      </c>
      <c r="BC1622" s="11">
        <f>BC1623</f>
        <v>0</v>
      </c>
      <c r="BD1622" s="11">
        <f>BD1623</f>
        <v>0</v>
      </c>
      <c r="BE1622" s="11">
        <f>BE1623</f>
        <v>0</v>
      </c>
      <c r="BF1622" s="11">
        <f t="shared" si="3979"/>
        <v>60471.9</v>
      </c>
      <c r="BG1622" s="11">
        <f t="shared" si="3980"/>
        <v>62165.9</v>
      </c>
      <c r="BH1622" s="11">
        <f t="shared" si="3981"/>
        <v>61900.800000000003</v>
      </c>
      <c r="BI1622" s="11">
        <f>BI1623</f>
        <v>0</v>
      </c>
      <c r="BJ1622" s="11">
        <f>BJ1623</f>
        <v>0</v>
      </c>
      <c r="BK1622" s="11">
        <f>BK1623</f>
        <v>0</v>
      </c>
      <c r="BL1622" s="11">
        <f t="shared" si="3956"/>
        <v>60471.9</v>
      </c>
      <c r="BM1622" s="11">
        <f>BM1623</f>
        <v>0</v>
      </c>
      <c r="BN1622" s="43">
        <f t="shared" si="3910"/>
        <v>60471.9</v>
      </c>
      <c r="BO1622" s="11">
        <f t="shared" si="3913"/>
        <v>62165.9</v>
      </c>
      <c r="BP1622" s="11">
        <f>BP1623</f>
        <v>0</v>
      </c>
      <c r="BQ1622" s="43">
        <f t="shared" si="3911"/>
        <v>62165.9</v>
      </c>
      <c r="BR1622" s="11">
        <f t="shared" si="3914"/>
        <v>61900.800000000003</v>
      </c>
      <c r="BS1622" s="11">
        <f>BS1623</f>
        <v>0</v>
      </c>
      <c r="BT1622" s="43">
        <f t="shared" si="3912"/>
        <v>61900.800000000003</v>
      </c>
      <c r="BU1622" s="11">
        <f>BU1623</f>
        <v>0</v>
      </c>
      <c r="BV1622" s="21"/>
      <c r="BW1622" s="21"/>
      <c r="BX1622" s="1" t="str">
        <f t="shared" si="3915"/>
        <v/>
      </c>
    </row>
    <row r="1623" spans="1:76" ht="15.6" customHeight="1" x14ac:dyDescent="0.3">
      <c r="A1623" s="62" t="s">
        <v>1039</v>
      </c>
      <c r="B1623" s="63" t="s">
        <v>167</v>
      </c>
      <c r="C1623" s="62" t="s">
        <v>43</v>
      </c>
      <c r="D1623" s="62" t="s">
        <v>44</v>
      </c>
      <c r="E1623" s="64" t="s">
        <v>45</v>
      </c>
      <c r="F1623" s="11">
        <v>60471.9</v>
      </c>
      <c r="G1623" s="11">
        <v>62165.9</v>
      </c>
      <c r="H1623" s="11">
        <v>61900.800000000003</v>
      </c>
      <c r="I1623" s="11"/>
      <c r="J1623" s="11"/>
      <c r="K1623" s="11"/>
      <c r="L1623" s="11">
        <f t="shared" si="3953"/>
        <v>60471.9</v>
      </c>
      <c r="M1623" s="11">
        <f t="shared" si="3954"/>
        <v>62165.9</v>
      </c>
      <c r="N1623" s="11">
        <f t="shared" si="3955"/>
        <v>61900.800000000003</v>
      </c>
      <c r="O1623" s="11"/>
      <c r="P1623" s="11"/>
      <c r="Q1623" s="11"/>
      <c r="R1623" s="11">
        <f t="shared" si="3958"/>
        <v>60471.9</v>
      </c>
      <c r="S1623" s="11">
        <f t="shared" si="3959"/>
        <v>62165.9</v>
      </c>
      <c r="T1623" s="11">
        <f t="shared" si="3960"/>
        <v>61900.800000000003</v>
      </c>
      <c r="U1623" s="11"/>
      <c r="V1623" s="11"/>
      <c r="W1623" s="11"/>
      <c r="X1623" s="11">
        <f t="shared" si="3961"/>
        <v>60471.9</v>
      </c>
      <c r="Y1623" s="11">
        <f t="shared" si="3962"/>
        <v>62165.9</v>
      </c>
      <c r="Z1623" s="11">
        <f t="shared" si="3963"/>
        <v>61900.800000000003</v>
      </c>
      <c r="AA1623" s="11"/>
      <c r="AB1623" s="11"/>
      <c r="AC1623" s="11"/>
      <c r="AD1623" s="11">
        <f t="shared" si="3964"/>
        <v>60471.9</v>
      </c>
      <c r="AE1623" s="11">
        <f t="shared" si="3965"/>
        <v>62165.9</v>
      </c>
      <c r="AF1623" s="11">
        <f t="shared" si="3966"/>
        <v>61900.800000000003</v>
      </c>
      <c r="AG1623" s="11"/>
      <c r="AH1623" s="11">
        <f t="shared" si="3967"/>
        <v>60471.9</v>
      </c>
      <c r="AI1623" s="11">
        <f t="shared" si="3968"/>
        <v>62165.9</v>
      </c>
      <c r="AJ1623" s="11">
        <f t="shared" si="3969"/>
        <v>61900.800000000003</v>
      </c>
      <c r="AK1623" s="11"/>
      <c r="AL1623" s="11"/>
      <c r="AM1623" s="11"/>
      <c r="AN1623" s="11">
        <f t="shared" si="3970"/>
        <v>60471.9</v>
      </c>
      <c r="AO1623" s="11">
        <f t="shared" si="3971"/>
        <v>62165.9</v>
      </c>
      <c r="AP1623" s="11">
        <f t="shared" si="3972"/>
        <v>61900.800000000003</v>
      </c>
      <c r="AQ1623" s="11"/>
      <c r="AR1623" s="11"/>
      <c r="AS1623" s="11"/>
      <c r="AT1623" s="11">
        <f t="shared" si="3973"/>
        <v>60471.9</v>
      </c>
      <c r="AU1623" s="11">
        <f t="shared" si="3974"/>
        <v>62165.9</v>
      </c>
      <c r="AV1623" s="11">
        <f t="shared" si="3975"/>
        <v>61900.800000000003</v>
      </c>
      <c r="AW1623" s="11"/>
      <c r="AX1623" s="11"/>
      <c r="AY1623" s="11"/>
      <c r="AZ1623" s="11">
        <f t="shared" si="3976"/>
        <v>60471.9</v>
      </c>
      <c r="BA1623" s="11">
        <f t="shared" si="3977"/>
        <v>62165.9</v>
      </c>
      <c r="BB1623" s="11">
        <f t="shared" si="3978"/>
        <v>61900.800000000003</v>
      </c>
      <c r="BC1623" s="11"/>
      <c r="BD1623" s="11"/>
      <c r="BE1623" s="11"/>
      <c r="BF1623" s="11">
        <f t="shared" si="3979"/>
        <v>60471.9</v>
      </c>
      <c r="BG1623" s="11">
        <f t="shared" si="3980"/>
        <v>62165.9</v>
      </c>
      <c r="BH1623" s="11">
        <f t="shared" si="3981"/>
        <v>61900.800000000003</v>
      </c>
      <c r="BI1623" s="11"/>
      <c r="BJ1623" s="11"/>
      <c r="BK1623" s="11"/>
      <c r="BL1623" s="11">
        <f t="shared" si="3956"/>
        <v>60471.9</v>
      </c>
      <c r="BM1623" s="11"/>
      <c r="BN1623" s="43">
        <f t="shared" ref="BN1623:BN1686" si="4019">BL1623+BM1623</f>
        <v>60471.9</v>
      </c>
      <c r="BO1623" s="11">
        <f t="shared" si="3913"/>
        <v>62165.9</v>
      </c>
      <c r="BP1623" s="11"/>
      <c r="BQ1623" s="43">
        <f t="shared" ref="BQ1623:BQ1686" si="4020">BO1623+BP1623</f>
        <v>62165.9</v>
      </c>
      <c r="BR1623" s="11">
        <f t="shared" si="3914"/>
        <v>61900.800000000003</v>
      </c>
      <c r="BS1623" s="11"/>
      <c r="BT1623" s="43">
        <f t="shared" ref="BT1623:BT1686" si="4021">BR1623+BS1623</f>
        <v>61900.800000000003</v>
      </c>
      <c r="BU1623" s="11"/>
      <c r="BV1623" s="21"/>
      <c r="BW1623" s="21"/>
      <c r="BX1623" s="1" t="str">
        <f t="shared" si="3915"/>
        <v>0113</v>
      </c>
    </row>
    <row r="1624" spans="1:76" ht="31.2" customHeight="1" x14ac:dyDescent="0.3">
      <c r="A1624" s="62" t="s">
        <v>1039</v>
      </c>
      <c r="B1624" s="63" t="s">
        <v>64</v>
      </c>
      <c r="C1624" s="62"/>
      <c r="D1624" s="62"/>
      <c r="E1624" s="64" t="s">
        <v>65</v>
      </c>
      <c r="F1624" s="11">
        <f t="shared" ref="F1624:K1624" si="4022">F1625</f>
        <v>2409.9</v>
      </c>
      <c r="G1624" s="11">
        <f t="shared" si="4022"/>
        <v>2650.9</v>
      </c>
      <c r="H1624" s="11">
        <f t="shared" si="4022"/>
        <v>2916</v>
      </c>
      <c r="I1624" s="11">
        <f t="shared" si="4022"/>
        <v>0</v>
      </c>
      <c r="J1624" s="11">
        <f t="shared" si="4022"/>
        <v>0</v>
      </c>
      <c r="K1624" s="11">
        <f t="shared" si="4022"/>
        <v>0</v>
      </c>
      <c r="L1624" s="11">
        <f t="shared" si="3953"/>
        <v>2409.9</v>
      </c>
      <c r="M1624" s="11">
        <f t="shared" si="3954"/>
        <v>2650.9</v>
      </c>
      <c r="N1624" s="11">
        <f t="shared" si="3955"/>
        <v>2916</v>
      </c>
      <c r="O1624" s="11">
        <f>O1625</f>
        <v>0</v>
      </c>
      <c r="P1624" s="11">
        <f>P1625</f>
        <v>0</v>
      </c>
      <c r="Q1624" s="11">
        <f>Q1625</f>
        <v>0</v>
      </c>
      <c r="R1624" s="11">
        <f t="shared" si="3958"/>
        <v>2409.9</v>
      </c>
      <c r="S1624" s="11">
        <f t="shared" si="3959"/>
        <v>2650.9</v>
      </c>
      <c r="T1624" s="11">
        <f t="shared" si="3960"/>
        <v>2916</v>
      </c>
      <c r="U1624" s="11">
        <f>U1625</f>
        <v>0</v>
      </c>
      <c r="V1624" s="11">
        <f>V1625</f>
        <v>0</v>
      </c>
      <c r="W1624" s="11">
        <f>W1625</f>
        <v>0</v>
      </c>
      <c r="X1624" s="11">
        <f t="shared" si="3961"/>
        <v>2409.9</v>
      </c>
      <c r="Y1624" s="11">
        <f t="shared" si="3962"/>
        <v>2650.9</v>
      </c>
      <c r="Z1624" s="11">
        <f t="shared" si="3963"/>
        <v>2916</v>
      </c>
      <c r="AA1624" s="11">
        <f>AA1625</f>
        <v>0</v>
      </c>
      <c r="AB1624" s="11">
        <f>AB1625</f>
        <v>0</v>
      </c>
      <c r="AC1624" s="11">
        <f>AC1625</f>
        <v>0</v>
      </c>
      <c r="AD1624" s="11">
        <f t="shared" si="3964"/>
        <v>2409.9</v>
      </c>
      <c r="AE1624" s="11">
        <f t="shared" si="3965"/>
        <v>2650.9</v>
      </c>
      <c r="AF1624" s="11">
        <f t="shared" si="3966"/>
        <v>2916</v>
      </c>
      <c r="AG1624" s="11">
        <f>AG1625</f>
        <v>0</v>
      </c>
      <c r="AH1624" s="11">
        <f t="shared" si="3967"/>
        <v>2409.9</v>
      </c>
      <c r="AI1624" s="11">
        <f t="shared" si="3968"/>
        <v>2650.9</v>
      </c>
      <c r="AJ1624" s="11">
        <f t="shared" si="3969"/>
        <v>2916</v>
      </c>
      <c r="AK1624" s="11">
        <f>AK1625</f>
        <v>0</v>
      </c>
      <c r="AL1624" s="11">
        <f>AL1625</f>
        <v>0</v>
      </c>
      <c r="AM1624" s="11">
        <f>AM1625</f>
        <v>0</v>
      </c>
      <c r="AN1624" s="11">
        <f t="shared" si="3970"/>
        <v>2409.9</v>
      </c>
      <c r="AO1624" s="11">
        <f t="shared" si="3971"/>
        <v>2650.9</v>
      </c>
      <c r="AP1624" s="11">
        <f t="shared" si="3972"/>
        <v>2916</v>
      </c>
      <c r="AQ1624" s="11">
        <f>AQ1625</f>
        <v>0</v>
      </c>
      <c r="AR1624" s="11">
        <f>AR1625</f>
        <v>0</v>
      </c>
      <c r="AS1624" s="11">
        <f>AS1625</f>
        <v>0</v>
      </c>
      <c r="AT1624" s="11">
        <f t="shared" si="3973"/>
        <v>2409.9</v>
      </c>
      <c r="AU1624" s="11">
        <f t="shared" si="3974"/>
        <v>2650.9</v>
      </c>
      <c r="AV1624" s="11">
        <f t="shared" si="3975"/>
        <v>2916</v>
      </c>
      <c r="AW1624" s="11">
        <f>AW1625</f>
        <v>0</v>
      </c>
      <c r="AX1624" s="11">
        <f>AX1625</f>
        <v>0</v>
      </c>
      <c r="AY1624" s="11">
        <f>AY1625</f>
        <v>0</v>
      </c>
      <c r="AZ1624" s="11">
        <f t="shared" si="3976"/>
        <v>2409.9</v>
      </c>
      <c r="BA1624" s="11">
        <f t="shared" si="3977"/>
        <v>2650.9</v>
      </c>
      <c r="BB1624" s="11">
        <f t="shared" si="3978"/>
        <v>2916</v>
      </c>
      <c r="BC1624" s="11">
        <f>BC1625</f>
        <v>0</v>
      </c>
      <c r="BD1624" s="11">
        <f>BD1625</f>
        <v>0</v>
      </c>
      <c r="BE1624" s="11">
        <f>BE1625</f>
        <v>0</v>
      </c>
      <c r="BF1624" s="11">
        <f t="shared" si="3979"/>
        <v>2409.9</v>
      </c>
      <c r="BG1624" s="11">
        <f t="shared" si="3980"/>
        <v>2650.9</v>
      </c>
      <c r="BH1624" s="11">
        <f t="shared" si="3981"/>
        <v>2916</v>
      </c>
      <c r="BI1624" s="11">
        <f>BI1625</f>
        <v>0</v>
      </c>
      <c r="BJ1624" s="11">
        <f>BJ1625</f>
        <v>0</v>
      </c>
      <c r="BK1624" s="11">
        <f>BK1625</f>
        <v>0</v>
      </c>
      <c r="BL1624" s="11">
        <f t="shared" si="3956"/>
        <v>2409.9</v>
      </c>
      <c r="BM1624" s="11">
        <f>BM1625</f>
        <v>0</v>
      </c>
      <c r="BN1624" s="43">
        <f t="shared" si="4019"/>
        <v>2409.9</v>
      </c>
      <c r="BO1624" s="11">
        <f t="shared" si="3913"/>
        <v>2650.9</v>
      </c>
      <c r="BP1624" s="11">
        <f>BP1625</f>
        <v>0</v>
      </c>
      <c r="BQ1624" s="43">
        <f t="shared" si="4020"/>
        <v>2650.9</v>
      </c>
      <c r="BR1624" s="11">
        <f t="shared" si="3914"/>
        <v>2916</v>
      </c>
      <c r="BS1624" s="11">
        <f>BS1625</f>
        <v>0</v>
      </c>
      <c r="BT1624" s="43">
        <f t="shared" si="4021"/>
        <v>2916</v>
      </c>
      <c r="BU1624" s="11">
        <f>BU1625</f>
        <v>0</v>
      </c>
      <c r="BV1624" s="21"/>
      <c r="BW1624" s="21"/>
      <c r="BX1624" s="1" t="str">
        <f t="shared" si="3915"/>
        <v/>
      </c>
    </row>
    <row r="1625" spans="1:76" ht="15.6" customHeight="1" x14ac:dyDescent="0.3">
      <c r="A1625" s="62" t="s">
        <v>1039</v>
      </c>
      <c r="B1625" s="63" t="s">
        <v>64</v>
      </c>
      <c r="C1625" s="62" t="s">
        <v>43</v>
      </c>
      <c r="D1625" s="62" t="s">
        <v>44</v>
      </c>
      <c r="E1625" s="64" t="s">
        <v>45</v>
      </c>
      <c r="F1625" s="11">
        <v>2409.9</v>
      </c>
      <c r="G1625" s="11">
        <v>2650.9</v>
      </c>
      <c r="H1625" s="11">
        <v>2916</v>
      </c>
      <c r="I1625" s="11"/>
      <c r="J1625" s="11"/>
      <c r="K1625" s="11"/>
      <c r="L1625" s="11">
        <f t="shared" si="3953"/>
        <v>2409.9</v>
      </c>
      <c r="M1625" s="11">
        <f t="shared" si="3954"/>
        <v>2650.9</v>
      </c>
      <c r="N1625" s="11">
        <f t="shared" si="3955"/>
        <v>2916</v>
      </c>
      <c r="O1625" s="11"/>
      <c r="P1625" s="11"/>
      <c r="Q1625" s="11"/>
      <c r="R1625" s="11">
        <f t="shared" si="3958"/>
        <v>2409.9</v>
      </c>
      <c r="S1625" s="11">
        <f t="shared" si="3959"/>
        <v>2650.9</v>
      </c>
      <c r="T1625" s="11">
        <f t="shared" si="3960"/>
        <v>2916</v>
      </c>
      <c r="U1625" s="11"/>
      <c r="V1625" s="11"/>
      <c r="W1625" s="11"/>
      <c r="X1625" s="11">
        <f t="shared" si="3961"/>
        <v>2409.9</v>
      </c>
      <c r="Y1625" s="11">
        <f t="shared" si="3962"/>
        <v>2650.9</v>
      </c>
      <c r="Z1625" s="11">
        <f t="shared" si="3963"/>
        <v>2916</v>
      </c>
      <c r="AA1625" s="11"/>
      <c r="AB1625" s="11"/>
      <c r="AC1625" s="11"/>
      <c r="AD1625" s="11">
        <f t="shared" si="3964"/>
        <v>2409.9</v>
      </c>
      <c r="AE1625" s="11">
        <f t="shared" si="3965"/>
        <v>2650.9</v>
      </c>
      <c r="AF1625" s="11">
        <f t="shared" si="3966"/>
        <v>2916</v>
      </c>
      <c r="AG1625" s="11"/>
      <c r="AH1625" s="11">
        <f t="shared" si="3967"/>
        <v>2409.9</v>
      </c>
      <c r="AI1625" s="11">
        <f t="shared" si="3968"/>
        <v>2650.9</v>
      </c>
      <c r="AJ1625" s="11">
        <f t="shared" si="3969"/>
        <v>2916</v>
      </c>
      <c r="AK1625" s="11"/>
      <c r="AL1625" s="11"/>
      <c r="AM1625" s="11"/>
      <c r="AN1625" s="11">
        <f t="shared" si="3970"/>
        <v>2409.9</v>
      </c>
      <c r="AO1625" s="11">
        <f t="shared" si="3971"/>
        <v>2650.9</v>
      </c>
      <c r="AP1625" s="11">
        <f t="shared" si="3972"/>
        <v>2916</v>
      </c>
      <c r="AQ1625" s="11"/>
      <c r="AR1625" s="11"/>
      <c r="AS1625" s="11"/>
      <c r="AT1625" s="11">
        <f t="shared" si="3973"/>
        <v>2409.9</v>
      </c>
      <c r="AU1625" s="11">
        <f t="shared" si="3974"/>
        <v>2650.9</v>
      </c>
      <c r="AV1625" s="11">
        <f t="shared" si="3975"/>
        <v>2916</v>
      </c>
      <c r="AW1625" s="11"/>
      <c r="AX1625" s="11"/>
      <c r="AY1625" s="11"/>
      <c r="AZ1625" s="11">
        <f t="shared" si="3976"/>
        <v>2409.9</v>
      </c>
      <c r="BA1625" s="11">
        <f t="shared" si="3977"/>
        <v>2650.9</v>
      </c>
      <c r="BB1625" s="11">
        <f t="shared" si="3978"/>
        <v>2916</v>
      </c>
      <c r="BC1625" s="11"/>
      <c r="BD1625" s="11"/>
      <c r="BE1625" s="11"/>
      <c r="BF1625" s="11">
        <f t="shared" si="3979"/>
        <v>2409.9</v>
      </c>
      <c r="BG1625" s="11">
        <f t="shared" si="3980"/>
        <v>2650.9</v>
      </c>
      <c r="BH1625" s="11">
        <f t="shared" si="3981"/>
        <v>2916</v>
      </c>
      <c r="BI1625" s="11"/>
      <c r="BJ1625" s="11"/>
      <c r="BK1625" s="11"/>
      <c r="BL1625" s="11">
        <f t="shared" si="3956"/>
        <v>2409.9</v>
      </c>
      <c r="BM1625" s="11"/>
      <c r="BN1625" s="43">
        <f t="shared" si="4019"/>
        <v>2409.9</v>
      </c>
      <c r="BO1625" s="11">
        <f t="shared" ref="BO1625:BO1688" si="4023">BG1625+BJ1625</f>
        <v>2650.9</v>
      </c>
      <c r="BP1625" s="11"/>
      <c r="BQ1625" s="43">
        <f t="shared" si="4020"/>
        <v>2650.9</v>
      </c>
      <c r="BR1625" s="11">
        <f t="shared" ref="BR1625:BR1688" si="4024">BH1625+BK1625</f>
        <v>2916</v>
      </c>
      <c r="BS1625" s="11"/>
      <c r="BT1625" s="43">
        <f t="shared" si="4021"/>
        <v>2916</v>
      </c>
      <c r="BU1625" s="11"/>
      <c r="BV1625" s="21"/>
      <c r="BW1625" s="21"/>
      <c r="BX1625" s="1" t="str">
        <f t="shared" ref="BX1625:BX1688" si="4025">CONCATENATE(C1625,D1625)</f>
        <v>0113</v>
      </c>
    </row>
    <row r="1626" spans="1:76" ht="15.6" customHeight="1" x14ac:dyDescent="0.3">
      <c r="A1626" s="62" t="s">
        <v>1039</v>
      </c>
      <c r="B1626" s="63" t="s">
        <v>58</v>
      </c>
      <c r="C1626" s="62"/>
      <c r="D1626" s="62"/>
      <c r="E1626" s="64" t="s">
        <v>59</v>
      </c>
      <c r="F1626" s="11">
        <f t="shared" ref="F1626:K1626" si="4026">F1627</f>
        <v>50</v>
      </c>
      <c r="G1626" s="11">
        <f t="shared" si="4026"/>
        <v>50</v>
      </c>
      <c r="H1626" s="11">
        <f t="shared" si="4026"/>
        <v>50</v>
      </c>
      <c r="I1626" s="11">
        <f t="shared" si="4026"/>
        <v>0</v>
      </c>
      <c r="J1626" s="11">
        <f t="shared" si="4026"/>
        <v>0</v>
      </c>
      <c r="K1626" s="11">
        <f t="shared" si="4026"/>
        <v>0</v>
      </c>
      <c r="L1626" s="11">
        <f t="shared" si="3953"/>
        <v>50</v>
      </c>
      <c r="M1626" s="11">
        <f t="shared" si="3954"/>
        <v>50</v>
      </c>
      <c r="N1626" s="11">
        <f t="shared" si="3955"/>
        <v>50</v>
      </c>
      <c r="O1626" s="11">
        <f>O1627</f>
        <v>0</v>
      </c>
      <c r="P1626" s="11">
        <f>P1627</f>
        <v>0</v>
      </c>
      <c r="Q1626" s="11">
        <f>Q1627</f>
        <v>0</v>
      </c>
      <c r="R1626" s="11">
        <f t="shared" si="3958"/>
        <v>50</v>
      </c>
      <c r="S1626" s="11">
        <f t="shared" si="3959"/>
        <v>50</v>
      </c>
      <c r="T1626" s="11">
        <f t="shared" si="3960"/>
        <v>50</v>
      </c>
      <c r="U1626" s="11">
        <f>U1627</f>
        <v>0</v>
      </c>
      <c r="V1626" s="11">
        <f>V1627</f>
        <v>0</v>
      </c>
      <c r="W1626" s="11">
        <f>W1627</f>
        <v>0</v>
      </c>
      <c r="X1626" s="11">
        <f t="shared" si="3961"/>
        <v>50</v>
      </c>
      <c r="Y1626" s="11">
        <f t="shared" si="3962"/>
        <v>50</v>
      </c>
      <c r="Z1626" s="11">
        <f t="shared" si="3963"/>
        <v>50</v>
      </c>
      <c r="AA1626" s="11">
        <f>AA1627</f>
        <v>0</v>
      </c>
      <c r="AB1626" s="11">
        <f>AB1627</f>
        <v>0</v>
      </c>
      <c r="AC1626" s="11">
        <f>AC1627</f>
        <v>0</v>
      </c>
      <c r="AD1626" s="11">
        <f t="shared" si="3964"/>
        <v>50</v>
      </c>
      <c r="AE1626" s="11">
        <f t="shared" si="3965"/>
        <v>50</v>
      </c>
      <c r="AF1626" s="11">
        <f t="shared" si="3966"/>
        <v>50</v>
      </c>
      <c r="AG1626" s="11">
        <f>AG1627</f>
        <v>0</v>
      </c>
      <c r="AH1626" s="11">
        <f t="shared" si="3967"/>
        <v>50</v>
      </c>
      <c r="AI1626" s="11">
        <f t="shared" si="3968"/>
        <v>50</v>
      </c>
      <c r="AJ1626" s="11">
        <f t="shared" si="3969"/>
        <v>50</v>
      </c>
      <c r="AK1626" s="11">
        <f>AK1627</f>
        <v>0</v>
      </c>
      <c r="AL1626" s="11">
        <f>AL1627</f>
        <v>0</v>
      </c>
      <c r="AM1626" s="11">
        <f>AM1627</f>
        <v>0</v>
      </c>
      <c r="AN1626" s="11">
        <f t="shared" si="3970"/>
        <v>50</v>
      </c>
      <c r="AO1626" s="11">
        <f t="shared" si="3971"/>
        <v>50</v>
      </c>
      <c r="AP1626" s="11">
        <f t="shared" si="3972"/>
        <v>50</v>
      </c>
      <c r="AQ1626" s="11">
        <f>AQ1627</f>
        <v>0</v>
      </c>
      <c r="AR1626" s="11">
        <f>AR1627</f>
        <v>0</v>
      </c>
      <c r="AS1626" s="11">
        <f>AS1627</f>
        <v>0</v>
      </c>
      <c r="AT1626" s="11">
        <f t="shared" si="3973"/>
        <v>50</v>
      </c>
      <c r="AU1626" s="11">
        <f t="shared" si="3974"/>
        <v>50</v>
      </c>
      <c r="AV1626" s="11">
        <f t="shared" si="3975"/>
        <v>50</v>
      </c>
      <c r="AW1626" s="11">
        <f>AW1627</f>
        <v>0</v>
      </c>
      <c r="AX1626" s="11">
        <f>AX1627</f>
        <v>0</v>
      </c>
      <c r="AY1626" s="11">
        <f>AY1627</f>
        <v>0</v>
      </c>
      <c r="AZ1626" s="11">
        <f t="shared" si="3976"/>
        <v>50</v>
      </c>
      <c r="BA1626" s="11">
        <f t="shared" si="3977"/>
        <v>50</v>
      </c>
      <c r="BB1626" s="11">
        <f t="shared" si="3978"/>
        <v>50</v>
      </c>
      <c r="BC1626" s="11">
        <f>BC1627</f>
        <v>0</v>
      </c>
      <c r="BD1626" s="11">
        <f>BD1627</f>
        <v>0</v>
      </c>
      <c r="BE1626" s="11">
        <f>BE1627</f>
        <v>0</v>
      </c>
      <c r="BF1626" s="11">
        <f t="shared" si="3979"/>
        <v>50</v>
      </c>
      <c r="BG1626" s="11">
        <f t="shared" si="3980"/>
        <v>50</v>
      </c>
      <c r="BH1626" s="11">
        <f t="shared" si="3981"/>
        <v>50</v>
      </c>
      <c r="BI1626" s="11">
        <f>BI1627</f>
        <v>0</v>
      </c>
      <c r="BJ1626" s="11">
        <f>BJ1627</f>
        <v>0</v>
      </c>
      <c r="BK1626" s="11">
        <f>BK1627</f>
        <v>0</v>
      </c>
      <c r="BL1626" s="11">
        <f t="shared" si="3956"/>
        <v>50</v>
      </c>
      <c r="BM1626" s="11">
        <f>BM1627</f>
        <v>0</v>
      </c>
      <c r="BN1626" s="43">
        <f t="shared" si="4019"/>
        <v>50</v>
      </c>
      <c r="BO1626" s="11">
        <f t="shared" si="4023"/>
        <v>50</v>
      </c>
      <c r="BP1626" s="11">
        <f>BP1627</f>
        <v>0</v>
      </c>
      <c r="BQ1626" s="43">
        <f t="shared" si="4020"/>
        <v>50</v>
      </c>
      <c r="BR1626" s="11">
        <f t="shared" si="4024"/>
        <v>50</v>
      </c>
      <c r="BS1626" s="11">
        <f>BS1627</f>
        <v>0</v>
      </c>
      <c r="BT1626" s="43">
        <f t="shared" si="4021"/>
        <v>50</v>
      </c>
      <c r="BU1626" s="11">
        <f>BU1627</f>
        <v>0</v>
      </c>
      <c r="BV1626" s="21"/>
      <c r="BW1626" s="21"/>
      <c r="BX1626" s="1" t="str">
        <f t="shared" si="4025"/>
        <v/>
      </c>
    </row>
    <row r="1627" spans="1:76" ht="15.6" customHeight="1" x14ac:dyDescent="0.3">
      <c r="A1627" s="62" t="s">
        <v>1039</v>
      </c>
      <c r="B1627" s="63" t="s">
        <v>58</v>
      </c>
      <c r="C1627" s="62" t="s">
        <v>43</v>
      </c>
      <c r="D1627" s="62" t="s">
        <v>44</v>
      </c>
      <c r="E1627" s="64" t="s">
        <v>45</v>
      </c>
      <c r="F1627" s="11">
        <v>50</v>
      </c>
      <c r="G1627" s="11">
        <v>50</v>
      </c>
      <c r="H1627" s="11">
        <v>50</v>
      </c>
      <c r="I1627" s="11"/>
      <c r="J1627" s="11"/>
      <c r="K1627" s="11"/>
      <c r="L1627" s="11">
        <f t="shared" si="3953"/>
        <v>50</v>
      </c>
      <c r="M1627" s="11">
        <f t="shared" si="3954"/>
        <v>50</v>
      </c>
      <c r="N1627" s="11">
        <f t="shared" si="3955"/>
        <v>50</v>
      </c>
      <c r="O1627" s="11"/>
      <c r="P1627" s="11"/>
      <c r="Q1627" s="11"/>
      <c r="R1627" s="11">
        <f t="shared" si="3958"/>
        <v>50</v>
      </c>
      <c r="S1627" s="11">
        <f t="shared" si="3959"/>
        <v>50</v>
      </c>
      <c r="T1627" s="11">
        <f t="shared" si="3960"/>
        <v>50</v>
      </c>
      <c r="U1627" s="11"/>
      <c r="V1627" s="11"/>
      <c r="W1627" s="11"/>
      <c r="X1627" s="11">
        <f t="shared" si="3961"/>
        <v>50</v>
      </c>
      <c r="Y1627" s="11">
        <f t="shared" si="3962"/>
        <v>50</v>
      </c>
      <c r="Z1627" s="11">
        <f t="shared" si="3963"/>
        <v>50</v>
      </c>
      <c r="AA1627" s="11"/>
      <c r="AB1627" s="11"/>
      <c r="AC1627" s="11"/>
      <c r="AD1627" s="11">
        <f t="shared" si="3964"/>
        <v>50</v>
      </c>
      <c r="AE1627" s="11">
        <f t="shared" si="3965"/>
        <v>50</v>
      </c>
      <c r="AF1627" s="11">
        <f t="shared" si="3966"/>
        <v>50</v>
      </c>
      <c r="AG1627" s="11"/>
      <c r="AH1627" s="11">
        <f t="shared" si="3967"/>
        <v>50</v>
      </c>
      <c r="AI1627" s="11">
        <f t="shared" si="3968"/>
        <v>50</v>
      </c>
      <c r="AJ1627" s="11">
        <f t="shared" si="3969"/>
        <v>50</v>
      </c>
      <c r="AK1627" s="11"/>
      <c r="AL1627" s="11"/>
      <c r="AM1627" s="11"/>
      <c r="AN1627" s="11">
        <f t="shared" si="3970"/>
        <v>50</v>
      </c>
      <c r="AO1627" s="11">
        <f t="shared" si="3971"/>
        <v>50</v>
      </c>
      <c r="AP1627" s="11">
        <f t="shared" si="3972"/>
        <v>50</v>
      </c>
      <c r="AQ1627" s="11"/>
      <c r="AR1627" s="11"/>
      <c r="AS1627" s="11"/>
      <c r="AT1627" s="11">
        <f t="shared" si="3973"/>
        <v>50</v>
      </c>
      <c r="AU1627" s="11">
        <f t="shared" si="3974"/>
        <v>50</v>
      </c>
      <c r="AV1627" s="11">
        <f t="shared" si="3975"/>
        <v>50</v>
      </c>
      <c r="AW1627" s="11"/>
      <c r="AX1627" s="11"/>
      <c r="AY1627" s="11"/>
      <c r="AZ1627" s="11">
        <f t="shared" si="3976"/>
        <v>50</v>
      </c>
      <c r="BA1627" s="11">
        <f t="shared" si="3977"/>
        <v>50</v>
      </c>
      <c r="BB1627" s="11">
        <f t="shared" si="3978"/>
        <v>50</v>
      </c>
      <c r="BC1627" s="11"/>
      <c r="BD1627" s="11"/>
      <c r="BE1627" s="11"/>
      <c r="BF1627" s="11">
        <f t="shared" si="3979"/>
        <v>50</v>
      </c>
      <c r="BG1627" s="11">
        <f t="shared" si="3980"/>
        <v>50</v>
      </c>
      <c r="BH1627" s="11">
        <f t="shared" si="3981"/>
        <v>50</v>
      </c>
      <c r="BI1627" s="11"/>
      <c r="BJ1627" s="11"/>
      <c r="BK1627" s="11"/>
      <c r="BL1627" s="11">
        <f t="shared" si="3956"/>
        <v>50</v>
      </c>
      <c r="BM1627" s="11"/>
      <c r="BN1627" s="43">
        <f t="shared" si="4019"/>
        <v>50</v>
      </c>
      <c r="BO1627" s="11">
        <f t="shared" si="4023"/>
        <v>50</v>
      </c>
      <c r="BP1627" s="11"/>
      <c r="BQ1627" s="43">
        <f t="shared" si="4020"/>
        <v>50</v>
      </c>
      <c r="BR1627" s="11">
        <f t="shared" si="4024"/>
        <v>50</v>
      </c>
      <c r="BS1627" s="11"/>
      <c r="BT1627" s="43">
        <f t="shared" si="4021"/>
        <v>50</v>
      </c>
      <c r="BU1627" s="11"/>
      <c r="BV1627" s="21"/>
      <c r="BW1627" s="21"/>
      <c r="BX1627" s="1" t="str">
        <f t="shared" si="4025"/>
        <v>0113</v>
      </c>
    </row>
    <row r="1628" spans="1:76" ht="46.8" customHeight="1" x14ac:dyDescent="0.3">
      <c r="A1628" s="62" t="s">
        <v>1041</v>
      </c>
      <c r="B1628" s="63"/>
      <c r="C1628" s="62"/>
      <c r="D1628" s="62"/>
      <c r="E1628" s="64" t="s">
        <v>1042</v>
      </c>
      <c r="F1628" s="11">
        <f t="shared" ref="F1628:F1638" si="4027">F1629</f>
        <v>11335.7</v>
      </c>
      <c r="G1628" s="11">
        <f t="shared" ref="G1628:G1638" si="4028">G1629</f>
        <v>12135.7</v>
      </c>
      <c r="H1628" s="11">
        <f t="shared" ref="H1628:H1638" si="4029">H1629</f>
        <v>12935.7</v>
      </c>
      <c r="I1628" s="11">
        <f t="shared" ref="I1628:I1638" si="4030">I1629</f>
        <v>0</v>
      </c>
      <c r="J1628" s="11">
        <f t="shared" ref="J1628:J1638" si="4031">J1629</f>
        <v>0</v>
      </c>
      <c r="K1628" s="11">
        <f t="shared" ref="K1628:K1638" si="4032">K1629</f>
        <v>0</v>
      </c>
      <c r="L1628" s="11">
        <f t="shared" si="3953"/>
        <v>11335.7</v>
      </c>
      <c r="M1628" s="11">
        <f t="shared" si="3954"/>
        <v>12135.7</v>
      </c>
      <c r="N1628" s="11">
        <f t="shared" si="3955"/>
        <v>12935.7</v>
      </c>
      <c r="O1628" s="11">
        <f t="shared" ref="O1628:O1638" si="4033">O1629</f>
        <v>9336.2000000000007</v>
      </c>
      <c r="P1628" s="11">
        <f t="shared" ref="P1628:P1638" si="4034">P1629</f>
        <v>12400</v>
      </c>
      <c r="Q1628" s="11">
        <f t="shared" ref="Q1628:Q1638" si="4035">Q1629</f>
        <v>12400</v>
      </c>
      <c r="R1628" s="11">
        <f t="shared" si="3958"/>
        <v>20671.900000000001</v>
      </c>
      <c r="S1628" s="11">
        <f t="shared" si="3959"/>
        <v>24535.7</v>
      </c>
      <c r="T1628" s="11">
        <f t="shared" si="3960"/>
        <v>25335.7</v>
      </c>
      <c r="U1628" s="11">
        <f t="shared" ref="U1628:U1638" si="4036">U1629</f>
        <v>0</v>
      </c>
      <c r="V1628" s="11">
        <f t="shared" ref="V1628:V1638" si="4037">V1629</f>
        <v>0</v>
      </c>
      <c r="W1628" s="11">
        <f t="shared" ref="W1628:W1638" si="4038">W1629</f>
        <v>0</v>
      </c>
      <c r="X1628" s="11">
        <f t="shared" si="3961"/>
        <v>20671.900000000001</v>
      </c>
      <c r="Y1628" s="11">
        <f t="shared" si="3962"/>
        <v>24535.7</v>
      </c>
      <c r="Z1628" s="11">
        <f t="shared" si="3963"/>
        <v>25335.7</v>
      </c>
      <c r="AA1628" s="11">
        <f t="shared" ref="AA1628:AA1638" si="4039">AA1629</f>
        <v>635.6</v>
      </c>
      <c r="AB1628" s="11">
        <f t="shared" ref="AB1628:AB1638" si="4040">AB1629</f>
        <v>0</v>
      </c>
      <c r="AC1628" s="11">
        <f t="shared" ref="AC1628:AC1638" si="4041">AC1629</f>
        <v>0</v>
      </c>
      <c r="AD1628" s="11">
        <f t="shared" si="3964"/>
        <v>21307.5</v>
      </c>
      <c r="AE1628" s="11">
        <f t="shared" si="3965"/>
        <v>24535.7</v>
      </c>
      <c r="AF1628" s="11">
        <f t="shared" si="3966"/>
        <v>25335.7</v>
      </c>
      <c r="AG1628" s="11">
        <f t="shared" ref="AG1628:AG1638" si="4042">AG1629</f>
        <v>0</v>
      </c>
      <c r="AH1628" s="11">
        <f t="shared" si="3967"/>
        <v>21307.5</v>
      </c>
      <c r="AI1628" s="11">
        <f t="shared" si="3968"/>
        <v>24535.7</v>
      </c>
      <c r="AJ1628" s="11">
        <f t="shared" si="3969"/>
        <v>25335.7</v>
      </c>
      <c r="AK1628" s="11">
        <f t="shared" ref="AK1628:AK1638" si="4043">AK1629</f>
        <v>0</v>
      </c>
      <c r="AL1628" s="11">
        <f t="shared" ref="AL1628:AL1638" si="4044">AL1629</f>
        <v>0</v>
      </c>
      <c r="AM1628" s="11">
        <f t="shared" ref="AM1628:AM1638" si="4045">AM1629</f>
        <v>0</v>
      </c>
      <c r="AN1628" s="11">
        <f t="shared" si="3970"/>
        <v>21307.5</v>
      </c>
      <c r="AO1628" s="11">
        <f t="shared" si="3971"/>
        <v>24535.7</v>
      </c>
      <c r="AP1628" s="11">
        <f t="shared" si="3972"/>
        <v>25335.7</v>
      </c>
      <c r="AQ1628" s="11">
        <f t="shared" ref="AQ1628:AQ1638" si="4046">AQ1629</f>
        <v>0</v>
      </c>
      <c r="AR1628" s="11">
        <f t="shared" ref="AR1628:AR1638" si="4047">AR1629</f>
        <v>0</v>
      </c>
      <c r="AS1628" s="11">
        <f t="shared" ref="AS1628:AS1638" si="4048">AS1629</f>
        <v>0</v>
      </c>
      <c r="AT1628" s="11">
        <f t="shared" si="3973"/>
        <v>21307.5</v>
      </c>
      <c r="AU1628" s="11">
        <f t="shared" si="3974"/>
        <v>24535.7</v>
      </c>
      <c r="AV1628" s="11">
        <f t="shared" si="3975"/>
        <v>25335.7</v>
      </c>
      <c r="AW1628" s="11">
        <f t="shared" ref="AW1628:AW1638" si="4049">AW1629</f>
        <v>0</v>
      </c>
      <c r="AX1628" s="11">
        <f t="shared" ref="AX1628:AX1638" si="4050">AX1629</f>
        <v>0</v>
      </c>
      <c r="AY1628" s="11">
        <f t="shared" ref="AY1628:AY1638" si="4051">AY1629</f>
        <v>0</v>
      </c>
      <c r="AZ1628" s="11">
        <f t="shared" si="3976"/>
        <v>21307.5</v>
      </c>
      <c r="BA1628" s="11">
        <f t="shared" si="3977"/>
        <v>24535.7</v>
      </c>
      <c r="BB1628" s="11">
        <f t="shared" si="3978"/>
        <v>25335.7</v>
      </c>
      <c r="BC1628" s="11">
        <f t="shared" ref="BC1628:BC1638" si="4052">BC1629</f>
        <v>0</v>
      </c>
      <c r="BD1628" s="11">
        <f t="shared" ref="BD1628:BD1638" si="4053">BD1629</f>
        <v>0</v>
      </c>
      <c r="BE1628" s="11">
        <f t="shared" ref="BE1628:BE1638" si="4054">BE1629</f>
        <v>0</v>
      </c>
      <c r="BF1628" s="11">
        <f t="shared" si="3979"/>
        <v>21307.5</v>
      </c>
      <c r="BG1628" s="11">
        <f t="shared" si="3980"/>
        <v>24535.7</v>
      </c>
      <c r="BH1628" s="11">
        <f t="shared" si="3981"/>
        <v>25335.7</v>
      </c>
      <c r="BI1628" s="11">
        <f t="shared" ref="BI1628:BI1638" si="4055">BI1629</f>
        <v>0</v>
      </c>
      <c r="BJ1628" s="11">
        <f t="shared" ref="BJ1628:BJ1638" si="4056">BJ1629</f>
        <v>0</v>
      </c>
      <c r="BK1628" s="11">
        <f t="shared" ref="BK1628:BK1638" si="4057">BK1629</f>
        <v>0</v>
      </c>
      <c r="BL1628" s="11">
        <f t="shared" si="3956"/>
        <v>21307.5</v>
      </c>
      <c r="BM1628" s="11">
        <f t="shared" ref="BM1628:BM1638" si="4058">BM1629</f>
        <v>0</v>
      </c>
      <c r="BN1628" s="43">
        <f t="shared" si="4019"/>
        <v>21307.5</v>
      </c>
      <c r="BO1628" s="11">
        <f t="shared" si="4023"/>
        <v>24535.7</v>
      </c>
      <c r="BP1628" s="11">
        <f t="shared" ref="BP1628:BU1638" si="4059">BP1629</f>
        <v>0</v>
      </c>
      <c r="BQ1628" s="43">
        <f t="shared" si="4020"/>
        <v>24535.7</v>
      </c>
      <c r="BR1628" s="11">
        <f t="shared" si="4024"/>
        <v>25335.7</v>
      </c>
      <c r="BS1628" s="11">
        <f t="shared" si="4059"/>
        <v>0</v>
      </c>
      <c r="BT1628" s="43">
        <f t="shared" si="4021"/>
        <v>25335.7</v>
      </c>
      <c r="BU1628" s="11">
        <f t="shared" si="4059"/>
        <v>0</v>
      </c>
      <c r="BV1628" s="21"/>
      <c r="BW1628" s="21"/>
      <c r="BX1628" s="1" t="str">
        <f t="shared" si="4025"/>
        <v/>
      </c>
    </row>
    <row r="1629" spans="1:76" ht="31.2" customHeight="1" x14ac:dyDescent="0.3">
      <c r="A1629" s="62" t="s">
        <v>1041</v>
      </c>
      <c r="B1629" s="63" t="s">
        <v>211</v>
      </c>
      <c r="C1629" s="62"/>
      <c r="D1629" s="62"/>
      <c r="E1629" s="64" t="s">
        <v>212</v>
      </c>
      <c r="F1629" s="11">
        <f t="shared" si="4027"/>
        <v>11335.7</v>
      </c>
      <c r="G1629" s="11">
        <f t="shared" si="4028"/>
        <v>12135.7</v>
      </c>
      <c r="H1629" s="11">
        <f t="shared" si="4029"/>
        <v>12935.7</v>
      </c>
      <c r="I1629" s="11">
        <f t="shared" si="4030"/>
        <v>0</v>
      </c>
      <c r="J1629" s="11">
        <f t="shared" si="4031"/>
        <v>0</v>
      </c>
      <c r="K1629" s="11">
        <f t="shared" si="4032"/>
        <v>0</v>
      </c>
      <c r="L1629" s="11">
        <f t="shared" si="3953"/>
        <v>11335.7</v>
      </c>
      <c r="M1629" s="11">
        <f t="shared" si="3954"/>
        <v>12135.7</v>
      </c>
      <c r="N1629" s="11">
        <f t="shared" si="3955"/>
        <v>12935.7</v>
      </c>
      <c r="O1629" s="11">
        <f t="shared" si="4033"/>
        <v>9336.2000000000007</v>
      </c>
      <c r="P1629" s="11">
        <f t="shared" si="4034"/>
        <v>12400</v>
      </c>
      <c r="Q1629" s="11">
        <f t="shared" si="4035"/>
        <v>12400</v>
      </c>
      <c r="R1629" s="11">
        <f t="shared" si="3958"/>
        <v>20671.900000000001</v>
      </c>
      <c r="S1629" s="11">
        <f t="shared" si="3959"/>
        <v>24535.7</v>
      </c>
      <c r="T1629" s="11">
        <f t="shared" si="3960"/>
        <v>25335.7</v>
      </c>
      <c r="U1629" s="11">
        <f t="shared" si="4036"/>
        <v>0</v>
      </c>
      <c r="V1629" s="11">
        <f t="shared" si="4037"/>
        <v>0</v>
      </c>
      <c r="W1629" s="11">
        <f t="shared" si="4038"/>
        <v>0</v>
      </c>
      <c r="X1629" s="11">
        <f t="shared" si="3961"/>
        <v>20671.900000000001</v>
      </c>
      <c r="Y1629" s="11">
        <f t="shared" si="3962"/>
        <v>24535.7</v>
      </c>
      <c r="Z1629" s="11">
        <f t="shared" si="3963"/>
        <v>25335.7</v>
      </c>
      <c r="AA1629" s="11">
        <f t="shared" si="4039"/>
        <v>635.6</v>
      </c>
      <c r="AB1629" s="11">
        <f t="shared" si="4040"/>
        <v>0</v>
      </c>
      <c r="AC1629" s="11">
        <f t="shared" si="4041"/>
        <v>0</v>
      </c>
      <c r="AD1629" s="11">
        <f t="shared" si="3964"/>
        <v>21307.5</v>
      </c>
      <c r="AE1629" s="11">
        <f t="shared" si="3965"/>
        <v>24535.7</v>
      </c>
      <c r="AF1629" s="11">
        <f t="shared" si="3966"/>
        <v>25335.7</v>
      </c>
      <c r="AG1629" s="11">
        <f t="shared" si="4042"/>
        <v>0</v>
      </c>
      <c r="AH1629" s="11">
        <f t="shared" si="3967"/>
        <v>21307.5</v>
      </c>
      <c r="AI1629" s="11">
        <f t="shared" si="3968"/>
        <v>24535.7</v>
      </c>
      <c r="AJ1629" s="11">
        <f t="shared" si="3969"/>
        <v>25335.7</v>
      </c>
      <c r="AK1629" s="11">
        <f t="shared" si="4043"/>
        <v>0</v>
      </c>
      <c r="AL1629" s="11">
        <f t="shared" si="4044"/>
        <v>0</v>
      </c>
      <c r="AM1629" s="11">
        <f t="shared" si="4045"/>
        <v>0</v>
      </c>
      <c r="AN1629" s="11">
        <f t="shared" si="3970"/>
        <v>21307.5</v>
      </c>
      <c r="AO1629" s="11">
        <f t="shared" si="3971"/>
        <v>24535.7</v>
      </c>
      <c r="AP1629" s="11">
        <f t="shared" si="3972"/>
        <v>25335.7</v>
      </c>
      <c r="AQ1629" s="11">
        <f t="shared" si="4046"/>
        <v>0</v>
      </c>
      <c r="AR1629" s="11">
        <f t="shared" si="4047"/>
        <v>0</v>
      </c>
      <c r="AS1629" s="11">
        <f t="shared" si="4048"/>
        <v>0</v>
      </c>
      <c r="AT1629" s="11">
        <f t="shared" si="3973"/>
        <v>21307.5</v>
      </c>
      <c r="AU1629" s="11">
        <f t="shared" si="3974"/>
        <v>24535.7</v>
      </c>
      <c r="AV1629" s="11">
        <f t="shared" si="3975"/>
        <v>25335.7</v>
      </c>
      <c r="AW1629" s="11">
        <f t="shared" si="4049"/>
        <v>0</v>
      </c>
      <c r="AX1629" s="11">
        <f t="shared" si="4050"/>
        <v>0</v>
      </c>
      <c r="AY1629" s="11">
        <f t="shared" si="4051"/>
        <v>0</v>
      </c>
      <c r="AZ1629" s="11">
        <f t="shared" si="3976"/>
        <v>21307.5</v>
      </c>
      <c r="BA1629" s="11">
        <f t="shared" si="3977"/>
        <v>24535.7</v>
      </c>
      <c r="BB1629" s="11">
        <f t="shared" si="3978"/>
        <v>25335.7</v>
      </c>
      <c r="BC1629" s="11">
        <f t="shared" si="4052"/>
        <v>0</v>
      </c>
      <c r="BD1629" s="11">
        <f t="shared" si="4053"/>
        <v>0</v>
      </c>
      <c r="BE1629" s="11">
        <f t="shared" si="4054"/>
        <v>0</v>
      </c>
      <c r="BF1629" s="11">
        <f t="shared" si="3979"/>
        <v>21307.5</v>
      </c>
      <c r="BG1629" s="11">
        <f t="shared" si="3980"/>
        <v>24535.7</v>
      </c>
      <c r="BH1629" s="11">
        <f t="shared" si="3981"/>
        <v>25335.7</v>
      </c>
      <c r="BI1629" s="11">
        <f t="shared" si="4055"/>
        <v>0</v>
      </c>
      <c r="BJ1629" s="11">
        <f t="shared" si="4056"/>
        <v>0</v>
      </c>
      <c r="BK1629" s="11">
        <f t="shared" si="4057"/>
        <v>0</v>
      </c>
      <c r="BL1629" s="11">
        <f t="shared" si="3956"/>
        <v>21307.5</v>
      </c>
      <c r="BM1629" s="11">
        <f t="shared" si="4058"/>
        <v>0</v>
      </c>
      <c r="BN1629" s="43">
        <f t="shared" si="4019"/>
        <v>21307.5</v>
      </c>
      <c r="BO1629" s="11">
        <f t="shared" si="4023"/>
        <v>24535.7</v>
      </c>
      <c r="BP1629" s="11">
        <f t="shared" si="4059"/>
        <v>0</v>
      </c>
      <c r="BQ1629" s="43">
        <f t="shared" si="4020"/>
        <v>24535.7</v>
      </c>
      <c r="BR1629" s="11">
        <f t="shared" si="4024"/>
        <v>25335.7</v>
      </c>
      <c r="BS1629" s="11">
        <f t="shared" si="4059"/>
        <v>0</v>
      </c>
      <c r="BT1629" s="43">
        <f t="shared" si="4021"/>
        <v>25335.7</v>
      </c>
      <c r="BU1629" s="11">
        <f t="shared" si="4059"/>
        <v>0</v>
      </c>
      <c r="BV1629" s="21"/>
      <c r="BW1629" s="21"/>
      <c r="BX1629" s="1" t="str">
        <f t="shared" si="4025"/>
        <v/>
      </c>
    </row>
    <row r="1630" spans="1:76" ht="15.6" customHeight="1" x14ac:dyDescent="0.3">
      <c r="A1630" s="62" t="s">
        <v>1041</v>
      </c>
      <c r="B1630" s="63">
        <v>300</v>
      </c>
      <c r="C1630" s="62" t="s">
        <v>126</v>
      </c>
      <c r="D1630" s="62" t="s">
        <v>67</v>
      </c>
      <c r="E1630" s="64" t="s">
        <v>243</v>
      </c>
      <c r="F1630" s="11">
        <v>11335.7</v>
      </c>
      <c r="G1630" s="11">
        <v>12135.7</v>
      </c>
      <c r="H1630" s="11">
        <v>12935.7</v>
      </c>
      <c r="I1630" s="11"/>
      <c r="J1630" s="11"/>
      <c r="K1630" s="11"/>
      <c r="L1630" s="11">
        <f t="shared" si="3953"/>
        <v>11335.7</v>
      </c>
      <c r="M1630" s="11">
        <f t="shared" si="3954"/>
        <v>12135.7</v>
      </c>
      <c r="N1630" s="11">
        <f t="shared" si="3955"/>
        <v>12935.7</v>
      </c>
      <c r="O1630" s="11">
        <v>9336.2000000000007</v>
      </c>
      <c r="P1630" s="11">
        <v>12400</v>
      </c>
      <c r="Q1630" s="11">
        <v>12400</v>
      </c>
      <c r="R1630" s="11">
        <f t="shared" si="3958"/>
        <v>20671.900000000001</v>
      </c>
      <c r="S1630" s="11">
        <f t="shared" si="3959"/>
        <v>24535.7</v>
      </c>
      <c r="T1630" s="11">
        <f t="shared" si="3960"/>
        <v>25335.7</v>
      </c>
      <c r="U1630" s="11"/>
      <c r="V1630" s="11"/>
      <c r="W1630" s="11"/>
      <c r="X1630" s="11">
        <f t="shared" si="3961"/>
        <v>20671.900000000001</v>
      </c>
      <c r="Y1630" s="11">
        <f t="shared" si="3962"/>
        <v>24535.7</v>
      </c>
      <c r="Z1630" s="11">
        <f t="shared" si="3963"/>
        <v>25335.7</v>
      </c>
      <c r="AA1630" s="11">
        <v>635.6</v>
      </c>
      <c r="AB1630" s="11"/>
      <c r="AC1630" s="11"/>
      <c r="AD1630" s="11">
        <f t="shared" si="3964"/>
        <v>21307.5</v>
      </c>
      <c r="AE1630" s="11">
        <f t="shared" si="3965"/>
        <v>24535.7</v>
      </c>
      <c r="AF1630" s="11">
        <f t="shared" si="3966"/>
        <v>25335.7</v>
      </c>
      <c r="AG1630" s="11"/>
      <c r="AH1630" s="11">
        <f t="shared" si="3967"/>
        <v>21307.5</v>
      </c>
      <c r="AI1630" s="11">
        <f t="shared" si="3968"/>
        <v>24535.7</v>
      </c>
      <c r="AJ1630" s="11">
        <f t="shared" si="3969"/>
        <v>25335.7</v>
      </c>
      <c r="AK1630" s="11"/>
      <c r="AL1630" s="11"/>
      <c r="AM1630" s="11"/>
      <c r="AN1630" s="11">
        <f t="shared" si="3970"/>
        <v>21307.5</v>
      </c>
      <c r="AO1630" s="11">
        <f t="shared" si="3971"/>
        <v>24535.7</v>
      </c>
      <c r="AP1630" s="11">
        <f t="shared" si="3972"/>
        <v>25335.7</v>
      </c>
      <c r="AQ1630" s="11"/>
      <c r="AR1630" s="11"/>
      <c r="AS1630" s="11"/>
      <c r="AT1630" s="11">
        <f t="shared" si="3973"/>
        <v>21307.5</v>
      </c>
      <c r="AU1630" s="11">
        <f t="shared" si="3974"/>
        <v>24535.7</v>
      </c>
      <c r="AV1630" s="11">
        <f t="shared" si="3975"/>
        <v>25335.7</v>
      </c>
      <c r="AW1630" s="11"/>
      <c r="AX1630" s="11"/>
      <c r="AY1630" s="11"/>
      <c r="AZ1630" s="11">
        <f t="shared" si="3976"/>
        <v>21307.5</v>
      </c>
      <c r="BA1630" s="11">
        <f t="shared" si="3977"/>
        <v>24535.7</v>
      </c>
      <c r="BB1630" s="11">
        <f t="shared" si="3978"/>
        <v>25335.7</v>
      </c>
      <c r="BC1630" s="11"/>
      <c r="BD1630" s="11"/>
      <c r="BE1630" s="11"/>
      <c r="BF1630" s="11">
        <f t="shared" si="3979"/>
        <v>21307.5</v>
      </c>
      <c r="BG1630" s="11">
        <f t="shared" si="3980"/>
        <v>24535.7</v>
      </c>
      <c r="BH1630" s="11">
        <f t="shared" si="3981"/>
        <v>25335.7</v>
      </c>
      <c r="BI1630" s="11"/>
      <c r="BJ1630" s="11"/>
      <c r="BK1630" s="11"/>
      <c r="BL1630" s="11">
        <f t="shared" si="3956"/>
        <v>21307.5</v>
      </c>
      <c r="BM1630" s="11"/>
      <c r="BN1630" s="43">
        <f t="shared" si="4019"/>
        <v>21307.5</v>
      </c>
      <c r="BO1630" s="11">
        <f t="shared" si="4023"/>
        <v>24535.7</v>
      </c>
      <c r="BP1630" s="11"/>
      <c r="BQ1630" s="43">
        <f t="shared" si="4020"/>
        <v>24535.7</v>
      </c>
      <c r="BR1630" s="11">
        <f t="shared" si="4024"/>
        <v>25335.7</v>
      </c>
      <c r="BS1630" s="11"/>
      <c r="BT1630" s="43">
        <f t="shared" si="4021"/>
        <v>25335.7</v>
      </c>
      <c r="BU1630" s="11"/>
      <c r="BV1630" s="21"/>
      <c r="BW1630" s="21"/>
      <c r="BX1630" s="1" t="str">
        <f t="shared" si="4025"/>
        <v>1003</v>
      </c>
    </row>
    <row r="1631" spans="1:76" ht="62.4" customHeight="1" x14ac:dyDescent="0.3">
      <c r="A1631" s="62" t="s">
        <v>1043</v>
      </c>
      <c r="B1631" s="63"/>
      <c r="C1631" s="62"/>
      <c r="D1631" s="62"/>
      <c r="E1631" s="64" t="s">
        <v>1044</v>
      </c>
      <c r="F1631" s="11">
        <f t="shared" si="4027"/>
        <v>172.5</v>
      </c>
      <c r="G1631" s="11">
        <f t="shared" si="4028"/>
        <v>345</v>
      </c>
      <c r="H1631" s="11">
        <f t="shared" si="4029"/>
        <v>345</v>
      </c>
      <c r="I1631" s="11">
        <f t="shared" si="4030"/>
        <v>0</v>
      </c>
      <c r="J1631" s="11">
        <f t="shared" si="4031"/>
        <v>0</v>
      </c>
      <c r="K1631" s="11">
        <f t="shared" si="4032"/>
        <v>0</v>
      </c>
      <c r="L1631" s="11">
        <f t="shared" si="3953"/>
        <v>172.5</v>
      </c>
      <c r="M1631" s="11">
        <f t="shared" si="3954"/>
        <v>345</v>
      </c>
      <c r="N1631" s="11">
        <f t="shared" si="3955"/>
        <v>345</v>
      </c>
      <c r="O1631" s="11">
        <f t="shared" si="4033"/>
        <v>0</v>
      </c>
      <c r="P1631" s="11">
        <f t="shared" si="4034"/>
        <v>0</v>
      </c>
      <c r="Q1631" s="11">
        <f t="shared" si="4035"/>
        <v>0</v>
      </c>
      <c r="R1631" s="11">
        <f t="shared" si="3958"/>
        <v>172.5</v>
      </c>
      <c r="S1631" s="11">
        <f t="shared" si="3959"/>
        <v>345</v>
      </c>
      <c r="T1631" s="11">
        <f t="shared" si="3960"/>
        <v>345</v>
      </c>
      <c r="U1631" s="11">
        <f t="shared" si="4036"/>
        <v>0</v>
      </c>
      <c r="V1631" s="11">
        <f t="shared" si="4037"/>
        <v>0</v>
      </c>
      <c r="W1631" s="11">
        <f t="shared" si="4038"/>
        <v>0</v>
      </c>
      <c r="X1631" s="11">
        <f t="shared" si="3961"/>
        <v>172.5</v>
      </c>
      <c r="Y1631" s="11">
        <f t="shared" si="3962"/>
        <v>345</v>
      </c>
      <c r="Z1631" s="11">
        <f t="shared" si="3963"/>
        <v>345</v>
      </c>
      <c r="AA1631" s="11">
        <f t="shared" si="4039"/>
        <v>0</v>
      </c>
      <c r="AB1631" s="11">
        <f t="shared" si="4040"/>
        <v>0</v>
      </c>
      <c r="AC1631" s="11">
        <f t="shared" si="4041"/>
        <v>0</v>
      </c>
      <c r="AD1631" s="11">
        <f t="shared" si="3964"/>
        <v>172.5</v>
      </c>
      <c r="AE1631" s="11">
        <f t="shared" si="3965"/>
        <v>345</v>
      </c>
      <c r="AF1631" s="11">
        <f t="shared" si="3966"/>
        <v>345</v>
      </c>
      <c r="AG1631" s="11">
        <f t="shared" si="4042"/>
        <v>0</v>
      </c>
      <c r="AH1631" s="11">
        <f t="shared" si="3967"/>
        <v>172.5</v>
      </c>
      <c r="AI1631" s="11">
        <f t="shared" si="3968"/>
        <v>345</v>
      </c>
      <c r="AJ1631" s="11">
        <f t="shared" si="3969"/>
        <v>345</v>
      </c>
      <c r="AK1631" s="11">
        <f t="shared" si="4043"/>
        <v>0</v>
      </c>
      <c r="AL1631" s="11">
        <f t="shared" si="4044"/>
        <v>0</v>
      </c>
      <c r="AM1631" s="11">
        <f t="shared" si="4045"/>
        <v>0</v>
      </c>
      <c r="AN1631" s="11">
        <f t="shared" si="3970"/>
        <v>172.5</v>
      </c>
      <c r="AO1631" s="11">
        <f t="shared" si="3971"/>
        <v>345</v>
      </c>
      <c r="AP1631" s="11">
        <f t="shared" si="3972"/>
        <v>345</v>
      </c>
      <c r="AQ1631" s="11">
        <f t="shared" si="4046"/>
        <v>0</v>
      </c>
      <c r="AR1631" s="11">
        <f t="shared" si="4047"/>
        <v>0</v>
      </c>
      <c r="AS1631" s="11">
        <f t="shared" si="4048"/>
        <v>0</v>
      </c>
      <c r="AT1631" s="11">
        <f t="shared" si="3973"/>
        <v>172.5</v>
      </c>
      <c r="AU1631" s="11">
        <f t="shared" si="3974"/>
        <v>345</v>
      </c>
      <c r="AV1631" s="11">
        <f t="shared" si="3975"/>
        <v>345</v>
      </c>
      <c r="AW1631" s="11">
        <f t="shared" si="4049"/>
        <v>0</v>
      </c>
      <c r="AX1631" s="11">
        <f t="shared" si="4050"/>
        <v>0</v>
      </c>
      <c r="AY1631" s="11">
        <f t="shared" si="4051"/>
        <v>0</v>
      </c>
      <c r="AZ1631" s="11">
        <f t="shared" si="3976"/>
        <v>172.5</v>
      </c>
      <c r="BA1631" s="11">
        <f t="shared" si="3977"/>
        <v>345</v>
      </c>
      <c r="BB1631" s="11">
        <f t="shared" si="3978"/>
        <v>345</v>
      </c>
      <c r="BC1631" s="11">
        <f t="shared" si="4052"/>
        <v>0</v>
      </c>
      <c r="BD1631" s="11">
        <f t="shared" si="4053"/>
        <v>0</v>
      </c>
      <c r="BE1631" s="11">
        <f t="shared" si="4054"/>
        <v>0</v>
      </c>
      <c r="BF1631" s="11">
        <f t="shared" si="3979"/>
        <v>172.5</v>
      </c>
      <c r="BG1631" s="11">
        <f t="shared" si="3980"/>
        <v>345</v>
      </c>
      <c r="BH1631" s="11">
        <f t="shared" si="3981"/>
        <v>345</v>
      </c>
      <c r="BI1631" s="11">
        <f t="shared" si="4055"/>
        <v>0</v>
      </c>
      <c r="BJ1631" s="11">
        <f t="shared" si="4056"/>
        <v>0</v>
      </c>
      <c r="BK1631" s="11">
        <f t="shared" si="4057"/>
        <v>0</v>
      </c>
      <c r="BL1631" s="11">
        <f t="shared" si="3956"/>
        <v>172.5</v>
      </c>
      <c r="BM1631" s="11">
        <f t="shared" si="4058"/>
        <v>0</v>
      </c>
      <c r="BN1631" s="43">
        <f t="shared" si="4019"/>
        <v>172.5</v>
      </c>
      <c r="BO1631" s="11">
        <f t="shared" si="4023"/>
        <v>345</v>
      </c>
      <c r="BP1631" s="11">
        <f t="shared" si="4059"/>
        <v>0</v>
      </c>
      <c r="BQ1631" s="43">
        <f t="shared" si="4020"/>
        <v>345</v>
      </c>
      <c r="BR1631" s="11">
        <f t="shared" si="4024"/>
        <v>345</v>
      </c>
      <c r="BS1631" s="11">
        <f t="shared" si="4059"/>
        <v>0</v>
      </c>
      <c r="BT1631" s="43">
        <f t="shared" si="4021"/>
        <v>345</v>
      </c>
      <c r="BU1631" s="11">
        <f t="shared" si="4059"/>
        <v>0</v>
      </c>
      <c r="BV1631" s="21"/>
      <c r="BW1631" s="21"/>
      <c r="BX1631" s="1" t="str">
        <f t="shared" si="4025"/>
        <v/>
      </c>
    </row>
    <row r="1632" spans="1:76" ht="31.2" customHeight="1" x14ac:dyDescent="0.3">
      <c r="A1632" s="62" t="s">
        <v>1043</v>
      </c>
      <c r="B1632" s="63" t="s">
        <v>211</v>
      </c>
      <c r="C1632" s="62"/>
      <c r="D1632" s="62"/>
      <c r="E1632" s="64" t="s">
        <v>212</v>
      </c>
      <c r="F1632" s="11">
        <f t="shared" si="4027"/>
        <v>172.5</v>
      </c>
      <c r="G1632" s="11">
        <f t="shared" si="4028"/>
        <v>345</v>
      </c>
      <c r="H1632" s="11">
        <f t="shared" si="4029"/>
        <v>345</v>
      </c>
      <c r="I1632" s="11">
        <f t="shared" si="4030"/>
        <v>0</v>
      </c>
      <c r="J1632" s="11">
        <f t="shared" si="4031"/>
        <v>0</v>
      </c>
      <c r="K1632" s="11">
        <f t="shared" si="4032"/>
        <v>0</v>
      </c>
      <c r="L1632" s="11">
        <f t="shared" si="3953"/>
        <v>172.5</v>
      </c>
      <c r="M1632" s="11">
        <f t="shared" si="3954"/>
        <v>345</v>
      </c>
      <c r="N1632" s="11">
        <f t="shared" si="3955"/>
        <v>345</v>
      </c>
      <c r="O1632" s="11">
        <f t="shared" si="4033"/>
        <v>0</v>
      </c>
      <c r="P1632" s="11">
        <f t="shared" si="4034"/>
        <v>0</v>
      </c>
      <c r="Q1632" s="11">
        <f t="shared" si="4035"/>
        <v>0</v>
      </c>
      <c r="R1632" s="11">
        <f t="shared" si="3958"/>
        <v>172.5</v>
      </c>
      <c r="S1632" s="11">
        <f t="shared" si="3959"/>
        <v>345</v>
      </c>
      <c r="T1632" s="11">
        <f t="shared" si="3960"/>
        <v>345</v>
      </c>
      <c r="U1632" s="11">
        <f t="shared" si="4036"/>
        <v>0</v>
      </c>
      <c r="V1632" s="11">
        <f t="shared" si="4037"/>
        <v>0</v>
      </c>
      <c r="W1632" s="11">
        <f t="shared" si="4038"/>
        <v>0</v>
      </c>
      <c r="X1632" s="11">
        <f t="shared" si="3961"/>
        <v>172.5</v>
      </c>
      <c r="Y1632" s="11">
        <f t="shared" si="3962"/>
        <v>345</v>
      </c>
      <c r="Z1632" s="11">
        <f t="shared" si="3963"/>
        <v>345</v>
      </c>
      <c r="AA1632" s="11">
        <f t="shared" si="4039"/>
        <v>0</v>
      </c>
      <c r="AB1632" s="11">
        <f t="shared" si="4040"/>
        <v>0</v>
      </c>
      <c r="AC1632" s="11">
        <f t="shared" si="4041"/>
        <v>0</v>
      </c>
      <c r="AD1632" s="11">
        <f t="shared" si="3964"/>
        <v>172.5</v>
      </c>
      <c r="AE1632" s="11">
        <f t="shared" si="3965"/>
        <v>345</v>
      </c>
      <c r="AF1632" s="11">
        <f t="shared" si="3966"/>
        <v>345</v>
      </c>
      <c r="AG1632" s="11">
        <f t="shared" si="4042"/>
        <v>0</v>
      </c>
      <c r="AH1632" s="11">
        <f t="shared" si="3967"/>
        <v>172.5</v>
      </c>
      <c r="AI1632" s="11">
        <f t="shared" si="3968"/>
        <v>345</v>
      </c>
      <c r="AJ1632" s="11">
        <f t="shared" si="3969"/>
        <v>345</v>
      </c>
      <c r="AK1632" s="11">
        <f t="shared" si="4043"/>
        <v>0</v>
      </c>
      <c r="AL1632" s="11">
        <f t="shared" si="4044"/>
        <v>0</v>
      </c>
      <c r="AM1632" s="11">
        <f t="shared" si="4045"/>
        <v>0</v>
      </c>
      <c r="AN1632" s="11">
        <f t="shared" si="3970"/>
        <v>172.5</v>
      </c>
      <c r="AO1632" s="11">
        <f t="shared" si="3971"/>
        <v>345</v>
      </c>
      <c r="AP1632" s="11">
        <f t="shared" si="3972"/>
        <v>345</v>
      </c>
      <c r="AQ1632" s="11">
        <f t="shared" si="4046"/>
        <v>0</v>
      </c>
      <c r="AR1632" s="11">
        <f t="shared" si="4047"/>
        <v>0</v>
      </c>
      <c r="AS1632" s="11">
        <f t="shared" si="4048"/>
        <v>0</v>
      </c>
      <c r="AT1632" s="11">
        <f t="shared" si="3973"/>
        <v>172.5</v>
      </c>
      <c r="AU1632" s="11">
        <f t="shared" si="3974"/>
        <v>345</v>
      </c>
      <c r="AV1632" s="11">
        <f t="shared" si="3975"/>
        <v>345</v>
      </c>
      <c r="AW1632" s="11">
        <f t="shared" si="4049"/>
        <v>0</v>
      </c>
      <c r="AX1632" s="11">
        <f t="shared" si="4050"/>
        <v>0</v>
      </c>
      <c r="AY1632" s="11">
        <f t="shared" si="4051"/>
        <v>0</v>
      </c>
      <c r="AZ1632" s="11">
        <f t="shared" si="3976"/>
        <v>172.5</v>
      </c>
      <c r="BA1632" s="11">
        <f t="shared" si="3977"/>
        <v>345</v>
      </c>
      <c r="BB1632" s="11">
        <f t="shared" si="3978"/>
        <v>345</v>
      </c>
      <c r="BC1632" s="11">
        <f t="shared" si="4052"/>
        <v>0</v>
      </c>
      <c r="BD1632" s="11">
        <f t="shared" si="4053"/>
        <v>0</v>
      </c>
      <c r="BE1632" s="11">
        <f t="shared" si="4054"/>
        <v>0</v>
      </c>
      <c r="BF1632" s="11">
        <f t="shared" si="3979"/>
        <v>172.5</v>
      </c>
      <c r="BG1632" s="11">
        <f t="shared" si="3980"/>
        <v>345</v>
      </c>
      <c r="BH1632" s="11">
        <f t="shared" si="3981"/>
        <v>345</v>
      </c>
      <c r="BI1632" s="11">
        <f t="shared" si="4055"/>
        <v>0</v>
      </c>
      <c r="BJ1632" s="11">
        <f t="shared" si="4056"/>
        <v>0</v>
      </c>
      <c r="BK1632" s="11">
        <f t="shared" si="4057"/>
        <v>0</v>
      </c>
      <c r="BL1632" s="11">
        <f t="shared" si="3956"/>
        <v>172.5</v>
      </c>
      <c r="BM1632" s="11">
        <f t="shared" si="4058"/>
        <v>0</v>
      </c>
      <c r="BN1632" s="43">
        <f t="shared" si="4019"/>
        <v>172.5</v>
      </c>
      <c r="BO1632" s="11">
        <f t="shared" si="4023"/>
        <v>345</v>
      </c>
      <c r="BP1632" s="11">
        <f t="shared" si="4059"/>
        <v>0</v>
      </c>
      <c r="BQ1632" s="43">
        <f t="shared" si="4020"/>
        <v>345</v>
      </c>
      <c r="BR1632" s="11">
        <f t="shared" si="4024"/>
        <v>345</v>
      </c>
      <c r="BS1632" s="11">
        <f t="shared" si="4059"/>
        <v>0</v>
      </c>
      <c r="BT1632" s="43">
        <f t="shared" si="4021"/>
        <v>345</v>
      </c>
      <c r="BU1632" s="11">
        <f t="shared" si="4059"/>
        <v>0</v>
      </c>
      <c r="BV1632" s="21"/>
      <c r="BW1632" s="21"/>
      <c r="BX1632" s="1" t="str">
        <f t="shared" si="4025"/>
        <v/>
      </c>
    </row>
    <row r="1633" spans="1:77" ht="15.6" customHeight="1" x14ac:dyDescent="0.3">
      <c r="A1633" s="62" t="s">
        <v>1043</v>
      </c>
      <c r="B1633" s="63" t="s">
        <v>211</v>
      </c>
      <c r="C1633" s="62" t="s">
        <v>43</v>
      </c>
      <c r="D1633" s="62" t="s">
        <v>44</v>
      </c>
      <c r="E1633" s="64" t="s">
        <v>45</v>
      </c>
      <c r="F1633" s="11">
        <v>172.5</v>
      </c>
      <c r="G1633" s="11">
        <v>345</v>
      </c>
      <c r="H1633" s="11">
        <v>345</v>
      </c>
      <c r="I1633" s="11"/>
      <c r="J1633" s="11"/>
      <c r="K1633" s="11"/>
      <c r="L1633" s="11">
        <f t="shared" si="3953"/>
        <v>172.5</v>
      </c>
      <c r="M1633" s="11">
        <f t="shared" si="3954"/>
        <v>345</v>
      </c>
      <c r="N1633" s="11">
        <f t="shared" si="3955"/>
        <v>345</v>
      </c>
      <c r="O1633" s="11"/>
      <c r="P1633" s="11"/>
      <c r="Q1633" s="11"/>
      <c r="R1633" s="11">
        <f t="shared" si="3958"/>
        <v>172.5</v>
      </c>
      <c r="S1633" s="11">
        <f t="shared" si="3959"/>
        <v>345</v>
      </c>
      <c r="T1633" s="11">
        <f t="shared" si="3960"/>
        <v>345</v>
      </c>
      <c r="U1633" s="11"/>
      <c r="V1633" s="11"/>
      <c r="W1633" s="11"/>
      <c r="X1633" s="11">
        <f t="shared" si="3961"/>
        <v>172.5</v>
      </c>
      <c r="Y1633" s="11">
        <f t="shared" si="3962"/>
        <v>345</v>
      </c>
      <c r="Z1633" s="11">
        <f t="shared" si="3963"/>
        <v>345</v>
      </c>
      <c r="AA1633" s="11"/>
      <c r="AB1633" s="11"/>
      <c r="AC1633" s="11"/>
      <c r="AD1633" s="11">
        <f t="shared" si="3964"/>
        <v>172.5</v>
      </c>
      <c r="AE1633" s="11">
        <f t="shared" si="3965"/>
        <v>345</v>
      </c>
      <c r="AF1633" s="11">
        <f t="shared" si="3966"/>
        <v>345</v>
      </c>
      <c r="AG1633" s="11"/>
      <c r="AH1633" s="11">
        <f t="shared" si="3967"/>
        <v>172.5</v>
      </c>
      <c r="AI1633" s="11">
        <f t="shared" si="3968"/>
        <v>345</v>
      </c>
      <c r="AJ1633" s="11">
        <f t="shared" si="3969"/>
        <v>345</v>
      </c>
      <c r="AK1633" s="11"/>
      <c r="AL1633" s="11"/>
      <c r="AM1633" s="11"/>
      <c r="AN1633" s="11">
        <f t="shared" si="3970"/>
        <v>172.5</v>
      </c>
      <c r="AO1633" s="11">
        <f t="shared" si="3971"/>
        <v>345</v>
      </c>
      <c r="AP1633" s="11">
        <f t="shared" si="3972"/>
        <v>345</v>
      </c>
      <c r="AQ1633" s="11"/>
      <c r="AR1633" s="11"/>
      <c r="AS1633" s="11"/>
      <c r="AT1633" s="11">
        <f t="shared" si="3973"/>
        <v>172.5</v>
      </c>
      <c r="AU1633" s="11">
        <f t="shared" si="3974"/>
        <v>345</v>
      </c>
      <c r="AV1633" s="11">
        <f t="shared" si="3975"/>
        <v>345</v>
      </c>
      <c r="AW1633" s="11"/>
      <c r="AX1633" s="11"/>
      <c r="AY1633" s="11"/>
      <c r="AZ1633" s="11">
        <f t="shared" si="3976"/>
        <v>172.5</v>
      </c>
      <c r="BA1633" s="11">
        <f t="shared" si="3977"/>
        <v>345</v>
      </c>
      <c r="BB1633" s="11">
        <f t="shared" si="3978"/>
        <v>345</v>
      </c>
      <c r="BC1633" s="11"/>
      <c r="BD1633" s="11"/>
      <c r="BE1633" s="11"/>
      <c r="BF1633" s="11">
        <f t="shared" si="3979"/>
        <v>172.5</v>
      </c>
      <c r="BG1633" s="11">
        <f t="shared" si="3980"/>
        <v>345</v>
      </c>
      <c r="BH1633" s="11">
        <f t="shared" si="3981"/>
        <v>345</v>
      </c>
      <c r="BI1633" s="11"/>
      <c r="BJ1633" s="11"/>
      <c r="BK1633" s="11"/>
      <c r="BL1633" s="11">
        <f t="shared" si="3956"/>
        <v>172.5</v>
      </c>
      <c r="BM1633" s="11"/>
      <c r="BN1633" s="43">
        <f t="shared" si="4019"/>
        <v>172.5</v>
      </c>
      <c r="BO1633" s="11">
        <f t="shared" si="4023"/>
        <v>345</v>
      </c>
      <c r="BP1633" s="11"/>
      <c r="BQ1633" s="43">
        <f t="shared" si="4020"/>
        <v>345</v>
      </c>
      <c r="BR1633" s="11">
        <f t="shared" si="4024"/>
        <v>345</v>
      </c>
      <c r="BS1633" s="11"/>
      <c r="BT1633" s="43">
        <f t="shared" si="4021"/>
        <v>345</v>
      </c>
      <c r="BU1633" s="11"/>
      <c r="BV1633" s="21"/>
      <c r="BW1633" s="21"/>
      <c r="BX1633" s="1" t="str">
        <f t="shared" si="4025"/>
        <v>0113</v>
      </c>
    </row>
    <row r="1634" spans="1:77" ht="46.8" customHeight="1" x14ac:dyDescent="0.3">
      <c r="A1634" s="62" t="s">
        <v>1045</v>
      </c>
      <c r="B1634" s="63"/>
      <c r="C1634" s="62"/>
      <c r="D1634" s="62"/>
      <c r="E1634" s="64" t="s">
        <v>1046</v>
      </c>
      <c r="F1634" s="11">
        <f t="shared" si="4027"/>
        <v>172.5</v>
      </c>
      <c r="G1634" s="11">
        <f t="shared" si="4028"/>
        <v>172.5</v>
      </c>
      <c r="H1634" s="11">
        <f t="shared" si="4029"/>
        <v>172.5</v>
      </c>
      <c r="I1634" s="11">
        <f t="shared" si="4030"/>
        <v>0</v>
      </c>
      <c r="J1634" s="11">
        <f t="shared" si="4031"/>
        <v>0</v>
      </c>
      <c r="K1634" s="11">
        <f t="shared" si="4032"/>
        <v>0</v>
      </c>
      <c r="L1634" s="11">
        <f t="shared" si="3953"/>
        <v>172.5</v>
      </c>
      <c r="M1634" s="11">
        <f t="shared" si="3954"/>
        <v>172.5</v>
      </c>
      <c r="N1634" s="11">
        <f t="shared" si="3955"/>
        <v>172.5</v>
      </c>
      <c r="O1634" s="11">
        <f t="shared" si="4033"/>
        <v>0</v>
      </c>
      <c r="P1634" s="11">
        <f t="shared" si="4034"/>
        <v>0</v>
      </c>
      <c r="Q1634" s="11">
        <f t="shared" si="4035"/>
        <v>0</v>
      </c>
      <c r="R1634" s="11">
        <f t="shared" si="3958"/>
        <v>172.5</v>
      </c>
      <c r="S1634" s="11">
        <f t="shared" si="3959"/>
        <v>172.5</v>
      </c>
      <c r="T1634" s="11">
        <f t="shared" si="3960"/>
        <v>172.5</v>
      </c>
      <c r="U1634" s="11">
        <f t="shared" si="4036"/>
        <v>0</v>
      </c>
      <c r="V1634" s="11">
        <f t="shared" si="4037"/>
        <v>0</v>
      </c>
      <c r="W1634" s="11">
        <f t="shared" si="4038"/>
        <v>0</v>
      </c>
      <c r="X1634" s="11">
        <f t="shared" si="3961"/>
        <v>172.5</v>
      </c>
      <c r="Y1634" s="11">
        <f t="shared" si="3962"/>
        <v>172.5</v>
      </c>
      <c r="Z1634" s="11">
        <f t="shared" si="3963"/>
        <v>172.5</v>
      </c>
      <c r="AA1634" s="11">
        <f t="shared" si="4039"/>
        <v>0</v>
      </c>
      <c r="AB1634" s="11">
        <f t="shared" si="4040"/>
        <v>0</v>
      </c>
      <c r="AC1634" s="11">
        <f t="shared" si="4041"/>
        <v>0</v>
      </c>
      <c r="AD1634" s="11">
        <f t="shared" si="3964"/>
        <v>172.5</v>
      </c>
      <c r="AE1634" s="11">
        <f t="shared" si="3965"/>
        <v>172.5</v>
      </c>
      <c r="AF1634" s="11">
        <f t="shared" si="3966"/>
        <v>172.5</v>
      </c>
      <c r="AG1634" s="11">
        <f t="shared" si="4042"/>
        <v>0</v>
      </c>
      <c r="AH1634" s="11">
        <f t="shared" si="3967"/>
        <v>172.5</v>
      </c>
      <c r="AI1634" s="11">
        <f t="shared" si="3968"/>
        <v>172.5</v>
      </c>
      <c r="AJ1634" s="11">
        <f t="shared" si="3969"/>
        <v>172.5</v>
      </c>
      <c r="AK1634" s="11">
        <f t="shared" si="4043"/>
        <v>0</v>
      </c>
      <c r="AL1634" s="11">
        <f t="shared" si="4044"/>
        <v>0</v>
      </c>
      <c r="AM1634" s="11">
        <f t="shared" si="4045"/>
        <v>0</v>
      </c>
      <c r="AN1634" s="11">
        <f t="shared" si="3970"/>
        <v>172.5</v>
      </c>
      <c r="AO1634" s="11">
        <f t="shared" si="3971"/>
        <v>172.5</v>
      </c>
      <c r="AP1634" s="11">
        <f t="shared" si="3972"/>
        <v>172.5</v>
      </c>
      <c r="AQ1634" s="11">
        <f t="shared" si="4046"/>
        <v>0</v>
      </c>
      <c r="AR1634" s="11">
        <f t="shared" si="4047"/>
        <v>0</v>
      </c>
      <c r="AS1634" s="11">
        <f t="shared" si="4048"/>
        <v>0</v>
      </c>
      <c r="AT1634" s="11">
        <f t="shared" si="3973"/>
        <v>172.5</v>
      </c>
      <c r="AU1634" s="11">
        <f t="shared" si="3974"/>
        <v>172.5</v>
      </c>
      <c r="AV1634" s="11">
        <f t="shared" si="3975"/>
        <v>172.5</v>
      </c>
      <c r="AW1634" s="11">
        <f t="shared" si="4049"/>
        <v>0</v>
      </c>
      <c r="AX1634" s="11">
        <f t="shared" si="4050"/>
        <v>0</v>
      </c>
      <c r="AY1634" s="11">
        <f t="shared" si="4051"/>
        <v>0</v>
      </c>
      <c r="AZ1634" s="11">
        <f t="shared" si="3976"/>
        <v>172.5</v>
      </c>
      <c r="BA1634" s="11">
        <f t="shared" si="3977"/>
        <v>172.5</v>
      </c>
      <c r="BB1634" s="11">
        <f t="shared" si="3978"/>
        <v>172.5</v>
      </c>
      <c r="BC1634" s="11">
        <f t="shared" si="4052"/>
        <v>0</v>
      </c>
      <c r="BD1634" s="11">
        <f t="shared" si="4053"/>
        <v>0</v>
      </c>
      <c r="BE1634" s="11">
        <f t="shared" si="4054"/>
        <v>0</v>
      </c>
      <c r="BF1634" s="11">
        <f t="shared" si="3979"/>
        <v>172.5</v>
      </c>
      <c r="BG1634" s="11">
        <f t="shared" si="3980"/>
        <v>172.5</v>
      </c>
      <c r="BH1634" s="11">
        <f t="shared" si="3981"/>
        <v>172.5</v>
      </c>
      <c r="BI1634" s="11">
        <f t="shared" si="4055"/>
        <v>0</v>
      </c>
      <c r="BJ1634" s="11">
        <f t="shared" si="4056"/>
        <v>0</v>
      </c>
      <c r="BK1634" s="11">
        <f t="shared" si="4057"/>
        <v>0</v>
      </c>
      <c r="BL1634" s="11">
        <f t="shared" si="3956"/>
        <v>172.5</v>
      </c>
      <c r="BM1634" s="11">
        <f t="shared" si="4058"/>
        <v>0</v>
      </c>
      <c r="BN1634" s="43">
        <f t="shared" si="4019"/>
        <v>172.5</v>
      </c>
      <c r="BO1634" s="11">
        <f t="shared" si="4023"/>
        <v>172.5</v>
      </c>
      <c r="BP1634" s="11">
        <f t="shared" si="4059"/>
        <v>0</v>
      </c>
      <c r="BQ1634" s="43">
        <f t="shared" si="4020"/>
        <v>172.5</v>
      </c>
      <c r="BR1634" s="11">
        <f t="shared" si="4024"/>
        <v>172.5</v>
      </c>
      <c r="BS1634" s="11">
        <f t="shared" si="4059"/>
        <v>0</v>
      </c>
      <c r="BT1634" s="43">
        <f t="shared" si="4021"/>
        <v>172.5</v>
      </c>
      <c r="BU1634" s="11">
        <f t="shared" si="4059"/>
        <v>0</v>
      </c>
      <c r="BV1634" s="21"/>
      <c r="BW1634" s="21"/>
      <c r="BX1634" s="1" t="str">
        <f t="shared" si="4025"/>
        <v/>
      </c>
    </row>
    <row r="1635" spans="1:77" ht="31.2" customHeight="1" x14ac:dyDescent="0.3">
      <c r="A1635" s="62" t="s">
        <v>1045</v>
      </c>
      <c r="B1635" s="63" t="s">
        <v>211</v>
      </c>
      <c r="C1635" s="62"/>
      <c r="D1635" s="62"/>
      <c r="E1635" s="64" t="s">
        <v>212</v>
      </c>
      <c r="F1635" s="11">
        <f t="shared" si="4027"/>
        <v>172.5</v>
      </c>
      <c r="G1635" s="11">
        <f t="shared" si="4028"/>
        <v>172.5</v>
      </c>
      <c r="H1635" s="11">
        <f t="shared" si="4029"/>
        <v>172.5</v>
      </c>
      <c r="I1635" s="11">
        <f t="shared" si="4030"/>
        <v>0</v>
      </c>
      <c r="J1635" s="11">
        <f t="shared" si="4031"/>
        <v>0</v>
      </c>
      <c r="K1635" s="11">
        <f t="shared" si="4032"/>
        <v>0</v>
      </c>
      <c r="L1635" s="11">
        <f t="shared" si="3953"/>
        <v>172.5</v>
      </c>
      <c r="M1635" s="11">
        <f t="shared" si="3954"/>
        <v>172.5</v>
      </c>
      <c r="N1635" s="11">
        <f t="shared" si="3955"/>
        <v>172.5</v>
      </c>
      <c r="O1635" s="11">
        <f t="shared" si="4033"/>
        <v>0</v>
      </c>
      <c r="P1635" s="11">
        <f t="shared" si="4034"/>
        <v>0</v>
      </c>
      <c r="Q1635" s="11">
        <f t="shared" si="4035"/>
        <v>0</v>
      </c>
      <c r="R1635" s="11">
        <f t="shared" si="3958"/>
        <v>172.5</v>
      </c>
      <c r="S1635" s="11">
        <f t="shared" si="3959"/>
        <v>172.5</v>
      </c>
      <c r="T1635" s="11">
        <f t="shared" si="3960"/>
        <v>172.5</v>
      </c>
      <c r="U1635" s="11">
        <f t="shared" si="4036"/>
        <v>0</v>
      </c>
      <c r="V1635" s="11">
        <f t="shared" si="4037"/>
        <v>0</v>
      </c>
      <c r="W1635" s="11">
        <f t="shared" si="4038"/>
        <v>0</v>
      </c>
      <c r="X1635" s="11">
        <f t="shared" si="3961"/>
        <v>172.5</v>
      </c>
      <c r="Y1635" s="11">
        <f t="shared" si="3962"/>
        <v>172.5</v>
      </c>
      <c r="Z1635" s="11">
        <f t="shared" si="3963"/>
        <v>172.5</v>
      </c>
      <c r="AA1635" s="11">
        <f t="shared" si="4039"/>
        <v>0</v>
      </c>
      <c r="AB1635" s="11">
        <f t="shared" si="4040"/>
        <v>0</v>
      </c>
      <c r="AC1635" s="11">
        <f t="shared" si="4041"/>
        <v>0</v>
      </c>
      <c r="AD1635" s="11">
        <f t="shared" si="3964"/>
        <v>172.5</v>
      </c>
      <c r="AE1635" s="11">
        <f t="shared" si="3965"/>
        <v>172.5</v>
      </c>
      <c r="AF1635" s="11">
        <f t="shared" si="3966"/>
        <v>172.5</v>
      </c>
      <c r="AG1635" s="11">
        <f t="shared" si="4042"/>
        <v>0</v>
      </c>
      <c r="AH1635" s="11">
        <f t="shared" si="3967"/>
        <v>172.5</v>
      </c>
      <c r="AI1635" s="11">
        <f t="shared" si="3968"/>
        <v>172.5</v>
      </c>
      <c r="AJ1635" s="11">
        <f t="shared" si="3969"/>
        <v>172.5</v>
      </c>
      <c r="AK1635" s="11">
        <f t="shared" si="4043"/>
        <v>0</v>
      </c>
      <c r="AL1635" s="11">
        <f t="shared" si="4044"/>
        <v>0</v>
      </c>
      <c r="AM1635" s="11">
        <f t="shared" si="4045"/>
        <v>0</v>
      </c>
      <c r="AN1635" s="11">
        <f t="shared" si="3970"/>
        <v>172.5</v>
      </c>
      <c r="AO1635" s="11">
        <f t="shared" si="3971"/>
        <v>172.5</v>
      </c>
      <c r="AP1635" s="11">
        <f t="shared" si="3972"/>
        <v>172.5</v>
      </c>
      <c r="AQ1635" s="11">
        <f t="shared" si="4046"/>
        <v>0</v>
      </c>
      <c r="AR1635" s="11">
        <f t="shared" si="4047"/>
        <v>0</v>
      </c>
      <c r="AS1635" s="11">
        <f t="shared" si="4048"/>
        <v>0</v>
      </c>
      <c r="AT1635" s="11">
        <f t="shared" si="3973"/>
        <v>172.5</v>
      </c>
      <c r="AU1635" s="11">
        <f t="shared" si="3974"/>
        <v>172.5</v>
      </c>
      <c r="AV1635" s="11">
        <f t="shared" si="3975"/>
        <v>172.5</v>
      </c>
      <c r="AW1635" s="11">
        <f t="shared" si="4049"/>
        <v>0</v>
      </c>
      <c r="AX1635" s="11">
        <f t="shared" si="4050"/>
        <v>0</v>
      </c>
      <c r="AY1635" s="11">
        <f t="shared" si="4051"/>
        <v>0</v>
      </c>
      <c r="AZ1635" s="11">
        <f t="shared" si="3976"/>
        <v>172.5</v>
      </c>
      <c r="BA1635" s="11">
        <f t="shared" si="3977"/>
        <v>172.5</v>
      </c>
      <c r="BB1635" s="11">
        <f t="shared" si="3978"/>
        <v>172.5</v>
      </c>
      <c r="BC1635" s="11">
        <f t="shared" si="4052"/>
        <v>0</v>
      </c>
      <c r="BD1635" s="11">
        <f t="shared" si="4053"/>
        <v>0</v>
      </c>
      <c r="BE1635" s="11">
        <f t="shared" si="4054"/>
        <v>0</v>
      </c>
      <c r="BF1635" s="11">
        <f t="shared" si="3979"/>
        <v>172.5</v>
      </c>
      <c r="BG1635" s="11">
        <f t="shared" si="3980"/>
        <v>172.5</v>
      </c>
      <c r="BH1635" s="11">
        <f t="shared" si="3981"/>
        <v>172.5</v>
      </c>
      <c r="BI1635" s="11">
        <f t="shared" si="4055"/>
        <v>0</v>
      </c>
      <c r="BJ1635" s="11">
        <f t="shared" si="4056"/>
        <v>0</v>
      </c>
      <c r="BK1635" s="11">
        <f t="shared" si="4057"/>
        <v>0</v>
      </c>
      <c r="BL1635" s="11">
        <f t="shared" si="3956"/>
        <v>172.5</v>
      </c>
      <c r="BM1635" s="11">
        <f t="shared" si="4058"/>
        <v>0</v>
      </c>
      <c r="BN1635" s="43">
        <f t="shared" si="4019"/>
        <v>172.5</v>
      </c>
      <c r="BO1635" s="11">
        <f t="shared" si="4023"/>
        <v>172.5</v>
      </c>
      <c r="BP1635" s="11">
        <f t="shared" si="4059"/>
        <v>0</v>
      </c>
      <c r="BQ1635" s="43">
        <f t="shared" si="4020"/>
        <v>172.5</v>
      </c>
      <c r="BR1635" s="11">
        <f t="shared" si="4024"/>
        <v>172.5</v>
      </c>
      <c r="BS1635" s="11">
        <f t="shared" si="4059"/>
        <v>0</v>
      </c>
      <c r="BT1635" s="43">
        <f t="shared" si="4021"/>
        <v>172.5</v>
      </c>
      <c r="BU1635" s="11">
        <f t="shared" si="4059"/>
        <v>0</v>
      </c>
      <c r="BV1635" s="21"/>
      <c r="BW1635" s="21"/>
      <c r="BX1635" s="1" t="str">
        <f t="shared" si="4025"/>
        <v/>
      </c>
    </row>
    <row r="1636" spans="1:77" ht="15.6" customHeight="1" x14ac:dyDescent="0.3">
      <c r="A1636" s="62" t="s">
        <v>1045</v>
      </c>
      <c r="B1636" s="63">
        <v>300</v>
      </c>
      <c r="C1636" s="62" t="s">
        <v>43</v>
      </c>
      <c r="D1636" s="62" t="s">
        <v>44</v>
      </c>
      <c r="E1636" s="64" t="s">
        <v>45</v>
      </c>
      <c r="F1636" s="11">
        <v>172.5</v>
      </c>
      <c r="G1636" s="11">
        <v>172.5</v>
      </c>
      <c r="H1636" s="11">
        <v>172.5</v>
      </c>
      <c r="I1636" s="11"/>
      <c r="J1636" s="11"/>
      <c r="K1636" s="11"/>
      <c r="L1636" s="11">
        <f t="shared" si="3953"/>
        <v>172.5</v>
      </c>
      <c r="M1636" s="11">
        <f t="shared" si="3954"/>
        <v>172.5</v>
      </c>
      <c r="N1636" s="11">
        <f t="shared" si="3955"/>
        <v>172.5</v>
      </c>
      <c r="O1636" s="11"/>
      <c r="P1636" s="11"/>
      <c r="Q1636" s="11"/>
      <c r="R1636" s="11">
        <f t="shared" si="3958"/>
        <v>172.5</v>
      </c>
      <c r="S1636" s="11">
        <f t="shared" si="3959"/>
        <v>172.5</v>
      </c>
      <c r="T1636" s="11">
        <f t="shared" si="3960"/>
        <v>172.5</v>
      </c>
      <c r="U1636" s="11"/>
      <c r="V1636" s="11"/>
      <c r="W1636" s="11"/>
      <c r="X1636" s="11">
        <f t="shared" si="3961"/>
        <v>172.5</v>
      </c>
      <c r="Y1636" s="11">
        <f t="shared" si="3962"/>
        <v>172.5</v>
      </c>
      <c r="Z1636" s="11">
        <f t="shared" si="3963"/>
        <v>172.5</v>
      </c>
      <c r="AA1636" s="11"/>
      <c r="AB1636" s="11"/>
      <c r="AC1636" s="11"/>
      <c r="AD1636" s="11">
        <f t="shared" si="3964"/>
        <v>172.5</v>
      </c>
      <c r="AE1636" s="11">
        <f t="shared" si="3965"/>
        <v>172.5</v>
      </c>
      <c r="AF1636" s="11">
        <f t="shared" si="3966"/>
        <v>172.5</v>
      </c>
      <c r="AG1636" s="11"/>
      <c r="AH1636" s="11">
        <f t="shared" si="3967"/>
        <v>172.5</v>
      </c>
      <c r="AI1636" s="11">
        <f t="shared" si="3968"/>
        <v>172.5</v>
      </c>
      <c r="AJ1636" s="11">
        <f t="shared" si="3969"/>
        <v>172.5</v>
      </c>
      <c r="AK1636" s="11"/>
      <c r="AL1636" s="11"/>
      <c r="AM1636" s="11"/>
      <c r="AN1636" s="11">
        <f t="shared" si="3970"/>
        <v>172.5</v>
      </c>
      <c r="AO1636" s="11">
        <f t="shared" si="3971"/>
        <v>172.5</v>
      </c>
      <c r="AP1636" s="11">
        <f t="shared" si="3972"/>
        <v>172.5</v>
      </c>
      <c r="AQ1636" s="11"/>
      <c r="AR1636" s="11"/>
      <c r="AS1636" s="11"/>
      <c r="AT1636" s="11">
        <f t="shared" si="3973"/>
        <v>172.5</v>
      </c>
      <c r="AU1636" s="11">
        <f t="shared" si="3974"/>
        <v>172.5</v>
      </c>
      <c r="AV1636" s="11">
        <f t="shared" si="3975"/>
        <v>172.5</v>
      </c>
      <c r="AW1636" s="11"/>
      <c r="AX1636" s="11"/>
      <c r="AY1636" s="11"/>
      <c r="AZ1636" s="11">
        <f t="shared" si="3976"/>
        <v>172.5</v>
      </c>
      <c r="BA1636" s="11">
        <f t="shared" si="3977"/>
        <v>172.5</v>
      </c>
      <c r="BB1636" s="11">
        <f t="shared" si="3978"/>
        <v>172.5</v>
      </c>
      <c r="BC1636" s="11"/>
      <c r="BD1636" s="11"/>
      <c r="BE1636" s="11"/>
      <c r="BF1636" s="11">
        <f t="shared" si="3979"/>
        <v>172.5</v>
      </c>
      <c r="BG1636" s="11">
        <f t="shared" si="3980"/>
        <v>172.5</v>
      </c>
      <c r="BH1636" s="11">
        <f t="shared" si="3981"/>
        <v>172.5</v>
      </c>
      <c r="BI1636" s="11"/>
      <c r="BJ1636" s="11"/>
      <c r="BK1636" s="11"/>
      <c r="BL1636" s="11">
        <f t="shared" si="3956"/>
        <v>172.5</v>
      </c>
      <c r="BM1636" s="11"/>
      <c r="BN1636" s="43">
        <f t="shared" si="4019"/>
        <v>172.5</v>
      </c>
      <c r="BO1636" s="11">
        <f t="shared" si="4023"/>
        <v>172.5</v>
      </c>
      <c r="BP1636" s="11"/>
      <c r="BQ1636" s="43">
        <f t="shared" si="4020"/>
        <v>172.5</v>
      </c>
      <c r="BR1636" s="11">
        <f t="shared" si="4024"/>
        <v>172.5</v>
      </c>
      <c r="BS1636" s="11"/>
      <c r="BT1636" s="43">
        <f t="shared" si="4021"/>
        <v>172.5</v>
      </c>
      <c r="BU1636" s="11"/>
      <c r="BV1636" s="21"/>
      <c r="BW1636" s="21"/>
      <c r="BX1636" s="1" t="str">
        <f t="shared" si="4025"/>
        <v>0113</v>
      </c>
    </row>
    <row r="1637" spans="1:77" ht="46.8" customHeight="1" x14ac:dyDescent="0.3">
      <c r="A1637" s="62" t="s">
        <v>1047</v>
      </c>
      <c r="B1637" s="63"/>
      <c r="C1637" s="62"/>
      <c r="D1637" s="62"/>
      <c r="E1637" s="64" t="s">
        <v>1048</v>
      </c>
      <c r="F1637" s="11">
        <f t="shared" si="4027"/>
        <v>828</v>
      </c>
      <c r="G1637" s="11">
        <f t="shared" si="4028"/>
        <v>828</v>
      </c>
      <c r="H1637" s="11">
        <f t="shared" si="4029"/>
        <v>828</v>
      </c>
      <c r="I1637" s="11">
        <f t="shared" si="4030"/>
        <v>0</v>
      </c>
      <c r="J1637" s="11">
        <f t="shared" si="4031"/>
        <v>0</v>
      </c>
      <c r="K1637" s="11">
        <f t="shared" si="4032"/>
        <v>0</v>
      </c>
      <c r="L1637" s="11">
        <f t="shared" si="3953"/>
        <v>828</v>
      </c>
      <c r="M1637" s="11">
        <f t="shared" si="3954"/>
        <v>828</v>
      </c>
      <c r="N1637" s="11">
        <f t="shared" si="3955"/>
        <v>828</v>
      </c>
      <c r="O1637" s="11">
        <f t="shared" si="4033"/>
        <v>0</v>
      </c>
      <c r="P1637" s="11">
        <f t="shared" si="4034"/>
        <v>0</v>
      </c>
      <c r="Q1637" s="11">
        <f t="shared" si="4035"/>
        <v>0</v>
      </c>
      <c r="R1637" s="11">
        <f t="shared" si="3958"/>
        <v>828</v>
      </c>
      <c r="S1637" s="11">
        <f t="shared" si="3959"/>
        <v>828</v>
      </c>
      <c r="T1637" s="11">
        <f t="shared" si="3960"/>
        <v>828</v>
      </c>
      <c r="U1637" s="11">
        <f t="shared" si="4036"/>
        <v>0</v>
      </c>
      <c r="V1637" s="11">
        <f t="shared" si="4037"/>
        <v>0</v>
      </c>
      <c r="W1637" s="11">
        <f t="shared" si="4038"/>
        <v>0</v>
      </c>
      <c r="X1637" s="11">
        <f t="shared" si="3961"/>
        <v>828</v>
      </c>
      <c r="Y1637" s="11">
        <f t="shared" si="3962"/>
        <v>828</v>
      </c>
      <c r="Z1637" s="11">
        <f t="shared" si="3963"/>
        <v>828</v>
      </c>
      <c r="AA1637" s="11">
        <f t="shared" si="4039"/>
        <v>0</v>
      </c>
      <c r="AB1637" s="11">
        <f t="shared" si="4040"/>
        <v>0</v>
      </c>
      <c r="AC1637" s="11">
        <f t="shared" si="4041"/>
        <v>0</v>
      </c>
      <c r="AD1637" s="11">
        <f t="shared" si="3964"/>
        <v>828</v>
      </c>
      <c r="AE1637" s="11">
        <f t="shared" si="3965"/>
        <v>828</v>
      </c>
      <c r="AF1637" s="11">
        <f t="shared" si="3966"/>
        <v>828</v>
      </c>
      <c r="AG1637" s="11">
        <f t="shared" si="4042"/>
        <v>0</v>
      </c>
      <c r="AH1637" s="11">
        <f t="shared" si="3967"/>
        <v>828</v>
      </c>
      <c r="AI1637" s="11">
        <f t="shared" si="3968"/>
        <v>828</v>
      </c>
      <c r="AJ1637" s="11">
        <f t="shared" si="3969"/>
        <v>828</v>
      </c>
      <c r="AK1637" s="11">
        <f t="shared" si="4043"/>
        <v>0</v>
      </c>
      <c r="AL1637" s="11">
        <f t="shared" si="4044"/>
        <v>0</v>
      </c>
      <c r="AM1637" s="11">
        <f t="shared" si="4045"/>
        <v>0</v>
      </c>
      <c r="AN1637" s="11">
        <f t="shared" si="3970"/>
        <v>828</v>
      </c>
      <c r="AO1637" s="11">
        <f t="shared" si="3971"/>
        <v>828</v>
      </c>
      <c r="AP1637" s="11">
        <f t="shared" si="3972"/>
        <v>828</v>
      </c>
      <c r="AQ1637" s="11">
        <f t="shared" si="4046"/>
        <v>0</v>
      </c>
      <c r="AR1637" s="11">
        <f t="shared" si="4047"/>
        <v>0</v>
      </c>
      <c r="AS1637" s="11">
        <f t="shared" si="4048"/>
        <v>0</v>
      </c>
      <c r="AT1637" s="11">
        <f t="shared" si="3973"/>
        <v>828</v>
      </c>
      <c r="AU1637" s="11">
        <f t="shared" si="3974"/>
        <v>828</v>
      </c>
      <c r="AV1637" s="11">
        <f t="shared" si="3975"/>
        <v>828</v>
      </c>
      <c r="AW1637" s="11">
        <f t="shared" si="4049"/>
        <v>0</v>
      </c>
      <c r="AX1637" s="11">
        <f t="shared" si="4050"/>
        <v>0</v>
      </c>
      <c r="AY1637" s="11">
        <f t="shared" si="4051"/>
        <v>0</v>
      </c>
      <c r="AZ1637" s="11">
        <f t="shared" si="3976"/>
        <v>828</v>
      </c>
      <c r="BA1637" s="11">
        <f t="shared" si="3977"/>
        <v>828</v>
      </c>
      <c r="BB1637" s="11">
        <f t="shared" si="3978"/>
        <v>828</v>
      </c>
      <c r="BC1637" s="11">
        <f t="shared" si="4052"/>
        <v>0</v>
      </c>
      <c r="BD1637" s="11">
        <f t="shared" si="4053"/>
        <v>0</v>
      </c>
      <c r="BE1637" s="11">
        <f t="shared" si="4054"/>
        <v>0</v>
      </c>
      <c r="BF1637" s="11">
        <f t="shared" si="3979"/>
        <v>828</v>
      </c>
      <c r="BG1637" s="11">
        <f t="shared" si="3980"/>
        <v>828</v>
      </c>
      <c r="BH1637" s="11">
        <f t="shared" si="3981"/>
        <v>828</v>
      </c>
      <c r="BI1637" s="11">
        <f t="shared" si="4055"/>
        <v>0</v>
      </c>
      <c r="BJ1637" s="11">
        <f t="shared" si="4056"/>
        <v>0</v>
      </c>
      <c r="BK1637" s="11">
        <f t="shared" si="4057"/>
        <v>0</v>
      </c>
      <c r="BL1637" s="11">
        <f t="shared" si="3956"/>
        <v>828</v>
      </c>
      <c r="BM1637" s="11">
        <f t="shared" si="4058"/>
        <v>0</v>
      </c>
      <c r="BN1637" s="43">
        <f t="shared" si="4019"/>
        <v>828</v>
      </c>
      <c r="BO1637" s="11">
        <f t="shared" si="4023"/>
        <v>828</v>
      </c>
      <c r="BP1637" s="11">
        <f t="shared" si="4059"/>
        <v>0</v>
      </c>
      <c r="BQ1637" s="43">
        <f t="shared" si="4020"/>
        <v>828</v>
      </c>
      <c r="BR1637" s="11">
        <f t="shared" si="4024"/>
        <v>828</v>
      </c>
      <c r="BS1637" s="11">
        <f t="shared" si="4059"/>
        <v>0</v>
      </c>
      <c r="BT1637" s="43">
        <f t="shared" si="4021"/>
        <v>828</v>
      </c>
      <c r="BU1637" s="11">
        <f t="shared" si="4059"/>
        <v>0</v>
      </c>
      <c r="BV1637" s="21"/>
      <c r="BW1637" s="21"/>
      <c r="BX1637" s="1" t="str">
        <f t="shared" si="4025"/>
        <v/>
      </c>
    </row>
    <row r="1638" spans="1:77" ht="31.2" customHeight="1" x14ac:dyDescent="0.3">
      <c r="A1638" s="62" t="s">
        <v>1047</v>
      </c>
      <c r="B1638" s="63" t="s">
        <v>211</v>
      </c>
      <c r="C1638" s="62"/>
      <c r="D1638" s="62"/>
      <c r="E1638" s="64" t="s">
        <v>212</v>
      </c>
      <c r="F1638" s="11">
        <f t="shared" si="4027"/>
        <v>828</v>
      </c>
      <c r="G1638" s="11">
        <f t="shared" si="4028"/>
        <v>828</v>
      </c>
      <c r="H1638" s="11">
        <f t="shared" si="4029"/>
        <v>828</v>
      </c>
      <c r="I1638" s="11">
        <f t="shared" si="4030"/>
        <v>0</v>
      </c>
      <c r="J1638" s="11">
        <f t="shared" si="4031"/>
        <v>0</v>
      </c>
      <c r="K1638" s="11">
        <f t="shared" si="4032"/>
        <v>0</v>
      </c>
      <c r="L1638" s="11">
        <f t="shared" si="3953"/>
        <v>828</v>
      </c>
      <c r="M1638" s="11">
        <f t="shared" si="3954"/>
        <v>828</v>
      </c>
      <c r="N1638" s="11">
        <f t="shared" si="3955"/>
        <v>828</v>
      </c>
      <c r="O1638" s="11">
        <f t="shared" si="4033"/>
        <v>0</v>
      </c>
      <c r="P1638" s="11">
        <f t="shared" si="4034"/>
        <v>0</v>
      </c>
      <c r="Q1638" s="11">
        <f t="shared" si="4035"/>
        <v>0</v>
      </c>
      <c r="R1638" s="11">
        <f t="shared" si="3958"/>
        <v>828</v>
      </c>
      <c r="S1638" s="11">
        <f t="shared" si="3959"/>
        <v>828</v>
      </c>
      <c r="T1638" s="11">
        <f t="shared" si="3960"/>
        <v>828</v>
      </c>
      <c r="U1638" s="11">
        <f t="shared" si="4036"/>
        <v>0</v>
      </c>
      <c r="V1638" s="11">
        <f t="shared" si="4037"/>
        <v>0</v>
      </c>
      <c r="W1638" s="11">
        <f t="shared" si="4038"/>
        <v>0</v>
      </c>
      <c r="X1638" s="11">
        <f t="shared" si="3961"/>
        <v>828</v>
      </c>
      <c r="Y1638" s="11">
        <f t="shared" si="3962"/>
        <v>828</v>
      </c>
      <c r="Z1638" s="11">
        <f t="shared" si="3963"/>
        <v>828</v>
      </c>
      <c r="AA1638" s="11">
        <f t="shared" si="4039"/>
        <v>0</v>
      </c>
      <c r="AB1638" s="11">
        <f t="shared" si="4040"/>
        <v>0</v>
      </c>
      <c r="AC1638" s="11">
        <f t="shared" si="4041"/>
        <v>0</v>
      </c>
      <c r="AD1638" s="11">
        <f t="shared" si="3964"/>
        <v>828</v>
      </c>
      <c r="AE1638" s="11">
        <f t="shared" si="3965"/>
        <v>828</v>
      </c>
      <c r="AF1638" s="11">
        <f t="shared" si="3966"/>
        <v>828</v>
      </c>
      <c r="AG1638" s="11">
        <f t="shared" si="4042"/>
        <v>0</v>
      </c>
      <c r="AH1638" s="11">
        <f t="shared" si="3967"/>
        <v>828</v>
      </c>
      <c r="AI1638" s="11">
        <f t="shared" si="3968"/>
        <v>828</v>
      </c>
      <c r="AJ1638" s="11">
        <f t="shared" si="3969"/>
        <v>828</v>
      </c>
      <c r="AK1638" s="11">
        <f t="shared" si="4043"/>
        <v>0</v>
      </c>
      <c r="AL1638" s="11">
        <f t="shared" si="4044"/>
        <v>0</v>
      </c>
      <c r="AM1638" s="11">
        <f t="shared" si="4045"/>
        <v>0</v>
      </c>
      <c r="AN1638" s="11">
        <f t="shared" si="3970"/>
        <v>828</v>
      </c>
      <c r="AO1638" s="11">
        <f t="shared" si="3971"/>
        <v>828</v>
      </c>
      <c r="AP1638" s="11">
        <f t="shared" si="3972"/>
        <v>828</v>
      </c>
      <c r="AQ1638" s="11">
        <f t="shared" si="4046"/>
        <v>0</v>
      </c>
      <c r="AR1638" s="11">
        <f t="shared" si="4047"/>
        <v>0</v>
      </c>
      <c r="AS1638" s="11">
        <f t="shared" si="4048"/>
        <v>0</v>
      </c>
      <c r="AT1638" s="11">
        <f t="shared" si="3973"/>
        <v>828</v>
      </c>
      <c r="AU1638" s="11">
        <f t="shared" si="3974"/>
        <v>828</v>
      </c>
      <c r="AV1638" s="11">
        <f t="shared" si="3975"/>
        <v>828</v>
      </c>
      <c r="AW1638" s="11">
        <f t="shared" si="4049"/>
        <v>0</v>
      </c>
      <c r="AX1638" s="11">
        <f t="shared" si="4050"/>
        <v>0</v>
      </c>
      <c r="AY1638" s="11">
        <f t="shared" si="4051"/>
        <v>0</v>
      </c>
      <c r="AZ1638" s="11">
        <f t="shared" si="3976"/>
        <v>828</v>
      </c>
      <c r="BA1638" s="11">
        <f t="shared" si="3977"/>
        <v>828</v>
      </c>
      <c r="BB1638" s="11">
        <f t="shared" si="3978"/>
        <v>828</v>
      </c>
      <c r="BC1638" s="11">
        <f t="shared" si="4052"/>
        <v>0</v>
      </c>
      <c r="BD1638" s="11">
        <f t="shared" si="4053"/>
        <v>0</v>
      </c>
      <c r="BE1638" s="11">
        <f t="shared" si="4054"/>
        <v>0</v>
      </c>
      <c r="BF1638" s="11">
        <f t="shared" si="3979"/>
        <v>828</v>
      </c>
      <c r="BG1638" s="11">
        <f t="shared" si="3980"/>
        <v>828</v>
      </c>
      <c r="BH1638" s="11">
        <f t="shared" si="3981"/>
        <v>828</v>
      </c>
      <c r="BI1638" s="11">
        <f t="shared" si="4055"/>
        <v>0</v>
      </c>
      <c r="BJ1638" s="11">
        <f t="shared" si="4056"/>
        <v>0</v>
      </c>
      <c r="BK1638" s="11">
        <f t="shared" si="4057"/>
        <v>0</v>
      </c>
      <c r="BL1638" s="11">
        <f t="shared" si="3956"/>
        <v>828</v>
      </c>
      <c r="BM1638" s="11">
        <f t="shared" si="4058"/>
        <v>0</v>
      </c>
      <c r="BN1638" s="43">
        <f t="shared" si="4019"/>
        <v>828</v>
      </c>
      <c r="BO1638" s="11">
        <f t="shared" si="4023"/>
        <v>828</v>
      </c>
      <c r="BP1638" s="11">
        <f t="shared" si="4059"/>
        <v>0</v>
      </c>
      <c r="BQ1638" s="43">
        <f t="shared" si="4020"/>
        <v>828</v>
      </c>
      <c r="BR1638" s="11">
        <f t="shared" si="4024"/>
        <v>828</v>
      </c>
      <c r="BS1638" s="11">
        <f t="shared" si="4059"/>
        <v>0</v>
      </c>
      <c r="BT1638" s="43">
        <f t="shared" si="4021"/>
        <v>828</v>
      </c>
      <c r="BU1638" s="11">
        <f t="shared" si="4059"/>
        <v>0</v>
      </c>
      <c r="BV1638" s="21"/>
      <c r="BW1638" s="21"/>
      <c r="BX1638" s="1" t="str">
        <f t="shared" si="4025"/>
        <v/>
      </c>
    </row>
    <row r="1639" spans="1:77" ht="15.6" customHeight="1" x14ac:dyDescent="0.3">
      <c r="A1639" s="62" t="s">
        <v>1047</v>
      </c>
      <c r="B1639" s="63">
        <v>300</v>
      </c>
      <c r="C1639" s="62" t="s">
        <v>43</v>
      </c>
      <c r="D1639" s="62" t="s">
        <v>44</v>
      </c>
      <c r="E1639" s="64" t="s">
        <v>45</v>
      </c>
      <c r="F1639" s="11">
        <v>828</v>
      </c>
      <c r="G1639" s="11">
        <v>828</v>
      </c>
      <c r="H1639" s="11">
        <v>828</v>
      </c>
      <c r="I1639" s="11"/>
      <c r="J1639" s="11"/>
      <c r="K1639" s="11"/>
      <c r="L1639" s="11">
        <f t="shared" si="3953"/>
        <v>828</v>
      </c>
      <c r="M1639" s="11">
        <f t="shared" si="3954"/>
        <v>828</v>
      </c>
      <c r="N1639" s="11">
        <f t="shared" si="3955"/>
        <v>828</v>
      </c>
      <c r="O1639" s="11"/>
      <c r="P1639" s="11"/>
      <c r="Q1639" s="11"/>
      <c r="R1639" s="11">
        <f t="shared" si="3958"/>
        <v>828</v>
      </c>
      <c r="S1639" s="11">
        <f t="shared" si="3959"/>
        <v>828</v>
      </c>
      <c r="T1639" s="11">
        <f t="shared" si="3960"/>
        <v>828</v>
      </c>
      <c r="U1639" s="11"/>
      <c r="V1639" s="11"/>
      <c r="W1639" s="11"/>
      <c r="X1639" s="11">
        <f t="shared" si="3961"/>
        <v>828</v>
      </c>
      <c r="Y1639" s="11">
        <f t="shared" si="3962"/>
        <v>828</v>
      </c>
      <c r="Z1639" s="11">
        <f t="shared" si="3963"/>
        <v>828</v>
      </c>
      <c r="AA1639" s="11"/>
      <c r="AB1639" s="11"/>
      <c r="AC1639" s="11"/>
      <c r="AD1639" s="11">
        <f t="shared" si="3964"/>
        <v>828</v>
      </c>
      <c r="AE1639" s="11">
        <f t="shared" si="3965"/>
        <v>828</v>
      </c>
      <c r="AF1639" s="11">
        <f t="shared" si="3966"/>
        <v>828</v>
      </c>
      <c r="AG1639" s="11"/>
      <c r="AH1639" s="11">
        <f t="shared" si="3967"/>
        <v>828</v>
      </c>
      <c r="AI1639" s="11">
        <f t="shared" si="3968"/>
        <v>828</v>
      </c>
      <c r="AJ1639" s="11">
        <f t="shared" si="3969"/>
        <v>828</v>
      </c>
      <c r="AK1639" s="11"/>
      <c r="AL1639" s="11"/>
      <c r="AM1639" s="11"/>
      <c r="AN1639" s="11">
        <f t="shared" si="3970"/>
        <v>828</v>
      </c>
      <c r="AO1639" s="11">
        <f t="shared" si="3971"/>
        <v>828</v>
      </c>
      <c r="AP1639" s="11">
        <f t="shared" si="3972"/>
        <v>828</v>
      </c>
      <c r="AQ1639" s="11"/>
      <c r="AR1639" s="11"/>
      <c r="AS1639" s="11"/>
      <c r="AT1639" s="11">
        <f t="shared" si="3973"/>
        <v>828</v>
      </c>
      <c r="AU1639" s="11">
        <f t="shared" si="3974"/>
        <v>828</v>
      </c>
      <c r="AV1639" s="11">
        <f t="shared" si="3975"/>
        <v>828</v>
      </c>
      <c r="AW1639" s="11"/>
      <c r="AX1639" s="11"/>
      <c r="AY1639" s="11"/>
      <c r="AZ1639" s="11">
        <f t="shared" si="3976"/>
        <v>828</v>
      </c>
      <c r="BA1639" s="11">
        <f t="shared" si="3977"/>
        <v>828</v>
      </c>
      <c r="BB1639" s="11">
        <f t="shared" si="3978"/>
        <v>828</v>
      </c>
      <c r="BC1639" s="11"/>
      <c r="BD1639" s="11"/>
      <c r="BE1639" s="11"/>
      <c r="BF1639" s="11">
        <f t="shared" si="3979"/>
        <v>828</v>
      </c>
      <c r="BG1639" s="11">
        <f t="shared" si="3980"/>
        <v>828</v>
      </c>
      <c r="BH1639" s="11">
        <f t="shared" si="3981"/>
        <v>828</v>
      </c>
      <c r="BI1639" s="11"/>
      <c r="BJ1639" s="11"/>
      <c r="BK1639" s="11"/>
      <c r="BL1639" s="11">
        <f t="shared" si="3956"/>
        <v>828</v>
      </c>
      <c r="BM1639" s="11"/>
      <c r="BN1639" s="43">
        <f t="shared" si="4019"/>
        <v>828</v>
      </c>
      <c r="BO1639" s="11">
        <f t="shared" si="4023"/>
        <v>828</v>
      </c>
      <c r="BP1639" s="11"/>
      <c r="BQ1639" s="43">
        <f t="shared" si="4020"/>
        <v>828</v>
      </c>
      <c r="BR1639" s="11">
        <f t="shared" si="4024"/>
        <v>828</v>
      </c>
      <c r="BS1639" s="11"/>
      <c r="BT1639" s="43">
        <f t="shared" si="4021"/>
        <v>828</v>
      </c>
      <c r="BU1639" s="11"/>
      <c r="BV1639" s="21"/>
      <c r="BW1639" s="21"/>
      <c r="BX1639" s="1" t="str">
        <f t="shared" si="4025"/>
        <v>0113</v>
      </c>
    </row>
    <row r="1640" spans="1:77" ht="78" customHeight="1" x14ac:dyDescent="0.3">
      <c r="A1640" s="62" t="s">
        <v>1049</v>
      </c>
      <c r="B1640" s="63"/>
      <c r="C1640" s="62"/>
      <c r="D1640" s="62"/>
      <c r="E1640" s="64" t="s">
        <v>1050</v>
      </c>
      <c r="F1640" s="11">
        <f t="shared" ref="F1640:K1640" si="4060">F1641+F1643</f>
        <v>151781.29999999999</v>
      </c>
      <c r="G1640" s="11">
        <f t="shared" si="4060"/>
        <v>156448.19999999998</v>
      </c>
      <c r="H1640" s="11">
        <f t="shared" si="4060"/>
        <v>156448.19999999998</v>
      </c>
      <c r="I1640" s="11">
        <f t="shared" si="4060"/>
        <v>0</v>
      </c>
      <c r="J1640" s="11">
        <f t="shared" si="4060"/>
        <v>0</v>
      </c>
      <c r="K1640" s="11">
        <f t="shared" si="4060"/>
        <v>0</v>
      </c>
      <c r="L1640" s="11">
        <f t="shared" si="3953"/>
        <v>151781.29999999999</v>
      </c>
      <c r="M1640" s="11">
        <f t="shared" si="3954"/>
        <v>156448.19999999998</v>
      </c>
      <c r="N1640" s="11">
        <f t="shared" si="3955"/>
        <v>156448.19999999998</v>
      </c>
      <c r="O1640" s="11">
        <f>O1641+O1643</f>
        <v>4100.3</v>
      </c>
      <c r="P1640" s="11">
        <f>P1641+P1643</f>
        <v>2889.3999999999996</v>
      </c>
      <c r="Q1640" s="11">
        <f>Q1641+Q1643</f>
        <v>2889.3999999999996</v>
      </c>
      <c r="R1640" s="11">
        <f t="shared" si="3958"/>
        <v>155881.59999999998</v>
      </c>
      <c r="S1640" s="11">
        <f t="shared" si="3959"/>
        <v>159337.59999999998</v>
      </c>
      <c r="T1640" s="11">
        <f t="shared" si="3960"/>
        <v>159337.59999999998</v>
      </c>
      <c r="U1640" s="11">
        <f>U1641+U1643</f>
        <v>0</v>
      </c>
      <c r="V1640" s="11">
        <f>V1641+V1643</f>
        <v>0</v>
      </c>
      <c r="W1640" s="11">
        <f>W1641+W1643</f>
        <v>0</v>
      </c>
      <c r="X1640" s="11">
        <f t="shared" si="3961"/>
        <v>155881.59999999998</v>
      </c>
      <c r="Y1640" s="11">
        <f t="shared" si="3962"/>
        <v>159337.59999999998</v>
      </c>
      <c r="Z1640" s="11">
        <f t="shared" si="3963"/>
        <v>159337.59999999998</v>
      </c>
      <c r="AA1640" s="11">
        <f>AA1641+AA1643</f>
        <v>0</v>
      </c>
      <c r="AB1640" s="11">
        <f>AB1641+AB1643</f>
        <v>0</v>
      </c>
      <c r="AC1640" s="11">
        <f>AC1641+AC1643</f>
        <v>0</v>
      </c>
      <c r="AD1640" s="11">
        <f t="shared" si="3964"/>
        <v>155881.59999999998</v>
      </c>
      <c r="AE1640" s="11">
        <f t="shared" si="3965"/>
        <v>159337.59999999998</v>
      </c>
      <c r="AF1640" s="11">
        <f t="shared" si="3966"/>
        <v>159337.59999999998</v>
      </c>
      <c r="AG1640" s="11">
        <f>AG1641+AG1643</f>
        <v>0</v>
      </c>
      <c r="AH1640" s="11">
        <f t="shared" si="3967"/>
        <v>155881.59999999998</v>
      </c>
      <c r="AI1640" s="11">
        <f t="shared" si="3968"/>
        <v>159337.59999999998</v>
      </c>
      <c r="AJ1640" s="11">
        <f t="shared" si="3969"/>
        <v>159337.59999999998</v>
      </c>
      <c r="AK1640" s="11">
        <f>AK1641+AK1643</f>
        <v>0</v>
      </c>
      <c r="AL1640" s="11">
        <f>AL1641+AL1643</f>
        <v>0</v>
      </c>
      <c r="AM1640" s="11">
        <f>AM1641+AM1643</f>
        <v>0</v>
      </c>
      <c r="AN1640" s="11">
        <f t="shared" si="3970"/>
        <v>155881.59999999998</v>
      </c>
      <c r="AO1640" s="11">
        <f t="shared" si="3971"/>
        <v>159337.59999999998</v>
      </c>
      <c r="AP1640" s="11">
        <f t="shared" si="3972"/>
        <v>159337.59999999998</v>
      </c>
      <c r="AQ1640" s="11">
        <f>AQ1641+AQ1643</f>
        <v>0</v>
      </c>
      <c r="AR1640" s="11">
        <f>AR1641+AR1643</f>
        <v>0</v>
      </c>
      <c r="AS1640" s="11">
        <f>AS1641+AS1643</f>
        <v>0</v>
      </c>
      <c r="AT1640" s="11">
        <f t="shared" si="3973"/>
        <v>155881.59999999998</v>
      </c>
      <c r="AU1640" s="11">
        <f t="shared" si="3974"/>
        <v>159337.59999999998</v>
      </c>
      <c r="AV1640" s="11">
        <f t="shared" si="3975"/>
        <v>159337.59999999998</v>
      </c>
      <c r="AW1640" s="11">
        <f>AW1641+AW1643</f>
        <v>0</v>
      </c>
      <c r="AX1640" s="11">
        <f>AX1641+AX1643</f>
        <v>0</v>
      </c>
      <c r="AY1640" s="11">
        <f>AY1641+AY1643</f>
        <v>0</v>
      </c>
      <c r="AZ1640" s="11">
        <f t="shared" si="3976"/>
        <v>155881.59999999998</v>
      </c>
      <c r="BA1640" s="11">
        <f t="shared" si="3977"/>
        <v>159337.59999999998</v>
      </c>
      <c r="BB1640" s="11">
        <f t="shared" si="3978"/>
        <v>159337.59999999998</v>
      </c>
      <c r="BC1640" s="11">
        <f>BC1641+BC1643</f>
        <v>0</v>
      </c>
      <c r="BD1640" s="11">
        <f>BD1641+BD1643</f>
        <v>0</v>
      </c>
      <c r="BE1640" s="11">
        <f>BE1641+BE1643</f>
        <v>0</v>
      </c>
      <c r="BF1640" s="11">
        <f t="shared" si="3979"/>
        <v>155881.59999999998</v>
      </c>
      <c r="BG1640" s="11">
        <f t="shared" si="3980"/>
        <v>159337.59999999998</v>
      </c>
      <c r="BH1640" s="11">
        <f t="shared" si="3981"/>
        <v>159337.59999999998</v>
      </c>
      <c r="BI1640" s="11">
        <f>BI1641+BI1643</f>
        <v>4650.6000000000004</v>
      </c>
      <c r="BJ1640" s="11">
        <f>BJ1641+BJ1643</f>
        <v>0</v>
      </c>
      <c r="BK1640" s="11">
        <f>BK1641+BK1643</f>
        <v>0</v>
      </c>
      <c r="BL1640" s="11">
        <f t="shared" si="3956"/>
        <v>160532.19999999998</v>
      </c>
      <c r="BM1640" s="11">
        <f>BM1641+BM1643</f>
        <v>0</v>
      </c>
      <c r="BN1640" s="43">
        <f t="shared" si="4019"/>
        <v>160532.19999999998</v>
      </c>
      <c r="BO1640" s="11">
        <f t="shared" si="4023"/>
        <v>159337.59999999998</v>
      </c>
      <c r="BP1640" s="11">
        <f>BP1641+BP1643</f>
        <v>0</v>
      </c>
      <c r="BQ1640" s="43">
        <f t="shared" si="4020"/>
        <v>159337.59999999998</v>
      </c>
      <c r="BR1640" s="11">
        <f t="shared" si="4024"/>
        <v>159337.59999999998</v>
      </c>
      <c r="BS1640" s="11">
        <f>BS1641+BS1643</f>
        <v>0</v>
      </c>
      <c r="BT1640" s="43">
        <f t="shared" si="4021"/>
        <v>159337.59999999998</v>
      </c>
      <c r="BU1640" s="11">
        <f>BU1641+BU1643</f>
        <v>0</v>
      </c>
      <c r="BV1640" s="21"/>
      <c r="BW1640" s="21"/>
      <c r="BX1640" s="1" t="str">
        <f t="shared" si="4025"/>
        <v/>
      </c>
    </row>
    <row r="1641" spans="1:77" ht="31.2" customHeight="1" x14ac:dyDescent="0.3">
      <c r="A1641" s="62" t="s">
        <v>1049</v>
      </c>
      <c r="B1641" s="63" t="s">
        <v>64</v>
      </c>
      <c r="C1641" s="62"/>
      <c r="D1641" s="62"/>
      <c r="E1641" s="64" t="s">
        <v>65</v>
      </c>
      <c r="F1641" s="11">
        <f t="shared" ref="F1641:K1641" si="4061">F1642</f>
        <v>454</v>
      </c>
      <c r="G1641" s="11">
        <f t="shared" si="4061"/>
        <v>467.9</v>
      </c>
      <c r="H1641" s="11">
        <f t="shared" si="4061"/>
        <v>467.9</v>
      </c>
      <c r="I1641" s="11">
        <f t="shared" si="4061"/>
        <v>0</v>
      </c>
      <c r="J1641" s="11">
        <f t="shared" si="4061"/>
        <v>0</v>
      </c>
      <c r="K1641" s="11">
        <f t="shared" si="4061"/>
        <v>0</v>
      </c>
      <c r="L1641" s="11">
        <f t="shared" si="3953"/>
        <v>454</v>
      </c>
      <c r="M1641" s="11">
        <f t="shared" si="3954"/>
        <v>467.9</v>
      </c>
      <c r="N1641" s="11">
        <f t="shared" si="3955"/>
        <v>467.9</v>
      </c>
      <c r="O1641" s="11">
        <f>O1642</f>
        <v>12.2</v>
      </c>
      <c r="P1641" s="11">
        <f>P1642</f>
        <v>8.6999999999999993</v>
      </c>
      <c r="Q1641" s="11">
        <f>Q1642</f>
        <v>8.6999999999999993</v>
      </c>
      <c r="R1641" s="11">
        <f t="shared" si="3958"/>
        <v>466.2</v>
      </c>
      <c r="S1641" s="11">
        <f t="shared" si="3959"/>
        <v>476.59999999999997</v>
      </c>
      <c r="T1641" s="11">
        <f t="shared" si="3960"/>
        <v>476.59999999999997</v>
      </c>
      <c r="U1641" s="11">
        <f>U1642</f>
        <v>0</v>
      </c>
      <c r="V1641" s="11">
        <f>V1642</f>
        <v>0</v>
      </c>
      <c r="W1641" s="11">
        <f>W1642</f>
        <v>0</v>
      </c>
      <c r="X1641" s="11">
        <f t="shared" si="3961"/>
        <v>466.2</v>
      </c>
      <c r="Y1641" s="11">
        <f t="shared" si="3962"/>
        <v>476.59999999999997</v>
      </c>
      <c r="Z1641" s="11">
        <f t="shared" si="3963"/>
        <v>476.59999999999997</v>
      </c>
      <c r="AA1641" s="11">
        <f>AA1642</f>
        <v>0</v>
      </c>
      <c r="AB1641" s="11">
        <f>AB1642</f>
        <v>0</v>
      </c>
      <c r="AC1641" s="11">
        <f>AC1642</f>
        <v>0</v>
      </c>
      <c r="AD1641" s="11">
        <f t="shared" si="3964"/>
        <v>466.2</v>
      </c>
      <c r="AE1641" s="11">
        <f t="shared" si="3965"/>
        <v>476.59999999999997</v>
      </c>
      <c r="AF1641" s="11">
        <f t="shared" si="3966"/>
        <v>476.59999999999997</v>
      </c>
      <c r="AG1641" s="11">
        <f>AG1642</f>
        <v>0</v>
      </c>
      <c r="AH1641" s="11">
        <f t="shared" si="3967"/>
        <v>466.2</v>
      </c>
      <c r="AI1641" s="11">
        <f t="shared" si="3968"/>
        <v>476.59999999999997</v>
      </c>
      <c r="AJ1641" s="11">
        <f t="shared" si="3969"/>
        <v>476.59999999999997</v>
      </c>
      <c r="AK1641" s="11">
        <f>AK1642</f>
        <v>0</v>
      </c>
      <c r="AL1641" s="11">
        <f>AL1642</f>
        <v>0</v>
      </c>
      <c r="AM1641" s="11">
        <f>AM1642</f>
        <v>0</v>
      </c>
      <c r="AN1641" s="11">
        <f t="shared" si="3970"/>
        <v>466.2</v>
      </c>
      <c r="AO1641" s="11">
        <f t="shared" si="3971"/>
        <v>476.59999999999997</v>
      </c>
      <c r="AP1641" s="11">
        <f t="shared" si="3972"/>
        <v>476.59999999999997</v>
      </c>
      <c r="AQ1641" s="11">
        <f>AQ1642</f>
        <v>0</v>
      </c>
      <c r="AR1641" s="11">
        <f>AR1642</f>
        <v>0</v>
      </c>
      <c r="AS1641" s="11">
        <f>AS1642</f>
        <v>0</v>
      </c>
      <c r="AT1641" s="11">
        <f t="shared" si="3973"/>
        <v>466.2</v>
      </c>
      <c r="AU1641" s="11">
        <f t="shared" si="3974"/>
        <v>476.59999999999997</v>
      </c>
      <c r="AV1641" s="11">
        <f t="shared" si="3975"/>
        <v>476.59999999999997</v>
      </c>
      <c r="AW1641" s="11">
        <f>AW1642</f>
        <v>0</v>
      </c>
      <c r="AX1641" s="11">
        <f>AX1642</f>
        <v>0</v>
      </c>
      <c r="AY1641" s="11">
        <f>AY1642</f>
        <v>0</v>
      </c>
      <c r="AZ1641" s="11">
        <f t="shared" si="3976"/>
        <v>466.2</v>
      </c>
      <c r="BA1641" s="11">
        <f t="shared" si="3977"/>
        <v>476.59999999999997</v>
      </c>
      <c r="BB1641" s="11">
        <f t="shared" si="3978"/>
        <v>476.59999999999997</v>
      </c>
      <c r="BC1641" s="11">
        <f>BC1642</f>
        <v>0</v>
      </c>
      <c r="BD1641" s="11">
        <f>BD1642</f>
        <v>0</v>
      </c>
      <c r="BE1641" s="11">
        <f>BE1642</f>
        <v>0</v>
      </c>
      <c r="BF1641" s="11">
        <f t="shared" si="3979"/>
        <v>466.2</v>
      </c>
      <c r="BG1641" s="11">
        <f t="shared" si="3980"/>
        <v>476.59999999999997</v>
      </c>
      <c r="BH1641" s="11">
        <f t="shared" si="3981"/>
        <v>476.59999999999997</v>
      </c>
      <c r="BI1641" s="11">
        <f>BI1642</f>
        <v>0</v>
      </c>
      <c r="BJ1641" s="11">
        <f>BJ1642</f>
        <v>0</v>
      </c>
      <c r="BK1641" s="11">
        <f>BK1642</f>
        <v>0</v>
      </c>
      <c r="BL1641" s="11">
        <f t="shared" si="3956"/>
        <v>466.2</v>
      </c>
      <c r="BM1641" s="11">
        <f>BM1642</f>
        <v>0</v>
      </c>
      <c r="BN1641" s="43">
        <f t="shared" si="4019"/>
        <v>466.2</v>
      </c>
      <c r="BO1641" s="11">
        <f t="shared" si="4023"/>
        <v>476.59999999999997</v>
      </c>
      <c r="BP1641" s="11">
        <f>BP1642</f>
        <v>0</v>
      </c>
      <c r="BQ1641" s="43">
        <f t="shared" si="4020"/>
        <v>476.59999999999997</v>
      </c>
      <c r="BR1641" s="11">
        <f t="shared" si="4024"/>
        <v>476.59999999999997</v>
      </c>
      <c r="BS1641" s="11">
        <f>BS1642</f>
        <v>0</v>
      </c>
      <c r="BT1641" s="43">
        <f t="shared" si="4021"/>
        <v>476.59999999999997</v>
      </c>
      <c r="BU1641" s="11">
        <f>BU1642</f>
        <v>0</v>
      </c>
      <c r="BV1641" s="21"/>
      <c r="BW1641" s="21"/>
      <c r="BX1641" s="1" t="str">
        <f t="shared" si="4025"/>
        <v/>
      </c>
    </row>
    <row r="1642" spans="1:77" ht="15.6" customHeight="1" x14ac:dyDescent="0.3">
      <c r="A1642" s="62" t="s">
        <v>1049</v>
      </c>
      <c r="B1642" s="63">
        <v>200</v>
      </c>
      <c r="C1642" s="62" t="s">
        <v>126</v>
      </c>
      <c r="D1642" s="62" t="s">
        <v>43</v>
      </c>
      <c r="E1642" s="64" t="s">
        <v>1051</v>
      </c>
      <c r="F1642" s="11">
        <v>454</v>
      </c>
      <c r="G1642" s="11">
        <v>467.9</v>
      </c>
      <c r="H1642" s="11">
        <v>467.9</v>
      </c>
      <c r="I1642" s="11"/>
      <c r="J1642" s="11"/>
      <c r="K1642" s="11"/>
      <c r="L1642" s="11">
        <f t="shared" si="3953"/>
        <v>454</v>
      </c>
      <c r="M1642" s="11">
        <f t="shared" si="3954"/>
        <v>467.9</v>
      </c>
      <c r="N1642" s="11">
        <f t="shared" si="3955"/>
        <v>467.9</v>
      </c>
      <c r="O1642" s="11">
        <v>12.2</v>
      </c>
      <c r="P1642" s="11">
        <v>8.6999999999999993</v>
      </c>
      <c r="Q1642" s="11">
        <v>8.6999999999999993</v>
      </c>
      <c r="R1642" s="11">
        <f t="shared" si="3958"/>
        <v>466.2</v>
      </c>
      <c r="S1642" s="11">
        <f t="shared" si="3959"/>
        <v>476.59999999999997</v>
      </c>
      <c r="T1642" s="11">
        <f t="shared" si="3960"/>
        <v>476.59999999999997</v>
      </c>
      <c r="U1642" s="11"/>
      <c r="V1642" s="11"/>
      <c r="W1642" s="11"/>
      <c r="X1642" s="11">
        <f t="shared" si="3961"/>
        <v>466.2</v>
      </c>
      <c r="Y1642" s="11">
        <f t="shared" si="3962"/>
        <v>476.59999999999997</v>
      </c>
      <c r="Z1642" s="11">
        <f t="shared" si="3963"/>
        <v>476.59999999999997</v>
      </c>
      <c r="AA1642" s="11"/>
      <c r="AB1642" s="11"/>
      <c r="AC1642" s="11"/>
      <c r="AD1642" s="11">
        <f t="shared" si="3964"/>
        <v>466.2</v>
      </c>
      <c r="AE1642" s="11">
        <f t="shared" si="3965"/>
        <v>476.59999999999997</v>
      </c>
      <c r="AF1642" s="11">
        <f t="shared" si="3966"/>
        <v>476.59999999999997</v>
      </c>
      <c r="AG1642" s="11"/>
      <c r="AH1642" s="11">
        <f t="shared" si="3967"/>
        <v>466.2</v>
      </c>
      <c r="AI1642" s="11">
        <f t="shared" si="3968"/>
        <v>476.59999999999997</v>
      </c>
      <c r="AJ1642" s="11">
        <f t="shared" si="3969"/>
        <v>476.59999999999997</v>
      </c>
      <c r="AK1642" s="11"/>
      <c r="AL1642" s="11"/>
      <c r="AM1642" s="11"/>
      <c r="AN1642" s="11">
        <f t="shared" si="3970"/>
        <v>466.2</v>
      </c>
      <c r="AO1642" s="11">
        <f t="shared" si="3971"/>
        <v>476.59999999999997</v>
      </c>
      <c r="AP1642" s="11">
        <f t="shared" si="3972"/>
        <v>476.59999999999997</v>
      </c>
      <c r="AQ1642" s="11"/>
      <c r="AR1642" s="11"/>
      <c r="AS1642" s="11"/>
      <c r="AT1642" s="11">
        <f t="shared" si="3973"/>
        <v>466.2</v>
      </c>
      <c r="AU1642" s="11">
        <f t="shared" si="3974"/>
        <v>476.59999999999997</v>
      </c>
      <c r="AV1642" s="11">
        <f t="shared" si="3975"/>
        <v>476.59999999999997</v>
      </c>
      <c r="AW1642" s="11"/>
      <c r="AX1642" s="11"/>
      <c r="AY1642" s="11"/>
      <c r="AZ1642" s="11">
        <f t="shared" si="3976"/>
        <v>466.2</v>
      </c>
      <c r="BA1642" s="11">
        <f t="shared" si="3977"/>
        <v>476.59999999999997</v>
      </c>
      <c r="BB1642" s="11">
        <f t="shared" si="3978"/>
        <v>476.59999999999997</v>
      </c>
      <c r="BC1642" s="11"/>
      <c r="BD1642" s="11"/>
      <c r="BE1642" s="11"/>
      <c r="BF1642" s="11">
        <f t="shared" si="3979"/>
        <v>466.2</v>
      </c>
      <c r="BG1642" s="11">
        <f t="shared" si="3980"/>
        <v>476.59999999999997</v>
      </c>
      <c r="BH1642" s="11">
        <f t="shared" si="3981"/>
        <v>476.59999999999997</v>
      </c>
      <c r="BI1642" s="11"/>
      <c r="BJ1642" s="11"/>
      <c r="BK1642" s="11"/>
      <c r="BL1642" s="11">
        <f t="shared" si="3956"/>
        <v>466.2</v>
      </c>
      <c r="BM1642" s="11"/>
      <c r="BN1642" s="43">
        <f t="shared" si="4019"/>
        <v>466.2</v>
      </c>
      <c r="BO1642" s="11">
        <f t="shared" si="4023"/>
        <v>476.59999999999997</v>
      </c>
      <c r="BP1642" s="11"/>
      <c r="BQ1642" s="43">
        <f t="shared" si="4020"/>
        <v>476.59999999999997</v>
      </c>
      <c r="BR1642" s="11">
        <f t="shared" si="4024"/>
        <v>476.59999999999997</v>
      </c>
      <c r="BS1642" s="11"/>
      <c r="BT1642" s="43">
        <f t="shared" si="4021"/>
        <v>476.59999999999997</v>
      </c>
      <c r="BU1642" s="11"/>
      <c r="BV1642" s="21"/>
      <c r="BW1642" s="21"/>
      <c r="BX1642" s="1" t="str">
        <f t="shared" si="4025"/>
        <v>1001</v>
      </c>
    </row>
    <row r="1643" spans="1:77" ht="31.2" customHeight="1" x14ac:dyDescent="0.3">
      <c r="A1643" s="62" t="s">
        <v>1049</v>
      </c>
      <c r="B1643" s="63" t="s">
        <v>211</v>
      </c>
      <c r="C1643" s="62"/>
      <c r="D1643" s="62"/>
      <c r="E1643" s="64" t="s">
        <v>212</v>
      </c>
      <c r="F1643" s="11">
        <f t="shared" ref="F1643:K1643" si="4062">F1644</f>
        <v>151327.29999999999</v>
      </c>
      <c r="G1643" s="11">
        <f t="shared" si="4062"/>
        <v>155980.29999999999</v>
      </c>
      <c r="H1643" s="11">
        <f t="shared" si="4062"/>
        <v>155980.29999999999</v>
      </c>
      <c r="I1643" s="11">
        <f t="shared" si="4062"/>
        <v>0</v>
      </c>
      <c r="J1643" s="11">
        <f t="shared" si="4062"/>
        <v>0</v>
      </c>
      <c r="K1643" s="11">
        <f t="shared" si="4062"/>
        <v>0</v>
      </c>
      <c r="L1643" s="11">
        <f t="shared" si="3953"/>
        <v>151327.29999999999</v>
      </c>
      <c r="M1643" s="11">
        <f t="shared" si="3954"/>
        <v>155980.29999999999</v>
      </c>
      <c r="N1643" s="11">
        <f t="shared" si="3955"/>
        <v>155980.29999999999</v>
      </c>
      <c r="O1643" s="11">
        <f>O1644</f>
        <v>4088.1</v>
      </c>
      <c r="P1643" s="11">
        <f>P1644</f>
        <v>2880.7</v>
      </c>
      <c r="Q1643" s="11">
        <f>Q1644</f>
        <v>2880.7</v>
      </c>
      <c r="R1643" s="11">
        <f t="shared" si="3958"/>
        <v>155415.4</v>
      </c>
      <c r="S1643" s="11">
        <f t="shared" si="3959"/>
        <v>158861</v>
      </c>
      <c r="T1643" s="11">
        <f t="shared" si="3960"/>
        <v>158861</v>
      </c>
      <c r="U1643" s="11">
        <f>U1644</f>
        <v>0</v>
      </c>
      <c r="V1643" s="11">
        <f>V1644</f>
        <v>0</v>
      </c>
      <c r="W1643" s="11">
        <f>W1644</f>
        <v>0</v>
      </c>
      <c r="X1643" s="11">
        <f t="shared" si="3961"/>
        <v>155415.4</v>
      </c>
      <c r="Y1643" s="11">
        <f t="shared" si="3962"/>
        <v>158861</v>
      </c>
      <c r="Z1643" s="11">
        <f t="shared" si="3963"/>
        <v>158861</v>
      </c>
      <c r="AA1643" s="11">
        <f>AA1644</f>
        <v>0</v>
      </c>
      <c r="AB1643" s="11">
        <f>AB1644</f>
        <v>0</v>
      </c>
      <c r="AC1643" s="11">
        <f>AC1644</f>
        <v>0</v>
      </c>
      <c r="AD1643" s="11">
        <f t="shared" si="3964"/>
        <v>155415.4</v>
      </c>
      <c r="AE1643" s="11">
        <f t="shared" si="3965"/>
        <v>158861</v>
      </c>
      <c r="AF1643" s="11">
        <f t="shared" si="3966"/>
        <v>158861</v>
      </c>
      <c r="AG1643" s="11">
        <f>AG1644</f>
        <v>0</v>
      </c>
      <c r="AH1643" s="11">
        <f t="shared" si="3967"/>
        <v>155415.4</v>
      </c>
      <c r="AI1643" s="11">
        <f t="shared" si="3968"/>
        <v>158861</v>
      </c>
      <c r="AJ1643" s="11">
        <f t="shared" si="3969"/>
        <v>158861</v>
      </c>
      <c r="AK1643" s="11">
        <f>AK1644</f>
        <v>0</v>
      </c>
      <c r="AL1643" s="11">
        <f>AL1644</f>
        <v>0</v>
      </c>
      <c r="AM1643" s="11">
        <f>AM1644</f>
        <v>0</v>
      </c>
      <c r="AN1643" s="11">
        <f t="shared" si="3970"/>
        <v>155415.4</v>
      </c>
      <c r="AO1643" s="11">
        <f t="shared" si="3971"/>
        <v>158861</v>
      </c>
      <c r="AP1643" s="11">
        <f t="shared" si="3972"/>
        <v>158861</v>
      </c>
      <c r="AQ1643" s="11">
        <f>AQ1644</f>
        <v>0</v>
      </c>
      <c r="AR1643" s="11">
        <f>AR1644</f>
        <v>0</v>
      </c>
      <c r="AS1643" s="11">
        <f>AS1644</f>
        <v>0</v>
      </c>
      <c r="AT1643" s="11">
        <f t="shared" si="3973"/>
        <v>155415.4</v>
      </c>
      <c r="AU1643" s="11">
        <f t="shared" si="3974"/>
        <v>158861</v>
      </c>
      <c r="AV1643" s="11">
        <f t="shared" si="3975"/>
        <v>158861</v>
      </c>
      <c r="AW1643" s="11">
        <f>AW1644</f>
        <v>0</v>
      </c>
      <c r="AX1643" s="11">
        <f>AX1644</f>
        <v>0</v>
      </c>
      <c r="AY1643" s="11">
        <f>AY1644</f>
        <v>0</v>
      </c>
      <c r="AZ1643" s="11">
        <f t="shared" si="3976"/>
        <v>155415.4</v>
      </c>
      <c r="BA1643" s="11">
        <f t="shared" si="3977"/>
        <v>158861</v>
      </c>
      <c r="BB1643" s="11">
        <f t="shared" si="3978"/>
        <v>158861</v>
      </c>
      <c r="BC1643" s="11">
        <f>BC1644</f>
        <v>0</v>
      </c>
      <c r="BD1643" s="11">
        <f>BD1644</f>
        <v>0</v>
      </c>
      <c r="BE1643" s="11">
        <f>BE1644</f>
        <v>0</v>
      </c>
      <c r="BF1643" s="11">
        <f t="shared" si="3979"/>
        <v>155415.4</v>
      </c>
      <c r="BG1643" s="11">
        <f t="shared" si="3980"/>
        <v>158861</v>
      </c>
      <c r="BH1643" s="11">
        <f t="shared" si="3981"/>
        <v>158861</v>
      </c>
      <c r="BI1643" s="11">
        <f>BI1644</f>
        <v>4650.6000000000004</v>
      </c>
      <c r="BJ1643" s="11">
        <f>BJ1644</f>
        <v>0</v>
      </c>
      <c r="BK1643" s="11">
        <f>BK1644</f>
        <v>0</v>
      </c>
      <c r="BL1643" s="11">
        <f t="shared" si="3956"/>
        <v>160066</v>
      </c>
      <c r="BM1643" s="11">
        <f>BM1644</f>
        <v>0</v>
      </c>
      <c r="BN1643" s="43">
        <f t="shared" si="4019"/>
        <v>160066</v>
      </c>
      <c r="BO1643" s="11">
        <f t="shared" si="4023"/>
        <v>158861</v>
      </c>
      <c r="BP1643" s="11">
        <f>BP1644</f>
        <v>0</v>
      </c>
      <c r="BQ1643" s="43">
        <f t="shared" si="4020"/>
        <v>158861</v>
      </c>
      <c r="BR1643" s="11">
        <f t="shared" si="4024"/>
        <v>158861</v>
      </c>
      <c r="BS1643" s="11">
        <f>BS1644</f>
        <v>0</v>
      </c>
      <c r="BT1643" s="43">
        <f t="shared" si="4021"/>
        <v>158861</v>
      </c>
      <c r="BU1643" s="11">
        <f>BU1644</f>
        <v>0</v>
      </c>
      <c r="BV1643" s="21"/>
      <c r="BW1643" s="21"/>
      <c r="BX1643" s="1" t="str">
        <f t="shared" si="4025"/>
        <v/>
      </c>
    </row>
    <row r="1644" spans="1:77" ht="15.6" customHeight="1" x14ac:dyDescent="0.3">
      <c r="A1644" s="62" t="s">
        <v>1049</v>
      </c>
      <c r="B1644" s="63">
        <v>300</v>
      </c>
      <c r="C1644" s="62" t="s">
        <v>126</v>
      </c>
      <c r="D1644" s="62" t="s">
        <v>43</v>
      </c>
      <c r="E1644" s="64" t="s">
        <v>1051</v>
      </c>
      <c r="F1644" s="11">
        <v>151327.29999999999</v>
      </c>
      <c r="G1644" s="11">
        <v>155980.29999999999</v>
      </c>
      <c r="H1644" s="11">
        <v>155980.29999999999</v>
      </c>
      <c r="I1644" s="11"/>
      <c r="J1644" s="11"/>
      <c r="K1644" s="11"/>
      <c r="L1644" s="11">
        <f t="shared" si="3953"/>
        <v>151327.29999999999</v>
      </c>
      <c r="M1644" s="11">
        <f t="shared" si="3954"/>
        <v>155980.29999999999</v>
      </c>
      <c r="N1644" s="11">
        <f t="shared" si="3955"/>
        <v>155980.29999999999</v>
      </c>
      <c r="O1644" s="11">
        <v>4088.1</v>
      </c>
      <c r="P1644" s="11">
        <v>2880.7</v>
      </c>
      <c r="Q1644" s="11">
        <v>2880.7</v>
      </c>
      <c r="R1644" s="11">
        <f t="shared" si="3958"/>
        <v>155415.4</v>
      </c>
      <c r="S1644" s="11">
        <f t="shared" si="3959"/>
        <v>158861</v>
      </c>
      <c r="T1644" s="11">
        <f t="shared" si="3960"/>
        <v>158861</v>
      </c>
      <c r="U1644" s="11"/>
      <c r="V1644" s="11"/>
      <c r="W1644" s="11"/>
      <c r="X1644" s="11">
        <f t="shared" si="3961"/>
        <v>155415.4</v>
      </c>
      <c r="Y1644" s="11">
        <f t="shared" si="3962"/>
        <v>158861</v>
      </c>
      <c r="Z1644" s="11">
        <f t="shared" si="3963"/>
        <v>158861</v>
      </c>
      <c r="AA1644" s="11"/>
      <c r="AB1644" s="11"/>
      <c r="AC1644" s="11"/>
      <c r="AD1644" s="11">
        <f t="shared" si="3964"/>
        <v>155415.4</v>
      </c>
      <c r="AE1644" s="11">
        <f t="shared" si="3965"/>
        <v>158861</v>
      </c>
      <c r="AF1644" s="11">
        <f t="shared" si="3966"/>
        <v>158861</v>
      </c>
      <c r="AG1644" s="11"/>
      <c r="AH1644" s="11">
        <f t="shared" si="3967"/>
        <v>155415.4</v>
      </c>
      <c r="AI1644" s="11">
        <f t="shared" si="3968"/>
        <v>158861</v>
      </c>
      <c r="AJ1644" s="11">
        <f t="shared" si="3969"/>
        <v>158861</v>
      </c>
      <c r="AK1644" s="11"/>
      <c r="AL1644" s="11"/>
      <c r="AM1644" s="11"/>
      <c r="AN1644" s="11">
        <f t="shared" si="3970"/>
        <v>155415.4</v>
      </c>
      <c r="AO1644" s="11">
        <f t="shared" si="3971"/>
        <v>158861</v>
      </c>
      <c r="AP1644" s="11">
        <f t="shared" si="3972"/>
        <v>158861</v>
      </c>
      <c r="AQ1644" s="11"/>
      <c r="AR1644" s="11"/>
      <c r="AS1644" s="11"/>
      <c r="AT1644" s="11">
        <f t="shared" si="3973"/>
        <v>155415.4</v>
      </c>
      <c r="AU1644" s="11">
        <f t="shared" si="3974"/>
        <v>158861</v>
      </c>
      <c r="AV1644" s="11">
        <f t="shared" si="3975"/>
        <v>158861</v>
      </c>
      <c r="AW1644" s="11"/>
      <c r="AX1644" s="11"/>
      <c r="AY1644" s="11"/>
      <c r="AZ1644" s="11">
        <f t="shared" si="3976"/>
        <v>155415.4</v>
      </c>
      <c r="BA1644" s="11">
        <f t="shared" si="3977"/>
        <v>158861</v>
      </c>
      <c r="BB1644" s="11">
        <f t="shared" si="3978"/>
        <v>158861</v>
      </c>
      <c r="BC1644" s="11"/>
      <c r="BD1644" s="11"/>
      <c r="BE1644" s="11"/>
      <c r="BF1644" s="11">
        <f t="shared" si="3979"/>
        <v>155415.4</v>
      </c>
      <c r="BG1644" s="11">
        <f t="shared" si="3980"/>
        <v>158861</v>
      </c>
      <c r="BH1644" s="11">
        <f t="shared" si="3981"/>
        <v>158861</v>
      </c>
      <c r="BI1644" s="11">
        <v>4650.6000000000004</v>
      </c>
      <c r="BJ1644" s="11"/>
      <c r="BK1644" s="11"/>
      <c r="BL1644" s="11">
        <f t="shared" si="3956"/>
        <v>160066</v>
      </c>
      <c r="BM1644" s="11"/>
      <c r="BN1644" s="43">
        <f t="shared" si="4019"/>
        <v>160066</v>
      </c>
      <c r="BO1644" s="11">
        <f t="shared" si="4023"/>
        <v>158861</v>
      </c>
      <c r="BP1644" s="11"/>
      <c r="BQ1644" s="43">
        <f t="shared" si="4020"/>
        <v>158861</v>
      </c>
      <c r="BR1644" s="11">
        <f t="shared" si="4024"/>
        <v>158861</v>
      </c>
      <c r="BS1644" s="11"/>
      <c r="BT1644" s="43">
        <f t="shared" si="4021"/>
        <v>158861</v>
      </c>
      <c r="BU1644" s="11"/>
      <c r="BV1644" s="21"/>
      <c r="BW1644" s="21"/>
      <c r="BX1644" s="1" t="str">
        <f t="shared" si="4025"/>
        <v>1001</v>
      </c>
    </row>
    <row r="1645" spans="1:77" ht="93.6" customHeight="1" x14ac:dyDescent="0.3">
      <c r="A1645" s="62" t="s">
        <v>1052</v>
      </c>
      <c r="B1645" s="63"/>
      <c r="C1645" s="62"/>
      <c r="D1645" s="62"/>
      <c r="E1645" s="65" t="s">
        <v>1053</v>
      </c>
      <c r="F1645" s="11"/>
      <c r="G1645" s="11"/>
      <c r="H1645" s="11"/>
      <c r="I1645" s="11"/>
      <c r="J1645" s="11"/>
      <c r="K1645" s="11"/>
      <c r="L1645" s="11"/>
      <c r="M1645" s="11"/>
      <c r="N1645" s="11"/>
      <c r="O1645" s="11"/>
      <c r="P1645" s="11"/>
      <c r="Q1645" s="11"/>
      <c r="R1645" s="11"/>
      <c r="S1645" s="11"/>
      <c r="T1645" s="11"/>
      <c r="U1645" s="11"/>
      <c r="V1645" s="11"/>
      <c r="W1645" s="11"/>
      <c r="X1645" s="11"/>
      <c r="Y1645" s="11"/>
      <c r="Z1645" s="11"/>
      <c r="AA1645" s="11"/>
      <c r="AB1645" s="11"/>
      <c r="AC1645" s="11"/>
      <c r="AD1645" s="11"/>
      <c r="AE1645" s="11"/>
      <c r="AF1645" s="11"/>
      <c r="AG1645" s="11"/>
      <c r="AH1645" s="11"/>
      <c r="AI1645" s="11"/>
      <c r="AJ1645" s="11"/>
      <c r="AK1645" s="11"/>
      <c r="AL1645" s="11"/>
      <c r="AM1645" s="11"/>
      <c r="AN1645" s="11"/>
      <c r="AO1645" s="11"/>
      <c r="AP1645" s="11"/>
      <c r="AQ1645" s="11"/>
      <c r="AR1645" s="11"/>
      <c r="AS1645" s="11"/>
      <c r="AT1645" s="11"/>
      <c r="AU1645" s="11"/>
      <c r="AV1645" s="11"/>
      <c r="AW1645" s="11">
        <f t="shared" ref="AW1645:AW1646" si="4063">AW1646</f>
        <v>1269.3800000000001</v>
      </c>
      <c r="AX1645" s="11">
        <f t="shared" ref="AX1645:AX1646" si="4064">AX1646</f>
        <v>0</v>
      </c>
      <c r="AY1645" s="11">
        <f t="shared" ref="AY1645:AY1646" si="4065">AY1646</f>
        <v>0</v>
      </c>
      <c r="AZ1645" s="11">
        <f t="shared" si="3976"/>
        <v>1269.3800000000001</v>
      </c>
      <c r="BA1645" s="11">
        <f t="shared" si="3977"/>
        <v>0</v>
      </c>
      <c r="BB1645" s="11">
        <f t="shared" si="3978"/>
        <v>0</v>
      </c>
      <c r="BC1645" s="11">
        <f t="shared" ref="BC1645:BC1646" si="4066">BC1646</f>
        <v>0</v>
      </c>
      <c r="BD1645" s="11">
        <f t="shared" ref="BD1645:BD1646" si="4067">BD1646</f>
        <v>0</v>
      </c>
      <c r="BE1645" s="11">
        <f t="shared" ref="BE1645:BE1646" si="4068">BE1646</f>
        <v>0</v>
      </c>
      <c r="BF1645" s="11">
        <f t="shared" si="3979"/>
        <v>1269.3800000000001</v>
      </c>
      <c r="BG1645" s="11">
        <f t="shared" si="3980"/>
        <v>0</v>
      </c>
      <c r="BH1645" s="11">
        <f t="shared" si="3981"/>
        <v>0</v>
      </c>
      <c r="BI1645" s="11">
        <f t="shared" ref="BI1645:BI1646" si="4069">BI1646</f>
        <v>0</v>
      </c>
      <c r="BJ1645" s="11">
        <f t="shared" ref="BJ1645:BJ1646" si="4070">BJ1646</f>
        <v>0</v>
      </c>
      <c r="BK1645" s="11">
        <f t="shared" ref="BK1645:BK1646" si="4071">BK1646</f>
        <v>0</v>
      </c>
      <c r="BL1645" s="11">
        <f t="shared" si="3956"/>
        <v>1269.3800000000001</v>
      </c>
      <c r="BM1645" s="11">
        <f t="shared" ref="BM1645:BM1646" si="4072">BM1646</f>
        <v>0</v>
      </c>
      <c r="BN1645" s="43">
        <f t="shared" si="4019"/>
        <v>1269.3800000000001</v>
      </c>
      <c r="BO1645" s="11">
        <f t="shared" si="4023"/>
        <v>0</v>
      </c>
      <c r="BP1645" s="11">
        <f t="shared" ref="BP1645:BU1646" si="4073">BP1646</f>
        <v>0</v>
      </c>
      <c r="BQ1645" s="43">
        <f t="shared" si="4020"/>
        <v>0</v>
      </c>
      <c r="BR1645" s="11">
        <f t="shared" si="4024"/>
        <v>0</v>
      </c>
      <c r="BS1645" s="11">
        <f t="shared" si="4073"/>
        <v>0</v>
      </c>
      <c r="BT1645" s="43">
        <f t="shared" si="4021"/>
        <v>0</v>
      </c>
      <c r="BU1645" s="11">
        <f t="shared" si="4073"/>
        <v>0</v>
      </c>
      <c r="BV1645" s="21"/>
      <c r="BW1645" s="21"/>
      <c r="BX1645" s="1" t="str">
        <f t="shared" si="4025"/>
        <v/>
      </c>
    </row>
    <row r="1646" spans="1:77" ht="15.6" customHeight="1" x14ac:dyDescent="0.3">
      <c r="A1646" s="62" t="s">
        <v>1052</v>
      </c>
      <c r="B1646" s="63" t="s">
        <v>58</v>
      </c>
      <c r="C1646" s="62"/>
      <c r="D1646" s="62"/>
      <c r="E1646" s="64" t="s">
        <v>59</v>
      </c>
      <c r="F1646" s="11"/>
      <c r="G1646" s="11"/>
      <c r="H1646" s="11"/>
      <c r="I1646" s="11"/>
      <c r="J1646" s="11"/>
      <c r="K1646" s="11"/>
      <c r="L1646" s="11"/>
      <c r="M1646" s="11"/>
      <c r="N1646" s="11"/>
      <c r="O1646" s="11"/>
      <c r="P1646" s="11"/>
      <c r="Q1646" s="11"/>
      <c r="R1646" s="11"/>
      <c r="S1646" s="11"/>
      <c r="T1646" s="11"/>
      <c r="U1646" s="11"/>
      <c r="V1646" s="11"/>
      <c r="W1646" s="11"/>
      <c r="X1646" s="11"/>
      <c r="Y1646" s="11"/>
      <c r="Z1646" s="11"/>
      <c r="AA1646" s="11"/>
      <c r="AB1646" s="11"/>
      <c r="AC1646" s="11"/>
      <c r="AD1646" s="11"/>
      <c r="AE1646" s="11"/>
      <c r="AF1646" s="11"/>
      <c r="AG1646" s="11"/>
      <c r="AH1646" s="11"/>
      <c r="AI1646" s="11"/>
      <c r="AJ1646" s="11"/>
      <c r="AK1646" s="11"/>
      <c r="AL1646" s="11"/>
      <c r="AM1646" s="11"/>
      <c r="AN1646" s="11"/>
      <c r="AO1646" s="11"/>
      <c r="AP1646" s="11"/>
      <c r="AQ1646" s="11"/>
      <c r="AR1646" s="11"/>
      <c r="AS1646" s="11"/>
      <c r="AT1646" s="11"/>
      <c r="AU1646" s="11"/>
      <c r="AV1646" s="11"/>
      <c r="AW1646" s="11">
        <f t="shared" si="4063"/>
        <v>1269.3800000000001</v>
      </c>
      <c r="AX1646" s="11">
        <f t="shared" si="4064"/>
        <v>0</v>
      </c>
      <c r="AY1646" s="11">
        <f t="shared" si="4065"/>
        <v>0</v>
      </c>
      <c r="AZ1646" s="11">
        <f t="shared" si="3976"/>
        <v>1269.3800000000001</v>
      </c>
      <c r="BA1646" s="11">
        <f t="shared" si="3977"/>
        <v>0</v>
      </c>
      <c r="BB1646" s="11">
        <f t="shared" si="3978"/>
        <v>0</v>
      </c>
      <c r="BC1646" s="11">
        <f t="shared" si="4066"/>
        <v>0</v>
      </c>
      <c r="BD1646" s="11">
        <f t="shared" si="4067"/>
        <v>0</v>
      </c>
      <c r="BE1646" s="11">
        <f t="shared" si="4068"/>
        <v>0</v>
      </c>
      <c r="BF1646" s="11">
        <f t="shared" si="3979"/>
        <v>1269.3800000000001</v>
      </c>
      <c r="BG1646" s="11">
        <f t="shared" si="3980"/>
        <v>0</v>
      </c>
      <c r="BH1646" s="11">
        <f t="shared" si="3981"/>
        <v>0</v>
      </c>
      <c r="BI1646" s="11">
        <f t="shared" si="4069"/>
        <v>0</v>
      </c>
      <c r="BJ1646" s="11">
        <f t="shared" si="4070"/>
        <v>0</v>
      </c>
      <c r="BK1646" s="11">
        <f t="shared" si="4071"/>
        <v>0</v>
      </c>
      <c r="BL1646" s="11">
        <f t="shared" si="3956"/>
        <v>1269.3800000000001</v>
      </c>
      <c r="BM1646" s="11">
        <f t="shared" si="4072"/>
        <v>0</v>
      </c>
      <c r="BN1646" s="43">
        <f t="shared" si="4019"/>
        <v>1269.3800000000001</v>
      </c>
      <c r="BO1646" s="11">
        <f t="shared" si="4023"/>
        <v>0</v>
      </c>
      <c r="BP1646" s="11">
        <f t="shared" si="4073"/>
        <v>0</v>
      </c>
      <c r="BQ1646" s="43">
        <f t="shared" si="4020"/>
        <v>0</v>
      </c>
      <c r="BR1646" s="11">
        <f t="shared" si="4024"/>
        <v>0</v>
      </c>
      <c r="BS1646" s="11">
        <f t="shared" si="4073"/>
        <v>0</v>
      </c>
      <c r="BT1646" s="43">
        <f t="shared" si="4021"/>
        <v>0</v>
      </c>
      <c r="BU1646" s="11">
        <f t="shared" si="4073"/>
        <v>0</v>
      </c>
      <c r="BV1646" s="21"/>
      <c r="BW1646" s="21"/>
      <c r="BX1646" s="1" t="str">
        <f t="shared" si="4025"/>
        <v/>
      </c>
    </row>
    <row r="1647" spans="1:77" ht="15.6" customHeight="1" x14ac:dyDescent="0.3">
      <c r="A1647" s="62" t="s">
        <v>1052</v>
      </c>
      <c r="B1647" s="63">
        <v>800</v>
      </c>
      <c r="C1647" s="62" t="s">
        <v>71</v>
      </c>
      <c r="D1647" s="62" t="s">
        <v>72</v>
      </c>
      <c r="E1647" s="64" t="s">
        <v>73</v>
      </c>
      <c r="F1647" s="11"/>
      <c r="G1647" s="11"/>
      <c r="H1647" s="11"/>
      <c r="I1647" s="11"/>
      <c r="J1647" s="11"/>
      <c r="K1647" s="11"/>
      <c r="L1647" s="11"/>
      <c r="M1647" s="11"/>
      <c r="N1647" s="11"/>
      <c r="O1647" s="11"/>
      <c r="P1647" s="11"/>
      <c r="Q1647" s="11"/>
      <c r="R1647" s="11"/>
      <c r="S1647" s="11"/>
      <c r="T1647" s="11"/>
      <c r="U1647" s="11"/>
      <c r="V1647" s="11"/>
      <c r="W1647" s="11"/>
      <c r="X1647" s="11"/>
      <c r="Y1647" s="11"/>
      <c r="Z1647" s="11"/>
      <c r="AA1647" s="11"/>
      <c r="AB1647" s="11"/>
      <c r="AC1647" s="11"/>
      <c r="AD1647" s="11"/>
      <c r="AE1647" s="11"/>
      <c r="AF1647" s="11"/>
      <c r="AG1647" s="11"/>
      <c r="AH1647" s="11"/>
      <c r="AI1647" s="11"/>
      <c r="AJ1647" s="11"/>
      <c r="AK1647" s="11"/>
      <c r="AL1647" s="11"/>
      <c r="AM1647" s="11"/>
      <c r="AN1647" s="11"/>
      <c r="AO1647" s="11"/>
      <c r="AP1647" s="11"/>
      <c r="AQ1647" s="11"/>
      <c r="AR1647" s="11"/>
      <c r="AS1647" s="11"/>
      <c r="AT1647" s="11"/>
      <c r="AU1647" s="11"/>
      <c r="AV1647" s="11"/>
      <c r="AW1647" s="11">
        <v>1269.3800000000001</v>
      </c>
      <c r="AX1647" s="11"/>
      <c r="AY1647" s="11"/>
      <c r="AZ1647" s="11">
        <f t="shared" si="3976"/>
        <v>1269.3800000000001</v>
      </c>
      <c r="BA1647" s="11">
        <f t="shared" si="3977"/>
        <v>0</v>
      </c>
      <c r="BB1647" s="11">
        <f t="shared" si="3978"/>
        <v>0</v>
      </c>
      <c r="BC1647" s="11"/>
      <c r="BD1647" s="11"/>
      <c r="BE1647" s="11"/>
      <c r="BF1647" s="11">
        <f t="shared" si="3979"/>
        <v>1269.3800000000001</v>
      </c>
      <c r="BG1647" s="11">
        <f t="shared" si="3980"/>
        <v>0</v>
      </c>
      <c r="BH1647" s="11">
        <f t="shared" si="3981"/>
        <v>0</v>
      </c>
      <c r="BI1647" s="11"/>
      <c r="BJ1647" s="11"/>
      <c r="BK1647" s="11"/>
      <c r="BL1647" s="11">
        <f t="shared" si="3956"/>
        <v>1269.3800000000001</v>
      </c>
      <c r="BM1647" s="11"/>
      <c r="BN1647" s="43">
        <f t="shared" si="4019"/>
        <v>1269.3800000000001</v>
      </c>
      <c r="BO1647" s="11">
        <f t="shared" si="4023"/>
        <v>0</v>
      </c>
      <c r="BP1647" s="11"/>
      <c r="BQ1647" s="43">
        <f t="shared" si="4020"/>
        <v>0</v>
      </c>
      <c r="BR1647" s="11">
        <f t="shared" si="4024"/>
        <v>0</v>
      </c>
      <c r="BS1647" s="11"/>
      <c r="BT1647" s="43">
        <f t="shared" si="4021"/>
        <v>0</v>
      </c>
      <c r="BU1647" s="11"/>
      <c r="BV1647" s="21"/>
      <c r="BW1647" s="21"/>
      <c r="BX1647" s="1" t="str">
        <f t="shared" si="4025"/>
        <v>0409</v>
      </c>
    </row>
    <row r="1648" spans="1:77" s="69" customFormat="1" ht="31.2" customHeight="1" x14ac:dyDescent="0.3">
      <c r="A1648" s="56" t="s">
        <v>1054</v>
      </c>
      <c r="B1648" s="57"/>
      <c r="C1648" s="56"/>
      <c r="D1648" s="56"/>
      <c r="E1648" s="58" t="s">
        <v>1055</v>
      </c>
      <c r="F1648" s="15">
        <f t="shared" ref="F1648:K1648" si="4074">F1649+F1653</f>
        <v>231293.2</v>
      </c>
      <c r="G1648" s="15">
        <f t="shared" si="4074"/>
        <v>237455.8</v>
      </c>
      <c r="H1648" s="15">
        <f t="shared" si="4074"/>
        <v>237455.8</v>
      </c>
      <c r="I1648" s="15">
        <f t="shared" si="4074"/>
        <v>148.19999999999999</v>
      </c>
      <c r="J1648" s="15">
        <f t="shared" si="4074"/>
        <v>148.19999999999999</v>
      </c>
      <c r="K1648" s="15">
        <f t="shared" si="4074"/>
        <v>148.19999999999999</v>
      </c>
      <c r="L1648" s="15">
        <f t="shared" ref="L1648:L1710" si="4075">F1648+I1648</f>
        <v>231441.40000000002</v>
      </c>
      <c r="M1648" s="15">
        <f t="shared" ref="M1648:M1710" si="4076">G1648+J1648</f>
        <v>237604</v>
      </c>
      <c r="N1648" s="15">
        <f t="shared" ref="N1648:N1710" si="4077">H1648+K1648</f>
        <v>237604</v>
      </c>
      <c r="O1648" s="15">
        <f>O1649+O1653</f>
        <v>27055.366770000001</v>
      </c>
      <c r="P1648" s="15">
        <f>P1649+P1653</f>
        <v>25708.9</v>
      </c>
      <c r="Q1648" s="15">
        <f>Q1649+Q1653</f>
        <v>25708.9</v>
      </c>
      <c r="R1648" s="15">
        <f t="shared" si="3958"/>
        <v>258496.76677000002</v>
      </c>
      <c r="S1648" s="15">
        <f t="shared" si="3959"/>
        <v>263312.90000000002</v>
      </c>
      <c r="T1648" s="15">
        <f t="shared" si="3960"/>
        <v>263312.90000000002</v>
      </c>
      <c r="U1648" s="15">
        <f>U1649+U1653</f>
        <v>160.1</v>
      </c>
      <c r="V1648" s="15">
        <f>V1649+V1653</f>
        <v>112.8</v>
      </c>
      <c r="W1648" s="15">
        <f>W1649+W1653</f>
        <v>112.8</v>
      </c>
      <c r="X1648" s="15">
        <f t="shared" si="3961"/>
        <v>258656.86677000002</v>
      </c>
      <c r="Y1648" s="15">
        <f t="shared" si="3962"/>
        <v>263425.7</v>
      </c>
      <c r="Z1648" s="15">
        <f t="shared" si="3963"/>
        <v>263425.7</v>
      </c>
      <c r="AA1648" s="15">
        <f>AA1649+AA1653</f>
        <v>0</v>
      </c>
      <c r="AB1648" s="15">
        <f>AB1649+AB1653</f>
        <v>0</v>
      </c>
      <c r="AC1648" s="15">
        <f>AC1649+AC1653</f>
        <v>0</v>
      </c>
      <c r="AD1648" s="15">
        <f t="shared" si="3964"/>
        <v>258656.86677000002</v>
      </c>
      <c r="AE1648" s="15">
        <f t="shared" si="3965"/>
        <v>263425.7</v>
      </c>
      <c r="AF1648" s="15">
        <f t="shared" si="3966"/>
        <v>263425.7</v>
      </c>
      <c r="AG1648" s="15">
        <f>AG1649+AG1653</f>
        <v>0</v>
      </c>
      <c r="AH1648" s="15">
        <f t="shared" si="3967"/>
        <v>258656.86677000002</v>
      </c>
      <c r="AI1648" s="15">
        <f t="shared" si="3968"/>
        <v>263425.7</v>
      </c>
      <c r="AJ1648" s="15">
        <f t="shared" si="3969"/>
        <v>263425.7</v>
      </c>
      <c r="AK1648" s="15">
        <f>AK1649+AK1653</f>
        <v>10735.6</v>
      </c>
      <c r="AL1648" s="15">
        <f>AL1649+AL1653</f>
        <v>14274.3</v>
      </c>
      <c r="AM1648" s="15">
        <f>AM1649+AM1653</f>
        <v>14274.3</v>
      </c>
      <c r="AN1648" s="15">
        <f t="shared" si="3970"/>
        <v>269392.46677</v>
      </c>
      <c r="AO1648" s="15">
        <f t="shared" si="3971"/>
        <v>277700</v>
      </c>
      <c r="AP1648" s="15">
        <f t="shared" si="3972"/>
        <v>277700</v>
      </c>
      <c r="AQ1648" s="15">
        <f>AQ1649+AQ1653</f>
        <v>0</v>
      </c>
      <c r="AR1648" s="15">
        <f>AR1649+AR1653</f>
        <v>0</v>
      </c>
      <c r="AS1648" s="15">
        <f>AS1649+AS1653</f>
        <v>0</v>
      </c>
      <c r="AT1648" s="15">
        <f t="shared" si="3973"/>
        <v>269392.46677</v>
      </c>
      <c r="AU1648" s="15">
        <f t="shared" si="3974"/>
        <v>277700</v>
      </c>
      <c r="AV1648" s="15">
        <f t="shared" si="3975"/>
        <v>277700</v>
      </c>
      <c r="AW1648" s="15">
        <f>AW1649+AW1653</f>
        <v>0</v>
      </c>
      <c r="AX1648" s="15">
        <f>AX1649+AX1653</f>
        <v>0</v>
      </c>
      <c r="AY1648" s="15">
        <f>AY1649+AY1653</f>
        <v>0</v>
      </c>
      <c r="AZ1648" s="15">
        <f t="shared" si="3976"/>
        <v>269392.46677</v>
      </c>
      <c r="BA1648" s="15">
        <f t="shared" si="3977"/>
        <v>277700</v>
      </c>
      <c r="BB1648" s="15">
        <f t="shared" si="3978"/>
        <v>277700</v>
      </c>
      <c r="BC1648" s="15">
        <f>BC1649+BC1653</f>
        <v>0</v>
      </c>
      <c r="BD1648" s="15">
        <f>BD1649+BD1653</f>
        <v>0</v>
      </c>
      <c r="BE1648" s="15">
        <f>BE1649+BE1653</f>
        <v>0</v>
      </c>
      <c r="BF1648" s="15">
        <f t="shared" si="3979"/>
        <v>269392.46677</v>
      </c>
      <c r="BG1648" s="15">
        <f t="shared" si="3980"/>
        <v>277700</v>
      </c>
      <c r="BH1648" s="15">
        <f t="shared" si="3981"/>
        <v>277700</v>
      </c>
      <c r="BI1648" s="15">
        <f>BI1649+BI1653</f>
        <v>0</v>
      </c>
      <c r="BJ1648" s="15">
        <f>BJ1649+BJ1653</f>
        <v>0</v>
      </c>
      <c r="BK1648" s="15">
        <f>BK1649+BK1653</f>
        <v>0</v>
      </c>
      <c r="BL1648" s="15">
        <f t="shared" si="3956"/>
        <v>269392.46677</v>
      </c>
      <c r="BM1648" s="15">
        <f>BM1649+BM1653</f>
        <v>0</v>
      </c>
      <c r="BN1648" s="67">
        <f t="shared" si="4019"/>
        <v>269392.46677</v>
      </c>
      <c r="BO1648" s="15">
        <f t="shared" si="4023"/>
        <v>277700</v>
      </c>
      <c r="BP1648" s="15">
        <f>BP1649+BP1653</f>
        <v>0</v>
      </c>
      <c r="BQ1648" s="67">
        <f t="shared" si="4020"/>
        <v>277700</v>
      </c>
      <c r="BR1648" s="15">
        <f t="shared" si="4024"/>
        <v>277700</v>
      </c>
      <c r="BS1648" s="15">
        <f>BS1649+BS1653</f>
        <v>0</v>
      </c>
      <c r="BT1648" s="67">
        <f t="shared" si="4021"/>
        <v>277700</v>
      </c>
      <c r="BU1648" s="15">
        <f>BU1649+BU1653</f>
        <v>0</v>
      </c>
      <c r="BV1648" s="16"/>
      <c r="BW1648" s="16"/>
      <c r="BX1648" s="12" t="str">
        <f t="shared" si="4025"/>
        <v/>
      </c>
      <c r="BY1648" s="12"/>
    </row>
    <row r="1649" spans="1:77" s="70" customFormat="1" ht="31.2" customHeight="1" x14ac:dyDescent="0.3">
      <c r="A1649" s="59" t="s">
        <v>1056</v>
      </c>
      <c r="B1649" s="60"/>
      <c r="C1649" s="59"/>
      <c r="D1649" s="59"/>
      <c r="E1649" s="61" t="s">
        <v>1057</v>
      </c>
      <c r="F1649" s="18">
        <f t="shared" ref="F1649:F1653" si="4078">F1650</f>
        <v>76421.900000000009</v>
      </c>
      <c r="G1649" s="18">
        <f t="shared" ref="G1649:G1653" si="4079">G1650</f>
        <v>78771.700000000012</v>
      </c>
      <c r="H1649" s="18">
        <f t="shared" ref="H1649:H1653" si="4080">H1650</f>
        <v>78771.700000000012</v>
      </c>
      <c r="I1649" s="18">
        <f t="shared" ref="I1649:I1653" si="4081">I1650</f>
        <v>0</v>
      </c>
      <c r="J1649" s="18">
        <f t="shared" ref="J1649:J1653" si="4082">J1650</f>
        <v>0</v>
      </c>
      <c r="K1649" s="18">
        <f t="shared" ref="K1649:K1653" si="4083">K1650</f>
        <v>0</v>
      </c>
      <c r="L1649" s="18">
        <f t="shared" si="4075"/>
        <v>76421.900000000009</v>
      </c>
      <c r="M1649" s="18">
        <f t="shared" si="4076"/>
        <v>78771.700000000012</v>
      </c>
      <c r="N1649" s="18">
        <f t="shared" si="4077"/>
        <v>78771.700000000012</v>
      </c>
      <c r="O1649" s="18">
        <f t="shared" ref="O1649:O1653" si="4084">O1650</f>
        <v>3996.4</v>
      </c>
      <c r="P1649" s="18">
        <f t="shared" ref="P1649:P1653" si="4085">P1650</f>
        <v>4133.2</v>
      </c>
      <c r="Q1649" s="18">
        <f t="shared" ref="Q1649:Q1653" si="4086">Q1650</f>
        <v>4133.2</v>
      </c>
      <c r="R1649" s="18">
        <f t="shared" si="3958"/>
        <v>80418.3</v>
      </c>
      <c r="S1649" s="18">
        <f t="shared" si="3959"/>
        <v>82904.900000000009</v>
      </c>
      <c r="T1649" s="18">
        <f t="shared" si="3960"/>
        <v>82904.900000000009</v>
      </c>
      <c r="U1649" s="18">
        <f t="shared" ref="U1649:U1653" si="4087">U1650</f>
        <v>160.1</v>
      </c>
      <c r="V1649" s="18">
        <f t="shared" ref="V1649:V1653" si="4088">V1650</f>
        <v>112.8</v>
      </c>
      <c r="W1649" s="18">
        <f t="shared" ref="W1649:W1653" si="4089">W1650</f>
        <v>112.8</v>
      </c>
      <c r="X1649" s="18">
        <f t="shared" si="3961"/>
        <v>80578.400000000009</v>
      </c>
      <c r="Y1649" s="18">
        <f t="shared" si="3962"/>
        <v>83017.700000000012</v>
      </c>
      <c r="Z1649" s="18">
        <f t="shared" si="3963"/>
        <v>83017.700000000012</v>
      </c>
      <c r="AA1649" s="18">
        <f t="shared" ref="AA1649:AA1653" si="4090">AA1650</f>
        <v>0</v>
      </c>
      <c r="AB1649" s="18">
        <f t="shared" ref="AB1649:AB1653" si="4091">AB1650</f>
        <v>0</v>
      </c>
      <c r="AC1649" s="18">
        <f t="shared" ref="AC1649:AC1653" si="4092">AC1650</f>
        <v>0</v>
      </c>
      <c r="AD1649" s="18">
        <f t="shared" si="3964"/>
        <v>80578.400000000009</v>
      </c>
      <c r="AE1649" s="18">
        <f t="shared" si="3965"/>
        <v>83017.700000000012</v>
      </c>
      <c r="AF1649" s="18">
        <f t="shared" si="3966"/>
        <v>83017.700000000012</v>
      </c>
      <c r="AG1649" s="18">
        <f t="shared" ref="AG1649:AG1653" si="4093">AG1650</f>
        <v>0</v>
      </c>
      <c r="AH1649" s="18">
        <f t="shared" si="3967"/>
        <v>80578.400000000009</v>
      </c>
      <c r="AI1649" s="18">
        <f t="shared" si="3968"/>
        <v>83017.700000000012</v>
      </c>
      <c r="AJ1649" s="18">
        <f t="shared" si="3969"/>
        <v>83017.700000000012</v>
      </c>
      <c r="AK1649" s="18">
        <f t="shared" ref="AK1649:AK1653" si="4094">AK1650</f>
        <v>0</v>
      </c>
      <c r="AL1649" s="18">
        <f t="shared" ref="AL1649:AL1653" si="4095">AL1650</f>
        <v>0</v>
      </c>
      <c r="AM1649" s="18">
        <f t="shared" ref="AM1649:AM1653" si="4096">AM1650</f>
        <v>0</v>
      </c>
      <c r="AN1649" s="18">
        <f t="shared" si="3970"/>
        <v>80578.400000000009</v>
      </c>
      <c r="AO1649" s="18">
        <f t="shared" si="3971"/>
        <v>83017.700000000012</v>
      </c>
      <c r="AP1649" s="18">
        <f t="shared" si="3972"/>
        <v>83017.700000000012</v>
      </c>
      <c r="AQ1649" s="18">
        <f t="shared" ref="AQ1649:AQ1653" si="4097">AQ1650</f>
        <v>0</v>
      </c>
      <c r="AR1649" s="18">
        <f t="shared" ref="AR1649:AR1653" si="4098">AR1650</f>
        <v>0</v>
      </c>
      <c r="AS1649" s="18">
        <f t="shared" ref="AS1649:AS1653" si="4099">AS1650</f>
        <v>0</v>
      </c>
      <c r="AT1649" s="18">
        <f t="shared" si="3973"/>
        <v>80578.400000000009</v>
      </c>
      <c r="AU1649" s="18">
        <f t="shared" si="3974"/>
        <v>83017.700000000012</v>
      </c>
      <c r="AV1649" s="18">
        <f t="shared" si="3975"/>
        <v>83017.700000000012</v>
      </c>
      <c r="AW1649" s="18">
        <f t="shared" ref="AW1649:AW1653" si="4100">AW1650</f>
        <v>0</v>
      </c>
      <c r="AX1649" s="18">
        <f t="shared" ref="AX1649:AX1653" si="4101">AX1650</f>
        <v>0</v>
      </c>
      <c r="AY1649" s="18">
        <f t="shared" ref="AY1649:AY1653" si="4102">AY1650</f>
        <v>0</v>
      </c>
      <c r="AZ1649" s="18">
        <f t="shared" si="3976"/>
        <v>80578.400000000009</v>
      </c>
      <c r="BA1649" s="18">
        <f t="shared" si="3977"/>
        <v>83017.700000000012</v>
      </c>
      <c r="BB1649" s="18">
        <f t="shared" si="3978"/>
        <v>83017.700000000012</v>
      </c>
      <c r="BC1649" s="18">
        <f t="shared" ref="BC1649:BC1653" si="4103">BC1650</f>
        <v>0</v>
      </c>
      <c r="BD1649" s="18">
        <f t="shared" ref="BD1649:BD1653" si="4104">BD1650</f>
        <v>0</v>
      </c>
      <c r="BE1649" s="18">
        <f t="shared" ref="BE1649:BE1653" si="4105">BE1650</f>
        <v>0</v>
      </c>
      <c r="BF1649" s="18">
        <f t="shared" si="3979"/>
        <v>80578.400000000009</v>
      </c>
      <c r="BG1649" s="18">
        <f t="shared" si="3980"/>
        <v>83017.700000000012</v>
      </c>
      <c r="BH1649" s="18">
        <f t="shared" si="3981"/>
        <v>83017.700000000012</v>
      </c>
      <c r="BI1649" s="18">
        <f t="shared" ref="BI1649:BI1653" si="4106">BI1650</f>
        <v>0</v>
      </c>
      <c r="BJ1649" s="18">
        <f t="shared" ref="BJ1649:BJ1653" si="4107">BJ1650</f>
        <v>0</v>
      </c>
      <c r="BK1649" s="18">
        <f t="shared" ref="BK1649:BK1653" si="4108">BK1650</f>
        <v>0</v>
      </c>
      <c r="BL1649" s="18">
        <f t="shared" si="3956"/>
        <v>80578.400000000009</v>
      </c>
      <c r="BM1649" s="18">
        <f t="shared" ref="BM1649:BM1653" si="4109">BM1650</f>
        <v>0</v>
      </c>
      <c r="BN1649" s="68">
        <f t="shared" si="4019"/>
        <v>80578.400000000009</v>
      </c>
      <c r="BO1649" s="18">
        <f t="shared" si="4023"/>
        <v>83017.700000000012</v>
      </c>
      <c r="BP1649" s="18">
        <f t="shared" ref="BP1649:BU1653" si="4110">BP1650</f>
        <v>0</v>
      </c>
      <c r="BQ1649" s="68">
        <f t="shared" si="4020"/>
        <v>83017.700000000012</v>
      </c>
      <c r="BR1649" s="18">
        <f t="shared" si="4024"/>
        <v>83017.700000000012</v>
      </c>
      <c r="BS1649" s="18">
        <f t="shared" si="4110"/>
        <v>0</v>
      </c>
      <c r="BT1649" s="68">
        <f t="shared" si="4021"/>
        <v>83017.700000000012</v>
      </c>
      <c r="BU1649" s="18">
        <f t="shared" si="4110"/>
        <v>0</v>
      </c>
      <c r="BV1649" s="19"/>
      <c r="BW1649" s="19"/>
      <c r="BX1649" s="17" t="str">
        <f t="shared" si="4025"/>
        <v/>
      </c>
      <c r="BY1649" s="17"/>
    </row>
    <row r="1650" spans="1:77" ht="31.2" customHeight="1" x14ac:dyDescent="0.3">
      <c r="A1650" s="62" t="s">
        <v>1058</v>
      </c>
      <c r="B1650" s="63"/>
      <c r="C1650" s="62"/>
      <c r="D1650" s="62"/>
      <c r="E1650" s="64" t="s">
        <v>195</v>
      </c>
      <c r="F1650" s="11">
        <f t="shared" si="4078"/>
        <v>76421.900000000009</v>
      </c>
      <c r="G1650" s="11">
        <f t="shared" si="4079"/>
        <v>78771.700000000012</v>
      </c>
      <c r="H1650" s="11">
        <f t="shared" si="4080"/>
        <v>78771.700000000012</v>
      </c>
      <c r="I1650" s="11">
        <f t="shared" si="4081"/>
        <v>0</v>
      </c>
      <c r="J1650" s="11">
        <f t="shared" si="4082"/>
        <v>0</v>
      </c>
      <c r="K1650" s="11">
        <f t="shared" si="4083"/>
        <v>0</v>
      </c>
      <c r="L1650" s="11">
        <f t="shared" si="4075"/>
        <v>76421.900000000009</v>
      </c>
      <c r="M1650" s="11">
        <f t="shared" si="4076"/>
        <v>78771.700000000012</v>
      </c>
      <c r="N1650" s="11">
        <f t="shared" si="4077"/>
        <v>78771.700000000012</v>
      </c>
      <c r="O1650" s="11">
        <f t="shared" si="4084"/>
        <v>3996.4</v>
      </c>
      <c r="P1650" s="11">
        <f t="shared" si="4085"/>
        <v>4133.2</v>
      </c>
      <c r="Q1650" s="11">
        <f t="shared" si="4086"/>
        <v>4133.2</v>
      </c>
      <c r="R1650" s="11">
        <f t="shared" si="3958"/>
        <v>80418.3</v>
      </c>
      <c r="S1650" s="11">
        <f t="shared" si="3959"/>
        <v>82904.900000000009</v>
      </c>
      <c r="T1650" s="11">
        <f t="shared" si="3960"/>
        <v>82904.900000000009</v>
      </c>
      <c r="U1650" s="11">
        <f t="shared" si="4087"/>
        <v>160.1</v>
      </c>
      <c r="V1650" s="11">
        <f t="shared" si="4088"/>
        <v>112.8</v>
      </c>
      <c r="W1650" s="11">
        <f t="shared" si="4089"/>
        <v>112.8</v>
      </c>
      <c r="X1650" s="11">
        <f t="shared" si="3961"/>
        <v>80578.400000000009</v>
      </c>
      <c r="Y1650" s="11">
        <f t="shared" si="3962"/>
        <v>83017.700000000012</v>
      </c>
      <c r="Z1650" s="11">
        <f t="shared" si="3963"/>
        <v>83017.700000000012</v>
      </c>
      <c r="AA1650" s="11">
        <f t="shared" si="4090"/>
        <v>0</v>
      </c>
      <c r="AB1650" s="11">
        <f t="shared" si="4091"/>
        <v>0</v>
      </c>
      <c r="AC1650" s="11">
        <f t="shared" si="4092"/>
        <v>0</v>
      </c>
      <c r="AD1650" s="11">
        <f t="shared" si="3964"/>
        <v>80578.400000000009</v>
      </c>
      <c r="AE1650" s="11">
        <f t="shared" si="3965"/>
        <v>83017.700000000012</v>
      </c>
      <c r="AF1650" s="11">
        <f t="shared" si="3966"/>
        <v>83017.700000000012</v>
      </c>
      <c r="AG1650" s="11">
        <f t="shared" si="4093"/>
        <v>0</v>
      </c>
      <c r="AH1650" s="11">
        <f t="shared" si="3967"/>
        <v>80578.400000000009</v>
      </c>
      <c r="AI1650" s="11">
        <f t="shared" si="3968"/>
        <v>83017.700000000012</v>
      </c>
      <c r="AJ1650" s="11">
        <f t="shared" si="3969"/>
        <v>83017.700000000012</v>
      </c>
      <c r="AK1650" s="11">
        <f t="shared" si="4094"/>
        <v>0</v>
      </c>
      <c r="AL1650" s="11">
        <f t="shared" si="4095"/>
        <v>0</v>
      </c>
      <c r="AM1650" s="11">
        <f t="shared" si="4096"/>
        <v>0</v>
      </c>
      <c r="AN1650" s="11">
        <f t="shared" si="3970"/>
        <v>80578.400000000009</v>
      </c>
      <c r="AO1650" s="11">
        <f t="shared" si="3971"/>
        <v>83017.700000000012</v>
      </c>
      <c r="AP1650" s="11">
        <f t="shared" si="3972"/>
        <v>83017.700000000012</v>
      </c>
      <c r="AQ1650" s="11">
        <f t="shared" si="4097"/>
        <v>0</v>
      </c>
      <c r="AR1650" s="11">
        <f t="shared" si="4098"/>
        <v>0</v>
      </c>
      <c r="AS1650" s="11">
        <f t="shared" si="4099"/>
        <v>0</v>
      </c>
      <c r="AT1650" s="11">
        <f t="shared" si="3973"/>
        <v>80578.400000000009</v>
      </c>
      <c r="AU1650" s="11">
        <f t="shared" si="3974"/>
        <v>83017.700000000012</v>
      </c>
      <c r="AV1650" s="11">
        <f t="shared" si="3975"/>
        <v>83017.700000000012</v>
      </c>
      <c r="AW1650" s="11">
        <f t="shared" si="4100"/>
        <v>0</v>
      </c>
      <c r="AX1650" s="11">
        <f t="shared" si="4101"/>
        <v>0</v>
      </c>
      <c r="AY1650" s="11">
        <f t="shared" si="4102"/>
        <v>0</v>
      </c>
      <c r="AZ1650" s="11">
        <f t="shared" si="3976"/>
        <v>80578.400000000009</v>
      </c>
      <c r="BA1650" s="11">
        <f t="shared" si="3977"/>
        <v>83017.700000000012</v>
      </c>
      <c r="BB1650" s="11">
        <f t="shared" si="3978"/>
        <v>83017.700000000012</v>
      </c>
      <c r="BC1650" s="11">
        <f t="shared" si="4103"/>
        <v>0</v>
      </c>
      <c r="BD1650" s="11">
        <f t="shared" si="4104"/>
        <v>0</v>
      </c>
      <c r="BE1650" s="11">
        <f t="shared" si="4105"/>
        <v>0</v>
      </c>
      <c r="BF1650" s="11">
        <f t="shared" si="3979"/>
        <v>80578.400000000009</v>
      </c>
      <c r="BG1650" s="11">
        <f t="shared" si="3980"/>
        <v>83017.700000000012</v>
      </c>
      <c r="BH1650" s="11">
        <f t="shared" si="3981"/>
        <v>83017.700000000012</v>
      </c>
      <c r="BI1650" s="11">
        <f t="shared" si="4106"/>
        <v>0</v>
      </c>
      <c r="BJ1650" s="11">
        <f t="shared" si="4107"/>
        <v>0</v>
      </c>
      <c r="BK1650" s="11">
        <f t="shared" si="4108"/>
        <v>0</v>
      </c>
      <c r="BL1650" s="11">
        <f t="shared" si="3956"/>
        <v>80578.400000000009</v>
      </c>
      <c r="BM1650" s="11">
        <f t="shared" si="4109"/>
        <v>0</v>
      </c>
      <c r="BN1650" s="43">
        <f t="shared" si="4019"/>
        <v>80578.400000000009</v>
      </c>
      <c r="BO1650" s="11">
        <f t="shared" si="4023"/>
        <v>83017.700000000012</v>
      </c>
      <c r="BP1650" s="11">
        <f t="shared" si="4110"/>
        <v>0</v>
      </c>
      <c r="BQ1650" s="43">
        <f t="shared" si="4020"/>
        <v>83017.700000000012</v>
      </c>
      <c r="BR1650" s="11">
        <f t="shared" si="4024"/>
        <v>83017.700000000012</v>
      </c>
      <c r="BS1650" s="11">
        <f t="shared" si="4110"/>
        <v>0</v>
      </c>
      <c r="BT1650" s="43">
        <f t="shared" si="4021"/>
        <v>83017.700000000012</v>
      </c>
      <c r="BU1650" s="11">
        <f t="shared" si="4110"/>
        <v>0</v>
      </c>
      <c r="BV1650" s="21"/>
      <c r="BW1650" s="21"/>
      <c r="BX1650" s="1" t="str">
        <f t="shared" si="4025"/>
        <v/>
      </c>
    </row>
    <row r="1651" spans="1:77" ht="78" customHeight="1" x14ac:dyDescent="0.3">
      <c r="A1651" s="62" t="s">
        <v>1058</v>
      </c>
      <c r="B1651" s="63" t="s">
        <v>167</v>
      </c>
      <c r="C1651" s="62"/>
      <c r="D1651" s="62"/>
      <c r="E1651" s="64" t="s">
        <v>168</v>
      </c>
      <c r="F1651" s="11">
        <f t="shared" si="4078"/>
        <v>76421.900000000009</v>
      </c>
      <c r="G1651" s="11">
        <f t="shared" si="4079"/>
        <v>78771.700000000012</v>
      </c>
      <c r="H1651" s="11">
        <f t="shared" si="4080"/>
        <v>78771.700000000012</v>
      </c>
      <c r="I1651" s="11">
        <f t="shared" si="4081"/>
        <v>0</v>
      </c>
      <c r="J1651" s="11">
        <f t="shared" si="4082"/>
        <v>0</v>
      </c>
      <c r="K1651" s="11">
        <f t="shared" si="4083"/>
        <v>0</v>
      </c>
      <c r="L1651" s="11">
        <f t="shared" si="4075"/>
        <v>76421.900000000009</v>
      </c>
      <c r="M1651" s="11">
        <f t="shared" si="4076"/>
        <v>78771.700000000012</v>
      </c>
      <c r="N1651" s="11">
        <f t="shared" si="4077"/>
        <v>78771.700000000012</v>
      </c>
      <c r="O1651" s="11">
        <f t="shared" si="4084"/>
        <v>3996.4</v>
      </c>
      <c r="P1651" s="11">
        <f t="shared" si="4085"/>
        <v>4133.2</v>
      </c>
      <c r="Q1651" s="11">
        <f t="shared" si="4086"/>
        <v>4133.2</v>
      </c>
      <c r="R1651" s="11">
        <f t="shared" si="3958"/>
        <v>80418.3</v>
      </c>
      <c r="S1651" s="11">
        <f t="shared" si="3959"/>
        <v>82904.900000000009</v>
      </c>
      <c r="T1651" s="11">
        <f t="shared" si="3960"/>
        <v>82904.900000000009</v>
      </c>
      <c r="U1651" s="11">
        <f t="shared" si="4087"/>
        <v>160.1</v>
      </c>
      <c r="V1651" s="11">
        <f t="shared" si="4088"/>
        <v>112.8</v>
      </c>
      <c r="W1651" s="11">
        <f t="shared" si="4089"/>
        <v>112.8</v>
      </c>
      <c r="X1651" s="11">
        <f t="shared" si="3961"/>
        <v>80578.400000000009</v>
      </c>
      <c r="Y1651" s="11">
        <f t="shared" si="3962"/>
        <v>83017.700000000012</v>
      </c>
      <c r="Z1651" s="11">
        <f t="shared" si="3963"/>
        <v>83017.700000000012</v>
      </c>
      <c r="AA1651" s="11">
        <f t="shared" si="4090"/>
        <v>0</v>
      </c>
      <c r="AB1651" s="11">
        <f t="shared" si="4091"/>
        <v>0</v>
      </c>
      <c r="AC1651" s="11">
        <f t="shared" si="4092"/>
        <v>0</v>
      </c>
      <c r="AD1651" s="11">
        <f t="shared" si="3964"/>
        <v>80578.400000000009</v>
      </c>
      <c r="AE1651" s="11">
        <f t="shared" si="3965"/>
        <v>83017.700000000012</v>
      </c>
      <c r="AF1651" s="11">
        <f t="shared" si="3966"/>
        <v>83017.700000000012</v>
      </c>
      <c r="AG1651" s="11">
        <f t="shared" si="4093"/>
        <v>0</v>
      </c>
      <c r="AH1651" s="11">
        <f t="shared" si="3967"/>
        <v>80578.400000000009</v>
      </c>
      <c r="AI1651" s="11">
        <f t="shared" si="3968"/>
        <v>83017.700000000012</v>
      </c>
      <c r="AJ1651" s="11">
        <f t="shared" si="3969"/>
        <v>83017.700000000012</v>
      </c>
      <c r="AK1651" s="11">
        <f t="shared" si="4094"/>
        <v>0</v>
      </c>
      <c r="AL1651" s="11">
        <f t="shared" si="4095"/>
        <v>0</v>
      </c>
      <c r="AM1651" s="11">
        <f t="shared" si="4096"/>
        <v>0</v>
      </c>
      <c r="AN1651" s="11">
        <f t="shared" si="3970"/>
        <v>80578.400000000009</v>
      </c>
      <c r="AO1651" s="11">
        <f t="shared" si="3971"/>
        <v>83017.700000000012</v>
      </c>
      <c r="AP1651" s="11">
        <f t="shared" si="3972"/>
        <v>83017.700000000012</v>
      </c>
      <c r="AQ1651" s="11">
        <f t="shared" si="4097"/>
        <v>0</v>
      </c>
      <c r="AR1651" s="11">
        <f t="shared" si="4098"/>
        <v>0</v>
      </c>
      <c r="AS1651" s="11">
        <f t="shared" si="4099"/>
        <v>0</v>
      </c>
      <c r="AT1651" s="11">
        <f t="shared" si="3973"/>
        <v>80578.400000000009</v>
      </c>
      <c r="AU1651" s="11">
        <f t="shared" si="3974"/>
        <v>83017.700000000012</v>
      </c>
      <c r="AV1651" s="11">
        <f t="shared" si="3975"/>
        <v>83017.700000000012</v>
      </c>
      <c r="AW1651" s="11">
        <f t="shared" si="4100"/>
        <v>0</v>
      </c>
      <c r="AX1651" s="11">
        <f t="shared" si="4101"/>
        <v>0</v>
      </c>
      <c r="AY1651" s="11">
        <f t="shared" si="4102"/>
        <v>0</v>
      </c>
      <c r="AZ1651" s="11">
        <f t="shared" si="3976"/>
        <v>80578.400000000009</v>
      </c>
      <c r="BA1651" s="11">
        <f t="shared" si="3977"/>
        <v>83017.700000000012</v>
      </c>
      <c r="BB1651" s="11">
        <f t="shared" si="3978"/>
        <v>83017.700000000012</v>
      </c>
      <c r="BC1651" s="11">
        <f t="shared" si="4103"/>
        <v>0</v>
      </c>
      <c r="BD1651" s="11">
        <f t="shared" si="4104"/>
        <v>0</v>
      </c>
      <c r="BE1651" s="11">
        <f t="shared" si="4105"/>
        <v>0</v>
      </c>
      <c r="BF1651" s="11">
        <f t="shared" si="3979"/>
        <v>80578.400000000009</v>
      </c>
      <c r="BG1651" s="11">
        <f t="shared" si="3980"/>
        <v>83017.700000000012</v>
      </c>
      <c r="BH1651" s="11">
        <f t="shared" si="3981"/>
        <v>83017.700000000012</v>
      </c>
      <c r="BI1651" s="11">
        <f t="shared" si="4106"/>
        <v>0</v>
      </c>
      <c r="BJ1651" s="11">
        <f t="shared" si="4107"/>
        <v>0</v>
      </c>
      <c r="BK1651" s="11">
        <f t="shared" si="4108"/>
        <v>0</v>
      </c>
      <c r="BL1651" s="11">
        <f t="shared" si="3956"/>
        <v>80578.400000000009</v>
      </c>
      <c r="BM1651" s="11">
        <f t="shared" si="4109"/>
        <v>0</v>
      </c>
      <c r="BN1651" s="43">
        <f t="shared" si="4019"/>
        <v>80578.400000000009</v>
      </c>
      <c r="BO1651" s="11">
        <f t="shared" si="4023"/>
        <v>83017.700000000012</v>
      </c>
      <c r="BP1651" s="11">
        <f t="shared" si="4110"/>
        <v>0</v>
      </c>
      <c r="BQ1651" s="43">
        <f t="shared" si="4020"/>
        <v>83017.700000000012</v>
      </c>
      <c r="BR1651" s="11">
        <f t="shared" si="4024"/>
        <v>83017.700000000012</v>
      </c>
      <c r="BS1651" s="11">
        <f t="shared" si="4110"/>
        <v>0</v>
      </c>
      <c r="BT1651" s="43">
        <f t="shared" si="4021"/>
        <v>83017.700000000012</v>
      </c>
      <c r="BU1651" s="11">
        <f t="shared" si="4110"/>
        <v>0</v>
      </c>
      <c r="BV1651" s="21"/>
      <c r="BW1651" s="21"/>
      <c r="BX1651" s="1" t="str">
        <f t="shared" si="4025"/>
        <v/>
      </c>
    </row>
    <row r="1652" spans="1:77" ht="62.4" customHeight="1" x14ac:dyDescent="0.3">
      <c r="A1652" s="62" t="s">
        <v>1058</v>
      </c>
      <c r="B1652" s="63" t="s">
        <v>167</v>
      </c>
      <c r="C1652" s="62" t="s">
        <v>43</v>
      </c>
      <c r="D1652" s="62" t="s">
        <v>67</v>
      </c>
      <c r="E1652" s="64" t="s">
        <v>1059</v>
      </c>
      <c r="F1652" s="11">
        <v>76421.900000000009</v>
      </c>
      <c r="G1652" s="11">
        <v>78771.700000000012</v>
      </c>
      <c r="H1652" s="11">
        <v>78771.700000000012</v>
      </c>
      <c r="I1652" s="11"/>
      <c r="J1652" s="11"/>
      <c r="K1652" s="11"/>
      <c r="L1652" s="11">
        <f t="shared" si="4075"/>
        <v>76421.900000000009</v>
      </c>
      <c r="M1652" s="11">
        <f t="shared" si="4076"/>
        <v>78771.700000000012</v>
      </c>
      <c r="N1652" s="11">
        <f t="shared" si="4077"/>
        <v>78771.700000000012</v>
      </c>
      <c r="O1652" s="11">
        <v>3996.4</v>
      </c>
      <c r="P1652" s="11">
        <v>4133.2</v>
      </c>
      <c r="Q1652" s="11">
        <v>4133.2</v>
      </c>
      <c r="R1652" s="11">
        <f t="shared" si="3958"/>
        <v>80418.3</v>
      </c>
      <c r="S1652" s="11">
        <f t="shared" si="3959"/>
        <v>82904.900000000009</v>
      </c>
      <c r="T1652" s="11">
        <f t="shared" si="3960"/>
        <v>82904.900000000009</v>
      </c>
      <c r="U1652" s="11">
        <v>160.1</v>
      </c>
      <c r="V1652" s="11">
        <v>112.8</v>
      </c>
      <c r="W1652" s="11">
        <v>112.8</v>
      </c>
      <c r="X1652" s="11">
        <f t="shared" si="3961"/>
        <v>80578.400000000009</v>
      </c>
      <c r="Y1652" s="11">
        <f t="shared" si="3962"/>
        <v>83017.700000000012</v>
      </c>
      <c r="Z1652" s="11">
        <f t="shared" si="3963"/>
        <v>83017.700000000012</v>
      </c>
      <c r="AA1652" s="11"/>
      <c r="AB1652" s="11"/>
      <c r="AC1652" s="11"/>
      <c r="AD1652" s="11">
        <f t="shared" si="3964"/>
        <v>80578.400000000009</v>
      </c>
      <c r="AE1652" s="11">
        <f t="shared" si="3965"/>
        <v>83017.700000000012</v>
      </c>
      <c r="AF1652" s="11">
        <f t="shared" si="3966"/>
        <v>83017.700000000012</v>
      </c>
      <c r="AG1652" s="11"/>
      <c r="AH1652" s="11">
        <f t="shared" si="3967"/>
        <v>80578.400000000009</v>
      </c>
      <c r="AI1652" s="11">
        <f t="shared" si="3968"/>
        <v>83017.700000000012</v>
      </c>
      <c r="AJ1652" s="11">
        <f t="shared" si="3969"/>
        <v>83017.700000000012</v>
      </c>
      <c r="AK1652" s="11"/>
      <c r="AL1652" s="11"/>
      <c r="AM1652" s="11"/>
      <c r="AN1652" s="11">
        <f t="shared" si="3970"/>
        <v>80578.400000000009</v>
      </c>
      <c r="AO1652" s="11">
        <f t="shared" si="3971"/>
        <v>83017.700000000012</v>
      </c>
      <c r="AP1652" s="11">
        <f t="shared" si="3972"/>
        <v>83017.700000000012</v>
      </c>
      <c r="AQ1652" s="11"/>
      <c r="AR1652" s="11"/>
      <c r="AS1652" s="11"/>
      <c r="AT1652" s="11">
        <f t="shared" si="3973"/>
        <v>80578.400000000009</v>
      </c>
      <c r="AU1652" s="11">
        <f t="shared" si="3974"/>
        <v>83017.700000000012</v>
      </c>
      <c r="AV1652" s="11">
        <f t="shared" si="3975"/>
        <v>83017.700000000012</v>
      </c>
      <c r="AW1652" s="11"/>
      <c r="AX1652" s="11"/>
      <c r="AY1652" s="11"/>
      <c r="AZ1652" s="11">
        <f t="shared" si="3976"/>
        <v>80578.400000000009</v>
      </c>
      <c r="BA1652" s="11">
        <f t="shared" si="3977"/>
        <v>83017.700000000012</v>
      </c>
      <c r="BB1652" s="11">
        <f t="shared" si="3978"/>
        <v>83017.700000000012</v>
      </c>
      <c r="BC1652" s="11"/>
      <c r="BD1652" s="11"/>
      <c r="BE1652" s="11"/>
      <c r="BF1652" s="11">
        <f t="shared" si="3979"/>
        <v>80578.400000000009</v>
      </c>
      <c r="BG1652" s="11">
        <f t="shared" si="3980"/>
        <v>83017.700000000012</v>
      </c>
      <c r="BH1652" s="11">
        <f t="shared" si="3981"/>
        <v>83017.700000000012</v>
      </c>
      <c r="BI1652" s="11"/>
      <c r="BJ1652" s="11"/>
      <c r="BK1652" s="11"/>
      <c r="BL1652" s="11">
        <f t="shared" si="3956"/>
        <v>80578.400000000009</v>
      </c>
      <c r="BM1652" s="11"/>
      <c r="BN1652" s="43">
        <f t="shared" si="4019"/>
        <v>80578.400000000009</v>
      </c>
      <c r="BO1652" s="11">
        <f t="shared" si="4023"/>
        <v>83017.700000000012</v>
      </c>
      <c r="BP1652" s="11"/>
      <c r="BQ1652" s="43">
        <f t="shared" si="4020"/>
        <v>83017.700000000012</v>
      </c>
      <c r="BR1652" s="11">
        <f t="shared" si="4024"/>
        <v>83017.700000000012</v>
      </c>
      <c r="BS1652" s="11"/>
      <c r="BT1652" s="43">
        <f t="shared" si="4021"/>
        <v>83017.700000000012</v>
      </c>
      <c r="BU1652" s="11"/>
      <c r="BV1652" s="21"/>
      <c r="BW1652" s="21"/>
      <c r="BX1652" s="1" t="str">
        <f t="shared" si="4025"/>
        <v>0103</v>
      </c>
    </row>
    <row r="1653" spans="1:77" s="70" customFormat="1" ht="15.6" customHeight="1" x14ac:dyDescent="0.3">
      <c r="A1653" s="59" t="s">
        <v>1060</v>
      </c>
      <c r="B1653" s="60"/>
      <c r="C1653" s="59"/>
      <c r="D1653" s="59"/>
      <c r="E1653" s="61" t="s">
        <v>1061</v>
      </c>
      <c r="F1653" s="18">
        <f t="shared" si="4078"/>
        <v>154871.30000000002</v>
      </c>
      <c r="G1653" s="18">
        <f t="shared" si="4079"/>
        <v>158684.09999999998</v>
      </c>
      <c r="H1653" s="18">
        <f t="shared" si="4080"/>
        <v>158684.09999999998</v>
      </c>
      <c r="I1653" s="18">
        <f t="shared" si="4081"/>
        <v>148.19999999999999</v>
      </c>
      <c r="J1653" s="18">
        <f t="shared" si="4082"/>
        <v>148.19999999999999</v>
      </c>
      <c r="K1653" s="18">
        <f t="shared" si="4083"/>
        <v>148.19999999999999</v>
      </c>
      <c r="L1653" s="18">
        <f t="shared" si="4075"/>
        <v>155019.50000000003</v>
      </c>
      <c r="M1653" s="18">
        <f t="shared" si="4076"/>
        <v>158832.29999999999</v>
      </c>
      <c r="N1653" s="18">
        <f t="shared" si="4077"/>
        <v>158832.29999999999</v>
      </c>
      <c r="O1653" s="18">
        <f t="shared" si="4084"/>
        <v>23058.966769999999</v>
      </c>
      <c r="P1653" s="18">
        <f t="shared" si="4085"/>
        <v>21575.7</v>
      </c>
      <c r="Q1653" s="18">
        <f t="shared" si="4086"/>
        <v>21575.7</v>
      </c>
      <c r="R1653" s="18">
        <f t="shared" si="3958"/>
        <v>178078.46677000003</v>
      </c>
      <c r="S1653" s="18">
        <f t="shared" si="3959"/>
        <v>180408</v>
      </c>
      <c r="T1653" s="18">
        <f t="shared" si="3960"/>
        <v>180408</v>
      </c>
      <c r="U1653" s="18">
        <f t="shared" si="4087"/>
        <v>0</v>
      </c>
      <c r="V1653" s="18">
        <f t="shared" si="4088"/>
        <v>0</v>
      </c>
      <c r="W1653" s="18">
        <f t="shared" si="4089"/>
        <v>0</v>
      </c>
      <c r="X1653" s="18">
        <f t="shared" si="3961"/>
        <v>178078.46677000003</v>
      </c>
      <c r="Y1653" s="18">
        <f t="shared" si="3962"/>
        <v>180408</v>
      </c>
      <c r="Z1653" s="18">
        <f t="shared" si="3963"/>
        <v>180408</v>
      </c>
      <c r="AA1653" s="18">
        <f t="shared" si="4090"/>
        <v>0</v>
      </c>
      <c r="AB1653" s="18">
        <f t="shared" si="4091"/>
        <v>0</v>
      </c>
      <c r="AC1653" s="18">
        <f t="shared" si="4092"/>
        <v>0</v>
      </c>
      <c r="AD1653" s="18">
        <f t="shared" si="3964"/>
        <v>178078.46677000003</v>
      </c>
      <c r="AE1653" s="18">
        <f t="shared" si="3965"/>
        <v>180408</v>
      </c>
      <c r="AF1653" s="18">
        <f t="shared" si="3966"/>
        <v>180408</v>
      </c>
      <c r="AG1653" s="18">
        <f t="shared" si="4093"/>
        <v>0</v>
      </c>
      <c r="AH1653" s="18">
        <f t="shared" si="3967"/>
        <v>178078.46677000003</v>
      </c>
      <c r="AI1653" s="18">
        <f t="shared" si="3968"/>
        <v>180408</v>
      </c>
      <c r="AJ1653" s="18">
        <f t="shared" si="3969"/>
        <v>180408</v>
      </c>
      <c r="AK1653" s="18">
        <f t="shared" si="4094"/>
        <v>10735.6</v>
      </c>
      <c r="AL1653" s="18">
        <f t="shared" si="4095"/>
        <v>14274.3</v>
      </c>
      <c r="AM1653" s="18">
        <f t="shared" si="4096"/>
        <v>14274.3</v>
      </c>
      <c r="AN1653" s="18">
        <f t="shared" si="3970"/>
        <v>188814.06677000003</v>
      </c>
      <c r="AO1653" s="18">
        <f t="shared" si="3971"/>
        <v>194682.3</v>
      </c>
      <c r="AP1653" s="18">
        <f t="shared" si="3972"/>
        <v>194682.3</v>
      </c>
      <c r="AQ1653" s="18">
        <f t="shared" si="4097"/>
        <v>0</v>
      </c>
      <c r="AR1653" s="18">
        <f t="shared" si="4098"/>
        <v>0</v>
      </c>
      <c r="AS1653" s="18">
        <f t="shared" si="4099"/>
        <v>0</v>
      </c>
      <c r="AT1653" s="18">
        <f t="shared" si="3973"/>
        <v>188814.06677000003</v>
      </c>
      <c r="AU1653" s="18">
        <f t="shared" si="3974"/>
        <v>194682.3</v>
      </c>
      <c r="AV1653" s="18">
        <f t="shared" si="3975"/>
        <v>194682.3</v>
      </c>
      <c r="AW1653" s="18">
        <f t="shared" si="4100"/>
        <v>0</v>
      </c>
      <c r="AX1653" s="18">
        <f t="shared" si="4101"/>
        <v>0</v>
      </c>
      <c r="AY1653" s="18">
        <f t="shared" si="4102"/>
        <v>0</v>
      </c>
      <c r="AZ1653" s="18">
        <f t="shared" si="3976"/>
        <v>188814.06677000003</v>
      </c>
      <c r="BA1653" s="18">
        <f t="shared" si="3977"/>
        <v>194682.3</v>
      </c>
      <c r="BB1653" s="18">
        <f t="shared" si="3978"/>
        <v>194682.3</v>
      </c>
      <c r="BC1653" s="18">
        <f t="shared" si="4103"/>
        <v>0</v>
      </c>
      <c r="BD1653" s="18">
        <f t="shared" si="4104"/>
        <v>0</v>
      </c>
      <c r="BE1653" s="18">
        <f t="shared" si="4105"/>
        <v>0</v>
      </c>
      <c r="BF1653" s="18">
        <f t="shared" si="3979"/>
        <v>188814.06677000003</v>
      </c>
      <c r="BG1653" s="18">
        <f t="shared" si="3980"/>
        <v>194682.3</v>
      </c>
      <c r="BH1653" s="18">
        <f t="shared" si="3981"/>
        <v>194682.3</v>
      </c>
      <c r="BI1653" s="18">
        <f t="shared" si="4106"/>
        <v>0</v>
      </c>
      <c r="BJ1653" s="18">
        <f t="shared" si="4107"/>
        <v>0</v>
      </c>
      <c r="BK1653" s="18">
        <f t="shared" si="4108"/>
        <v>0</v>
      </c>
      <c r="BL1653" s="18">
        <f t="shared" si="3956"/>
        <v>188814.06677000003</v>
      </c>
      <c r="BM1653" s="18">
        <f t="shared" si="4109"/>
        <v>0</v>
      </c>
      <c r="BN1653" s="68">
        <f t="shared" si="4019"/>
        <v>188814.06677000003</v>
      </c>
      <c r="BO1653" s="18">
        <f t="shared" si="4023"/>
        <v>194682.3</v>
      </c>
      <c r="BP1653" s="18">
        <f t="shared" si="4110"/>
        <v>0</v>
      </c>
      <c r="BQ1653" s="68">
        <f t="shared" si="4020"/>
        <v>194682.3</v>
      </c>
      <c r="BR1653" s="18">
        <f t="shared" si="4024"/>
        <v>194682.3</v>
      </c>
      <c r="BS1653" s="18">
        <f t="shared" si="4110"/>
        <v>0</v>
      </c>
      <c r="BT1653" s="68">
        <f t="shared" si="4021"/>
        <v>194682.3</v>
      </c>
      <c r="BU1653" s="18">
        <f t="shared" si="4110"/>
        <v>0</v>
      </c>
      <c r="BV1653" s="19"/>
      <c r="BW1653" s="19"/>
      <c r="BX1653" s="17" t="str">
        <f t="shared" si="4025"/>
        <v/>
      </c>
      <c r="BY1653" s="17"/>
    </row>
    <row r="1654" spans="1:77" ht="31.2" customHeight="1" x14ac:dyDescent="0.3">
      <c r="A1654" s="62" t="s">
        <v>1062</v>
      </c>
      <c r="B1654" s="63"/>
      <c r="C1654" s="62"/>
      <c r="D1654" s="62"/>
      <c r="E1654" s="64" t="s">
        <v>195</v>
      </c>
      <c r="F1654" s="11">
        <f t="shared" ref="F1654:K1654" si="4111">F1655+F1657</f>
        <v>154871.30000000002</v>
      </c>
      <c r="G1654" s="11">
        <f t="shared" si="4111"/>
        <v>158684.09999999998</v>
      </c>
      <c r="H1654" s="11">
        <f t="shared" si="4111"/>
        <v>158684.09999999998</v>
      </c>
      <c r="I1654" s="11">
        <f t="shared" si="4111"/>
        <v>148.19999999999999</v>
      </c>
      <c r="J1654" s="11">
        <f t="shared" si="4111"/>
        <v>148.19999999999999</v>
      </c>
      <c r="K1654" s="11">
        <f t="shared" si="4111"/>
        <v>148.19999999999999</v>
      </c>
      <c r="L1654" s="11">
        <f t="shared" si="4075"/>
        <v>155019.50000000003</v>
      </c>
      <c r="M1654" s="11">
        <f t="shared" si="4076"/>
        <v>158832.29999999999</v>
      </c>
      <c r="N1654" s="11">
        <f t="shared" si="4077"/>
        <v>158832.29999999999</v>
      </c>
      <c r="O1654" s="11">
        <f>O1655+O1657</f>
        <v>23058.966769999999</v>
      </c>
      <c r="P1654" s="11">
        <f>P1655+P1657</f>
        <v>21575.7</v>
      </c>
      <c r="Q1654" s="11">
        <f>Q1655+Q1657</f>
        <v>21575.7</v>
      </c>
      <c r="R1654" s="11">
        <f t="shared" si="3958"/>
        <v>178078.46677000003</v>
      </c>
      <c r="S1654" s="11">
        <f t="shared" si="3959"/>
        <v>180408</v>
      </c>
      <c r="T1654" s="11">
        <f t="shared" si="3960"/>
        <v>180408</v>
      </c>
      <c r="U1654" s="11">
        <f>U1655+U1657</f>
        <v>0</v>
      </c>
      <c r="V1654" s="11">
        <f>V1655+V1657</f>
        <v>0</v>
      </c>
      <c r="W1654" s="11">
        <f>W1655+W1657</f>
        <v>0</v>
      </c>
      <c r="X1654" s="11">
        <f t="shared" si="3961"/>
        <v>178078.46677000003</v>
      </c>
      <c r="Y1654" s="11">
        <f t="shared" si="3962"/>
        <v>180408</v>
      </c>
      <c r="Z1654" s="11">
        <f t="shared" si="3963"/>
        <v>180408</v>
      </c>
      <c r="AA1654" s="11">
        <f>AA1655+AA1657</f>
        <v>0</v>
      </c>
      <c r="AB1654" s="11">
        <f>AB1655+AB1657</f>
        <v>0</v>
      </c>
      <c r="AC1654" s="11">
        <f>AC1655+AC1657</f>
        <v>0</v>
      </c>
      <c r="AD1654" s="11">
        <f t="shared" si="3964"/>
        <v>178078.46677000003</v>
      </c>
      <c r="AE1654" s="11">
        <f t="shared" si="3965"/>
        <v>180408</v>
      </c>
      <c r="AF1654" s="11">
        <f t="shared" si="3966"/>
        <v>180408</v>
      </c>
      <c r="AG1654" s="11">
        <f>AG1655+AG1657</f>
        <v>0</v>
      </c>
      <c r="AH1654" s="11">
        <f t="shared" si="3967"/>
        <v>178078.46677000003</v>
      </c>
      <c r="AI1654" s="11">
        <f t="shared" si="3968"/>
        <v>180408</v>
      </c>
      <c r="AJ1654" s="11">
        <f t="shared" si="3969"/>
        <v>180408</v>
      </c>
      <c r="AK1654" s="11">
        <f>AK1655+AK1657</f>
        <v>10735.6</v>
      </c>
      <c r="AL1654" s="11">
        <f>AL1655+AL1657</f>
        <v>14274.3</v>
      </c>
      <c r="AM1654" s="11">
        <f>AM1655+AM1657</f>
        <v>14274.3</v>
      </c>
      <c r="AN1654" s="11">
        <f t="shared" si="3970"/>
        <v>188814.06677000003</v>
      </c>
      <c r="AO1654" s="11">
        <f t="shared" si="3971"/>
        <v>194682.3</v>
      </c>
      <c r="AP1654" s="11">
        <f t="shared" si="3972"/>
        <v>194682.3</v>
      </c>
      <c r="AQ1654" s="11">
        <f>AQ1655+AQ1657</f>
        <v>0</v>
      </c>
      <c r="AR1654" s="11">
        <f>AR1655+AR1657</f>
        <v>0</v>
      </c>
      <c r="AS1654" s="11">
        <f>AS1655+AS1657</f>
        <v>0</v>
      </c>
      <c r="AT1654" s="11">
        <f t="shared" si="3973"/>
        <v>188814.06677000003</v>
      </c>
      <c r="AU1654" s="11">
        <f t="shared" si="3974"/>
        <v>194682.3</v>
      </c>
      <c r="AV1654" s="11">
        <f t="shared" si="3975"/>
        <v>194682.3</v>
      </c>
      <c r="AW1654" s="11">
        <f>AW1655+AW1657</f>
        <v>0</v>
      </c>
      <c r="AX1654" s="11">
        <f>AX1655+AX1657</f>
        <v>0</v>
      </c>
      <c r="AY1654" s="11">
        <f>AY1655+AY1657</f>
        <v>0</v>
      </c>
      <c r="AZ1654" s="11">
        <f t="shared" si="3976"/>
        <v>188814.06677000003</v>
      </c>
      <c r="BA1654" s="11">
        <f t="shared" si="3977"/>
        <v>194682.3</v>
      </c>
      <c r="BB1654" s="11">
        <f t="shared" si="3978"/>
        <v>194682.3</v>
      </c>
      <c r="BC1654" s="11">
        <f>BC1655+BC1657</f>
        <v>0</v>
      </c>
      <c r="BD1654" s="11">
        <f>BD1655+BD1657</f>
        <v>0</v>
      </c>
      <c r="BE1654" s="11">
        <f>BE1655+BE1657</f>
        <v>0</v>
      </c>
      <c r="BF1654" s="11">
        <f t="shared" si="3979"/>
        <v>188814.06677000003</v>
      </c>
      <c r="BG1654" s="11">
        <f t="shared" si="3980"/>
        <v>194682.3</v>
      </c>
      <c r="BH1654" s="11">
        <f t="shared" si="3981"/>
        <v>194682.3</v>
      </c>
      <c r="BI1654" s="11">
        <f>BI1655+BI1657</f>
        <v>0</v>
      </c>
      <c r="BJ1654" s="11">
        <f>BJ1655+BJ1657</f>
        <v>0</v>
      </c>
      <c r="BK1654" s="11">
        <f>BK1655+BK1657</f>
        <v>0</v>
      </c>
      <c r="BL1654" s="11">
        <f t="shared" si="3956"/>
        <v>188814.06677000003</v>
      </c>
      <c r="BM1654" s="11">
        <f>BM1655+BM1657</f>
        <v>0</v>
      </c>
      <c r="BN1654" s="43">
        <f t="shared" si="4019"/>
        <v>188814.06677000003</v>
      </c>
      <c r="BO1654" s="11">
        <f t="shared" si="4023"/>
        <v>194682.3</v>
      </c>
      <c r="BP1654" s="11">
        <f>BP1655+BP1657</f>
        <v>0</v>
      </c>
      <c r="BQ1654" s="43">
        <f t="shared" si="4020"/>
        <v>194682.3</v>
      </c>
      <c r="BR1654" s="11">
        <f t="shared" si="4024"/>
        <v>194682.3</v>
      </c>
      <c r="BS1654" s="11">
        <f>BS1655+BS1657</f>
        <v>0</v>
      </c>
      <c r="BT1654" s="43">
        <f t="shared" si="4021"/>
        <v>194682.3</v>
      </c>
      <c r="BU1654" s="11">
        <f>BU1655+BU1657</f>
        <v>0</v>
      </c>
      <c r="BV1654" s="21"/>
      <c r="BW1654" s="21"/>
      <c r="BX1654" s="1" t="str">
        <f t="shared" si="4025"/>
        <v/>
      </c>
    </row>
    <row r="1655" spans="1:77" ht="78" customHeight="1" x14ac:dyDescent="0.3">
      <c r="A1655" s="62" t="s">
        <v>1062</v>
      </c>
      <c r="B1655" s="63" t="s">
        <v>167</v>
      </c>
      <c r="C1655" s="62"/>
      <c r="D1655" s="62"/>
      <c r="E1655" s="64" t="s">
        <v>168</v>
      </c>
      <c r="F1655" s="11">
        <f t="shared" ref="F1655:K1655" si="4112">F1656</f>
        <v>125786.1</v>
      </c>
      <c r="G1655" s="11">
        <f t="shared" si="4112"/>
        <v>129628.09999999999</v>
      </c>
      <c r="H1655" s="11">
        <f t="shared" si="4112"/>
        <v>129628.09999999999</v>
      </c>
      <c r="I1655" s="11">
        <f t="shared" si="4112"/>
        <v>0</v>
      </c>
      <c r="J1655" s="11">
        <f t="shared" si="4112"/>
        <v>0</v>
      </c>
      <c r="K1655" s="11">
        <f t="shared" si="4112"/>
        <v>0</v>
      </c>
      <c r="L1655" s="11">
        <f t="shared" si="4075"/>
        <v>125786.1</v>
      </c>
      <c r="M1655" s="11">
        <f t="shared" si="4076"/>
        <v>129628.09999999999</v>
      </c>
      <c r="N1655" s="11">
        <f t="shared" si="4077"/>
        <v>129628.09999999999</v>
      </c>
      <c r="O1655" s="11">
        <f>O1656</f>
        <v>17773.3</v>
      </c>
      <c r="P1655" s="11">
        <f>P1656</f>
        <v>21575.7</v>
      </c>
      <c r="Q1655" s="11">
        <f>Q1656</f>
        <v>21575.7</v>
      </c>
      <c r="R1655" s="11">
        <f t="shared" si="3958"/>
        <v>143559.4</v>
      </c>
      <c r="S1655" s="11">
        <f t="shared" si="3959"/>
        <v>151203.79999999999</v>
      </c>
      <c r="T1655" s="11">
        <f t="shared" si="3960"/>
        <v>151203.79999999999</v>
      </c>
      <c r="U1655" s="11">
        <f>U1656</f>
        <v>0</v>
      </c>
      <c r="V1655" s="11">
        <f>V1656</f>
        <v>0</v>
      </c>
      <c r="W1655" s="11">
        <f>W1656</f>
        <v>0</v>
      </c>
      <c r="X1655" s="11">
        <f t="shared" si="3961"/>
        <v>143559.4</v>
      </c>
      <c r="Y1655" s="11">
        <f t="shared" si="3962"/>
        <v>151203.79999999999</v>
      </c>
      <c r="Z1655" s="11">
        <f t="shared" si="3963"/>
        <v>151203.79999999999</v>
      </c>
      <c r="AA1655" s="11">
        <f>AA1656</f>
        <v>0</v>
      </c>
      <c r="AB1655" s="11">
        <f>AB1656</f>
        <v>0</v>
      </c>
      <c r="AC1655" s="11">
        <f>AC1656</f>
        <v>0</v>
      </c>
      <c r="AD1655" s="11">
        <f t="shared" si="3964"/>
        <v>143559.4</v>
      </c>
      <c r="AE1655" s="11">
        <f t="shared" si="3965"/>
        <v>151203.79999999999</v>
      </c>
      <c r="AF1655" s="11">
        <f t="shared" si="3966"/>
        <v>151203.79999999999</v>
      </c>
      <c r="AG1655" s="11">
        <f>AG1656</f>
        <v>0</v>
      </c>
      <c r="AH1655" s="11">
        <f t="shared" si="3967"/>
        <v>143559.4</v>
      </c>
      <c r="AI1655" s="11">
        <f t="shared" si="3968"/>
        <v>151203.79999999999</v>
      </c>
      <c r="AJ1655" s="11">
        <f t="shared" si="3969"/>
        <v>151203.79999999999</v>
      </c>
      <c r="AK1655" s="11">
        <f>AK1656</f>
        <v>0</v>
      </c>
      <c r="AL1655" s="11">
        <f>AL1656</f>
        <v>0</v>
      </c>
      <c r="AM1655" s="11">
        <f>AM1656</f>
        <v>0</v>
      </c>
      <c r="AN1655" s="11">
        <f t="shared" si="3970"/>
        <v>143559.4</v>
      </c>
      <c r="AO1655" s="11">
        <f t="shared" si="3971"/>
        <v>151203.79999999999</v>
      </c>
      <c r="AP1655" s="11">
        <f t="shared" si="3972"/>
        <v>151203.79999999999</v>
      </c>
      <c r="AQ1655" s="11">
        <f>AQ1656</f>
        <v>0</v>
      </c>
      <c r="AR1655" s="11">
        <f>AR1656</f>
        <v>0</v>
      </c>
      <c r="AS1655" s="11">
        <f>AS1656</f>
        <v>0</v>
      </c>
      <c r="AT1655" s="11">
        <f t="shared" si="3973"/>
        <v>143559.4</v>
      </c>
      <c r="AU1655" s="11">
        <f t="shared" si="3974"/>
        <v>151203.79999999999</v>
      </c>
      <c r="AV1655" s="11">
        <f t="shared" si="3975"/>
        <v>151203.79999999999</v>
      </c>
      <c r="AW1655" s="11">
        <f>AW1656</f>
        <v>0</v>
      </c>
      <c r="AX1655" s="11">
        <f>AX1656</f>
        <v>0</v>
      </c>
      <c r="AY1655" s="11">
        <f>AY1656</f>
        <v>0</v>
      </c>
      <c r="AZ1655" s="11">
        <f t="shared" si="3976"/>
        <v>143559.4</v>
      </c>
      <c r="BA1655" s="11">
        <f t="shared" si="3977"/>
        <v>151203.79999999999</v>
      </c>
      <c r="BB1655" s="11">
        <f t="shared" si="3978"/>
        <v>151203.79999999999</v>
      </c>
      <c r="BC1655" s="11">
        <f>BC1656</f>
        <v>0</v>
      </c>
      <c r="BD1655" s="11">
        <f>BD1656</f>
        <v>0</v>
      </c>
      <c r="BE1655" s="11">
        <f>BE1656</f>
        <v>0</v>
      </c>
      <c r="BF1655" s="11">
        <f t="shared" si="3979"/>
        <v>143559.4</v>
      </c>
      <c r="BG1655" s="11">
        <f t="shared" si="3980"/>
        <v>151203.79999999999</v>
      </c>
      <c r="BH1655" s="11">
        <f t="shared" si="3981"/>
        <v>151203.79999999999</v>
      </c>
      <c r="BI1655" s="11">
        <f>BI1656</f>
        <v>0</v>
      </c>
      <c r="BJ1655" s="11">
        <f>BJ1656</f>
        <v>0</v>
      </c>
      <c r="BK1655" s="11">
        <f>BK1656</f>
        <v>0</v>
      </c>
      <c r="BL1655" s="11">
        <f t="shared" si="3956"/>
        <v>143559.4</v>
      </c>
      <c r="BM1655" s="11">
        <f>BM1656</f>
        <v>0</v>
      </c>
      <c r="BN1655" s="43">
        <f t="shared" si="4019"/>
        <v>143559.4</v>
      </c>
      <c r="BO1655" s="11">
        <f t="shared" si="4023"/>
        <v>151203.79999999999</v>
      </c>
      <c r="BP1655" s="11">
        <f>BP1656</f>
        <v>0</v>
      </c>
      <c r="BQ1655" s="43">
        <f t="shared" si="4020"/>
        <v>151203.79999999999</v>
      </c>
      <c r="BR1655" s="11">
        <f t="shared" si="4024"/>
        <v>151203.79999999999</v>
      </c>
      <c r="BS1655" s="11">
        <f>BS1656</f>
        <v>0</v>
      </c>
      <c r="BT1655" s="43">
        <f t="shared" si="4021"/>
        <v>151203.79999999999</v>
      </c>
      <c r="BU1655" s="11">
        <f>BU1656</f>
        <v>0</v>
      </c>
      <c r="BV1655" s="21"/>
      <c r="BW1655" s="21"/>
      <c r="BX1655" s="1" t="str">
        <f t="shared" si="4025"/>
        <v/>
      </c>
    </row>
    <row r="1656" spans="1:77" ht="62.4" customHeight="1" x14ac:dyDescent="0.3">
      <c r="A1656" s="62" t="s">
        <v>1062</v>
      </c>
      <c r="B1656" s="63" t="s">
        <v>167</v>
      </c>
      <c r="C1656" s="62" t="s">
        <v>43</v>
      </c>
      <c r="D1656" s="62" t="s">
        <v>67</v>
      </c>
      <c r="E1656" s="64" t="s">
        <v>1059</v>
      </c>
      <c r="F1656" s="11">
        <v>125786.1</v>
      </c>
      <c r="G1656" s="11">
        <v>129628.09999999999</v>
      </c>
      <c r="H1656" s="11">
        <v>129628.09999999999</v>
      </c>
      <c r="I1656" s="11"/>
      <c r="J1656" s="11"/>
      <c r="K1656" s="11"/>
      <c r="L1656" s="11">
        <f t="shared" si="4075"/>
        <v>125786.1</v>
      </c>
      <c r="M1656" s="11">
        <f t="shared" si="4076"/>
        <v>129628.09999999999</v>
      </c>
      <c r="N1656" s="11">
        <f t="shared" si="4077"/>
        <v>129628.09999999999</v>
      </c>
      <c r="O1656" s="11">
        <v>17773.3</v>
      </c>
      <c r="P1656" s="11">
        <v>21575.7</v>
      </c>
      <c r="Q1656" s="11">
        <v>21575.7</v>
      </c>
      <c r="R1656" s="11">
        <f t="shared" si="3958"/>
        <v>143559.4</v>
      </c>
      <c r="S1656" s="11">
        <f t="shared" si="3959"/>
        <v>151203.79999999999</v>
      </c>
      <c r="T1656" s="11">
        <f t="shared" si="3960"/>
        <v>151203.79999999999</v>
      </c>
      <c r="U1656" s="11"/>
      <c r="V1656" s="11"/>
      <c r="W1656" s="11"/>
      <c r="X1656" s="11">
        <f t="shared" si="3961"/>
        <v>143559.4</v>
      </c>
      <c r="Y1656" s="11">
        <f t="shared" si="3962"/>
        <v>151203.79999999999</v>
      </c>
      <c r="Z1656" s="11">
        <f t="shared" si="3963"/>
        <v>151203.79999999999</v>
      </c>
      <c r="AA1656" s="11"/>
      <c r="AB1656" s="11"/>
      <c r="AC1656" s="11"/>
      <c r="AD1656" s="11">
        <f t="shared" si="3964"/>
        <v>143559.4</v>
      </c>
      <c r="AE1656" s="11">
        <f t="shared" si="3965"/>
        <v>151203.79999999999</v>
      </c>
      <c r="AF1656" s="11">
        <f t="shared" si="3966"/>
        <v>151203.79999999999</v>
      </c>
      <c r="AG1656" s="11"/>
      <c r="AH1656" s="11">
        <f t="shared" si="3967"/>
        <v>143559.4</v>
      </c>
      <c r="AI1656" s="11">
        <f t="shared" si="3968"/>
        <v>151203.79999999999</v>
      </c>
      <c r="AJ1656" s="11">
        <f t="shared" si="3969"/>
        <v>151203.79999999999</v>
      </c>
      <c r="AK1656" s="11"/>
      <c r="AL1656" s="11"/>
      <c r="AM1656" s="11"/>
      <c r="AN1656" s="11">
        <f t="shared" si="3970"/>
        <v>143559.4</v>
      </c>
      <c r="AO1656" s="11">
        <f t="shared" si="3971"/>
        <v>151203.79999999999</v>
      </c>
      <c r="AP1656" s="11">
        <f t="shared" si="3972"/>
        <v>151203.79999999999</v>
      </c>
      <c r="AQ1656" s="11"/>
      <c r="AR1656" s="11"/>
      <c r="AS1656" s="11"/>
      <c r="AT1656" s="11">
        <f t="shared" si="3973"/>
        <v>143559.4</v>
      </c>
      <c r="AU1656" s="11">
        <f t="shared" si="3974"/>
        <v>151203.79999999999</v>
      </c>
      <c r="AV1656" s="11">
        <f t="shared" si="3975"/>
        <v>151203.79999999999</v>
      </c>
      <c r="AW1656" s="11"/>
      <c r="AX1656" s="11"/>
      <c r="AY1656" s="11"/>
      <c r="AZ1656" s="11">
        <f t="shared" si="3976"/>
        <v>143559.4</v>
      </c>
      <c r="BA1656" s="11">
        <f t="shared" si="3977"/>
        <v>151203.79999999999</v>
      </c>
      <c r="BB1656" s="11">
        <f t="shared" si="3978"/>
        <v>151203.79999999999</v>
      </c>
      <c r="BC1656" s="11"/>
      <c r="BD1656" s="11"/>
      <c r="BE1656" s="11"/>
      <c r="BF1656" s="11">
        <f t="shared" si="3979"/>
        <v>143559.4</v>
      </c>
      <c r="BG1656" s="11">
        <f t="shared" si="3980"/>
        <v>151203.79999999999</v>
      </c>
      <c r="BH1656" s="11">
        <f t="shared" si="3981"/>
        <v>151203.79999999999</v>
      </c>
      <c r="BI1656" s="11"/>
      <c r="BJ1656" s="11"/>
      <c r="BK1656" s="11"/>
      <c r="BL1656" s="11">
        <f t="shared" si="3956"/>
        <v>143559.4</v>
      </c>
      <c r="BM1656" s="11"/>
      <c r="BN1656" s="43">
        <f t="shared" si="4019"/>
        <v>143559.4</v>
      </c>
      <c r="BO1656" s="11">
        <f t="shared" si="4023"/>
        <v>151203.79999999999</v>
      </c>
      <c r="BP1656" s="11"/>
      <c r="BQ1656" s="43">
        <f t="shared" si="4020"/>
        <v>151203.79999999999</v>
      </c>
      <c r="BR1656" s="11">
        <f t="shared" si="4024"/>
        <v>151203.79999999999</v>
      </c>
      <c r="BS1656" s="11"/>
      <c r="BT1656" s="43">
        <f t="shared" si="4021"/>
        <v>151203.79999999999</v>
      </c>
      <c r="BU1656" s="11"/>
      <c r="BV1656" s="21"/>
      <c r="BW1656" s="21"/>
      <c r="BX1656" s="1" t="str">
        <f t="shared" si="4025"/>
        <v>0103</v>
      </c>
    </row>
    <row r="1657" spans="1:77" ht="31.2" customHeight="1" x14ac:dyDescent="0.3">
      <c r="A1657" s="62" t="s">
        <v>1062</v>
      </c>
      <c r="B1657" s="63" t="s">
        <v>64</v>
      </c>
      <c r="C1657" s="62"/>
      <c r="D1657" s="62"/>
      <c r="E1657" s="64" t="s">
        <v>65</v>
      </c>
      <c r="F1657" s="11">
        <f t="shared" ref="F1657:K1657" si="4113">F1658</f>
        <v>29085.200000000001</v>
      </c>
      <c r="G1657" s="11">
        <f t="shared" si="4113"/>
        <v>29056</v>
      </c>
      <c r="H1657" s="11">
        <f t="shared" si="4113"/>
        <v>29056</v>
      </c>
      <c r="I1657" s="11">
        <f t="shared" si="4113"/>
        <v>148.19999999999999</v>
      </c>
      <c r="J1657" s="11">
        <f t="shared" si="4113"/>
        <v>148.19999999999999</v>
      </c>
      <c r="K1657" s="11">
        <f t="shared" si="4113"/>
        <v>148.19999999999999</v>
      </c>
      <c r="L1657" s="11">
        <f t="shared" si="4075"/>
        <v>29233.4</v>
      </c>
      <c r="M1657" s="11">
        <f t="shared" si="4076"/>
        <v>29204.2</v>
      </c>
      <c r="N1657" s="11">
        <f t="shared" si="4077"/>
        <v>29204.2</v>
      </c>
      <c r="O1657" s="11">
        <f>O1658</f>
        <v>5285.6667699999998</v>
      </c>
      <c r="P1657" s="11">
        <f>P1658</f>
        <v>0</v>
      </c>
      <c r="Q1657" s="11">
        <f>Q1658</f>
        <v>0</v>
      </c>
      <c r="R1657" s="11">
        <f t="shared" si="3958"/>
        <v>34519.066770000005</v>
      </c>
      <c r="S1657" s="11">
        <f t="shared" si="3959"/>
        <v>29204.2</v>
      </c>
      <c r="T1657" s="11">
        <f t="shared" si="3960"/>
        <v>29204.2</v>
      </c>
      <c r="U1657" s="11">
        <f>U1658</f>
        <v>0</v>
      </c>
      <c r="V1657" s="11">
        <f>V1658</f>
        <v>0</v>
      </c>
      <c r="W1657" s="11">
        <f>W1658</f>
        <v>0</v>
      </c>
      <c r="X1657" s="11">
        <f t="shared" si="3961"/>
        <v>34519.066770000005</v>
      </c>
      <c r="Y1657" s="11">
        <f t="shared" si="3962"/>
        <v>29204.2</v>
      </c>
      <c r="Z1657" s="11">
        <f t="shared" si="3963"/>
        <v>29204.2</v>
      </c>
      <c r="AA1657" s="11">
        <f>AA1658</f>
        <v>0</v>
      </c>
      <c r="AB1657" s="11">
        <f>AB1658</f>
        <v>0</v>
      </c>
      <c r="AC1657" s="11">
        <f>AC1658</f>
        <v>0</v>
      </c>
      <c r="AD1657" s="11">
        <f t="shared" si="3964"/>
        <v>34519.066770000005</v>
      </c>
      <c r="AE1657" s="11">
        <f t="shared" si="3965"/>
        <v>29204.2</v>
      </c>
      <c r="AF1657" s="11">
        <f t="shared" si="3966"/>
        <v>29204.2</v>
      </c>
      <c r="AG1657" s="11">
        <f>AG1658</f>
        <v>0</v>
      </c>
      <c r="AH1657" s="11">
        <f t="shared" si="3967"/>
        <v>34519.066770000005</v>
      </c>
      <c r="AI1657" s="11">
        <f t="shared" si="3968"/>
        <v>29204.2</v>
      </c>
      <c r="AJ1657" s="11">
        <f t="shared" si="3969"/>
        <v>29204.2</v>
      </c>
      <c r="AK1657" s="11">
        <f>AK1658</f>
        <v>10735.6</v>
      </c>
      <c r="AL1657" s="11">
        <f>AL1658</f>
        <v>14274.3</v>
      </c>
      <c r="AM1657" s="11">
        <f>AM1658</f>
        <v>14274.3</v>
      </c>
      <c r="AN1657" s="11">
        <f t="shared" si="3970"/>
        <v>45254.666770000003</v>
      </c>
      <c r="AO1657" s="11">
        <f t="shared" si="3971"/>
        <v>43478.5</v>
      </c>
      <c r="AP1657" s="11">
        <f t="shared" si="3972"/>
        <v>43478.5</v>
      </c>
      <c r="AQ1657" s="11">
        <f>AQ1658</f>
        <v>0</v>
      </c>
      <c r="AR1657" s="11">
        <f>AR1658</f>
        <v>0</v>
      </c>
      <c r="AS1657" s="11">
        <f>AS1658</f>
        <v>0</v>
      </c>
      <c r="AT1657" s="11">
        <f t="shared" si="3973"/>
        <v>45254.666770000003</v>
      </c>
      <c r="AU1657" s="11">
        <f t="shared" si="3974"/>
        <v>43478.5</v>
      </c>
      <c r="AV1657" s="11">
        <f t="shared" si="3975"/>
        <v>43478.5</v>
      </c>
      <c r="AW1657" s="11">
        <f>AW1658</f>
        <v>0</v>
      </c>
      <c r="AX1657" s="11">
        <f>AX1658</f>
        <v>0</v>
      </c>
      <c r="AY1657" s="11">
        <f>AY1658</f>
        <v>0</v>
      </c>
      <c r="AZ1657" s="11">
        <f t="shared" si="3976"/>
        <v>45254.666770000003</v>
      </c>
      <c r="BA1657" s="11">
        <f t="shared" si="3977"/>
        <v>43478.5</v>
      </c>
      <c r="BB1657" s="11">
        <f t="shared" si="3978"/>
        <v>43478.5</v>
      </c>
      <c r="BC1657" s="11">
        <f>BC1658</f>
        <v>0</v>
      </c>
      <c r="BD1657" s="11">
        <f>BD1658</f>
        <v>0</v>
      </c>
      <c r="BE1657" s="11">
        <f>BE1658</f>
        <v>0</v>
      </c>
      <c r="BF1657" s="11">
        <f t="shared" si="3979"/>
        <v>45254.666770000003</v>
      </c>
      <c r="BG1657" s="11">
        <f t="shared" si="3980"/>
        <v>43478.5</v>
      </c>
      <c r="BH1657" s="11">
        <f t="shared" si="3981"/>
        <v>43478.5</v>
      </c>
      <c r="BI1657" s="11">
        <f>BI1658</f>
        <v>0</v>
      </c>
      <c r="BJ1657" s="11">
        <f>BJ1658</f>
        <v>0</v>
      </c>
      <c r="BK1657" s="11">
        <f>BK1658</f>
        <v>0</v>
      </c>
      <c r="BL1657" s="11">
        <f t="shared" si="3956"/>
        <v>45254.666770000003</v>
      </c>
      <c r="BM1657" s="11">
        <f>BM1658</f>
        <v>0</v>
      </c>
      <c r="BN1657" s="43">
        <f t="shared" si="4019"/>
        <v>45254.666770000003</v>
      </c>
      <c r="BO1657" s="11">
        <f t="shared" si="4023"/>
        <v>43478.5</v>
      </c>
      <c r="BP1657" s="11">
        <f>BP1658</f>
        <v>0</v>
      </c>
      <c r="BQ1657" s="43">
        <f t="shared" si="4020"/>
        <v>43478.5</v>
      </c>
      <c r="BR1657" s="11">
        <f t="shared" si="4024"/>
        <v>43478.5</v>
      </c>
      <c r="BS1657" s="11">
        <f>BS1658</f>
        <v>0</v>
      </c>
      <c r="BT1657" s="43">
        <f t="shared" si="4021"/>
        <v>43478.5</v>
      </c>
      <c r="BU1657" s="11">
        <f>BU1658</f>
        <v>0</v>
      </c>
      <c r="BV1657" s="21"/>
      <c r="BW1657" s="21"/>
      <c r="BX1657" s="1" t="str">
        <f t="shared" si="4025"/>
        <v/>
      </c>
    </row>
    <row r="1658" spans="1:77" ht="62.4" customHeight="1" x14ac:dyDescent="0.3">
      <c r="A1658" s="62" t="s">
        <v>1062</v>
      </c>
      <c r="B1658" s="63" t="s">
        <v>64</v>
      </c>
      <c r="C1658" s="62" t="s">
        <v>43</v>
      </c>
      <c r="D1658" s="62" t="s">
        <v>67</v>
      </c>
      <c r="E1658" s="64" t="s">
        <v>1059</v>
      </c>
      <c r="F1658" s="11">
        <v>29085.200000000001</v>
      </c>
      <c r="G1658" s="11">
        <v>29056</v>
      </c>
      <c r="H1658" s="11">
        <v>29056</v>
      </c>
      <c r="I1658" s="11">
        <v>148.19999999999999</v>
      </c>
      <c r="J1658" s="11">
        <v>148.19999999999999</v>
      </c>
      <c r="K1658" s="11">
        <v>148.19999999999999</v>
      </c>
      <c r="L1658" s="11">
        <f t="shared" si="4075"/>
        <v>29233.4</v>
      </c>
      <c r="M1658" s="11">
        <f t="shared" si="4076"/>
        <v>29204.2</v>
      </c>
      <c r="N1658" s="11">
        <f t="shared" si="4077"/>
        <v>29204.2</v>
      </c>
      <c r="O1658" s="11">
        <v>5285.6667699999998</v>
      </c>
      <c r="P1658" s="11"/>
      <c r="Q1658" s="11"/>
      <c r="R1658" s="11">
        <f t="shared" si="3958"/>
        <v>34519.066770000005</v>
      </c>
      <c r="S1658" s="11">
        <f t="shared" si="3959"/>
        <v>29204.2</v>
      </c>
      <c r="T1658" s="11">
        <f t="shared" si="3960"/>
        <v>29204.2</v>
      </c>
      <c r="U1658" s="11"/>
      <c r="V1658" s="11"/>
      <c r="W1658" s="11"/>
      <c r="X1658" s="11">
        <f t="shared" si="3961"/>
        <v>34519.066770000005</v>
      </c>
      <c r="Y1658" s="11">
        <f t="shared" si="3962"/>
        <v>29204.2</v>
      </c>
      <c r="Z1658" s="11">
        <f t="shared" si="3963"/>
        <v>29204.2</v>
      </c>
      <c r="AA1658" s="11"/>
      <c r="AB1658" s="11"/>
      <c r="AC1658" s="11"/>
      <c r="AD1658" s="11">
        <f t="shared" si="3964"/>
        <v>34519.066770000005</v>
      </c>
      <c r="AE1658" s="11">
        <f t="shared" si="3965"/>
        <v>29204.2</v>
      </c>
      <c r="AF1658" s="11">
        <f t="shared" si="3966"/>
        <v>29204.2</v>
      </c>
      <c r="AG1658" s="11"/>
      <c r="AH1658" s="11">
        <f t="shared" si="3967"/>
        <v>34519.066770000005</v>
      </c>
      <c r="AI1658" s="11">
        <f t="shared" si="3968"/>
        <v>29204.2</v>
      </c>
      <c r="AJ1658" s="11">
        <f t="shared" si="3969"/>
        <v>29204.2</v>
      </c>
      <c r="AK1658" s="11">
        <v>10735.6</v>
      </c>
      <c r="AL1658" s="11">
        <v>14274.3</v>
      </c>
      <c r="AM1658" s="11">
        <v>14274.3</v>
      </c>
      <c r="AN1658" s="11">
        <f t="shared" si="3970"/>
        <v>45254.666770000003</v>
      </c>
      <c r="AO1658" s="11">
        <f t="shared" si="3971"/>
        <v>43478.5</v>
      </c>
      <c r="AP1658" s="11">
        <f t="shared" si="3972"/>
        <v>43478.5</v>
      </c>
      <c r="AQ1658" s="11"/>
      <c r="AR1658" s="11"/>
      <c r="AS1658" s="11"/>
      <c r="AT1658" s="11">
        <f t="shared" si="3973"/>
        <v>45254.666770000003</v>
      </c>
      <c r="AU1658" s="11">
        <f t="shared" si="3974"/>
        <v>43478.5</v>
      </c>
      <c r="AV1658" s="11">
        <f t="shared" si="3975"/>
        <v>43478.5</v>
      </c>
      <c r="AW1658" s="11"/>
      <c r="AX1658" s="11"/>
      <c r="AY1658" s="11"/>
      <c r="AZ1658" s="11">
        <f t="shared" si="3976"/>
        <v>45254.666770000003</v>
      </c>
      <c r="BA1658" s="11">
        <f t="shared" si="3977"/>
        <v>43478.5</v>
      </c>
      <c r="BB1658" s="11">
        <f t="shared" si="3978"/>
        <v>43478.5</v>
      </c>
      <c r="BC1658" s="11"/>
      <c r="BD1658" s="11"/>
      <c r="BE1658" s="11"/>
      <c r="BF1658" s="11">
        <f t="shared" si="3979"/>
        <v>45254.666770000003</v>
      </c>
      <c r="BG1658" s="11">
        <f t="shared" si="3980"/>
        <v>43478.5</v>
      </c>
      <c r="BH1658" s="11">
        <f t="shared" si="3981"/>
        <v>43478.5</v>
      </c>
      <c r="BI1658" s="11"/>
      <c r="BJ1658" s="11"/>
      <c r="BK1658" s="11"/>
      <c r="BL1658" s="11">
        <f t="shared" si="3956"/>
        <v>45254.666770000003</v>
      </c>
      <c r="BM1658" s="11"/>
      <c r="BN1658" s="43">
        <f t="shared" si="4019"/>
        <v>45254.666770000003</v>
      </c>
      <c r="BO1658" s="11">
        <f t="shared" si="4023"/>
        <v>43478.5</v>
      </c>
      <c r="BP1658" s="11"/>
      <c r="BQ1658" s="43">
        <f t="shared" si="4020"/>
        <v>43478.5</v>
      </c>
      <c r="BR1658" s="11">
        <f t="shared" si="4024"/>
        <v>43478.5</v>
      </c>
      <c r="BS1658" s="11"/>
      <c r="BT1658" s="43">
        <f t="shared" si="4021"/>
        <v>43478.5</v>
      </c>
      <c r="BU1658" s="11"/>
      <c r="BV1658" s="21"/>
      <c r="BW1658" s="21">
        <v>41</v>
      </c>
      <c r="BX1658" s="1" t="str">
        <f t="shared" si="4025"/>
        <v>0103</v>
      </c>
    </row>
    <row r="1659" spans="1:77" s="69" customFormat="1" ht="46.8" customHeight="1" x14ac:dyDescent="0.3">
      <c r="A1659" s="56" t="s">
        <v>1063</v>
      </c>
      <c r="B1659" s="57"/>
      <c r="C1659" s="56"/>
      <c r="D1659" s="56"/>
      <c r="E1659" s="58" t="s">
        <v>1064</v>
      </c>
      <c r="F1659" s="15">
        <f t="shared" ref="F1659:K1659" si="4114">F1660+F1664</f>
        <v>73006.900000000009</v>
      </c>
      <c r="G1659" s="15">
        <f t="shared" si="4114"/>
        <v>75026.100000000006</v>
      </c>
      <c r="H1659" s="15">
        <f t="shared" si="4114"/>
        <v>75026.100000000006</v>
      </c>
      <c r="I1659" s="15">
        <f t="shared" si="4114"/>
        <v>53.2</v>
      </c>
      <c r="J1659" s="15">
        <f t="shared" si="4114"/>
        <v>53.2</v>
      </c>
      <c r="K1659" s="15">
        <f t="shared" si="4114"/>
        <v>53.2</v>
      </c>
      <c r="L1659" s="15">
        <f t="shared" si="4075"/>
        <v>73060.100000000006</v>
      </c>
      <c r="M1659" s="15">
        <f t="shared" si="4076"/>
        <v>75079.3</v>
      </c>
      <c r="N1659" s="15">
        <f t="shared" si="4077"/>
        <v>75079.3</v>
      </c>
      <c r="O1659" s="15">
        <f>O1660+O1664</f>
        <v>8798.7000000000007</v>
      </c>
      <c r="P1659" s="15">
        <f>P1660+P1664</f>
        <v>10361.400000000001</v>
      </c>
      <c r="Q1659" s="15">
        <f>Q1660+Q1664</f>
        <v>10361.400000000001</v>
      </c>
      <c r="R1659" s="15">
        <f t="shared" si="3958"/>
        <v>81858.8</v>
      </c>
      <c r="S1659" s="15">
        <f t="shared" si="3959"/>
        <v>85440.700000000012</v>
      </c>
      <c r="T1659" s="15">
        <f t="shared" si="3960"/>
        <v>85440.700000000012</v>
      </c>
      <c r="U1659" s="15">
        <f>U1660+U1664</f>
        <v>0</v>
      </c>
      <c r="V1659" s="15">
        <f>V1660+V1664</f>
        <v>0</v>
      </c>
      <c r="W1659" s="15">
        <f>W1660+W1664</f>
        <v>0</v>
      </c>
      <c r="X1659" s="15">
        <f t="shared" si="3961"/>
        <v>81858.8</v>
      </c>
      <c r="Y1659" s="15">
        <f t="shared" si="3962"/>
        <v>85440.700000000012</v>
      </c>
      <c r="Z1659" s="15">
        <f t="shared" si="3963"/>
        <v>85440.700000000012</v>
      </c>
      <c r="AA1659" s="15">
        <f>AA1660+AA1664</f>
        <v>0</v>
      </c>
      <c r="AB1659" s="15">
        <f>AB1660+AB1664</f>
        <v>0</v>
      </c>
      <c r="AC1659" s="15">
        <f>AC1660+AC1664</f>
        <v>0</v>
      </c>
      <c r="AD1659" s="15">
        <f t="shared" si="3964"/>
        <v>81858.8</v>
      </c>
      <c r="AE1659" s="15">
        <f t="shared" si="3965"/>
        <v>85440.700000000012</v>
      </c>
      <c r="AF1659" s="15">
        <f t="shared" si="3966"/>
        <v>85440.700000000012</v>
      </c>
      <c r="AG1659" s="15">
        <f>AG1660+AG1664</f>
        <v>0</v>
      </c>
      <c r="AH1659" s="15">
        <f t="shared" si="3967"/>
        <v>81858.8</v>
      </c>
      <c r="AI1659" s="15">
        <f t="shared" si="3968"/>
        <v>85440.700000000012</v>
      </c>
      <c r="AJ1659" s="15">
        <f t="shared" si="3969"/>
        <v>85440.700000000012</v>
      </c>
      <c r="AK1659" s="15">
        <f>AK1660+AK1664</f>
        <v>3274.4</v>
      </c>
      <c r="AL1659" s="15">
        <f>AL1660+AL1664</f>
        <v>3417.6</v>
      </c>
      <c r="AM1659" s="15">
        <f>AM1660+AM1664</f>
        <v>3417.6</v>
      </c>
      <c r="AN1659" s="15">
        <f t="shared" si="3970"/>
        <v>85133.2</v>
      </c>
      <c r="AO1659" s="15">
        <f t="shared" si="3971"/>
        <v>88858.300000000017</v>
      </c>
      <c r="AP1659" s="15">
        <f t="shared" si="3972"/>
        <v>88858.300000000017</v>
      </c>
      <c r="AQ1659" s="15">
        <f>AQ1660+AQ1664</f>
        <v>0</v>
      </c>
      <c r="AR1659" s="15">
        <f>AR1660+AR1664</f>
        <v>0</v>
      </c>
      <c r="AS1659" s="15">
        <f>AS1660+AS1664</f>
        <v>0</v>
      </c>
      <c r="AT1659" s="15">
        <f t="shared" si="3973"/>
        <v>85133.2</v>
      </c>
      <c r="AU1659" s="15">
        <f t="shared" si="3974"/>
        <v>88858.300000000017</v>
      </c>
      <c r="AV1659" s="15">
        <f t="shared" si="3975"/>
        <v>88858.300000000017</v>
      </c>
      <c r="AW1659" s="15">
        <f>AW1660+AW1664</f>
        <v>0</v>
      </c>
      <c r="AX1659" s="15">
        <f>AX1660+AX1664</f>
        <v>0</v>
      </c>
      <c r="AY1659" s="15">
        <f>AY1660+AY1664</f>
        <v>0</v>
      </c>
      <c r="AZ1659" s="15">
        <f t="shared" si="3976"/>
        <v>85133.2</v>
      </c>
      <c r="BA1659" s="15">
        <f t="shared" si="3977"/>
        <v>88858.300000000017</v>
      </c>
      <c r="BB1659" s="15">
        <f t="shared" si="3978"/>
        <v>88858.300000000017</v>
      </c>
      <c r="BC1659" s="15">
        <f>BC1660+BC1664</f>
        <v>0</v>
      </c>
      <c r="BD1659" s="15">
        <f>BD1660+BD1664</f>
        <v>0</v>
      </c>
      <c r="BE1659" s="15">
        <f>BE1660+BE1664</f>
        <v>0</v>
      </c>
      <c r="BF1659" s="15">
        <f t="shared" si="3979"/>
        <v>85133.2</v>
      </c>
      <c r="BG1659" s="15">
        <f t="shared" si="3980"/>
        <v>88858.300000000017</v>
      </c>
      <c r="BH1659" s="15">
        <f t="shared" si="3981"/>
        <v>88858.300000000017</v>
      </c>
      <c r="BI1659" s="15">
        <f>BI1660+BI1664</f>
        <v>0</v>
      </c>
      <c r="BJ1659" s="15">
        <f>BJ1660+BJ1664</f>
        <v>0</v>
      </c>
      <c r="BK1659" s="15">
        <f>BK1660+BK1664</f>
        <v>0</v>
      </c>
      <c r="BL1659" s="15">
        <f t="shared" si="3956"/>
        <v>85133.2</v>
      </c>
      <c r="BM1659" s="15">
        <f>BM1660+BM1664</f>
        <v>0</v>
      </c>
      <c r="BN1659" s="67">
        <f t="shared" si="4019"/>
        <v>85133.2</v>
      </c>
      <c r="BO1659" s="15">
        <f t="shared" si="4023"/>
        <v>88858.300000000017</v>
      </c>
      <c r="BP1659" s="15">
        <f>BP1660+BP1664</f>
        <v>0</v>
      </c>
      <c r="BQ1659" s="67">
        <f t="shared" si="4020"/>
        <v>88858.300000000017</v>
      </c>
      <c r="BR1659" s="15">
        <f t="shared" si="4024"/>
        <v>88858.300000000017</v>
      </c>
      <c r="BS1659" s="15">
        <f>BS1660+BS1664</f>
        <v>0</v>
      </c>
      <c r="BT1659" s="67">
        <f t="shared" si="4021"/>
        <v>88858.300000000017</v>
      </c>
      <c r="BU1659" s="15">
        <f>BU1660+BU1664</f>
        <v>0</v>
      </c>
      <c r="BV1659" s="16"/>
      <c r="BW1659" s="16"/>
      <c r="BX1659" s="12" t="str">
        <f t="shared" si="4025"/>
        <v/>
      </c>
      <c r="BY1659" s="12"/>
    </row>
    <row r="1660" spans="1:77" s="70" customFormat="1" ht="46.8" customHeight="1" x14ac:dyDescent="0.3">
      <c r="A1660" s="59" t="s">
        <v>1065</v>
      </c>
      <c r="B1660" s="60"/>
      <c r="C1660" s="59"/>
      <c r="D1660" s="59"/>
      <c r="E1660" s="61" t="s">
        <v>1066</v>
      </c>
      <c r="F1660" s="18">
        <f t="shared" ref="F1660:F1664" si="4115">F1661</f>
        <v>32468.600000000002</v>
      </c>
      <c r="G1660" s="18">
        <f t="shared" ref="G1660:G1664" si="4116">G1661</f>
        <v>32803.9</v>
      </c>
      <c r="H1660" s="18">
        <f t="shared" ref="H1660:H1664" si="4117">H1661</f>
        <v>32803.9</v>
      </c>
      <c r="I1660" s="18">
        <f t="shared" ref="I1660:I1664" si="4118">I1661</f>
        <v>0</v>
      </c>
      <c r="J1660" s="18">
        <f t="shared" ref="J1660:J1664" si="4119">J1661</f>
        <v>0</v>
      </c>
      <c r="K1660" s="18">
        <f t="shared" ref="K1660:K1664" si="4120">K1661</f>
        <v>0</v>
      </c>
      <c r="L1660" s="18">
        <f t="shared" si="4075"/>
        <v>32468.600000000002</v>
      </c>
      <c r="M1660" s="18">
        <f t="shared" si="4076"/>
        <v>32803.9</v>
      </c>
      <c r="N1660" s="18">
        <f t="shared" si="4077"/>
        <v>32803.9</v>
      </c>
      <c r="O1660" s="18">
        <f t="shared" ref="O1660:O1664" si="4121">O1661</f>
        <v>4452.3999999999996</v>
      </c>
      <c r="P1660" s="18">
        <f t="shared" ref="P1660:P1664" si="4122">P1661</f>
        <v>5020.1000000000004</v>
      </c>
      <c r="Q1660" s="18">
        <f t="shared" ref="Q1660:Q1664" si="4123">Q1661</f>
        <v>5020.1000000000004</v>
      </c>
      <c r="R1660" s="18">
        <f t="shared" si="3958"/>
        <v>36921</v>
      </c>
      <c r="S1660" s="18">
        <f t="shared" si="3959"/>
        <v>37824</v>
      </c>
      <c r="T1660" s="18">
        <f t="shared" si="3960"/>
        <v>37824</v>
      </c>
      <c r="U1660" s="18">
        <f t="shared" ref="U1660:U1664" si="4124">U1661</f>
        <v>0</v>
      </c>
      <c r="V1660" s="18">
        <f t="shared" ref="V1660:V1664" si="4125">V1661</f>
        <v>0</v>
      </c>
      <c r="W1660" s="18">
        <f t="shared" ref="W1660:W1664" si="4126">W1661</f>
        <v>0</v>
      </c>
      <c r="X1660" s="18">
        <f t="shared" si="3961"/>
        <v>36921</v>
      </c>
      <c r="Y1660" s="18">
        <f t="shared" si="3962"/>
        <v>37824</v>
      </c>
      <c r="Z1660" s="18">
        <f t="shared" si="3963"/>
        <v>37824</v>
      </c>
      <c r="AA1660" s="18">
        <f t="shared" ref="AA1660:AA1664" si="4127">AA1661</f>
        <v>0</v>
      </c>
      <c r="AB1660" s="18">
        <f t="shared" ref="AB1660:AB1664" si="4128">AB1661</f>
        <v>0</v>
      </c>
      <c r="AC1660" s="18">
        <f t="shared" ref="AC1660:AC1664" si="4129">AC1661</f>
        <v>0</v>
      </c>
      <c r="AD1660" s="18">
        <f t="shared" si="3964"/>
        <v>36921</v>
      </c>
      <c r="AE1660" s="18">
        <f t="shared" si="3965"/>
        <v>37824</v>
      </c>
      <c r="AF1660" s="18">
        <f t="shared" si="3966"/>
        <v>37824</v>
      </c>
      <c r="AG1660" s="18">
        <f t="shared" ref="AG1660:AG1664" si="4130">AG1661</f>
        <v>0</v>
      </c>
      <c r="AH1660" s="18">
        <f t="shared" si="3967"/>
        <v>36921</v>
      </c>
      <c r="AI1660" s="18">
        <f t="shared" si="3968"/>
        <v>37824</v>
      </c>
      <c r="AJ1660" s="18">
        <f t="shared" si="3969"/>
        <v>37824</v>
      </c>
      <c r="AK1660" s="18">
        <f t="shared" ref="AK1660:AK1664" si="4131">AK1661</f>
        <v>0</v>
      </c>
      <c r="AL1660" s="18">
        <f t="shared" ref="AL1660:AL1664" si="4132">AL1661</f>
        <v>0</v>
      </c>
      <c r="AM1660" s="18">
        <f t="shared" ref="AM1660:AM1664" si="4133">AM1661</f>
        <v>0</v>
      </c>
      <c r="AN1660" s="18">
        <f t="shared" si="3970"/>
        <v>36921</v>
      </c>
      <c r="AO1660" s="18">
        <f t="shared" si="3971"/>
        <v>37824</v>
      </c>
      <c r="AP1660" s="18">
        <f t="shared" si="3972"/>
        <v>37824</v>
      </c>
      <c r="AQ1660" s="18">
        <f t="shared" ref="AQ1660:AQ1664" si="4134">AQ1661</f>
        <v>0</v>
      </c>
      <c r="AR1660" s="18">
        <f t="shared" ref="AR1660:AR1664" si="4135">AR1661</f>
        <v>0</v>
      </c>
      <c r="AS1660" s="18">
        <f t="shared" ref="AS1660:AS1664" si="4136">AS1661</f>
        <v>0</v>
      </c>
      <c r="AT1660" s="18">
        <f t="shared" si="3973"/>
        <v>36921</v>
      </c>
      <c r="AU1660" s="18">
        <f t="shared" si="3974"/>
        <v>37824</v>
      </c>
      <c r="AV1660" s="18">
        <f t="shared" si="3975"/>
        <v>37824</v>
      </c>
      <c r="AW1660" s="18">
        <f t="shared" ref="AW1660:AW1664" si="4137">AW1661</f>
        <v>0</v>
      </c>
      <c r="AX1660" s="18">
        <f t="shared" ref="AX1660:AX1664" si="4138">AX1661</f>
        <v>0</v>
      </c>
      <c r="AY1660" s="18">
        <f t="shared" ref="AY1660:AY1664" si="4139">AY1661</f>
        <v>0</v>
      </c>
      <c r="AZ1660" s="18">
        <f t="shared" si="3976"/>
        <v>36921</v>
      </c>
      <c r="BA1660" s="18">
        <f t="shared" si="3977"/>
        <v>37824</v>
      </c>
      <c r="BB1660" s="18">
        <f t="shared" si="3978"/>
        <v>37824</v>
      </c>
      <c r="BC1660" s="18">
        <f t="shared" ref="BC1660:BC1664" si="4140">BC1661</f>
        <v>0</v>
      </c>
      <c r="BD1660" s="18">
        <f t="shared" ref="BD1660:BD1664" si="4141">BD1661</f>
        <v>0</v>
      </c>
      <c r="BE1660" s="18">
        <f t="shared" ref="BE1660:BE1664" si="4142">BE1661</f>
        <v>0</v>
      </c>
      <c r="BF1660" s="18">
        <f t="shared" si="3979"/>
        <v>36921</v>
      </c>
      <c r="BG1660" s="18">
        <f t="shared" si="3980"/>
        <v>37824</v>
      </c>
      <c r="BH1660" s="18">
        <f t="shared" si="3981"/>
        <v>37824</v>
      </c>
      <c r="BI1660" s="18">
        <f t="shared" ref="BI1660:BI1664" si="4143">BI1661</f>
        <v>0</v>
      </c>
      <c r="BJ1660" s="18">
        <f t="shared" ref="BJ1660:BJ1664" si="4144">BJ1661</f>
        <v>0</v>
      </c>
      <c r="BK1660" s="18">
        <f t="shared" ref="BK1660:BK1664" si="4145">BK1661</f>
        <v>0</v>
      </c>
      <c r="BL1660" s="18">
        <f t="shared" si="3956"/>
        <v>36921</v>
      </c>
      <c r="BM1660" s="18">
        <f t="shared" ref="BM1660:BM1664" si="4146">BM1661</f>
        <v>0</v>
      </c>
      <c r="BN1660" s="68">
        <f t="shared" si="4019"/>
        <v>36921</v>
      </c>
      <c r="BO1660" s="18">
        <f t="shared" si="4023"/>
        <v>37824</v>
      </c>
      <c r="BP1660" s="18">
        <f t="shared" ref="BP1660:BU1664" si="4147">BP1661</f>
        <v>0</v>
      </c>
      <c r="BQ1660" s="68">
        <f t="shared" si="4020"/>
        <v>37824</v>
      </c>
      <c r="BR1660" s="18">
        <f t="shared" si="4024"/>
        <v>37824</v>
      </c>
      <c r="BS1660" s="18">
        <f t="shared" si="4147"/>
        <v>0</v>
      </c>
      <c r="BT1660" s="68">
        <f t="shared" si="4021"/>
        <v>37824</v>
      </c>
      <c r="BU1660" s="18">
        <f t="shared" si="4147"/>
        <v>0</v>
      </c>
      <c r="BV1660" s="19"/>
      <c r="BW1660" s="19"/>
      <c r="BX1660" s="17" t="str">
        <f t="shared" si="4025"/>
        <v/>
      </c>
      <c r="BY1660" s="17"/>
    </row>
    <row r="1661" spans="1:77" ht="31.2" customHeight="1" x14ac:dyDescent="0.3">
      <c r="A1661" s="62" t="s">
        <v>1067</v>
      </c>
      <c r="B1661" s="63"/>
      <c r="C1661" s="62"/>
      <c r="D1661" s="62"/>
      <c r="E1661" s="64" t="s">
        <v>195</v>
      </c>
      <c r="F1661" s="11">
        <f t="shared" si="4115"/>
        <v>32468.600000000002</v>
      </c>
      <c r="G1661" s="11">
        <f t="shared" si="4116"/>
        <v>32803.9</v>
      </c>
      <c r="H1661" s="11">
        <f t="shared" si="4117"/>
        <v>32803.9</v>
      </c>
      <c r="I1661" s="11">
        <f t="shared" si="4118"/>
        <v>0</v>
      </c>
      <c r="J1661" s="11">
        <f t="shared" si="4119"/>
        <v>0</v>
      </c>
      <c r="K1661" s="11">
        <f t="shared" si="4120"/>
        <v>0</v>
      </c>
      <c r="L1661" s="11">
        <f t="shared" si="4075"/>
        <v>32468.600000000002</v>
      </c>
      <c r="M1661" s="11">
        <f t="shared" si="4076"/>
        <v>32803.9</v>
      </c>
      <c r="N1661" s="11">
        <f t="shared" si="4077"/>
        <v>32803.9</v>
      </c>
      <c r="O1661" s="11">
        <f t="shared" si="4121"/>
        <v>4452.3999999999996</v>
      </c>
      <c r="P1661" s="11">
        <f t="shared" si="4122"/>
        <v>5020.1000000000004</v>
      </c>
      <c r="Q1661" s="11">
        <f t="shared" si="4123"/>
        <v>5020.1000000000004</v>
      </c>
      <c r="R1661" s="11">
        <f t="shared" si="3958"/>
        <v>36921</v>
      </c>
      <c r="S1661" s="11">
        <f t="shared" si="3959"/>
        <v>37824</v>
      </c>
      <c r="T1661" s="11">
        <f t="shared" si="3960"/>
        <v>37824</v>
      </c>
      <c r="U1661" s="11">
        <f t="shared" si="4124"/>
        <v>0</v>
      </c>
      <c r="V1661" s="11">
        <f t="shared" si="4125"/>
        <v>0</v>
      </c>
      <c r="W1661" s="11">
        <f t="shared" si="4126"/>
        <v>0</v>
      </c>
      <c r="X1661" s="11">
        <f t="shared" si="3961"/>
        <v>36921</v>
      </c>
      <c r="Y1661" s="11">
        <f t="shared" si="3962"/>
        <v>37824</v>
      </c>
      <c r="Z1661" s="11">
        <f t="shared" si="3963"/>
        <v>37824</v>
      </c>
      <c r="AA1661" s="11">
        <f t="shared" si="4127"/>
        <v>0</v>
      </c>
      <c r="AB1661" s="11">
        <f t="shared" si="4128"/>
        <v>0</v>
      </c>
      <c r="AC1661" s="11">
        <f t="shared" si="4129"/>
        <v>0</v>
      </c>
      <c r="AD1661" s="11">
        <f t="shared" si="3964"/>
        <v>36921</v>
      </c>
      <c r="AE1661" s="11">
        <f t="shared" si="3965"/>
        <v>37824</v>
      </c>
      <c r="AF1661" s="11">
        <f t="shared" si="3966"/>
        <v>37824</v>
      </c>
      <c r="AG1661" s="11">
        <f t="shared" si="4130"/>
        <v>0</v>
      </c>
      <c r="AH1661" s="11">
        <f t="shared" si="3967"/>
        <v>36921</v>
      </c>
      <c r="AI1661" s="11">
        <f t="shared" si="3968"/>
        <v>37824</v>
      </c>
      <c r="AJ1661" s="11">
        <f t="shared" si="3969"/>
        <v>37824</v>
      </c>
      <c r="AK1661" s="11">
        <f t="shared" si="4131"/>
        <v>0</v>
      </c>
      <c r="AL1661" s="11">
        <f t="shared" si="4132"/>
        <v>0</v>
      </c>
      <c r="AM1661" s="11">
        <f t="shared" si="4133"/>
        <v>0</v>
      </c>
      <c r="AN1661" s="11">
        <f t="shared" si="3970"/>
        <v>36921</v>
      </c>
      <c r="AO1661" s="11">
        <f t="shared" si="3971"/>
        <v>37824</v>
      </c>
      <c r="AP1661" s="11">
        <f t="shared" si="3972"/>
        <v>37824</v>
      </c>
      <c r="AQ1661" s="11">
        <f t="shared" si="4134"/>
        <v>0</v>
      </c>
      <c r="AR1661" s="11">
        <f t="shared" si="4135"/>
        <v>0</v>
      </c>
      <c r="AS1661" s="11">
        <f t="shared" si="4136"/>
        <v>0</v>
      </c>
      <c r="AT1661" s="11">
        <f t="shared" si="3973"/>
        <v>36921</v>
      </c>
      <c r="AU1661" s="11">
        <f t="shared" si="3974"/>
        <v>37824</v>
      </c>
      <c r="AV1661" s="11">
        <f t="shared" si="3975"/>
        <v>37824</v>
      </c>
      <c r="AW1661" s="11">
        <f t="shared" si="4137"/>
        <v>0</v>
      </c>
      <c r="AX1661" s="11">
        <f t="shared" si="4138"/>
        <v>0</v>
      </c>
      <c r="AY1661" s="11">
        <f t="shared" si="4139"/>
        <v>0</v>
      </c>
      <c r="AZ1661" s="11">
        <f t="shared" si="3976"/>
        <v>36921</v>
      </c>
      <c r="BA1661" s="11">
        <f t="shared" si="3977"/>
        <v>37824</v>
      </c>
      <c r="BB1661" s="11">
        <f t="shared" si="3978"/>
        <v>37824</v>
      </c>
      <c r="BC1661" s="11">
        <f t="shared" si="4140"/>
        <v>0</v>
      </c>
      <c r="BD1661" s="11">
        <f t="shared" si="4141"/>
        <v>0</v>
      </c>
      <c r="BE1661" s="11">
        <f t="shared" si="4142"/>
        <v>0</v>
      </c>
      <c r="BF1661" s="11">
        <f t="shared" si="3979"/>
        <v>36921</v>
      </c>
      <c r="BG1661" s="11">
        <f t="shared" si="3980"/>
        <v>37824</v>
      </c>
      <c r="BH1661" s="11">
        <f t="shared" si="3981"/>
        <v>37824</v>
      </c>
      <c r="BI1661" s="11">
        <f t="shared" si="4143"/>
        <v>0</v>
      </c>
      <c r="BJ1661" s="11">
        <f t="shared" si="4144"/>
        <v>0</v>
      </c>
      <c r="BK1661" s="11">
        <f t="shared" si="4145"/>
        <v>0</v>
      </c>
      <c r="BL1661" s="11">
        <f t="shared" si="3956"/>
        <v>36921</v>
      </c>
      <c r="BM1661" s="11">
        <f t="shared" si="4146"/>
        <v>0</v>
      </c>
      <c r="BN1661" s="43">
        <f t="shared" si="4019"/>
        <v>36921</v>
      </c>
      <c r="BO1661" s="11">
        <f t="shared" si="4023"/>
        <v>37824</v>
      </c>
      <c r="BP1661" s="11">
        <f t="shared" si="4147"/>
        <v>0</v>
      </c>
      <c r="BQ1661" s="43">
        <f t="shared" si="4020"/>
        <v>37824</v>
      </c>
      <c r="BR1661" s="11">
        <f t="shared" si="4024"/>
        <v>37824</v>
      </c>
      <c r="BS1661" s="11">
        <f t="shared" si="4147"/>
        <v>0</v>
      </c>
      <c r="BT1661" s="43">
        <f t="shared" si="4021"/>
        <v>37824</v>
      </c>
      <c r="BU1661" s="11">
        <f t="shared" si="4147"/>
        <v>0</v>
      </c>
      <c r="BV1661" s="21"/>
      <c r="BW1661" s="21"/>
      <c r="BX1661" s="1" t="str">
        <f t="shared" si="4025"/>
        <v/>
      </c>
    </row>
    <row r="1662" spans="1:77" ht="78" customHeight="1" x14ac:dyDescent="0.3">
      <c r="A1662" s="62" t="s">
        <v>1067</v>
      </c>
      <c r="B1662" s="63" t="s">
        <v>167</v>
      </c>
      <c r="C1662" s="62"/>
      <c r="D1662" s="62"/>
      <c r="E1662" s="64" t="s">
        <v>168</v>
      </c>
      <c r="F1662" s="11">
        <f t="shared" si="4115"/>
        <v>32468.600000000002</v>
      </c>
      <c r="G1662" s="11">
        <f t="shared" si="4116"/>
        <v>32803.9</v>
      </c>
      <c r="H1662" s="11">
        <f t="shared" si="4117"/>
        <v>32803.9</v>
      </c>
      <c r="I1662" s="11">
        <f t="shared" si="4118"/>
        <v>0</v>
      </c>
      <c r="J1662" s="11">
        <f t="shared" si="4119"/>
        <v>0</v>
      </c>
      <c r="K1662" s="11">
        <f t="shared" si="4120"/>
        <v>0</v>
      </c>
      <c r="L1662" s="11">
        <f t="shared" si="4075"/>
        <v>32468.600000000002</v>
      </c>
      <c r="M1662" s="11">
        <f t="shared" si="4076"/>
        <v>32803.9</v>
      </c>
      <c r="N1662" s="11">
        <f t="shared" si="4077"/>
        <v>32803.9</v>
      </c>
      <c r="O1662" s="11">
        <f t="shared" si="4121"/>
        <v>4452.3999999999996</v>
      </c>
      <c r="P1662" s="11">
        <f t="shared" si="4122"/>
        <v>5020.1000000000004</v>
      </c>
      <c r="Q1662" s="11">
        <f t="shared" si="4123"/>
        <v>5020.1000000000004</v>
      </c>
      <c r="R1662" s="11">
        <f t="shared" si="3958"/>
        <v>36921</v>
      </c>
      <c r="S1662" s="11">
        <f t="shared" si="3959"/>
        <v>37824</v>
      </c>
      <c r="T1662" s="11">
        <f t="shared" si="3960"/>
        <v>37824</v>
      </c>
      <c r="U1662" s="11">
        <f t="shared" si="4124"/>
        <v>0</v>
      </c>
      <c r="V1662" s="11">
        <f t="shared" si="4125"/>
        <v>0</v>
      </c>
      <c r="W1662" s="11">
        <f t="shared" si="4126"/>
        <v>0</v>
      </c>
      <c r="X1662" s="11">
        <f t="shared" si="3961"/>
        <v>36921</v>
      </c>
      <c r="Y1662" s="11">
        <f t="shared" si="3962"/>
        <v>37824</v>
      </c>
      <c r="Z1662" s="11">
        <f t="shared" si="3963"/>
        <v>37824</v>
      </c>
      <c r="AA1662" s="11">
        <f t="shared" si="4127"/>
        <v>0</v>
      </c>
      <c r="AB1662" s="11">
        <f t="shared" si="4128"/>
        <v>0</v>
      </c>
      <c r="AC1662" s="11">
        <f t="shared" si="4129"/>
        <v>0</v>
      </c>
      <c r="AD1662" s="11">
        <f t="shared" si="3964"/>
        <v>36921</v>
      </c>
      <c r="AE1662" s="11">
        <f t="shared" si="3965"/>
        <v>37824</v>
      </c>
      <c r="AF1662" s="11">
        <f t="shared" si="3966"/>
        <v>37824</v>
      </c>
      <c r="AG1662" s="11">
        <f t="shared" si="4130"/>
        <v>0</v>
      </c>
      <c r="AH1662" s="11">
        <f t="shared" si="3967"/>
        <v>36921</v>
      </c>
      <c r="AI1662" s="11">
        <f t="shared" si="3968"/>
        <v>37824</v>
      </c>
      <c r="AJ1662" s="11">
        <f t="shared" si="3969"/>
        <v>37824</v>
      </c>
      <c r="AK1662" s="11">
        <f t="shared" si="4131"/>
        <v>0</v>
      </c>
      <c r="AL1662" s="11">
        <f t="shared" si="4132"/>
        <v>0</v>
      </c>
      <c r="AM1662" s="11">
        <f t="shared" si="4133"/>
        <v>0</v>
      </c>
      <c r="AN1662" s="11">
        <f t="shared" si="3970"/>
        <v>36921</v>
      </c>
      <c r="AO1662" s="11">
        <f t="shared" si="3971"/>
        <v>37824</v>
      </c>
      <c r="AP1662" s="11">
        <f t="shared" si="3972"/>
        <v>37824</v>
      </c>
      <c r="AQ1662" s="11">
        <f t="shared" si="4134"/>
        <v>0</v>
      </c>
      <c r="AR1662" s="11">
        <f t="shared" si="4135"/>
        <v>0</v>
      </c>
      <c r="AS1662" s="11">
        <f t="shared" si="4136"/>
        <v>0</v>
      </c>
      <c r="AT1662" s="11">
        <f t="shared" si="3973"/>
        <v>36921</v>
      </c>
      <c r="AU1662" s="11">
        <f t="shared" si="3974"/>
        <v>37824</v>
      </c>
      <c r="AV1662" s="11">
        <f t="shared" si="3975"/>
        <v>37824</v>
      </c>
      <c r="AW1662" s="11">
        <f t="shared" si="4137"/>
        <v>0</v>
      </c>
      <c r="AX1662" s="11">
        <f t="shared" si="4138"/>
        <v>0</v>
      </c>
      <c r="AY1662" s="11">
        <f t="shared" si="4139"/>
        <v>0</v>
      </c>
      <c r="AZ1662" s="11">
        <f t="shared" si="3976"/>
        <v>36921</v>
      </c>
      <c r="BA1662" s="11">
        <f t="shared" si="3977"/>
        <v>37824</v>
      </c>
      <c r="BB1662" s="11">
        <f t="shared" si="3978"/>
        <v>37824</v>
      </c>
      <c r="BC1662" s="11">
        <f t="shared" si="4140"/>
        <v>0</v>
      </c>
      <c r="BD1662" s="11">
        <f t="shared" si="4141"/>
        <v>0</v>
      </c>
      <c r="BE1662" s="11">
        <f t="shared" si="4142"/>
        <v>0</v>
      </c>
      <c r="BF1662" s="11">
        <f t="shared" si="3979"/>
        <v>36921</v>
      </c>
      <c r="BG1662" s="11">
        <f t="shared" si="3980"/>
        <v>37824</v>
      </c>
      <c r="BH1662" s="11">
        <f t="shared" si="3981"/>
        <v>37824</v>
      </c>
      <c r="BI1662" s="11">
        <f t="shared" si="4143"/>
        <v>0</v>
      </c>
      <c r="BJ1662" s="11">
        <f t="shared" si="4144"/>
        <v>0</v>
      </c>
      <c r="BK1662" s="11">
        <f t="shared" si="4145"/>
        <v>0</v>
      </c>
      <c r="BL1662" s="11">
        <f t="shared" ref="BL1662:BL1725" si="4148">BF1662+BI1662</f>
        <v>36921</v>
      </c>
      <c r="BM1662" s="11">
        <f t="shared" si="4146"/>
        <v>0</v>
      </c>
      <c r="BN1662" s="43">
        <f t="shared" si="4019"/>
        <v>36921</v>
      </c>
      <c r="BO1662" s="11">
        <f t="shared" si="4023"/>
        <v>37824</v>
      </c>
      <c r="BP1662" s="11">
        <f t="shared" si="4147"/>
        <v>0</v>
      </c>
      <c r="BQ1662" s="43">
        <f t="shared" si="4020"/>
        <v>37824</v>
      </c>
      <c r="BR1662" s="11">
        <f t="shared" si="4024"/>
        <v>37824</v>
      </c>
      <c r="BS1662" s="11">
        <f t="shared" si="4147"/>
        <v>0</v>
      </c>
      <c r="BT1662" s="43">
        <f t="shared" si="4021"/>
        <v>37824</v>
      </c>
      <c r="BU1662" s="11">
        <f t="shared" si="4147"/>
        <v>0</v>
      </c>
      <c r="BV1662" s="21"/>
      <c r="BW1662" s="21"/>
      <c r="BX1662" s="1" t="str">
        <f t="shared" si="4025"/>
        <v/>
      </c>
    </row>
    <row r="1663" spans="1:77" ht="46.8" customHeight="1" x14ac:dyDescent="0.3">
      <c r="A1663" s="62" t="s">
        <v>1067</v>
      </c>
      <c r="B1663" s="63">
        <v>100</v>
      </c>
      <c r="C1663" s="62" t="s">
        <v>43</v>
      </c>
      <c r="D1663" s="62" t="s">
        <v>358</v>
      </c>
      <c r="E1663" s="64" t="s">
        <v>1068</v>
      </c>
      <c r="F1663" s="11">
        <v>32468.600000000002</v>
      </c>
      <c r="G1663" s="11">
        <v>32803.9</v>
      </c>
      <c r="H1663" s="11">
        <v>32803.9</v>
      </c>
      <c r="I1663" s="11"/>
      <c r="J1663" s="11"/>
      <c r="K1663" s="11"/>
      <c r="L1663" s="11">
        <f t="shared" si="4075"/>
        <v>32468.600000000002</v>
      </c>
      <c r="M1663" s="11">
        <f t="shared" si="4076"/>
        <v>32803.9</v>
      </c>
      <c r="N1663" s="11">
        <f t="shared" si="4077"/>
        <v>32803.9</v>
      </c>
      <c r="O1663" s="11">
        <v>4452.3999999999996</v>
      </c>
      <c r="P1663" s="11">
        <v>5020.1000000000004</v>
      </c>
      <c r="Q1663" s="11">
        <v>5020.1000000000004</v>
      </c>
      <c r="R1663" s="11">
        <f t="shared" si="3958"/>
        <v>36921</v>
      </c>
      <c r="S1663" s="11">
        <f t="shared" si="3959"/>
        <v>37824</v>
      </c>
      <c r="T1663" s="11">
        <f t="shared" si="3960"/>
        <v>37824</v>
      </c>
      <c r="U1663" s="11"/>
      <c r="V1663" s="11"/>
      <c r="W1663" s="11"/>
      <c r="X1663" s="11">
        <f t="shared" si="3961"/>
        <v>36921</v>
      </c>
      <c r="Y1663" s="11">
        <f t="shared" si="3962"/>
        <v>37824</v>
      </c>
      <c r="Z1663" s="11">
        <f t="shared" si="3963"/>
        <v>37824</v>
      </c>
      <c r="AA1663" s="11"/>
      <c r="AB1663" s="11"/>
      <c r="AC1663" s="11"/>
      <c r="AD1663" s="11">
        <f t="shared" si="3964"/>
        <v>36921</v>
      </c>
      <c r="AE1663" s="11">
        <f t="shared" si="3965"/>
        <v>37824</v>
      </c>
      <c r="AF1663" s="11">
        <f t="shared" si="3966"/>
        <v>37824</v>
      </c>
      <c r="AG1663" s="11"/>
      <c r="AH1663" s="11">
        <f t="shared" si="3967"/>
        <v>36921</v>
      </c>
      <c r="AI1663" s="11">
        <f t="shared" si="3968"/>
        <v>37824</v>
      </c>
      <c r="AJ1663" s="11">
        <f t="shared" si="3969"/>
        <v>37824</v>
      </c>
      <c r="AK1663" s="11"/>
      <c r="AL1663" s="11"/>
      <c r="AM1663" s="11"/>
      <c r="AN1663" s="11">
        <f t="shared" si="3970"/>
        <v>36921</v>
      </c>
      <c r="AO1663" s="11">
        <f t="shared" si="3971"/>
        <v>37824</v>
      </c>
      <c r="AP1663" s="11">
        <f t="shared" si="3972"/>
        <v>37824</v>
      </c>
      <c r="AQ1663" s="11"/>
      <c r="AR1663" s="11"/>
      <c r="AS1663" s="11"/>
      <c r="AT1663" s="11">
        <f t="shared" si="3973"/>
        <v>36921</v>
      </c>
      <c r="AU1663" s="11">
        <f t="shared" si="3974"/>
        <v>37824</v>
      </c>
      <c r="AV1663" s="11">
        <f t="shared" si="3975"/>
        <v>37824</v>
      </c>
      <c r="AW1663" s="11"/>
      <c r="AX1663" s="11"/>
      <c r="AY1663" s="11"/>
      <c r="AZ1663" s="11">
        <f t="shared" si="3976"/>
        <v>36921</v>
      </c>
      <c r="BA1663" s="11">
        <f t="shared" si="3977"/>
        <v>37824</v>
      </c>
      <c r="BB1663" s="11">
        <f t="shared" si="3978"/>
        <v>37824</v>
      </c>
      <c r="BC1663" s="11"/>
      <c r="BD1663" s="11"/>
      <c r="BE1663" s="11"/>
      <c r="BF1663" s="11">
        <f t="shared" si="3979"/>
        <v>36921</v>
      </c>
      <c r="BG1663" s="11">
        <f t="shared" si="3980"/>
        <v>37824</v>
      </c>
      <c r="BH1663" s="11">
        <f t="shared" si="3981"/>
        <v>37824</v>
      </c>
      <c r="BI1663" s="11"/>
      <c r="BJ1663" s="11"/>
      <c r="BK1663" s="11"/>
      <c r="BL1663" s="11">
        <f t="shared" si="4148"/>
        <v>36921</v>
      </c>
      <c r="BM1663" s="11"/>
      <c r="BN1663" s="43">
        <f t="shared" si="4019"/>
        <v>36921</v>
      </c>
      <c r="BO1663" s="11">
        <f t="shared" si="4023"/>
        <v>37824</v>
      </c>
      <c r="BP1663" s="11"/>
      <c r="BQ1663" s="43">
        <f t="shared" si="4020"/>
        <v>37824</v>
      </c>
      <c r="BR1663" s="11">
        <f t="shared" si="4024"/>
        <v>37824</v>
      </c>
      <c r="BS1663" s="11"/>
      <c r="BT1663" s="43">
        <f t="shared" si="4021"/>
        <v>37824</v>
      </c>
      <c r="BU1663" s="11"/>
      <c r="BV1663" s="21"/>
      <c r="BW1663" s="21"/>
      <c r="BX1663" s="1" t="str">
        <f t="shared" si="4025"/>
        <v>0106</v>
      </c>
    </row>
    <row r="1664" spans="1:77" s="70" customFormat="1" ht="15.6" customHeight="1" x14ac:dyDescent="0.3">
      <c r="A1664" s="59" t="s">
        <v>1069</v>
      </c>
      <c r="B1664" s="60"/>
      <c r="C1664" s="59"/>
      <c r="D1664" s="59"/>
      <c r="E1664" s="61" t="s">
        <v>1061</v>
      </c>
      <c r="F1664" s="18">
        <f t="shared" si="4115"/>
        <v>40538.30000000001</v>
      </c>
      <c r="G1664" s="18">
        <f t="shared" si="4116"/>
        <v>42222.200000000012</v>
      </c>
      <c r="H1664" s="18">
        <f t="shared" si="4117"/>
        <v>42222.200000000012</v>
      </c>
      <c r="I1664" s="18">
        <f t="shared" si="4118"/>
        <v>53.2</v>
      </c>
      <c r="J1664" s="18">
        <f t="shared" si="4119"/>
        <v>53.2</v>
      </c>
      <c r="K1664" s="18">
        <f t="shared" si="4120"/>
        <v>53.2</v>
      </c>
      <c r="L1664" s="18">
        <f t="shared" si="4075"/>
        <v>40591.500000000007</v>
      </c>
      <c r="M1664" s="18">
        <f t="shared" si="4076"/>
        <v>42275.400000000009</v>
      </c>
      <c r="N1664" s="18">
        <f t="shared" si="4077"/>
        <v>42275.400000000009</v>
      </c>
      <c r="O1664" s="18">
        <f t="shared" si="4121"/>
        <v>4346.3</v>
      </c>
      <c r="P1664" s="18">
        <f t="shared" si="4122"/>
        <v>5341.3</v>
      </c>
      <c r="Q1664" s="18">
        <f t="shared" si="4123"/>
        <v>5341.3</v>
      </c>
      <c r="R1664" s="18">
        <f t="shared" si="3958"/>
        <v>44937.80000000001</v>
      </c>
      <c r="S1664" s="18">
        <f t="shared" si="3959"/>
        <v>47616.700000000012</v>
      </c>
      <c r="T1664" s="18">
        <f t="shared" si="3960"/>
        <v>47616.700000000012</v>
      </c>
      <c r="U1664" s="18">
        <f t="shared" si="4124"/>
        <v>0</v>
      </c>
      <c r="V1664" s="18">
        <f t="shared" si="4125"/>
        <v>0</v>
      </c>
      <c r="W1664" s="18">
        <f t="shared" si="4126"/>
        <v>0</v>
      </c>
      <c r="X1664" s="18">
        <f t="shared" si="3961"/>
        <v>44937.80000000001</v>
      </c>
      <c r="Y1664" s="18">
        <f t="shared" si="3962"/>
        <v>47616.700000000012</v>
      </c>
      <c r="Z1664" s="18">
        <f t="shared" si="3963"/>
        <v>47616.700000000012</v>
      </c>
      <c r="AA1664" s="18">
        <f t="shared" si="4127"/>
        <v>0</v>
      </c>
      <c r="AB1664" s="18">
        <f t="shared" si="4128"/>
        <v>0</v>
      </c>
      <c r="AC1664" s="18">
        <f t="shared" si="4129"/>
        <v>0</v>
      </c>
      <c r="AD1664" s="18">
        <f t="shared" si="3964"/>
        <v>44937.80000000001</v>
      </c>
      <c r="AE1664" s="18">
        <f t="shared" si="3965"/>
        <v>47616.700000000012</v>
      </c>
      <c r="AF1664" s="18">
        <f t="shared" si="3966"/>
        <v>47616.700000000012</v>
      </c>
      <c r="AG1664" s="18">
        <f t="shared" si="4130"/>
        <v>0</v>
      </c>
      <c r="AH1664" s="18">
        <f t="shared" si="3967"/>
        <v>44937.80000000001</v>
      </c>
      <c r="AI1664" s="18">
        <f t="shared" si="3968"/>
        <v>47616.700000000012</v>
      </c>
      <c r="AJ1664" s="18">
        <f t="shared" si="3969"/>
        <v>47616.700000000012</v>
      </c>
      <c r="AK1664" s="18">
        <f t="shared" si="4131"/>
        <v>3274.4</v>
      </c>
      <c r="AL1664" s="18">
        <f t="shared" si="4132"/>
        <v>3417.6</v>
      </c>
      <c r="AM1664" s="18">
        <f t="shared" si="4133"/>
        <v>3417.6</v>
      </c>
      <c r="AN1664" s="18">
        <f t="shared" si="3970"/>
        <v>48212.200000000012</v>
      </c>
      <c r="AO1664" s="18">
        <f t="shared" si="3971"/>
        <v>51034.30000000001</v>
      </c>
      <c r="AP1664" s="18">
        <f t="shared" si="3972"/>
        <v>51034.30000000001</v>
      </c>
      <c r="AQ1664" s="18">
        <f t="shared" si="4134"/>
        <v>0</v>
      </c>
      <c r="AR1664" s="18">
        <f t="shared" si="4135"/>
        <v>0</v>
      </c>
      <c r="AS1664" s="18">
        <f t="shared" si="4136"/>
        <v>0</v>
      </c>
      <c r="AT1664" s="18">
        <f t="shared" si="3973"/>
        <v>48212.200000000012</v>
      </c>
      <c r="AU1664" s="18">
        <f t="shared" si="3974"/>
        <v>51034.30000000001</v>
      </c>
      <c r="AV1664" s="18">
        <f t="shared" si="3975"/>
        <v>51034.30000000001</v>
      </c>
      <c r="AW1664" s="18">
        <f t="shared" si="4137"/>
        <v>0</v>
      </c>
      <c r="AX1664" s="18">
        <f t="shared" si="4138"/>
        <v>0</v>
      </c>
      <c r="AY1664" s="18">
        <f t="shared" si="4139"/>
        <v>0</v>
      </c>
      <c r="AZ1664" s="18">
        <f t="shared" si="3976"/>
        <v>48212.200000000012</v>
      </c>
      <c r="BA1664" s="18">
        <f t="shared" si="3977"/>
        <v>51034.30000000001</v>
      </c>
      <c r="BB1664" s="18">
        <f t="shared" si="3978"/>
        <v>51034.30000000001</v>
      </c>
      <c r="BC1664" s="18">
        <f t="shared" si="4140"/>
        <v>0</v>
      </c>
      <c r="BD1664" s="18">
        <f t="shared" si="4141"/>
        <v>0</v>
      </c>
      <c r="BE1664" s="18">
        <f t="shared" si="4142"/>
        <v>0</v>
      </c>
      <c r="BF1664" s="18">
        <f t="shared" si="3979"/>
        <v>48212.200000000012</v>
      </c>
      <c r="BG1664" s="18">
        <f t="shared" si="3980"/>
        <v>51034.30000000001</v>
      </c>
      <c r="BH1664" s="18">
        <f t="shared" si="3981"/>
        <v>51034.30000000001</v>
      </c>
      <c r="BI1664" s="18">
        <f t="shared" si="4143"/>
        <v>0</v>
      </c>
      <c r="BJ1664" s="18">
        <f t="shared" si="4144"/>
        <v>0</v>
      </c>
      <c r="BK1664" s="18">
        <f t="shared" si="4145"/>
        <v>0</v>
      </c>
      <c r="BL1664" s="18">
        <f t="shared" si="4148"/>
        <v>48212.200000000012</v>
      </c>
      <c r="BM1664" s="18">
        <f t="shared" si="4146"/>
        <v>0</v>
      </c>
      <c r="BN1664" s="68">
        <f t="shared" si="4019"/>
        <v>48212.200000000012</v>
      </c>
      <c r="BO1664" s="18">
        <f t="shared" si="4023"/>
        <v>51034.30000000001</v>
      </c>
      <c r="BP1664" s="18">
        <f t="shared" si="4147"/>
        <v>0</v>
      </c>
      <c r="BQ1664" s="68">
        <f t="shared" si="4020"/>
        <v>51034.30000000001</v>
      </c>
      <c r="BR1664" s="18">
        <f t="shared" si="4024"/>
        <v>51034.30000000001</v>
      </c>
      <c r="BS1664" s="18">
        <f t="shared" si="4147"/>
        <v>0</v>
      </c>
      <c r="BT1664" s="68">
        <f t="shared" si="4021"/>
        <v>51034.30000000001</v>
      </c>
      <c r="BU1664" s="18">
        <f t="shared" si="4147"/>
        <v>0</v>
      </c>
      <c r="BV1664" s="19"/>
      <c r="BW1664" s="19"/>
      <c r="BX1664" s="17" t="str">
        <f t="shared" si="4025"/>
        <v/>
      </c>
      <c r="BY1664" s="17"/>
    </row>
    <row r="1665" spans="1:77" ht="31.2" customHeight="1" x14ac:dyDescent="0.3">
      <c r="A1665" s="62" t="s">
        <v>1070</v>
      </c>
      <c r="B1665" s="63"/>
      <c r="C1665" s="62"/>
      <c r="D1665" s="62"/>
      <c r="E1665" s="64" t="s">
        <v>195</v>
      </c>
      <c r="F1665" s="11">
        <f t="shared" ref="F1665:K1665" si="4149">F1666+F1668+F1670</f>
        <v>40538.30000000001</v>
      </c>
      <c r="G1665" s="11">
        <f t="shared" si="4149"/>
        <v>42222.200000000012</v>
      </c>
      <c r="H1665" s="11">
        <f t="shared" si="4149"/>
        <v>42222.200000000012</v>
      </c>
      <c r="I1665" s="11">
        <f t="shared" si="4149"/>
        <v>53.2</v>
      </c>
      <c r="J1665" s="11">
        <f t="shared" si="4149"/>
        <v>53.2</v>
      </c>
      <c r="K1665" s="11">
        <f t="shared" si="4149"/>
        <v>53.2</v>
      </c>
      <c r="L1665" s="11">
        <f t="shared" si="4075"/>
        <v>40591.500000000007</v>
      </c>
      <c r="M1665" s="11">
        <f t="shared" si="4076"/>
        <v>42275.400000000009</v>
      </c>
      <c r="N1665" s="11">
        <f t="shared" si="4077"/>
        <v>42275.400000000009</v>
      </c>
      <c r="O1665" s="11">
        <f>O1666+O1668+O1670</f>
        <v>4346.3</v>
      </c>
      <c r="P1665" s="11">
        <f>P1666+P1668+P1670</f>
        <v>5341.3</v>
      </c>
      <c r="Q1665" s="11">
        <f>Q1666+Q1668+Q1670</f>
        <v>5341.3</v>
      </c>
      <c r="R1665" s="11">
        <f t="shared" si="3958"/>
        <v>44937.80000000001</v>
      </c>
      <c r="S1665" s="11">
        <f t="shared" si="3959"/>
        <v>47616.700000000012</v>
      </c>
      <c r="T1665" s="11">
        <f t="shared" si="3960"/>
        <v>47616.700000000012</v>
      </c>
      <c r="U1665" s="11">
        <f>U1666+U1668+U1670</f>
        <v>0</v>
      </c>
      <c r="V1665" s="11">
        <f>V1666+V1668+V1670</f>
        <v>0</v>
      </c>
      <c r="W1665" s="11">
        <f>W1666+W1668+W1670</f>
        <v>0</v>
      </c>
      <c r="X1665" s="11">
        <f t="shared" si="3961"/>
        <v>44937.80000000001</v>
      </c>
      <c r="Y1665" s="11">
        <f t="shared" si="3962"/>
        <v>47616.700000000012</v>
      </c>
      <c r="Z1665" s="11">
        <f t="shared" si="3963"/>
        <v>47616.700000000012</v>
      </c>
      <c r="AA1665" s="11">
        <f>AA1666+AA1668+AA1670</f>
        <v>0</v>
      </c>
      <c r="AB1665" s="11">
        <f>AB1666+AB1668+AB1670</f>
        <v>0</v>
      </c>
      <c r="AC1665" s="11">
        <f>AC1666+AC1668+AC1670</f>
        <v>0</v>
      </c>
      <c r="AD1665" s="11">
        <f t="shared" si="3964"/>
        <v>44937.80000000001</v>
      </c>
      <c r="AE1665" s="11">
        <f t="shared" si="3965"/>
        <v>47616.700000000012</v>
      </c>
      <c r="AF1665" s="11">
        <f t="shared" si="3966"/>
        <v>47616.700000000012</v>
      </c>
      <c r="AG1665" s="11">
        <f>AG1666+AG1668+AG1670</f>
        <v>0</v>
      </c>
      <c r="AH1665" s="11">
        <f t="shared" si="3967"/>
        <v>44937.80000000001</v>
      </c>
      <c r="AI1665" s="11">
        <f t="shared" si="3968"/>
        <v>47616.700000000012</v>
      </c>
      <c r="AJ1665" s="11">
        <f t="shared" si="3969"/>
        <v>47616.700000000012</v>
      </c>
      <c r="AK1665" s="11">
        <f>AK1666+AK1668+AK1670</f>
        <v>3274.4</v>
      </c>
      <c r="AL1665" s="11">
        <f>AL1666+AL1668+AL1670</f>
        <v>3417.6</v>
      </c>
      <c r="AM1665" s="11">
        <f>AM1666+AM1668+AM1670</f>
        <v>3417.6</v>
      </c>
      <c r="AN1665" s="11">
        <f t="shared" si="3970"/>
        <v>48212.200000000012</v>
      </c>
      <c r="AO1665" s="11">
        <f t="shared" si="3971"/>
        <v>51034.30000000001</v>
      </c>
      <c r="AP1665" s="11">
        <f t="shared" si="3972"/>
        <v>51034.30000000001</v>
      </c>
      <c r="AQ1665" s="11">
        <f>AQ1666+AQ1668+AQ1670</f>
        <v>0</v>
      </c>
      <c r="AR1665" s="11">
        <f>AR1666+AR1668+AR1670</f>
        <v>0</v>
      </c>
      <c r="AS1665" s="11">
        <f>AS1666+AS1668+AS1670</f>
        <v>0</v>
      </c>
      <c r="AT1665" s="11">
        <f t="shared" si="3973"/>
        <v>48212.200000000012</v>
      </c>
      <c r="AU1665" s="11">
        <f t="shared" si="3974"/>
        <v>51034.30000000001</v>
      </c>
      <c r="AV1665" s="11">
        <f t="shared" si="3975"/>
        <v>51034.30000000001</v>
      </c>
      <c r="AW1665" s="11">
        <f>AW1666+AW1668+AW1670</f>
        <v>0</v>
      </c>
      <c r="AX1665" s="11">
        <f>AX1666+AX1668+AX1670</f>
        <v>0</v>
      </c>
      <c r="AY1665" s="11">
        <f>AY1666+AY1668+AY1670</f>
        <v>0</v>
      </c>
      <c r="AZ1665" s="11">
        <f t="shared" si="3976"/>
        <v>48212.200000000012</v>
      </c>
      <c r="BA1665" s="11">
        <f t="shared" si="3977"/>
        <v>51034.30000000001</v>
      </c>
      <c r="BB1665" s="11">
        <f t="shared" si="3978"/>
        <v>51034.30000000001</v>
      </c>
      <c r="BC1665" s="11">
        <f>BC1666+BC1668+BC1670</f>
        <v>0</v>
      </c>
      <c r="BD1665" s="11">
        <f>BD1666+BD1668+BD1670</f>
        <v>0</v>
      </c>
      <c r="BE1665" s="11">
        <f>BE1666+BE1668+BE1670</f>
        <v>0</v>
      </c>
      <c r="BF1665" s="11">
        <f t="shared" si="3979"/>
        <v>48212.200000000012</v>
      </c>
      <c r="BG1665" s="11">
        <f t="shared" si="3980"/>
        <v>51034.30000000001</v>
      </c>
      <c r="BH1665" s="11">
        <f t="shared" si="3981"/>
        <v>51034.30000000001</v>
      </c>
      <c r="BI1665" s="11">
        <f>BI1666+BI1668+BI1670</f>
        <v>0</v>
      </c>
      <c r="BJ1665" s="11">
        <f>BJ1666+BJ1668+BJ1670</f>
        <v>0</v>
      </c>
      <c r="BK1665" s="11">
        <f>BK1666+BK1668+BK1670</f>
        <v>0</v>
      </c>
      <c r="BL1665" s="11">
        <f t="shared" si="4148"/>
        <v>48212.200000000012</v>
      </c>
      <c r="BM1665" s="11">
        <f>BM1666+BM1668+BM1670</f>
        <v>0</v>
      </c>
      <c r="BN1665" s="43">
        <f t="shared" si="4019"/>
        <v>48212.200000000012</v>
      </c>
      <c r="BO1665" s="11">
        <f t="shared" si="4023"/>
        <v>51034.30000000001</v>
      </c>
      <c r="BP1665" s="11">
        <f>BP1666+BP1668+BP1670</f>
        <v>0</v>
      </c>
      <c r="BQ1665" s="43">
        <f t="shared" si="4020"/>
        <v>51034.30000000001</v>
      </c>
      <c r="BR1665" s="11">
        <f t="shared" si="4024"/>
        <v>51034.30000000001</v>
      </c>
      <c r="BS1665" s="11">
        <f>BS1666+BS1668+BS1670</f>
        <v>0</v>
      </c>
      <c r="BT1665" s="43">
        <f t="shared" si="4021"/>
        <v>51034.30000000001</v>
      </c>
      <c r="BU1665" s="11">
        <f>BU1666+BU1668+BU1670</f>
        <v>0</v>
      </c>
      <c r="BV1665" s="21"/>
      <c r="BW1665" s="21"/>
      <c r="BX1665" s="1" t="str">
        <f t="shared" si="4025"/>
        <v/>
      </c>
    </row>
    <row r="1666" spans="1:77" ht="78" customHeight="1" x14ac:dyDescent="0.3">
      <c r="A1666" s="62" t="s">
        <v>1070</v>
      </c>
      <c r="B1666" s="63" t="s">
        <v>167</v>
      </c>
      <c r="C1666" s="62"/>
      <c r="D1666" s="62"/>
      <c r="E1666" s="64" t="s">
        <v>168</v>
      </c>
      <c r="F1666" s="11">
        <f t="shared" ref="F1666:K1666" si="4150">F1667</f>
        <v>33720.700000000004</v>
      </c>
      <c r="G1666" s="11">
        <f t="shared" si="4150"/>
        <v>35404.600000000006</v>
      </c>
      <c r="H1666" s="11">
        <f t="shared" si="4150"/>
        <v>35404.600000000006</v>
      </c>
      <c r="I1666" s="11">
        <f t="shared" si="4150"/>
        <v>0</v>
      </c>
      <c r="J1666" s="11">
        <f t="shared" si="4150"/>
        <v>0</v>
      </c>
      <c r="K1666" s="11">
        <f t="shared" si="4150"/>
        <v>0</v>
      </c>
      <c r="L1666" s="11">
        <f t="shared" si="4075"/>
        <v>33720.700000000004</v>
      </c>
      <c r="M1666" s="11">
        <f t="shared" si="4076"/>
        <v>35404.600000000006</v>
      </c>
      <c r="N1666" s="11">
        <f t="shared" si="4077"/>
        <v>35404.600000000006</v>
      </c>
      <c r="O1666" s="11">
        <f>O1667</f>
        <v>4346.3</v>
      </c>
      <c r="P1666" s="11">
        <f>P1667</f>
        <v>5341.3</v>
      </c>
      <c r="Q1666" s="11">
        <f>Q1667</f>
        <v>5341.3</v>
      </c>
      <c r="R1666" s="11">
        <f t="shared" si="3958"/>
        <v>38067.000000000007</v>
      </c>
      <c r="S1666" s="11">
        <f t="shared" si="3959"/>
        <v>40745.900000000009</v>
      </c>
      <c r="T1666" s="11">
        <f t="shared" si="3960"/>
        <v>40745.900000000009</v>
      </c>
      <c r="U1666" s="11">
        <f>U1667</f>
        <v>0</v>
      </c>
      <c r="V1666" s="11">
        <f>V1667</f>
        <v>0</v>
      </c>
      <c r="W1666" s="11">
        <f>W1667</f>
        <v>0</v>
      </c>
      <c r="X1666" s="11">
        <f t="shared" si="3961"/>
        <v>38067.000000000007</v>
      </c>
      <c r="Y1666" s="11">
        <f t="shared" si="3962"/>
        <v>40745.900000000009</v>
      </c>
      <c r="Z1666" s="11">
        <f t="shared" si="3963"/>
        <v>40745.900000000009</v>
      </c>
      <c r="AA1666" s="11">
        <f>AA1667</f>
        <v>0</v>
      </c>
      <c r="AB1666" s="11">
        <f>AB1667</f>
        <v>0</v>
      </c>
      <c r="AC1666" s="11">
        <f>AC1667</f>
        <v>0</v>
      </c>
      <c r="AD1666" s="11">
        <f t="shared" si="3964"/>
        <v>38067.000000000007</v>
      </c>
      <c r="AE1666" s="11">
        <f t="shared" si="3965"/>
        <v>40745.900000000009</v>
      </c>
      <c r="AF1666" s="11">
        <f t="shared" si="3966"/>
        <v>40745.900000000009</v>
      </c>
      <c r="AG1666" s="11">
        <f>AG1667</f>
        <v>0</v>
      </c>
      <c r="AH1666" s="11">
        <f t="shared" si="3967"/>
        <v>38067.000000000007</v>
      </c>
      <c r="AI1666" s="11">
        <f t="shared" si="3968"/>
        <v>40745.900000000009</v>
      </c>
      <c r="AJ1666" s="11">
        <f t="shared" si="3969"/>
        <v>40745.900000000009</v>
      </c>
      <c r="AK1666" s="11">
        <f>AK1667</f>
        <v>0</v>
      </c>
      <c r="AL1666" s="11">
        <f>AL1667</f>
        <v>0</v>
      </c>
      <c r="AM1666" s="11">
        <f>AM1667</f>
        <v>0</v>
      </c>
      <c r="AN1666" s="11">
        <f t="shared" si="3970"/>
        <v>38067.000000000007</v>
      </c>
      <c r="AO1666" s="11">
        <f t="shared" si="3971"/>
        <v>40745.900000000009</v>
      </c>
      <c r="AP1666" s="11">
        <f t="shared" si="3972"/>
        <v>40745.900000000009</v>
      </c>
      <c r="AQ1666" s="11">
        <f>AQ1667</f>
        <v>0</v>
      </c>
      <c r="AR1666" s="11">
        <f>AR1667</f>
        <v>0</v>
      </c>
      <c r="AS1666" s="11">
        <f>AS1667</f>
        <v>0</v>
      </c>
      <c r="AT1666" s="11">
        <f t="shared" si="3973"/>
        <v>38067.000000000007</v>
      </c>
      <c r="AU1666" s="11">
        <f t="shared" si="3974"/>
        <v>40745.900000000009</v>
      </c>
      <c r="AV1666" s="11">
        <f t="shared" si="3975"/>
        <v>40745.900000000009</v>
      </c>
      <c r="AW1666" s="11">
        <f>AW1667</f>
        <v>0</v>
      </c>
      <c r="AX1666" s="11">
        <f>AX1667</f>
        <v>0</v>
      </c>
      <c r="AY1666" s="11">
        <f>AY1667</f>
        <v>0</v>
      </c>
      <c r="AZ1666" s="11">
        <f t="shared" si="3976"/>
        <v>38067.000000000007</v>
      </c>
      <c r="BA1666" s="11">
        <f t="shared" si="3977"/>
        <v>40745.900000000009</v>
      </c>
      <c r="BB1666" s="11">
        <f t="shared" si="3978"/>
        <v>40745.900000000009</v>
      </c>
      <c r="BC1666" s="11">
        <f>BC1667</f>
        <v>0</v>
      </c>
      <c r="BD1666" s="11">
        <f>BD1667</f>
        <v>0</v>
      </c>
      <c r="BE1666" s="11">
        <f>BE1667</f>
        <v>0</v>
      </c>
      <c r="BF1666" s="11">
        <f t="shared" si="3979"/>
        <v>38067.000000000007</v>
      </c>
      <c r="BG1666" s="11">
        <f t="shared" si="3980"/>
        <v>40745.900000000009</v>
      </c>
      <c r="BH1666" s="11">
        <f t="shared" si="3981"/>
        <v>40745.900000000009</v>
      </c>
      <c r="BI1666" s="11">
        <f>BI1667</f>
        <v>0</v>
      </c>
      <c r="BJ1666" s="11">
        <f>BJ1667</f>
        <v>0</v>
      </c>
      <c r="BK1666" s="11">
        <f>BK1667</f>
        <v>0</v>
      </c>
      <c r="BL1666" s="11">
        <f t="shared" si="4148"/>
        <v>38067.000000000007</v>
      </c>
      <c r="BM1666" s="11">
        <f>BM1667</f>
        <v>0</v>
      </c>
      <c r="BN1666" s="43">
        <f t="shared" si="4019"/>
        <v>38067.000000000007</v>
      </c>
      <c r="BO1666" s="11">
        <f t="shared" si="4023"/>
        <v>40745.900000000009</v>
      </c>
      <c r="BP1666" s="11">
        <f>BP1667</f>
        <v>0</v>
      </c>
      <c r="BQ1666" s="43">
        <f t="shared" si="4020"/>
        <v>40745.900000000009</v>
      </c>
      <c r="BR1666" s="11">
        <f t="shared" si="4024"/>
        <v>40745.900000000009</v>
      </c>
      <c r="BS1666" s="11">
        <f>BS1667</f>
        <v>0</v>
      </c>
      <c r="BT1666" s="43">
        <f t="shared" si="4021"/>
        <v>40745.900000000009</v>
      </c>
      <c r="BU1666" s="11">
        <f>BU1667</f>
        <v>0</v>
      </c>
      <c r="BV1666" s="21"/>
      <c r="BW1666" s="21"/>
      <c r="BX1666" s="1" t="str">
        <f t="shared" si="4025"/>
        <v/>
      </c>
    </row>
    <row r="1667" spans="1:77" ht="46.8" customHeight="1" x14ac:dyDescent="0.3">
      <c r="A1667" s="62" t="s">
        <v>1070</v>
      </c>
      <c r="B1667" s="63">
        <v>100</v>
      </c>
      <c r="C1667" s="62" t="s">
        <v>43</v>
      </c>
      <c r="D1667" s="62" t="s">
        <v>358</v>
      </c>
      <c r="E1667" s="64" t="s">
        <v>1068</v>
      </c>
      <c r="F1667" s="11">
        <v>33720.700000000004</v>
      </c>
      <c r="G1667" s="11">
        <v>35404.600000000006</v>
      </c>
      <c r="H1667" s="11">
        <v>35404.600000000006</v>
      </c>
      <c r="I1667" s="11"/>
      <c r="J1667" s="11"/>
      <c r="K1667" s="11"/>
      <c r="L1667" s="11">
        <f t="shared" si="4075"/>
        <v>33720.700000000004</v>
      </c>
      <c r="M1667" s="11">
        <f t="shared" si="4076"/>
        <v>35404.600000000006</v>
      </c>
      <c r="N1667" s="11">
        <f t="shared" si="4077"/>
        <v>35404.600000000006</v>
      </c>
      <c r="O1667" s="11">
        <v>4346.3</v>
      </c>
      <c r="P1667" s="11">
        <v>5341.3</v>
      </c>
      <c r="Q1667" s="11">
        <v>5341.3</v>
      </c>
      <c r="R1667" s="11">
        <f t="shared" si="3958"/>
        <v>38067.000000000007</v>
      </c>
      <c r="S1667" s="11">
        <f t="shared" si="3959"/>
        <v>40745.900000000009</v>
      </c>
      <c r="T1667" s="11">
        <f t="shared" si="3960"/>
        <v>40745.900000000009</v>
      </c>
      <c r="U1667" s="11"/>
      <c r="V1667" s="11"/>
      <c r="W1667" s="11"/>
      <c r="X1667" s="11">
        <f t="shared" si="3961"/>
        <v>38067.000000000007</v>
      </c>
      <c r="Y1667" s="11">
        <f t="shared" si="3962"/>
        <v>40745.900000000009</v>
      </c>
      <c r="Z1667" s="11">
        <f t="shared" si="3963"/>
        <v>40745.900000000009</v>
      </c>
      <c r="AA1667" s="11"/>
      <c r="AB1667" s="11"/>
      <c r="AC1667" s="11"/>
      <c r="AD1667" s="11">
        <f t="shared" si="3964"/>
        <v>38067.000000000007</v>
      </c>
      <c r="AE1667" s="11">
        <f t="shared" si="3965"/>
        <v>40745.900000000009</v>
      </c>
      <c r="AF1667" s="11">
        <f t="shared" si="3966"/>
        <v>40745.900000000009</v>
      </c>
      <c r="AG1667" s="11"/>
      <c r="AH1667" s="11">
        <f t="shared" si="3967"/>
        <v>38067.000000000007</v>
      </c>
      <c r="AI1667" s="11">
        <f t="shared" si="3968"/>
        <v>40745.900000000009</v>
      </c>
      <c r="AJ1667" s="11">
        <f t="shared" si="3969"/>
        <v>40745.900000000009</v>
      </c>
      <c r="AK1667" s="11"/>
      <c r="AL1667" s="11"/>
      <c r="AM1667" s="11"/>
      <c r="AN1667" s="11">
        <f t="shared" si="3970"/>
        <v>38067.000000000007</v>
      </c>
      <c r="AO1667" s="11">
        <f t="shared" si="3971"/>
        <v>40745.900000000009</v>
      </c>
      <c r="AP1667" s="11">
        <f t="shared" si="3972"/>
        <v>40745.900000000009</v>
      </c>
      <c r="AQ1667" s="11"/>
      <c r="AR1667" s="11"/>
      <c r="AS1667" s="11"/>
      <c r="AT1667" s="11">
        <f t="shared" si="3973"/>
        <v>38067.000000000007</v>
      </c>
      <c r="AU1667" s="11">
        <f t="shared" si="3974"/>
        <v>40745.900000000009</v>
      </c>
      <c r="AV1667" s="11">
        <f t="shared" si="3975"/>
        <v>40745.900000000009</v>
      </c>
      <c r="AW1667" s="11"/>
      <c r="AX1667" s="11"/>
      <c r="AY1667" s="11"/>
      <c r="AZ1667" s="11">
        <f t="shared" si="3976"/>
        <v>38067.000000000007</v>
      </c>
      <c r="BA1667" s="11">
        <f t="shared" si="3977"/>
        <v>40745.900000000009</v>
      </c>
      <c r="BB1667" s="11">
        <f t="shared" si="3978"/>
        <v>40745.900000000009</v>
      </c>
      <c r="BC1667" s="11"/>
      <c r="BD1667" s="11"/>
      <c r="BE1667" s="11"/>
      <c r="BF1667" s="11">
        <f t="shared" si="3979"/>
        <v>38067.000000000007</v>
      </c>
      <c r="BG1667" s="11">
        <f t="shared" si="3980"/>
        <v>40745.900000000009</v>
      </c>
      <c r="BH1667" s="11">
        <f t="shared" si="3981"/>
        <v>40745.900000000009</v>
      </c>
      <c r="BI1667" s="11"/>
      <c r="BJ1667" s="11"/>
      <c r="BK1667" s="11"/>
      <c r="BL1667" s="11">
        <f t="shared" si="4148"/>
        <v>38067.000000000007</v>
      </c>
      <c r="BM1667" s="11"/>
      <c r="BN1667" s="43">
        <f t="shared" si="4019"/>
        <v>38067.000000000007</v>
      </c>
      <c r="BO1667" s="11">
        <f t="shared" si="4023"/>
        <v>40745.900000000009</v>
      </c>
      <c r="BP1667" s="11"/>
      <c r="BQ1667" s="43">
        <f t="shared" si="4020"/>
        <v>40745.900000000009</v>
      </c>
      <c r="BR1667" s="11">
        <f t="shared" si="4024"/>
        <v>40745.900000000009</v>
      </c>
      <c r="BS1667" s="11"/>
      <c r="BT1667" s="43">
        <f t="shared" si="4021"/>
        <v>40745.900000000009</v>
      </c>
      <c r="BU1667" s="11"/>
      <c r="BV1667" s="21"/>
      <c r="BW1667" s="21"/>
      <c r="BX1667" s="1" t="str">
        <f t="shared" si="4025"/>
        <v>0106</v>
      </c>
    </row>
    <row r="1668" spans="1:77" ht="31.2" customHeight="1" x14ac:dyDescent="0.3">
      <c r="A1668" s="62" t="s">
        <v>1070</v>
      </c>
      <c r="B1668" s="63" t="s">
        <v>64</v>
      </c>
      <c r="C1668" s="62"/>
      <c r="D1668" s="62"/>
      <c r="E1668" s="64" t="s">
        <v>65</v>
      </c>
      <c r="F1668" s="11">
        <f t="shared" ref="F1668:K1668" si="4151">F1669</f>
        <v>6751.3</v>
      </c>
      <c r="G1668" s="11">
        <f t="shared" si="4151"/>
        <v>6751.3</v>
      </c>
      <c r="H1668" s="11">
        <f t="shared" si="4151"/>
        <v>6751.3</v>
      </c>
      <c r="I1668" s="11">
        <f t="shared" si="4151"/>
        <v>53.2</v>
      </c>
      <c r="J1668" s="11">
        <f t="shared" si="4151"/>
        <v>53.2</v>
      </c>
      <c r="K1668" s="11">
        <f t="shared" si="4151"/>
        <v>53.2</v>
      </c>
      <c r="L1668" s="11">
        <f t="shared" si="4075"/>
        <v>6804.5</v>
      </c>
      <c r="M1668" s="11">
        <f t="shared" si="4076"/>
        <v>6804.5</v>
      </c>
      <c r="N1668" s="11">
        <f t="shared" si="4077"/>
        <v>6804.5</v>
      </c>
      <c r="O1668" s="11">
        <f>O1669</f>
        <v>0</v>
      </c>
      <c r="P1668" s="11">
        <f>P1669</f>
        <v>0</v>
      </c>
      <c r="Q1668" s="11">
        <f>Q1669</f>
        <v>0</v>
      </c>
      <c r="R1668" s="11">
        <f t="shared" si="3958"/>
        <v>6804.5</v>
      </c>
      <c r="S1668" s="11">
        <f t="shared" si="3959"/>
        <v>6804.5</v>
      </c>
      <c r="T1668" s="11">
        <f t="shared" si="3960"/>
        <v>6804.5</v>
      </c>
      <c r="U1668" s="11">
        <f>U1669</f>
        <v>0</v>
      </c>
      <c r="V1668" s="11">
        <f>V1669</f>
        <v>0</v>
      </c>
      <c r="W1668" s="11">
        <f>W1669</f>
        <v>0</v>
      </c>
      <c r="X1668" s="11">
        <f t="shared" si="3961"/>
        <v>6804.5</v>
      </c>
      <c r="Y1668" s="11">
        <f t="shared" si="3962"/>
        <v>6804.5</v>
      </c>
      <c r="Z1668" s="11">
        <f t="shared" si="3963"/>
        <v>6804.5</v>
      </c>
      <c r="AA1668" s="11">
        <f>AA1669</f>
        <v>0</v>
      </c>
      <c r="AB1668" s="11">
        <f>AB1669</f>
        <v>0</v>
      </c>
      <c r="AC1668" s="11">
        <f>AC1669</f>
        <v>0</v>
      </c>
      <c r="AD1668" s="11">
        <f t="shared" si="3964"/>
        <v>6804.5</v>
      </c>
      <c r="AE1668" s="11">
        <f t="shared" si="3965"/>
        <v>6804.5</v>
      </c>
      <c r="AF1668" s="11">
        <f t="shared" si="3966"/>
        <v>6804.5</v>
      </c>
      <c r="AG1668" s="11">
        <f>AG1669</f>
        <v>0</v>
      </c>
      <c r="AH1668" s="11">
        <f t="shared" si="3967"/>
        <v>6804.5</v>
      </c>
      <c r="AI1668" s="11">
        <f t="shared" si="3968"/>
        <v>6804.5</v>
      </c>
      <c r="AJ1668" s="11">
        <f t="shared" si="3969"/>
        <v>6804.5</v>
      </c>
      <c r="AK1668" s="11">
        <f>AK1669</f>
        <v>3274.4</v>
      </c>
      <c r="AL1668" s="11">
        <f>AL1669</f>
        <v>3417.6</v>
      </c>
      <c r="AM1668" s="11">
        <f>AM1669</f>
        <v>3417.6</v>
      </c>
      <c r="AN1668" s="11">
        <f t="shared" si="3970"/>
        <v>10078.9</v>
      </c>
      <c r="AO1668" s="11">
        <f t="shared" si="3971"/>
        <v>10222.1</v>
      </c>
      <c r="AP1668" s="11">
        <f t="shared" si="3972"/>
        <v>10222.1</v>
      </c>
      <c r="AQ1668" s="11">
        <f>AQ1669</f>
        <v>0</v>
      </c>
      <c r="AR1668" s="11">
        <f>AR1669</f>
        <v>0</v>
      </c>
      <c r="AS1668" s="11">
        <f>AS1669</f>
        <v>0</v>
      </c>
      <c r="AT1668" s="11">
        <f t="shared" si="3973"/>
        <v>10078.9</v>
      </c>
      <c r="AU1668" s="11">
        <f t="shared" si="3974"/>
        <v>10222.1</v>
      </c>
      <c r="AV1668" s="11">
        <f t="shared" si="3975"/>
        <v>10222.1</v>
      </c>
      <c r="AW1668" s="11">
        <f>AW1669</f>
        <v>0</v>
      </c>
      <c r="AX1668" s="11">
        <f>AX1669</f>
        <v>0</v>
      </c>
      <c r="AY1668" s="11">
        <f>AY1669</f>
        <v>0</v>
      </c>
      <c r="AZ1668" s="11">
        <f t="shared" si="3976"/>
        <v>10078.9</v>
      </c>
      <c r="BA1668" s="11">
        <f t="shared" si="3977"/>
        <v>10222.1</v>
      </c>
      <c r="BB1668" s="11">
        <f t="shared" si="3978"/>
        <v>10222.1</v>
      </c>
      <c r="BC1668" s="11">
        <f>BC1669</f>
        <v>0</v>
      </c>
      <c r="BD1668" s="11">
        <f>BD1669</f>
        <v>0</v>
      </c>
      <c r="BE1668" s="11">
        <f>BE1669</f>
        <v>0</v>
      </c>
      <c r="BF1668" s="11">
        <f t="shared" si="3979"/>
        <v>10078.9</v>
      </c>
      <c r="BG1668" s="11">
        <f t="shared" si="3980"/>
        <v>10222.1</v>
      </c>
      <c r="BH1668" s="11">
        <f t="shared" si="3981"/>
        <v>10222.1</v>
      </c>
      <c r="BI1668" s="11">
        <f>BI1669</f>
        <v>0</v>
      </c>
      <c r="BJ1668" s="11">
        <f>BJ1669</f>
        <v>0</v>
      </c>
      <c r="BK1668" s="11">
        <f>BK1669</f>
        <v>0</v>
      </c>
      <c r="BL1668" s="11">
        <f t="shared" si="4148"/>
        <v>10078.9</v>
      </c>
      <c r="BM1668" s="11">
        <f>BM1669</f>
        <v>0</v>
      </c>
      <c r="BN1668" s="43">
        <f t="shared" si="4019"/>
        <v>10078.9</v>
      </c>
      <c r="BO1668" s="11">
        <f t="shared" si="4023"/>
        <v>10222.1</v>
      </c>
      <c r="BP1668" s="11">
        <f>BP1669</f>
        <v>0</v>
      </c>
      <c r="BQ1668" s="43">
        <f t="shared" si="4020"/>
        <v>10222.1</v>
      </c>
      <c r="BR1668" s="11">
        <f t="shared" si="4024"/>
        <v>10222.1</v>
      </c>
      <c r="BS1668" s="11">
        <f>BS1669</f>
        <v>0</v>
      </c>
      <c r="BT1668" s="43">
        <f t="shared" si="4021"/>
        <v>10222.1</v>
      </c>
      <c r="BU1668" s="11">
        <f>BU1669</f>
        <v>0</v>
      </c>
      <c r="BV1668" s="21"/>
      <c r="BW1668" s="21"/>
      <c r="BX1668" s="1" t="str">
        <f t="shared" si="4025"/>
        <v/>
      </c>
    </row>
    <row r="1669" spans="1:77" ht="46.8" customHeight="1" x14ac:dyDescent="0.3">
      <c r="A1669" s="62" t="s">
        <v>1070</v>
      </c>
      <c r="B1669" s="63">
        <v>200</v>
      </c>
      <c r="C1669" s="62" t="s">
        <v>43</v>
      </c>
      <c r="D1669" s="62" t="s">
        <v>358</v>
      </c>
      <c r="E1669" s="64" t="s">
        <v>1068</v>
      </c>
      <c r="F1669" s="11">
        <v>6751.3</v>
      </c>
      <c r="G1669" s="11">
        <v>6751.3</v>
      </c>
      <c r="H1669" s="11">
        <v>6751.3</v>
      </c>
      <c r="I1669" s="11">
        <v>53.2</v>
      </c>
      <c r="J1669" s="11">
        <v>53.2</v>
      </c>
      <c r="K1669" s="11">
        <v>53.2</v>
      </c>
      <c r="L1669" s="11">
        <f t="shared" si="4075"/>
        <v>6804.5</v>
      </c>
      <c r="M1669" s="11">
        <f t="shared" si="4076"/>
        <v>6804.5</v>
      </c>
      <c r="N1669" s="11">
        <f t="shared" si="4077"/>
        <v>6804.5</v>
      </c>
      <c r="O1669" s="11"/>
      <c r="P1669" s="11"/>
      <c r="Q1669" s="11"/>
      <c r="R1669" s="11">
        <f t="shared" si="3958"/>
        <v>6804.5</v>
      </c>
      <c r="S1669" s="11">
        <f t="shared" si="3959"/>
        <v>6804.5</v>
      </c>
      <c r="T1669" s="11">
        <f t="shared" si="3960"/>
        <v>6804.5</v>
      </c>
      <c r="U1669" s="11"/>
      <c r="V1669" s="11"/>
      <c r="W1669" s="11"/>
      <c r="X1669" s="11">
        <f t="shared" si="3961"/>
        <v>6804.5</v>
      </c>
      <c r="Y1669" s="11">
        <f t="shared" si="3962"/>
        <v>6804.5</v>
      </c>
      <c r="Z1669" s="11">
        <f t="shared" si="3963"/>
        <v>6804.5</v>
      </c>
      <c r="AA1669" s="11"/>
      <c r="AB1669" s="11"/>
      <c r="AC1669" s="11"/>
      <c r="AD1669" s="11">
        <f t="shared" si="3964"/>
        <v>6804.5</v>
      </c>
      <c r="AE1669" s="11">
        <f t="shared" si="3965"/>
        <v>6804.5</v>
      </c>
      <c r="AF1669" s="11">
        <f t="shared" si="3966"/>
        <v>6804.5</v>
      </c>
      <c r="AG1669" s="11"/>
      <c r="AH1669" s="11">
        <f t="shared" si="3967"/>
        <v>6804.5</v>
      </c>
      <c r="AI1669" s="11">
        <f t="shared" si="3968"/>
        <v>6804.5</v>
      </c>
      <c r="AJ1669" s="11">
        <f t="shared" si="3969"/>
        <v>6804.5</v>
      </c>
      <c r="AK1669" s="11">
        <v>3274.4</v>
      </c>
      <c r="AL1669" s="11">
        <v>3417.6</v>
      </c>
      <c r="AM1669" s="11">
        <v>3417.6</v>
      </c>
      <c r="AN1669" s="11">
        <f t="shared" si="3970"/>
        <v>10078.9</v>
      </c>
      <c r="AO1669" s="11">
        <f t="shared" si="3971"/>
        <v>10222.1</v>
      </c>
      <c r="AP1669" s="11">
        <f t="shared" si="3972"/>
        <v>10222.1</v>
      </c>
      <c r="AQ1669" s="11"/>
      <c r="AR1669" s="11"/>
      <c r="AS1669" s="11"/>
      <c r="AT1669" s="11">
        <f t="shared" si="3973"/>
        <v>10078.9</v>
      </c>
      <c r="AU1669" s="11">
        <f t="shared" si="3974"/>
        <v>10222.1</v>
      </c>
      <c r="AV1669" s="11">
        <f t="shared" si="3975"/>
        <v>10222.1</v>
      </c>
      <c r="AW1669" s="11"/>
      <c r="AX1669" s="11"/>
      <c r="AY1669" s="11"/>
      <c r="AZ1669" s="11">
        <f t="shared" si="3976"/>
        <v>10078.9</v>
      </c>
      <c r="BA1669" s="11">
        <f t="shared" si="3977"/>
        <v>10222.1</v>
      </c>
      <c r="BB1669" s="11">
        <f t="shared" si="3978"/>
        <v>10222.1</v>
      </c>
      <c r="BC1669" s="11"/>
      <c r="BD1669" s="11"/>
      <c r="BE1669" s="11"/>
      <c r="BF1669" s="11">
        <f t="shared" si="3979"/>
        <v>10078.9</v>
      </c>
      <c r="BG1669" s="11">
        <f t="shared" si="3980"/>
        <v>10222.1</v>
      </c>
      <c r="BH1669" s="11">
        <f t="shared" si="3981"/>
        <v>10222.1</v>
      </c>
      <c r="BI1669" s="11"/>
      <c r="BJ1669" s="11"/>
      <c r="BK1669" s="11"/>
      <c r="BL1669" s="11">
        <f t="shared" si="4148"/>
        <v>10078.9</v>
      </c>
      <c r="BM1669" s="11"/>
      <c r="BN1669" s="43">
        <f t="shared" si="4019"/>
        <v>10078.9</v>
      </c>
      <c r="BO1669" s="11">
        <f t="shared" si="4023"/>
        <v>10222.1</v>
      </c>
      <c r="BP1669" s="11"/>
      <c r="BQ1669" s="43">
        <f t="shared" si="4020"/>
        <v>10222.1</v>
      </c>
      <c r="BR1669" s="11">
        <f t="shared" si="4024"/>
        <v>10222.1</v>
      </c>
      <c r="BS1669" s="11"/>
      <c r="BT1669" s="43">
        <f t="shared" si="4021"/>
        <v>10222.1</v>
      </c>
      <c r="BU1669" s="11"/>
      <c r="BV1669" s="21"/>
      <c r="BW1669" s="21">
        <v>40</v>
      </c>
      <c r="BX1669" s="1" t="str">
        <f t="shared" si="4025"/>
        <v>0106</v>
      </c>
    </row>
    <row r="1670" spans="1:77" ht="15.6" customHeight="1" x14ac:dyDescent="0.3">
      <c r="A1670" s="62" t="s">
        <v>1070</v>
      </c>
      <c r="B1670" s="63" t="s">
        <v>58</v>
      </c>
      <c r="C1670" s="62"/>
      <c r="D1670" s="62"/>
      <c r="E1670" s="64" t="s">
        <v>59</v>
      </c>
      <c r="F1670" s="11">
        <f t="shared" ref="F1670:K1670" si="4152">F1671</f>
        <v>66.3</v>
      </c>
      <c r="G1670" s="11">
        <f t="shared" si="4152"/>
        <v>66.3</v>
      </c>
      <c r="H1670" s="11">
        <f t="shared" si="4152"/>
        <v>66.3</v>
      </c>
      <c r="I1670" s="11">
        <f t="shared" si="4152"/>
        <v>0</v>
      </c>
      <c r="J1670" s="11">
        <f t="shared" si="4152"/>
        <v>0</v>
      </c>
      <c r="K1670" s="11">
        <f t="shared" si="4152"/>
        <v>0</v>
      </c>
      <c r="L1670" s="11">
        <f t="shared" si="4075"/>
        <v>66.3</v>
      </c>
      <c r="M1670" s="11">
        <f t="shared" si="4076"/>
        <v>66.3</v>
      </c>
      <c r="N1670" s="11">
        <f t="shared" si="4077"/>
        <v>66.3</v>
      </c>
      <c r="O1670" s="11">
        <f>O1671</f>
        <v>0</v>
      </c>
      <c r="P1670" s="11">
        <f>P1671</f>
        <v>0</v>
      </c>
      <c r="Q1670" s="11">
        <f>Q1671</f>
        <v>0</v>
      </c>
      <c r="R1670" s="11">
        <f t="shared" si="3958"/>
        <v>66.3</v>
      </c>
      <c r="S1670" s="11">
        <f t="shared" si="3959"/>
        <v>66.3</v>
      </c>
      <c r="T1670" s="11">
        <f t="shared" si="3960"/>
        <v>66.3</v>
      </c>
      <c r="U1670" s="11">
        <f>U1671</f>
        <v>0</v>
      </c>
      <c r="V1670" s="11">
        <f>V1671</f>
        <v>0</v>
      </c>
      <c r="W1670" s="11">
        <f>W1671</f>
        <v>0</v>
      </c>
      <c r="X1670" s="11">
        <f t="shared" si="3961"/>
        <v>66.3</v>
      </c>
      <c r="Y1670" s="11">
        <f t="shared" si="3962"/>
        <v>66.3</v>
      </c>
      <c r="Z1670" s="11">
        <f t="shared" si="3963"/>
        <v>66.3</v>
      </c>
      <c r="AA1670" s="11">
        <f>AA1671</f>
        <v>0</v>
      </c>
      <c r="AB1670" s="11">
        <f>AB1671</f>
        <v>0</v>
      </c>
      <c r="AC1670" s="11">
        <f>AC1671</f>
        <v>0</v>
      </c>
      <c r="AD1670" s="11">
        <f t="shared" si="3964"/>
        <v>66.3</v>
      </c>
      <c r="AE1670" s="11">
        <f t="shared" si="3965"/>
        <v>66.3</v>
      </c>
      <c r="AF1670" s="11">
        <f t="shared" si="3966"/>
        <v>66.3</v>
      </c>
      <c r="AG1670" s="11">
        <f>AG1671</f>
        <v>0</v>
      </c>
      <c r="AH1670" s="11">
        <f t="shared" si="3967"/>
        <v>66.3</v>
      </c>
      <c r="AI1670" s="11">
        <f t="shared" si="3968"/>
        <v>66.3</v>
      </c>
      <c r="AJ1670" s="11">
        <f t="shared" si="3969"/>
        <v>66.3</v>
      </c>
      <c r="AK1670" s="11">
        <f>AK1671</f>
        <v>0</v>
      </c>
      <c r="AL1670" s="11">
        <f>AL1671</f>
        <v>0</v>
      </c>
      <c r="AM1670" s="11">
        <f>AM1671</f>
        <v>0</v>
      </c>
      <c r="AN1670" s="11">
        <f t="shared" si="3970"/>
        <v>66.3</v>
      </c>
      <c r="AO1670" s="11">
        <f t="shared" si="3971"/>
        <v>66.3</v>
      </c>
      <c r="AP1670" s="11">
        <f t="shared" si="3972"/>
        <v>66.3</v>
      </c>
      <c r="AQ1670" s="11">
        <f>AQ1671</f>
        <v>0</v>
      </c>
      <c r="AR1670" s="11">
        <f>AR1671</f>
        <v>0</v>
      </c>
      <c r="AS1670" s="11">
        <f>AS1671</f>
        <v>0</v>
      </c>
      <c r="AT1670" s="11">
        <f t="shared" si="3973"/>
        <v>66.3</v>
      </c>
      <c r="AU1670" s="11">
        <f t="shared" si="3974"/>
        <v>66.3</v>
      </c>
      <c r="AV1670" s="11">
        <f t="shared" si="3975"/>
        <v>66.3</v>
      </c>
      <c r="AW1670" s="11">
        <f>AW1671</f>
        <v>0</v>
      </c>
      <c r="AX1670" s="11">
        <f>AX1671</f>
        <v>0</v>
      </c>
      <c r="AY1670" s="11">
        <f>AY1671</f>
        <v>0</v>
      </c>
      <c r="AZ1670" s="11">
        <f t="shared" si="3976"/>
        <v>66.3</v>
      </c>
      <c r="BA1670" s="11">
        <f t="shared" si="3977"/>
        <v>66.3</v>
      </c>
      <c r="BB1670" s="11">
        <f t="shared" si="3978"/>
        <v>66.3</v>
      </c>
      <c r="BC1670" s="11">
        <f>BC1671</f>
        <v>0</v>
      </c>
      <c r="BD1670" s="11">
        <f>BD1671</f>
        <v>0</v>
      </c>
      <c r="BE1670" s="11">
        <f>BE1671</f>
        <v>0</v>
      </c>
      <c r="BF1670" s="11">
        <f t="shared" si="3979"/>
        <v>66.3</v>
      </c>
      <c r="BG1670" s="11">
        <f t="shared" si="3980"/>
        <v>66.3</v>
      </c>
      <c r="BH1670" s="11">
        <f t="shared" si="3981"/>
        <v>66.3</v>
      </c>
      <c r="BI1670" s="11">
        <f>BI1671</f>
        <v>0</v>
      </c>
      <c r="BJ1670" s="11">
        <f>BJ1671</f>
        <v>0</v>
      </c>
      <c r="BK1670" s="11">
        <f>BK1671</f>
        <v>0</v>
      </c>
      <c r="BL1670" s="11">
        <f t="shared" si="4148"/>
        <v>66.3</v>
      </c>
      <c r="BM1670" s="11">
        <f>BM1671</f>
        <v>0</v>
      </c>
      <c r="BN1670" s="43">
        <f t="shared" si="4019"/>
        <v>66.3</v>
      </c>
      <c r="BO1670" s="11">
        <f t="shared" si="4023"/>
        <v>66.3</v>
      </c>
      <c r="BP1670" s="11">
        <f>BP1671</f>
        <v>0</v>
      </c>
      <c r="BQ1670" s="43">
        <f t="shared" si="4020"/>
        <v>66.3</v>
      </c>
      <c r="BR1670" s="11">
        <f t="shared" si="4024"/>
        <v>66.3</v>
      </c>
      <c r="BS1670" s="11">
        <f>BS1671</f>
        <v>0</v>
      </c>
      <c r="BT1670" s="43">
        <f t="shared" si="4021"/>
        <v>66.3</v>
      </c>
      <c r="BU1670" s="11">
        <f>BU1671</f>
        <v>0</v>
      </c>
      <c r="BV1670" s="21"/>
      <c r="BW1670" s="21"/>
      <c r="BX1670" s="1" t="str">
        <f t="shared" si="4025"/>
        <v/>
      </c>
    </row>
    <row r="1671" spans="1:77" ht="46.8" customHeight="1" x14ac:dyDescent="0.3">
      <c r="A1671" s="62" t="s">
        <v>1070</v>
      </c>
      <c r="B1671" s="63">
        <v>800</v>
      </c>
      <c r="C1671" s="62" t="s">
        <v>43</v>
      </c>
      <c r="D1671" s="62" t="s">
        <v>358</v>
      </c>
      <c r="E1671" s="64" t="s">
        <v>1068</v>
      </c>
      <c r="F1671" s="11">
        <v>66.3</v>
      </c>
      <c r="G1671" s="11">
        <v>66.3</v>
      </c>
      <c r="H1671" s="11">
        <v>66.3</v>
      </c>
      <c r="I1671" s="11"/>
      <c r="J1671" s="11"/>
      <c r="K1671" s="11"/>
      <c r="L1671" s="11">
        <f t="shared" si="4075"/>
        <v>66.3</v>
      </c>
      <c r="M1671" s="11">
        <f t="shared" si="4076"/>
        <v>66.3</v>
      </c>
      <c r="N1671" s="11">
        <f t="shared" si="4077"/>
        <v>66.3</v>
      </c>
      <c r="O1671" s="11"/>
      <c r="P1671" s="11"/>
      <c r="Q1671" s="11"/>
      <c r="R1671" s="11">
        <f t="shared" si="3958"/>
        <v>66.3</v>
      </c>
      <c r="S1671" s="11">
        <f t="shared" si="3959"/>
        <v>66.3</v>
      </c>
      <c r="T1671" s="11">
        <f t="shared" si="3960"/>
        <v>66.3</v>
      </c>
      <c r="U1671" s="11"/>
      <c r="V1671" s="11"/>
      <c r="W1671" s="11"/>
      <c r="X1671" s="11">
        <f t="shared" si="3961"/>
        <v>66.3</v>
      </c>
      <c r="Y1671" s="11">
        <f t="shared" si="3962"/>
        <v>66.3</v>
      </c>
      <c r="Z1671" s="11">
        <f t="shared" si="3963"/>
        <v>66.3</v>
      </c>
      <c r="AA1671" s="11"/>
      <c r="AB1671" s="11"/>
      <c r="AC1671" s="11"/>
      <c r="AD1671" s="11">
        <f t="shared" si="3964"/>
        <v>66.3</v>
      </c>
      <c r="AE1671" s="11">
        <f t="shared" si="3965"/>
        <v>66.3</v>
      </c>
      <c r="AF1671" s="11">
        <f t="shared" si="3966"/>
        <v>66.3</v>
      </c>
      <c r="AG1671" s="11"/>
      <c r="AH1671" s="11">
        <f t="shared" si="3967"/>
        <v>66.3</v>
      </c>
      <c r="AI1671" s="11">
        <f t="shared" si="3968"/>
        <v>66.3</v>
      </c>
      <c r="AJ1671" s="11">
        <f t="shared" si="3969"/>
        <v>66.3</v>
      </c>
      <c r="AK1671" s="11"/>
      <c r="AL1671" s="11"/>
      <c r="AM1671" s="11"/>
      <c r="AN1671" s="11">
        <f t="shared" si="3970"/>
        <v>66.3</v>
      </c>
      <c r="AO1671" s="11">
        <f t="shared" si="3971"/>
        <v>66.3</v>
      </c>
      <c r="AP1671" s="11">
        <f t="shared" si="3972"/>
        <v>66.3</v>
      </c>
      <c r="AQ1671" s="11"/>
      <c r="AR1671" s="11"/>
      <c r="AS1671" s="11"/>
      <c r="AT1671" s="11">
        <f t="shared" si="3973"/>
        <v>66.3</v>
      </c>
      <c r="AU1671" s="11">
        <f t="shared" si="3974"/>
        <v>66.3</v>
      </c>
      <c r="AV1671" s="11">
        <f t="shared" si="3975"/>
        <v>66.3</v>
      </c>
      <c r="AW1671" s="11"/>
      <c r="AX1671" s="11"/>
      <c r="AY1671" s="11"/>
      <c r="AZ1671" s="11">
        <f t="shared" si="3976"/>
        <v>66.3</v>
      </c>
      <c r="BA1671" s="11">
        <f t="shared" si="3977"/>
        <v>66.3</v>
      </c>
      <c r="BB1671" s="11">
        <f t="shared" si="3978"/>
        <v>66.3</v>
      </c>
      <c r="BC1671" s="11"/>
      <c r="BD1671" s="11"/>
      <c r="BE1671" s="11"/>
      <c r="BF1671" s="11">
        <f t="shared" si="3979"/>
        <v>66.3</v>
      </c>
      <c r="BG1671" s="11">
        <f t="shared" si="3980"/>
        <v>66.3</v>
      </c>
      <c r="BH1671" s="11">
        <f t="shared" si="3981"/>
        <v>66.3</v>
      </c>
      <c r="BI1671" s="11"/>
      <c r="BJ1671" s="11"/>
      <c r="BK1671" s="11"/>
      <c r="BL1671" s="11">
        <f t="shared" si="4148"/>
        <v>66.3</v>
      </c>
      <c r="BM1671" s="11"/>
      <c r="BN1671" s="43">
        <f t="shared" si="4019"/>
        <v>66.3</v>
      </c>
      <c r="BO1671" s="11">
        <f t="shared" si="4023"/>
        <v>66.3</v>
      </c>
      <c r="BP1671" s="11"/>
      <c r="BQ1671" s="43">
        <f t="shared" si="4020"/>
        <v>66.3</v>
      </c>
      <c r="BR1671" s="11">
        <f t="shared" si="4024"/>
        <v>66.3</v>
      </c>
      <c r="BS1671" s="11"/>
      <c r="BT1671" s="43">
        <f t="shared" si="4021"/>
        <v>66.3</v>
      </c>
      <c r="BU1671" s="11"/>
      <c r="BV1671" s="21"/>
      <c r="BW1671" s="21"/>
      <c r="BX1671" s="1" t="str">
        <f t="shared" si="4025"/>
        <v>0106</v>
      </c>
    </row>
    <row r="1672" spans="1:77" s="69" customFormat="1" ht="31.2" customHeight="1" x14ac:dyDescent="0.3">
      <c r="A1672" s="56" t="s">
        <v>1071</v>
      </c>
      <c r="B1672" s="57"/>
      <c r="C1672" s="56"/>
      <c r="D1672" s="56"/>
      <c r="E1672" s="58" t="s">
        <v>1072</v>
      </c>
      <c r="F1672" s="15">
        <f t="shared" ref="F1672:K1672" si="4153">F1673+F1677+F1685+F1695</f>
        <v>1173308.3999999999</v>
      </c>
      <c r="G1672" s="15">
        <f t="shared" si="4153"/>
        <v>1148871.5</v>
      </c>
      <c r="H1672" s="15">
        <f t="shared" si="4153"/>
        <v>1151931.6000000001</v>
      </c>
      <c r="I1672" s="15">
        <f t="shared" si="4153"/>
        <v>4694.7</v>
      </c>
      <c r="J1672" s="15">
        <f t="shared" si="4153"/>
        <v>4839.6000000000004</v>
      </c>
      <c r="K1672" s="15">
        <f t="shared" si="4153"/>
        <v>4839.6000000000004</v>
      </c>
      <c r="L1672" s="15">
        <f t="shared" si="4075"/>
        <v>1178003.0999999999</v>
      </c>
      <c r="M1672" s="15">
        <f t="shared" si="4076"/>
        <v>1153711.1000000001</v>
      </c>
      <c r="N1672" s="15">
        <f t="shared" si="4077"/>
        <v>1156771.2000000002</v>
      </c>
      <c r="O1672" s="15">
        <f>O1673+O1677+O1685+O1695</f>
        <v>170064.14799999999</v>
      </c>
      <c r="P1672" s="15">
        <f>P1673+P1677+P1685+P1695</f>
        <v>197513.8</v>
      </c>
      <c r="Q1672" s="15">
        <f>Q1673+Q1677+Q1685+Q1695</f>
        <v>197513.8</v>
      </c>
      <c r="R1672" s="15">
        <f t="shared" si="3958"/>
        <v>1348067.2479999999</v>
      </c>
      <c r="S1672" s="15">
        <f t="shared" si="3959"/>
        <v>1351224.9000000001</v>
      </c>
      <c r="T1672" s="15">
        <f t="shared" si="3960"/>
        <v>1354285.0000000002</v>
      </c>
      <c r="U1672" s="15">
        <f>U1673+U1677+U1685+U1695</f>
        <v>0</v>
      </c>
      <c r="V1672" s="15">
        <f>V1673+V1677+V1685+V1695</f>
        <v>0</v>
      </c>
      <c r="W1672" s="15">
        <f>W1673+W1677+W1685+W1695</f>
        <v>0</v>
      </c>
      <c r="X1672" s="15">
        <f t="shared" si="3961"/>
        <v>1348067.2479999999</v>
      </c>
      <c r="Y1672" s="15">
        <f t="shared" si="3962"/>
        <v>1351224.9000000001</v>
      </c>
      <c r="Z1672" s="15">
        <f t="shared" si="3963"/>
        <v>1354285.0000000002</v>
      </c>
      <c r="AA1672" s="15">
        <f>AA1673+AA1677+AA1685+AA1695</f>
        <v>-635.6</v>
      </c>
      <c r="AB1672" s="15">
        <f>AB1673+AB1677+AB1685+AB1695</f>
        <v>0</v>
      </c>
      <c r="AC1672" s="15">
        <f>AC1673+AC1677+AC1685+AC1695</f>
        <v>0</v>
      </c>
      <c r="AD1672" s="15">
        <f t="shared" si="3964"/>
        <v>1347431.6479999998</v>
      </c>
      <c r="AE1672" s="15">
        <f t="shared" si="3965"/>
        <v>1351224.9000000001</v>
      </c>
      <c r="AF1672" s="15">
        <f t="shared" si="3966"/>
        <v>1354285.0000000002</v>
      </c>
      <c r="AG1672" s="15">
        <f>AG1673+AG1677+AG1685+AG1695</f>
        <v>0</v>
      </c>
      <c r="AH1672" s="15">
        <f t="shared" si="3967"/>
        <v>1347431.6479999998</v>
      </c>
      <c r="AI1672" s="15">
        <f t="shared" si="3968"/>
        <v>1351224.9000000001</v>
      </c>
      <c r="AJ1672" s="15">
        <f t="shared" si="3969"/>
        <v>1354285.0000000002</v>
      </c>
      <c r="AK1672" s="15">
        <f>AK1673+AK1677+AK1685+AK1695</f>
        <v>4925.95</v>
      </c>
      <c r="AL1672" s="15">
        <f>AL1673+AL1677+AL1685+AL1695</f>
        <v>0</v>
      </c>
      <c r="AM1672" s="15">
        <f>AM1673+AM1677+AM1685+AM1695</f>
        <v>0</v>
      </c>
      <c r="AN1672" s="15">
        <f t="shared" si="3970"/>
        <v>1352357.5979999998</v>
      </c>
      <c r="AO1672" s="15">
        <f t="shared" si="3971"/>
        <v>1351224.9000000001</v>
      </c>
      <c r="AP1672" s="15">
        <f t="shared" si="3972"/>
        <v>1354285.0000000002</v>
      </c>
      <c r="AQ1672" s="15">
        <f>AQ1673+AQ1677+AQ1685+AQ1695</f>
        <v>0</v>
      </c>
      <c r="AR1672" s="15">
        <f>AR1673+AR1677+AR1685+AR1695</f>
        <v>0</v>
      </c>
      <c r="AS1672" s="15">
        <f>AS1673+AS1677+AS1685+AS1695</f>
        <v>0</v>
      </c>
      <c r="AT1672" s="15">
        <f t="shared" si="3973"/>
        <v>1352357.5979999998</v>
      </c>
      <c r="AU1672" s="15">
        <f t="shared" si="3974"/>
        <v>1351224.9000000001</v>
      </c>
      <c r="AV1672" s="15">
        <f t="shared" si="3975"/>
        <v>1354285.0000000002</v>
      </c>
      <c r="AW1672" s="15">
        <f>AW1673+AW1677+AW1685+AW1695</f>
        <v>0</v>
      </c>
      <c r="AX1672" s="15">
        <f>AX1673+AX1677+AX1685+AX1695</f>
        <v>0</v>
      </c>
      <c r="AY1672" s="15">
        <f>AY1673+AY1677+AY1685+AY1695</f>
        <v>0</v>
      </c>
      <c r="AZ1672" s="15">
        <f t="shared" si="3976"/>
        <v>1352357.5979999998</v>
      </c>
      <c r="BA1672" s="15">
        <f t="shared" si="3977"/>
        <v>1351224.9000000001</v>
      </c>
      <c r="BB1672" s="15">
        <f t="shared" si="3978"/>
        <v>1354285.0000000002</v>
      </c>
      <c r="BC1672" s="15">
        <f>BC1673+BC1677+BC1685+BC1695</f>
        <v>0</v>
      </c>
      <c r="BD1672" s="15">
        <f>BD1673+BD1677+BD1685+BD1695</f>
        <v>0</v>
      </c>
      <c r="BE1672" s="15">
        <f>BE1673+BE1677+BE1685+BE1695</f>
        <v>0</v>
      </c>
      <c r="BF1672" s="15">
        <f t="shared" si="3979"/>
        <v>1352357.5979999998</v>
      </c>
      <c r="BG1672" s="15">
        <f t="shared" si="3980"/>
        <v>1351224.9000000001</v>
      </c>
      <c r="BH1672" s="15">
        <f t="shared" si="3981"/>
        <v>1354285.0000000002</v>
      </c>
      <c r="BI1672" s="15">
        <f>BI1673+BI1677+BI1685+BI1695</f>
        <v>877.101</v>
      </c>
      <c r="BJ1672" s="15">
        <f>BJ1673+BJ1677+BJ1685+BJ1695</f>
        <v>0</v>
      </c>
      <c r="BK1672" s="15">
        <f>BK1673+BK1677+BK1685+BK1695</f>
        <v>0</v>
      </c>
      <c r="BL1672" s="15">
        <f t="shared" si="4148"/>
        <v>1353234.6989999998</v>
      </c>
      <c r="BM1672" s="15">
        <f>BM1673+BM1677+BM1685+BM1695</f>
        <v>0</v>
      </c>
      <c r="BN1672" s="67">
        <f t="shared" si="4019"/>
        <v>1353234.6989999998</v>
      </c>
      <c r="BO1672" s="15">
        <f t="shared" si="4023"/>
        <v>1351224.9000000001</v>
      </c>
      <c r="BP1672" s="15">
        <f>BP1673+BP1677+BP1685+BP1695</f>
        <v>0</v>
      </c>
      <c r="BQ1672" s="67">
        <f t="shared" si="4020"/>
        <v>1351224.9000000001</v>
      </c>
      <c r="BR1672" s="15">
        <f t="shared" si="4024"/>
        <v>1354285.0000000002</v>
      </c>
      <c r="BS1672" s="15">
        <f>BS1673+BS1677+BS1685+BS1695</f>
        <v>0</v>
      </c>
      <c r="BT1672" s="67">
        <f t="shared" si="4021"/>
        <v>1354285.0000000002</v>
      </c>
      <c r="BU1672" s="15">
        <f>BU1673+BU1677+BU1685+BU1695</f>
        <v>0</v>
      </c>
      <c r="BV1672" s="16"/>
      <c r="BW1672" s="16"/>
      <c r="BX1672" s="12" t="str">
        <f t="shared" si="4025"/>
        <v/>
      </c>
      <c r="BY1672" s="12"/>
    </row>
    <row r="1673" spans="1:77" s="70" customFormat="1" ht="15.6" customHeight="1" x14ac:dyDescent="0.3">
      <c r="A1673" s="59" t="s">
        <v>1073</v>
      </c>
      <c r="B1673" s="60"/>
      <c r="C1673" s="59"/>
      <c r="D1673" s="59"/>
      <c r="E1673" s="61" t="s">
        <v>1074</v>
      </c>
      <c r="F1673" s="18">
        <f t="shared" ref="F1673:F1677" si="4154">F1674</f>
        <v>8439.7999999999993</v>
      </c>
      <c r="G1673" s="18">
        <f t="shared" ref="G1673:G1677" si="4155">G1674</f>
        <v>8699.2999999999993</v>
      </c>
      <c r="H1673" s="18">
        <f t="shared" ref="H1673:H1677" si="4156">H1674</f>
        <v>8699.2999999999993</v>
      </c>
      <c r="I1673" s="18">
        <f t="shared" ref="I1673:I1677" si="4157">I1674</f>
        <v>0</v>
      </c>
      <c r="J1673" s="18">
        <f t="shared" ref="J1673:J1677" si="4158">J1674</f>
        <v>0</v>
      </c>
      <c r="K1673" s="18">
        <f t="shared" ref="K1673:K1677" si="4159">K1674</f>
        <v>0</v>
      </c>
      <c r="L1673" s="18">
        <f t="shared" si="4075"/>
        <v>8439.7999999999993</v>
      </c>
      <c r="M1673" s="18">
        <f t="shared" si="4076"/>
        <v>8699.2999999999993</v>
      </c>
      <c r="N1673" s="18">
        <f t="shared" si="4077"/>
        <v>8699.2999999999993</v>
      </c>
      <c r="O1673" s="18">
        <f t="shared" ref="O1673:O1677" si="4160">O1674</f>
        <v>1086.0999999999999</v>
      </c>
      <c r="P1673" s="18">
        <f t="shared" ref="P1673:P1677" si="4161">P1674</f>
        <v>1304.8</v>
      </c>
      <c r="Q1673" s="18">
        <f t="shared" ref="Q1673:Q1677" si="4162">Q1674</f>
        <v>1304.8</v>
      </c>
      <c r="R1673" s="18">
        <f t="shared" si="3958"/>
        <v>9525.9</v>
      </c>
      <c r="S1673" s="18">
        <f t="shared" si="3959"/>
        <v>10004.099999999999</v>
      </c>
      <c r="T1673" s="18">
        <f t="shared" si="3960"/>
        <v>10004.099999999999</v>
      </c>
      <c r="U1673" s="18">
        <f t="shared" ref="U1673:U1677" si="4163">U1674</f>
        <v>0</v>
      </c>
      <c r="V1673" s="18">
        <f t="shared" ref="V1673:V1677" si="4164">V1674</f>
        <v>0</v>
      </c>
      <c r="W1673" s="18">
        <f t="shared" ref="W1673:W1677" si="4165">W1674</f>
        <v>0</v>
      </c>
      <c r="X1673" s="18">
        <f t="shared" si="3961"/>
        <v>9525.9</v>
      </c>
      <c r="Y1673" s="18">
        <f t="shared" si="3962"/>
        <v>10004.099999999999</v>
      </c>
      <c r="Z1673" s="18">
        <f t="shared" si="3963"/>
        <v>10004.099999999999</v>
      </c>
      <c r="AA1673" s="18">
        <f t="shared" ref="AA1673:AA1677" si="4166">AA1674</f>
        <v>0</v>
      </c>
      <c r="AB1673" s="18">
        <f t="shared" ref="AB1673:AB1677" si="4167">AB1674</f>
        <v>0</v>
      </c>
      <c r="AC1673" s="18">
        <f t="shared" ref="AC1673:AC1677" si="4168">AC1674</f>
        <v>0</v>
      </c>
      <c r="AD1673" s="18">
        <f t="shared" si="3964"/>
        <v>9525.9</v>
      </c>
      <c r="AE1673" s="18">
        <f t="shared" si="3965"/>
        <v>10004.099999999999</v>
      </c>
      <c r="AF1673" s="18">
        <f t="shared" si="3966"/>
        <v>10004.099999999999</v>
      </c>
      <c r="AG1673" s="18">
        <f t="shared" ref="AG1673:AG1677" si="4169">AG1674</f>
        <v>0</v>
      </c>
      <c r="AH1673" s="18">
        <f t="shared" si="3967"/>
        <v>9525.9</v>
      </c>
      <c r="AI1673" s="18">
        <f t="shared" si="3968"/>
        <v>10004.099999999999</v>
      </c>
      <c r="AJ1673" s="18">
        <f t="shared" si="3969"/>
        <v>10004.099999999999</v>
      </c>
      <c r="AK1673" s="18">
        <f t="shared" ref="AK1673:AK1677" si="4170">AK1674</f>
        <v>0</v>
      </c>
      <c r="AL1673" s="18">
        <f t="shared" ref="AL1673:AL1677" si="4171">AL1674</f>
        <v>0</v>
      </c>
      <c r="AM1673" s="18">
        <f t="shared" ref="AM1673:AM1677" si="4172">AM1674</f>
        <v>0</v>
      </c>
      <c r="AN1673" s="18">
        <f t="shared" si="3970"/>
        <v>9525.9</v>
      </c>
      <c r="AO1673" s="18">
        <f t="shared" si="3971"/>
        <v>10004.099999999999</v>
      </c>
      <c r="AP1673" s="18">
        <f t="shared" si="3972"/>
        <v>10004.099999999999</v>
      </c>
      <c r="AQ1673" s="18">
        <f t="shared" ref="AQ1673:AQ1677" si="4173">AQ1674</f>
        <v>0</v>
      </c>
      <c r="AR1673" s="18">
        <f t="shared" ref="AR1673:AR1677" si="4174">AR1674</f>
        <v>0</v>
      </c>
      <c r="AS1673" s="18">
        <f t="shared" ref="AS1673:AS1677" si="4175">AS1674</f>
        <v>0</v>
      </c>
      <c r="AT1673" s="18">
        <f t="shared" si="3973"/>
        <v>9525.9</v>
      </c>
      <c r="AU1673" s="18">
        <f t="shared" si="3974"/>
        <v>10004.099999999999</v>
      </c>
      <c r="AV1673" s="18">
        <f t="shared" si="3975"/>
        <v>10004.099999999999</v>
      </c>
      <c r="AW1673" s="18">
        <f t="shared" ref="AW1673:AW1677" si="4176">AW1674</f>
        <v>0</v>
      </c>
      <c r="AX1673" s="18">
        <f t="shared" ref="AX1673:AX1677" si="4177">AX1674</f>
        <v>0</v>
      </c>
      <c r="AY1673" s="18">
        <f t="shared" ref="AY1673:AY1677" si="4178">AY1674</f>
        <v>0</v>
      </c>
      <c r="AZ1673" s="18">
        <f t="shared" si="3976"/>
        <v>9525.9</v>
      </c>
      <c r="BA1673" s="18">
        <f t="shared" si="3977"/>
        <v>10004.099999999999</v>
      </c>
      <c r="BB1673" s="18">
        <f t="shared" si="3978"/>
        <v>10004.099999999999</v>
      </c>
      <c r="BC1673" s="18">
        <f t="shared" ref="BC1673:BC1677" si="4179">BC1674</f>
        <v>0</v>
      </c>
      <c r="BD1673" s="18">
        <f t="shared" ref="BD1673:BD1677" si="4180">BD1674</f>
        <v>0</v>
      </c>
      <c r="BE1673" s="18">
        <f t="shared" ref="BE1673:BE1677" si="4181">BE1674</f>
        <v>0</v>
      </c>
      <c r="BF1673" s="18">
        <f t="shared" si="3979"/>
        <v>9525.9</v>
      </c>
      <c r="BG1673" s="18">
        <f t="shared" si="3980"/>
        <v>10004.099999999999</v>
      </c>
      <c r="BH1673" s="18">
        <f t="shared" si="3981"/>
        <v>10004.099999999999</v>
      </c>
      <c r="BI1673" s="18">
        <f t="shared" ref="BI1673:BI1677" si="4182">BI1674</f>
        <v>0</v>
      </c>
      <c r="BJ1673" s="18">
        <f t="shared" ref="BJ1673:BJ1677" si="4183">BJ1674</f>
        <v>0</v>
      </c>
      <c r="BK1673" s="18">
        <f t="shared" ref="BK1673:BK1677" si="4184">BK1674</f>
        <v>0</v>
      </c>
      <c r="BL1673" s="18">
        <f t="shared" si="4148"/>
        <v>9525.9</v>
      </c>
      <c r="BM1673" s="18">
        <f t="shared" ref="BM1673:BM1677" si="4185">BM1674</f>
        <v>0</v>
      </c>
      <c r="BN1673" s="68">
        <f t="shared" si="4019"/>
        <v>9525.9</v>
      </c>
      <c r="BO1673" s="18">
        <f t="shared" si="4023"/>
        <v>10004.099999999999</v>
      </c>
      <c r="BP1673" s="18">
        <f t="shared" ref="BP1673:BU1677" si="4186">BP1674</f>
        <v>0</v>
      </c>
      <c r="BQ1673" s="68">
        <f t="shared" si="4020"/>
        <v>10004.099999999999</v>
      </c>
      <c r="BR1673" s="18">
        <f t="shared" si="4024"/>
        <v>10004.099999999999</v>
      </c>
      <c r="BS1673" s="18">
        <f t="shared" si="4186"/>
        <v>0</v>
      </c>
      <c r="BT1673" s="68">
        <f t="shared" si="4021"/>
        <v>10004.099999999999</v>
      </c>
      <c r="BU1673" s="18">
        <f t="shared" si="4186"/>
        <v>0</v>
      </c>
      <c r="BV1673" s="19"/>
      <c r="BW1673" s="19"/>
      <c r="BX1673" s="17" t="str">
        <f t="shared" si="4025"/>
        <v/>
      </c>
      <c r="BY1673" s="17"/>
    </row>
    <row r="1674" spans="1:77" ht="31.2" customHeight="1" x14ac:dyDescent="0.3">
      <c r="A1674" s="62" t="s">
        <v>1075</v>
      </c>
      <c r="B1674" s="63"/>
      <c r="C1674" s="62"/>
      <c r="D1674" s="62"/>
      <c r="E1674" s="64" t="s">
        <v>195</v>
      </c>
      <c r="F1674" s="11">
        <f t="shared" si="4154"/>
        <v>8439.7999999999993</v>
      </c>
      <c r="G1674" s="11">
        <f t="shared" si="4155"/>
        <v>8699.2999999999993</v>
      </c>
      <c r="H1674" s="11">
        <f t="shared" si="4156"/>
        <v>8699.2999999999993</v>
      </c>
      <c r="I1674" s="11">
        <f t="shared" si="4157"/>
        <v>0</v>
      </c>
      <c r="J1674" s="11">
        <f t="shared" si="4158"/>
        <v>0</v>
      </c>
      <c r="K1674" s="11">
        <f t="shared" si="4159"/>
        <v>0</v>
      </c>
      <c r="L1674" s="11">
        <f t="shared" si="4075"/>
        <v>8439.7999999999993</v>
      </c>
      <c r="M1674" s="11">
        <f t="shared" si="4076"/>
        <v>8699.2999999999993</v>
      </c>
      <c r="N1674" s="11">
        <f t="shared" si="4077"/>
        <v>8699.2999999999993</v>
      </c>
      <c r="O1674" s="11">
        <f t="shared" si="4160"/>
        <v>1086.0999999999999</v>
      </c>
      <c r="P1674" s="11">
        <f t="shared" si="4161"/>
        <v>1304.8</v>
      </c>
      <c r="Q1674" s="11">
        <f t="shared" si="4162"/>
        <v>1304.8</v>
      </c>
      <c r="R1674" s="11">
        <f t="shared" ref="R1674:R1725" si="4187">L1674+O1674</f>
        <v>9525.9</v>
      </c>
      <c r="S1674" s="11">
        <f t="shared" ref="S1674:S1725" si="4188">M1674+P1674</f>
        <v>10004.099999999999</v>
      </c>
      <c r="T1674" s="11">
        <f t="shared" ref="T1674:T1725" si="4189">N1674+Q1674</f>
        <v>10004.099999999999</v>
      </c>
      <c r="U1674" s="11">
        <f t="shared" si="4163"/>
        <v>0</v>
      </c>
      <c r="V1674" s="11">
        <f t="shared" si="4164"/>
        <v>0</v>
      </c>
      <c r="W1674" s="11">
        <f t="shared" si="4165"/>
        <v>0</v>
      </c>
      <c r="X1674" s="11">
        <f t="shared" ref="X1674:X1725" si="4190">R1674+U1674</f>
        <v>9525.9</v>
      </c>
      <c r="Y1674" s="11">
        <f t="shared" ref="Y1674:Y1725" si="4191">S1674+V1674</f>
        <v>10004.099999999999</v>
      </c>
      <c r="Z1674" s="11">
        <f t="shared" ref="Z1674:Z1725" si="4192">T1674+W1674</f>
        <v>10004.099999999999</v>
      </c>
      <c r="AA1674" s="11">
        <f t="shared" si="4166"/>
        <v>0</v>
      </c>
      <c r="AB1674" s="11">
        <f t="shared" si="4167"/>
        <v>0</v>
      </c>
      <c r="AC1674" s="11">
        <f t="shared" si="4168"/>
        <v>0</v>
      </c>
      <c r="AD1674" s="11">
        <f t="shared" ref="AD1674:AD1725" si="4193">X1674+AA1674</f>
        <v>9525.9</v>
      </c>
      <c r="AE1674" s="11">
        <f t="shared" ref="AE1674:AE1725" si="4194">Y1674+AB1674</f>
        <v>10004.099999999999</v>
      </c>
      <c r="AF1674" s="11">
        <f t="shared" ref="AF1674:AF1725" si="4195">Z1674+AC1674</f>
        <v>10004.099999999999</v>
      </c>
      <c r="AG1674" s="11">
        <f t="shared" si="4169"/>
        <v>0</v>
      </c>
      <c r="AH1674" s="11">
        <f t="shared" ref="AH1674:AH1725" si="4196">AD1674+AG1674</f>
        <v>9525.9</v>
      </c>
      <c r="AI1674" s="11">
        <f t="shared" ref="AI1674:AI1725" si="4197">AE1674</f>
        <v>10004.099999999999</v>
      </c>
      <c r="AJ1674" s="11">
        <f t="shared" ref="AJ1674:AJ1725" si="4198">AF1674</f>
        <v>10004.099999999999</v>
      </c>
      <c r="AK1674" s="11">
        <f t="shared" si="4170"/>
        <v>0</v>
      </c>
      <c r="AL1674" s="11">
        <f t="shared" si="4171"/>
        <v>0</v>
      </c>
      <c r="AM1674" s="11">
        <f t="shared" si="4172"/>
        <v>0</v>
      </c>
      <c r="AN1674" s="11">
        <f t="shared" ref="AN1674:AN1725" si="4199">AH1674+AK1674</f>
        <v>9525.9</v>
      </c>
      <c r="AO1674" s="11">
        <f t="shared" ref="AO1674:AO1725" si="4200">AI1674+AL1674</f>
        <v>10004.099999999999</v>
      </c>
      <c r="AP1674" s="11">
        <f t="shared" ref="AP1674:AP1725" si="4201">AJ1674+AM1674</f>
        <v>10004.099999999999</v>
      </c>
      <c r="AQ1674" s="11">
        <f t="shared" si="4173"/>
        <v>0</v>
      </c>
      <c r="AR1674" s="11">
        <f t="shared" si="4174"/>
        <v>0</v>
      </c>
      <c r="AS1674" s="11">
        <f t="shared" si="4175"/>
        <v>0</v>
      </c>
      <c r="AT1674" s="11">
        <f t="shared" ref="AT1674:AT1725" si="4202">AN1674+AQ1674</f>
        <v>9525.9</v>
      </c>
      <c r="AU1674" s="11">
        <f t="shared" ref="AU1674:AU1725" si="4203">AO1674+AR1674</f>
        <v>10004.099999999999</v>
      </c>
      <c r="AV1674" s="11">
        <f t="shared" ref="AV1674:AV1725" si="4204">AP1674+AS1674</f>
        <v>10004.099999999999</v>
      </c>
      <c r="AW1674" s="11">
        <f t="shared" si="4176"/>
        <v>0</v>
      </c>
      <c r="AX1674" s="11">
        <f t="shared" si="4177"/>
        <v>0</v>
      </c>
      <c r="AY1674" s="11">
        <f t="shared" si="4178"/>
        <v>0</v>
      </c>
      <c r="AZ1674" s="11">
        <f t="shared" ref="AZ1674:AZ1725" si="4205">AT1674+AW1674</f>
        <v>9525.9</v>
      </c>
      <c r="BA1674" s="11">
        <f t="shared" ref="BA1674:BA1725" si="4206">AU1674+AX1674</f>
        <v>10004.099999999999</v>
      </c>
      <c r="BB1674" s="11">
        <f t="shared" ref="BB1674:BB1725" si="4207">AV1674+AY1674</f>
        <v>10004.099999999999</v>
      </c>
      <c r="BC1674" s="11">
        <f t="shared" si="4179"/>
        <v>0</v>
      </c>
      <c r="BD1674" s="11">
        <f t="shared" si="4180"/>
        <v>0</v>
      </c>
      <c r="BE1674" s="11">
        <f t="shared" si="4181"/>
        <v>0</v>
      </c>
      <c r="BF1674" s="11">
        <f t="shared" ref="BF1674:BF1725" si="4208">AZ1674+BC1674</f>
        <v>9525.9</v>
      </c>
      <c r="BG1674" s="11">
        <f t="shared" ref="BG1674:BG1725" si="4209">BA1674+BD1674</f>
        <v>10004.099999999999</v>
      </c>
      <c r="BH1674" s="11">
        <f t="shared" ref="BH1674:BH1725" si="4210">BB1674+BE1674</f>
        <v>10004.099999999999</v>
      </c>
      <c r="BI1674" s="11">
        <f t="shared" si="4182"/>
        <v>0</v>
      </c>
      <c r="BJ1674" s="11">
        <f t="shared" si="4183"/>
        <v>0</v>
      </c>
      <c r="BK1674" s="11">
        <f t="shared" si="4184"/>
        <v>0</v>
      </c>
      <c r="BL1674" s="11">
        <f t="shared" si="4148"/>
        <v>9525.9</v>
      </c>
      <c r="BM1674" s="11">
        <f t="shared" si="4185"/>
        <v>0</v>
      </c>
      <c r="BN1674" s="43">
        <f t="shared" si="4019"/>
        <v>9525.9</v>
      </c>
      <c r="BO1674" s="11">
        <f t="shared" si="4023"/>
        <v>10004.099999999999</v>
      </c>
      <c r="BP1674" s="11">
        <f t="shared" si="4186"/>
        <v>0</v>
      </c>
      <c r="BQ1674" s="43">
        <f t="shared" si="4020"/>
        <v>10004.099999999999</v>
      </c>
      <c r="BR1674" s="11">
        <f t="shared" si="4024"/>
        <v>10004.099999999999</v>
      </c>
      <c r="BS1674" s="11">
        <f t="shared" si="4186"/>
        <v>0</v>
      </c>
      <c r="BT1674" s="43">
        <f t="shared" si="4021"/>
        <v>10004.099999999999</v>
      </c>
      <c r="BU1674" s="11">
        <f t="shared" si="4186"/>
        <v>0</v>
      </c>
      <c r="BV1674" s="21"/>
      <c r="BW1674" s="21"/>
      <c r="BX1674" s="1" t="str">
        <f t="shared" si="4025"/>
        <v/>
      </c>
    </row>
    <row r="1675" spans="1:77" ht="78" customHeight="1" x14ac:dyDescent="0.3">
      <c r="A1675" s="62" t="s">
        <v>1075</v>
      </c>
      <c r="B1675" s="63" t="s">
        <v>167</v>
      </c>
      <c r="C1675" s="62"/>
      <c r="D1675" s="62"/>
      <c r="E1675" s="64" t="s">
        <v>168</v>
      </c>
      <c r="F1675" s="11">
        <f t="shared" si="4154"/>
        <v>8439.7999999999993</v>
      </c>
      <c r="G1675" s="11">
        <f t="shared" si="4155"/>
        <v>8699.2999999999993</v>
      </c>
      <c r="H1675" s="11">
        <f t="shared" si="4156"/>
        <v>8699.2999999999993</v>
      </c>
      <c r="I1675" s="11">
        <f t="shared" si="4157"/>
        <v>0</v>
      </c>
      <c r="J1675" s="11">
        <f t="shared" si="4158"/>
        <v>0</v>
      </c>
      <c r="K1675" s="11">
        <f t="shared" si="4159"/>
        <v>0</v>
      </c>
      <c r="L1675" s="11">
        <f t="shared" si="4075"/>
        <v>8439.7999999999993</v>
      </c>
      <c r="M1675" s="11">
        <f t="shared" si="4076"/>
        <v>8699.2999999999993</v>
      </c>
      <c r="N1675" s="11">
        <f t="shared" si="4077"/>
        <v>8699.2999999999993</v>
      </c>
      <c r="O1675" s="11">
        <f t="shared" si="4160"/>
        <v>1086.0999999999999</v>
      </c>
      <c r="P1675" s="11">
        <f t="shared" si="4161"/>
        <v>1304.8</v>
      </c>
      <c r="Q1675" s="11">
        <f t="shared" si="4162"/>
        <v>1304.8</v>
      </c>
      <c r="R1675" s="11">
        <f t="shared" si="4187"/>
        <v>9525.9</v>
      </c>
      <c r="S1675" s="11">
        <f t="shared" si="4188"/>
        <v>10004.099999999999</v>
      </c>
      <c r="T1675" s="11">
        <f t="shared" si="4189"/>
        <v>10004.099999999999</v>
      </c>
      <c r="U1675" s="11">
        <f t="shared" si="4163"/>
        <v>0</v>
      </c>
      <c r="V1675" s="11">
        <f t="shared" si="4164"/>
        <v>0</v>
      </c>
      <c r="W1675" s="11">
        <f t="shared" si="4165"/>
        <v>0</v>
      </c>
      <c r="X1675" s="11">
        <f t="shared" si="4190"/>
        <v>9525.9</v>
      </c>
      <c r="Y1675" s="11">
        <f t="shared" si="4191"/>
        <v>10004.099999999999</v>
      </c>
      <c r="Z1675" s="11">
        <f t="shared" si="4192"/>
        <v>10004.099999999999</v>
      </c>
      <c r="AA1675" s="11">
        <f t="shared" si="4166"/>
        <v>0</v>
      </c>
      <c r="AB1675" s="11">
        <f t="shared" si="4167"/>
        <v>0</v>
      </c>
      <c r="AC1675" s="11">
        <f t="shared" si="4168"/>
        <v>0</v>
      </c>
      <c r="AD1675" s="11">
        <f t="shared" si="4193"/>
        <v>9525.9</v>
      </c>
      <c r="AE1675" s="11">
        <f t="shared" si="4194"/>
        <v>10004.099999999999</v>
      </c>
      <c r="AF1675" s="11">
        <f t="shared" si="4195"/>
        <v>10004.099999999999</v>
      </c>
      <c r="AG1675" s="11">
        <f t="shared" si="4169"/>
        <v>0</v>
      </c>
      <c r="AH1675" s="11">
        <f t="shared" si="4196"/>
        <v>9525.9</v>
      </c>
      <c r="AI1675" s="11">
        <f t="shared" si="4197"/>
        <v>10004.099999999999</v>
      </c>
      <c r="AJ1675" s="11">
        <f t="shared" si="4198"/>
        <v>10004.099999999999</v>
      </c>
      <c r="AK1675" s="11">
        <f t="shared" si="4170"/>
        <v>0</v>
      </c>
      <c r="AL1675" s="11">
        <f t="shared" si="4171"/>
        <v>0</v>
      </c>
      <c r="AM1675" s="11">
        <f t="shared" si="4172"/>
        <v>0</v>
      </c>
      <c r="AN1675" s="11">
        <f t="shared" si="4199"/>
        <v>9525.9</v>
      </c>
      <c r="AO1675" s="11">
        <f t="shared" si="4200"/>
        <v>10004.099999999999</v>
      </c>
      <c r="AP1675" s="11">
        <f t="shared" si="4201"/>
        <v>10004.099999999999</v>
      </c>
      <c r="AQ1675" s="11">
        <f t="shared" si="4173"/>
        <v>0</v>
      </c>
      <c r="AR1675" s="11">
        <f t="shared" si="4174"/>
        <v>0</v>
      </c>
      <c r="AS1675" s="11">
        <f t="shared" si="4175"/>
        <v>0</v>
      </c>
      <c r="AT1675" s="11">
        <f t="shared" si="4202"/>
        <v>9525.9</v>
      </c>
      <c r="AU1675" s="11">
        <f t="shared" si="4203"/>
        <v>10004.099999999999</v>
      </c>
      <c r="AV1675" s="11">
        <f t="shared" si="4204"/>
        <v>10004.099999999999</v>
      </c>
      <c r="AW1675" s="11">
        <f t="shared" si="4176"/>
        <v>0</v>
      </c>
      <c r="AX1675" s="11">
        <f t="shared" si="4177"/>
        <v>0</v>
      </c>
      <c r="AY1675" s="11">
        <f t="shared" si="4178"/>
        <v>0</v>
      </c>
      <c r="AZ1675" s="11">
        <f t="shared" si="4205"/>
        <v>9525.9</v>
      </c>
      <c r="BA1675" s="11">
        <f t="shared" si="4206"/>
        <v>10004.099999999999</v>
      </c>
      <c r="BB1675" s="11">
        <f t="shared" si="4207"/>
        <v>10004.099999999999</v>
      </c>
      <c r="BC1675" s="11">
        <f t="shared" si="4179"/>
        <v>0</v>
      </c>
      <c r="BD1675" s="11">
        <f t="shared" si="4180"/>
        <v>0</v>
      </c>
      <c r="BE1675" s="11">
        <f t="shared" si="4181"/>
        <v>0</v>
      </c>
      <c r="BF1675" s="11">
        <f t="shared" si="4208"/>
        <v>9525.9</v>
      </c>
      <c r="BG1675" s="11">
        <f t="shared" si="4209"/>
        <v>10004.099999999999</v>
      </c>
      <c r="BH1675" s="11">
        <f t="shared" si="4210"/>
        <v>10004.099999999999</v>
      </c>
      <c r="BI1675" s="11">
        <f t="shared" si="4182"/>
        <v>0</v>
      </c>
      <c r="BJ1675" s="11">
        <f t="shared" si="4183"/>
        <v>0</v>
      </c>
      <c r="BK1675" s="11">
        <f t="shared" si="4184"/>
        <v>0</v>
      </c>
      <c r="BL1675" s="11">
        <f t="shared" si="4148"/>
        <v>9525.9</v>
      </c>
      <c r="BM1675" s="11">
        <f t="shared" si="4185"/>
        <v>0</v>
      </c>
      <c r="BN1675" s="43">
        <f t="shared" si="4019"/>
        <v>9525.9</v>
      </c>
      <c r="BO1675" s="11">
        <f t="shared" si="4023"/>
        <v>10004.099999999999</v>
      </c>
      <c r="BP1675" s="11">
        <f t="shared" si="4186"/>
        <v>0</v>
      </c>
      <c r="BQ1675" s="43">
        <f t="shared" si="4020"/>
        <v>10004.099999999999</v>
      </c>
      <c r="BR1675" s="11">
        <f t="shared" si="4024"/>
        <v>10004.099999999999</v>
      </c>
      <c r="BS1675" s="11">
        <f t="shared" si="4186"/>
        <v>0</v>
      </c>
      <c r="BT1675" s="43">
        <f t="shared" si="4021"/>
        <v>10004.099999999999</v>
      </c>
      <c r="BU1675" s="11">
        <f t="shared" si="4186"/>
        <v>0</v>
      </c>
      <c r="BV1675" s="21"/>
      <c r="BW1675" s="21"/>
      <c r="BX1675" s="1" t="str">
        <f t="shared" si="4025"/>
        <v/>
      </c>
    </row>
    <row r="1676" spans="1:77" ht="46.8" customHeight="1" x14ac:dyDescent="0.3">
      <c r="A1676" s="62" t="s">
        <v>1075</v>
      </c>
      <c r="B1676" s="63">
        <v>100</v>
      </c>
      <c r="C1676" s="62" t="s">
        <v>43</v>
      </c>
      <c r="D1676" s="62" t="s">
        <v>323</v>
      </c>
      <c r="E1676" s="64" t="s">
        <v>1076</v>
      </c>
      <c r="F1676" s="11">
        <v>8439.7999999999993</v>
      </c>
      <c r="G1676" s="11">
        <v>8699.2999999999993</v>
      </c>
      <c r="H1676" s="11">
        <v>8699.2999999999993</v>
      </c>
      <c r="I1676" s="11"/>
      <c r="J1676" s="11"/>
      <c r="K1676" s="11"/>
      <c r="L1676" s="11">
        <f t="shared" si="4075"/>
        <v>8439.7999999999993</v>
      </c>
      <c r="M1676" s="11">
        <f t="shared" si="4076"/>
        <v>8699.2999999999993</v>
      </c>
      <c r="N1676" s="11">
        <f t="shared" si="4077"/>
        <v>8699.2999999999993</v>
      </c>
      <c r="O1676" s="11">
        <v>1086.0999999999999</v>
      </c>
      <c r="P1676" s="11">
        <v>1304.8</v>
      </c>
      <c r="Q1676" s="11">
        <v>1304.8</v>
      </c>
      <c r="R1676" s="11">
        <f t="shared" si="4187"/>
        <v>9525.9</v>
      </c>
      <c r="S1676" s="11">
        <f t="shared" si="4188"/>
        <v>10004.099999999999</v>
      </c>
      <c r="T1676" s="11">
        <f t="shared" si="4189"/>
        <v>10004.099999999999</v>
      </c>
      <c r="U1676" s="11"/>
      <c r="V1676" s="11"/>
      <c r="W1676" s="11"/>
      <c r="X1676" s="11">
        <f t="shared" si="4190"/>
        <v>9525.9</v>
      </c>
      <c r="Y1676" s="11">
        <f t="shared" si="4191"/>
        <v>10004.099999999999</v>
      </c>
      <c r="Z1676" s="11">
        <f t="shared" si="4192"/>
        <v>10004.099999999999</v>
      </c>
      <c r="AA1676" s="11"/>
      <c r="AB1676" s="11"/>
      <c r="AC1676" s="11"/>
      <c r="AD1676" s="11">
        <f t="shared" si="4193"/>
        <v>9525.9</v>
      </c>
      <c r="AE1676" s="11">
        <f t="shared" si="4194"/>
        <v>10004.099999999999</v>
      </c>
      <c r="AF1676" s="11">
        <f t="shared" si="4195"/>
        <v>10004.099999999999</v>
      </c>
      <c r="AG1676" s="11"/>
      <c r="AH1676" s="11">
        <f t="shared" si="4196"/>
        <v>9525.9</v>
      </c>
      <c r="AI1676" s="11">
        <f t="shared" si="4197"/>
        <v>10004.099999999999</v>
      </c>
      <c r="AJ1676" s="11">
        <f t="shared" si="4198"/>
        <v>10004.099999999999</v>
      </c>
      <c r="AK1676" s="11"/>
      <c r="AL1676" s="11"/>
      <c r="AM1676" s="11"/>
      <c r="AN1676" s="11">
        <f t="shared" si="4199"/>
        <v>9525.9</v>
      </c>
      <c r="AO1676" s="11">
        <f t="shared" si="4200"/>
        <v>10004.099999999999</v>
      </c>
      <c r="AP1676" s="11">
        <f t="shared" si="4201"/>
        <v>10004.099999999999</v>
      </c>
      <c r="AQ1676" s="11"/>
      <c r="AR1676" s="11"/>
      <c r="AS1676" s="11"/>
      <c r="AT1676" s="11">
        <f t="shared" si="4202"/>
        <v>9525.9</v>
      </c>
      <c r="AU1676" s="11">
        <f t="shared" si="4203"/>
        <v>10004.099999999999</v>
      </c>
      <c r="AV1676" s="11">
        <f t="shared" si="4204"/>
        <v>10004.099999999999</v>
      </c>
      <c r="AW1676" s="11"/>
      <c r="AX1676" s="11"/>
      <c r="AY1676" s="11"/>
      <c r="AZ1676" s="11">
        <f t="shared" si="4205"/>
        <v>9525.9</v>
      </c>
      <c r="BA1676" s="11">
        <f t="shared" si="4206"/>
        <v>10004.099999999999</v>
      </c>
      <c r="BB1676" s="11">
        <f t="shared" si="4207"/>
        <v>10004.099999999999</v>
      </c>
      <c r="BC1676" s="11"/>
      <c r="BD1676" s="11"/>
      <c r="BE1676" s="11"/>
      <c r="BF1676" s="11">
        <f t="shared" si="4208"/>
        <v>9525.9</v>
      </c>
      <c r="BG1676" s="11">
        <f t="shared" si="4209"/>
        <v>10004.099999999999</v>
      </c>
      <c r="BH1676" s="11">
        <f t="shared" si="4210"/>
        <v>10004.099999999999</v>
      </c>
      <c r="BI1676" s="11"/>
      <c r="BJ1676" s="11"/>
      <c r="BK1676" s="11"/>
      <c r="BL1676" s="11">
        <f t="shared" si="4148"/>
        <v>9525.9</v>
      </c>
      <c r="BM1676" s="11"/>
      <c r="BN1676" s="43">
        <f t="shared" si="4019"/>
        <v>9525.9</v>
      </c>
      <c r="BO1676" s="11">
        <f t="shared" si="4023"/>
        <v>10004.099999999999</v>
      </c>
      <c r="BP1676" s="11"/>
      <c r="BQ1676" s="43">
        <f t="shared" si="4020"/>
        <v>10004.099999999999</v>
      </c>
      <c r="BR1676" s="11">
        <f t="shared" si="4024"/>
        <v>10004.099999999999</v>
      </c>
      <c r="BS1676" s="11"/>
      <c r="BT1676" s="43">
        <f t="shared" si="4021"/>
        <v>10004.099999999999</v>
      </c>
      <c r="BU1676" s="11"/>
      <c r="BV1676" s="21"/>
      <c r="BW1676" s="21"/>
      <c r="BX1676" s="1" t="str">
        <f t="shared" si="4025"/>
        <v>0102</v>
      </c>
    </row>
    <row r="1677" spans="1:77" s="70" customFormat="1" ht="31.2" customHeight="1" x14ac:dyDescent="0.3">
      <c r="A1677" s="59" t="s">
        <v>1077</v>
      </c>
      <c r="B1677" s="60"/>
      <c r="C1677" s="59"/>
      <c r="D1677" s="59"/>
      <c r="E1677" s="61" t="s">
        <v>1078</v>
      </c>
      <c r="F1677" s="18">
        <f t="shared" si="4154"/>
        <v>456821.50000000006</v>
      </c>
      <c r="G1677" s="18">
        <f t="shared" si="4155"/>
        <v>467821.9</v>
      </c>
      <c r="H1677" s="18">
        <f t="shared" si="4156"/>
        <v>467821.9</v>
      </c>
      <c r="I1677" s="18">
        <f t="shared" si="4157"/>
        <v>4694.7</v>
      </c>
      <c r="J1677" s="18">
        <f t="shared" si="4158"/>
        <v>4839.6000000000004</v>
      </c>
      <c r="K1677" s="18">
        <f t="shared" si="4159"/>
        <v>4839.6000000000004</v>
      </c>
      <c r="L1677" s="18">
        <f t="shared" si="4075"/>
        <v>461516.20000000007</v>
      </c>
      <c r="M1677" s="18">
        <f t="shared" si="4076"/>
        <v>472661.5</v>
      </c>
      <c r="N1677" s="18">
        <f t="shared" si="4077"/>
        <v>472661.5</v>
      </c>
      <c r="O1677" s="18">
        <f t="shared" si="4160"/>
        <v>64459.399999999987</v>
      </c>
      <c r="P1677" s="18">
        <f t="shared" si="4161"/>
        <v>79066.099999999991</v>
      </c>
      <c r="Q1677" s="18">
        <f t="shared" si="4162"/>
        <v>79066.099999999991</v>
      </c>
      <c r="R1677" s="18">
        <f t="shared" si="4187"/>
        <v>525975.60000000009</v>
      </c>
      <c r="S1677" s="18">
        <f t="shared" si="4188"/>
        <v>551727.6</v>
      </c>
      <c r="T1677" s="18">
        <f t="shared" si="4189"/>
        <v>551727.6</v>
      </c>
      <c r="U1677" s="18">
        <f t="shared" si="4163"/>
        <v>0</v>
      </c>
      <c r="V1677" s="18">
        <f t="shared" si="4164"/>
        <v>0</v>
      </c>
      <c r="W1677" s="18">
        <f t="shared" si="4165"/>
        <v>0</v>
      </c>
      <c r="X1677" s="18">
        <f t="shared" si="4190"/>
        <v>525975.60000000009</v>
      </c>
      <c r="Y1677" s="18">
        <f t="shared" si="4191"/>
        <v>551727.6</v>
      </c>
      <c r="Z1677" s="18">
        <f t="shared" si="4192"/>
        <v>551727.6</v>
      </c>
      <c r="AA1677" s="18">
        <f t="shared" si="4166"/>
        <v>0</v>
      </c>
      <c r="AB1677" s="18">
        <f t="shared" si="4167"/>
        <v>0</v>
      </c>
      <c r="AC1677" s="18">
        <f t="shared" si="4168"/>
        <v>0</v>
      </c>
      <c r="AD1677" s="18">
        <f t="shared" si="4193"/>
        <v>525975.60000000009</v>
      </c>
      <c r="AE1677" s="18">
        <f t="shared" si="4194"/>
        <v>551727.6</v>
      </c>
      <c r="AF1677" s="18">
        <f t="shared" si="4195"/>
        <v>551727.6</v>
      </c>
      <c r="AG1677" s="18">
        <f t="shared" si="4169"/>
        <v>0</v>
      </c>
      <c r="AH1677" s="18">
        <f t="shared" si="4196"/>
        <v>525975.60000000009</v>
      </c>
      <c r="AI1677" s="18">
        <f t="shared" si="4197"/>
        <v>551727.6</v>
      </c>
      <c r="AJ1677" s="18">
        <f t="shared" si="4198"/>
        <v>551727.6</v>
      </c>
      <c r="AK1677" s="18">
        <f t="shared" si="4170"/>
        <v>0</v>
      </c>
      <c r="AL1677" s="18">
        <f t="shared" si="4171"/>
        <v>0</v>
      </c>
      <c r="AM1677" s="18">
        <f t="shared" si="4172"/>
        <v>0</v>
      </c>
      <c r="AN1677" s="18">
        <f t="shared" si="4199"/>
        <v>525975.60000000009</v>
      </c>
      <c r="AO1677" s="18">
        <f t="shared" si="4200"/>
        <v>551727.6</v>
      </c>
      <c r="AP1677" s="18">
        <f t="shared" si="4201"/>
        <v>551727.6</v>
      </c>
      <c r="AQ1677" s="18">
        <f t="shared" si="4173"/>
        <v>0</v>
      </c>
      <c r="AR1677" s="18">
        <f t="shared" si="4174"/>
        <v>0</v>
      </c>
      <c r="AS1677" s="18">
        <f t="shared" si="4175"/>
        <v>0</v>
      </c>
      <c r="AT1677" s="18">
        <f t="shared" si="4202"/>
        <v>525975.60000000009</v>
      </c>
      <c r="AU1677" s="18">
        <f t="shared" si="4203"/>
        <v>551727.6</v>
      </c>
      <c r="AV1677" s="18">
        <f t="shared" si="4204"/>
        <v>551727.6</v>
      </c>
      <c r="AW1677" s="18">
        <f t="shared" si="4176"/>
        <v>0</v>
      </c>
      <c r="AX1677" s="18">
        <f t="shared" si="4177"/>
        <v>0</v>
      </c>
      <c r="AY1677" s="18">
        <f t="shared" si="4178"/>
        <v>0</v>
      </c>
      <c r="AZ1677" s="18">
        <f t="shared" si="4205"/>
        <v>525975.60000000009</v>
      </c>
      <c r="BA1677" s="18">
        <f t="shared" si="4206"/>
        <v>551727.6</v>
      </c>
      <c r="BB1677" s="18">
        <f t="shared" si="4207"/>
        <v>551727.6</v>
      </c>
      <c r="BC1677" s="18">
        <f t="shared" si="4179"/>
        <v>0</v>
      </c>
      <c r="BD1677" s="18">
        <f t="shared" si="4180"/>
        <v>0</v>
      </c>
      <c r="BE1677" s="18">
        <f t="shared" si="4181"/>
        <v>0</v>
      </c>
      <c r="BF1677" s="18">
        <f t="shared" si="4208"/>
        <v>525975.60000000009</v>
      </c>
      <c r="BG1677" s="18">
        <f t="shared" si="4209"/>
        <v>551727.6</v>
      </c>
      <c r="BH1677" s="18">
        <f t="shared" si="4210"/>
        <v>551727.6</v>
      </c>
      <c r="BI1677" s="18">
        <f t="shared" si="4182"/>
        <v>0</v>
      </c>
      <c r="BJ1677" s="18">
        <f t="shared" si="4183"/>
        <v>0</v>
      </c>
      <c r="BK1677" s="18">
        <f t="shared" si="4184"/>
        <v>0</v>
      </c>
      <c r="BL1677" s="18">
        <f t="shared" si="4148"/>
        <v>525975.60000000009</v>
      </c>
      <c r="BM1677" s="18">
        <f t="shared" si="4185"/>
        <v>0</v>
      </c>
      <c r="BN1677" s="68">
        <f t="shared" si="4019"/>
        <v>525975.60000000009</v>
      </c>
      <c r="BO1677" s="18">
        <f t="shared" si="4023"/>
        <v>551727.6</v>
      </c>
      <c r="BP1677" s="18">
        <f t="shared" si="4186"/>
        <v>0</v>
      </c>
      <c r="BQ1677" s="68">
        <f t="shared" si="4020"/>
        <v>551727.6</v>
      </c>
      <c r="BR1677" s="18">
        <f t="shared" si="4024"/>
        <v>551727.6</v>
      </c>
      <c r="BS1677" s="18">
        <f t="shared" si="4186"/>
        <v>0</v>
      </c>
      <c r="BT1677" s="68">
        <f t="shared" si="4021"/>
        <v>551727.6</v>
      </c>
      <c r="BU1677" s="18">
        <f t="shared" si="4186"/>
        <v>0</v>
      </c>
      <c r="BV1677" s="19"/>
      <c r="BW1677" s="19"/>
      <c r="BX1677" s="17" t="str">
        <f t="shared" si="4025"/>
        <v/>
      </c>
      <c r="BY1677" s="17"/>
    </row>
    <row r="1678" spans="1:77" ht="31.2" customHeight="1" x14ac:dyDescent="0.3">
      <c r="A1678" s="62" t="s">
        <v>1079</v>
      </c>
      <c r="B1678" s="63"/>
      <c r="C1678" s="62"/>
      <c r="D1678" s="62"/>
      <c r="E1678" s="64" t="s">
        <v>195</v>
      </c>
      <c r="F1678" s="11">
        <f t="shared" ref="F1678:K1678" si="4211">F1679+F1681+F1683</f>
        <v>456821.50000000006</v>
      </c>
      <c r="G1678" s="11">
        <f t="shared" si="4211"/>
        <v>467821.9</v>
      </c>
      <c r="H1678" s="11">
        <f t="shared" si="4211"/>
        <v>467821.9</v>
      </c>
      <c r="I1678" s="11">
        <f t="shared" si="4211"/>
        <v>4694.7</v>
      </c>
      <c r="J1678" s="11">
        <f t="shared" si="4211"/>
        <v>4839.6000000000004</v>
      </c>
      <c r="K1678" s="11">
        <f t="shared" si="4211"/>
        <v>4839.6000000000004</v>
      </c>
      <c r="L1678" s="11">
        <f t="shared" si="4075"/>
        <v>461516.20000000007</v>
      </c>
      <c r="M1678" s="11">
        <f t="shared" si="4076"/>
        <v>472661.5</v>
      </c>
      <c r="N1678" s="11">
        <f t="shared" si="4077"/>
        <v>472661.5</v>
      </c>
      <c r="O1678" s="11">
        <f>O1679+O1681+O1683</f>
        <v>64459.399999999987</v>
      </c>
      <c r="P1678" s="11">
        <f>P1679+P1681+P1683</f>
        <v>79066.099999999991</v>
      </c>
      <c r="Q1678" s="11">
        <f>Q1679+Q1681+Q1683</f>
        <v>79066.099999999991</v>
      </c>
      <c r="R1678" s="11">
        <f t="shared" si="4187"/>
        <v>525975.60000000009</v>
      </c>
      <c r="S1678" s="11">
        <f t="shared" si="4188"/>
        <v>551727.6</v>
      </c>
      <c r="T1678" s="11">
        <f t="shared" si="4189"/>
        <v>551727.6</v>
      </c>
      <c r="U1678" s="11">
        <f>U1679+U1681+U1683</f>
        <v>0</v>
      </c>
      <c r="V1678" s="11">
        <f>V1679+V1681+V1683</f>
        <v>0</v>
      </c>
      <c r="W1678" s="11">
        <f>W1679+W1681+W1683</f>
        <v>0</v>
      </c>
      <c r="X1678" s="11">
        <f t="shared" si="4190"/>
        <v>525975.60000000009</v>
      </c>
      <c r="Y1678" s="11">
        <f t="shared" si="4191"/>
        <v>551727.6</v>
      </c>
      <c r="Z1678" s="11">
        <f t="shared" si="4192"/>
        <v>551727.6</v>
      </c>
      <c r="AA1678" s="11">
        <f>AA1679+AA1681+AA1683</f>
        <v>0</v>
      </c>
      <c r="AB1678" s="11">
        <f>AB1679+AB1681+AB1683</f>
        <v>0</v>
      </c>
      <c r="AC1678" s="11">
        <f>AC1679+AC1681+AC1683</f>
        <v>0</v>
      </c>
      <c r="AD1678" s="11">
        <f t="shared" si="4193"/>
        <v>525975.60000000009</v>
      </c>
      <c r="AE1678" s="11">
        <f t="shared" si="4194"/>
        <v>551727.6</v>
      </c>
      <c r="AF1678" s="11">
        <f t="shared" si="4195"/>
        <v>551727.6</v>
      </c>
      <c r="AG1678" s="11">
        <f>AG1679+AG1681+AG1683</f>
        <v>0</v>
      </c>
      <c r="AH1678" s="11">
        <f t="shared" si="4196"/>
        <v>525975.60000000009</v>
      </c>
      <c r="AI1678" s="11">
        <f t="shared" si="4197"/>
        <v>551727.6</v>
      </c>
      <c r="AJ1678" s="11">
        <f t="shared" si="4198"/>
        <v>551727.6</v>
      </c>
      <c r="AK1678" s="11">
        <f>AK1679+AK1681+AK1683</f>
        <v>0</v>
      </c>
      <c r="AL1678" s="11">
        <f>AL1679+AL1681+AL1683</f>
        <v>0</v>
      </c>
      <c r="AM1678" s="11">
        <f>AM1679+AM1681+AM1683</f>
        <v>0</v>
      </c>
      <c r="AN1678" s="11">
        <f t="shared" si="4199"/>
        <v>525975.60000000009</v>
      </c>
      <c r="AO1678" s="11">
        <f t="shared" si="4200"/>
        <v>551727.6</v>
      </c>
      <c r="AP1678" s="11">
        <f t="shared" si="4201"/>
        <v>551727.6</v>
      </c>
      <c r="AQ1678" s="11">
        <f>AQ1679+AQ1681+AQ1683</f>
        <v>0</v>
      </c>
      <c r="AR1678" s="11">
        <f>AR1679+AR1681+AR1683</f>
        <v>0</v>
      </c>
      <c r="AS1678" s="11">
        <f>AS1679+AS1681+AS1683</f>
        <v>0</v>
      </c>
      <c r="AT1678" s="11">
        <f t="shared" si="4202"/>
        <v>525975.60000000009</v>
      </c>
      <c r="AU1678" s="11">
        <f t="shared" si="4203"/>
        <v>551727.6</v>
      </c>
      <c r="AV1678" s="11">
        <f t="shared" si="4204"/>
        <v>551727.6</v>
      </c>
      <c r="AW1678" s="11">
        <f>AW1679+AW1681+AW1683</f>
        <v>0</v>
      </c>
      <c r="AX1678" s="11">
        <f>AX1679+AX1681+AX1683</f>
        <v>0</v>
      </c>
      <c r="AY1678" s="11">
        <f>AY1679+AY1681+AY1683</f>
        <v>0</v>
      </c>
      <c r="AZ1678" s="11">
        <f t="shared" si="4205"/>
        <v>525975.60000000009</v>
      </c>
      <c r="BA1678" s="11">
        <f t="shared" si="4206"/>
        <v>551727.6</v>
      </c>
      <c r="BB1678" s="11">
        <f t="shared" si="4207"/>
        <v>551727.6</v>
      </c>
      <c r="BC1678" s="11">
        <f>BC1679+BC1681+BC1683</f>
        <v>0</v>
      </c>
      <c r="BD1678" s="11">
        <f>BD1679+BD1681+BD1683</f>
        <v>0</v>
      </c>
      <c r="BE1678" s="11">
        <f>BE1679+BE1681+BE1683</f>
        <v>0</v>
      </c>
      <c r="BF1678" s="11">
        <f t="shared" si="4208"/>
        <v>525975.60000000009</v>
      </c>
      <c r="BG1678" s="11">
        <f t="shared" si="4209"/>
        <v>551727.6</v>
      </c>
      <c r="BH1678" s="11">
        <f t="shared" si="4210"/>
        <v>551727.6</v>
      </c>
      <c r="BI1678" s="11">
        <f>BI1679+BI1681+BI1683</f>
        <v>0</v>
      </c>
      <c r="BJ1678" s="11">
        <f>BJ1679+BJ1681+BJ1683</f>
        <v>0</v>
      </c>
      <c r="BK1678" s="11">
        <f>BK1679+BK1681+BK1683</f>
        <v>0</v>
      </c>
      <c r="BL1678" s="11">
        <f t="shared" si="4148"/>
        <v>525975.60000000009</v>
      </c>
      <c r="BM1678" s="11">
        <f>BM1679+BM1681+BM1683</f>
        <v>0</v>
      </c>
      <c r="BN1678" s="43">
        <f t="shared" si="4019"/>
        <v>525975.60000000009</v>
      </c>
      <c r="BO1678" s="11">
        <f t="shared" si="4023"/>
        <v>551727.6</v>
      </c>
      <c r="BP1678" s="11">
        <f>BP1679+BP1681+BP1683</f>
        <v>0</v>
      </c>
      <c r="BQ1678" s="43">
        <f t="shared" si="4020"/>
        <v>551727.6</v>
      </c>
      <c r="BR1678" s="11">
        <f t="shared" si="4024"/>
        <v>551727.6</v>
      </c>
      <c r="BS1678" s="11">
        <f>BS1679+BS1681+BS1683</f>
        <v>0</v>
      </c>
      <c r="BT1678" s="43">
        <f t="shared" si="4021"/>
        <v>551727.6</v>
      </c>
      <c r="BU1678" s="11">
        <f>BU1679+BU1681+BU1683</f>
        <v>0</v>
      </c>
      <c r="BV1678" s="21"/>
      <c r="BW1678" s="21"/>
      <c r="BX1678" s="1" t="str">
        <f t="shared" si="4025"/>
        <v/>
      </c>
    </row>
    <row r="1679" spans="1:77" ht="78" customHeight="1" x14ac:dyDescent="0.3">
      <c r="A1679" s="62" t="s">
        <v>1079</v>
      </c>
      <c r="B1679" s="63" t="s">
        <v>167</v>
      </c>
      <c r="C1679" s="62"/>
      <c r="D1679" s="62"/>
      <c r="E1679" s="64" t="s">
        <v>168</v>
      </c>
      <c r="F1679" s="11">
        <f t="shared" ref="F1679:K1679" si="4212">F1680</f>
        <v>420447.50000000006</v>
      </c>
      <c r="G1679" s="11">
        <f t="shared" si="4212"/>
        <v>433379</v>
      </c>
      <c r="H1679" s="11">
        <f t="shared" si="4212"/>
        <v>433379</v>
      </c>
      <c r="I1679" s="11">
        <f t="shared" si="4212"/>
        <v>4694.7</v>
      </c>
      <c r="J1679" s="11">
        <f t="shared" si="4212"/>
        <v>4839.6000000000004</v>
      </c>
      <c r="K1679" s="11">
        <f t="shared" si="4212"/>
        <v>4839.6000000000004</v>
      </c>
      <c r="L1679" s="11">
        <f t="shared" si="4075"/>
        <v>425142.20000000007</v>
      </c>
      <c r="M1679" s="11">
        <f t="shared" si="4076"/>
        <v>438218.6</v>
      </c>
      <c r="N1679" s="11">
        <f t="shared" si="4077"/>
        <v>438218.6</v>
      </c>
      <c r="O1679" s="11">
        <f>O1680</f>
        <v>64459.399999999987</v>
      </c>
      <c r="P1679" s="11">
        <f>P1680</f>
        <v>79066.099999999991</v>
      </c>
      <c r="Q1679" s="11">
        <f>Q1680</f>
        <v>79066.099999999991</v>
      </c>
      <c r="R1679" s="11">
        <f t="shared" si="4187"/>
        <v>489601.60000000003</v>
      </c>
      <c r="S1679" s="11">
        <f t="shared" si="4188"/>
        <v>517284.69999999995</v>
      </c>
      <c r="T1679" s="11">
        <f t="shared" si="4189"/>
        <v>517284.69999999995</v>
      </c>
      <c r="U1679" s="11">
        <f>U1680</f>
        <v>0</v>
      </c>
      <c r="V1679" s="11">
        <f>V1680</f>
        <v>0</v>
      </c>
      <c r="W1679" s="11">
        <f>W1680</f>
        <v>0</v>
      </c>
      <c r="X1679" s="11">
        <f t="shared" si="4190"/>
        <v>489601.60000000003</v>
      </c>
      <c r="Y1679" s="11">
        <f t="shared" si="4191"/>
        <v>517284.69999999995</v>
      </c>
      <c r="Z1679" s="11">
        <f t="shared" si="4192"/>
        <v>517284.69999999995</v>
      </c>
      <c r="AA1679" s="11">
        <f>AA1680</f>
        <v>0</v>
      </c>
      <c r="AB1679" s="11">
        <f>AB1680</f>
        <v>0</v>
      </c>
      <c r="AC1679" s="11">
        <f>AC1680</f>
        <v>0</v>
      </c>
      <c r="AD1679" s="11">
        <f t="shared" si="4193"/>
        <v>489601.60000000003</v>
      </c>
      <c r="AE1679" s="11">
        <f t="shared" si="4194"/>
        <v>517284.69999999995</v>
      </c>
      <c r="AF1679" s="11">
        <f t="shared" si="4195"/>
        <v>517284.69999999995</v>
      </c>
      <c r="AG1679" s="11">
        <f>AG1680</f>
        <v>0</v>
      </c>
      <c r="AH1679" s="11">
        <f t="shared" si="4196"/>
        <v>489601.60000000003</v>
      </c>
      <c r="AI1679" s="11">
        <f t="shared" si="4197"/>
        <v>517284.69999999995</v>
      </c>
      <c r="AJ1679" s="11">
        <f t="shared" si="4198"/>
        <v>517284.69999999995</v>
      </c>
      <c r="AK1679" s="11">
        <f>AK1680</f>
        <v>0</v>
      </c>
      <c r="AL1679" s="11">
        <f>AL1680</f>
        <v>0</v>
      </c>
      <c r="AM1679" s="11">
        <f>AM1680</f>
        <v>0</v>
      </c>
      <c r="AN1679" s="11">
        <f t="shared" si="4199"/>
        <v>489601.60000000003</v>
      </c>
      <c r="AO1679" s="11">
        <f t="shared" si="4200"/>
        <v>517284.69999999995</v>
      </c>
      <c r="AP1679" s="11">
        <f t="shared" si="4201"/>
        <v>517284.69999999995</v>
      </c>
      <c r="AQ1679" s="11">
        <f>AQ1680</f>
        <v>0</v>
      </c>
      <c r="AR1679" s="11">
        <f>AR1680</f>
        <v>0</v>
      </c>
      <c r="AS1679" s="11">
        <f>AS1680</f>
        <v>0</v>
      </c>
      <c r="AT1679" s="11">
        <f t="shared" si="4202"/>
        <v>489601.60000000003</v>
      </c>
      <c r="AU1679" s="11">
        <f t="shared" si="4203"/>
        <v>517284.69999999995</v>
      </c>
      <c r="AV1679" s="11">
        <f t="shared" si="4204"/>
        <v>517284.69999999995</v>
      </c>
      <c r="AW1679" s="11">
        <f>AW1680</f>
        <v>0</v>
      </c>
      <c r="AX1679" s="11">
        <f>AX1680</f>
        <v>0</v>
      </c>
      <c r="AY1679" s="11">
        <f>AY1680</f>
        <v>0</v>
      </c>
      <c r="AZ1679" s="11">
        <f t="shared" si="4205"/>
        <v>489601.60000000003</v>
      </c>
      <c r="BA1679" s="11">
        <f t="shared" si="4206"/>
        <v>517284.69999999995</v>
      </c>
      <c r="BB1679" s="11">
        <f t="shared" si="4207"/>
        <v>517284.69999999995</v>
      </c>
      <c r="BC1679" s="11">
        <f>BC1680</f>
        <v>0</v>
      </c>
      <c r="BD1679" s="11">
        <f>BD1680</f>
        <v>0</v>
      </c>
      <c r="BE1679" s="11">
        <f>BE1680</f>
        <v>0</v>
      </c>
      <c r="BF1679" s="11">
        <f t="shared" si="4208"/>
        <v>489601.60000000003</v>
      </c>
      <c r="BG1679" s="11">
        <f t="shared" si="4209"/>
        <v>517284.69999999995</v>
      </c>
      <c r="BH1679" s="11">
        <f t="shared" si="4210"/>
        <v>517284.69999999995</v>
      </c>
      <c r="BI1679" s="11">
        <f>BI1680</f>
        <v>0</v>
      </c>
      <c r="BJ1679" s="11">
        <f>BJ1680</f>
        <v>0</v>
      </c>
      <c r="BK1679" s="11">
        <f>BK1680</f>
        <v>0</v>
      </c>
      <c r="BL1679" s="11">
        <f t="shared" si="4148"/>
        <v>489601.60000000003</v>
      </c>
      <c r="BM1679" s="11">
        <f>BM1680</f>
        <v>0</v>
      </c>
      <c r="BN1679" s="43">
        <f t="shared" si="4019"/>
        <v>489601.60000000003</v>
      </c>
      <c r="BO1679" s="11">
        <f t="shared" si="4023"/>
        <v>517284.69999999995</v>
      </c>
      <c r="BP1679" s="11">
        <f>BP1680</f>
        <v>0</v>
      </c>
      <c r="BQ1679" s="43">
        <f t="shared" si="4020"/>
        <v>517284.69999999995</v>
      </c>
      <c r="BR1679" s="11">
        <f t="shared" si="4024"/>
        <v>517284.69999999995</v>
      </c>
      <c r="BS1679" s="11">
        <f>BS1680</f>
        <v>0</v>
      </c>
      <c r="BT1679" s="43">
        <f t="shared" si="4021"/>
        <v>517284.69999999995</v>
      </c>
      <c r="BU1679" s="11">
        <f>BU1680</f>
        <v>0</v>
      </c>
      <c r="BV1679" s="21"/>
      <c r="BW1679" s="21"/>
      <c r="BX1679" s="1" t="str">
        <f t="shared" si="4025"/>
        <v/>
      </c>
    </row>
    <row r="1680" spans="1:77" ht="62.4" customHeight="1" x14ac:dyDescent="0.3">
      <c r="A1680" s="62" t="s">
        <v>1079</v>
      </c>
      <c r="B1680" s="63">
        <v>100</v>
      </c>
      <c r="C1680" s="62" t="s">
        <v>43</v>
      </c>
      <c r="D1680" s="62" t="s">
        <v>71</v>
      </c>
      <c r="E1680" s="64" t="s">
        <v>398</v>
      </c>
      <c r="F1680" s="11">
        <v>420447.50000000006</v>
      </c>
      <c r="G1680" s="11">
        <v>433379</v>
      </c>
      <c r="H1680" s="11">
        <v>433379</v>
      </c>
      <c r="I1680" s="11">
        <v>4694.7</v>
      </c>
      <c r="J1680" s="11">
        <v>4839.6000000000004</v>
      </c>
      <c r="K1680" s="11">
        <v>4839.6000000000004</v>
      </c>
      <c r="L1680" s="11">
        <f t="shared" si="4075"/>
        <v>425142.20000000007</v>
      </c>
      <c r="M1680" s="11">
        <f t="shared" si="4076"/>
        <v>438218.6</v>
      </c>
      <c r="N1680" s="11">
        <f t="shared" si="4077"/>
        <v>438218.6</v>
      </c>
      <c r="O1680" s="11">
        <f>8547.9+9183.2+9066.1+8639.1+8898.8+8841.9+8796.3+2486.1</f>
        <v>64459.399999999987</v>
      </c>
      <c r="P1680" s="11">
        <f>10479.3+11169.8+11382.6+10545.4+10865.5+10836.6+10780.4+3006.5</f>
        <v>79066.099999999991</v>
      </c>
      <c r="Q1680" s="11">
        <f>10479.3+11169.8+11382.6+10545.4+10865.5+10836.6+10780.4+3006.5</f>
        <v>79066.099999999991</v>
      </c>
      <c r="R1680" s="11">
        <f t="shared" si="4187"/>
        <v>489601.60000000003</v>
      </c>
      <c r="S1680" s="11">
        <f t="shared" si="4188"/>
        <v>517284.69999999995</v>
      </c>
      <c r="T1680" s="11">
        <f t="shared" si="4189"/>
        <v>517284.69999999995</v>
      </c>
      <c r="U1680" s="11"/>
      <c r="V1680" s="11"/>
      <c r="W1680" s="11"/>
      <c r="X1680" s="11">
        <f t="shared" si="4190"/>
        <v>489601.60000000003</v>
      </c>
      <c r="Y1680" s="11">
        <f t="shared" si="4191"/>
        <v>517284.69999999995</v>
      </c>
      <c r="Z1680" s="11">
        <f t="shared" si="4192"/>
        <v>517284.69999999995</v>
      </c>
      <c r="AA1680" s="11"/>
      <c r="AB1680" s="11"/>
      <c r="AC1680" s="11"/>
      <c r="AD1680" s="11">
        <f t="shared" si="4193"/>
        <v>489601.60000000003</v>
      </c>
      <c r="AE1680" s="11">
        <f t="shared" si="4194"/>
        <v>517284.69999999995</v>
      </c>
      <c r="AF1680" s="11">
        <f t="shared" si="4195"/>
        <v>517284.69999999995</v>
      </c>
      <c r="AG1680" s="11"/>
      <c r="AH1680" s="11">
        <f t="shared" si="4196"/>
        <v>489601.60000000003</v>
      </c>
      <c r="AI1680" s="11">
        <f t="shared" si="4197"/>
        <v>517284.69999999995</v>
      </c>
      <c r="AJ1680" s="11">
        <f t="shared" si="4198"/>
        <v>517284.69999999995</v>
      </c>
      <c r="AK1680" s="11"/>
      <c r="AL1680" s="11"/>
      <c r="AM1680" s="11"/>
      <c r="AN1680" s="11">
        <f t="shared" si="4199"/>
        <v>489601.60000000003</v>
      </c>
      <c r="AO1680" s="11">
        <f t="shared" si="4200"/>
        <v>517284.69999999995</v>
      </c>
      <c r="AP1680" s="11">
        <f t="shared" si="4201"/>
        <v>517284.69999999995</v>
      </c>
      <c r="AQ1680" s="11"/>
      <c r="AR1680" s="11"/>
      <c r="AS1680" s="11"/>
      <c r="AT1680" s="11">
        <f t="shared" si="4202"/>
        <v>489601.60000000003</v>
      </c>
      <c r="AU1680" s="11">
        <f t="shared" si="4203"/>
        <v>517284.69999999995</v>
      </c>
      <c r="AV1680" s="11">
        <f t="shared" si="4204"/>
        <v>517284.69999999995</v>
      </c>
      <c r="AW1680" s="11"/>
      <c r="AX1680" s="11"/>
      <c r="AY1680" s="11"/>
      <c r="AZ1680" s="11">
        <f t="shared" si="4205"/>
        <v>489601.60000000003</v>
      </c>
      <c r="BA1680" s="11">
        <f t="shared" si="4206"/>
        <v>517284.69999999995</v>
      </c>
      <c r="BB1680" s="11">
        <f t="shared" si="4207"/>
        <v>517284.69999999995</v>
      </c>
      <c r="BC1680" s="11"/>
      <c r="BD1680" s="11"/>
      <c r="BE1680" s="11"/>
      <c r="BF1680" s="11">
        <f t="shared" si="4208"/>
        <v>489601.60000000003</v>
      </c>
      <c r="BG1680" s="11">
        <f t="shared" si="4209"/>
        <v>517284.69999999995</v>
      </c>
      <c r="BH1680" s="11">
        <f t="shared" si="4210"/>
        <v>517284.69999999995</v>
      </c>
      <c r="BI1680" s="11"/>
      <c r="BJ1680" s="11"/>
      <c r="BK1680" s="11"/>
      <c r="BL1680" s="11">
        <f t="shared" si="4148"/>
        <v>489601.60000000003</v>
      </c>
      <c r="BM1680" s="11"/>
      <c r="BN1680" s="43">
        <f t="shared" si="4019"/>
        <v>489601.60000000003</v>
      </c>
      <c r="BO1680" s="11">
        <f t="shared" si="4023"/>
        <v>517284.69999999995</v>
      </c>
      <c r="BP1680" s="11"/>
      <c r="BQ1680" s="43">
        <f t="shared" si="4020"/>
        <v>517284.69999999995</v>
      </c>
      <c r="BR1680" s="11">
        <f t="shared" si="4024"/>
        <v>517284.69999999995</v>
      </c>
      <c r="BS1680" s="11"/>
      <c r="BT1680" s="43">
        <f t="shared" si="4021"/>
        <v>517284.69999999995</v>
      </c>
      <c r="BU1680" s="11"/>
      <c r="BV1680" s="21"/>
      <c r="BW1680" s="21" t="s">
        <v>1080</v>
      </c>
      <c r="BX1680" s="1" t="str">
        <f t="shared" si="4025"/>
        <v>0104</v>
      </c>
    </row>
    <row r="1681" spans="1:77" ht="31.2" customHeight="1" x14ac:dyDescent="0.3">
      <c r="A1681" s="62" t="s">
        <v>1079</v>
      </c>
      <c r="B1681" s="63" t="s">
        <v>64</v>
      </c>
      <c r="C1681" s="62"/>
      <c r="D1681" s="62"/>
      <c r="E1681" s="64" t="s">
        <v>65</v>
      </c>
      <c r="F1681" s="11">
        <f t="shared" ref="F1681:K1681" si="4213">F1682</f>
        <v>36093.599999999991</v>
      </c>
      <c r="G1681" s="11">
        <f t="shared" si="4213"/>
        <v>34162.5</v>
      </c>
      <c r="H1681" s="11">
        <f t="shared" si="4213"/>
        <v>34162.5</v>
      </c>
      <c r="I1681" s="11">
        <f t="shared" si="4213"/>
        <v>0</v>
      </c>
      <c r="J1681" s="11">
        <f t="shared" si="4213"/>
        <v>0</v>
      </c>
      <c r="K1681" s="11">
        <f t="shared" si="4213"/>
        <v>0</v>
      </c>
      <c r="L1681" s="11">
        <f t="shared" si="4075"/>
        <v>36093.599999999991</v>
      </c>
      <c r="M1681" s="11">
        <f t="shared" si="4076"/>
        <v>34162.5</v>
      </c>
      <c r="N1681" s="11">
        <f t="shared" si="4077"/>
        <v>34162.5</v>
      </c>
      <c r="O1681" s="11">
        <f>O1682</f>
        <v>0</v>
      </c>
      <c r="P1681" s="11">
        <f>P1682</f>
        <v>0</v>
      </c>
      <c r="Q1681" s="11">
        <f>Q1682</f>
        <v>0</v>
      </c>
      <c r="R1681" s="11">
        <f t="shared" si="4187"/>
        <v>36093.599999999991</v>
      </c>
      <c r="S1681" s="11">
        <f t="shared" si="4188"/>
        <v>34162.5</v>
      </c>
      <c r="T1681" s="11">
        <f t="shared" si="4189"/>
        <v>34162.5</v>
      </c>
      <c r="U1681" s="11">
        <f>U1682</f>
        <v>0</v>
      </c>
      <c r="V1681" s="11">
        <f>V1682</f>
        <v>0</v>
      </c>
      <c r="W1681" s="11">
        <f>W1682</f>
        <v>0</v>
      </c>
      <c r="X1681" s="11">
        <f t="shared" si="4190"/>
        <v>36093.599999999991</v>
      </c>
      <c r="Y1681" s="11">
        <f t="shared" si="4191"/>
        <v>34162.5</v>
      </c>
      <c r="Z1681" s="11">
        <f t="shared" si="4192"/>
        <v>34162.5</v>
      </c>
      <c r="AA1681" s="11">
        <f>AA1682</f>
        <v>0</v>
      </c>
      <c r="AB1681" s="11">
        <f>AB1682</f>
        <v>0</v>
      </c>
      <c r="AC1681" s="11">
        <f>AC1682</f>
        <v>0</v>
      </c>
      <c r="AD1681" s="11">
        <f t="shared" si="4193"/>
        <v>36093.599999999991</v>
      </c>
      <c r="AE1681" s="11">
        <f t="shared" si="4194"/>
        <v>34162.5</v>
      </c>
      <c r="AF1681" s="11">
        <f t="shared" si="4195"/>
        <v>34162.5</v>
      </c>
      <c r="AG1681" s="11">
        <f>AG1682</f>
        <v>0</v>
      </c>
      <c r="AH1681" s="11">
        <f t="shared" si="4196"/>
        <v>36093.599999999991</v>
      </c>
      <c r="AI1681" s="11">
        <f t="shared" si="4197"/>
        <v>34162.5</v>
      </c>
      <c r="AJ1681" s="11">
        <f t="shared" si="4198"/>
        <v>34162.5</v>
      </c>
      <c r="AK1681" s="11">
        <f>AK1682</f>
        <v>0</v>
      </c>
      <c r="AL1681" s="11">
        <f>AL1682</f>
        <v>0</v>
      </c>
      <c r="AM1681" s="11">
        <f>AM1682</f>
        <v>0</v>
      </c>
      <c r="AN1681" s="11">
        <f t="shared" si="4199"/>
        <v>36093.599999999991</v>
      </c>
      <c r="AO1681" s="11">
        <f t="shared" si="4200"/>
        <v>34162.5</v>
      </c>
      <c r="AP1681" s="11">
        <f t="shared" si="4201"/>
        <v>34162.5</v>
      </c>
      <c r="AQ1681" s="11">
        <f>AQ1682</f>
        <v>0</v>
      </c>
      <c r="AR1681" s="11">
        <f>AR1682</f>
        <v>0</v>
      </c>
      <c r="AS1681" s="11">
        <f>AS1682</f>
        <v>0</v>
      </c>
      <c r="AT1681" s="11">
        <f t="shared" si="4202"/>
        <v>36093.599999999991</v>
      </c>
      <c r="AU1681" s="11">
        <f t="shared" si="4203"/>
        <v>34162.5</v>
      </c>
      <c r="AV1681" s="11">
        <f t="shared" si="4204"/>
        <v>34162.5</v>
      </c>
      <c r="AW1681" s="11">
        <f>AW1682</f>
        <v>0</v>
      </c>
      <c r="AX1681" s="11">
        <f>AX1682</f>
        <v>0</v>
      </c>
      <c r="AY1681" s="11">
        <f>AY1682</f>
        <v>0</v>
      </c>
      <c r="AZ1681" s="11">
        <f t="shared" si="4205"/>
        <v>36093.599999999991</v>
      </c>
      <c r="BA1681" s="11">
        <f t="shared" si="4206"/>
        <v>34162.5</v>
      </c>
      <c r="BB1681" s="11">
        <f t="shared" si="4207"/>
        <v>34162.5</v>
      </c>
      <c r="BC1681" s="11">
        <f>BC1682</f>
        <v>0</v>
      </c>
      <c r="BD1681" s="11">
        <f>BD1682</f>
        <v>0</v>
      </c>
      <c r="BE1681" s="11">
        <f>BE1682</f>
        <v>0</v>
      </c>
      <c r="BF1681" s="11">
        <f t="shared" si="4208"/>
        <v>36093.599999999991</v>
      </c>
      <c r="BG1681" s="11">
        <f t="shared" si="4209"/>
        <v>34162.5</v>
      </c>
      <c r="BH1681" s="11">
        <f t="shared" si="4210"/>
        <v>34162.5</v>
      </c>
      <c r="BI1681" s="11">
        <f>BI1682</f>
        <v>0</v>
      </c>
      <c r="BJ1681" s="11">
        <f>BJ1682</f>
        <v>0</v>
      </c>
      <c r="BK1681" s="11">
        <f>BK1682</f>
        <v>0</v>
      </c>
      <c r="BL1681" s="11">
        <f t="shared" si="4148"/>
        <v>36093.599999999991</v>
      </c>
      <c r="BM1681" s="11">
        <f>BM1682</f>
        <v>0</v>
      </c>
      <c r="BN1681" s="43">
        <f t="shared" si="4019"/>
        <v>36093.599999999991</v>
      </c>
      <c r="BO1681" s="11">
        <f t="shared" si="4023"/>
        <v>34162.5</v>
      </c>
      <c r="BP1681" s="11">
        <f>BP1682</f>
        <v>0</v>
      </c>
      <c r="BQ1681" s="43">
        <f t="shared" si="4020"/>
        <v>34162.5</v>
      </c>
      <c r="BR1681" s="11">
        <f t="shared" si="4024"/>
        <v>34162.5</v>
      </c>
      <c r="BS1681" s="11">
        <f>BS1682</f>
        <v>0</v>
      </c>
      <c r="BT1681" s="43">
        <f t="shared" si="4021"/>
        <v>34162.5</v>
      </c>
      <c r="BU1681" s="11">
        <f>BU1682</f>
        <v>0</v>
      </c>
      <c r="BV1681" s="21"/>
      <c r="BW1681" s="21"/>
      <c r="BX1681" s="1" t="str">
        <f t="shared" si="4025"/>
        <v/>
      </c>
    </row>
    <row r="1682" spans="1:77" ht="62.4" customHeight="1" x14ac:dyDescent="0.3">
      <c r="A1682" s="62" t="s">
        <v>1079</v>
      </c>
      <c r="B1682" s="63">
        <v>200</v>
      </c>
      <c r="C1682" s="62" t="s">
        <v>43</v>
      </c>
      <c r="D1682" s="62" t="s">
        <v>71</v>
      </c>
      <c r="E1682" s="64" t="s">
        <v>398</v>
      </c>
      <c r="F1682" s="11">
        <v>36093.599999999991</v>
      </c>
      <c r="G1682" s="11">
        <v>34162.5</v>
      </c>
      <c r="H1682" s="11">
        <v>34162.5</v>
      </c>
      <c r="I1682" s="11"/>
      <c r="J1682" s="11"/>
      <c r="K1682" s="11"/>
      <c r="L1682" s="11">
        <f t="shared" si="4075"/>
        <v>36093.599999999991</v>
      </c>
      <c r="M1682" s="11">
        <f t="shared" si="4076"/>
        <v>34162.5</v>
      </c>
      <c r="N1682" s="11">
        <f t="shared" si="4077"/>
        <v>34162.5</v>
      </c>
      <c r="O1682" s="11"/>
      <c r="P1682" s="11"/>
      <c r="Q1682" s="11"/>
      <c r="R1682" s="11">
        <f t="shared" si="4187"/>
        <v>36093.599999999991</v>
      </c>
      <c r="S1682" s="11">
        <f t="shared" si="4188"/>
        <v>34162.5</v>
      </c>
      <c r="T1682" s="11">
        <f t="shared" si="4189"/>
        <v>34162.5</v>
      </c>
      <c r="U1682" s="11"/>
      <c r="V1682" s="11"/>
      <c r="W1682" s="11"/>
      <c r="X1682" s="11">
        <f t="shared" si="4190"/>
        <v>36093.599999999991</v>
      </c>
      <c r="Y1682" s="11">
        <f t="shared" si="4191"/>
        <v>34162.5</v>
      </c>
      <c r="Z1682" s="11">
        <f t="shared" si="4192"/>
        <v>34162.5</v>
      </c>
      <c r="AA1682" s="11"/>
      <c r="AB1682" s="11"/>
      <c r="AC1682" s="11"/>
      <c r="AD1682" s="11">
        <f t="shared" si="4193"/>
        <v>36093.599999999991</v>
      </c>
      <c r="AE1682" s="11">
        <f t="shared" si="4194"/>
        <v>34162.5</v>
      </c>
      <c r="AF1682" s="11">
        <f t="shared" si="4195"/>
        <v>34162.5</v>
      </c>
      <c r="AG1682" s="11"/>
      <c r="AH1682" s="11">
        <f t="shared" si="4196"/>
        <v>36093.599999999991</v>
      </c>
      <c r="AI1682" s="11">
        <f t="shared" si="4197"/>
        <v>34162.5</v>
      </c>
      <c r="AJ1682" s="11">
        <f t="shared" si="4198"/>
        <v>34162.5</v>
      </c>
      <c r="AK1682" s="11"/>
      <c r="AL1682" s="11"/>
      <c r="AM1682" s="11"/>
      <c r="AN1682" s="11">
        <f t="shared" si="4199"/>
        <v>36093.599999999991</v>
      </c>
      <c r="AO1682" s="11">
        <f t="shared" si="4200"/>
        <v>34162.5</v>
      </c>
      <c r="AP1682" s="11">
        <f t="shared" si="4201"/>
        <v>34162.5</v>
      </c>
      <c r="AQ1682" s="11"/>
      <c r="AR1682" s="11"/>
      <c r="AS1682" s="11"/>
      <c r="AT1682" s="11">
        <f t="shared" si="4202"/>
        <v>36093.599999999991</v>
      </c>
      <c r="AU1682" s="11">
        <f t="shared" si="4203"/>
        <v>34162.5</v>
      </c>
      <c r="AV1682" s="11">
        <f t="shared" si="4204"/>
        <v>34162.5</v>
      </c>
      <c r="AW1682" s="11"/>
      <c r="AX1682" s="11"/>
      <c r="AY1682" s="11"/>
      <c r="AZ1682" s="11">
        <f t="shared" si="4205"/>
        <v>36093.599999999991</v>
      </c>
      <c r="BA1682" s="11">
        <f t="shared" si="4206"/>
        <v>34162.5</v>
      </c>
      <c r="BB1682" s="11">
        <f t="shared" si="4207"/>
        <v>34162.5</v>
      </c>
      <c r="BC1682" s="11"/>
      <c r="BD1682" s="11"/>
      <c r="BE1682" s="11"/>
      <c r="BF1682" s="11">
        <f t="shared" si="4208"/>
        <v>36093.599999999991</v>
      </c>
      <c r="BG1682" s="11">
        <f t="shared" si="4209"/>
        <v>34162.5</v>
      </c>
      <c r="BH1682" s="11">
        <f t="shared" si="4210"/>
        <v>34162.5</v>
      </c>
      <c r="BI1682" s="11"/>
      <c r="BJ1682" s="11"/>
      <c r="BK1682" s="11"/>
      <c r="BL1682" s="11">
        <f t="shared" si="4148"/>
        <v>36093.599999999991</v>
      </c>
      <c r="BM1682" s="11"/>
      <c r="BN1682" s="43">
        <f t="shared" si="4019"/>
        <v>36093.599999999991</v>
      </c>
      <c r="BO1682" s="11">
        <f t="shared" si="4023"/>
        <v>34162.5</v>
      </c>
      <c r="BP1682" s="11"/>
      <c r="BQ1682" s="43">
        <f t="shared" si="4020"/>
        <v>34162.5</v>
      </c>
      <c r="BR1682" s="11">
        <f t="shared" si="4024"/>
        <v>34162.5</v>
      </c>
      <c r="BS1682" s="11"/>
      <c r="BT1682" s="43">
        <f t="shared" si="4021"/>
        <v>34162.5</v>
      </c>
      <c r="BU1682" s="11"/>
      <c r="BV1682" s="21"/>
      <c r="BW1682" s="21"/>
      <c r="BX1682" s="1" t="str">
        <f t="shared" si="4025"/>
        <v>0104</v>
      </c>
    </row>
    <row r="1683" spans="1:77" ht="15.6" customHeight="1" x14ac:dyDescent="0.3">
      <c r="A1683" s="62" t="s">
        <v>1079</v>
      </c>
      <c r="B1683" s="63" t="s">
        <v>58</v>
      </c>
      <c r="C1683" s="62"/>
      <c r="D1683" s="62"/>
      <c r="E1683" s="64" t="s">
        <v>59</v>
      </c>
      <c r="F1683" s="11">
        <f t="shared" ref="F1683:K1683" si="4214">F1684</f>
        <v>280.39999999999998</v>
      </c>
      <c r="G1683" s="11">
        <f t="shared" si="4214"/>
        <v>280.39999999999998</v>
      </c>
      <c r="H1683" s="11">
        <f t="shared" si="4214"/>
        <v>280.39999999999998</v>
      </c>
      <c r="I1683" s="11">
        <f t="shared" si="4214"/>
        <v>0</v>
      </c>
      <c r="J1683" s="11">
        <f t="shared" si="4214"/>
        <v>0</v>
      </c>
      <c r="K1683" s="11">
        <f t="shared" si="4214"/>
        <v>0</v>
      </c>
      <c r="L1683" s="11">
        <f t="shared" si="4075"/>
        <v>280.39999999999998</v>
      </c>
      <c r="M1683" s="11">
        <f t="shared" si="4076"/>
        <v>280.39999999999998</v>
      </c>
      <c r="N1683" s="11">
        <f t="shared" si="4077"/>
        <v>280.39999999999998</v>
      </c>
      <c r="O1683" s="11">
        <f>O1684</f>
        <v>0</v>
      </c>
      <c r="P1683" s="11">
        <f>P1684</f>
        <v>0</v>
      </c>
      <c r="Q1683" s="11">
        <f>Q1684</f>
        <v>0</v>
      </c>
      <c r="R1683" s="11">
        <f t="shared" si="4187"/>
        <v>280.39999999999998</v>
      </c>
      <c r="S1683" s="11">
        <f t="shared" si="4188"/>
        <v>280.39999999999998</v>
      </c>
      <c r="T1683" s="11">
        <f t="shared" si="4189"/>
        <v>280.39999999999998</v>
      </c>
      <c r="U1683" s="11">
        <f>U1684</f>
        <v>0</v>
      </c>
      <c r="V1683" s="11">
        <f>V1684</f>
        <v>0</v>
      </c>
      <c r="W1683" s="11">
        <f>W1684</f>
        <v>0</v>
      </c>
      <c r="X1683" s="11">
        <f t="shared" si="4190"/>
        <v>280.39999999999998</v>
      </c>
      <c r="Y1683" s="11">
        <f t="shared" si="4191"/>
        <v>280.39999999999998</v>
      </c>
      <c r="Z1683" s="11">
        <f t="shared" si="4192"/>
        <v>280.39999999999998</v>
      </c>
      <c r="AA1683" s="11">
        <f>AA1684</f>
        <v>0</v>
      </c>
      <c r="AB1683" s="11">
        <f>AB1684</f>
        <v>0</v>
      </c>
      <c r="AC1683" s="11">
        <f>AC1684</f>
        <v>0</v>
      </c>
      <c r="AD1683" s="11">
        <f t="shared" si="4193"/>
        <v>280.39999999999998</v>
      </c>
      <c r="AE1683" s="11">
        <f t="shared" si="4194"/>
        <v>280.39999999999998</v>
      </c>
      <c r="AF1683" s="11">
        <f t="shared" si="4195"/>
        <v>280.39999999999998</v>
      </c>
      <c r="AG1683" s="11">
        <f>AG1684</f>
        <v>0</v>
      </c>
      <c r="AH1683" s="11">
        <f t="shared" si="4196"/>
        <v>280.39999999999998</v>
      </c>
      <c r="AI1683" s="11">
        <f t="shared" si="4197"/>
        <v>280.39999999999998</v>
      </c>
      <c r="AJ1683" s="11">
        <f t="shared" si="4198"/>
        <v>280.39999999999998</v>
      </c>
      <c r="AK1683" s="11">
        <f>AK1684</f>
        <v>0</v>
      </c>
      <c r="AL1683" s="11">
        <f>AL1684</f>
        <v>0</v>
      </c>
      <c r="AM1683" s="11">
        <f>AM1684</f>
        <v>0</v>
      </c>
      <c r="AN1683" s="11">
        <f t="shared" si="4199"/>
        <v>280.39999999999998</v>
      </c>
      <c r="AO1683" s="11">
        <f t="shared" si="4200"/>
        <v>280.39999999999998</v>
      </c>
      <c r="AP1683" s="11">
        <f t="shared" si="4201"/>
        <v>280.39999999999998</v>
      </c>
      <c r="AQ1683" s="11">
        <f>AQ1684</f>
        <v>0</v>
      </c>
      <c r="AR1683" s="11">
        <f>AR1684</f>
        <v>0</v>
      </c>
      <c r="AS1683" s="11">
        <f>AS1684</f>
        <v>0</v>
      </c>
      <c r="AT1683" s="11">
        <f t="shared" si="4202"/>
        <v>280.39999999999998</v>
      </c>
      <c r="AU1683" s="11">
        <f t="shared" si="4203"/>
        <v>280.39999999999998</v>
      </c>
      <c r="AV1683" s="11">
        <f t="shared" si="4204"/>
        <v>280.39999999999998</v>
      </c>
      <c r="AW1683" s="11">
        <f>AW1684</f>
        <v>0</v>
      </c>
      <c r="AX1683" s="11">
        <f>AX1684</f>
        <v>0</v>
      </c>
      <c r="AY1683" s="11">
        <f>AY1684</f>
        <v>0</v>
      </c>
      <c r="AZ1683" s="11">
        <f t="shared" si="4205"/>
        <v>280.39999999999998</v>
      </c>
      <c r="BA1683" s="11">
        <f t="shared" si="4206"/>
        <v>280.39999999999998</v>
      </c>
      <c r="BB1683" s="11">
        <f t="shared" si="4207"/>
        <v>280.39999999999998</v>
      </c>
      <c r="BC1683" s="11">
        <f>BC1684</f>
        <v>0</v>
      </c>
      <c r="BD1683" s="11">
        <f>BD1684</f>
        <v>0</v>
      </c>
      <c r="BE1683" s="11">
        <f>BE1684</f>
        <v>0</v>
      </c>
      <c r="BF1683" s="11">
        <f t="shared" si="4208"/>
        <v>280.39999999999998</v>
      </c>
      <c r="BG1683" s="11">
        <f t="shared" si="4209"/>
        <v>280.39999999999998</v>
      </c>
      <c r="BH1683" s="11">
        <f t="shared" si="4210"/>
        <v>280.39999999999998</v>
      </c>
      <c r="BI1683" s="11">
        <f>BI1684</f>
        <v>0</v>
      </c>
      <c r="BJ1683" s="11">
        <f>BJ1684</f>
        <v>0</v>
      </c>
      <c r="BK1683" s="11">
        <f>BK1684</f>
        <v>0</v>
      </c>
      <c r="BL1683" s="11">
        <f t="shared" si="4148"/>
        <v>280.39999999999998</v>
      </c>
      <c r="BM1683" s="11">
        <f>BM1684</f>
        <v>0</v>
      </c>
      <c r="BN1683" s="43">
        <f t="shared" si="4019"/>
        <v>280.39999999999998</v>
      </c>
      <c r="BO1683" s="11">
        <f t="shared" si="4023"/>
        <v>280.39999999999998</v>
      </c>
      <c r="BP1683" s="11">
        <f>BP1684</f>
        <v>0</v>
      </c>
      <c r="BQ1683" s="43">
        <f t="shared" si="4020"/>
        <v>280.39999999999998</v>
      </c>
      <c r="BR1683" s="11">
        <f t="shared" si="4024"/>
        <v>280.39999999999998</v>
      </c>
      <c r="BS1683" s="11">
        <f>BS1684</f>
        <v>0</v>
      </c>
      <c r="BT1683" s="43">
        <f t="shared" si="4021"/>
        <v>280.39999999999998</v>
      </c>
      <c r="BU1683" s="11">
        <f>BU1684</f>
        <v>0</v>
      </c>
      <c r="BV1683" s="21"/>
      <c r="BW1683" s="21"/>
      <c r="BX1683" s="1" t="str">
        <f t="shared" si="4025"/>
        <v/>
      </c>
    </row>
    <row r="1684" spans="1:77" ht="62.4" customHeight="1" x14ac:dyDescent="0.3">
      <c r="A1684" s="62" t="s">
        <v>1079</v>
      </c>
      <c r="B1684" s="63">
        <v>800</v>
      </c>
      <c r="C1684" s="62" t="s">
        <v>43</v>
      </c>
      <c r="D1684" s="62" t="s">
        <v>71</v>
      </c>
      <c r="E1684" s="64" t="s">
        <v>398</v>
      </c>
      <c r="F1684" s="11">
        <v>280.39999999999998</v>
      </c>
      <c r="G1684" s="11">
        <v>280.39999999999998</v>
      </c>
      <c r="H1684" s="11">
        <v>280.39999999999998</v>
      </c>
      <c r="I1684" s="11"/>
      <c r="J1684" s="11"/>
      <c r="K1684" s="11"/>
      <c r="L1684" s="11">
        <f t="shared" si="4075"/>
        <v>280.39999999999998</v>
      </c>
      <c r="M1684" s="11">
        <f t="shared" si="4076"/>
        <v>280.39999999999998</v>
      </c>
      <c r="N1684" s="11">
        <f t="shared" si="4077"/>
        <v>280.39999999999998</v>
      </c>
      <c r="O1684" s="11"/>
      <c r="P1684" s="11"/>
      <c r="Q1684" s="11"/>
      <c r="R1684" s="11">
        <f t="shared" si="4187"/>
        <v>280.39999999999998</v>
      </c>
      <c r="S1684" s="11">
        <f t="shared" si="4188"/>
        <v>280.39999999999998</v>
      </c>
      <c r="T1684" s="11">
        <f t="shared" si="4189"/>
        <v>280.39999999999998</v>
      </c>
      <c r="U1684" s="11"/>
      <c r="V1684" s="11"/>
      <c r="W1684" s="11"/>
      <c r="X1684" s="11">
        <f t="shared" si="4190"/>
        <v>280.39999999999998</v>
      </c>
      <c r="Y1684" s="11">
        <f t="shared" si="4191"/>
        <v>280.39999999999998</v>
      </c>
      <c r="Z1684" s="11">
        <f t="shared" si="4192"/>
        <v>280.39999999999998</v>
      </c>
      <c r="AA1684" s="11"/>
      <c r="AB1684" s="11"/>
      <c r="AC1684" s="11"/>
      <c r="AD1684" s="11">
        <f t="shared" si="4193"/>
        <v>280.39999999999998</v>
      </c>
      <c r="AE1684" s="11">
        <f t="shared" si="4194"/>
        <v>280.39999999999998</v>
      </c>
      <c r="AF1684" s="11">
        <f t="shared" si="4195"/>
        <v>280.39999999999998</v>
      </c>
      <c r="AG1684" s="11"/>
      <c r="AH1684" s="11">
        <f t="shared" si="4196"/>
        <v>280.39999999999998</v>
      </c>
      <c r="AI1684" s="11">
        <f t="shared" si="4197"/>
        <v>280.39999999999998</v>
      </c>
      <c r="AJ1684" s="11">
        <f t="shared" si="4198"/>
        <v>280.39999999999998</v>
      </c>
      <c r="AK1684" s="11"/>
      <c r="AL1684" s="11"/>
      <c r="AM1684" s="11"/>
      <c r="AN1684" s="11">
        <f t="shared" si="4199"/>
        <v>280.39999999999998</v>
      </c>
      <c r="AO1684" s="11">
        <f t="shared" si="4200"/>
        <v>280.39999999999998</v>
      </c>
      <c r="AP1684" s="11">
        <f t="shared" si="4201"/>
        <v>280.39999999999998</v>
      </c>
      <c r="AQ1684" s="11"/>
      <c r="AR1684" s="11"/>
      <c r="AS1684" s="11"/>
      <c r="AT1684" s="11">
        <f t="shared" si="4202"/>
        <v>280.39999999999998</v>
      </c>
      <c r="AU1684" s="11">
        <f t="shared" si="4203"/>
        <v>280.39999999999998</v>
      </c>
      <c r="AV1684" s="11">
        <f t="shared" si="4204"/>
        <v>280.39999999999998</v>
      </c>
      <c r="AW1684" s="11"/>
      <c r="AX1684" s="11"/>
      <c r="AY1684" s="11"/>
      <c r="AZ1684" s="11">
        <f t="shared" si="4205"/>
        <v>280.39999999999998</v>
      </c>
      <c r="BA1684" s="11">
        <f t="shared" si="4206"/>
        <v>280.39999999999998</v>
      </c>
      <c r="BB1684" s="11">
        <f t="shared" si="4207"/>
        <v>280.39999999999998</v>
      </c>
      <c r="BC1684" s="11"/>
      <c r="BD1684" s="11"/>
      <c r="BE1684" s="11"/>
      <c r="BF1684" s="11">
        <f t="shared" si="4208"/>
        <v>280.39999999999998</v>
      </c>
      <c r="BG1684" s="11">
        <f t="shared" si="4209"/>
        <v>280.39999999999998</v>
      </c>
      <c r="BH1684" s="11">
        <f t="shared" si="4210"/>
        <v>280.39999999999998</v>
      </c>
      <c r="BI1684" s="11"/>
      <c r="BJ1684" s="11"/>
      <c r="BK1684" s="11"/>
      <c r="BL1684" s="11">
        <f t="shared" si="4148"/>
        <v>280.39999999999998</v>
      </c>
      <c r="BM1684" s="11"/>
      <c r="BN1684" s="43">
        <f t="shared" si="4019"/>
        <v>280.39999999999998</v>
      </c>
      <c r="BO1684" s="11">
        <f t="shared" si="4023"/>
        <v>280.39999999999998</v>
      </c>
      <c r="BP1684" s="11"/>
      <c r="BQ1684" s="43">
        <f t="shared" si="4020"/>
        <v>280.39999999999998</v>
      </c>
      <c r="BR1684" s="11">
        <f t="shared" si="4024"/>
        <v>280.39999999999998</v>
      </c>
      <c r="BS1684" s="11"/>
      <c r="BT1684" s="43">
        <f t="shared" si="4021"/>
        <v>280.39999999999998</v>
      </c>
      <c r="BU1684" s="11"/>
      <c r="BV1684" s="21"/>
      <c r="BW1684" s="21"/>
      <c r="BX1684" s="1" t="str">
        <f t="shared" si="4025"/>
        <v>0104</v>
      </c>
    </row>
    <row r="1685" spans="1:77" s="70" customFormat="1" ht="31.2" customHeight="1" x14ac:dyDescent="0.3">
      <c r="A1685" s="59" t="s">
        <v>1081</v>
      </c>
      <c r="B1685" s="60"/>
      <c r="C1685" s="59"/>
      <c r="D1685" s="59"/>
      <c r="E1685" s="61" t="s">
        <v>1082</v>
      </c>
      <c r="F1685" s="18">
        <f t="shared" ref="F1685:K1685" si="4215">F1686</f>
        <v>228331.7</v>
      </c>
      <c r="G1685" s="18">
        <f t="shared" si="4215"/>
        <v>235032.59999999998</v>
      </c>
      <c r="H1685" s="18">
        <f t="shared" si="4215"/>
        <v>235032.59999999998</v>
      </c>
      <c r="I1685" s="18">
        <f t="shared" si="4215"/>
        <v>0</v>
      </c>
      <c r="J1685" s="18">
        <f t="shared" si="4215"/>
        <v>0</v>
      </c>
      <c r="K1685" s="18">
        <f t="shared" si="4215"/>
        <v>0</v>
      </c>
      <c r="L1685" s="18">
        <f t="shared" si="4075"/>
        <v>228331.7</v>
      </c>
      <c r="M1685" s="18">
        <f t="shared" si="4076"/>
        <v>235032.59999999998</v>
      </c>
      <c r="N1685" s="18">
        <f t="shared" si="4077"/>
        <v>235032.59999999998</v>
      </c>
      <c r="O1685" s="18">
        <f>O1686</f>
        <v>32645.5</v>
      </c>
      <c r="P1685" s="18">
        <f>P1686</f>
        <v>39826.300000000003</v>
      </c>
      <c r="Q1685" s="18">
        <f>Q1686</f>
        <v>39826.300000000003</v>
      </c>
      <c r="R1685" s="18">
        <f t="shared" si="4187"/>
        <v>260977.2</v>
      </c>
      <c r="S1685" s="18">
        <f t="shared" si="4188"/>
        <v>274858.89999999997</v>
      </c>
      <c r="T1685" s="18">
        <f t="shared" si="4189"/>
        <v>274858.89999999997</v>
      </c>
      <c r="U1685" s="18">
        <f>U1686</f>
        <v>0</v>
      </c>
      <c r="V1685" s="18">
        <f>V1686</f>
        <v>0</v>
      </c>
      <c r="W1685" s="18">
        <f>W1686</f>
        <v>0</v>
      </c>
      <c r="X1685" s="18">
        <f t="shared" si="4190"/>
        <v>260977.2</v>
      </c>
      <c r="Y1685" s="18">
        <f t="shared" si="4191"/>
        <v>274858.89999999997</v>
      </c>
      <c r="Z1685" s="18">
        <f t="shared" si="4192"/>
        <v>274858.89999999997</v>
      </c>
      <c r="AA1685" s="18">
        <f>AA1686</f>
        <v>0</v>
      </c>
      <c r="AB1685" s="18">
        <f>AB1686</f>
        <v>0</v>
      </c>
      <c r="AC1685" s="18">
        <f>AC1686</f>
        <v>0</v>
      </c>
      <c r="AD1685" s="18">
        <f t="shared" si="4193"/>
        <v>260977.2</v>
      </c>
      <c r="AE1685" s="18">
        <f t="shared" si="4194"/>
        <v>274858.89999999997</v>
      </c>
      <c r="AF1685" s="18">
        <f t="shared" si="4195"/>
        <v>274858.89999999997</v>
      </c>
      <c r="AG1685" s="18">
        <f>AG1686</f>
        <v>0</v>
      </c>
      <c r="AH1685" s="18">
        <f t="shared" si="4196"/>
        <v>260977.2</v>
      </c>
      <c r="AI1685" s="18">
        <f t="shared" si="4197"/>
        <v>274858.89999999997</v>
      </c>
      <c r="AJ1685" s="18">
        <f t="shared" si="4198"/>
        <v>274858.89999999997</v>
      </c>
      <c r="AK1685" s="18">
        <f>AK1686</f>
        <v>0</v>
      </c>
      <c r="AL1685" s="18">
        <f>AL1686</f>
        <v>0</v>
      </c>
      <c r="AM1685" s="18">
        <f>AM1686</f>
        <v>0</v>
      </c>
      <c r="AN1685" s="18">
        <f t="shared" si="4199"/>
        <v>260977.2</v>
      </c>
      <c r="AO1685" s="18">
        <f t="shared" si="4200"/>
        <v>274858.89999999997</v>
      </c>
      <c r="AP1685" s="18">
        <f t="shared" si="4201"/>
        <v>274858.89999999997</v>
      </c>
      <c r="AQ1685" s="18">
        <f>AQ1686</f>
        <v>0</v>
      </c>
      <c r="AR1685" s="18">
        <f>AR1686</f>
        <v>0</v>
      </c>
      <c r="AS1685" s="18">
        <f>AS1686</f>
        <v>0</v>
      </c>
      <c r="AT1685" s="18">
        <f t="shared" si="4202"/>
        <v>260977.2</v>
      </c>
      <c r="AU1685" s="18">
        <f t="shared" si="4203"/>
        <v>274858.89999999997</v>
      </c>
      <c r="AV1685" s="18">
        <f t="shared" si="4204"/>
        <v>274858.89999999997</v>
      </c>
      <c r="AW1685" s="18">
        <f>AW1686</f>
        <v>0</v>
      </c>
      <c r="AX1685" s="18">
        <f>AX1686</f>
        <v>0</v>
      </c>
      <c r="AY1685" s="18">
        <f>AY1686</f>
        <v>0</v>
      </c>
      <c r="AZ1685" s="18">
        <f t="shared" si="4205"/>
        <v>260977.2</v>
      </c>
      <c r="BA1685" s="18">
        <f t="shared" si="4206"/>
        <v>274858.89999999997</v>
      </c>
      <c r="BB1685" s="18">
        <f t="shared" si="4207"/>
        <v>274858.89999999997</v>
      </c>
      <c r="BC1685" s="18">
        <f>BC1686</f>
        <v>0</v>
      </c>
      <c r="BD1685" s="18">
        <f>BD1686</f>
        <v>0</v>
      </c>
      <c r="BE1685" s="18">
        <f>BE1686</f>
        <v>0</v>
      </c>
      <c r="BF1685" s="18">
        <f t="shared" si="4208"/>
        <v>260977.2</v>
      </c>
      <c r="BG1685" s="18">
        <f t="shared" si="4209"/>
        <v>274858.89999999997</v>
      </c>
      <c r="BH1685" s="18">
        <f t="shared" si="4210"/>
        <v>274858.89999999997</v>
      </c>
      <c r="BI1685" s="18">
        <f>BI1686</f>
        <v>0</v>
      </c>
      <c r="BJ1685" s="18">
        <f>BJ1686</f>
        <v>0</v>
      </c>
      <c r="BK1685" s="18">
        <f>BK1686</f>
        <v>0</v>
      </c>
      <c r="BL1685" s="18">
        <f t="shared" si="4148"/>
        <v>260977.2</v>
      </c>
      <c r="BM1685" s="18">
        <f>BM1686</f>
        <v>0</v>
      </c>
      <c r="BN1685" s="68">
        <f t="shared" si="4019"/>
        <v>260977.2</v>
      </c>
      <c r="BO1685" s="18">
        <f t="shared" si="4023"/>
        <v>274858.89999999997</v>
      </c>
      <c r="BP1685" s="18">
        <f>BP1686</f>
        <v>0</v>
      </c>
      <c r="BQ1685" s="68">
        <f t="shared" si="4020"/>
        <v>274858.89999999997</v>
      </c>
      <c r="BR1685" s="18">
        <f t="shared" si="4024"/>
        <v>274858.89999999997</v>
      </c>
      <c r="BS1685" s="18">
        <f>BS1686</f>
        <v>0</v>
      </c>
      <c r="BT1685" s="68">
        <f t="shared" si="4021"/>
        <v>274858.89999999997</v>
      </c>
      <c r="BU1685" s="18">
        <f>BU1686</f>
        <v>0</v>
      </c>
      <c r="BV1685" s="19"/>
      <c r="BW1685" s="19"/>
      <c r="BX1685" s="17" t="str">
        <f t="shared" si="4025"/>
        <v/>
      </c>
      <c r="BY1685" s="17"/>
    </row>
    <row r="1686" spans="1:77" ht="31.2" customHeight="1" x14ac:dyDescent="0.3">
      <c r="A1686" s="62" t="s">
        <v>1083</v>
      </c>
      <c r="B1686" s="63"/>
      <c r="C1686" s="62"/>
      <c r="D1686" s="62"/>
      <c r="E1686" s="64" t="s">
        <v>195</v>
      </c>
      <c r="F1686" s="11">
        <f t="shared" ref="F1686:K1686" si="4216">F1687+F1690+F1693</f>
        <v>228331.7</v>
      </c>
      <c r="G1686" s="11">
        <f t="shared" si="4216"/>
        <v>235032.59999999998</v>
      </c>
      <c r="H1686" s="11">
        <f t="shared" si="4216"/>
        <v>235032.59999999998</v>
      </c>
      <c r="I1686" s="11">
        <f t="shared" si="4216"/>
        <v>0</v>
      </c>
      <c r="J1686" s="11">
        <f t="shared" si="4216"/>
        <v>0</v>
      </c>
      <c r="K1686" s="11">
        <f t="shared" si="4216"/>
        <v>0</v>
      </c>
      <c r="L1686" s="11">
        <f t="shared" si="4075"/>
        <v>228331.7</v>
      </c>
      <c r="M1686" s="11">
        <f t="shared" si="4076"/>
        <v>235032.59999999998</v>
      </c>
      <c r="N1686" s="11">
        <f t="shared" si="4077"/>
        <v>235032.59999999998</v>
      </c>
      <c r="O1686" s="11">
        <f>O1687+O1690+O1693</f>
        <v>32645.5</v>
      </c>
      <c r="P1686" s="11">
        <f>P1687+P1690+P1693</f>
        <v>39826.300000000003</v>
      </c>
      <c r="Q1686" s="11">
        <f>Q1687+Q1690+Q1693</f>
        <v>39826.300000000003</v>
      </c>
      <c r="R1686" s="11">
        <f t="shared" si="4187"/>
        <v>260977.2</v>
      </c>
      <c r="S1686" s="11">
        <f t="shared" si="4188"/>
        <v>274858.89999999997</v>
      </c>
      <c r="T1686" s="11">
        <f t="shared" si="4189"/>
        <v>274858.89999999997</v>
      </c>
      <c r="U1686" s="11">
        <f>U1687+U1690+U1693</f>
        <v>0</v>
      </c>
      <c r="V1686" s="11">
        <f>V1687+V1690+V1693</f>
        <v>0</v>
      </c>
      <c r="W1686" s="11">
        <f>W1687+W1690+W1693</f>
        <v>0</v>
      </c>
      <c r="X1686" s="11">
        <f t="shared" si="4190"/>
        <v>260977.2</v>
      </c>
      <c r="Y1686" s="11">
        <f t="shared" si="4191"/>
        <v>274858.89999999997</v>
      </c>
      <c r="Z1686" s="11">
        <f t="shared" si="4192"/>
        <v>274858.89999999997</v>
      </c>
      <c r="AA1686" s="11">
        <f>AA1687+AA1690+AA1693</f>
        <v>0</v>
      </c>
      <c r="AB1686" s="11">
        <f>AB1687+AB1690+AB1693</f>
        <v>0</v>
      </c>
      <c r="AC1686" s="11">
        <f>AC1687+AC1690+AC1693</f>
        <v>0</v>
      </c>
      <c r="AD1686" s="11">
        <f t="shared" si="4193"/>
        <v>260977.2</v>
      </c>
      <c r="AE1686" s="11">
        <f t="shared" si="4194"/>
        <v>274858.89999999997</v>
      </c>
      <c r="AF1686" s="11">
        <f t="shared" si="4195"/>
        <v>274858.89999999997</v>
      </c>
      <c r="AG1686" s="11">
        <f>AG1687+AG1690+AG1693</f>
        <v>0</v>
      </c>
      <c r="AH1686" s="11">
        <f t="shared" si="4196"/>
        <v>260977.2</v>
      </c>
      <c r="AI1686" s="11">
        <f t="shared" si="4197"/>
        <v>274858.89999999997</v>
      </c>
      <c r="AJ1686" s="11">
        <f t="shared" si="4198"/>
        <v>274858.89999999997</v>
      </c>
      <c r="AK1686" s="11">
        <f>AK1687+AK1690+AK1693</f>
        <v>0</v>
      </c>
      <c r="AL1686" s="11">
        <f>AL1687+AL1690+AL1693</f>
        <v>0</v>
      </c>
      <c r="AM1686" s="11">
        <f>AM1687+AM1690+AM1693</f>
        <v>0</v>
      </c>
      <c r="AN1686" s="11">
        <f t="shared" si="4199"/>
        <v>260977.2</v>
      </c>
      <c r="AO1686" s="11">
        <f t="shared" si="4200"/>
        <v>274858.89999999997</v>
      </c>
      <c r="AP1686" s="11">
        <f t="shared" si="4201"/>
        <v>274858.89999999997</v>
      </c>
      <c r="AQ1686" s="11">
        <f>AQ1687+AQ1690+AQ1693</f>
        <v>0</v>
      </c>
      <c r="AR1686" s="11">
        <f>AR1687+AR1690+AR1693</f>
        <v>0</v>
      </c>
      <c r="AS1686" s="11">
        <f>AS1687+AS1690+AS1693</f>
        <v>0</v>
      </c>
      <c r="AT1686" s="11">
        <f t="shared" si="4202"/>
        <v>260977.2</v>
      </c>
      <c r="AU1686" s="11">
        <f t="shared" si="4203"/>
        <v>274858.89999999997</v>
      </c>
      <c r="AV1686" s="11">
        <f t="shared" si="4204"/>
        <v>274858.89999999997</v>
      </c>
      <c r="AW1686" s="11">
        <f>AW1687+AW1690+AW1693</f>
        <v>0</v>
      </c>
      <c r="AX1686" s="11">
        <f>AX1687+AX1690+AX1693</f>
        <v>0</v>
      </c>
      <c r="AY1686" s="11">
        <f>AY1687+AY1690+AY1693</f>
        <v>0</v>
      </c>
      <c r="AZ1686" s="11">
        <f t="shared" si="4205"/>
        <v>260977.2</v>
      </c>
      <c r="BA1686" s="11">
        <f t="shared" si="4206"/>
        <v>274858.89999999997</v>
      </c>
      <c r="BB1686" s="11">
        <f t="shared" si="4207"/>
        <v>274858.89999999997</v>
      </c>
      <c r="BC1686" s="11">
        <f>BC1687+BC1690+BC1693</f>
        <v>0</v>
      </c>
      <c r="BD1686" s="11">
        <f>BD1687+BD1690+BD1693</f>
        <v>0</v>
      </c>
      <c r="BE1686" s="11">
        <f>BE1687+BE1690+BE1693</f>
        <v>0</v>
      </c>
      <c r="BF1686" s="11">
        <f t="shared" si="4208"/>
        <v>260977.2</v>
      </c>
      <c r="BG1686" s="11">
        <f t="shared" si="4209"/>
        <v>274858.89999999997</v>
      </c>
      <c r="BH1686" s="11">
        <f t="shared" si="4210"/>
        <v>274858.89999999997</v>
      </c>
      <c r="BI1686" s="11">
        <f>BI1687+BI1690+BI1693</f>
        <v>0</v>
      </c>
      <c r="BJ1686" s="11">
        <f>BJ1687+BJ1690+BJ1693</f>
        <v>0</v>
      </c>
      <c r="BK1686" s="11">
        <f>BK1687+BK1690+BK1693</f>
        <v>0</v>
      </c>
      <c r="BL1686" s="11">
        <f t="shared" si="4148"/>
        <v>260977.2</v>
      </c>
      <c r="BM1686" s="11">
        <f>BM1687+BM1690+BM1693</f>
        <v>0</v>
      </c>
      <c r="BN1686" s="43">
        <f t="shared" si="4019"/>
        <v>260977.2</v>
      </c>
      <c r="BO1686" s="11">
        <f t="shared" si="4023"/>
        <v>274858.89999999997</v>
      </c>
      <c r="BP1686" s="11">
        <f>BP1687+BP1690+BP1693</f>
        <v>0</v>
      </c>
      <c r="BQ1686" s="43">
        <f t="shared" si="4020"/>
        <v>274858.89999999997</v>
      </c>
      <c r="BR1686" s="11">
        <f t="shared" si="4024"/>
        <v>274858.89999999997</v>
      </c>
      <c r="BS1686" s="11">
        <f>BS1687+BS1690+BS1693</f>
        <v>0</v>
      </c>
      <c r="BT1686" s="43">
        <f t="shared" si="4021"/>
        <v>274858.89999999997</v>
      </c>
      <c r="BU1686" s="11">
        <f>BU1687+BU1690+BU1693</f>
        <v>0</v>
      </c>
      <c r="BV1686" s="21"/>
      <c r="BW1686" s="21"/>
      <c r="BX1686" s="1" t="str">
        <f t="shared" si="4025"/>
        <v/>
      </c>
    </row>
    <row r="1687" spans="1:77" ht="78" customHeight="1" x14ac:dyDescent="0.3">
      <c r="A1687" s="62" t="s">
        <v>1083</v>
      </c>
      <c r="B1687" s="63" t="s">
        <v>167</v>
      </c>
      <c r="C1687" s="62"/>
      <c r="D1687" s="62"/>
      <c r="E1687" s="64" t="s">
        <v>168</v>
      </c>
      <c r="F1687" s="11">
        <f t="shared" ref="F1687:K1687" si="4217">F1688+F1689</f>
        <v>218222</v>
      </c>
      <c r="G1687" s="11">
        <f t="shared" si="4217"/>
        <v>224922.89999999997</v>
      </c>
      <c r="H1687" s="11">
        <f t="shared" si="4217"/>
        <v>224922.89999999997</v>
      </c>
      <c r="I1687" s="11">
        <f t="shared" si="4217"/>
        <v>0</v>
      </c>
      <c r="J1687" s="11">
        <f t="shared" si="4217"/>
        <v>0</v>
      </c>
      <c r="K1687" s="11">
        <f t="shared" si="4217"/>
        <v>0</v>
      </c>
      <c r="L1687" s="11">
        <f t="shared" si="4075"/>
        <v>218222</v>
      </c>
      <c r="M1687" s="11">
        <f t="shared" si="4076"/>
        <v>224922.89999999997</v>
      </c>
      <c r="N1687" s="11">
        <f t="shared" si="4077"/>
        <v>224922.89999999997</v>
      </c>
      <c r="O1687" s="11">
        <f>O1688+O1689</f>
        <v>32645.5</v>
      </c>
      <c r="P1687" s="11">
        <f>P1688+P1689</f>
        <v>39826.300000000003</v>
      </c>
      <c r="Q1687" s="11">
        <f>Q1688+Q1689</f>
        <v>39826.300000000003</v>
      </c>
      <c r="R1687" s="11">
        <f t="shared" si="4187"/>
        <v>250867.5</v>
      </c>
      <c r="S1687" s="11">
        <f t="shared" si="4188"/>
        <v>264749.19999999995</v>
      </c>
      <c r="T1687" s="11">
        <f t="shared" si="4189"/>
        <v>264749.19999999995</v>
      </c>
      <c r="U1687" s="11">
        <f>U1688+U1689</f>
        <v>0</v>
      </c>
      <c r="V1687" s="11">
        <f>V1688+V1689</f>
        <v>0</v>
      </c>
      <c r="W1687" s="11">
        <f>W1688+W1689</f>
        <v>0</v>
      </c>
      <c r="X1687" s="11">
        <f t="shared" si="4190"/>
        <v>250867.5</v>
      </c>
      <c r="Y1687" s="11">
        <f t="shared" si="4191"/>
        <v>264749.19999999995</v>
      </c>
      <c r="Z1687" s="11">
        <f t="shared" si="4192"/>
        <v>264749.19999999995</v>
      </c>
      <c r="AA1687" s="11">
        <f>AA1688+AA1689</f>
        <v>0</v>
      </c>
      <c r="AB1687" s="11">
        <f>AB1688+AB1689</f>
        <v>0</v>
      </c>
      <c r="AC1687" s="11">
        <f>AC1688+AC1689</f>
        <v>0</v>
      </c>
      <c r="AD1687" s="11">
        <f t="shared" si="4193"/>
        <v>250867.5</v>
      </c>
      <c r="AE1687" s="11">
        <f t="shared" si="4194"/>
        <v>264749.19999999995</v>
      </c>
      <c r="AF1687" s="11">
        <f t="shared" si="4195"/>
        <v>264749.19999999995</v>
      </c>
      <c r="AG1687" s="11">
        <f>AG1688+AG1689</f>
        <v>0</v>
      </c>
      <c r="AH1687" s="11">
        <f t="shared" si="4196"/>
        <v>250867.5</v>
      </c>
      <c r="AI1687" s="11">
        <f t="shared" si="4197"/>
        <v>264749.19999999995</v>
      </c>
      <c r="AJ1687" s="11">
        <f t="shared" si="4198"/>
        <v>264749.19999999995</v>
      </c>
      <c r="AK1687" s="11">
        <f>AK1688+AK1689</f>
        <v>0</v>
      </c>
      <c r="AL1687" s="11">
        <f>AL1688+AL1689</f>
        <v>0</v>
      </c>
      <c r="AM1687" s="11">
        <f>AM1688+AM1689</f>
        <v>0</v>
      </c>
      <c r="AN1687" s="11">
        <f t="shared" si="4199"/>
        <v>250867.5</v>
      </c>
      <c r="AO1687" s="11">
        <f t="shared" si="4200"/>
        <v>264749.19999999995</v>
      </c>
      <c r="AP1687" s="11">
        <f t="shared" si="4201"/>
        <v>264749.19999999995</v>
      </c>
      <c r="AQ1687" s="11">
        <f>AQ1688+AQ1689</f>
        <v>0</v>
      </c>
      <c r="AR1687" s="11">
        <f>AR1688+AR1689</f>
        <v>0</v>
      </c>
      <c r="AS1687" s="11">
        <f>AS1688+AS1689</f>
        <v>0</v>
      </c>
      <c r="AT1687" s="11">
        <f t="shared" si="4202"/>
        <v>250867.5</v>
      </c>
      <c r="AU1687" s="11">
        <f t="shared" si="4203"/>
        <v>264749.19999999995</v>
      </c>
      <c r="AV1687" s="11">
        <f t="shared" si="4204"/>
        <v>264749.19999999995</v>
      </c>
      <c r="AW1687" s="11">
        <f>AW1688+AW1689</f>
        <v>0</v>
      </c>
      <c r="AX1687" s="11">
        <f>AX1688+AX1689</f>
        <v>0</v>
      </c>
      <c r="AY1687" s="11">
        <f>AY1688+AY1689</f>
        <v>0</v>
      </c>
      <c r="AZ1687" s="11">
        <f t="shared" si="4205"/>
        <v>250867.5</v>
      </c>
      <c r="BA1687" s="11">
        <f t="shared" si="4206"/>
        <v>264749.19999999995</v>
      </c>
      <c r="BB1687" s="11">
        <f t="shared" si="4207"/>
        <v>264749.19999999995</v>
      </c>
      <c r="BC1687" s="11">
        <f>BC1688+BC1689</f>
        <v>0</v>
      </c>
      <c r="BD1687" s="11">
        <f>BD1688+BD1689</f>
        <v>0</v>
      </c>
      <c r="BE1687" s="11">
        <f>BE1688+BE1689</f>
        <v>0</v>
      </c>
      <c r="BF1687" s="11">
        <f t="shared" si="4208"/>
        <v>250867.5</v>
      </c>
      <c r="BG1687" s="11">
        <f t="shared" si="4209"/>
        <v>264749.19999999995</v>
      </c>
      <c r="BH1687" s="11">
        <f t="shared" si="4210"/>
        <v>264749.19999999995</v>
      </c>
      <c r="BI1687" s="11">
        <f>BI1688+BI1689</f>
        <v>0</v>
      </c>
      <c r="BJ1687" s="11">
        <f>BJ1688+BJ1689</f>
        <v>0</v>
      </c>
      <c r="BK1687" s="11">
        <f>BK1688+BK1689</f>
        <v>0</v>
      </c>
      <c r="BL1687" s="11">
        <f t="shared" si="4148"/>
        <v>250867.5</v>
      </c>
      <c r="BM1687" s="11">
        <f>BM1688+BM1689</f>
        <v>0</v>
      </c>
      <c r="BN1687" s="43">
        <f t="shared" ref="BN1687:BN1725" si="4218">BL1687+BM1687</f>
        <v>250867.5</v>
      </c>
      <c r="BO1687" s="11">
        <f t="shared" si="4023"/>
        <v>264749.19999999995</v>
      </c>
      <c r="BP1687" s="11">
        <f>BP1688+BP1689</f>
        <v>0</v>
      </c>
      <c r="BQ1687" s="43">
        <f t="shared" ref="BQ1687:BQ1725" si="4219">BO1687+BP1687</f>
        <v>264749.19999999995</v>
      </c>
      <c r="BR1687" s="11">
        <f t="shared" si="4024"/>
        <v>264749.19999999995</v>
      </c>
      <c r="BS1687" s="11">
        <f>BS1688+BS1689</f>
        <v>0</v>
      </c>
      <c r="BT1687" s="43">
        <f t="shared" ref="BT1687:BT1725" si="4220">BR1687+BS1687</f>
        <v>264749.19999999995</v>
      </c>
      <c r="BU1687" s="11">
        <f>BU1688+BU1689</f>
        <v>0</v>
      </c>
      <c r="BV1687" s="21"/>
      <c r="BW1687" s="21"/>
      <c r="BX1687" s="1" t="str">
        <f t="shared" si="4025"/>
        <v/>
      </c>
    </row>
    <row r="1688" spans="1:77" ht="46.8" customHeight="1" x14ac:dyDescent="0.3">
      <c r="A1688" s="62" t="s">
        <v>1083</v>
      </c>
      <c r="B1688" s="63">
        <v>100</v>
      </c>
      <c r="C1688" s="62" t="s">
        <v>43</v>
      </c>
      <c r="D1688" s="62" t="s">
        <v>358</v>
      </c>
      <c r="E1688" s="64" t="s">
        <v>1068</v>
      </c>
      <c r="F1688" s="11">
        <v>162700.69999999998</v>
      </c>
      <c r="G1688" s="11">
        <v>167693.89999999997</v>
      </c>
      <c r="H1688" s="11">
        <v>167693.89999999997</v>
      </c>
      <c r="I1688" s="11"/>
      <c r="J1688" s="11"/>
      <c r="K1688" s="11"/>
      <c r="L1688" s="11">
        <f t="shared" si="4075"/>
        <v>162700.69999999998</v>
      </c>
      <c r="M1688" s="11">
        <f t="shared" si="4076"/>
        <v>167693.89999999997</v>
      </c>
      <c r="N1688" s="11">
        <f t="shared" si="4077"/>
        <v>167693.89999999997</v>
      </c>
      <c r="O1688" s="11">
        <v>24218.7</v>
      </c>
      <c r="P1688" s="11">
        <v>29533.7</v>
      </c>
      <c r="Q1688" s="11">
        <v>29533.7</v>
      </c>
      <c r="R1688" s="11">
        <f t="shared" si="4187"/>
        <v>186919.4</v>
      </c>
      <c r="S1688" s="11">
        <f t="shared" si="4188"/>
        <v>197227.59999999998</v>
      </c>
      <c r="T1688" s="11">
        <f t="shared" si="4189"/>
        <v>197227.59999999998</v>
      </c>
      <c r="U1688" s="11"/>
      <c r="V1688" s="11"/>
      <c r="W1688" s="11"/>
      <c r="X1688" s="11">
        <f t="shared" si="4190"/>
        <v>186919.4</v>
      </c>
      <c r="Y1688" s="11">
        <f t="shared" si="4191"/>
        <v>197227.59999999998</v>
      </c>
      <c r="Z1688" s="11">
        <f t="shared" si="4192"/>
        <v>197227.59999999998</v>
      </c>
      <c r="AA1688" s="11"/>
      <c r="AB1688" s="11"/>
      <c r="AC1688" s="11"/>
      <c r="AD1688" s="11">
        <f t="shared" si="4193"/>
        <v>186919.4</v>
      </c>
      <c r="AE1688" s="11">
        <f t="shared" si="4194"/>
        <v>197227.59999999998</v>
      </c>
      <c r="AF1688" s="11">
        <f t="shared" si="4195"/>
        <v>197227.59999999998</v>
      </c>
      <c r="AG1688" s="11"/>
      <c r="AH1688" s="11">
        <f t="shared" si="4196"/>
        <v>186919.4</v>
      </c>
      <c r="AI1688" s="11">
        <f t="shared" si="4197"/>
        <v>197227.59999999998</v>
      </c>
      <c r="AJ1688" s="11">
        <f t="shared" si="4198"/>
        <v>197227.59999999998</v>
      </c>
      <c r="AK1688" s="11"/>
      <c r="AL1688" s="11"/>
      <c r="AM1688" s="11"/>
      <c r="AN1688" s="11">
        <f t="shared" si="4199"/>
        <v>186919.4</v>
      </c>
      <c r="AO1688" s="11">
        <f t="shared" si="4200"/>
        <v>197227.59999999998</v>
      </c>
      <c r="AP1688" s="11">
        <f t="shared" si="4201"/>
        <v>197227.59999999998</v>
      </c>
      <c r="AQ1688" s="11"/>
      <c r="AR1688" s="11"/>
      <c r="AS1688" s="11"/>
      <c r="AT1688" s="11">
        <f t="shared" si="4202"/>
        <v>186919.4</v>
      </c>
      <c r="AU1688" s="11">
        <f t="shared" si="4203"/>
        <v>197227.59999999998</v>
      </c>
      <c r="AV1688" s="11">
        <f t="shared" si="4204"/>
        <v>197227.59999999998</v>
      </c>
      <c r="AW1688" s="11"/>
      <c r="AX1688" s="11"/>
      <c r="AY1688" s="11"/>
      <c r="AZ1688" s="11">
        <f t="shared" si="4205"/>
        <v>186919.4</v>
      </c>
      <c r="BA1688" s="11">
        <f t="shared" si="4206"/>
        <v>197227.59999999998</v>
      </c>
      <c r="BB1688" s="11">
        <f t="shared" si="4207"/>
        <v>197227.59999999998</v>
      </c>
      <c r="BC1688" s="11"/>
      <c r="BD1688" s="11"/>
      <c r="BE1688" s="11"/>
      <c r="BF1688" s="11">
        <f t="shared" si="4208"/>
        <v>186919.4</v>
      </c>
      <c r="BG1688" s="11">
        <f t="shared" si="4209"/>
        <v>197227.59999999998</v>
      </c>
      <c r="BH1688" s="11">
        <f t="shared" si="4210"/>
        <v>197227.59999999998</v>
      </c>
      <c r="BI1688" s="11"/>
      <c r="BJ1688" s="11"/>
      <c r="BK1688" s="11"/>
      <c r="BL1688" s="11">
        <f t="shared" si="4148"/>
        <v>186919.4</v>
      </c>
      <c r="BM1688" s="11"/>
      <c r="BN1688" s="43">
        <f t="shared" si="4218"/>
        <v>186919.4</v>
      </c>
      <c r="BO1688" s="11">
        <f t="shared" si="4023"/>
        <v>197227.59999999998</v>
      </c>
      <c r="BP1688" s="11"/>
      <c r="BQ1688" s="43">
        <f t="shared" si="4219"/>
        <v>197227.59999999998</v>
      </c>
      <c r="BR1688" s="11">
        <f t="shared" si="4024"/>
        <v>197227.59999999998</v>
      </c>
      <c r="BS1688" s="11"/>
      <c r="BT1688" s="43">
        <f t="shared" si="4220"/>
        <v>197227.59999999998</v>
      </c>
      <c r="BU1688" s="11"/>
      <c r="BV1688" s="21"/>
      <c r="BW1688" s="21"/>
      <c r="BX1688" s="1" t="str">
        <f t="shared" si="4025"/>
        <v>0106</v>
      </c>
    </row>
    <row r="1689" spans="1:77" ht="15.6" customHeight="1" x14ac:dyDescent="0.3">
      <c r="A1689" s="62" t="s">
        <v>1083</v>
      </c>
      <c r="B1689" s="63">
        <v>100</v>
      </c>
      <c r="C1689" s="62" t="s">
        <v>43</v>
      </c>
      <c r="D1689" s="62" t="s">
        <v>44</v>
      </c>
      <c r="E1689" s="64" t="s">
        <v>45</v>
      </c>
      <c r="F1689" s="11">
        <v>55521.3</v>
      </c>
      <c r="G1689" s="11">
        <v>57229.000000000007</v>
      </c>
      <c r="H1689" s="11">
        <v>57229.000000000007</v>
      </c>
      <c r="I1689" s="11"/>
      <c r="J1689" s="11"/>
      <c r="K1689" s="11"/>
      <c r="L1689" s="11">
        <f t="shared" si="4075"/>
        <v>55521.3</v>
      </c>
      <c r="M1689" s="11">
        <f t="shared" si="4076"/>
        <v>57229.000000000007</v>
      </c>
      <c r="N1689" s="11">
        <f t="shared" si="4077"/>
        <v>57229.000000000007</v>
      </c>
      <c r="O1689" s="11">
        <f>3017.3+5409.5</f>
        <v>8426.7999999999993</v>
      </c>
      <c r="P1689" s="11">
        <f>3678.6+6614</f>
        <v>10292.6</v>
      </c>
      <c r="Q1689" s="11">
        <f>3678.6+6614</f>
        <v>10292.6</v>
      </c>
      <c r="R1689" s="11">
        <f t="shared" si="4187"/>
        <v>63948.100000000006</v>
      </c>
      <c r="S1689" s="11">
        <f t="shared" si="4188"/>
        <v>67521.600000000006</v>
      </c>
      <c r="T1689" s="11">
        <f t="shared" si="4189"/>
        <v>67521.600000000006</v>
      </c>
      <c r="U1689" s="11"/>
      <c r="V1689" s="11"/>
      <c r="W1689" s="11"/>
      <c r="X1689" s="11">
        <f t="shared" si="4190"/>
        <v>63948.100000000006</v>
      </c>
      <c r="Y1689" s="11">
        <f t="shared" si="4191"/>
        <v>67521.600000000006</v>
      </c>
      <c r="Z1689" s="11">
        <f t="shared" si="4192"/>
        <v>67521.600000000006</v>
      </c>
      <c r="AA1689" s="11"/>
      <c r="AB1689" s="11"/>
      <c r="AC1689" s="11"/>
      <c r="AD1689" s="11">
        <f t="shared" si="4193"/>
        <v>63948.100000000006</v>
      </c>
      <c r="AE1689" s="11">
        <f t="shared" si="4194"/>
        <v>67521.600000000006</v>
      </c>
      <c r="AF1689" s="11">
        <f t="shared" si="4195"/>
        <v>67521.600000000006</v>
      </c>
      <c r="AG1689" s="11"/>
      <c r="AH1689" s="11">
        <f t="shared" si="4196"/>
        <v>63948.100000000006</v>
      </c>
      <c r="AI1689" s="11">
        <f t="shared" si="4197"/>
        <v>67521.600000000006</v>
      </c>
      <c r="AJ1689" s="11">
        <f t="shared" si="4198"/>
        <v>67521.600000000006</v>
      </c>
      <c r="AK1689" s="11"/>
      <c r="AL1689" s="11"/>
      <c r="AM1689" s="11"/>
      <c r="AN1689" s="11">
        <f t="shared" si="4199"/>
        <v>63948.100000000006</v>
      </c>
      <c r="AO1689" s="11">
        <f t="shared" si="4200"/>
        <v>67521.600000000006</v>
      </c>
      <c r="AP1689" s="11">
        <f t="shared" si="4201"/>
        <v>67521.600000000006</v>
      </c>
      <c r="AQ1689" s="11"/>
      <c r="AR1689" s="11"/>
      <c r="AS1689" s="11"/>
      <c r="AT1689" s="11">
        <f t="shared" si="4202"/>
        <v>63948.100000000006</v>
      </c>
      <c r="AU1689" s="11">
        <f t="shared" si="4203"/>
        <v>67521.600000000006</v>
      </c>
      <c r="AV1689" s="11">
        <f t="shared" si="4204"/>
        <v>67521.600000000006</v>
      </c>
      <c r="AW1689" s="11"/>
      <c r="AX1689" s="11"/>
      <c r="AY1689" s="11"/>
      <c r="AZ1689" s="11">
        <f t="shared" si="4205"/>
        <v>63948.100000000006</v>
      </c>
      <c r="BA1689" s="11">
        <f t="shared" si="4206"/>
        <v>67521.600000000006</v>
      </c>
      <c r="BB1689" s="11">
        <f t="shared" si="4207"/>
        <v>67521.600000000006</v>
      </c>
      <c r="BC1689" s="11"/>
      <c r="BD1689" s="11"/>
      <c r="BE1689" s="11"/>
      <c r="BF1689" s="11">
        <f t="shared" si="4208"/>
        <v>63948.100000000006</v>
      </c>
      <c r="BG1689" s="11">
        <f t="shared" si="4209"/>
        <v>67521.600000000006</v>
      </c>
      <c r="BH1689" s="11">
        <f t="shared" si="4210"/>
        <v>67521.600000000006</v>
      </c>
      <c r="BI1689" s="11"/>
      <c r="BJ1689" s="11"/>
      <c r="BK1689" s="11"/>
      <c r="BL1689" s="11">
        <f t="shared" si="4148"/>
        <v>63948.100000000006</v>
      </c>
      <c r="BM1689" s="11"/>
      <c r="BN1689" s="43">
        <f t="shared" si="4218"/>
        <v>63948.100000000006</v>
      </c>
      <c r="BO1689" s="11">
        <f t="shared" ref="BO1689:BO1725" si="4221">BG1689+BJ1689</f>
        <v>67521.600000000006</v>
      </c>
      <c r="BP1689" s="11"/>
      <c r="BQ1689" s="43">
        <f t="shared" si="4219"/>
        <v>67521.600000000006</v>
      </c>
      <c r="BR1689" s="11">
        <f t="shared" ref="BR1689:BR1725" si="4222">BH1689+BK1689</f>
        <v>67521.600000000006</v>
      </c>
      <c r="BS1689" s="11"/>
      <c r="BT1689" s="43">
        <f t="shared" si="4220"/>
        <v>67521.600000000006</v>
      </c>
      <c r="BU1689" s="11"/>
      <c r="BV1689" s="21"/>
      <c r="BW1689" s="21"/>
      <c r="BX1689" s="1" t="str">
        <f t="shared" ref="BX1689:BX1723" si="4223">CONCATENATE(C1689,D1689)</f>
        <v>0113</v>
      </c>
    </row>
    <row r="1690" spans="1:77" ht="31.2" customHeight="1" x14ac:dyDescent="0.3">
      <c r="A1690" s="62" t="s">
        <v>1083</v>
      </c>
      <c r="B1690" s="63" t="s">
        <v>64</v>
      </c>
      <c r="C1690" s="62"/>
      <c r="D1690" s="62"/>
      <c r="E1690" s="64" t="s">
        <v>65</v>
      </c>
      <c r="F1690" s="11">
        <f t="shared" ref="F1690:K1690" si="4224">F1691+F1692</f>
        <v>10039.700000000001</v>
      </c>
      <c r="G1690" s="11">
        <f t="shared" si="4224"/>
        <v>10039.700000000001</v>
      </c>
      <c r="H1690" s="11">
        <f t="shared" si="4224"/>
        <v>10039.700000000001</v>
      </c>
      <c r="I1690" s="11">
        <f t="shared" si="4224"/>
        <v>0</v>
      </c>
      <c r="J1690" s="11">
        <f t="shared" si="4224"/>
        <v>0</v>
      </c>
      <c r="K1690" s="11">
        <f t="shared" si="4224"/>
        <v>0</v>
      </c>
      <c r="L1690" s="11">
        <f t="shared" si="4075"/>
        <v>10039.700000000001</v>
      </c>
      <c r="M1690" s="11">
        <f t="shared" si="4076"/>
        <v>10039.700000000001</v>
      </c>
      <c r="N1690" s="11">
        <f t="shared" si="4077"/>
        <v>10039.700000000001</v>
      </c>
      <c r="O1690" s="11">
        <f>O1691+O1692</f>
        <v>0</v>
      </c>
      <c r="P1690" s="11">
        <f>P1691+P1692</f>
        <v>0</v>
      </c>
      <c r="Q1690" s="11">
        <f>Q1691+Q1692</f>
        <v>0</v>
      </c>
      <c r="R1690" s="11">
        <f t="shared" si="4187"/>
        <v>10039.700000000001</v>
      </c>
      <c r="S1690" s="11">
        <f t="shared" si="4188"/>
        <v>10039.700000000001</v>
      </c>
      <c r="T1690" s="11">
        <f t="shared" si="4189"/>
        <v>10039.700000000001</v>
      </c>
      <c r="U1690" s="11">
        <f>U1691+U1692</f>
        <v>0</v>
      </c>
      <c r="V1690" s="11">
        <f>V1691+V1692</f>
        <v>0</v>
      </c>
      <c r="W1690" s="11">
        <f>W1691+W1692</f>
        <v>0</v>
      </c>
      <c r="X1690" s="11">
        <f t="shared" si="4190"/>
        <v>10039.700000000001</v>
      </c>
      <c r="Y1690" s="11">
        <f t="shared" si="4191"/>
        <v>10039.700000000001</v>
      </c>
      <c r="Z1690" s="11">
        <f t="shared" si="4192"/>
        <v>10039.700000000001</v>
      </c>
      <c r="AA1690" s="11">
        <f>AA1691+AA1692</f>
        <v>0</v>
      </c>
      <c r="AB1690" s="11">
        <f>AB1691+AB1692</f>
        <v>0</v>
      </c>
      <c r="AC1690" s="11">
        <f>AC1691+AC1692</f>
        <v>0</v>
      </c>
      <c r="AD1690" s="11">
        <f t="shared" si="4193"/>
        <v>10039.700000000001</v>
      </c>
      <c r="AE1690" s="11">
        <f t="shared" si="4194"/>
        <v>10039.700000000001</v>
      </c>
      <c r="AF1690" s="11">
        <f t="shared" si="4195"/>
        <v>10039.700000000001</v>
      </c>
      <c r="AG1690" s="11">
        <f>AG1691+AG1692</f>
        <v>0</v>
      </c>
      <c r="AH1690" s="11">
        <f t="shared" si="4196"/>
        <v>10039.700000000001</v>
      </c>
      <c r="AI1690" s="11">
        <f t="shared" si="4197"/>
        <v>10039.700000000001</v>
      </c>
      <c r="AJ1690" s="11">
        <f t="shared" si="4198"/>
        <v>10039.700000000001</v>
      </c>
      <c r="AK1690" s="11">
        <f>AK1691+AK1692</f>
        <v>0</v>
      </c>
      <c r="AL1690" s="11">
        <f>AL1691+AL1692</f>
        <v>0</v>
      </c>
      <c r="AM1690" s="11">
        <f>AM1691+AM1692</f>
        <v>0</v>
      </c>
      <c r="AN1690" s="11">
        <f t="shared" si="4199"/>
        <v>10039.700000000001</v>
      </c>
      <c r="AO1690" s="11">
        <f t="shared" si="4200"/>
        <v>10039.700000000001</v>
      </c>
      <c r="AP1690" s="11">
        <f t="shared" si="4201"/>
        <v>10039.700000000001</v>
      </c>
      <c r="AQ1690" s="11">
        <f>AQ1691+AQ1692</f>
        <v>0</v>
      </c>
      <c r="AR1690" s="11">
        <f>AR1691+AR1692</f>
        <v>0</v>
      </c>
      <c r="AS1690" s="11">
        <f>AS1691+AS1692</f>
        <v>0</v>
      </c>
      <c r="AT1690" s="11">
        <f t="shared" si="4202"/>
        <v>10039.700000000001</v>
      </c>
      <c r="AU1690" s="11">
        <f t="shared" si="4203"/>
        <v>10039.700000000001</v>
      </c>
      <c r="AV1690" s="11">
        <f t="shared" si="4204"/>
        <v>10039.700000000001</v>
      </c>
      <c r="AW1690" s="11">
        <f>AW1691+AW1692</f>
        <v>0</v>
      </c>
      <c r="AX1690" s="11">
        <f>AX1691+AX1692</f>
        <v>0</v>
      </c>
      <c r="AY1690" s="11">
        <f>AY1691+AY1692</f>
        <v>0</v>
      </c>
      <c r="AZ1690" s="11">
        <f t="shared" si="4205"/>
        <v>10039.700000000001</v>
      </c>
      <c r="BA1690" s="11">
        <f t="shared" si="4206"/>
        <v>10039.700000000001</v>
      </c>
      <c r="BB1690" s="11">
        <f t="shared" si="4207"/>
        <v>10039.700000000001</v>
      </c>
      <c r="BC1690" s="11">
        <f>BC1691+BC1692</f>
        <v>0</v>
      </c>
      <c r="BD1690" s="11">
        <f>BD1691+BD1692</f>
        <v>0</v>
      </c>
      <c r="BE1690" s="11">
        <f>BE1691+BE1692</f>
        <v>0</v>
      </c>
      <c r="BF1690" s="11">
        <f t="shared" si="4208"/>
        <v>10039.700000000001</v>
      </c>
      <c r="BG1690" s="11">
        <f t="shared" si="4209"/>
        <v>10039.700000000001</v>
      </c>
      <c r="BH1690" s="11">
        <f t="shared" si="4210"/>
        <v>10039.700000000001</v>
      </c>
      <c r="BI1690" s="11">
        <f>BI1691+BI1692</f>
        <v>0</v>
      </c>
      <c r="BJ1690" s="11">
        <f>BJ1691+BJ1692</f>
        <v>0</v>
      </c>
      <c r="BK1690" s="11">
        <f>BK1691+BK1692</f>
        <v>0</v>
      </c>
      <c r="BL1690" s="11">
        <f t="shared" si="4148"/>
        <v>10039.700000000001</v>
      </c>
      <c r="BM1690" s="11">
        <f>BM1691+BM1692</f>
        <v>0</v>
      </c>
      <c r="BN1690" s="43">
        <f t="shared" si="4218"/>
        <v>10039.700000000001</v>
      </c>
      <c r="BO1690" s="11">
        <f t="shared" si="4221"/>
        <v>10039.700000000001</v>
      </c>
      <c r="BP1690" s="11">
        <f>BP1691+BP1692</f>
        <v>0</v>
      </c>
      <c r="BQ1690" s="43">
        <f t="shared" si="4219"/>
        <v>10039.700000000001</v>
      </c>
      <c r="BR1690" s="11">
        <f t="shared" si="4222"/>
        <v>10039.700000000001</v>
      </c>
      <c r="BS1690" s="11">
        <f>BS1691+BS1692</f>
        <v>0</v>
      </c>
      <c r="BT1690" s="43">
        <f t="shared" si="4220"/>
        <v>10039.700000000001</v>
      </c>
      <c r="BU1690" s="11">
        <f>BU1691+BU1692</f>
        <v>0</v>
      </c>
      <c r="BV1690" s="21"/>
      <c r="BW1690" s="21"/>
      <c r="BX1690" s="1" t="str">
        <f t="shared" si="4223"/>
        <v/>
      </c>
    </row>
    <row r="1691" spans="1:77" ht="46.8" customHeight="1" x14ac:dyDescent="0.3">
      <c r="A1691" s="62" t="s">
        <v>1083</v>
      </c>
      <c r="B1691" s="63">
        <v>200</v>
      </c>
      <c r="C1691" s="62" t="s">
        <v>43</v>
      </c>
      <c r="D1691" s="62" t="s">
        <v>358</v>
      </c>
      <c r="E1691" s="64" t="s">
        <v>1068</v>
      </c>
      <c r="F1691" s="11">
        <v>6833.7</v>
      </c>
      <c r="G1691" s="11">
        <v>6833.7</v>
      </c>
      <c r="H1691" s="11">
        <v>6833.7</v>
      </c>
      <c r="I1691" s="11"/>
      <c r="J1691" s="11"/>
      <c r="K1691" s="11"/>
      <c r="L1691" s="11">
        <f t="shared" si="4075"/>
        <v>6833.7</v>
      </c>
      <c r="M1691" s="11">
        <f t="shared" si="4076"/>
        <v>6833.7</v>
      </c>
      <c r="N1691" s="11">
        <f t="shared" si="4077"/>
        <v>6833.7</v>
      </c>
      <c r="O1691" s="11"/>
      <c r="P1691" s="11"/>
      <c r="Q1691" s="11"/>
      <c r="R1691" s="11">
        <f t="shared" si="4187"/>
        <v>6833.7</v>
      </c>
      <c r="S1691" s="11">
        <f t="shared" si="4188"/>
        <v>6833.7</v>
      </c>
      <c r="T1691" s="11">
        <f t="shared" si="4189"/>
        <v>6833.7</v>
      </c>
      <c r="U1691" s="11"/>
      <c r="V1691" s="11"/>
      <c r="W1691" s="11"/>
      <c r="X1691" s="11">
        <f t="shared" si="4190"/>
        <v>6833.7</v>
      </c>
      <c r="Y1691" s="11">
        <f t="shared" si="4191"/>
        <v>6833.7</v>
      </c>
      <c r="Z1691" s="11">
        <f t="shared" si="4192"/>
        <v>6833.7</v>
      </c>
      <c r="AA1691" s="11"/>
      <c r="AB1691" s="11"/>
      <c r="AC1691" s="11"/>
      <c r="AD1691" s="11">
        <f t="shared" si="4193"/>
        <v>6833.7</v>
      </c>
      <c r="AE1691" s="11">
        <f t="shared" si="4194"/>
        <v>6833.7</v>
      </c>
      <c r="AF1691" s="11">
        <f t="shared" si="4195"/>
        <v>6833.7</v>
      </c>
      <c r="AG1691" s="11"/>
      <c r="AH1691" s="11">
        <f t="shared" si="4196"/>
        <v>6833.7</v>
      </c>
      <c r="AI1691" s="11">
        <f t="shared" si="4197"/>
        <v>6833.7</v>
      </c>
      <c r="AJ1691" s="11">
        <f t="shared" si="4198"/>
        <v>6833.7</v>
      </c>
      <c r="AK1691" s="11"/>
      <c r="AL1691" s="11"/>
      <c r="AM1691" s="11"/>
      <c r="AN1691" s="11">
        <f t="shared" si="4199"/>
        <v>6833.7</v>
      </c>
      <c r="AO1691" s="11">
        <f t="shared" si="4200"/>
        <v>6833.7</v>
      </c>
      <c r="AP1691" s="11">
        <f t="shared" si="4201"/>
        <v>6833.7</v>
      </c>
      <c r="AQ1691" s="11"/>
      <c r="AR1691" s="11"/>
      <c r="AS1691" s="11"/>
      <c r="AT1691" s="11">
        <f t="shared" si="4202"/>
        <v>6833.7</v>
      </c>
      <c r="AU1691" s="11">
        <f t="shared" si="4203"/>
        <v>6833.7</v>
      </c>
      <c r="AV1691" s="11">
        <f t="shared" si="4204"/>
        <v>6833.7</v>
      </c>
      <c r="AW1691" s="11"/>
      <c r="AX1691" s="11"/>
      <c r="AY1691" s="11"/>
      <c r="AZ1691" s="11">
        <f t="shared" si="4205"/>
        <v>6833.7</v>
      </c>
      <c r="BA1691" s="11">
        <f t="shared" si="4206"/>
        <v>6833.7</v>
      </c>
      <c r="BB1691" s="11">
        <f t="shared" si="4207"/>
        <v>6833.7</v>
      </c>
      <c r="BC1691" s="11"/>
      <c r="BD1691" s="11"/>
      <c r="BE1691" s="11"/>
      <c r="BF1691" s="11">
        <f t="shared" si="4208"/>
        <v>6833.7</v>
      </c>
      <c r="BG1691" s="11">
        <f t="shared" si="4209"/>
        <v>6833.7</v>
      </c>
      <c r="BH1691" s="11">
        <f t="shared" si="4210"/>
        <v>6833.7</v>
      </c>
      <c r="BI1691" s="11"/>
      <c r="BJ1691" s="11"/>
      <c r="BK1691" s="11"/>
      <c r="BL1691" s="11">
        <f t="shared" si="4148"/>
        <v>6833.7</v>
      </c>
      <c r="BM1691" s="11"/>
      <c r="BN1691" s="43">
        <f t="shared" si="4218"/>
        <v>6833.7</v>
      </c>
      <c r="BO1691" s="11">
        <f t="shared" si="4221"/>
        <v>6833.7</v>
      </c>
      <c r="BP1691" s="11"/>
      <c r="BQ1691" s="43">
        <f t="shared" si="4219"/>
        <v>6833.7</v>
      </c>
      <c r="BR1691" s="11">
        <f t="shared" si="4222"/>
        <v>6833.7</v>
      </c>
      <c r="BS1691" s="11"/>
      <c r="BT1691" s="43">
        <f t="shared" si="4220"/>
        <v>6833.7</v>
      </c>
      <c r="BU1691" s="11"/>
      <c r="BV1691" s="21"/>
      <c r="BW1691" s="21"/>
      <c r="BX1691" s="1" t="str">
        <f t="shared" si="4223"/>
        <v>0106</v>
      </c>
    </row>
    <row r="1692" spans="1:77" ht="15.6" customHeight="1" x14ac:dyDescent="0.3">
      <c r="A1692" s="62" t="s">
        <v>1083</v>
      </c>
      <c r="B1692" s="63">
        <v>200</v>
      </c>
      <c r="C1692" s="62" t="s">
        <v>43</v>
      </c>
      <c r="D1692" s="62" t="s">
        <v>44</v>
      </c>
      <c r="E1692" s="64" t="s">
        <v>45</v>
      </c>
      <c r="F1692" s="11">
        <v>3206</v>
      </c>
      <c r="G1692" s="11">
        <v>3206</v>
      </c>
      <c r="H1692" s="11">
        <v>3206</v>
      </c>
      <c r="I1692" s="11"/>
      <c r="J1692" s="11"/>
      <c r="K1692" s="11"/>
      <c r="L1692" s="11">
        <f t="shared" si="4075"/>
        <v>3206</v>
      </c>
      <c r="M1692" s="11">
        <f t="shared" si="4076"/>
        <v>3206</v>
      </c>
      <c r="N1692" s="11">
        <f t="shared" si="4077"/>
        <v>3206</v>
      </c>
      <c r="O1692" s="11"/>
      <c r="P1692" s="11"/>
      <c r="Q1692" s="11"/>
      <c r="R1692" s="11">
        <f t="shared" si="4187"/>
        <v>3206</v>
      </c>
      <c r="S1692" s="11">
        <f t="shared" si="4188"/>
        <v>3206</v>
      </c>
      <c r="T1692" s="11">
        <f t="shared" si="4189"/>
        <v>3206</v>
      </c>
      <c r="U1692" s="11"/>
      <c r="V1692" s="11"/>
      <c r="W1692" s="11"/>
      <c r="X1692" s="11">
        <f t="shared" si="4190"/>
        <v>3206</v>
      </c>
      <c r="Y1692" s="11">
        <f t="shared" si="4191"/>
        <v>3206</v>
      </c>
      <c r="Z1692" s="11">
        <f t="shared" si="4192"/>
        <v>3206</v>
      </c>
      <c r="AA1692" s="11"/>
      <c r="AB1692" s="11"/>
      <c r="AC1692" s="11"/>
      <c r="AD1692" s="11">
        <f t="shared" si="4193"/>
        <v>3206</v>
      </c>
      <c r="AE1692" s="11">
        <f t="shared" si="4194"/>
        <v>3206</v>
      </c>
      <c r="AF1692" s="11">
        <f t="shared" si="4195"/>
        <v>3206</v>
      </c>
      <c r="AG1692" s="11"/>
      <c r="AH1692" s="11">
        <f t="shared" si="4196"/>
        <v>3206</v>
      </c>
      <c r="AI1692" s="11">
        <f t="shared" si="4197"/>
        <v>3206</v>
      </c>
      <c r="AJ1692" s="11">
        <f t="shared" si="4198"/>
        <v>3206</v>
      </c>
      <c r="AK1692" s="11"/>
      <c r="AL1692" s="11"/>
      <c r="AM1692" s="11"/>
      <c r="AN1692" s="11">
        <f t="shared" si="4199"/>
        <v>3206</v>
      </c>
      <c r="AO1692" s="11">
        <f t="shared" si="4200"/>
        <v>3206</v>
      </c>
      <c r="AP1692" s="11">
        <f t="shared" si="4201"/>
        <v>3206</v>
      </c>
      <c r="AQ1692" s="11"/>
      <c r="AR1692" s="11"/>
      <c r="AS1692" s="11"/>
      <c r="AT1692" s="11">
        <f t="shared" si="4202"/>
        <v>3206</v>
      </c>
      <c r="AU1692" s="11">
        <f t="shared" si="4203"/>
        <v>3206</v>
      </c>
      <c r="AV1692" s="11">
        <f t="shared" si="4204"/>
        <v>3206</v>
      </c>
      <c r="AW1692" s="11"/>
      <c r="AX1692" s="11"/>
      <c r="AY1692" s="11"/>
      <c r="AZ1692" s="11">
        <f t="shared" si="4205"/>
        <v>3206</v>
      </c>
      <c r="BA1692" s="11">
        <f t="shared" si="4206"/>
        <v>3206</v>
      </c>
      <c r="BB1692" s="11">
        <f t="shared" si="4207"/>
        <v>3206</v>
      </c>
      <c r="BC1692" s="11"/>
      <c r="BD1692" s="11"/>
      <c r="BE1692" s="11"/>
      <c r="BF1692" s="11">
        <f t="shared" si="4208"/>
        <v>3206</v>
      </c>
      <c r="BG1692" s="11">
        <f t="shared" si="4209"/>
        <v>3206</v>
      </c>
      <c r="BH1692" s="11">
        <f t="shared" si="4210"/>
        <v>3206</v>
      </c>
      <c r="BI1692" s="11"/>
      <c r="BJ1692" s="11"/>
      <c r="BK1692" s="11"/>
      <c r="BL1692" s="11">
        <f t="shared" si="4148"/>
        <v>3206</v>
      </c>
      <c r="BM1692" s="11"/>
      <c r="BN1692" s="43">
        <f t="shared" si="4218"/>
        <v>3206</v>
      </c>
      <c r="BO1692" s="11">
        <f t="shared" si="4221"/>
        <v>3206</v>
      </c>
      <c r="BP1692" s="11"/>
      <c r="BQ1692" s="43">
        <f t="shared" si="4219"/>
        <v>3206</v>
      </c>
      <c r="BR1692" s="11">
        <f t="shared" si="4222"/>
        <v>3206</v>
      </c>
      <c r="BS1692" s="11"/>
      <c r="BT1692" s="43">
        <f t="shared" si="4220"/>
        <v>3206</v>
      </c>
      <c r="BU1692" s="11"/>
      <c r="BV1692" s="21"/>
      <c r="BW1692" s="21"/>
      <c r="BX1692" s="1" t="str">
        <f t="shared" si="4223"/>
        <v>0113</v>
      </c>
    </row>
    <row r="1693" spans="1:77" ht="15.6" customHeight="1" x14ac:dyDescent="0.3">
      <c r="A1693" s="62" t="s">
        <v>1083</v>
      </c>
      <c r="B1693" s="63" t="s">
        <v>58</v>
      </c>
      <c r="C1693" s="62"/>
      <c r="D1693" s="62"/>
      <c r="E1693" s="64" t="s">
        <v>59</v>
      </c>
      <c r="F1693" s="11">
        <f t="shared" ref="F1693:K1693" si="4225">F1694</f>
        <v>70</v>
      </c>
      <c r="G1693" s="11">
        <f t="shared" si="4225"/>
        <v>70</v>
      </c>
      <c r="H1693" s="11">
        <f t="shared" si="4225"/>
        <v>70</v>
      </c>
      <c r="I1693" s="11">
        <f t="shared" si="4225"/>
        <v>0</v>
      </c>
      <c r="J1693" s="11">
        <f t="shared" si="4225"/>
        <v>0</v>
      </c>
      <c r="K1693" s="11">
        <f t="shared" si="4225"/>
        <v>0</v>
      </c>
      <c r="L1693" s="11">
        <f t="shared" si="4075"/>
        <v>70</v>
      </c>
      <c r="M1693" s="11">
        <f t="shared" si="4076"/>
        <v>70</v>
      </c>
      <c r="N1693" s="11">
        <f t="shared" si="4077"/>
        <v>70</v>
      </c>
      <c r="O1693" s="11">
        <f>O1694</f>
        <v>0</v>
      </c>
      <c r="P1693" s="11">
        <f>P1694</f>
        <v>0</v>
      </c>
      <c r="Q1693" s="11">
        <f>Q1694</f>
        <v>0</v>
      </c>
      <c r="R1693" s="11">
        <f t="shared" si="4187"/>
        <v>70</v>
      </c>
      <c r="S1693" s="11">
        <f t="shared" si="4188"/>
        <v>70</v>
      </c>
      <c r="T1693" s="11">
        <f t="shared" si="4189"/>
        <v>70</v>
      </c>
      <c r="U1693" s="11">
        <f>U1694</f>
        <v>0</v>
      </c>
      <c r="V1693" s="11">
        <f>V1694</f>
        <v>0</v>
      </c>
      <c r="W1693" s="11">
        <f>W1694</f>
        <v>0</v>
      </c>
      <c r="X1693" s="11">
        <f t="shared" si="4190"/>
        <v>70</v>
      </c>
      <c r="Y1693" s="11">
        <f t="shared" si="4191"/>
        <v>70</v>
      </c>
      <c r="Z1693" s="11">
        <f t="shared" si="4192"/>
        <v>70</v>
      </c>
      <c r="AA1693" s="11">
        <f>AA1694</f>
        <v>0</v>
      </c>
      <c r="AB1693" s="11">
        <f>AB1694</f>
        <v>0</v>
      </c>
      <c r="AC1693" s="11">
        <f>AC1694</f>
        <v>0</v>
      </c>
      <c r="AD1693" s="11">
        <f t="shared" si="4193"/>
        <v>70</v>
      </c>
      <c r="AE1693" s="11">
        <f t="shared" si="4194"/>
        <v>70</v>
      </c>
      <c r="AF1693" s="11">
        <f t="shared" si="4195"/>
        <v>70</v>
      </c>
      <c r="AG1693" s="11">
        <f>AG1694</f>
        <v>0</v>
      </c>
      <c r="AH1693" s="11">
        <f t="shared" si="4196"/>
        <v>70</v>
      </c>
      <c r="AI1693" s="11">
        <f t="shared" si="4197"/>
        <v>70</v>
      </c>
      <c r="AJ1693" s="11">
        <f t="shared" si="4198"/>
        <v>70</v>
      </c>
      <c r="AK1693" s="11">
        <f>AK1694</f>
        <v>0</v>
      </c>
      <c r="AL1693" s="11">
        <f>AL1694</f>
        <v>0</v>
      </c>
      <c r="AM1693" s="11">
        <f>AM1694</f>
        <v>0</v>
      </c>
      <c r="AN1693" s="11">
        <f t="shared" si="4199"/>
        <v>70</v>
      </c>
      <c r="AO1693" s="11">
        <f t="shared" si="4200"/>
        <v>70</v>
      </c>
      <c r="AP1693" s="11">
        <f t="shared" si="4201"/>
        <v>70</v>
      </c>
      <c r="AQ1693" s="11">
        <f>AQ1694</f>
        <v>0</v>
      </c>
      <c r="AR1693" s="11">
        <f>AR1694</f>
        <v>0</v>
      </c>
      <c r="AS1693" s="11">
        <f>AS1694</f>
        <v>0</v>
      </c>
      <c r="AT1693" s="11">
        <f t="shared" si="4202"/>
        <v>70</v>
      </c>
      <c r="AU1693" s="11">
        <f t="shared" si="4203"/>
        <v>70</v>
      </c>
      <c r="AV1693" s="11">
        <f t="shared" si="4204"/>
        <v>70</v>
      </c>
      <c r="AW1693" s="11">
        <f>AW1694</f>
        <v>0</v>
      </c>
      <c r="AX1693" s="11">
        <f>AX1694</f>
        <v>0</v>
      </c>
      <c r="AY1693" s="11">
        <f>AY1694</f>
        <v>0</v>
      </c>
      <c r="AZ1693" s="11">
        <f t="shared" si="4205"/>
        <v>70</v>
      </c>
      <c r="BA1693" s="11">
        <f t="shared" si="4206"/>
        <v>70</v>
      </c>
      <c r="BB1693" s="11">
        <f t="shared" si="4207"/>
        <v>70</v>
      </c>
      <c r="BC1693" s="11">
        <f>BC1694</f>
        <v>0</v>
      </c>
      <c r="BD1693" s="11">
        <f>BD1694</f>
        <v>0</v>
      </c>
      <c r="BE1693" s="11">
        <f>BE1694</f>
        <v>0</v>
      </c>
      <c r="BF1693" s="11">
        <f t="shared" si="4208"/>
        <v>70</v>
      </c>
      <c r="BG1693" s="11">
        <f t="shared" si="4209"/>
        <v>70</v>
      </c>
      <c r="BH1693" s="11">
        <f t="shared" si="4210"/>
        <v>70</v>
      </c>
      <c r="BI1693" s="11">
        <f>BI1694</f>
        <v>0</v>
      </c>
      <c r="BJ1693" s="11">
        <f>BJ1694</f>
        <v>0</v>
      </c>
      <c r="BK1693" s="11">
        <f>BK1694</f>
        <v>0</v>
      </c>
      <c r="BL1693" s="11">
        <f t="shared" si="4148"/>
        <v>70</v>
      </c>
      <c r="BM1693" s="11">
        <f>BM1694</f>
        <v>0</v>
      </c>
      <c r="BN1693" s="43">
        <f t="shared" si="4218"/>
        <v>70</v>
      </c>
      <c r="BO1693" s="11">
        <f t="shared" si="4221"/>
        <v>70</v>
      </c>
      <c r="BP1693" s="11">
        <f>BP1694</f>
        <v>0</v>
      </c>
      <c r="BQ1693" s="43">
        <f t="shared" si="4219"/>
        <v>70</v>
      </c>
      <c r="BR1693" s="11">
        <f t="shared" si="4222"/>
        <v>70</v>
      </c>
      <c r="BS1693" s="11">
        <f>BS1694</f>
        <v>0</v>
      </c>
      <c r="BT1693" s="43">
        <f t="shared" si="4220"/>
        <v>70</v>
      </c>
      <c r="BU1693" s="11">
        <f>BU1694</f>
        <v>0</v>
      </c>
      <c r="BV1693" s="21"/>
      <c r="BW1693" s="21"/>
      <c r="BX1693" s="1" t="str">
        <f t="shared" si="4223"/>
        <v/>
      </c>
    </row>
    <row r="1694" spans="1:77" ht="46.8" customHeight="1" x14ac:dyDescent="0.3">
      <c r="A1694" s="62" t="s">
        <v>1083</v>
      </c>
      <c r="B1694" s="63">
        <v>800</v>
      </c>
      <c r="C1694" s="62" t="s">
        <v>43</v>
      </c>
      <c r="D1694" s="62" t="s">
        <v>358</v>
      </c>
      <c r="E1694" s="64" t="s">
        <v>1068</v>
      </c>
      <c r="F1694" s="11">
        <v>70</v>
      </c>
      <c r="G1694" s="11">
        <v>70</v>
      </c>
      <c r="H1694" s="11">
        <v>70</v>
      </c>
      <c r="I1694" s="11"/>
      <c r="J1694" s="11"/>
      <c r="K1694" s="11"/>
      <c r="L1694" s="11">
        <f t="shared" si="4075"/>
        <v>70</v>
      </c>
      <c r="M1694" s="11">
        <f t="shared" si="4076"/>
        <v>70</v>
      </c>
      <c r="N1694" s="11">
        <f t="shared" si="4077"/>
        <v>70</v>
      </c>
      <c r="O1694" s="11"/>
      <c r="P1694" s="11"/>
      <c r="Q1694" s="11"/>
      <c r="R1694" s="11">
        <f t="shared" si="4187"/>
        <v>70</v>
      </c>
      <c r="S1694" s="11">
        <f t="shared" si="4188"/>
        <v>70</v>
      </c>
      <c r="T1694" s="11">
        <f t="shared" si="4189"/>
        <v>70</v>
      </c>
      <c r="U1694" s="11"/>
      <c r="V1694" s="11"/>
      <c r="W1694" s="11"/>
      <c r="X1694" s="11">
        <f t="shared" si="4190"/>
        <v>70</v>
      </c>
      <c r="Y1694" s="11">
        <f t="shared" si="4191"/>
        <v>70</v>
      </c>
      <c r="Z1694" s="11">
        <f t="shared" si="4192"/>
        <v>70</v>
      </c>
      <c r="AA1694" s="11"/>
      <c r="AB1694" s="11"/>
      <c r="AC1694" s="11"/>
      <c r="AD1694" s="11">
        <f t="shared" si="4193"/>
        <v>70</v>
      </c>
      <c r="AE1694" s="11">
        <f t="shared" si="4194"/>
        <v>70</v>
      </c>
      <c r="AF1694" s="11">
        <f t="shared" si="4195"/>
        <v>70</v>
      </c>
      <c r="AG1694" s="11"/>
      <c r="AH1694" s="11">
        <f t="shared" si="4196"/>
        <v>70</v>
      </c>
      <c r="AI1694" s="11">
        <f t="shared" si="4197"/>
        <v>70</v>
      </c>
      <c r="AJ1694" s="11">
        <f t="shared" si="4198"/>
        <v>70</v>
      </c>
      <c r="AK1694" s="11"/>
      <c r="AL1694" s="11"/>
      <c r="AM1694" s="11"/>
      <c r="AN1694" s="11">
        <f t="shared" si="4199"/>
        <v>70</v>
      </c>
      <c r="AO1694" s="11">
        <f t="shared" si="4200"/>
        <v>70</v>
      </c>
      <c r="AP1694" s="11">
        <f t="shared" si="4201"/>
        <v>70</v>
      </c>
      <c r="AQ1694" s="11"/>
      <c r="AR1694" s="11"/>
      <c r="AS1694" s="11"/>
      <c r="AT1694" s="11">
        <f t="shared" si="4202"/>
        <v>70</v>
      </c>
      <c r="AU1694" s="11">
        <f t="shared" si="4203"/>
        <v>70</v>
      </c>
      <c r="AV1694" s="11">
        <f t="shared" si="4204"/>
        <v>70</v>
      </c>
      <c r="AW1694" s="11"/>
      <c r="AX1694" s="11"/>
      <c r="AY1694" s="11"/>
      <c r="AZ1694" s="11">
        <f t="shared" si="4205"/>
        <v>70</v>
      </c>
      <c r="BA1694" s="11">
        <f t="shared" si="4206"/>
        <v>70</v>
      </c>
      <c r="BB1694" s="11">
        <f t="shared" si="4207"/>
        <v>70</v>
      </c>
      <c r="BC1694" s="11"/>
      <c r="BD1694" s="11"/>
      <c r="BE1694" s="11"/>
      <c r="BF1694" s="11">
        <f t="shared" si="4208"/>
        <v>70</v>
      </c>
      <c r="BG1694" s="11">
        <f t="shared" si="4209"/>
        <v>70</v>
      </c>
      <c r="BH1694" s="11">
        <f t="shared" si="4210"/>
        <v>70</v>
      </c>
      <c r="BI1694" s="11"/>
      <c r="BJ1694" s="11"/>
      <c r="BK1694" s="11"/>
      <c r="BL1694" s="11">
        <f t="shared" si="4148"/>
        <v>70</v>
      </c>
      <c r="BM1694" s="11"/>
      <c r="BN1694" s="43">
        <f t="shared" si="4218"/>
        <v>70</v>
      </c>
      <c r="BO1694" s="11">
        <f t="shared" si="4221"/>
        <v>70</v>
      </c>
      <c r="BP1694" s="11"/>
      <c r="BQ1694" s="43">
        <f t="shared" si="4219"/>
        <v>70</v>
      </c>
      <c r="BR1694" s="11">
        <f t="shared" si="4222"/>
        <v>70</v>
      </c>
      <c r="BS1694" s="11"/>
      <c r="BT1694" s="43">
        <f t="shared" si="4220"/>
        <v>70</v>
      </c>
      <c r="BU1694" s="11"/>
      <c r="BV1694" s="21"/>
      <c r="BW1694" s="21"/>
      <c r="BX1694" s="1" t="str">
        <f t="shared" si="4223"/>
        <v>0106</v>
      </c>
    </row>
    <row r="1695" spans="1:77" s="70" customFormat="1" ht="15.6" customHeight="1" x14ac:dyDescent="0.3">
      <c r="A1695" s="59" t="s">
        <v>1084</v>
      </c>
      <c r="B1695" s="60"/>
      <c r="C1695" s="59"/>
      <c r="D1695" s="59"/>
      <c r="E1695" s="61" t="s">
        <v>1061</v>
      </c>
      <c r="F1695" s="18">
        <f t="shared" ref="F1695:K1695" si="4226">F1696</f>
        <v>479715.39999999997</v>
      </c>
      <c r="G1695" s="18">
        <f t="shared" si="4226"/>
        <v>437317.7</v>
      </c>
      <c r="H1695" s="18">
        <f t="shared" si="4226"/>
        <v>440377.8</v>
      </c>
      <c r="I1695" s="18">
        <f t="shared" si="4226"/>
        <v>0</v>
      </c>
      <c r="J1695" s="18">
        <f t="shared" si="4226"/>
        <v>0</v>
      </c>
      <c r="K1695" s="18">
        <f t="shared" si="4226"/>
        <v>0</v>
      </c>
      <c r="L1695" s="18">
        <f t="shared" si="4075"/>
        <v>479715.39999999997</v>
      </c>
      <c r="M1695" s="18">
        <f t="shared" si="4076"/>
        <v>437317.7</v>
      </c>
      <c r="N1695" s="18">
        <f t="shared" si="4077"/>
        <v>440377.8</v>
      </c>
      <c r="O1695" s="18">
        <f>O1696</f>
        <v>71873.148000000001</v>
      </c>
      <c r="P1695" s="18">
        <f>P1696</f>
        <v>77316.600000000006</v>
      </c>
      <c r="Q1695" s="18">
        <f>Q1696</f>
        <v>77316.600000000006</v>
      </c>
      <c r="R1695" s="18">
        <f t="shared" si="4187"/>
        <v>551588.54799999995</v>
      </c>
      <c r="S1695" s="18">
        <f t="shared" si="4188"/>
        <v>514634.30000000005</v>
      </c>
      <c r="T1695" s="18">
        <f t="shared" si="4189"/>
        <v>517694.4</v>
      </c>
      <c r="U1695" s="18">
        <f>U1696</f>
        <v>0</v>
      </c>
      <c r="V1695" s="18">
        <f>V1696</f>
        <v>0</v>
      </c>
      <c r="W1695" s="18">
        <f>W1696</f>
        <v>0</v>
      </c>
      <c r="X1695" s="18">
        <f t="shared" si="4190"/>
        <v>551588.54799999995</v>
      </c>
      <c r="Y1695" s="18">
        <f t="shared" si="4191"/>
        <v>514634.30000000005</v>
      </c>
      <c r="Z1695" s="18">
        <f t="shared" si="4192"/>
        <v>517694.4</v>
      </c>
      <c r="AA1695" s="18">
        <f>AA1696</f>
        <v>-635.6</v>
      </c>
      <c r="AB1695" s="18">
        <f>AB1696</f>
        <v>0</v>
      </c>
      <c r="AC1695" s="18">
        <f>AC1696</f>
        <v>0</v>
      </c>
      <c r="AD1695" s="18">
        <f t="shared" si="4193"/>
        <v>550952.94799999997</v>
      </c>
      <c r="AE1695" s="18">
        <f t="shared" si="4194"/>
        <v>514634.30000000005</v>
      </c>
      <c r="AF1695" s="18">
        <f t="shared" si="4195"/>
        <v>517694.4</v>
      </c>
      <c r="AG1695" s="18">
        <f>AG1696</f>
        <v>0</v>
      </c>
      <c r="AH1695" s="18">
        <f t="shared" si="4196"/>
        <v>550952.94799999997</v>
      </c>
      <c r="AI1695" s="18">
        <f t="shared" si="4197"/>
        <v>514634.30000000005</v>
      </c>
      <c r="AJ1695" s="18">
        <f t="shared" si="4198"/>
        <v>517694.4</v>
      </c>
      <c r="AK1695" s="18">
        <f>AK1696</f>
        <v>4925.95</v>
      </c>
      <c r="AL1695" s="18">
        <f>AL1696</f>
        <v>0</v>
      </c>
      <c r="AM1695" s="18">
        <f>AM1696</f>
        <v>0</v>
      </c>
      <c r="AN1695" s="18">
        <f t="shared" si="4199"/>
        <v>555878.89799999993</v>
      </c>
      <c r="AO1695" s="18">
        <f t="shared" si="4200"/>
        <v>514634.30000000005</v>
      </c>
      <c r="AP1695" s="18">
        <f t="shared" si="4201"/>
        <v>517694.4</v>
      </c>
      <c r="AQ1695" s="18">
        <f>AQ1696</f>
        <v>0</v>
      </c>
      <c r="AR1695" s="18">
        <f>AR1696</f>
        <v>0</v>
      </c>
      <c r="AS1695" s="18">
        <f>AS1696</f>
        <v>0</v>
      </c>
      <c r="AT1695" s="18">
        <f t="shared" si="4202"/>
        <v>555878.89799999993</v>
      </c>
      <c r="AU1695" s="18">
        <f t="shared" si="4203"/>
        <v>514634.30000000005</v>
      </c>
      <c r="AV1695" s="18">
        <f t="shared" si="4204"/>
        <v>517694.4</v>
      </c>
      <c r="AW1695" s="18">
        <f>AW1696</f>
        <v>0</v>
      </c>
      <c r="AX1695" s="18">
        <f>AX1696</f>
        <v>0</v>
      </c>
      <c r="AY1695" s="18">
        <f>AY1696</f>
        <v>0</v>
      </c>
      <c r="AZ1695" s="18">
        <f t="shared" si="4205"/>
        <v>555878.89799999993</v>
      </c>
      <c r="BA1695" s="18">
        <f t="shared" si="4206"/>
        <v>514634.30000000005</v>
      </c>
      <c r="BB1695" s="18">
        <f t="shared" si="4207"/>
        <v>517694.4</v>
      </c>
      <c r="BC1695" s="18">
        <f>BC1696</f>
        <v>0</v>
      </c>
      <c r="BD1695" s="18">
        <f>BD1696</f>
        <v>0</v>
      </c>
      <c r="BE1695" s="18">
        <f>BE1696</f>
        <v>0</v>
      </c>
      <c r="BF1695" s="18">
        <f t="shared" si="4208"/>
        <v>555878.89799999993</v>
      </c>
      <c r="BG1695" s="18">
        <f t="shared" si="4209"/>
        <v>514634.30000000005</v>
      </c>
      <c r="BH1695" s="18">
        <f t="shared" si="4210"/>
        <v>517694.4</v>
      </c>
      <c r="BI1695" s="18">
        <f>BI1696</f>
        <v>877.101</v>
      </c>
      <c r="BJ1695" s="18">
        <f>BJ1696</f>
        <v>0</v>
      </c>
      <c r="BK1695" s="18">
        <f>BK1696</f>
        <v>0</v>
      </c>
      <c r="BL1695" s="18">
        <f t="shared" si="4148"/>
        <v>556755.99899999995</v>
      </c>
      <c r="BM1695" s="18">
        <f>BM1696</f>
        <v>0</v>
      </c>
      <c r="BN1695" s="68">
        <f t="shared" si="4218"/>
        <v>556755.99899999995</v>
      </c>
      <c r="BO1695" s="18">
        <f t="shared" si="4221"/>
        <v>514634.30000000005</v>
      </c>
      <c r="BP1695" s="18">
        <f>BP1696</f>
        <v>0</v>
      </c>
      <c r="BQ1695" s="68">
        <f t="shared" si="4219"/>
        <v>514634.30000000005</v>
      </c>
      <c r="BR1695" s="18">
        <f t="shared" si="4222"/>
        <v>517694.4</v>
      </c>
      <c r="BS1695" s="18">
        <f>BS1696</f>
        <v>0</v>
      </c>
      <c r="BT1695" s="68">
        <f t="shared" si="4220"/>
        <v>517694.4</v>
      </c>
      <c r="BU1695" s="18">
        <f>BU1696</f>
        <v>0</v>
      </c>
      <c r="BV1695" s="19"/>
      <c r="BW1695" s="19"/>
      <c r="BX1695" s="17" t="str">
        <f t="shared" si="4223"/>
        <v/>
      </c>
      <c r="BY1695" s="17"/>
    </row>
    <row r="1696" spans="1:77" ht="31.2" customHeight="1" x14ac:dyDescent="0.3">
      <c r="A1696" s="62" t="s">
        <v>1085</v>
      </c>
      <c r="B1696" s="63"/>
      <c r="C1696" s="62"/>
      <c r="D1696" s="62"/>
      <c r="E1696" s="64" t="s">
        <v>195</v>
      </c>
      <c r="F1696" s="11">
        <f t="shared" ref="F1696:K1696" si="4227">F1697+F1699+F1702</f>
        <v>479715.39999999997</v>
      </c>
      <c r="G1696" s="11">
        <f t="shared" si="4227"/>
        <v>437317.7</v>
      </c>
      <c r="H1696" s="11">
        <f t="shared" si="4227"/>
        <v>440377.8</v>
      </c>
      <c r="I1696" s="11">
        <f t="shared" si="4227"/>
        <v>0</v>
      </c>
      <c r="J1696" s="11">
        <f t="shared" si="4227"/>
        <v>0</v>
      </c>
      <c r="K1696" s="11">
        <f t="shared" si="4227"/>
        <v>0</v>
      </c>
      <c r="L1696" s="11">
        <f t="shared" si="4075"/>
        <v>479715.39999999997</v>
      </c>
      <c r="M1696" s="11">
        <f t="shared" si="4076"/>
        <v>437317.7</v>
      </c>
      <c r="N1696" s="11">
        <f t="shared" si="4077"/>
        <v>440377.8</v>
      </c>
      <c r="O1696" s="11">
        <f>O1697+O1699+O1702</f>
        <v>71873.148000000001</v>
      </c>
      <c r="P1696" s="11">
        <f>P1697+P1699+P1702</f>
        <v>77316.600000000006</v>
      </c>
      <c r="Q1696" s="11">
        <f>Q1697+Q1699+Q1702</f>
        <v>77316.600000000006</v>
      </c>
      <c r="R1696" s="11">
        <f t="shared" si="4187"/>
        <v>551588.54799999995</v>
      </c>
      <c r="S1696" s="11">
        <f t="shared" si="4188"/>
        <v>514634.30000000005</v>
      </c>
      <c r="T1696" s="11">
        <f t="shared" si="4189"/>
        <v>517694.4</v>
      </c>
      <c r="U1696" s="11">
        <f>U1697+U1699+U1702</f>
        <v>0</v>
      </c>
      <c r="V1696" s="11">
        <f>V1697+V1699+V1702</f>
        <v>0</v>
      </c>
      <c r="W1696" s="11">
        <f>W1697+W1699+W1702</f>
        <v>0</v>
      </c>
      <c r="X1696" s="11">
        <f t="shared" si="4190"/>
        <v>551588.54799999995</v>
      </c>
      <c r="Y1696" s="11">
        <f t="shared" si="4191"/>
        <v>514634.30000000005</v>
      </c>
      <c r="Z1696" s="11">
        <f t="shared" si="4192"/>
        <v>517694.4</v>
      </c>
      <c r="AA1696" s="11">
        <f>AA1697+AA1699+AA1702</f>
        <v>-635.6</v>
      </c>
      <c r="AB1696" s="11">
        <f>AB1697+AB1699+AB1702</f>
        <v>0</v>
      </c>
      <c r="AC1696" s="11">
        <f>AC1697+AC1699+AC1702</f>
        <v>0</v>
      </c>
      <c r="AD1696" s="11">
        <f t="shared" si="4193"/>
        <v>550952.94799999997</v>
      </c>
      <c r="AE1696" s="11">
        <f t="shared" si="4194"/>
        <v>514634.30000000005</v>
      </c>
      <c r="AF1696" s="11">
        <f t="shared" si="4195"/>
        <v>517694.4</v>
      </c>
      <c r="AG1696" s="11">
        <f>AG1697+AG1699+AG1702</f>
        <v>0</v>
      </c>
      <c r="AH1696" s="11">
        <f t="shared" si="4196"/>
        <v>550952.94799999997</v>
      </c>
      <c r="AI1696" s="11">
        <f t="shared" si="4197"/>
        <v>514634.30000000005</v>
      </c>
      <c r="AJ1696" s="11">
        <f t="shared" si="4198"/>
        <v>517694.4</v>
      </c>
      <c r="AK1696" s="11">
        <f>AK1697+AK1699+AK1702</f>
        <v>4925.95</v>
      </c>
      <c r="AL1696" s="11">
        <f>AL1697+AL1699+AL1702</f>
        <v>0</v>
      </c>
      <c r="AM1696" s="11">
        <f>AM1697+AM1699+AM1702</f>
        <v>0</v>
      </c>
      <c r="AN1696" s="11">
        <f t="shared" si="4199"/>
        <v>555878.89799999993</v>
      </c>
      <c r="AO1696" s="11">
        <f t="shared" si="4200"/>
        <v>514634.30000000005</v>
      </c>
      <c r="AP1696" s="11">
        <f t="shared" si="4201"/>
        <v>517694.4</v>
      </c>
      <c r="AQ1696" s="11">
        <f>AQ1697+AQ1699+AQ1702</f>
        <v>0</v>
      </c>
      <c r="AR1696" s="11">
        <f>AR1697+AR1699+AR1702</f>
        <v>0</v>
      </c>
      <c r="AS1696" s="11">
        <f>AS1697+AS1699+AS1702</f>
        <v>0</v>
      </c>
      <c r="AT1696" s="11">
        <f t="shared" si="4202"/>
        <v>555878.89799999993</v>
      </c>
      <c r="AU1696" s="11">
        <f t="shared" si="4203"/>
        <v>514634.30000000005</v>
      </c>
      <c r="AV1696" s="11">
        <f t="shared" si="4204"/>
        <v>517694.4</v>
      </c>
      <c r="AW1696" s="11">
        <f>AW1697+AW1699+AW1702</f>
        <v>0</v>
      </c>
      <c r="AX1696" s="11">
        <f>AX1697+AX1699+AX1702</f>
        <v>0</v>
      </c>
      <c r="AY1696" s="11">
        <f>AY1697+AY1699+AY1702</f>
        <v>0</v>
      </c>
      <c r="AZ1696" s="11">
        <f t="shared" si="4205"/>
        <v>555878.89799999993</v>
      </c>
      <c r="BA1696" s="11">
        <f t="shared" si="4206"/>
        <v>514634.30000000005</v>
      </c>
      <c r="BB1696" s="11">
        <f t="shared" si="4207"/>
        <v>517694.4</v>
      </c>
      <c r="BC1696" s="11">
        <f>BC1697+BC1699+BC1702</f>
        <v>0</v>
      </c>
      <c r="BD1696" s="11">
        <f>BD1697+BD1699+BD1702</f>
        <v>0</v>
      </c>
      <c r="BE1696" s="11">
        <f>BE1697+BE1699+BE1702</f>
        <v>0</v>
      </c>
      <c r="BF1696" s="11">
        <f t="shared" si="4208"/>
        <v>555878.89799999993</v>
      </c>
      <c r="BG1696" s="11">
        <f t="shared" si="4209"/>
        <v>514634.30000000005</v>
      </c>
      <c r="BH1696" s="11">
        <f t="shared" si="4210"/>
        <v>517694.4</v>
      </c>
      <c r="BI1696" s="11">
        <f>BI1697+BI1699+BI1702</f>
        <v>877.101</v>
      </c>
      <c r="BJ1696" s="11">
        <f>BJ1697+BJ1699+BJ1702</f>
        <v>0</v>
      </c>
      <c r="BK1696" s="11">
        <f>BK1697+BK1699+BK1702</f>
        <v>0</v>
      </c>
      <c r="BL1696" s="11">
        <f t="shared" si="4148"/>
        <v>556755.99899999995</v>
      </c>
      <c r="BM1696" s="11">
        <f>BM1697+BM1699+BM1702</f>
        <v>0</v>
      </c>
      <c r="BN1696" s="43">
        <f t="shared" si="4218"/>
        <v>556755.99899999995</v>
      </c>
      <c r="BO1696" s="11">
        <f t="shared" si="4221"/>
        <v>514634.30000000005</v>
      </c>
      <c r="BP1696" s="11">
        <f>BP1697+BP1699+BP1702</f>
        <v>0</v>
      </c>
      <c r="BQ1696" s="43">
        <f t="shared" si="4219"/>
        <v>514634.30000000005</v>
      </c>
      <c r="BR1696" s="11">
        <f t="shared" si="4222"/>
        <v>517694.4</v>
      </c>
      <c r="BS1696" s="11">
        <f>BS1697+BS1699+BS1702</f>
        <v>0</v>
      </c>
      <c r="BT1696" s="43">
        <f t="shared" si="4220"/>
        <v>517694.4</v>
      </c>
      <c r="BU1696" s="11">
        <f>BU1697+BU1699+BU1702</f>
        <v>0</v>
      </c>
      <c r="BV1696" s="21"/>
      <c r="BW1696" s="21"/>
      <c r="BX1696" s="1" t="str">
        <f t="shared" si="4223"/>
        <v/>
      </c>
    </row>
    <row r="1697" spans="1:77" ht="78" customHeight="1" x14ac:dyDescent="0.3">
      <c r="A1697" s="62" t="s">
        <v>1085</v>
      </c>
      <c r="B1697" s="63" t="s">
        <v>167</v>
      </c>
      <c r="C1697" s="62"/>
      <c r="D1697" s="62"/>
      <c r="E1697" s="64" t="s">
        <v>168</v>
      </c>
      <c r="F1697" s="11">
        <f t="shared" ref="F1697:K1697" si="4228">F1698</f>
        <v>446948.1</v>
      </c>
      <c r="G1697" s="11">
        <f t="shared" si="4228"/>
        <v>405284</v>
      </c>
      <c r="H1697" s="11">
        <f t="shared" si="4228"/>
        <v>409046.7</v>
      </c>
      <c r="I1697" s="11">
        <f t="shared" si="4228"/>
        <v>0</v>
      </c>
      <c r="J1697" s="11">
        <f t="shared" si="4228"/>
        <v>0</v>
      </c>
      <c r="K1697" s="11">
        <f t="shared" si="4228"/>
        <v>0</v>
      </c>
      <c r="L1697" s="11">
        <f t="shared" si="4075"/>
        <v>446948.1</v>
      </c>
      <c r="M1697" s="11">
        <f t="shared" si="4076"/>
        <v>405284</v>
      </c>
      <c r="N1697" s="11">
        <f t="shared" si="4077"/>
        <v>409046.7</v>
      </c>
      <c r="O1697" s="11">
        <f>O1698</f>
        <v>63392.4</v>
      </c>
      <c r="P1697" s="11">
        <f>P1698</f>
        <v>77116.3</v>
      </c>
      <c r="Q1697" s="11">
        <f>Q1698</f>
        <v>77116.3</v>
      </c>
      <c r="R1697" s="11">
        <f t="shared" si="4187"/>
        <v>510340.5</v>
      </c>
      <c r="S1697" s="11">
        <f t="shared" si="4188"/>
        <v>482400.3</v>
      </c>
      <c r="T1697" s="11">
        <f t="shared" si="4189"/>
        <v>486163</v>
      </c>
      <c r="U1697" s="11">
        <f>U1698</f>
        <v>0</v>
      </c>
      <c r="V1697" s="11">
        <f>V1698</f>
        <v>0</v>
      </c>
      <c r="W1697" s="11">
        <f>W1698</f>
        <v>0</v>
      </c>
      <c r="X1697" s="11">
        <f t="shared" si="4190"/>
        <v>510340.5</v>
      </c>
      <c r="Y1697" s="11">
        <f t="shared" si="4191"/>
        <v>482400.3</v>
      </c>
      <c r="Z1697" s="11">
        <f t="shared" si="4192"/>
        <v>486163</v>
      </c>
      <c r="AA1697" s="11">
        <f>AA1698</f>
        <v>0</v>
      </c>
      <c r="AB1697" s="11">
        <f>AB1698</f>
        <v>0</v>
      </c>
      <c r="AC1697" s="11">
        <f>AC1698</f>
        <v>0</v>
      </c>
      <c r="AD1697" s="11">
        <f t="shared" si="4193"/>
        <v>510340.5</v>
      </c>
      <c r="AE1697" s="11">
        <f t="shared" si="4194"/>
        <v>482400.3</v>
      </c>
      <c r="AF1697" s="11">
        <f t="shared" si="4195"/>
        <v>486163</v>
      </c>
      <c r="AG1697" s="11">
        <f>AG1698</f>
        <v>0</v>
      </c>
      <c r="AH1697" s="11">
        <f t="shared" si="4196"/>
        <v>510340.5</v>
      </c>
      <c r="AI1697" s="11">
        <f t="shared" si="4197"/>
        <v>482400.3</v>
      </c>
      <c r="AJ1697" s="11">
        <f t="shared" si="4198"/>
        <v>486163</v>
      </c>
      <c r="AK1697" s="11">
        <f>AK1698</f>
        <v>0</v>
      </c>
      <c r="AL1697" s="11">
        <f>AL1698</f>
        <v>0</v>
      </c>
      <c r="AM1697" s="11">
        <f>AM1698</f>
        <v>0</v>
      </c>
      <c r="AN1697" s="11">
        <f t="shared" si="4199"/>
        <v>510340.5</v>
      </c>
      <c r="AO1697" s="11">
        <f t="shared" si="4200"/>
        <v>482400.3</v>
      </c>
      <c r="AP1697" s="11">
        <f t="shared" si="4201"/>
        <v>486163</v>
      </c>
      <c r="AQ1697" s="11">
        <f>AQ1698</f>
        <v>0</v>
      </c>
      <c r="AR1697" s="11">
        <f>AR1698</f>
        <v>0</v>
      </c>
      <c r="AS1697" s="11">
        <f>AS1698</f>
        <v>0</v>
      </c>
      <c r="AT1697" s="11">
        <f t="shared" si="4202"/>
        <v>510340.5</v>
      </c>
      <c r="AU1697" s="11">
        <f t="shared" si="4203"/>
        <v>482400.3</v>
      </c>
      <c r="AV1697" s="11">
        <f t="shared" si="4204"/>
        <v>486163</v>
      </c>
      <c r="AW1697" s="11">
        <f>AW1698</f>
        <v>0</v>
      </c>
      <c r="AX1697" s="11">
        <f>AX1698</f>
        <v>0</v>
      </c>
      <c r="AY1697" s="11">
        <f>AY1698</f>
        <v>0</v>
      </c>
      <c r="AZ1697" s="11">
        <f t="shared" si="4205"/>
        <v>510340.5</v>
      </c>
      <c r="BA1697" s="11">
        <f t="shared" si="4206"/>
        <v>482400.3</v>
      </c>
      <c r="BB1697" s="11">
        <f t="shared" si="4207"/>
        <v>486163</v>
      </c>
      <c r="BC1697" s="11">
        <f>BC1698</f>
        <v>0</v>
      </c>
      <c r="BD1697" s="11">
        <f>BD1698</f>
        <v>0</v>
      </c>
      <c r="BE1697" s="11">
        <f>BE1698</f>
        <v>0</v>
      </c>
      <c r="BF1697" s="11">
        <f t="shared" si="4208"/>
        <v>510340.5</v>
      </c>
      <c r="BG1697" s="11">
        <f t="shared" si="4209"/>
        <v>482400.3</v>
      </c>
      <c r="BH1697" s="11">
        <f t="shared" si="4210"/>
        <v>486163</v>
      </c>
      <c r="BI1697" s="11">
        <f>BI1698</f>
        <v>0</v>
      </c>
      <c r="BJ1697" s="11">
        <f>BJ1698</f>
        <v>0</v>
      </c>
      <c r="BK1697" s="11">
        <f>BK1698</f>
        <v>0</v>
      </c>
      <c r="BL1697" s="11">
        <f t="shared" si="4148"/>
        <v>510340.5</v>
      </c>
      <c r="BM1697" s="11">
        <f>BM1698</f>
        <v>0</v>
      </c>
      <c r="BN1697" s="43">
        <f t="shared" si="4218"/>
        <v>510340.5</v>
      </c>
      <c r="BO1697" s="11">
        <f t="shared" si="4221"/>
        <v>482400.3</v>
      </c>
      <c r="BP1697" s="11">
        <f>BP1698</f>
        <v>0</v>
      </c>
      <c r="BQ1697" s="43">
        <f t="shared" si="4219"/>
        <v>482400.3</v>
      </c>
      <c r="BR1697" s="11">
        <f t="shared" si="4222"/>
        <v>486163</v>
      </c>
      <c r="BS1697" s="11">
        <f>BS1698</f>
        <v>0</v>
      </c>
      <c r="BT1697" s="43">
        <f t="shared" si="4220"/>
        <v>486163</v>
      </c>
      <c r="BU1697" s="11">
        <f>BU1698</f>
        <v>0</v>
      </c>
      <c r="BV1697" s="21"/>
      <c r="BW1697" s="21"/>
      <c r="BX1697" s="1" t="str">
        <f t="shared" si="4223"/>
        <v/>
      </c>
    </row>
    <row r="1698" spans="1:77" ht="62.4" customHeight="1" x14ac:dyDescent="0.3">
      <c r="A1698" s="62" t="s">
        <v>1085</v>
      </c>
      <c r="B1698" s="63">
        <v>100</v>
      </c>
      <c r="C1698" s="62" t="s">
        <v>43</v>
      </c>
      <c r="D1698" s="62" t="s">
        <v>71</v>
      </c>
      <c r="E1698" s="64" t="s">
        <v>398</v>
      </c>
      <c r="F1698" s="11">
        <v>446948.1</v>
      </c>
      <c r="G1698" s="11">
        <v>405284</v>
      </c>
      <c r="H1698" s="11">
        <v>409046.7</v>
      </c>
      <c r="I1698" s="11"/>
      <c r="J1698" s="11"/>
      <c r="K1698" s="11"/>
      <c r="L1698" s="11">
        <f t="shared" si="4075"/>
        <v>446948.1</v>
      </c>
      <c r="M1698" s="11">
        <f t="shared" si="4076"/>
        <v>405284</v>
      </c>
      <c r="N1698" s="11">
        <f t="shared" si="4077"/>
        <v>409046.7</v>
      </c>
      <c r="O1698" s="11">
        <v>63392.4</v>
      </c>
      <c r="P1698" s="11">
        <v>77116.3</v>
      </c>
      <c r="Q1698" s="11">
        <v>77116.3</v>
      </c>
      <c r="R1698" s="11">
        <f t="shared" si="4187"/>
        <v>510340.5</v>
      </c>
      <c r="S1698" s="11">
        <f t="shared" si="4188"/>
        <v>482400.3</v>
      </c>
      <c r="T1698" s="11">
        <f t="shared" si="4189"/>
        <v>486163</v>
      </c>
      <c r="U1698" s="11"/>
      <c r="V1698" s="11"/>
      <c r="W1698" s="11"/>
      <c r="X1698" s="11">
        <f t="shared" si="4190"/>
        <v>510340.5</v>
      </c>
      <c r="Y1698" s="11">
        <f t="shared" si="4191"/>
        <v>482400.3</v>
      </c>
      <c r="Z1698" s="11">
        <f t="shared" si="4192"/>
        <v>486163</v>
      </c>
      <c r="AA1698" s="11"/>
      <c r="AB1698" s="11"/>
      <c r="AC1698" s="11"/>
      <c r="AD1698" s="11">
        <f t="shared" si="4193"/>
        <v>510340.5</v>
      </c>
      <c r="AE1698" s="11">
        <f t="shared" si="4194"/>
        <v>482400.3</v>
      </c>
      <c r="AF1698" s="11">
        <f t="shared" si="4195"/>
        <v>486163</v>
      </c>
      <c r="AG1698" s="11"/>
      <c r="AH1698" s="11">
        <f t="shared" si="4196"/>
        <v>510340.5</v>
      </c>
      <c r="AI1698" s="11">
        <f t="shared" si="4197"/>
        <v>482400.3</v>
      </c>
      <c r="AJ1698" s="11">
        <f t="shared" si="4198"/>
        <v>486163</v>
      </c>
      <c r="AK1698" s="11"/>
      <c r="AL1698" s="11"/>
      <c r="AM1698" s="11"/>
      <c r="AN1698" s="11">
        <f t="shared" si="4199"/>
        <v>510340.5</v>
      </c>
      <c r="AO1698" s="11">
        <f t="shared" si="4200"/>
        <v>482400.3</v>
      </c>
      <c r="AP1698" s="11">
        <f t="shared" si="4201"/>
        <v>486163</v>
      </c>
      <c r="AQ1698" s="11"/>
      <c r="AR1698" s="11"/>
      <c r="AS1698" s="11"/>
      <c r="AT1698" s="11">
        <f t="shared" si="4202"/>
        <v>510340.5</v>
      </c>
      <c r="AU1698" s="11">
        <f t="shared" si="4203"/>
        <v>482400.3</v>
      </c>
      <c r="AV1698" s="11">
        <f t="shared" si="4204"/>
        <v>486163</v>
      </c>
      <c r="AW1698" s="11"/>
      <c r="AX1698" s="11"/>
      <c r="AY1698" s="11"/>
      <c r="AZ1698" s="11">
        <f t="shared" si="4205"/>
        <v>510340.5</v>
      </c>
      <c r="BA1698" s="11">
        <f t="shared" si="4206"/>
        <v>482400.3</v>
      </c>
      <c r="BB1698" s="11">
        <f t="shared" si="4207"/>
        <v>486163</v>
      </c>
      <c r="BC1698" s="11"/>
      <c r="BD1698" s="11"/>
      <c r="BE1698" s="11"/>
      <c r="BF1698" s="11">
        <f t="shared" si="4208"/>
        <v>510340.5</v>
      </c>
      <c r="BG1698" s="11">
        <f t="shared" si="4209"/>
        <v>482400.3</v>
      </c>
      <c r="BH1698" s="11">
        <f t="shared" si="4210"/>
        <v>486163</v>
      </c>
      <c r="BI1698" s="11"/>
      <c r="BJ1698" s="11"/>
      <c r="BK1698" s="11"/>
      <c r="BL1698" s="11">
        <f t="shared" si="4148"/>
        <v>510340.5</v>
      </c>
      <c r="BM1698" s="11"/>
      <c r="BN1698" s="43">
        <f t="shared" si="4218"/>
        <v>510340.5</v>
      </c>
      <c r="BO1698" s="11">
        <f t="shared" si="4221"/>
        <v>482400.3</v>
      </c>
      <c r="BP1698" s="11"/>
      <c r="BQ1698" s="43">
        <f t="shared" si="4219"/>
        <v>482400.3</v>
      </c>
      <c r="BR1698" s="11">
        <f t="shared" si="4222"/>
        <v>486163</v>
      </c>
      <c r="BS1698" s="11"/>
      <c r="BT1698" s="43">
        <f t="shared" si="4220"/>
        <v>486163</v>
      </c>
      <c r="BU1698" s="11"/>
      <c r="BV1698" s="21"/>
      <c r="BW1698" s="21"/>
      <c r="BX1698" s="1" t="str">
        <f t="shared" si="4223"/>
        <v>0104</v>
      </c>
    </row>
    <row r="1699" spans="1:77" ht="31.2" customHeight="1" x14ac:dyDescent="0.3">
      <c r="A1699" s="62" t="s">
        <v>1085</v>
      </c>
      <c r="B1699" s="63" t="s">
        <v>64</v>
      </c>
      <c r="C1699" s="62"/>
      <c r="D1699" s="62"/>
      <c r="E1699" s="64" t="s">
        <v>65</v>
      </c>
      <c r="F1699" s="11">
        <f t="shared" ref="F1699:K1699" si="4229">F1700</f>
        <v>32167.3</v>
      </c>
      <c r="G1699" s="11">
        <f t="shared" si="4229"/>
        <v>31433.7</v>
      </c>
      <c r="H1699" s="11">
        <f t="shared" si="4229"/>
        <v>30731.1</v>
      </c>
      <c r="I1699" s="11">
        <f t="shared" si="4229"/>
        <v>0</v>
      </c>
      <c r="J1699" s="11">
        <f t="shared" si="4229"/>
        <v>0</v>
      </c>
      <c r="K1699" s="11">
        <f t="shared" si="4229"/>
        <v>0</v>
      </c>
      <c r="L1699" s="11">
        <f t="shared" si="4075"/>
        <v>32167.3</v>
      </c>
      <c r="M1699" s="11">
        <f t="shared" si="4076"/>
        <v>31433.7</v>
      </c>
      <c r="N1699" s="11">
        <f t="shared" si="4077"/>
        <v>30731.1</v>
      </c>
      <c r="O1699" s="11">
        <f>O1700+O1701</f>
        <v>8480.7479999999996</v>
      </c>
      <c r="P1699" s="11">
        <f>P1700+P1701</f>
        <v>200.3</v>
      </c>
      <c r="Q1699" s="11">
        <f>Q1700+Q1701</f>
        <v>200.3</v>
      </c>
      <c r="R1699" s="11">
        <f t="shared" si="4187"/>
        <v>40648.047999999995</v>
      </c>
      <c r="S1699" s="11">
        <f t="shared" si="4188"/>
        <v>31634</v>
      </c>
      <c r="T1699" s="11">
        <f t="shared" si="4189"/>
        <v>30931.399999999998</v>
      </c>
      <c r="U1699" s="11">
        <f>U1700+U1701</f>
        <v>0</v>
      </c>
      <c r="V1699" s="11">
        <f>V1700+V1701</f>
        <v>0</v>
      </c>
      <c r="W1699" s="11">
        <f>W1700+W1701</f>
        <v>0</v>
      </c>
      <c r="X1699" s="11">
        <f t="shared" si="4190"/>
        <v>40648.047999999995</v>
      </c>
      <c r="Y1699" s="11">
        <f t="shared" si="4191"/>
        <v>31634</v>
      </c>
      <c r="Z1699" s="11">
        <f t="shared" si="4192"/>
        <v>30931.399999999998</v>
      </c>
      <c r="AA1699" s="11">
        <f>AA1700+AA1701</f>
        <v>-635.6</v>
      </c>
      <c r="AB1699" s="11">
        <f>AB1700+AB1701</f>
        <v>0</v>
      </c>
      <c r="AC1699" s="11">
        <f>AC1700+AC1701</f>
        <v>0</v>
      </c>
      <c r="AD1699" s="11">
        <f t="shared" si="4193"/>
        <v>40012.447999999997</v>
      </c>
      <c r="AE1699" s="11">
        <f t="shared" si="4194"/>
        <v>31634</v>
      </c>
      <c r="AF1699" s="11">
        <f t="shared" si="4195"/>
        <v>30931.399999999998</v>
      </c>
      <c r="AG1699" s="11">
        <f>AG1700+AG1701</f>
        <v>0</v>
      </c>
      <c r="AH1699" s="11">
        <f t="shared" si="4196"/>
        <v>40012.447999999997</v>
      </c>
      <c r="AI1699" s="11">
        <f t="shared" si="4197"/>
        <v>31634</v>
      </c>
      <c r="AJ1699" s="11">
        <f t="shared" si="4198"/>
        <v>30931.399999999998</v>
      </c>
      <c r="AK1699" s="11">
        <f>AK1700+AK1701</f>
        <v>4925.95</v>
      </c>
      <c r="AL1699" s="11">
        <f>AL1700+AL1701</f>
        <v>0</v>
      </c>
      <c r="AM1699" s="11">
        <f>AM1700+AM1701</f>
        <v>0</v>
      </c>
      <c r="AN1699" s="11">
        <f t="shared" si="4199"/>
        <v>44938.397999999994</v>
      </c>
      <c r="AO1699" s="11">
        <f t="shared" si="4200"/>
        <v>31634</v>
      </c>
      <c r="AP1699" s="11">
        <f t="shared" si="4201"/>
        <v>30931.399999999998</v>
      </c>
      <c r="AQ1699" s="11">
        <f>AQ1700+AQ1701</f>
        <v>0</v>
      </c>
      <c r="AR1699" s="11">
        <f>AR1700+AR1701</f>
        <v>0</v>
      </c>
      <c r="AS1699" s="11">
        <f>AS1700+AS1701</f>
        <v>0</v>
      </c>
      <c r="AT1699" s="11">
        <f t="shared" si="4202"/>
        <v>44938.397999999994</v>
      </c>
      <c r="AU1699" s="11">
        <f t="shared" si="4203"/>
        <v>31634</v>
      </c>
      <c r="AV1699" s="11">
        <f t="shared" si="4204"/>
        <v>30931.399999999998</v>
      </c>
      <c r="AW1699" s="11">
        <f>AW1700+AW1701</f>
        <v>0</v>
      </c>
      <c r="AX1699" s="11">
        <f>AX1700+AX1701</f>
        <v>0</v>
      </c>
      <c r="AY1699" s="11">
        <f>AY1700+AY1701</f>
        <v>0</v>
      </c>
      <c r="AZ1699" s="11">
        <f t="shared" si="4205"/>
        <v>44938.397999999994</v>
      </c>
      <c r="BA1699" s="11">
        <f t="shared" si="4206"/>
        <v>31634</v>
      </c>
      <c r="BB1699" s="11">
        <f t="shared" si="4207"/>
        <v>30931.399999999998</v>
      </c>
      <c r="BC1699" s="11">
        <f>BC1700+BC1701</f>
        <v>0</v>
      </c>
      <c r="BD1699" s="11">
        <f>BD1700+BD1701</f>
        <v>0</v>
      </c>
      <c r="BE1699" s="11">
        <f>BE1700+BE1701</f>
        <v>0</v>
      </c>
      <c r="BF1699" s="11">
        <f t="shared" si="4208"/>
        <v>44938.397999999994</v>
      </c>
      <c r="BG1699" s="11">
        <f t="shared" si="4209"/>
        <v>31634</v>
      </c>
      <c r="BH1699" s="11">
        <f t="shared" si="4210"/>
        <v>30931.399999999998</v>
      </c>
      <c r="BI1699" s="11">
        <f>BI1700+BI1701</f>
        <v>877.101</v>
      </c>
      <c r="BJ1699" s="11">
        <f>BJ1700+BJ1701</f>
        <v>0</v>
      </c>
      <c r="BK1699" s="11">
        <f>BK1700+BK1701</f>
        <v>0</v>
      </c>
      <c r="BL1699" s="11">
        <f t="shared" si="4148"/>
        <v>45815.498999999996</v>
      </c>
      <c r="BM1699" s="11">
        <f>BM1700+BM1701</f>
        <v>0</v>
      </c>
      <c r="BN1699" s="43">
        <f t="shared" si="4218"/>
        <v>45815.498999999996</v>
      </c>
      <c r="BO1699" s="11">
        <f t="shared" si="4221"/>
        <v>31634</v>
      </c>
      <c r="BP1699" s="11">
        <f>BP1700+BP1701</f>
        <v>0</v>
      </c>
      <c r="BQ1699" s="43">
        <f t="shared" si="4219"/>
        <v>31634</v>
      </c>
      <c r="BR1699" s="11">
        <f t="shared" si="4222"/>
        <v>30931.399999999998</v>
      </c>
      <c r="BS1699" s="11">
        <f>BS1700+BS1701</f>
        <v>0</v>
      </c>
      <c r="BT1699" s="43">
        <f t="shared" si="4220"/>
        <v>30931.399999999998</v>
      </c>
      <c r="BU1699" s="11">
        <f>BU1700+BU1701</f>
        <v>0</v>
      </c>
      <c r="BV1699" s="21"/>
      <c r="BW1699" s="21"/>
      <c r="BX1699" s="1" t="str">
        <f t="shared" si="4223"/>
        <v/>
      </c>
    </row>
    <row r="1700" spans="1:77" ht="62.4" customHeight="1" x14ac:dyDescent="0.3">
      <c r="A1700" s="62" t="s">
        <v>1085</v>
      </c>
      <c r="B1700" s="63">
        <v>200</v>
      </c>
      <c r="C1700" s="62" t="s">
        <v>43</v>
      </c>
      <c r="D1700" s="62" t="s">
        <v>71</v>
      </c>
      <c r="E1700" s="64" t="s">
        <v>398</v>
      </c>
      <c r="F1700" s="11">
        <v>32167.3</v>
      </c>
      <c r="G1700" s="11">
        <v>31433.7</v>
      </c>
      <c r="H1700" s="11">
        <v>30731.1</v>
      </c>
      <c r="I1700" s="11"/>
      <c r="J1700" s="11"/>
      <c r="K1700" s="11"/>
      <c r="L1700" s="11">
        <f t="shared" si="4075"/>
        <v>32167.3</v>
      </c>
      <c r="M1700" s="11">
        <f t="shared" si="4076"/>
        <v>31433.7</v>
      </c>
      <c r="N1700" s="11">
        <f t="shared" si="4077"/>
        <v>30731.1</v>
      </c>
      <c r="O1700" s="11">
        <f>6745.948+1534.5</f>
        <v>8280.4480000000003</v>
      </c>
      <c r="P1700" s="11"/>
      <c r="Q1700" s="11"/>
      <c r="R1700" s="11">
        <f t="shared" si="4187"/>
        <v>40447.748</v>
      </c>
      <c r="S1700" s="11">
        <f t="shared" si="4188"/>
        <v>31433.7</v>
      </c>
      <c r="T1700" s="11">
        <f t="shared" si="4189"/>
        <v>30731.1</v>
      </c>
      <c r="U1700" s="11"/>
      <c r="V1700" s="11"/>
      <c r="W1700" s="11"/>
      <c r="X1700" s="11">
        <f t="shared" si="4190"/>
        <v>40447.748</v>
      </c>
      <c r="Y1700" s="11">
        <f t="shared" si="4191"/>
        <v>31433.7</v>
      </c>
      <c r="Z1700" s="11">
        <f t="shared" si="4192"/>
        <v>30731.1</v>
      </c>
      <c r="AA1700" s="11">
        <v>-635.6</v>
      </c>
      <c r="AB1700" s="11"/>
      <c r="AC1700" s="11"/>
      <c r="AD1700" s="11">
        <f t="shared" si="4193"/>
        <v>39812.148000000001</v>
      </c>
      <c r="AE1700" s="11">
        <f t="shared" si="4194"/>
        <v>31433.7</v>
      </c>
      <c r="AF1700" s="11">
        <f t="shared" si="4195"/>
        <v>30731.1</v>
      </c>
      <c r="AG1700" s="11"/>
      <c r="AH1700" s="11">
        <f t="shared" si="4196"/>
        <v>39812.148000000001</v>
      </c>
      <c r="AI1700" s="11">
        <f t="shared" si="4197"/>
        <v>31433.7</v>
      </c>
      <c r="AJ1700" s="11">
        <f t="shared" si="4198"/>
        <v>30731.1</v>
      </c>
      <c r="AK1700" s="11">
        <v>5000</v>
      </c>
      <c r="AL1700" s="11"/>
      <c r="AM1700" s="11"/>
      <c r="AN1700" s="11">
        <f t="shared" si="4199"/>
        <v>44812.148000000001</v>
      </c>
      <c r="AO1700" s="11">
        <f t="shared" si="4200"/>
        <v>31433.7</v>
      </c>
      <c r="AP1700" s="11">
        <f t="shared" si="4201"/>
        <v>30731.1</v>
      </c>
      <c r="AQ1700" s="11"/>
      <c r="AR1700" s="11"/>
      <c r="AS1700" s="11"/>
      <c r="AT1700" s="11">
        <f t="shared" si="4202"/>
        <v>44812.148000000001</v>
      </c>
      <c r="AU1700" s="11">
        <f t="shared" si="4203"/>
        <v>31433.7</v>
      </c>
      <c r="AV1700" s="11">
        <f t="shared" si="4204"/>
        <v>30731.1</v>
      </c>
      <c r="AW1700" s="11"/>
      <c r="AX1700" s="11"/>
      <c r="AY1700" s="11"/>
      <c r="AZ1700" s="11">
        <f t="shared" si="4205"/>
        <v>44812.148000000001</v>
      </c>
      <c r="BA1700" s="11">
        <f t="shared" si="4206"/>
        <v>31433.7</v>
      </c>
      <c r="BB1700" s="11">
        <f t="shared" si="4207"/>
        <v>30731.1</v>
      </c>
      <c r="BC1700" s="11"/>
      <c r="BD1700" s="11"/>
      <c r="BE1700" s="11"/>
      <c r="BF1700" s="11">
        <f t="shared" si="4208"/>
        <v>44812.148000000001</v>
      </c>
      <c r="BG1700" s="11">
        <f t="shared" si="4209"/>
        <v>31433.7</v>
      </c>
      <c r="BH1700" s="11">
        <f t="shared" si="4210"/>
        <v>30731.1</v>
      </c>
      <c r="BI1700" s="11">
        <v>877.101</v>
      </c>
      <c r="BJ1700" s="11"/>
      <c r="BK1700" s="11"/>
      <c r="BL1700" s="11">
        <f t="shared" si="4148"/>
        <v>45689.249000000003</v>
      </c>
      <c r="BM1700" s="11"/>
      <c r="BN1700" s="43">
        <f t="shared" si="4218"/>
        <v>45689.249000000003</v>
      </c>
      <c r="BO1700" s="11">
        <f t="shared" si="4221"/>
        <v>31433.7</v>
      </c>
      <c r="BP1700" s="11"/>
      <c r="BQ1700" s="43">
        <f t="shared" si="4219"/>
        <v>31433.7</v>
      </c>
      <c r="BR1700" s="11">
        <f t="shared" si="4222"/>
        <v>30731.1</v>
      </c>
      <c r="BS1700" s="11"/>
      <c r="BT1700" s="43">
        <f t="shared" si="4220"/>
        <v>30731.1</v>
      </c>
      <c r="BU1700" s="11"/>
      <c r="BV1700" s="21"/>
      <c r="BW1700" s="21"/>
      <c r="BX1700" s="1" t="str">
        <f t="shared" si="4223"/>
        <v>0104</v>
      </c>
    </row>
    <row r="1701" spans="1:77" ht="15.6" customHeight="1" x14ac:dyDescent="0.3">
      <c r="A1701" s="62" t="s">
        <v>1085</v>
      </c>
      <c r="B1701" s="63">
        <v>200</v>
      </c>
      <c r="C1701" s="62" t="s">
        <v>43</v>
      </c>
      <c r="D1701" s="62" t="s">
        <v>44</v>
      </c>
      <c r="E1701" s="64" t="s">
        <v>45</v>
      </c>
      <c r="F1701" s="11"/>
      <c r="G1701" s="11"/>
      <c r="H1701" s="11"/>
      <c r="I1701" s="11"/>
      <c r="J1701" s="11"/>
      <c r="K1701" s="11"/>
      <c r="L1701" s="11"/>
      <c r="M1701" s="11"/>
      <c r="N1701" s="11"/>
      <c r="O1701" s="11">
        <v>200.3</v>
      </c>
      <c r="P1701" s="11">
        <v>200.3</v>
      </c>
      <c r="Q1701" s="11">
        <v>200.3</v>
      </c>
      <c r="R1701" s="11">
        <f t="shared" si="4187"/>
        <v>200.3</v>
      </c>
      <c r="S1701" s="11">
        <f t="shared" si="4188"/>
        <v>200.3</v>
      </c>
      <c r="T1701" s="11">
        <f t="shared" si="4189"/>
        <v>200.3</v>
      </c>
      <c r="U1701" s="11"/>
      <c r="V1701" s="11"/>
      <c r="W1701" s="11"/>
      <c r="X1701" s="11">
        <f t="shared" si="4190"/>
        <v>200.3</v>
      </c>
      <c r="Y1701" s="11">
        <f t="shared" si="4191"/>
        <v>200.3</v>
      </c>
      <c r="Z1701" s="11">
        <f t="shared" si="4192"/>
        <v>200.3</v>
      </c>
      <c r="AA1701" s="11"/>
      <c r="AB1701" s="11"/>
      <c r="AC1701" s="11"/>
      <c r="AD1701" s="11">
        <f t="shared" si="4193"/>
        <v>200.3</v>
      </c>
      <c r="AE1701" s="11">
        <f t="shared" si="4194"/>
        <v>200.3</v>
      </c>
      <c r="AF1701" s="11">
        <f t="shared" si="4195"/>
        <v>200.3</v>
      </c>
      <c r="AG1701" s="11"/>
      <c r="AH1701" s="11">
        <f t="shared" si="4196"/>
        <v>200.3</v>
      </c>
      <c r="AI1701" s="11">
        <f t="shared" si="4197"/>
        <v>200.3</v>
      </c>
      <c r="AJ1701" s="11">
        <f t="shared" si="4198"/>
        <v>200.3</v>
      </c>
      <c r="AK1701" s="11">
        <v>-74.05</v>
      </c>
      <c r="AL1701" s="11"/>
      <c r="AM1701" s="11"/>
      <c r="AN1701" s="11">
        <f t="shared" si="4199"/>
        <v>126.25000000000001</v>
      </c>
      <c r="AO1701" s="11">
        <f t="shared" si="4200"/>
        <v>200.3</v>
      </c>
      <c r="AP1701" s="11">
        <f t="shared" si="4201"/>
        <v>200.3</v>
      </c>
      <c r="AQ1701" s="11"/>
      <c r="AR1701" s="11"/>
      <c r="AS1701" s="11"/>
      <c r="AT1701" s="11">
        <f t="shared" si="4202"/>
        <v>126.25000000000001</v>
      </c>
      <c r="AU1701" s="11">
        <f t="shared" si="4203"/>
        <v>200.3</v>
      </c>
      <c r="AV1701" s="11">
        <f t="shared" si="4204"/>
        <v>200.3</v>
      </c>
      <c r="AW1701" s="11"/>
      <c r="AX1701" s="11"/>
      <c r="AY1701" s="11"/>
      <c r="AZ1701" s="11">
        <f t="shared" si="4205"/>
        <v>126.25000000000001</v>
      </c>
      <c r="BA1701" s="11">
        <f t="shared" si="4206"/>
        <v>200.3</v>
      </c>
      <c r="BB1701" s="11">
        <f t="shared" si="4207"/>
        <v>200.3</v>
      </c>
      <c r="BC1701" s="11"/>
      <c r="BD1701" s="11"/>
      <c r="BE1701" s="11"/>
      <c r="BF1701" s="11">
        <f t="shared" si="4208"/>
        <v>126.25000000000001</v>
      </c>
      <c r="BG1701" s="11">
        <f t="shared" si="4209"/>
        <v>200.3</v>
      </c>
      <c r="BH1701" s="11">
        <f t="shared" si="4210"/>
        <v>200.3</v>
      </c>
      <c r="BI1701" s="11"/>
      <c r="BJ1701" s="11"/>
      <c r="BK1701" s="11"/>
      <c r="BL1701" s="11">
        <f t="shared" si="4148"/>
        <v>126.25000000000001</v>
      </c>
      <c r="BM1701" s="11"/>
      <c r="BN1701" s="43">
        <f t="shared" si="4218"/>
        <v>126.25000000000001</v>
      </c>
      <c r="BO1701" s="11">
        <f t="shared" si="4221"/>
        <v>200.3</v>
      </c>
      <c r="BP1701" s="11"/>
      <c r="BQ1701" s="43">
        <f t="shared" si="4219"/>
        <v>200.3</v>
      </c>
      <c r="BR1701" s="11">
        <f t="shared" si="4222"/>
        <v>200.3</v>
      </c>
      <c r="BS1701" s="11"/>
      <c r="BT1701" s="43">
        <f t="shared" si="4220"/>
        <v>200.3</v>
      </c>
      <c r="BU1701" s="11"/>
      <c r="BV1701" s="21"/>
      <c r="BW1701" s="21"/>
      <c r="BX1701" s="1" t="str">
        <f t="shared" si="4223"/>
        <v>0113</v>
      </c>
    </row>
    <row r="1702" spans="1:77" ht="31.2" customHeight="1" x14ac:dyDescent="0.3">
      <c r="A1702" s="62" t="s">
        <v>1085</v>
      </c>
      <c r="B1702" s="63" t="s">
        <v>211</v>
      </c>
      <c r="C1702" s="62"/>
      <c r="D1702" s="62"/>
      <c r="E1702" s="64" t="s">
        <v>212</v>
      </c>
      <c r="F1702" s="11">
        <f t="shared" ref="F1702:K1702" si="4230">F1703</f>
        <v>600</v>
      </c>
      <c r="G1702" s="11">
        <f t="shared" si="4230"/>
        <v>600</v>
      </c>
      <c r="H1702" s="11">
        <f t="shared" si="4230"/>
        <v>600</v>
      </c>
      <c r="I1702" s="11">
        <f t="shared" si="4230"/>
        <v>0</v>
      </c>
      <c r="J1702" s="11">
        <f t="shared" si="4230"/>
        <v>0</v>
      </c>
      <c r="K1702" s="11">
        <f t="shared" si="4230"/>
        <v>0</v>
      </c>
      <c r="L1702" s="11">
        <f t="shared" si="4075"/>
        <v>600</v>
      </c>
      <c r="M1702" s="11">
        <f t="shared" si="4076"/>
        <v>600</v>
      </c>
      <c r="N1702" s="11">
        <f t="shared" si="4077"/>
        <v>600</v>
      </c>
      <c r="O1702" s="11">
        <f>O1703</f>
        <v>0</v>
      </c>
      <c r="P1702" s="11">
        <f>P1703</f>
        <v>0</v>
      </c>
      <c r="Q1702" s="11">
        <f>Q1703</f>
        <v>0</v>
      </c>
      <c r="R1702" s="11">
        <f t="shared" si="4187"/>
        <v>600</v>
      </c>
      <c r="S1702" s="11">
        <f t="shared" si="4188"/>
        <v>600</v>
      </c>
      <c r="T1702" s="11">
        <f t="shared" si="4189"/>
        <v>600</v>
      </c>
      <c r="U1702" s="11">
        <f>U1703</f>
        <v>0</v>
      </c>
      <c r="V1702" s="11">
        <f>V1703</f>
        <v>0</v>
      </c>
      <c r="W1702" s="11">
        <f>W1703</f>
        <v>0</v>
      </c>
      <c r="X1702" s="11">
        <f t="shared" si="4190"/>
        <v>600</v>
      </c>
      <c r="Y1702" s="11">
        <f t="shared" si="4191"/>
        <v>600</v>
      </c>
      <c r="Z1702" s="11">
        <f t="shared" si="4192"/>
        <v>600</v>
      </c>
      <c r="AA1702" s="11">
        <f>AA1703</f>
        <v>0</v>
      </c>
      <c r="AB1702" s="11">
        <f>AB1703</f>
        <v>0</v>
      </c>
      <c r="AC1702" s="11">
        <f>AC1703</f>
        <v>0</v>
      </c>
      <c r="AD1702" s="11">
        <f t="shared" si="4193"/>
        <v>600</v>
      </c>
      <c r="AE1702" s="11">
        <f t="shared" si="4194"/>
        <v>600</v>
      </c>
      <c r="AF1702" s="11">
        <f t="shared" si="4195"/>
        <v>600</v>
      </c>
      <c r="AG1702" s="11">
        <f>AG1703</f>
        <v>0</v>
      </c>
      <c r="AH1702" s="11">
        <f t="shared" si="4196"/>
        <v>600</v>
      </c>
      <c r="AI1702" s="11">
        <f t="shared" si="4197"/>
        <v>600</v>
      </c>
      <c r="AJ1702" s="11">
        <f t="shared" si="4198"/>
        <v>600</v>
      </c>
      <c r="AK1702" s="11">
        <f>AK1703</f>
        <v>0</v>
      </c>
      <c r="AL1702" s="11">
        <f>AL1703</f>
        <v>0</v>
      </c>
      <c r="AM1702" s="11">
        <f>AM1703</f>
        <v>0</v>
      </c>
      <c r="AN1702" s="11">
        <f t="shared" si="4199"/>
        <v>600</v>
      </c>
      <c r="AO1702" s="11">
        <f t="shared" si="4200"/>
        <v>600</v>
      </c>
      <c r="AP1702" s="11">
        <f t="shared" si="4201"/>
        <v>600</v>
      </c>
      <c r="AQ1702" s="11">
        <f>AQ1703</f>
        <v>0</v>
      </c>
      <c r="AR1702" s="11">
        <f>AR1703</f>
        <v>0</v>
      </c>
      <c r="AS1702" s="11">
        <f>AS1703</f>
        <v>0</v>
      </c>
      <c r="AT1702" s="11">
        <f t="shared" si="4202"/>
        <v>600</v>
      </c>
      <c r="AU1702" s="11">
        <f t="shared" si="4203"/>
        <v>600</v>
      </c>
      <c r="AV1702" s="11">
        <f t="shared" si="4204"/>
        <v>600</v>
      </c>
      <c r="AW1702" s="11">
        <f>AW1703</f>
        <v>0</v>
      </c>
      <c r="AX1702" s="11">
        <f>AX1703</f>
        <v>0</v>
      </c>
      <c r="AY1702" s="11">
        <f>AY1703</f>
        <v>0</v>
      </c>
      <c r="AZ1702" s="11">
        <f t="shared" si="4205"/>
        <v>600</v>
      </c>
      <c r="BA1702" s="11">
        <f t="shared" si="4206"/>
        <v>600</v>
      </c>
      <c r="BB1702" s="11">
        <f t="shared" si="4207"/>
        <v>600</v>
      </c>
      <c r="BC1702" s="11">
        <f>BC1703</f>
        <v>0</v>
      </c>
      <c r="BD1702" s="11">
        <f>BD1703</f>
        <v>0</v>
      </c>
      <c r="BE1702" s="11">
        <f>BE1703</f>
        <v>0</v>
      </c>
      <c r="BF1702" s="11">
        <f t="shared" si="4208"/>
        <v>600</v>
      </c>
      <c r="BG1702" s="11">
        <f t="shared" si="4209"/>
        <v>600</v>
      </c>
      <c r="BH1702" s="11">
        <f t="shared" si="4210"/>
        <v>600</v>
      </c>
      <c r="BI1702" s="11">
        <f>BI1703</f>
        <v>0</v>
      </c>
      <c r="BJ1702" s="11">
        <f>BJ1703</f>
        <v>0</v>
      </c>
      <c r="BK1702" s="11">
        <f>BK1703</f>
        <v>0</v>
      </c>
      <c r="BL1702" s="11">
        <f t="shared" si="4148"/>
        <v>600</v>
      </c>
      <c r="BM1702" s="11">
        <f>BM1703</f>
        <v>0</v>
      </c>
      <c r="BN1702" s="43">
        <f t="shared" si="4218"/>
        <v>600</v>
      </c>
      <c r="BO1702" s="11">
        <f t="shared" si="4221"/>
        <v>600</v>
      </c>
      <c r="BP1702" s="11">
        <f>BP1703</f>
        <v>0</v>
      </c>
      <c r="BQ1702" s="43">
        <f t="shared" si="4219"/>
        <v>600</v>
      </c>
      <c r="BR1702" s="11">
        <f t="shared" si="4222"/>
        <v>600</v>
      </c>
      <c r="BS1702" s="11">
        <f>BS1703</f>
        <v>0</v>
      </c>
      <c r="BT1702" s="43">
        <f t="shared" si="4220"/>
        <v>600</v>
      </c>
      <c r="BU1702" s="11">
        <f>BU1703</f>
        <v>0</v>
      </c>
      <c r="BV1702" s="21"/>
      <c r="BW1702" s="21"/>
      <c r="BX1702" s="1" t="str">
        <f t="shared" si="4223"/>
        <v/>
      </c>
    </row>
    <row r="1703" spans="1:77" ht="62.4" customHeight="1" x14ac:dyDescent="0.3">
      <c r="A1703" s="62" t="s">
        <v>1085</v>
      </c>
      <c r="B1703" s="63">
        <v>300</v>
      </c>
      <c r="C1703" s="62" t="s">
        <v>43</v>
      </c>
      <c r="D1703" s="62" t="s">
        <v>71</v>
      </c>
      <c r="E1703" s="64" t="s">
        <v>398</v>
      </c>
      <c r="F1703" s="11">
        <v>600</v>
      </c>
      <c r="G1703" s="11">
        <v>600</v>
      </c>
      <c r="H1703" s="11">
        <v>600</v>
      </c>
      <c r="I1703" s="11"/>
      <c r="J1703" s="11"/>
      <c r="K1703" s="11"/>
      <c r="L1703" s="11">
        <f t="shared" si="4075"/>
        <v>600</v>
      </c>
      <c r="M1703" s="11">
        <f t="shared" si="4076"/>
        <v>600</v>
      </c>
      <c r="N1703" s="11">
        <f t="shared" si="4077"/>
        <v>600</v>
      </c>
      <c r="O1703" s="11"/>
      <c r="P1703" s="11"/>
      <c r="Q1703" s="11"/>
      <c r="R1703" s="11">
        <f t="shared" si="4187"/>
        <v>600</v>
      </c>
      <c r="S1703" s="11">
        <f t="shared" si="4188"/>
        <v>600</v>
      </c>
      <c r="T1703" s="11">
        <f t="shared" si="4189"/>
        <v>600</v>
      </c>
      <c r="U1703" s="11"/>
      <c r="V1703" s="11"/>
      <c r="W1703" s="11"/>
      <c r="X1703" s="11">
        <f t="shared" si="4190"/>
        <v>600</v>
      </c>
      <c r="Y1703" s="11">
        <f t="shared" si="4191"/>
        <v>600</v>
      </c>
      <c r="Z1703" s="11">
        <f t="shared" si="4192"/>
        <v>600</v>
      </c>
      <c r="AA1703" s="11"/>
      <c r="AB1703" s="11"/>
      <c r="AC1703" s="11"/>
      <c r="AD1703" s="11">
        <f t="shared" si="4193"/>
        <v>600</v>
      </c>
      <c r="AE1703" s="11">
        <f t="shared" si="4194"/>
        <v>600</v>
      </c>
      <c r="AF1703" s="11">
        <f t="shared" si="4195"/>
        <v>600</v>
      </c>
      <c r="AG1703" s="11"/>
      <c r="AH1703" s="11">
        <f t="shared" si="4196"/>
        <v>600</v>
      </c>
      <c r="AI1703" s="11">
        <f t="shared" si="4197"/>
        <v>600</v>
      </c>
      <c r="AJ1703" s="11">
        <f t="shared" si="4198"/>
        <v>600</v>
      </c>
      <c r="AK1703" s="11"/>
      <c r="AL1703" s="11"/>
      <c r="AM1703" s="11"/>
      <c r="AN1703" s="11">
        <f t="shared" si="4199"/>
        <v>600</v>
      </c>
      <c r="AO1703" s="11">
        <f t="shared" si="4200"/>
        <v>600</v>
      </c>
      <c r="AP1703" s="11">
        <f t="shared" si="4201"/>
        <v>600</v>
      </c>
      <c r="AQ1703" s="11"/>
      <c r="AR1703" s="11"/>
      <c r="AS1703" s="11"/>
      <c r="AT1703" s="11">
        <f t="shared" si="4202"/>
        <v>600</v>
      </c>
      <c r="AU1703" s="11">
        <f t="shared" si="4203"/>
        <v>600</v>
      </c>
      <c r="AV1703" s="11">
        <f t="shared" si="4204"/>
        <v>600</v>
      </c>
      <c r="AW1703" s="11"/>
      <c r="AX1703" s="11"/>
      <c r="AY1703" s="11"/>
      <c r="AZ1703" s="11">
        <f t="shared" si="4205"/>
        <v>600</v>
      </c>
      <c r="BA1703" s="11">
        <f t="shared" si="4206"/>
        <v>600</v>
      </c>
      <c r="BB1703" s="11">
        <f t="shared" si="4207"/>
        <v>600</v>
      </c>
      <c r="BC1703" s="11"/>
      <c r="BD1703" s="11"/>
      <c r="BE1703" s="11"/>
      <c r="BF1703" s="11">
        <f t="shared" si="4208"/>
        <v>600</v>
      </c>
      <c r="BG1703" s="11">
        <f t="shared" si="4209"/>
        <v>600</v>
      </c>
      <c r="BH1703" s="11">
        <f t="shared" si="4210"/>
        <v>600</v>
      </c>
      <c r="BI1703" s="11"/>
      <c r="BJ1703" s="11"/>
      <c r="BK1703" s="11"/>
      <c r="BL1703" s="11">
        <f t="shared" si="4148"/>
        <v>600</v>
      </c>
      <c r="BM1703" s="11"/>
      <c r="BN1703" s="43">
        <f t="shared" si="4218"/>
        <v>600</v>
      </c>
      <c r="BO1703" s="11">
        <f t="shared" si="4221"/>
        <v>600</v>
      </c>
      <c r="BP1703" s="11"/>
      <c r="BQ1703" s="43">
        <f t="shared" si="4219"/>
        <v>600</v>
      </c>
      <c r="BR1703" s="11">
        <f t="shared" si="4222"/>
        <v>600</v>
      </c>
      <c r="BS1703" s="11"/>
      <c r="BT1703" s="43">
        <f t="shared" si="4220"/>
        <v>600</v>
      </c>
      <c r="BU1703" s="11"/>
      <c r="BV1703" s="21"/>
      <c r="BW1703" s="21"/>
      <c r="BX1703" s="1" t="str">
        <f t="shared" si="4223"/>
        <v>0104</v>
      </c>
    </row>
    <row r="1704" spans="1:77" s="69" customFormat="1" ht="62.4" customHeight="1" x14ac:dyDescent="0.3">
      <c r="A1704" s="56" t="s">
        <v>1086</v>
      </c>
      <c r="B1704" s="57"/>
      <c r="C1704" s="56"/>
      <c r="D1704" s="56"/>
      <c r="E1704" s="58" t="s">
        <v>1087</v>
      </c>
      <c r="F1704" s="15">
        <f t="shared" ref="F1704:K1704" si="4231">F1705+F1711</f>
        <v>145500</v>
      </c>
      <c r="G1704" s="15">
        <f t="shared" si="4231"/>
        <v>40000</v>
      </c>
      <c r="H1704" s="15">
        <f t="shared" si="4231"/>
        <v>40000</v>
      </c>
      <c r="I1704" s="15">
        <f t="shared" si="4231"/>
        <v>39418.6</v>
      </c>
      <c r="J1704" s="15">
        <f t="shared" si="4231"/>
        <v>0</v>
      </c>
      <c r="K1704" s="15">
        <f t="shared" si="4231"/>
        <v>0</v>
      </c>
      <c r="L1704" s="15">
        <f t="shared" si="4075"/>
        <v>184918.6</v>
      </c>
      <c r="M1704" s="15">
        <f t="shared" si="4076"/>
        <v>40000</v>
      </c>
      <c r="N1704" s="15">
        <f t="shared" si="4077"/>
        <v>40000</v>
      </c>
      <c r="O1704" s="15">
        <f>O1705+O1711</f>
        <v>98586.680999999997</v>
      </c>
      <c r="P1704" s="15">
        <f>P1705+P1711</f>
        <v>0</v>
      </c>
      <c r="Q1704" s="15">
        <f>Q1705+Q1711</f>
        <v>0</v>
      </c>
      <c r="R1704" s="15">
        <f t="shared" si="4187"/>
        <v>283505.28100000002</v>
      </c>
      <c r="S1704" s="15">
        <f t="shared" si="4188"/>
        <v>40000</v>
      </c>
      <c r="T1704" s="15">
        <f t="shared" si="4189"/>
        <v>40000</v>
      </c>
      <c r="U1704" s="15">
        <f>U1705+U1711</f>
        <v>239055.92499999999</v>
      </c>
      <c r="V1704" s="15">
        <f>V1705+V1711</f>
        <v>0</v>
      </c>
      <c r="W1704" s="15">
        <f>W1705+W1711</f>
        <v>0</v>
      </c>
      <c r="X1704" s="15">
        <f t="shared" si="4190"/>
        <v>522561.20600000001</v>
      </c>
      <c r="Y1704" s="15">
        <f t="shared" si="4191"/>
        <v>40000</v>
      </c>
      <c r="Z1704" s="15">
        <f t="shared" si="4192"/>
        <v>40000</v>
      </c>
      <c r="AA1704" s="15">
        <f>AA1705+AA1711</f>
        <v>-239055.92499999999</v>
      </c>
      <c r="AB1704" s="15">
        <f>AB1705+AB1711</f>
        <v>0</v>
      </c>
      <c r="AC1704" s="15">
        <f>AC1705+AC1711</f>
        <v>0</v>
      </c>
      <c r="AD1704" s="15">
        <f t="shared" si="4193"/>
        <v>283505.28100000002</v>
      </c>
      <c r="AE1704" s="15">
        <f t="shared" si="4194"/>
        <v>40000</v>
      </c>
      <c r="AF1704" s="15">
        <f t="shared" si="4195"/>
        <v>40000</v>
      </c>
      <c r="AG1704" s="15">
        <f>AG1705+AG1711</f>
        <v>0</v>
      </c>
      <c r="AH1704" s="15">
        <f t="shared" si="4196"/>
        <v>283505.28100000002</v>
      </c>
      <c r="AI1704" s="15">
        <f t="shared" si="4197"/>
        <v>40000</v>
      </c>
      <c r="AJ1704" s="15">
        <f t="shared" si="4198"/>
        <v>40000</v>
      </c>
      <c r="AK1704" s="15">
        <f>AK1705+AK1711</f>
        <v>0</v>
      </c>
      <c r="AL1704" s="15">
        <f>AL1705+AL1711</f>
        <v>0</v>
      </c>
      <c r="AM1704" s="15">
        <f>AM1705+AM1711</f>
        <v>0</v>
      </c>
      <c r="AN1704" s="15">
        <f t="shared" si="4199"/>
        <v>283505.28100000002</v>
      </c>
      <c r="AO1704" s="15">
        <f t="shared" si="4200"/>
        <v>40000</v>
      </c>
      <c r="AP1704" s="15">
        <f t="shared" si="4201"/>
        <v>40000</v>
      </c>
      <c r="AQ1704" s="15">
        <f>AQ1705+AQ1711</f>
        <v>0</v>
      </c>
      <c r="AR1704" s="15">
        <f>AR1705+AR1711</f>
        <v>0</v>
      </c>
      <c r="AS1704" s="15">
        <f>AS1705+AS1711</f>
        <v>0</v>
      </c>
      <c r="AT1704" s="15">
        <f t="shared" si="4202"/>
        <v>283505.28100000002</v>
      </c>
      <c r="AU1704" s="15">
        <f t="shared" si="4203"/>
        <v>40000</v>
      </c>
      <c r="AV1704" s="15">
        <f t="shared" si="4204"/>
        <v>40000</v>
      </c>
      <c r="AW1704" s="15">
        <f>AW1705+AW1711</f>
        <v>40171.756000000001</v>
      </c>
      <c r="AX1704" s="15">
        <f>AX1705+AX1711</f>
        <v>20415.400000000001</v>
      </c>
      <c r="AY1704" s="15">
        <f>AY1705+AY1711</f>
        <v>0</v>
      </c>
      <c r="AZ1704" s="15">
        <f t="shared" si="4205"/>
        <v>323677.03700000001</v>
      </c>
      <c r="BA1704" s="15">
        <f t="shared" si="4206"/>
        <v>60415.4</v>
      </c>
      <c r="BB1704" s="15">
        <f t="shared" si="4207"/>
        <v>40000</v>
      </c>
      <c r="BC1704" s="15">
        <f>BC1705+BC1711</f>
        <v>0</v>
      </c>
      <c r="BD1704" s="15">
        <f>BD1705+BD1711</f>
        <v>0</v>
      </c>
      <c r="BE1704" s="15">
        <f>BE1705+BE1711</f>
        <v>0</v>
      </c>
      <c r="BF1704" s="15">
        <f t="shared" si="4208"/>
        <v>323677.03700000001</v>
      </c>
      <c r="BG1704" s="15">
        <f t="shared" si="4209"/>
        <v>60415.4</v>
      </c>
      <c r="BH1704" s="15">
        <f t="shared" si="4210"/>
        <v>40000</v>
      </c>
      <c r="BI1704" s="15">
        <f>BI1705+BI1711</f>
        <v>30378.813999999998</v>
      </c>
      <c r="BJ1704" s="15">
        <f>BJ1705+BJ1711</f>
        <v>0</v>
      </c>
      <c r="BK1704" s="15">
        <f>BK1705+BK1711</f>
        <v>0</v>
      </c>
      <c r="BL1704" s="15">
        <f t="shared" si="4148"/>
        <v>354055.85100000002</v>
      </c>
      <c r="BM1704" s="15">
        <f>BM1705+BM1711</f>
        <v>14067.467000000001</v>
      </c>
      <c r="BN1704" s="67">
        <f t="shared" si="4218"/>
        <v>368123.31800000003</v>
      </c>
      <c r="BO1704" s="15">
        <f t="shared" si="4221"/>
        <v>60415.4</v>
      </c>
      <c r="BP1704" s="15">
        <f>BP1705+BP1711</f>
        <v>0</v>
      </c>
      <c r="BQ1704" s="67">
        <f t="shared" si="4219"/>
        <v>60415.4</v>
      </c>
      <c r="BR1704" s="15">
        <f t="shared" si="4222"/>
        <v>40000</v>
      </c>
      <c r="BS1704" s="15">
        <f>BS1705+BS1711</f>
        <v>0</v>
      </c>
      <c r="BT1704" s="67">
        <f t="shared" si="4220"/>
        <v>40000</v>
      </c>
      <c r="BU1704" s="15">
        <f>BU1705+BU1711</f>
        <v>0</v>
      </c>
      <c r="BV1704" s="16"/>
      <c r="BW1704" s="16"/>
      <c r="BX1704" s="12" t="str">
        <f t="shared" si="4223"/>
        <v/>
      </c>
      <c r="BY1704" s="12"/>
    </row>
    <row r="1705" spans="1:77" s="70" customFormat="1" ht="46.8" customHeight="1" x14ac:dyDescent="0.3">
      <c r="A1705" s="59" t="s">
        <v>1088</v>
      </c>
      <c r="B1705" s="60"/>
      <c r="C1705" s="59"/>
      <c r="D1705" s="59"/>
      <c r="E1705" s="61" t="s">
        <v>1089</v>
      </c>
      <c r="F1705" s="18">
        <f t="shared" ref="F1705:K1705" si="4232">F1706</f>
        <v>45500</v>
      </c>
      <c r="G1705" s="18">
        <f t="shared" si="4232"/>
        <v>0</v>
      </c>
      <c r="H1705" s="18">
        <f t="shared" si="4232"/>
        <v>0</v>
      </c>
      <c r="I1705" s="18">
        <f t="shared" si="4232"/>
        <v>0</v>
      </c>
      <c r="J1705" s="18">
        <f t="shared" si="4232"/>
        <v>0</v>
      </c>
      <c r="K1705" s="18">
        <f t="shared" si="4232"/>
        <v>0</v>
      </c>
      <c r="L1705" s="18">
        <f t="shared" si="4075"/>
        <v>45500</v>
      </c>
      <c r="M1705" s="18">
        <f t="shared" si="4076"/>
        <v>0</v>
      </c>
      <c r="N1705" s="18">
        <f t="shared" si="4077"/>
        <v>0</v>
      </c>
      <c r="O1705" s="18">
        <f>O1706</f>
        <v>0</v>
      </c>
      <c r="P1705" s="18">
        <f>P1706</f>
        <v>0</v>
      </c>
      <c r="Q1705" s="18">
        <f>Q1706</f>
        <v>0</v>
      </c>
      <c r="R1705" s="18">
        <f t="shared" si="4187"/>
        <v>45500</v>
      </c>
      <c r="S1705" s="18">
        <f t="shared" si="4188"/>
        <v>0</v>
      </c>
      <c r="T1705" s="18">
        <f t="shared" si="4189"/>
        <v>0</v>
      </c>
      <c r="U1705" s="18">
        <f>U1706</f>
        <v>0</v>
      </c>
      <c r="V1705" s="18">
        <f>V1706</f>
        <v>0</v>
      </c>
      <c r="W1705" s="18">
        <f>W1706</f>
        <v>0</v>
      </c>
      <c r="X1705" s="18">
        <f t="shared" si="4190"/>
        <v>45500</v>
      </c>
      <c r="Y1705" s="18">
        <f t="shared" si="4191"/>
        <v>0</v>
      </c>
      <c r="Z1705" s="18">
        <f t="shared" si="4192"/>
        <v>0</v>
      </c>
      <c r="AA1705" s="18">
        <f>AA1706</f>
        <v>0</v>
      </c>
      <c r="AB1705" s="18">
        <f>AB1706</f>
        <v>0</v>
      </c>
      <c r="AC1705" s="18">
        <f>AC1706</f>
        <v>0</v>
      </c>
      <c r="AD1705" s="18">
        <f t="shared" si="4193"/>
        <v>45500</v>
      </c>
      <c r="AE1705" s="18">
        <f t="shared" si="4194"/>
        <v>0</v>
      </c>
      <c r="AF1705" s="18">
        <f t="shared" si="4195"/>
        <v>0</v>
      </c>
      <c r="AG1705" s="18">
        <f>AG1706</f>
        <v>0</v>
      </c>
      <c r="AH1705" s="18">
        <f t="shared" si="4196"/>
        <v>45500</v>
      </c>
      <c r="AI1705" s="18">
        <f t="shared" si="4197"/>
        <v>0</v>
      </c>
      <c r="AJ1705" s="18">
        <f t="shared" si="4198"/>
        <v>0</v>
      </c>
      <c r="AK1705" s="18">
        <f>AK1706</f>
        <v>0</v>
      </c>
      <c r="AL1705" s="18">
        <f>AL1706</f>
        <v>0</v>
      </c>
      <c r="AM1705" s="18">
        <f>AM1706</f>
        <v>0</v>
      </c>
      <c r="AN1705" s="18">
        <f t="shared" si="4199"/>
        <v>45500</v>
      </c>
      <c r="AO1705" s="18">
        <f t="shared" si="4200"/>
        <v>0</v>
      </c>
      <c r="AP1705" s="18">
        <f t="shared" si="4201"/>
        <v>0</v>
      </c>
      <c r="AQ1705" s="18">
        <f>AQ1706</f>
        <v>0</v>
      </c>
      <c r="AR1705" s="18">
        <f>AR1706</f>
        <v>0</v>
      </c>
      <c r="AS1705" s="18">
        <f>AS1706</f>
        <v>0</v>
      </c>
      <c r="AT1705" s="18">
        <f t="shared" si="4202"/>
        <v>45500</v>
      </c>
      <c r="AU1705" s="18">
        <f t="shared" si="4203"/>
        <v>0</v>
      </c>
      <c r="AV1705" s="18">
        <f t="shared" si="4204"/>
        <v>0</v>
      </c>
      <c r="AW1705" s="18">
        <f>AW1706</f>
        <v>0</v>
      </c>
      <c r="AX1705" s="18">
        <f>AX1706</f>
        <v>20415.400000000001</v>
      </c>
      <c r="AY1705" s="18">
        <f>AY1706</f>
        <v>0</v>
      </c>
      <c r="AZ1705" s="18">
        <f t="shared" si="4205"/>
        <v>45500</v>
      </c>
      <c r="BA1705" s="18">
        <f t="shared" si="4206"/>
        <v>20415.400000000001</v>
      </c>
      <c r="BB1705" s="18">
        <f t="shared" si="4207"/>
        <v>0</v>
      </c>
      <c r="BC1705" s="18">
        <f>BC1706</f>
        <v>0</v>
      </c>
      <c r="BD1705" s="18">
        <f>BD1706</f>
        <v>0</v>
      </c>
      <c r="BE1705" s="18">
        <f>BE1706</f>
        <v>0</v>
      </c>
      <c r="BF1705" s="18">
        <f t="shared" si="4208"/>
        <v>45500</v>
      </c>
      <c r="BG1705" s="18">
        <f t="shared" si="4209"/>
        <v>20415.400000000001</v>
      </c>
      <c r="BH1705" s="18">
        <f t="shared" si="4210"/>
        <v>0</v>
      </c>
      <c r="BI1705" s="18">
        <f>BI1706</f>
        <v>378.81399999999996</v>
      </c>
      <c r="BJ1705" s="18">
        <f>BJ1706</f>
        <v>0</v>
      </c>
      <c r="BK1705" s="18">
        <f>BK1706</f>
        <v>0</v>
      </c>
      <c r="BL1705" s="18">
        <f t="shared" si="4148"/>
        <v>45878.813999999998</v>
      </c>
      <c r="BM1705" s="18">
        <f>BM1706</f>
        <v>0</v>
      </c>
      <c r="BN1705" s="68">
        <f t="shared" si="4218"/>
        <v>45878.813999999998</v>
      </c>
      <c r="BO1705" s="18">
        <f t="shared" si="4221"/>
        <v>20415.400000000001</v>
      </c>
      <c r="BP1705" s="18">
        <f>BP1706</f>
        <v>0</v>
      </c>
      <c r="BQ1705" s="68">
        <f t="shared" si="4219"/>
        <v>20415.400000000001</v>
      </c>
      <c r="BR1705" s="18">
        <f t="shared" si="4222"/>
        <v>0</v>
      </c>
      <c r="BS1705" s="18">
        <f>BS1706</f>
        <v>0</v>
      </c>
      <c r="BT1705" s="68">
        <f t="shared" si="4220"/>
        <v>0</v>
      </c>
      <c r="BU1705" s="18">
        <f>BU1706</f>
        <v>0</v>
      </c>
      <c r="BV1705" s="19"/>
      <c r="BW1705" s="19"/>
      <c r="BX1705" s="17" t="str">
        <f t="shared" si="4223"/>
        <v/>
      </c>
      <c r="BY1705" s="17"/>
    </row>
    <row r="1706" spans="1:77" ht="31.2" customHeight="1" x14ac:dyDescent="0.3">
      <c r="A1706" s="62" t="s">
        <v>1090</v>
      </c>
      <c r="B1706" s="63"/>
      <c r="C1706" s="62"/>
      <c r="D1706" s="62"/>
      <c r="E1706" s="64" t="s">
        <v>1091</v>
      </c>
      <c r="F1706" s="11">
        <f t="shared" ref="F1706:K1706" si="4233">F1707+F1709</f>
        <v>45500</v>
      </c>
      <c r="G1706" s="11">
        <f t="shared" si="4233"/>
        <v>0</v>
      </c>
      <c r="H1706" s="11">
        <f t="shared" si="4233"/>
        <v>0</v>
      </c>
      <c r="I1706" s="11">
        <f t="shared" si="4233"/>
        <v>0</v>
      </c>
      <c r="J1706" s="11">
        <f t="shared" si="4233"/>
        <v>0</v>
      </c>
      <c r="K1706" s="11">
        <f t="shared" si="4233"/>
        <v>0</v>
      </c>
      <c r="L1706" s="11">
        <f t="shared" si="4075"/>
        <v>45500</v>
      </c>
      <c r="M1706" s="11">
        <f t="shared" si="4076"/>
        <v>0</v>
      </c>
      <c r="N1706" s="11">
        <f t="shared" si="4077"/>
        <v>0</v>
      </c>
      <c r="O1706" s="11">
        <f>O1707+O1709</f>
        <v>0</v>
      </c>
      <c r="P1706" s="11">
        <f>P1707+P1709</f>
        <v>0</v>
      </c>
      <c r="Q1706" s="11">
        <f>Q1707+Q1709</f>
        <v>0</v>
      </c>
      <c r="R1706" s="11">
        <f t="shared" si="4187"/>
        <v>45500</v>
      </c>
      <c r="S1706" s="11">
        <f t="shared" si="4188"/>
        <v>0</v>
      </c>
      <c r="T1706" s="11">
        <f t="shared" si="4189"/>
        <v>0</v>
      </c>
      <c r="U1706" s="11">
        <f>U1707+U1709</f>
        <v>0</v>
      </c>
      <c r="V1706" s="11">
        <f>V1707+V1709</f>
        <v>0</v>
      </c>
      <c r="W1706" s="11">
        <f>W1707+W1709</f>
        <v>0</v>
      </c>
      <c r="X1706" s="11">
        <f t="shared" si="4190"/>
        <v>45500</v>
      </c>
      <c r="Y1706" s="11">
        <f t="shared" si="4191"/>
        <v>0</v>
      </c>
      <c r="Z1706" s="11">
        <f t="shared" si="4192"/>
        <v>0</v>
      </c>
      <c r="AA1706" s="11">
        <f>AA1707+AA1709</f>
        <v>0</v>
      </c>
      <c r="AB1706" s="11">
        <f>AB1707+AB1709</f>
        <v>0</v>
      </c>
      <c r="AC1706" s="11">
        <f>AC1707+AC1709</f>
        <v>0</v>
      </c>
      <c r="AD1706" s="11">
        <f t="shared" si="4193"/>
        <v>45500</v>
      </c>
      <c r="AE1706" s="11">
        <f t="shared" si="4194"/>
        <v>0</v>
      </c>
      <c r="AF1706" s="11">
        <f t="shared" si="4195"/>
        <v>0</v>
      </c>
      <c r="AG1706" s="11">
        <f>AG1707+AG1709</f>
        <v>0</v>
      </c>
      <c r="AH1706" s="11">
        <f t="shared" si="4196"/>
        <v>45500</v>
      </c>
      <c r="AI1706" s="11">
        <f t="shared" si="4197"/>
        <v>0</v>
      </c>
      <c r="AJ1706" s="11">
        <f t="shared" si="4198"/>
        <v>0</v>
      </c>
      <c r="AK1706" s="11">
        <f>AK1707+AK1709</f>
        <v>0</v>
      </c>
      <c r="AL1706" s="11">
        <f>AL1707+AL1709</f>
        <v>0</v>
      </c>
      <c r="AM1706" s="11">
        <f>AM1707+AM1709</f>
        <v>0</v>
      </c>
      <c r="AN1706" s="11">
        <f t="shared" si="4199"/>
        <v>45500</v>
      </c>
      <c r="AO1706" s="11">
        <f t="shared" si="4200"/>
        <v>0</v>
      </c>
      <c r="AP1706" s="11">
        <f t="shared" si="4201"/>
        <v>0</v>
      </c>
      <c r="AQ1706" s="11">
        <f>AQ1707+AQ1709</f>
        <v>0</v>
      </c>
      <c r="AR1706" s="11">
        <f>AR1707+AR1709</f>
        <v>0</v>
      </c>
      <c r="AS1706" s="11">
        <f>AS1707+AS1709</f>
        <v>0</v>
      </c>
      <c r="AT1706" s="11">
        <f t="shared" si="4202"/>
        <v>45500</v>
      </c>
      <c r="AU1706" s="11">
        <f t="shared" si="4203"/>
        <v>0</v>
      </c>
      <c r="AV1706" s="11">
        <f t="shared" si="4204"/>
        <v>0</v>
      </c>
      <c r="AW1706" s="11">
        <f>AW1707+AW1709</f>
        <v>0</v>
      </c>
      <c r="AX1706" s="11">
        <f>AX1707+AX1709</f>
        <v>20415.400000000001</v>
      </c>
      <c r="AY1706" s="11">
        <f>AY1707+AY1709</f>
        <v>0</v>
      </c>
      <c r="AZ1706" s="11">
        <f t="shared" si="4205"/>
        <v>45500</v>
      </c>
      <c r="BA1706" s="11">
        <f t="shared" si="4206"/>
        <v>20415.400000000001</v>
      </c>
      <c r="BB1706" s="11">
        <f t="shared" si="4207"/>
        <v>0</v>
      </c>
      <c r="BC1706" s="11">
        <f>BC1707+BC1709</f>
        <v>0</v>
      </c>
      <c r="BD1706" s="11">
        <f>BD1707+BD1709</f>
        <v>0</v>
      </c>
      <c r="BE1706" s="11">
        <f>BE1707+BE1709</f>
        <v>0</v>
      </c>
      <c r="BF1706" s="11">
        <f t="shared" si="4208"/>
        <v>45500</v>
      </c>
      <c r="BG1706" s="11">
        <f t="shared" si="4209"/>
        <v>20415.400000000001</v>
      </c>
      <c r="BH1706" s="11">
        <f t="shared" si="4210"/>
        <v>0</v>
      </c>
      <c r="BI1706" s="11">
        <f>BI1707+BI1709</f>
        <v>378.81399999999996</v>
      </c>
      <c r="BJ1706" s="11">
        <f>BJ1707+BJ1709</f>
        <v>0</v>
      </c>
      <c r="BK1706" s="11">
        <f>BK1707+BK1709</f>
        <v>0</v>
      </c>
      <c r="BL1706" s="11">
        <f t="shared" si="4148"/>
        <v>45878.813999999998</v>
      </c>
      <c r="BM1706" s="11">
        <f>BM1707+BM1709</f>
        <v>0</v>
      </c>
      <c r="BN1706" s="43">
        <f t="shared" si="4218"/>
        <v>45878.813999999998</v>
      </c>
      <c r="BO1706" s="11">
        <f t="shared" si="4221"/>
        <v>20415.400000000001</v>
      </c>
      <c r="BP1706" s="11">
        <f>BP1707+BP1709</f>
        <v>0</v>
      </c>
      <c r="BQ1706" s="43">
        <f t="shared" si="4219"/>
        <v>20415.400000000001</v>
      </c>
      <c r="BR1706" s="11">
        <f t="shared" si="4222"/>
        <v>0</v>
      </c>
      <c r="BS1706" s="11">
        <f>BS1707+BS1709</f>
        <v>0</v>
      </c>
      <c r="BT1706" s="43">
        <f t="shared" si="4220"/>
        <v>0</v>
      </c>
      <c r="BU1706" s="11">
        <f>BU1707+BU1709</f>
        <v>0</v>
      </c>
      <c r="BV1706" s="21"/>
      <c r="BW1706" s="21"/>
      <c r="BX1706" s="1" t="str">
        <f t="shared" si="4223"/>
        <v/>
      </c>
    </row>
    <row r="1707" spans="1:77" ht="31.2" customHeight="1" x14ac:dyDescent="0.3">
      <c r="A1707" s="62" t="s">
        <v>1090</v>
      </c>
      <c r="B1707" s="63" t="s">
        <v>64</v>
      </c>
      <c r="C1707" s="62"/>
      <c r="D1707" s="62"/>
      <c r="E1707" s="64" t="s">
        <v>65</v>
      </c>
      <c r="F1707" s="11">
        <f t="shared" ref="F1707:K1707" si="4234">F1708</f>
        <v>5500</v>
      </c>
      <c r="G1707" s="11">
        <f t="shared" si="4234"/>
        <v>0</v>
      </c>
      <c r="H1707" s="11">
        <f t="shared" si="4234"/>
        <v>0</v>
      </c>
      <c r="I1707" s="11">
        <f t="shared" si="4234"/>
        <v>0</v>
      </c>
      <c r="J1707" s="11">
        <f t="shared" si="4234"/>
        <v>0</v>
      </c>
      <c r="K1707" s="11">
        <f t="shared" si="4234"/>
        <v>0</v>
      </c>
      <c r="L1707" s="11">
        <f t="shared" si="4075"/>
        <v>5500</v>
      </c>
      <c r="M1707" s="11">
        <f t="shared" si="4076"/>
        <v>0</v>
      </c>
      <c r="N1707" s="11">
        <f t="shared" si="4077"/>
        <v>0</v>
      </c>
      <c r="O1707" s="11">
        <f>O1708</f>
        <v>0</v>
      </c>
      <c r="P1707" s="11">
        <f>P1708</f>
        <v>0</v>
      </c>
      <c r="Q1707" s="11">
        <f>Q1708</f>
        <v>0</v>
      </c>
      <c r="R1707" s="11">
        <f t="shared" si="4187"/>
        <v>5500</v>
      </c>
      <c r="S1707" s="11">
        <f t="shared" si="4188"/>
        <v>0</v>
      </c>
      <c r="T1707" s="11">
        <f t="shared" si="4189"/>
        <v>0</v>
      </c>
      <c r="U1707" s="11">
        <f>U1708</f>
        <v>0</v>
      </c>
      <c r="V1707" s="11">
        <f>V1708</f>
        <v>0</v>
      </c>
      <c r="W1707" s="11">
        <f>W1708</f>
        <v>0</v>
      </c>
      <c r="X1707" s="11">
        <f t="shared" si="4190"/>
        <v>5500</v>
      </c>
      <c r="Y1707" s="11">
        <f t="shared" si="4191"/>
        <v>0</v>
      </c>
      <c r="Z1707" s="11">
        <f t="shared" si="4192"/>
        <v>0</v>
      </c>
      <c r="AA1707" s="11">
        <f>AA1708</f>
        <v>0</v>
      </c>
      <c r="AB1707" s="11">
        <f>AB1708</f>
        <v>0</v>
      </c>
      <c r="AC1707" s="11">
        <f>AC1708</f>
        <v>0</v>
      </c>
      <c r="AD1707" s="11">
        <f t="shared" si="4193"/>
        <v>5500</v>
      </c>
      <c r="AE1707" s="11">
        <f t="shared" si="4194"/>
        <v>0</v>
      </c>
      <c r="AF1707" s="11">
        <f t="shared" si="4195"/>
        <v>0</v>
      </c>
      <c r="AG1707" s="11">
        <f>AG1708</f>
        <v>0</v>
      </c>
      <c r="AH1707" s="11">
        <f t="shared" si="4196"/>
        <v>5500</v>
      </c>
      <c r="AI1707" s="11">
        <f t="shared" si="4197"/>
        <v>0</v>
      </c>
      <c r="AJ1707" s="11">
        <f t="shared" si="4198"/>
        <v>0</v>
      </c>
      <c r="AK1707" s="11">
        <f>AK1708</f>
        <v>0</v>
      </c>
      <c r="AL1707" s="11">
        <f>AL1708</f>
        <v>0</v>
      </c>
      <c r="AM1707" s="11">
        <f>AM1708</f>
        <v>0</v>
      </c>
      <c r="AN1707" s="11">
        <f t="shared" si="4199"/>
        <v>5500</v>
      </c>
      <c r="AO1707" s="11">
        <f t="shared" si="4200"/>
        <v>0</v>
      </c>
      <c r="AP1707" s="11">
        <f t="shared" si="4201"/>
        <v>0</v>
      </c>
      <c r="AQ1707" s="11">
        <f>AQ1708</f>
        <v>0</v>
      </c>
      <c r="AR1707" s="11">
        <f>AR1708</f>
        <v>0</v>
      </c>
      <c r="AS1707" s="11">
        <f>AS1708</f>
        <v>0</v>
      </c>
      <c r="AT1707" s="11">
        <f t="shared" si="4202"/>
        <v>5500</v>
      </c>
      <c r="AU1707" s="11">
        <f t="shared" si="4203"/>
        <v>0</v>
      </c>
      <c r="AV1707" s="11">
        <f t="shared" si="4204"/>
        <v>0</v>
      </c>
      <c r="AW1707" s="11">
        <f>AW1708</f>
        <v>0</v>
      </c>
      <c r="AX1707" s="11">
        <f>AX1708</f>
        <v>20415.400000000001</v>
      </c>
      <c r="AY1707" s="11">
        <f>AY1708</f>
        <v>0</v>
      </c>
      <c r="AZ1707" s="11">
        <f t="shared" si="4205"/>
        <v>5500</v>
      </c>
      <c r="BA1707" s="11">
        <f t="shared" si="4206"/>
        <v>20415.400000000001</v>
      </c>
      <c r="BB1707" s="11">
        <f t="shared" si="4207"/>
        <v>0</v>
      </c>
      <c r="BC1707" s="11">
        <f>BC1708</f>
        <v>0</v>
      </c>
      <c r="BD1707" s="11">
        <f>BD1708</f>
        <v>0</v>
      </c>
      <c r="BE1707" s="11">
        <f>BE1708</f>
        <v>0</v>
      </c>
      <c r="BF1707" s="11">
        <f t="shared" si="4208"/>
        <v>5500</v>
      </c>
      <c r="BG1707" s="11">
        <f t="shared" si="4209"/>
        <v>20415.400000000001</v>
      </c>
      <c r="BH1707" s="11">
        <f t="shared" si="4210"/>
        <v>0</v>
      </c>
      <c r="BI1707" s="11">
        <f>BI1708</f>
        <v>0</v>
      </c>
      <c r="BJ1707" s="11">
        <f>BJ1708</f>
        <v>0</v>
      </c>
      <c r="BK1707" s="11">
        <f>BK1708</f>
        <v>0</v>
      </c>
      <c r="BL1707" s="11">
        <f t="shared" si="4148"/>
        <v>5500</v>
      </c>
      <c r="BM1707" s="11">
        <f>BM1708</f>
        <v>0</v>
      </c>
      <c r="BN1707" s="43">
        <f t="shared" si="4218"/>
        <v>5500</v>
      </c>
      <c r="BO1707" s="11">
        <f t="shared" si="4221"/>
        <v>20415.400000000001</v>
      </c>
      <c r="BP1707" s="11">
        <f>BP1708</f>
        <v>0</v>
      </c>
      <c r="BQ1707" s="43">
        <f t="shared" si="4219"/>
        <v>20415.400000000001</v>
      </c>
      <c r="BR1707" s="11">
        <f t="shared" si="4222"/>
        <v>0</v>
      </c>
      <c r="BS1707" s="11">
        <f>BS1708</f>
        <v>0</v>
      </c>
      <c r="BT1707" s="43">
        <f t="shared" si="4220"/>
        <v>0</v>
      </c>
      <c r="BU1707" s="11">
        <f>BU1708</f>
        <v>0</v>
      </c>
      <c r="BV1707" s="21"/>
      <c r="BW1707" s="21"/>
      <c r="BX1707" s="1" t="str">
        <f t="shared" si="4223"/>
        <v/>
      </c>
    </row>
    <row r="1708" spans="1:77" ht="31.2" customHeight="1" x14ac:dyDescent="0.3">
      <c r="A1708" s="62" t="s">
        <v>1090</v>
      </c>
      <c r="B1708" s="63">
        <v>200</v>
      </c>
      <c r="C1708" s="62" t="s">
        <v>66</v>
      </c>
      <c r="D1708" s="62" t="s">
        <v>66</v>
      </c>
      <c r="E1708" s="64" t="s">
        <v>694</v>
      </c>
      <c r="F1708" s="11">
        <v>5500</v>
      </c>
      <c r="G1708" s="11">
        <v>0</v>
      </c>
      <c r="H1708" s="11">
        <v>0</v>
      </c>
      <c r="I1708" s="11"/>
      <c r="J1708" s="11"/>
      <c r="K1708" s="11"/>
      <c r="L1708" s="11">
        <f t="shared" si="4075"/>
        <v>5500</v>
      </c>
      <c r="M1708" s="11">
        <f t="shared" si="4076"/>
        <v>0</v>
      </c>
      <c r="N1708" s="11">
        <f t="shared" si="4077"/>
        <v>0</v>
      </c>
      <c r="O1708" s="11"/>
      <c r="P1708" s="11"/>
      <c r="Q1708" s="11"/>
      <c r="R1708" s="11">
        <f t="shared" si="4187"/>
        <v>5500</v>
      </c>
      <c r="S1708" s="11">
        <f t="shared" si="4188"/>
        <v>0</v>
      </c>
      <c r="T1708" s="11">
        <f t="shared" si="4189"/>
        <v>0</v>
      </c>
      <c r="U1708" s="11"/>
      <c r="V1708" s="11"/>
      <c r="W1708" s="11"/>
      <c r="X1708" s="11">
        <f t="shared" si="4190"/>
        <v>5500</v>
      </c>
      <c r="Y1708" s="11">
        <f t="shared" si="4191"/>
        <v>0</v>
      </c>
      <c r="Z1708" s="11">
        <f t="shared" si="4192"/>
        <v>0</v>
      </c>
      <c r="AA1708" s="11"/>
      <c r="AB1708" s="11"/>
      <c r="AC1708" s="11"/>
      <c r="AD1708" s="11">
        <f t="shared" si="4193"/>
        <v>5500</v>
      </c>
      <c r="AE1708" s="11">
        <f t="shared" si="4194"/>
        <v>0</v>
      </c>
      <c r="AF1708" s="11">
        <f t="shared" si="4195"/>
        <v>0</v>
      </c>
      <c r="AG1708" s="11"/>
      <c r="AH1708" s="11">
        <f t="shared" si="4196"/>
        <v>5500</v>
      </c>
      <c r="AI1708" s="11">
        <f t="shared" si="4197"/>
        <v>0</v>
      </c>
      <c r="AJ1708" s="11">
        <f t="shared" si="4198"/>
        <v>0</v>
      </c>
      <c r="AK1708" s="11"/>
      <c r="AL1708" s="11"/>
      <c r="AM1708" s="11"/>
      <c r="AN1708" s="11">
        <f t="shared" si="4199"/>
        <v>5500</v>
      </c>
      <c r="AO1708" s="11">
        <f t="shared" si="4200"/>
        <v>0</v>
      </c>
      <c r="AP1708" s="11">
        <f t="shared" si="4201"/>
        <v>0</v>
      </c>
      <c r="AQ1708" s="11"/>
      <c r="AR1708" s="11"/>
      <c r="AS1708" s="11"/>
      <c r="AT1708" s="11">
        <f t="shared" si="4202"/>
        <v>5500</v>
      </c>
      <c r="AU1708" s="11">
        <f t="shared" si="4203"/>
        <v>0</v>
      </c>
      <c r="AV1708" s="11">
        <f t="shared" si="4204"/>
        <v>0</v>
      </c>
      <c r="AW1708" s="11"/>
      <c r="AX1708" s="11">
        <v>20415.400000000001</v>
      </c>
      <c r="AY1708" s="11"/>
      <c r="AZ1708" s="11">
        <f t="shared" si="4205"/>
        <v>5500</v>
      </c>
      <c r="BA1708" s="11">
        <f t="shared" si="4206"/>
        <v>20415.400000000001</v>
      </c>
      <c r="BB1708" s="11">
        <f t="shared" si="4207"/>
        <v>0</v>
      </c>
      <c r="BC1708" s="11"/>
      <c r="BD1708" s="11"/>
      <c r="BE1708" s="11"/>
      <c r="BF1708" s="11">
        <f t="shared" si="4208"/>
        <v>5500</v>
      </c>
      <c r="BG1708" s="11">
        <f t="shared" si="4209"/>
        <v>20415.400000000001</v>
      </c>
      <c r="BH1708" s="11">
        <f t="shared" si="4210"/>
        <v>0</v>
      </c>
      <c r="BI1708" s="11"/>
      <c r="BJ1708" s="11"/>
      <c r="BK1708" s="11"/>
      <c r="BL1708" s="11">
        <f t="shared" si="4148"/>
        <v>5500</v>
      </c>
      <c r="BM1708" s="11"/>
      <c r="BN1708" s="43">
        <f t="shared" si="4218"/>
        <v>5500</v>
      </c>
      <c r="BO1708" s="11">
        <f t="shared" si="4221"/>
        <v>20415.400000000001</v>
      </c>
      <c r="BP1708" s="11"/>
      <c r="BQ1708" s="43">
        <f t="shared" si="4219"/>
        <v>20415.400000000001</v>
      </c>
      <c r="BR1708" s="11">
        <f t="shared" si="4222"/>
        <v>0</v>
      </c>
      <c r="BS1708" s="11"/>
      <c r="BT1708" s="43">
        <f t="shared" si="4220"/>
        <v>0</v>
      </c>
      <c r="BU1708" s="11"/>
      <c r="BV1708" s="21"/>
      <c r="BW1708" s="21"/>
      <c r="BX1708" s="1" t="str">
        <f t="shared" si="4223"/>
        <v>0505</v>
      </c>
    </row>
    <row r="1709" spans="1:77" ht="15.6" customHeight="1" x14ac:dyDescent="0.3">
      <c r="A1709" s="62" t="s">
        <v>1090</v>
      </c>
      <c r="B1709" s="63" t="s">
        <v>58</v>
      </c>
      <c r="C1709" s="62"/>
      <c r="D1709" s="62"/>
      <c r="E1709" s="64" t="s">
        <v>59</v>
      </c>
      <c r="F1709" s="11">
        <f t="shared" ref="F1709:K1709" si="4235">F1710</f>
        <v>40000</v>
      </c>
      <c r="G1709" s="11">
        <f t="shared" si="4235"/>
        <v>0</v>
      </c>
      <c r="H1709" s="11">
        <f t="shared" si="4235"/>
        <v>0</v>
      </c>
      <c r="I1709" s="11">
        <f t="shared" si="4235"/>
        <v>0</v>
      </c>
      <c r="J1709" s="11">
        <f t="shared" si="4235"/>
        <v>0</v>
      </c>
      <c r="K1709" s="11">
        <f t="shared" si="4235"/>
        <v>0</v>
      </c>
      <c r="L1709" s="11">
        <f t="shared" si="4075"/>
        <v>40000</v>
      </c>
      <c r="M1709" s="11">
        <f t="shared" si="4076"/>
        <v>0</v>
      </c>
      <c r="N1709" s="11">
        <f t="shared" si="4077"/>
        <v>0</v>
      </c>
      <c r="O1709" s="11">
        <f>O1710</f>
        <v>0</v>
      </c>
      <c r="P1709" s="11">
        <f>P1710</f>
        <v>0</v>
      </c>
      <c r="Q1709" s="11">
        <f>Q1710</f>
        <v>0</v>
      </c>
      <c r="R1709" s="11">
        <f t="shared" si="4187"/>
        <v>40000</v>
      </c>
      <c r="S1709" s="11">
        <f t="shared" si="4188"/>
        <v>0</v>
      </c>
      <c r="T1709" s="11">
        <f t="shared" si="4189"/>
        <v>0</v>
      </c>
      <c r="U1709" s="11">
        <f>U1710</f>
        <v>0</v>
      </c>
      <c r="V1709" s="11">
        <f>V1710</f>
        <v>0</v>
      </c>
      <c r="W1709" s="11">
        <f>W1710</f>
        <v>0</v>
      </c>
      <c r="X1709" s="11">
        <f t="shared" si="4190"/>
        <v>40000</v>
      </c>
      <c r="Y1709" s="11">
        <f t="shared" si="4191"/>
        <v>0</v>
      </c>
      <c r="Z1709" s="11">
        <f t="shared" si="4192"/>
        <v>0</v>
      </c>
      <c r="AA1709" s="11">
        <f>AA1710</f>
        <v>0</v>
      </c>
      <c r="AB1709" s="11">
        <f>AB1710</f>
        <v>0</v>
      </c>
      <c r="AC1709" s="11">
        <f>AC1710</f>
        <v>0</v>
      </c>
      <c r="AD1709" s="11">
        <f t="shared" si="4193"/>
        <v>40000</v>
      </c>
      <c r="AE1709" s="11">
        <f t="shared" si="4194"/>
        <v>0</v>
      </c>
      <c r="AF1709" s="11">
        <f t="shared" si="4195"/>
        <v>0</v>
      </c>
      <c r="AG1709" s="11">
        <f>AG1710</f>
        <v>0</v>
      </c>
      <c r="AH1709" s="11">
        <f t="shared" si="4196"/>
        <v>40000</v>
      </c>
      <c r="AI1709" s="11">
        <f t="shared" si="4197"/>
        <v>0</v>
      </c>
      <c r="AJ1709" s="11">
        <f t="shared" si="4198"/>
        <v>0</v>
      </c>
      <c r="AK1709" s="11">
        <f>AK1710</f>
        <v>0</v>
      </c>
      <c r="AL1709" s="11">
        <f>AL1710</f>
        <v>0</v>
      </c>
      <c r="AM1709" s="11">
        <f>AM1710</f>
        <v>0</v>
      </c>
      <c r="AN1709" s="11">
        <f t="shared" si="4199"/>
        <v>40000</v>
      </c>
      <c r="AO1709" s="11">
        <f t="shared" si="4200"/>
        <v>0</v>
      </c>
      <c r="AP1709" s="11">
        <f t="shared" si="4201"/>
        <v>0</v>
      </c>
      <c r="AQ1709" s="11">
        <f>AQ1710</f>
        <v>0</v>
      </c>
      <c r="AR1709" s="11">
        <f>AR1710</f>
        <v>0</v>
      </c>
      <c r="AS1709" s="11">
        <f>AS1710</f>
        <v>0</v>
      </c>
      <c r="AT1709" s="11">
        <f t="shared" si="4202"/>
        <v>40000</v>
      </c>
      <c r="AU1709" s="11">
        <f t="shared" si="4203"/>
        <v>0</v>
      </c>
      <c r="AV1709" s="11">
        <f t="shared" si="4204"/>
        <v>0</v>
      </c>
      <c r="AW1709" s="11">
        <f>AW1710</f>
        <v>0</v>
      </c>
      <c r="AX1709" s="11">
        <f>AX1710</f>
        <v>0</v>
      </c>
      <c r="AY1709" s="11">
        <f>AY1710</f>
        <v>0</v>
      </c>
      <c r="AZ1709" s="11">
        <f t="shared" si="4205"/>
        <v>40000</v>
      </c>
      <c r="BA1709" s="11">
        <f t="shared" si="4206"/>
        <v>0</v>
      </c>
      <c r="BB1709" s="11">
        <f t="shared" si="4207"/>
        <v>0</v>
      </c>
      <c r="BC1709" s="11">
        <f>BC1710</f>
        <v>0</v>
      </c>
      <c r="BD1709" s="11">
        <f>BD1710</f>
        <v>0</v>
      </c>
      <c r="BE1709" s="11">
        <f>BE1710</f>
        <v>0</v>
      </c>
      <c r="BF1709" s="11">
        <f t="shared" si="4208"/>
        <v>40000</v>
      </c>
      <c r="BG1709" s="11">
        <f t="shared" si="4209"/>
        <v>0</v>
      </c>
      <c r="BH1709" s="11">
        <f t="shared" si="4210"/>
        <v>0</v>
      </c>
      <c r="BI1709" s="11">
        <f>BI1710</f>
        <v>378.81399999999996</v>
      </c>
      <c r="BJ1709" s="11">
        <f>BJ1710</f>
        <v>0</v>
      </c>
      <c r="BK1709" s="11">
        <f>BK1710</f>
        <v>0</v>
      </c>
      <c r="BL1709" s="11">
        <f t="shared" si="4148"/>
        <v>40378.813999999998</v>
      </c>
      <c r="BM1709" s="11">
        <f>BM1710</f>
        <v>0</v>
      </c>
      <c r="BN1709" s="43">
        <f t="shared" si="4218"/>
        <v>40378.813999999998</v>
      </c>
      <c r="BO1709" s="11">
        <f t="shared" si="4221"/>
        <v>0</v>
      </c>
      <c r="BP1709" s="11">
        <f>BP1710</f>
        <v>0</v>
      </c>
      <c r="BQ1709" s="43">
        <f t="shared" si="4219"/>
        <v>0</v>
      </c>
      <c r="BR1709" s="11">
        <f t="shared" si="4222"/>
        <v>0</v>
      </c>
      <c r="BS1709" s="11">
        <f>BS1710</f>
        <v>0</v>
      </c>
      <c r="BT1709" s="43">
        <f t="shared" si="4220"/>
        <v>0</v>
      </c>
      <c r="BU1709" s="11">
        <f>BU1710</f>
        <v>0</v>
      </c>
      <c r="BV1709" s="21"/>
      <c r="BW1709" s="21"/>
      <c r="BX1709" s="1" t="str">
        <f t="shared" si="4223"/>
        <v/>
      </c>
    </row>
    <row r="1710" spans="1:77" ht="15.6" customHeight="1" x14ac:dyDescent="0.3">
      <c r="A1710" s="62" t="s">
        <v>1090</v>
      </c>
      <c r="B1710" s="63">
        <v>800</v>
      </c>
      <c r="C1710" s="62" t="s">
        <v>43</v>
      </c>
      <c r="D1710" s="62" t="s">
        <v>44</v>
      </c>
      <c r="E1710" s="64" t="s">
        <v>45</v>
      </c>
      <c r="F1710" s="11">
        <v>40000</v>
      </c>
      <c r="G1710" s="11">
        <v>0</v>
      </c>
      <c r="H1710" s="11">
        <v>0</v>
      </c>
      <c r="I1710" s="11"/>
      <c r="J1710" s="11"/>
      <c r="K1710" s="11"/>
      <c r="L1710" s="11">
        <f t="shared" si="4075"/>
        <v>40000</v>
      </c>
      <c r="M1710" s="11">
        <f t="shared" si="4076"/>
        <v>0</v>
      </c>
      <c r="N1710" s="11">
        <f t="shared" si="4077"/>
        <v>0</v>
      </c>
      <c r="O1710" s="11"/>
      <c r="P1710" s="11"/>
      <c r="Q1710" s="11"/>
      <c r="R1710" s="11">
        <f t="shared" si="4187"/>
        <v>40000</v>
      </c>
      <c r="S1710" s="11">
        <f t="shared" si="4188"/>
        <v>0</v>
      </c>
      <c r="T1710" s="11">
        <f t="shared" si="4189"/>
        <v>0</v>
      </c>
      <c r="U1710" s="11"/>
      <c r="V1710" s="11"/>
      <c r="W1710" s="11"/>
      <c r="X1710" s="11">
        <f t="shared" si="4190"/>
        <v>40000</v>
      </c>
      <c r="Y1710" s="11">
        <f t="shared" si="4191"/>
        <v>0</v>
      </c>
      <c r="Z1710" s="11">
        <f t="shared" si="4192"/>
        <v>0</v>
      </c>
      <c r="AA1710" s="11"/>
      <c r="AB1710" s="11"/>
      <c r="AC1710" s="11"/>
      <c r="AD1710" s="11">
        <f t="shared" si="4193"/>
        <v>40000</v>
      </c>
      <c r="AE1710" s="11">
        <f t="shared" si="4194"/>
        <v>0</v>
      </c>
      <c r="AF1710" s="11">
        <f t="shared" si="4195"/>
        <v>0</v>
      </c>
      <c r="AG1710" s="11"/>
      <c r="AH1710" s="11">
        <f t="shared" si="4196"/>
        <v>40000</v>
      </c>
      <c r="AI1710" s="11">
        <f t="shared" si="4197"/>
        <v>0</v>
      </c>
      <c r="AJ1710" s="11">
        <f t="shared" si="4198"/>
        <v>0</v>
      </c>
      <c r="AK1710" s="11"/>
      <c r="AL1710" s="11"/>
      <c r="AM1710" s="11"/>
      <c r="AN1710" s="11">
        <f t="shared" si="4199"/>
        <v>40000</v>
      </c>
      <c r="AO1710" s="11">
        <f t="shared" si="4200"/>
        <v>0</v>
      </c>
      <c r="AP1710" s="11">
        <f t="shared" si="4201"/>
        <v>0</v>
      </c>
      <c r="AQ1710" s="11"/>
      <c r="AR1710" s="11"/>
      <c r="AS1710" s="11"/>
      <c r="AT1710" s="11">
        <f t="shared" si="4202"/>
        <v>40000</v>
      </c>
      <c r="AU1710" s="11">
        <f t="shared" si="4203"/>
        <v>0</v>
      </c>
      <c r="AV1710" s="11">
        <f t="shared" si="4204"/>
        <v>0</v>
      </c>
      <c r="AW1710" s="11"/>
      <c r="AX1710" s="11"/>
      <c r="AY1710" s="11"/>
      <c r="AZ1710" s="11">
        <f t="shared" si="4205"/>
        <v>40000</v>
      </c>
      <c r="BA1710" s="11">
        <f t="shared" si="4206"/>
        <v>0</v>
      </c>
      <c r="BB1710" s="11">
        <f t="shared" si="4207"/>
        <v>0</v>
      </c>
      <c r="BC1710" s="11"/>
      <c r="BD1710" s="11"/>
      <c r="BE1710" s="11"/>
      <c r="BF1710" s="11">
        <f t="shared" si="4208"/>
        <v>40000</v>
      </c>
      <c r="BG1710" s="11">
        <f t="shared" si="4209"/>
        <v>0</v>
      </c>
      <c r="BH1710" s="11">
        <f t="shared" si="4210"/>
        <v>0</v>
      </c>
      <c r="BI1710" s="11">
        <f>151.761+57.053+170</f>
        <v>378.81399999999996</v>
      </c>
      <c r="BJ1710" s="11"/>
      <c r="BK1710" s="11"/>
      <c r="BL1710" s="11">
        <f t="shared" si="4148"/>
        <v>40378.813999999998</v>
      </c>
      <c r="BM1710" s="11"/>
      <c r="BN1710" s="43">
        <f t="shared" si="4218"/>
        <v>40378.813999999998</v>
      </c>
      <c r="BO1710" s="11">
        <f t="shared" si="4221"/>
        <v>0</v>
      </c>
      <c r="BP1710" s="11"/>
      <c r="BQ1710" s="43">
        <f t="shared" si="4219"/>
        <v>0</v>
      </c>
      <c r="BR1710" s="11">
        <f t="shared" si="4222"/>
        <v>0</v>
      </c>
      <c r="BS1710" s="11"/>
      <c r="BT1710" s="43">
        <f t="shared" si="4220"/>
        <v>0</v>
      </c>
      <c r="BU1710" s="11"/>
      <c r="BV1710" s="21"/>
      <c r="BW1710" s="21"/>
      <c r="BX1710" s="1" t="str">
        <f t="shared" si="4223"/>
        <v>0113</v>
      </c>
    </row>
    <row r="1711" spans="1:77" s="70" customFormat="1" ht="15.6" customHeight="1" x14ac:dyDescent="0.3">
      <c r="A1711" s="59" t="s">
        <v>1092</v>
      </c>
      <c r="B1711" s="60"/>
      <c r="C1711" s="59"/>
      <c r="D1711" s="59"/>
      <c r="E1711" s="61" t="s">
        <v>1093</v>
      </c>
      <c r="F1711" s="18">
        <f t="shared" ref="F1711:F1716" si="4236">F1712</f>
        <v>100000</v>
      </c>
      <c r="G1711" s="18">
        <f t="shared" ref="G1711:G1716" si="4237">G1712</f>
        <v>40000</v>
      </c>
      <c r="H1711" s="18">
        <f t="shared" ref="H1711:H1716" si="4238">H1712</f>
        <v>40000</v>
      </c>
      <c r="I1711" s="18">
        <f t="shared" ref="I1711:I1716" si="4239">I1712</f>
        <v>39418.6</v>
      </c>
      <c r="J1711" s="18">
        <f t="shared" ref="J1711:J1716" si="4240">J1712</f>
        <v>0</v>
      </c>
      <c r="K1711" s="18">
        <f t="shared" ref="K1711:K1716" si="4241">K1712</f>
        <v>0</v>
      </c>
      <c r="L1711" s="18">
        <f t="shared" ref="L1711:L1725" si="4242">F1711+I1711</f>
        <v>139418.6</v>
      </c>
      <c r="M1711" s="18">
        <f t="shared" ref="M1711:M1725" si="4243">G1711+J1711</f>
        <v>40000</v>
      </c>
      <c r="N1711" s="18">
        <f t="shared" ref="N1711:N1725" si="4244">H1711+K1711</f>
        <v>40000</v>
      </c>
      <c r="O1711" s="18">
        <f t="shared" ref="O1711:O1716" si="4245">O1712</f>
        <v>98586.680999999997</v>
      </c>
      <c r="P1711" s="18">
        <f t="shared" ref="P1711:P1716" si="4246">P1712</f>
        <v>0</v>
      </c>
      <c r="Q1711" s="18">
        <f t="shared" ref="Q1711:Q1716" si="4247">Q1712</f>
        <v>0</v>
      </c>
      <c r="R1711" s="18">
        <f t="shared" si="4187"/>
        <v>238005.28100000002</v>
      </c>
      <c r="S1711" s="18">
        <f t="shared" si="4188"/>
        <v>40000</v>
      </c>
      <c r="T1711" s="18">
        <f t="shared" si="4189"/>
        <v>40000</v>
      </c>
      <c r="U1711" s="18">
        <f t="shared" ref="U1711:U1716" si="4248">U1712</f>
        <v>239055.92499999999</v>
      </c>
      <c r="V1711" s="18">
        <f t="shared" ref="V1711:V1716" si="4249">V1712</f>
        <v>0</v>
      </c>
      <c r="W1711" s="18">
        <f t="shared" ref="W1711:W1716" si="4250">W1712</f>
        <v>0</v>
      </c>
      <c r="X1711" s="18">
        <f t="shared" si="4190"/>
        <v>477061.20600000001</v>
      </c>
      <c r="Y1711" s="18">
        <f t="shared" si="4191"/>
        <v>40000</v>
      </c>
      <c r="Z1711" s="18">
        <f t="shared" si="4192"/>
        <v>40000</v>
      </c>
      <c r="AA1711" s="18">
        <f t="shared" ref="AA1711:AA1716" si="4251">AA1712</f>
        <v>-239055.92499999999</v>
      </c>
      <c r="AB1711" s="18">
        <f t="shared" ref="AB1711:AB1716" si="4252">AB1712</f>
        <v>0</v>
      </c>
      <c r="AC1711" s="18">
        <f t="shared" ref="AC1711:AC1716" si="4253">AC1712</f>
        <v>0</v>
      </c>
      <c r="AD1711" s="18">
        <f t="shared" si="4193"/>
        <v>238005.28100000002</v>
      </c>
      <c r="AE1711" s="18">
        <f t="shared" si="4194"/>
        <v>40000</v>
      </c>
      <c r="AF1711" s="18">
        <f t="shared" si="4195"/>
        <v>40000</v>
      </c>
      <c r="AG1711" s="18">
        <f t="shared" ref="AG1711:AG1716" si="4254">AG1712</f>
        <v>0</v>
      </c>
      <c r="AH1711" s="18">
        <f t="shared" si="4196"/>
        <v>238005.28100000002</v>
      </c>
      <c r="AI1711" s="18">
        <f t="shared" si="4197"/>
        <v>40000</v>
      </c>
      <c r="AJ1711" s="18">
        <f t="shared" si="4198"/>
        <v>40000</v>
      </c>
      <c r="AK1711" s="18">
        <f t="shared" ref="AK1711:AK1716" si="4255">AK1712</f>
        <v>0</v>
      </c>
      <c r="AL1711" s="18">
        <f t="shared" ref="AL1711:AL1716" si="4256">AL1712</f>
        <v>0</v>
      </c>
      <c r="AM1711" s="18">
        <f t="shared" ref="AM1711:AM1716" si="4257">AM1712</f>
        <v>0</v>
      </c>
      <c r="AN1711" s="18">
        <f t="shared" si="4199"/>
        <v>238005.28100000002</v>
      </c>
      <c r="AO1711" s="18">
        <f t="shared" si="4200"/>
        <v>40000</v>
      </c>
      <c r="AP1711" s="18">
        <f t="shared" si="4201"/>
        <v>40000</v>
      </c>
      <c r="AQ1711" s="18">
        <f t="shared" ref="AQ1711:AQ1716" si="4258">AQ1712</f>
        <v>0</v>
      </c>
      <c r="AR1711" s="18">
        <f t="shared" ref="AR1711:AR1716" si="4259">AR1712</f>
        <v>0</v>
      </c>
      <c r="AS1711" s="18">
        <f t="shared" ref="AS1711:AS1716" si="4260">AS1712</f>
        <v>0</v>
      </c>
      <c r="AT1711" s="18">
        <f t="shared" si="4202"/>
        <v>238005.28100000002</v>
      </c>
      <c r="AU1711" s="18">
        <f t="shared" si="4203"/>
        <v>40000</v>
      </c>
      <c r="AV1711" s="18">
        <f t="shared" si="4204"/>
        <v>40000</v>
      </c>
      <c r="AW1711" s="18">
        <f t="shared" ref="AW1711:AW1716" si="4261">AW1712</f>
        <v>40171.756000000001</v>
      </c>
      <c r="AX1711" s="18">
        <f t="shared" ref="AX1711:AX1716" si="4262">AX1712</f>
        <v>0</v>
      </c>
      <c r="AY1711" s="18">
        <f t="shared" ref="AY1711:AY1716" si="4263">AY1712</f>
        <v>0</v>
      </c>
      <c r="AZ1711" s="18">
        <f t="shared" si="4205"/>
        <v>278177.03700000001</v>
      </c>
      <c r="BA1711" s="18">
        <f t="shared" si="4206"/>
        <v>40000</v>
      </c>
      <c r="BB1711" s="18">
        <f t="shared" si="4207"/>
        <v>40000</v>
      </c>
      <c r="BC1711" s="18">
        <f t="shared" ref="BC1711:BC1716" si="4264">BC1712</f>
        <v>0</v>
      </c>
      <c r="BD1711" s="18">
        <f t="shared" ref="BD1711:BD1716" si="4265">BD1712</f>
        <v>0</v>
      </c>
      <c r="BE1711" s="18">
        <f t="shared" ref="BE1711:BE1716" si="4266">BE1712</f>
        <v>0</v>
      </c>
      <c r="BF1711" s="18">
        <f t="shared" si="4208"/>
        <v>278177.03700000001</v>
      </c>
      <c r="BG1711" s="18">
        <f t="shared" si="4209"/>
        <v>40000</v>
      </c>
      <c r="BH1711" s="18">
        <f t="shared" si="4210"/>
        <v>40000</v>
      </c>
      <c r="BI1711" s="18">
        <f t="shared" ref="BI1711:BI1716" si="4267">BI1712</f>
        <v>30000</v>
      </c>
      <c r="BJ1711" s="18">
        <f t="shared" ref="BJ1711:BJ1716" si="4268">BJ1712</f>
        <v>0</v>
      </c>
      <c r="BK1711" s="18">
        <f t="shared" ref="BK1711:BK1716" si="4269">BK1712</f>
        <v>0</v>
      </c>
      <c r="BL1711" s="18">
        <f t="shared" si="4148"/>
        <v>308177.03700000001</v>
      </c>
      <c r="BM1711" s="18">
        <f t="shared" ref="BM1711:BM1716" si="4270">BM1712</f>
        <v>14067.467000000001</v>
      </c>
      <c r="BN1711" s="68">
        <f t="shared" si="4218"/>
        <v>322244.50400000002</v>
      </c>
      <c r="BO1711" s="18">
        <f t="shared" si="4221"/>
        <v>40000</v>
      </c>
      <c r="BP1711" s="18">
        <f t="shared" ref="BP1711:BU1716" si="4271">BP1712</f>
        <v>0</v>
      </c>
      <c r="BQ1711" s="68">
        <f t="shared" si="4219"/>
        <v>40000</v>
      </c>
      <c r="BR1711" s="18">
        <f t="shared" si="4222"/>
        <v>40000</v>
      </c>
      <c r="BS1711" s="18">
        <f t="shared" si="4271"/>
        <v>0</v>
      </c>
      <c r="BT1711" s="68">
        <f t="shared" si="4220"/>
        <v>40000</v>
      </c>
      <c r="BU1711" s="18">
        <f t="shared" si="4271"/>
        <v>0</v>
      </c>
      <c r="BV1711" s="19"/>
      <c r="BW1711" s="19"/>
      <c r="BX1711" s="17" t="str">
        <f t="shared" si="4223"/>
        <v/>
      </c>
      <c r="BY1711" s="17"/>
    </row>
    <row r="1712" spans="1:77" ht="15.6" customHeight="1" x14ac:dyDescent="0.3">
      <c r="A1712" s="62" t="s">
        <v>1094</v>
      </c>
      <c r="B1712" s="63"/>
      <c r="C1712" s="62"/>
      <c r="D1712" s="62"/>
      <c r="E1712" s="64" t="s">
        <v>1095</v>
      </c>
      <c r="F1712" s="11">
        <f t="shared" si="4236"/>
        <v>100000</v>
      </c>
      <c r="G1712" s="11">
        <f t="shared" si="4237"/>
        <v>40000</v>
      </c>
      <c r="H1712" s="11">
        <f t="shared" si="4238"/>
        <v>40000</v>
      </c>
      <c r="I1712" s="11">
        <f t="shared" si="4239"/>
        <v>39418.6</v>
      </c>
      <c r="J1712" s="11">
        <f t="shared" si="4240"/>
        <v>0</v>
      </c>
      <c r="K1712" s="11">
        <f t="shared" si="4241"/>
        <v>0</v>
      </c>
      <c r="L1712" s="11">
        <f t="shared" si="4242"/>
        <v>139418.6</v>
      </c>
      <c r="M1712" s="11">
        <f t="shared" si="4243"/>
        <v>40000</v>
      </c>
      <c r="N1712" s="11">
        <f t="shared" si="4244"/>
        <v>40000</v>
      </c>
      <c r="O1712" s="11">
        <f t="shared" si="4245"/>
        <v>98586.680999999997</v>
      </c>
      <c r="P1712" s="11">
        <f t="shared" si="4246"/>
        <v>0</v>
      </c>
      <c r="Q1712" s="11">
        <f t="shared" si="4247"/>
        <v>0</v>
      </c>
      <c r="R1712" s="11">
        <f t="shared" si="4187"/>
        <v>238005.28100000002</v>
      </c>
      <c r="S1712" s="11">
        <f t="shared" si="4188"/>
        <v>40000</v>
      </c>
      <c r="T1712" s="11">
        <f t="shared" si="4189"/>
        <v>40000</v>
      </c>
      <c r="U1712" s="11">
        <f t="shared" si="4248"/>
        <v>239055.92499999999</v>
      </c>
      <c r="V1712" s="11">
        <f t="shared" si="4249"/>
        <v>0</v>
      </c>
      <c r="W1712" s="11">
        <f t="shared" si="4250"/>
        <v>0</v>
      </c>
      <c r="X1712" s="11">
        <f t="shared" si="4190"/>
        <v>477061.20600000001</v>
      </c>
      <c r="Y1712" s="11">
        <f t="shared" si="4191"/>
        <v>40000</v>
      </c>
      <c r="Z1712" s="11">
        <f t="shared" si="4192"/>
        <v>40000</v>
      </c>
      <c r="AA1712" s="11">
        <f t="shared" si="4251"/>
        <v>-239055.92499999999</v>
      </c>
      <c r="AB1712" s="11">
        <f t="shared" si="4252"/>
        <v>0</v>
      </c>
      <c r="AC1712" s="11">
        <f t="shared" si="4253"/>
        <v>0</v>
      </c>
      <c r="AD1712" s="11">
        <f t="shared" si="4193"/>
        <v>238005.28100000002</v>
      </c>
      <c r="AE1712" s="11">
        <f t="shared" si="4194"/>
        <v>40000</v>
      </c>
      <c r="AF1712" s="11">
        <f t="shared" si="4195"/>
        <v>40000</v>
      </c>
      <c r="AG1712" s="11">
        <f t="shared" si="4254"/>
        <v>0</v>
      </c>
      <c r="AH1712" s="11">
        <f t="shared" si="4196"/>
        <v>238005.28100000002</v>
      </c>
      <c r="AI1712" s="11">
        <f t="shared" si="4197"/>
        <v>40000</v>
      </c>
      <c r="AJ1712" s="11">
        <f t="shared" si="4198"/>
        <v>40000</v>
      </c>
      <c r="AK1712" s="11">
        <f t="shared" si="4255"/>
        <v>0</v>
      </c>
      <c r="AL1712" s="11">
        <f t="shared" si="4256"/>
        <v>0</v>
      </c>
      <c r="AM1712" s="11">
        <f t="shared" si="4257"/>
        <v>0</v>
      </c>
      <c r="AN1712" s="11">
        <f t="shared" si="4199"/>
        <v>238005.28100000002</v>
      </c>
      <c r="AO1712" s="11">
        <f t="shared" si="4200"/>
        <v>40000</v>
      </c>
      <c r="AP1712" s="11">
        <f t="shared" si="4201"/>
        <v>40000</v>
      </c>
      <c r="AQ1712" s="11">
        <f t="shared" si="4258"/>
        <v>0</v>
      </c>
      <c r="AR1712" s="11">
        <f t="shared" si="4259"/>
        <v>0</v>
      </c>
      <c r="AS1712" s="11">
        <f t="shared" si="4260"/>
        <v>0</v>
      </c>
      <c r="AT1712" s="11">
        <f t="shared" si="4202"/>
        <v>238005.28100000002</v>
      </c>
      <c r="AU1712" s="11">
        <f t="shared" si="4203"/>
        <v>40000</v>
      </c>
      <c r="AV1712" s="11">
        <f t="shared" si="4204"/>
        <v>40000</v>
      </c>
      <c r="AW1712" s="11">
        <f t="shared" si="4261"/>
        <v>40171.756000000001</v>
      </c>
      <c r="AX1712" s="11">
        <f t="shared" si="4262"/>
        <v>0</v>
      </c>
      <c r="AY1712" s="11">
        <f t="shared" si="4263"/>
        <v>0</v>
      </c>
      <c r="AZ1712" s="11">
        <f t="shared" si="4205"/>
        <v>278177.03700000001</v>
      </c>
      <c r="BA1712" s="11">
        <f t="shared" si="4206"/>
        <v>40000</v>
      </c>
      <c r="BB1712" s="11">
        <f t="shared" si="4207"/>
        <v>40000</v>
      </c>
      <c r="BC1712" s="11">
        <f t="shared" si="4264"/>
        <v>0</v>
      </c>
      <c r="BD1712" s="11">
        <f t="shared" si="4265"/>
        <v>0</v>
      </c>
      <c r="BE1712" s="11">
        <f t="shared" si="4266"/>
        <v>0</v>
      </c>
      <c r="BF1712" s="11">
        <f t="shared" si="4208"/>
        <v>278177.03700000001</v>
      </c>
      <c r="BG1712" s="11">
        <f t="shared" si="4209"/>
        <v>40000</v>
      </c>
      <c r="BH1712" s="11">
        <f t="shared" si="4210"/>
        <v>40000</v>
      </c>
      <c r="BI1712" s="11">
        <f t="shared" si="4267"/>
        <v>30000</v>
      </c>
      <c r="BJ1712" s="11">
        <f t="shared" si="4268"/>
        <v>0</v>
      </c>
      <c r="BK1712" s="11">
        <f t="shared" si="4269"/>
        <v>0</v>
      </c>
      <c r="BL1712" s="11">
        <f t="shared" si="4148"/>
        <v>308177.03700000001</v>
      </c>
      <c r="BM1712" s="11">
        <f t="shared" si="4270"/>
        <v>14067.467000000001</v>
      </c>
      <c r="BN1712" s="43">
        <f t="shared" si="4218"/>
        <v>322244.50400000002</v>
      </c>
      <c r="BO1712" s="11">
        <f t="shared" si="4221"/>
        <v>40000</v>
      </c>
      <c r="BP1712" s="11">
        <f t="shared" si="4271"/>
        <v>0</v>
      </c>
      <c r="BQ1712" s="43">
        <f t="shared" si="4219"/>
        <v>40000</v>
      </c>
      <c r="BR1712" s="11">
        <f t="shared" si="4222"/>
        <v>40000</v>
      </c>
      <c r="BS1712" s="11">
        <f t="shared" si="4271"/>
        <v>0</v>
      </c>
      <c r="BT1712" s="43">
        <f t="shared" si="4220"/>
        <v>40000</v>
      </c>
      <c r="BU1712" s="11">
        <f t="shared" si="4271"/>
        <v>0</v>
      </c>
      <c r="BV1712" s="21"/>
      <c r="BW1712" s="21"/>
      <c r="BX1712" s="1" t="str">
        <f t="shared" si="4223"/>
        <v/>
      </c>
    </row>
    <row r="1713" spans="1:77" ht="15.6" customHeight="1" x14ac:dyDescent="0.3">
      <c r="A1713" s="62" t="s">
        <v>1094</v>
      </c>
      <c r="B1713" s="63" t="s">
        <v>58</v>
      </c>
      <c r="C1713" s="62"/>
      <c r="D1713" s="62"/>
      <c r="E1713" s="64" t="s">
        <v>59</v>
      </c>
      <c r="F1713" s="11">
        <f t="shared" si="4236"/>
        <v>100000</v>
      </c>
      <c r="G1713" s="11">
        <f t="shared" si="4237"/>
        <v>40000</v>
      </c>
      <c r="H1713" s="11">
        <f t="shared" si="4238"/>
        <v>40000</v>
      </c>
      <c r="I1713" s="11">
        <f t="shared" si="4239"/>
        <v>39418.6</v>
      </c>
      <c r="J1713" s="11">
        <f t="shared" si="4240"/>
        <v>0</v>
      </c>
      <c r="K1713" s="11">
        <f t="shared" si="4241"/>
        <v>0</v>
      </c>
      <c r="L1713" s="11">
        <f t="shared" si="4242"/>
        <v>139418.6</v>
      </c>
      <c r="M1713" s="11">
        <f t="shared" si="4243"/>
        <v>40000</v>
      </c>
      <c r="N1713" s="11">
        <f t="shared" si="4244"/>
        <v>40000</v>
      </c>
      <c r="O1713" s="11">
        <f t="shared" si="4245"/>
        <v>98586.680999999997</v>
      </c>
      <c r="P1713" s="11">
        <f t="shared" si="4246"/>
        <v>0</v>
      </c>
      <c r="Q1713" s="11">
        <f t="shared" si="4247"/>
        <v>0</v>
      </c>
      <c r="R1713" s="11">
        <f t="shared" si="4187"/>
        <v>238005.28100000002</v>
      </c>
      <c r="S1713" s="11">
        <f t="shared" si="4188"/>
        <v>40000</v>
      </c>
      <c r="T1713" s="11">
        <f t="shared" si="4189"/>
        <v>40000</v>
      </c>
      <c r="U1713" s="11">
        <f t="shared" si="4248"/>
        <v>239055.92499999999</v>
      </c>
      <c r="V1713" s="11">
        <f t="shared" si="4249"/>
        <v>0</v>
      </c>
      <c r="W1713" s="11">
        <f t="shared" si="4250"/>
        <v>0</v>
      </c>
      <c r="X1713" s="11">
        <f t="shared" si="4190"/>
        <v>477061.20600000001</v>
      </c>
      <c r="Y1713" s="11">
        <f t="shared" si="4191"/>
        <v>40000</v>
      </c>
      <c r="Z1713" s="11">
        <f t="shared" si="4192"/>
        <v>40000</v>
      </c>
      <c r="AA1713" s="11">
        <f t="shared" si="4251"/>
        <v>-239055.92499999999</v>
      </c>
      <c r="AB1713" s="11">
        <f t="shared" si="4252"/>
        <v>0</v>
      </c>
      <c r="AC1713" s="11">
        <f t="shared" si="4253"/>
        <v>0</v>
      </c>
      <c r="AD1713" s="11">
        <f t="shared" si="4193"/>
        <v>238005.28100000002</v>
      </c>
      <c r="AE1713" s="11">
        <f t="shared" si="4194"/>
        <v>40000</v>
      </c>
      <c r="AF1713" s="11">
        <f t="shared" si="4195"/>
        <v>40000</v>
      </c>
      <c r="AG1713" s="11">
        <f t="shared" si="4254"/>
        <v>0</v>
      </c>
      <c r="AH1713" s="11">
        <f t="shared" si="4196"/>
        <v>238005.28100000002</v>
      </c>
      <c r="AI1713" s="11">
        <f t="shared" si="4197"/>
        <v>40000</v>
      </c>
      <c r="AJ1713" s="11">
        <f t="shared" si="4198"/>
        <v>40000</v>
      </c>
      <c r="AK1713" s="11">
        <f t="shared" si="4255"/>
        <v>0</v>
      </c>
      <c r="AL1713" s="11">
        <f t="shared" si="4256"/>
        <v>0</v>
      </c>
      <c r="AM1713" s="11">
        <f t="shared" si="4257"/>
        <v>0</v>
      </c>
      <c r="AN1713" s="11">
        <f t="shared" si="4199"/>
        <v>238005.28100000002</v>
      </c>
      <c r="AO1713" s="11">
        <f t="shared" si="4200"/>
        <v>40000</v>
      </c>
      <c r="AP1713" s="11">
        <f t="shared" si="4201"/>
        <v>40000</v>
      </c>
      <c r="AQ1713" s="11">
        <f t="shared" si="4258"/>
        <v>0</v>
      </c>
      <c r="AR1713" s="11">
        <f t="shared" si="4259"/>
        <v>0</v>
      </c>
      <c r="AS1713" s="11">
        <f t="shared" si="4260"/>
        <v>0</v>
      </c>
      <c r="AT1713" s="11">
        <f t="shared" si="4202"/>
        <v>238005.28100000002</v>
      </c>
      <c r="AU1713" s="11">
        <f t="shared" si="4203"/>
        <v>40000</v>
      </c>
      <c r="AV1713" s="11">
        <f t="shared" si="4204"/>
        <v>40000</v>
      </c>
      <c r="AW1713" s="11">
        <f t="shared" si="4261"/>
        <v>40171.756000000001</v>
      </c>
      <c r="AX1713" s="11">
        <f t="shared" si="4262"/>
        <v>0</v>
      </c>
      <c r="AY1713" s="11">
        <f t="shared" si="4263"/>
        <v>0</v>
      </c>
      <c r="AZ1713" s="11">
        <f t="shared" si="4205"/>
        <v>278177.03700000001</v>
      </c>
      <c r="BA1713" s="11">
        <f t="shared" si="4206"/>
        <v>40000</v>
      </c>
      <c r="BB1713" s="11">
        <f t="shared" si="4207"/>
        <v>40000</v>
      </c>
      <c r="BC1713" s="11">
        <f t="shared" si="4264"/>
        <v>0</v>
      </c>
      <c r="BD1713" s="11">
        <f t="shared" si="4265"/>
        <v>0</v>
      </c>
      <c r="BE1713" s="11">
        <f t="shared" si="4266"/>
        <v>0</v>
      </c>
      <c r="BF1713" s="11">
        <f t="shared" si="4208"/>
        <v>278177.03700000001</v>
      </c>
      <c r="BG1713" s="11">
        <f t="shared" si="4209"/>
        <v>40000</v>
      </c>
      <c r="BH1713" s="11">
        <f t="shared" si="4210"/>
        <v>40000</v>
      </c>
      <c r="BI1713" s="11">
        <f t="shared" si="4267"/>
        <v>30000</v>
      </c>
      <c r="BJ1713" s="11">
        <f t="shared" si="4268"/>
        <v>0</v>
      </c>
      <c r="BK1713" s="11">
        <f t="shared" si="4269"/>
        <v>0</v>
      </c>
      <c r="BL1713" s="11">
        <f t="shared" si="4148"/>
        <v>308177.03700000001</v>
      </c>
      <c r="BM1713" s="11">
        <f t="shared" si="4270"/>
        <v>14067.467000000001</v>
      </c>
      <c r="BN1713" s="43">
        <f t="shared" si="4218"/>
        <v>322244.50400000002</v>
      </c>
      <c r="BO1713" s="11">
        <f t="shared" si="4221"/>
        <v>40000</v>
      </c>
      <c r="BP1713" s="11">
        <f t="shared" si="4271"/>
        <v>0</v>
      </c>
      <c r="BQ1713" s="43">
        <f t="shared" si="4219"/>
        <v>40000</v>
      </c>
      <c r="BR1713" s="11">
        <f t="shared" si="4222"/>
        <v>40000</v>
      </c>
      <c r="BS1713" s="11">
        <f t="shared" si="4271"/>
        <v>0</v>
      </c>
      <c r="BT1713" s="43">
        <f t="shared" si="4220"/>
        <v>40000</v>
      </c>
      <c r="BU1713" s="11">
        <f t="shared" si="4271"/>
        <v>0</v>
      </c>
      <c r="BV1713" s="21"/>
      <c r="BW1713" s="21"/>
      <c r="BX1713" s="1" t="str">
        <f t="shared" si="4223"/>
        <v/>
      </c>
    </row>
    <row r="1714" spans="1:77" x14ac:dyDescent="0.3">
      <c r="A1714" s="62" t="s">
        <v>1094</v>
      </c>
      <c r="B1714" s="63">
        <v>800</v>
      </c>
      <c r="C1714" s="62" t="s">
        <v>43</v>
      </c>
      <c r="D1714" s="62" t="s">
        <v>286</v>
      </c>
      <c r="E1714" s="64" t="s">
        <v>1096</v>
      </c>
      <c r="F1714" s="11">
        <v>100000</v>
      </c>
      <c r="G1714" s="11">
        <v>40000</v>
      </c>
      <c r="H1714" s="11">
        <v>40000</v>
      </c>
      <c r="I1714" s="11">
        <v>39418.6</v>
      </c>
      <c r="J1714" s="11"/>
      <c r="K1714" s="11"/>
      <c r="L1714" s="11">
        <f t="shared" si="4242"/>
        <v>139418.6</v>
      </c>
      <c r="M1714" s="11">
        <f t="shared" si="4243"/>
        <v>40000</v>
      </c>
      <c r="N1714" s="11">
        <f t="shared" si="4244"/>
        <v>40000</v>
      </c>
      <c r="O1714" s="11">
        <v>98586.680999999997</v>
      </c>
      <c r="P1714" s="11"/>
      <c r="Q1714" s="11"/>
      <c r="R1714" s="11">
        <f t="shared" si="4187"/>
        <v>238005.28100000002</v>
      </c>
      <c r="S1714" s="11">
        <f t="shared" si="4188"/>
        <v>40000</v>
      </c>
      <c r="T1714" s="11">
        <f t="shared" si="4189"/>
        <v>40000</v>
      </c>
      <c r="U1714" s="11">
        <v>239055.92499999999</v>
      </c>
      <c r="V1714" s="11"/>
      <c r="W1714" s="11"/>
      <c r="X1714" s="11">
        <f t="shared" si="4190"/>
        <v>477061.20600000001</v>
      </c>
      <c r="Y1714" s="11">
        <f t="shared" si="4191"/>
        <v>40000</v>
      </c>
      <c r="Z1714" s="11">
        <f t="shared" si="4192"/>
        <v>40000</v>
      </c>
      <c r="AA1714" s="11">
        <v>-239055.92499999999</v>
      </c>
      <c r="AB1714" s="11"/>
      <c r="AC1714" s="11"/>
      <c r="AD1714" s="11">
        <f t="shared" si="4193"/>
        <v>238005.28100000002</v>
      </c>
      <c r="AE1714" s="11">
        <f t="shared" si="4194"/>
        <v>40000</v>
      </c>
      <c r="AF1714" s="11">
        <f t="shared" si="4195"/>
        <v>40000</v>
      </c>
      <c r="AG1714" s="11"/>
      <c r="AH1714" s="11">
        <f t="shared" si="4196"/>
        <v>238005.28100000002</v>
      </c>
      <c r="AI1714" s="11">
        <f t="shared" si="4197"/>
        <v>40000</v>
      </c>
      <c r="AJ1714" s="11">
        <f t="shared" si="4198"/>
        <v>40000</v>
      </c>
      <c r="AK1714" s="11"/>
      <c r="AL1714" s="11"/>
      <c r="AM1714" s="11"/>
      <c r="AN1714" s="11">
        <f t="shared" si="4199"/>
        <v>238005.28100000002</v>
      </c>
      <c r="AO1714" s="11">
        <f t="shared" si="4200"/>
        <v>40000</v>
      </c>
      <c r="AP1714" s="11">
        <f t="shared" si="4201"/>
        <v>40000</v>
      </c>
      <c r="AQ1714" s="11"/>
      <c r="AR1714" s="11"/>
      <c r="AS1714" s="11"/>
      <c r="AT1714" s="11">
        <f t="shared" si="4202"/>
        <v>238005.28100000002</v>
      </c>
      <c r="AU1714" s="11">
        <f t="shared" si="4203"/>
        <v>40000</v>
      </c>
      <c r="AV1714" s="11">
        <f t="shared" si="4204"/>
        <v>40000</v>
      </c>
      <c r="AW1714" s="11">
        <v>40171.756000000001</v>
      </c>
      <c r="AX1714" s="11"/>
      <c r="AY1714" s="11"/>
      <c r="AZ1714" s="11">
        <f t="shared" si="4205"/>
        <v>278177.03700000001</v>
      </c>
      <c r="BA1714" s="11">
        <f t="shared" si="4206"/>
        <v>40000</v>
      </c>
      <c r="BB1714" s="11">
        <f t="shared" si="4207"/>
        <v>40000</v>
      </c>
      <c r="BC1714" s="11"/>
      <c r="BD1714" s="11"/>
      <c r="BE1714" s="11"/>
      <c r="BF1714" s="11">
        <f t="shared" si="4208"/>
        <v>278177.03700000001</v>
      </c>
      <c r="BG1714" s="11">
        <f t="shared" si="4209"/>
        <v>40000</v>
      </c>
      <c r="BH1714" s="11">
        <f t="shared" si="4210"/>
        <v>40000</v>
      </c>
      <c r="BI1714" s="11">
        <v>30000</v>
      </c>
      <c r="BJ1714" s="11"/>
      <c r="BK1714" s="11"/>
      <c r="BL1714" s="39">
        <f t="shared" si="4148"/>
        <v>308177.03700000001</v>
      </c>
      <c r="BM1714" s="39">
        <v>14067.467000000001</v>
      </c>
      <c r="BN1714" s="43">
        <f t="shared" si="4218"/>
        <v>322244.50400000002</v>
      </c>
      <c r="BO1714" s="39">
        <f t="shared" si="4221"/>
        <v>40000</v>
      </c>
      <c r="BP1714" s="39"/>
      <c r="BQ1714" s="43">
        <f t="shared" si="4219"/>
        <v>40000</v>
      </c>
      <c r="BR1714" s="39">
        <f t="shared" si="4222"/>
        <v>40000</v>
      </c>
      <c r="BS1714" s="39"/>
      <c r="BT1714" s="43">
        <f t="shared" si="4220"/>
        <v>40000</v>
      </c>
      <c r="BU1714" s="11"/>
      <c r="BV1714" s="21"/>
      <c r="BW1714" s="21" t="s">
        <v>1097</v>
      </c>
      <c r="BX1714" s="1" t="str">
        <f t="shared" si="4223"/>
        <v>0111</v>
      </c>
      <c r="BY1714" s="40">
        <v>1</v>
      </c>
    </row>
    <row r="1715" spans="1:77" s="69" customFormat="1" ht="62.4" customHeight="1" x14ac:dyDescent="0.3">
      <c r="A1715" s="56" t="s">
        <v>1098</v>
      </c>
      <c r="B1715" s="57"/>
      <c r="C1715" s="56"/>
      <c r="D1715" s="56"/>
      <c r="E1715" s="58" t="s">
        <v>1099</v>
      </c>
      <c r="F1715" s="15">
        <f t="shared" si="4236"/>
        <v>73174.800000000017</v>
      </c>
      <c r="G1715" s="15">
        <f t="shared" si="4237"/>
        <v>75162</v>
      </c>
      <c r="H1715" s="15">
        <f t="shared" si="4238"/>
        <v>75162</v>
      </c>
      <c r="I1715" s="15">
        <f t="shared" si="4239"/>
        <v>0</v>
      </c>
      <c r="J1715" s="15">
        <f t="shared" si="4240"/>
        <v>0</v>
      </c>
      <c r="K1715" s="15">
        <f t="shared" si="4241"/>
        <v>0</v>
      </c>
      <c r="L1715" s="15">
        <f t="shared" si="4242"/>
        <v>73174.800000000017</v>
      </c>
      <c r="M1715" s="15">
        <f t="shared" si="4243"/>
        <v>75162</v>
      </c>
      <c r="N1715" s="15">
        <f t="shared" si="4244"/>
        <v>75162</v>
      </c>
      <c r="O1715" s="15">
        <f t="shared" si="4245"/>
        <v>4942</v>
      </c>
      <c r="P1715" s="15">
        <f t="shared" si="4246"/>
        <v>5477.3</v>
      </c>
      <c r="Q1715" s="15">
        <f t="shared" si="4247"/>
        <v>5477.3</v>
      </c>
      <c r="R1715" s="15">
        <f t="shared" si="4187"/>
        <v>78116.800000000017</v>
      </c>
      <c r="S1715" s="15">
        <f t="shared" si="4188"/>
        <v>80639.3</v>
      </c>
      <c r="T1715" s="15">
        <f t="shared" si="4189"/>
        <v>80639.3</v>
      </c>
      <c r="U1715" s="15">
        <f t="shared" si="4248"/>
        <v>0</v>
      </c>
      <c r="V1715" s="15">
        <f t="shared" si="4249"/>
        <v>0</v>
      </c>
      <c r="W1715" s="15">
        <f t="shared" si="4250"/>
        <v>0</v>
      </c>
      <c r="X1715" s="15">
        <f t="shared" si="4190"/>
        <v>78116.800000000017</v>
      </c>
      <c r="Y1715" s="15">
        <f t="shared" si="4191"/>
        <v>80639.3</v>
      </c>
      <c r="Z1715" s="15">
        <f t="shared" si="4192"/>
        <v>80639.3</v>
      </c>
      <c r="AA1715" s="15">
        <f t="shared" si="4251"/>
        <v>0</v>
      </c>
      <c r="AB1715" s="15">
        <f t="shared" si="4252"/>
        <v>0</v>
      </c>
      <c r="AC1715" s="15">
        <f t="shared" si="4253"/>
        <v>0</v>
      </c>
      <c r="AD1715" s="15">
        <f t="shared" si="4193"/>
        <v>78116.800000000017</v>
      </c>
      <c r="AE1715" s="15">
        <f t="shared" si="4194"/>
        <v>80639.3</v>
      </c>
      <c r="AF1715" s="15">
        <f t="shared" si="4195"/>
        <v>80639.3</v>
      </c>
      <c r="AG1715" s="15">
        <f t="shared" si="4254"/>
        <v>0</v>
      </c>
      <c r="AH1715" s="15">
        <f t="shared" si="4196"/>
        <v>78116.800000000017</v>
      </c>
      <c r="AI1715" s="15">
        <f t="shared" si="4197"/>
        <v>80639.3</v>
      </c>
      <c r="AJ1715" s="15">
        <f t="shared" si="4198"/>
        <v>80639.3</v>
      </c>
      <c r="AK1715" s="15">
        <f t="shared" si="4255"/>
        <v>0</v>
      </c>
      <c r="AL1715" s="15">
        <f t="shared" si="4256"/>
        <v>0</v>
      </c>
      <c r="AM1715" s="15">
        <f t="shared" si="4257"/>
        <v>0</v>
      </c>
      <c r="AN1715" s="15">
        <f t="shared" si="4199"/>
        <v>78116.800000000017</v>
      </c>
      <c r="AO1715" s="15">
        <f t="shared" si="4200"/>
        <v>80639.3</v>
      </c>
      <c r="AP1715" s="15">
        <f t="shared" si="4201"/>
        <v>80639.3</v>
      </c>
      <c r="AQ1715" s="15">
        <f t="shared" si="4258"/>
        <v>0</v>
      </c>
      <c r="AR1715" s="15">
        <f t="shared" si="4259"/>
        <v>0</v>
      </c>
      <c r="AS1715" s="15">
        <f t="shared" si="4260"/>
        <v>0</v>
      </c>
      <c r="AT1715" s="15">
        <f t="shared" si="4202"/>
        <v>78116.800000000017</v>
      </c>
      <c r="AU1715" s="15">
        <f t="shared" si="4203"/>
        <v>80639.3</v>
      </c>
      <c r="AV1715" s="15">
        <f t="shared" si="4204"/>
        <v>80639.3</v>
      </c>
      <c r="AW1715" s="15">
        <f t="shared" si="4261"/>
        <v>0</v>
      </c>
      <c r="AX1715" s="15">
        <f t="shared" si="4262"/>
        <v>0</v>
      </c>
      <c r="AY1715" s="15">
        <f t="shared" si="4263"/>
        <v>0</v>
      </c>
      <c r="AZ1715" s="15">
        <f t="shared" si="4205"/>
        <v>78116.800000000017</v>
      </c>
      <c r="BA1715" s="15">
        <f t="shared" si="4206"/>
        <v>80639.3</v>
      </c>
      <c r="BB1715" s="15">
        <f t="shared" si="4207"/>
        <v>80639.3</v>
      </c>
      <c r="BC1715" s="15">
        <f t="shared" si="4264"/>
        <v>0</v>
      </c>
      <c r="BD1715" s="15">
        <f t="shared" si="4265"/>
        <v>0</v>
      </c>
      <c r="BE1715" s="15">
        <f t="shared" si="4266"/>
        <v>0</v>
      </c>
      <c r="BF1715" s="15">
        <f t="shared" si="4208"/>
        <v>78116.800000000017</v>
      </c>
      <c r="BG1715" s="15">
        <f t="shared" si="4209"/>
        <v>80639.3</v>
      </c>
      <c r="BH1715" s="15">
        <f t="shared" si="4210"/>
        <v>80639.3</v>
      </c>
      <c r="BI1715" s="15">
        <f t="shared" si="4267"/>
        <v>0</v>
      </c>
      <c r="BJ1715" s="15">
        <f t="shared" si="4268"/>
        <v>0</v>
      </c>
      <c r="BK1715" s="15">
        <f t="shared" si="4269"/>
        <v>0</v>
      </c>
      <c r="BL1715" s="15">
        <f t="shared" si="4148"/>
        <v>78116.800000000017</v>
      </c>
      <c r="BM1715" s="15">
        <f t="shared" si="4270"/>
        <v>0</v>
      </c>
      <c r="BN1715" s="67">
        <f t="shared" si="4218"/>
        <v>78116.800000000017</v>
      </c>
      <c r="BO1715" s="15">
        <f t="shared" si="4221"/>
        <v>80639.3</v>
      </c>
      <c r="BP1715" s="15">
        <f t="shared" si="4271"/>
        <v>0</v>
      </c>
      <c r="BQ1715" s="67">
        <f t="shared" si="4219"/>
        <v>80639.3</v>
      </c>
      <c r="BR1715" s="15">
        <f t="shared" si="4222"/>
        <v>80639.3</v>
      </c>
      <c r="BS1715" s="15">
        <f t="shared" si="4271"/>
        <v>0</v>
      </c>
      <c r="BT1715" s="67">
        <f t="shared" si="4220"/>
        <v>80639.3</v>
      </c>
      <c r="BU1715" s="15">
        <f t="shared" si="4271"/>
        <v>0</v>
      </c>
      <c r="BV1715" s="16"/>
      <c r="BW1715" s="16"/>
      <c r="BX1715" s="12" t="str">
        <f t="shared" si="4223"/>
        <v/>
      </c>
      <c r="BY1715" s="12"/>
    </row>
    <row r="1716" spans="1:77" s="70" customFormat="1" ht="62.4" customHeight="1" x14ac:dyDescent="0.3">
      <c r="A1716" s="59" t="s">
        <v>1100</v>
      </c>
      <c r="B1716" s="60"/>
      <c r="C1716" s="59"/>
      <c r="D1716" s="59"/>
      <c r="E1716" s="61" t="s">
        <v>1101</v>
      </c>
      <c r="F1716" s="18">
        <f t="shared" si="4236"/>
        <v>73174.800000000017</v>
      </c>
      <c r="G1716" s="18">
        <f t="shared" si="4237"/>
        <v>75162</v>
      </c>
      <c r="H1716" s="18">
        <f t="shared" si="4238"/>
        <v>75162</v>
      </c>
      <c r="I1716" s="18">
        <f t="shared" si="4239"/>
        <v>0</v>
      </c>
      <c r="J1716" s="18">
        <f t="shared" si="4240"/>
        <v>0</v>
      </c>
      <c r="K1716" s="18">
        <f t="shared" si="4241"/>
        <v>0</v>
      </c>
      <c r="L1716" s="18">
        <f t="shared" si="4242"/>
        <v>73174.800000000017</v>
      </c>
      <c r="M1716" s="18">
        <f t="shared" si="4243"/>
        <v>75162</v>
      </c>
      <c r="N1716" s="18">
        <f t="shared" si="4244"/>
        <v>75162</v>
      </c>
      <c r="O1716" s="18">
        <f t="shared" si="4245"/>
        <v>4942</v>
      </c>
      <c r="P1716" s="18">
        <f t="shared" si="4246"/>
        <v>5477.3</v>
      </c>
      <c r="Q1716" s="18">
        <f t="shared" si="4247"/>
        <v>5477.3</v>
      </c>
      <c r="R1716" s="18">
        <f t="shared" si="4187"/>
        <v>78116.800000000017</v>
      </c>
      <c r="S1716" s="18">
        <f t="shared" si="4188"/>
        <v>80639.3</v>
      </c>
      <c r="T1716" s="18">
        <f t="shared" si="4189"/>
        <v>80639.3</v>
      </c>
      <c r="U1716" s="18">
        <f t="shared" si="4248"/>
        <v>0</v>
      </c>
      <c r="V1716" s="18">
        <f t="shared" si="4249"/>
        <v>0</v>
      </c>
      <c r="W1716" s="18">
        <f t="shared" si="4250"/>
        <v>0</v>
      </c>
      <c r="X1716" s="18">
        <f t="shared" si="4190"/>
        <v>78116.800000000017</v>
      </c>
      <c r="Y1716" s="18">
        <f t="shared" si="4191"/>
        <v>80639.3</v>
      </c>
      <c r="Z1716" s="18">
        <f t="shared" si="4192"/>
        <v>80639.3</v>
      </c>
      <c r="AA1716" s="18">
        <f t="shared" si="4251"/>
        <v>0</v>
      </c>
      <c r="AB1716" s="18">
        <f t="shared" si="4252"/>
        <v>0</v>
      </c>
      <c r="AC1716" s="18">
        <f t="shared" si="4253"/>
        <v>0</v>
      </c>
      <c r="AD1716" s="18">
        <f t="shared" si="4193"/>
        <v>78116.800000000017</v>
      </c>
      <c r="AE1716" s="18">
        <f t="shared" si="4194"/>
        <v>80639.3</v>
      </c>
      <c r="AF1716" s="18">
        <f t="shared" si="4195"/>
        <v>80639.3</v>
      </c>
      <c r="AG1716" s="18">
        <f t="shared" si="4254"/>
        <v>0</v>
      </c>
      <c r="AH1716" s="18">
        <f t="shared" si="4196"/>
        <v>78116.800000000017</v>
      </c>
      <c r="AI1716" s="18">
        <f t="shared" si="4197"/>
        <v>80639.3</v>
      </c>
      <c r="AJ1716" s="18">
        <f t="shared" si="4198"/>
        <v>80639.3</v>
      </c>
      <c r="AK1716" s="18">
        <f t="shared" si="4255"/>
        <v>0</v>
      </c>
      <c r="AL1716" s="18">
        <f t="shared" si="4256"/>
        <v>0</v>
      </c>
      <c r="AM1716" s="18">
        <f t="shared" si="4257"/>
        <v>0</v>
      </c>
      <c r="AN1716" s="18">
        <f t="shared" si="4199"/>
        <v>78116.800000000017</v>
      </c>
      <c r="AO1716" s="18">
        <f t="shared" si="4200"/>
        <v>80639.3</v>
      </c>
      <c r="AP1716" s="18">
        <f t="shared" si="4201"/>
        <v>80639.3</v>
      </c>
      <c r="AQ1716" s="18">
        <f t="shared" si="4258"/>
        <v>0</v>
      </c>
      <c r="AR1716" s="18">
        <f t="shared" si="4259"/>
        <v>0</v>
      </c>
      <c r="AS1716" s="18">
        <f t="shared" si="4260"/>
        <v>0</v>
      </c>
      <c r="AT1716" s="18">
        <f t="shared" si="4202"/>
        <v>78116.800000000017</v>
      </c>
      <c r="AU1716" s="18">
        <f t="shared" si="4203"/>
        <v>80639.3</v>
      </c>
      <c r="AV1716" s="18">
        <f t="shared" si="4204"/>
        <v>80639.3</v>
      </c>
      <c r="AW1716" s="18">
        <f t="shared" si="4261"/>
        <v>0</v>
      </c>
      <c r="AX1716" s="18">
        <f t="shared" si="4262"/>
        <v>0</v>
      </c>
      <c r="AY1716" s="18">
        <f t="shared" si="4263"/>
        <v>0</v>
      </c>
      <c r="AZ1716" s="18">
        <f t="shared" si="4205"/>
        <v>78116.800000000017</v>
      </c>
      <c r="BA1716" s="18">
        <f t="shared" si="4206"/>
        <v>80639.3</v>
      </c>
      <c r="BB1716" s="18">
        <f t="shared" si="4207"/>
        <v>80639.3</v>
      </c>
      <c r="BC1716" s="18">
        <f t="shared" si="4264"/>
        <v>0</v>
      </c>
      <c r="BD1716" s="18">
        <f t="shared" si="4265"/>
        <v>0</v>
      </c>
      <c r="BE1716" s="18">
        <f t="shared" si="4266"/>
        <v>0</v>
      </c>
      <c r="BF1716" s="18">
        <f t="shared" si="4208"/>
        <v>78116.800000000017</v>
      </c>
      <c r="BG1716" s="18">
        <f t="shared" si="4209"/>
        <v>80639.3</v>
      </c>
      <c r="BH1716" s="18">
        <f t="shared" si="4210"/>
        <v>80639.3</v>
      </c>
      <c r="BI1716" s="18">
        <f t="shared" si="4267"/>
        <v>0</v>
      </c>
      <c r="BJ1716" s="18">
        <f t="shared" si="4268"/>
        <v>0</v>
      </c>
      <c r="BK1716" s="18">
        <f t="shared" si="4269"/>
        <v>0</v>
      </c>
      <c r="BL1716" s="18">
        <f t="shared" si="4148"/>
        <v>78116.800000000017</v>
      </c>
      <c r="BM1716" s="18">
        <f t="shared" si="4270"/>
        <v>0</v>
      </c>
      <c r="BN1716" s="68">
        <f t="shared" si="4218"/>
        <v>78116.800000000017</v>
      </c>
      <c r="BO1716" s="18">
        <f t="shared" si="4221"/>
        <v>80639.3</v>
      </c>
      <c r="BP1716" s="18">
        <f t="shared" si="4271"/>
        <v>0</v>
      </c>
      <c r="BQ1716" s="68">
        <f t="shared" si="4219"/>
        <v>80639.3</v>
      </c>
      <c r="BR1716" s="18">
        <f t="shared" si="4222"/>
        <v>80639.3</v>
      </c>
      <c r="BS1716" s="18">
        <f t="shared" si="4271"/>
        <v>0</v>
      </c>
      <c r="BT1716" s="68">
        <f t="shared" si="4220"/>
        <v>80639.3</v>
      </c>
      <c r="BU1716" s="18">
        <f t="shared" si="4271"/>
        <v>0</v>
      </c>
      <c r="BV1716" s="19"/>
      <c r="BW1716" s="19"/>
      <c r="BX1716" s="17" t="str">
        <f t="shared" si="4223"/>
        <v/>
      </c>
      <c r="BY1716" s="17"/>
    </row>
    <row r="1717" spans="1:77" ht="46.8" customHeight="1" x14ac:dyDescent="0.3">
      <c r="A1717" s="62" t="s">
        <v>1102</v>
      </c>
      <c r="B1717" s="63"/>
      <c r="C1717" s="62"/>
      <c r="D1717" s="62"/>
      <c r="E1717" s="64" t="s">
        <v>166</v>
      </c>
      <c r="F1717" s="11">
        <f t="shared" ref="F1717:K1717" si="4272">F1718+F1720+F1722</f>
        <v>73174.800000000017</v>
      </c>
      <c r="G1717" s="11">
        <f t="shared" si="4272"/>
        <v>75162</v>
      </c>
      <c r="H1717" s="11">
        <f t="shared" si="4272"/>
        <v>75162</v>
      </c>
      <c r="I1717" s="11">
        <f t="shared" si="4272"/>
        <v>0</v>
      </c>
      <c r="J1717" s="11">
        <f t="shared" si="4272"/>
        <v>0</v>
      </c>
      <c r="K1717" s="11">
        <f t="shared" si="4272"/>
        <v>0</v>
      </c>
      <c r="L1717" s="11">
        <f t="shared" si="4242"/>
        <v>73174.800000000017</v>
      </c>
      <c r="M1717" s="11">
        <f t="shared" si="4243"/>
        <v>75162</v>
      </c>
      <c r="N1717" s="11">
        <f t="shared" si="4244"/>
        <v>75162</v>
      </c>
      <c r="O1717" s="11">
        <f>O1718+O1720+O1722</f>
        <v>4942</v>
      </c>
      <c r="P1717" s="11">
        <f>P1718+P1720+P1722</f>
        <v>5477.3</v>
      </c>
      <c r="Q1717" s="11">
        <f>Q1718+Q1720+Q1722</f>
        <v>5477.3</v>
      </c>
      <c r="R1717" s="11">
        <f t="shared" si="4187"/>
        <v>78116.800000000017</v>
      </c>
      <c r="S1717" s="11">
        <f t="shared" si="4188"/>
        <v>80639.3</v>
      </c>
      <c r="T1717" s="11">
        <f t="shared" si="4189"/>
        <v>80639.3</v>
      </c>
      <c r="U1717" s="11">
        <f>U1718+U1720+U1722</f>
        <v>0</v>
      </c>
      <c r="V1717" s="11">
        <f>V1718+V1720+V1722</f>
        <v>0</v>
      </c>
      <c r="W1717" s="11">
        <f>W1718+W1720+W1722</f>
        <v>0</v>
      </c>
      <c r="X1717" s="11">
        <f t="shared" si="4190"/>
        <v>78116.800000000017</v>
      </c>
      <c r="Y1717" s="11">
        <f t="shared" si="4191"/>
        <v>80639.3</v>
      </c>
      <c r="Z1717" s="11">
        <f t="shared" si="4192"/>
        <v>80639.3</v>
      </c>
      <c r="AA1717" s="11">
        <f>AA1718+AA1720+AA1722</f>
        <v>0</v>
      </c>
      <c r="AB1717" s="11">
        <f>AB1718+AB1720+AB1722</f>
        <v>0</v>
      </c>
      <c r="AC1717" s="11">
        <f>AC1718+AC1720+AC1722</f>
        <v>0</v>
      </c>
      <c r="AD1717" s="11">
        <f t="shared" si="4193"/>
        <v>78116.800000000017</v>
      </c>
      <c r="AE1717" s="11">
        <f t="shared" si="4194"/>
        <v>80639.3</v>
      </c>
      <c r="AF1717" s="11">
        <f t="shared" si="4195"/>
        <v>80639.3</v>
      </c>
      <c r="AG1717" s="11">
        <f>AG1718+AG1720+AG1722</f>
        <v>0</v>
      </c>
      <c r="AH1717" s="11">
        <f t="shared" si="4196"/>
        <v>78116.800000000017</v>
      </c>
      <c r="AI1717" s="11">
        <f t="shared" si="4197"/>
        <v>80639.3</v>
      </c>
      <c r="AJ1717" s="11">
        <f t="shared" si="4198"/>
        <v>80639.3</v>
      </c>
      <c r="AK1717" s="11">
        <f>AK1718+AK1720+AK1722</f>
        <v>0</v>
      </c>
      <c r="AL1717" s="11">
        <f>AL1718+AL1720+AL1722</f>
        <v>0</v>
      </c>
      <c r="AM1717" s="11">
        <f>AM1718+AM1720+AM1722</f>
        <v>0</v>
      </c>
      <c r="AN1717" s="11">
        <f t="shared" si="4199"/>
        <v>78116.800000000017</v>
      </c>
      <c r="AO1717" s="11">
        <f t="shared" si="4200"/>
        <v>80639.3</v>
      </c>
      <c r="AP1717" s="11">
        <f t="shared" si="4201"/>
        <v>80639.3</v>
      </c>
      <c r="AQ1717" s="11">
        <f>AQ1718+AQ1720+AQ1722</f>
        <v>0</v>
      </c>
      <c r="AR1717" s="11">
        <f>AR1718+AR1720+AR1722</f>
        <v>0</v>
      </c>
      <c r="AS1717" s="11">
        <f>AS1718+AS1720+AS1722</f>
        <v>0</v>
      </c>
      <c r="AT1717" s="11">
        <f t="shared" si="4202"/>
        <v>78116.800000000017</v>
      </c>
      <c r="AU1717" s="11">
        <f t="shared" si="4203"/>
        <v>80639.3</v>
      </c>
      <c r="AV1717" s="11">
        <f t="shared" si="4204"/>
        <v>80639.3</v>
      </c>
      <c r="AW1717" s="11">
        <f>AW1718+AW1720+AW1722</f>
        <v>0</v>
      </c>
      <c r="AX1717" s="11">
        <f>AX1718+AX1720+AX1722</f>
        <v>0</v>
      </c>
      <c r="AY1717" s="11">
        <f>AY1718+AY1720+AY1722</f>
        <v>0</v>
      </c>
      <c r="AZ1717" s="11">
        <f t="shared" si="4205"/>
        <v>78116.800000000017</v>
      </c>
      <c r="BA1717" s="11">
        <f t="shared" si="4206"/>
        <v>80639.3</v>
      </c>
      <c r="BB1717" s="11">
        <f t="shared" si="4207"/>
        <v>80639.3</v>
      </c>
      <c r="BC1717" s="11">
        <f>BC1718+BC1720+BC1722</f>
        <v>0</v>
      </c>
      <c r="BD1717" s="11">
        <f>BD1718+BD1720+BD1722</f>
        <v>0</v>
      </c>
      <c r="BE1717" s="11">
        <f>BE1718+BE1720+BE1722</f>
        <v>0</v>
      </c>
      <c r="BF1717" s="11">
        <f t="shared" si="4208"/>
        <v>78116.800000000017</v>
      </c>
      <c r="BG1717" s="11">
        <f t="shared" si="4209"/>
        <v>80639.3</v>
      </c>
      <c r="BH1717" s="11">
        <f t="shared" si="4210"/>
        <v>80639.3</v>
      </c>
      <c r="BI1717" s="11">
        <f>BI1718+BI1720+BI1722</f>
        <v>0</v>
      </c>
      <c r="BJ1717" s="11">
        <f>BJ1718+BJ1720+BJ1722</f>
        <v>0</v>
      </c>
      <c r="BK1717" s="11">
        <f>BK1718+BK1720+BK1722</f>
        <v>0</v>
      </c>
      <c r="BL1717" s="11">
        <f t="shared" si="4148"/>
        <v>78116.800000000017</v>
      </c>
      <c r="BM1717" s="11">
        <f>BM1718+BM1720+BM1722</f>
        <v>0</v>
      </c>
      <c r="BN1717" s="43">
        <f t="shared" si="4218"/>
        <v>78116.800000000017</v>
      </c>
      <c r="BO1717" s="11">
        <f t="shared" si="4221"/>
        <v>80639.3</v>
      </c>
      <c r="BP1717" s="11">
        <f>BP1718+BP1720+BP1722</f>
        <v>0</v>
      </c>
      <c r="BQ1717" s="43">
        <f t="shared" si="4219"/>
        <v>80639.3</v>
      </c>
      <c r="BR1717" s="11">
        <f t="shared" si="4222"/>
        <v>80639.3</v>
      </c>
      <c r="BS1717" s="11">
        <f>BS1718+BS1720+BS1722</f>
        <v>0</v>
      </c>
      <c r="BT1717" s="43">
        <f t="shared" si="4220"/>
        <v>80639.3</v>
      </c>
      <c r="BU1717" s="11">
        <f>BU1718+BU1720+BU1722</f>
        <v>0</v>
      </c>
      <c r="BV1717" s="21"/>
      <c r="BW1717" s="21"/>
      <c r="BX1717" s="1" t="str">
        <f t="shared" si="4223"/>
        <v/>
      </c>
    </row>
    <row r="1718" spans="1:77" ht="78" customHeight="1" x14ac:dyDescent="0.3">
      <c r="A1718" s="62" t="s">
        <v>1102</v>
      </c>
      <c r="B1718" s="63" t="s">
        <v>167</v>
      </c>
      <c r="C1718" s="62"/>
      <c r="D1718" s="62"/>
      <c r="E1718" s="64" t="s">
        <v>168</v>
      </c>
      <c r="F1718" s="11">
        <f t="shared" ref="F1718:K1718" si="4273">F1719</f>
        <v>64630.100000000006</v>
      </c>
      <c r="G1718" s="11">
        <f t="shared" si="4273"/>
        <v>66617.3</v>
      </c>
      <c r="H1718" s="11">
        <f t="shared" si="4273"/>
        <v>66617.3</v>
      </c>
      <c r="I1718" s="11">
        <f t="shared" si="4273"/>
        <v>0</v>
      </c>
      <c r="J1718" s="11">
        <f t="shared" si="4273"/>
        <v>0</v>
      </c>
      <c r="K1718" s="11">
        <f t="shared" si="4273"/>
        <v>0</v>
      </c>
      <c r="L1718" s="11">
        <f t="shared" si="4242"/>
        <v>64630.100000000006</v>
      </c>
      <c r="M1718" s="11">
        <f t="shared" si="4243"/>
        <v>66617.3</v>
      </c>
      <c r="N1718" s="11">
        <f t="shared" si="4244"/>
        <v>66617.3</v>
      </c>
      <c r="O1718" s="11">
        <f>O1719</f>
        <v>4931.5</v>
      </c>
      <c r="P1718" s="11">
        <f>P1719</f>
        <v>5477.3</v>
      </c>
      <c r="Q1718" s="11">
        <f>Q1719</f>
        <v>5477.3</v>
      </c>
      <c r="R1718" s="11">
        <f t="shared" si="4187"/>
        <v>69561.600000000006</v>
      </c>
      <c r="S1718" s="11">
        <f t="shared" si="4188"/>
        <v>72094.600000000006</v>
      </c>
      <c r="T1718" s="11">
        <f t="shared" si="4189"/>
        <v>72094.600000000006</v>
      </c>
      <c r="U1718" s="11">
        <f>U1719</f>
        <v>0</v>
      </c>
      <c r="V1718" s="11">
        <f>V1719</f>
        <v>0</v>
      </c>
      <c r="W1718" s="11">
        <f>W1719</f>
        <v>0</v>
      </c>
      <c r="X1718" s="11">
        <f t="shared" si="4190"/>
        <v>69561.600000000006</v>
      </c>
      <c r="Y1718" s="11">
        <f t="shared" si="4191"/>
        <v>72094.600000000006</v>
      </c>
      <c r="Z1718" s="11">
        <f t="shared" si="4192"/>
        <v>72094.600000000006</v>
      </c>
      <c r="AA1718" s="11">
        <f>AA1719</f>
        <v>0</v>
      </c>
      <c r="AB1718" s="11">
        <f>AB1719</f>
        <v>0</v>
      </c>
      <c r="AC1718" s="11">
        <f>AC1719</f>
        <v>0</v>
      </c>
      <c r="AD1718" s="11">
        <f t="shared" si="4193"/>
        <v>69561.600000000006</v>
      </c>
      <c r="AE1718" s="11">
        <f t="shared" si="4194"/>
        <v>72094.600000000006</v>
      </c>
      <c r="AF1718" s="11">
        <f t="shared" si="4195"/>
        <v>72094.600000000006</v>
      </c>
      <c r="AG1718" s="11">
        <f>AG1719</f>
        <v>0</v>
      </c>
      <c r="AH1718" s="11">
        <f t="shared" si="4196"/>
        <v>69561.600000000006</v>
      </c>
      <c r="AI1718" s="11">
        <f t="shared" si="4197"/>
        <v>72094.600000000006</v>
      </c>
      <c r="AJ1718" s="11">
        <f t="shared" si="4198"/>
        <v>72094.600000000006</v>
      </c>
      <c r="AK1718" s="11">
        <f>AK1719</f>
        <v>0</v>
      </c>
      <c r="AL1718" s="11">
        <f>AL1719</f>
        <v>0</v>
      </c>
      <c r="AM1718" s="11">
        <f>AM1719</f>
        <v>0</v>
      </c>
      <c r="AN1718" s="11">
        <f t="shared" si="4199"/>
        <v>69561.600000000006</v>
      </c>
      <c r="AO1718" s="11">
        <f t="shared" si="4200"/>
        <v>72094.600000000006</v>
      </c>
      <c r="AP1718" s="11">
        <f t="shared" si="4201"/>
        <v>72094.600000000006</v>
      </c>
      <c r="AQ1718" s="11">
        <f>AQ1719</f>
        <v>0</v>
      </c>
      <c r="AR1718" s="11">
        <f>AR1719</f>
        <v>0</v>
      </c>
      <c r="AS1718" s="11">
        <f>AS1719</f>
        <v>0</v>
      </c>
      <c r="AT1718" s="11">
        <f t="shared" si="4202"/>
        <v>69561.600000000006</v>
      </c>
      <c r="AU1718" s="11">
        <f t="shared" si="4203"/>
        <v>72094.600000000006</v>
      </c>
      <c r="AV1718" s="11">
        <f t="shared" si="4204"/>
        <v>72094.600000000006</v>
      </c>
      <c r="AW1718" s="11">
        <f>AW1719</f>
        <v>0</v>
      </c>
      <c r="AX1718" s="11">
        <f>AX1719</f>
        <v>0</v>
      </c>
      <c r="AY1718" s="11">
        <f>AY1719</f>
        <v>0</v>
      </c>
      <c r="AZ1718" s="11">
        <f t="shared" si="4205"/>
        <v>69561.600000000006</v>
      </c>
      <c r="BA1718" s="11">
        <f t="shared" si="4206"/>
        <v>72094.600000000006</v>
      </c>
      <c r="BB1718" s="11">
        <f t="shared" si="4207"/>
        <v>72094.600000000006</v>
      </c>
      <c r="BC1718" s="11">
        <f>BC1719</f>
        <v>0</v>
      </c>
      <c r="BD1718" s="11">
        <f>BD1719</f>
        <v>0</v>
      </c>
      <c r="BE1718" s="11">
        <f>BE1719</f>
        <v>0</v>
      </c>
      <c r="BF1718" s="11">
        <f t="shared" si="4208"/>
        <v>69561.600000000006</v>
      </c>
      <c r="BG1718" s="11">
        <f t="shared" si="4209"/>
        <v>72094.600000000006</v>
      </c>
      <c r="BH1718" s="11">
        <f t="shared" si="4210"/>
        <v>72094.600000000006</v>
      </c>
      <c r="BI1718" s="11">
        <f>BI1719</f>
        <v>0</v>
      </c>
      <c r="BJ1718" s="11">
        <f>BJ1719</f>
        <v>0</v>
      </c>
      <c r="BK1718" s="11">
        <f>BK1719</f>
        <v>0</v>
      </c>
      <c r="BL1718" s="11">
        <f t="shared" si="4148"/>
        <v>69561.600000000006</v>
      </c>
      <c r="BM1718" s="11">
        <f>BM1719</f>
        <v>0</v>
      </c>
      <c r="BN1718" s="43">
        <f t="shared" si="4218"/>
        <v>69561.600000000006</v>
      </c>
      <c r="BO1718" s="11">
        <f t="shared" si="4221"/>
        <v>72094.600000000006</v>
      </c>
      <c r="BP1718" s="11">
        <f>BP1719</f>
        <v>0</v>
      </c>
      <c r="BQ1718" s="43">
        <f t="shared" si="4219"/>
        <v>72094.600000000006</v>
      </c>
      <c r="BR1718" s="11">
        <f t="shared" si="4222"/>
        <v>72094.600000000006</v>
      </c>
      <c r="BS1718" s="11">
        <f>BS1719</f>
        <v>0</v>
      </c>
      <c r="BT1718" s="43">
        <f t="shared" si="4220"/>
        <v>72094.600000000006</v>
      </c>
      <c r="BU1718" s="11">
        <f>BU1719</f>
        <v>0</v>
      </c>
      <c r="BV1718" s="21"/>
      <c r="BW1718" s="21"/>
      <c r="BX1718" s="1" t="str">
        <f t="shared" si="4223"/>
        <v/>
      </c>
    </row>
    <row r="1719" spans="1:77" ht="15.6" customHeight="1" x14ac:dyDescent="0.3">
      <c r="A1719" s="62" t="s">
        <v>1102</v>
      </c>
      <c r="B1719" s="63">
        <v>100</v>
      </c>
      <c r="C1719" s="62" t="s">
        <v>43</v>
      </c>
      <c r="D1719" s="62" t="s">
        <v>44</v>
      </c>
      <c r="E1719" s="64" t="s">
        <v>45</v>
      </c>
      <c r="F1719" s="11">
        <v>64630.100000000006</v>
      </c>
      <c r="G1719" s="11">
        <v>66617.3</v>
      </c>
      <c r="H1719" s="11">
        <v>66617.3</v>
      </c>
      <c r="I1719" s="11"/>
      <c r="J1719" s="11"/>
      <c r="K1719" s="11"/>
      <c r="L1719" s="11">
        <f t="shared" si="4242"/>
        <v>64630.100000000006</v>
      </c>
      <c r="M1719" s="11">
        <f t="shared" si="4243"/>
        <v>66617.3</v>
      </c>
      <c r="N1719" s="11">
        <f t="shared" si="4244"/>
        <v>66617.3</v>
      </c>
      <c r="O1719" s="11">
        <v>4931.5</v>
      </c>
      <c r="P1719" s="11">
        <v>5477.3</v>
      </c>
      <c r="Q1719" s="11">
        <v>5477.3</v>
      </c>
      <c r="R1719" s="11">
        <f t="shared" si="4187"/>
        <v>69561.600000000006</v>
      </c>
      <c r="S1719" s="11">
        <f t="shared" si="4188"/>
        <v>72094.600000000006</v>
      </c>
      <c r="T1719" s="11">
        <f t="shared" si="4189"/>
        <v>72094.600000000006</v>
      </c>
      <c r="U1719" s="11"/>
      <c r="V1719" s="11"/>
      <c r="W1719" s="11"/>
      <c r="X1719" s="11">
        <f t="shared" si="4190"/>
        <v>69561.600000000006</v>
      </c>
      <c r="Y1719" s="11">
        <f t="shared" si="4191"/>
        <v>72094.600000000006</v>
      </c>
      <c r="Z1719" s="11">
        <f t="shared" si="4192"/>
        <v>72094.600000000006</v>
      </c>
      <c r="AA1719" s="11"/>
      <c r="AB1719" s="11"/>
      <c r="AC1719" s="11"/>
      <c r="AD1719" s="11">
        <f t="shared" si="4193"/>
        <v>69561.600000000006</v>
      </c>
      <c r="AE1719" s="11">
        <f t="shared" si="4194"/>
        <v>72094.600000000006</v>
      </c>
      <c r="AF1719" s="11">
        <f t="shared" si="4195"/>
        <v>72094.600000000006</v>
      </c>
      <c r="AG1719" s="11"/>
      <c r="AH1719" s="11">
        <f t="shared" si="4196"/>
        <v>69561.600000000006</v>
      </c>
      <c r="AI1719" s="11">
        <f t="shared" si="4197"/>
        <v>72094.600000000006</v>
      </c>
      <c r="AJ1719" s="11">
        <f t="shared" si="4198"/>
        <v>72094.600000000006</v>
      </c>
      <c r="AK1719" s="11"/>
      <c r="AL1719" s="11"/>
      <c r="AM1719" s="11"/>
      <c r="AN1719" s="11">
        <f t="shared" si="4199"/>
        <v>69561.600000000006</v>
      </c>
      <c r="AO1719" s="11">
        <f t="shared" si="4200"/>
        <v>72094.600000000006</v>
      </c>
      <c r="AP1719" s="11">
        <f t="shared" si="4201"/>
        <v>72094.600000000006</v>
      </c>
      <c r="AQ1719" s="11"/>
      <c r="AR1719" s="11"/>
      <c r="AS1719" s="11"/>
      <c r="AT1719" s="11">
        <f t="shared" si="4202"/>
        <v>69561.600000000006</v>
      </c>
      <c r="AU1719" s="11">
        <f t="shared" si="4203"/>
        <v>72094.600000000006</v>
      </c>
      <c r="AV1719" s="11">
        <f t="shared" si="4204"/>
        <v>72094.600000000006</v>
      </c>
      <c r="AW1719" s="11"/>
      <c r="AX1719" s="11"/>
      <c r="AY1719" s="11"/>
      <c r="AZ1719" s="11">
        <f t="shared" si="4205"/>
        <v>69561.600000000006</v>
      </c>
      <c r="BA1719" s="11">
        <f t="shared" si="4206"/>
        <v>72094.600000000006</v>
      </c>
      <c r="BB1719" s="11">
        <f t="shared" si="4207"/>
        <v>72094.600000000006</v>
      </c>
      <c r="BC1719" s="11"/>
      <c r="BD1719" s="11"/>
      <c r="BE1719" s="11"/>
      <c r="BF1719" s="11">
        <f t="shared" si="4208"/>
        <v>69561.600000000006</v>
      </c>
      <c r="BG1719" s="11">
        <f t="shared" si="4209"/>
        <v>72094.600000000006</v>
      </c>
      <c r="BH1719" s="11">
        <f t="shared" si="4210"/>
        <v>72094.600000000006</v>
      </c>
      <c r="BI1719" s="11"/>
      <c r="BJ1719" s="11"/>
      <c r="BK1719" s="11"/>
      <c r="BL1719" s="11">
        <f t="shared" si="4148"/>
        <v>69561.600000000006</v>
      </c>
      <c r="BM1719" s="11"/>
      <c r="BN1719" s="43">
        <f t="shared" si="4218"/>
        <v>69561.600000000006</v>
      </c>
      <c r="BO1719" s="11">
        <f t="shared" si="4221"/>
        <v>72094.600000000006</v>
      </c>
      <c r="BP1719" s="11"/>
      <c r="BQ1719" s="43">
        <f t="shared" si="4219"/>
        <v>72094.600000000006</v>
      </c>
      <c r="BR1719" s="11">
        <f t="shared" si="4222"/>
        <v>72094.600000000006</v>
      </c>
      <c r="BS1719" s="11"/>
      <c r="BT1719" s="43">
        <f t="shared" si="4220"/>
        <v>72094.600000000006</v>
      </c>
      <c r="BU1719" s="11"/>
      <c r="BV1719" s="21"/>
      <c r="BW1719" s="21"/>
      <c r="BX1719" s="1" t="str">
        <f t="shared" si="4223"/>
        <v>0113</v>
      </c>
    </row>
    <row r="1720" spans="1:77" ht="31.2" customHeight="1" x14ac:dyDescent="0.3">
      <c r="A1720" s="62" t="s">
        <v>1102</v>
      </c>
      <c r="B1720" s="63" t="s">
        <v>64</v>
      </c>
      <c r="C1720" s="62"/>
      <c r="D1720" s="62"/>
      <c r="E1720" s="64" t="s">
        <v>65</v>
      </c>
      <c r="F1720" s="11">
        <f t="shared" ref="F1720:K1720" si="4274">F1721</f>
        <v>8311.6</v>
      </c>
      <c r="G1720" s="11">
        <f t="shared" si="4274"/>
        <v>8312.5</v>
      </c>
      <c r="H1720" s="11">
        <f t="shared" si="4274"/>
        <v>8312.5</v>
      </c>
      <c r="I1720" s="11">
        <f t="shared" si="4274"/>
        <v>0</v>
      </c>
      <c r="J1720" s="11">
        <f t="shared" si="4274"/>
        <v>0</v>
      </c>
      <c r="K1720" s="11">
        <f t="shared" si="4274"/>
        <v>0</v>
      </c>
      <c r="L1720" s="11">
        <f t="shared" si="4242"/>
        <v>8311.6</v>
      </c>
      <c r="M1720" s="11">
        <f t="shared" si="4243"/>
        <v>8312.5</v>
      </c>
      <c r="N1720" s="11">
        <f t="shared" si="4244"/>
        <v>8312.5</v>
      </c>
      <c r="O1720" s="11">
        <f>O1721</f>
        <v>10.5</v>
      </c>
      <c r="P1720" s="11">
        <f>P1721</f>
        <v>0</v>
      </c>
      <c r="Q1720" s="11">
        <f>Q1721</f>
        <v>0</v>
      </c>
      <c r="R1720" s="11">
        <f t="shared" si="4187"/>
        <v>8322.1</v>
      </c>
      <c r="S1720" s="11">
        <f t="shared" si="4188"/>
        <v>8312.5</v>
      </c>
      <c r="T1720" s="11">
        <f t="shared" si="4189"/>
        <v>8312.5</v>
      </c>
      <c r="U1720" s="11">
        <f>U1721</f>
        <v>0</v>
      </c>
      <c r="V1720" s="11">
        <f>V1721</f>
        <v>0</v>
      </c>
      <c r="W1720" s="11">
        <f>W1721</f>
        <v>0</v>
      </c>
      <c r="X1720" s="11">
        <f t="shared" si="4190"/>
        <v>8322.1</v>
      </c>
      <c r="Y1720" s="11">
        <f t="shared" si="4191"/>
        <v>8312.5</v>
      </c>
      <c r="Z1720" s="11">
        <f t="shared" si="4192"/>
        <v>8312.5</v>
      </c>
      <c r="AA1720" s="11">
        <f>AA1721</f>
        <v>0</v>
      </c>
      <c r="AB1720" s="11">
        <f>AB1721</f>
        <v>0</v>
      </c>
      <c r="AC1720" s="11">
        <f>AC1721</f>
        <v>0</v>
      </c>
      <c r="AD1720" s="11">
        <f t="shared" si="4193"/>
        <v>8322.1</v>
      </c>
      <c r="AE1720" s="11">
        <f t="shared" si="4194"/>
        <v>8312.5</v>
      </c>
      <c r="AF1720" s="11">
        <f t="shared" si="4195"/>
        <v>8312.5</v>
      </c>
      <c r="AG1720" s="11">
        <f>AG1721</f>
        <v>0</v>
      </c>
      <c r="AH1720" s="11">
        <f t="shared" si="4196"/>
        <v>8322.1</v>
      </c>
      <c r="AI1720" s="11">
        <f t="shared" si="4197"/>
        <v>8312.5</v>
      </c>
      <c r="AJ1720" s="11">
        <f t="shared" si="4198"/>
        <v>8312.5</v>
      </c>
      <c r="AK1720" s="11">
        <f>AK1721</f>
        <v>0</v>
      </c>
      <c r="AL1720" s="11">
        <f>AL1721</f>
        <v>0</v>
      </c>
      <c r="AM1720" s="11">
        <f>AM1721</f>
        <v>0</v>
      </c>
      <c r="AN1720" s="11">
        <f t="shared" si="4199"/>
        <v>8322.1</v>
      </c>
      <c r="AO1720" s="11">
        <f t="shared" si="4200"/>
        <v>8312.5</v>
      </c>
      <c r="AP1720" s="11">
        <f t="shared" si="4201"/>
        <v>8312.5</v>
      </c>
      <c r="AQ1720" s="11">
        <f>AQ1721</f>
        <v>0</v>
      </c>
      <c r="AR1720" s="11">
        <f>AR1721</f>
        <v>0</v>
      </c>
      <c r="AS1720" s="11">
        <f>AS1721</f>
        <v>0</v>
      </c>
      <c r="AT1720" s="11">
        <f t="shared" si="4202"/>
        <v>8322.1</v>
      </c>
      <c r="AU1720" s="11">
        <f t="shared" si="4203"/>
        <v>8312.5</v>
      </c>
      <c r="AV1720" s="11">
        <f t="shared" si="4204"/>
        <v>8312.5</v>
      </c>
      <c r="AW1720" s="11">
        <f>AW1721</f>
        <v>0</v>
      </c>
      <c r="AX1720" s="11">
        <f>AX1721</f>
        <v>0</v>
      </c>
      <c r="AY1720" s="11">
        <f>AY1721</f>
        <v>0</v>
      </c>
      <c r="AZ1720" s="11">
        <f t="shared" si="4205"/>
        <v>8322.1</v>
      </c>
      <c r="BA1720" s="11">
        <f t="shared" si="4206"/>
        <v>8312.5</v>
      </c>
      <c r="BB1720" s="11">
        <f t="shared" si="4207"/>
        <v>8312.5</v>
      </c>
      <c r="BC1720" s="11">
        <f>BC1721</f>
        <v>0</v>
      </c>
      <c r="BD1720" s="11">
        <f>BD1721</f>
        <v>0</v>
      </c>
      <c r="BE1720" s="11">
        <f>BE1721</f>
        <v>0</v>
      </c>
      <c r="BF1720" s="11">
        <f t="shared" si="4208"/>
        <v>8322.1</v>
      </c>
      <c r="BG1720" s="11">
        <f t="shared" si="4209"/>
        <v>8312.5</v>
      </c>
      <c r="BH1720" s="11">
        <f t="shared" si="4210"/>
        <v>8312.5</v>
      </c>
      <c r="BI1720" s="11">
        <f>BI1721</f>
        <v>0</v>
      </c>
      <c r="BJ1720" s="11">
        <f>BJ1721</f>
        <v>0</v>
      </c>
      <c r="BK1720" s="11">
        <f>BK1721</f>
        <v>0</v>
      </c>
      <c r="BL1720" s="11">
        <f t="shared" si="4148"/>
        <v>8322.1</v>
      </c>
      <c r="BM1720" s="11">
        <f>BM1721</f>
        <v>0</v>
      </c>
      <c r="BN1720" s="43">
        <f t="shared" si="4218"/>
        <v>8322.1</v>
      </c>
      <c r="BO1720" s="11">
        <f t="shared" si="4221"/>
        <v>8312.5</v>
      </c>
      <c r="BP1720" s="11">
        <f>BP1721</f>
        <v>0</v>
      </c>
      <c r="BQ1720" s="43">
        <f t="shared" si="4219"/>
        <v>8312.5</v>
      </c>
      <c r="BR1720" s="11">
        <f t="shared" si="4222"/>
        <v>8312.5</v>
      </c>
      <c r="BS1720" s="11">
        <f>BS1721</f>
        <v>0</v>
      </c>
      <c r="BT1720" s="43">
        <f t="shared" si="4220"/>
        <v>8312.5</v>
      </c>
      <c r="BU1720" s="11">
        <f>BU1721</f>
        <v>0</v>
      </c>
      <c r="BV1720" s="21"/>
      <c r="BW1720" s="21"/>
      <c r="BX1720" s="1" t="str">
        <f t="shared" si="4223"/>
        <v/>
      </c>
    </row>
    <row r="1721" spans="1:77" ht="15.6" customHeight="1" x14ac:dyDescent="0.3">
      <c r="A1721" s="62" t="s">
        <v>1102</v>
      </c>
      <c r="B1721" s="63">
        <v>200</v>
      </c>
      <c r="C1721" s="62" t="s">
        <v>43</v>
      </c>
      <c r="D1721" s="62" t="s">
        <v>44</v>
      </c>
      <c r="E1721" s="64" t="s">
        <v>45</v>
      </c>
      <c r="F1721" s="11">
        <v>8311.6</v>
      </c>
      <c r="G1721" s="11">
        <v>8312.5</v>
      </c>
      <c r="H1721" s="11">
        <v>8312.5</v>
      </c>
      <c r="I1721" s="11"/>
      <c r="J1721" s="11"/>
      <c r="K1721" s="11"/>
      <c r="L1721" s="11">
        <f t="shared" si="4242"/>
        <v>8311.6</v>
      </c>
      <c r="M1721" s="11">
        <f t="shared" si="4243"/>
        <v>8312.5</v>
      </c>
      <c r="N1721" s="11">
        <f t="shared" si="4244"/>
        <v>8312.5</v>
      </c>
      <c r="O1721" s="11">
        <v>10.5</v>
      </c>
      <c r="P1721" s="11"/>
      <c r="Q1721" s="11"/>
      <c r="R1721" s="11">
        <f t="shared" si="4187"/>
        <v>8322.1</v>
      </c>
      <c r="S1721" s="11">
        <f t="shared" si="4188"/>
        <v>8312.5</v>
      </c>
      <c r="T1721" s="11">
        <f t="shared" si="4189"/>
        <v>8312.5</v>
      </c>
      <c r="U1721" s="11"/>
      <c r="V1721" s="11"/>
      <c r="W1721" s="11"/>
      <c r="X1721" s="11">
        <f t="shared" si="4190"/>
        <v>8322.1</v>
      </c>
      <c r="Y1721" s="11">
        <f t="shared" si="4191"/>
        <v>8312.5</v>
      </c>
      <c r="Z1721" s="11">
        <f t="shared" si="4192"/>
        <v>8312.5</v>
      </c>
      <c r="AA1721" s="11"/>
      <c r="AB1721" s="11"/>
      <c r="AC1721" s="11"/>
      <c r="AD1721" s="11">
        <f t="shared" si="4193"/>
        <v>8322.1</v>
      </c>
      <c r="AE1721" s="11">
        <f t="shared" si="4194"/>
        <v>8312.5</v>
      </c>
      <c r="AF1721" s="11">
        <f t="shared" si="4195"/>
        <v>8312.5</v>
      </c>
      <c r="AG1721" s="11"/>
      <c r="AH1721" s="11">
        <f t="shared" si="4196"/>
        <v>8322.1</v>
      </c>
      <c r="AI1721" s="11">
        <f t="shared" si="4197"/>
        <v>8312.5</v>
      </c>
      <c r="AJ1721" s="11">
        <f t="shared" si="4198"/>
        <v>8312.5</v>
      </c>
      <c r="AK1721" s="11"/>
      <c r="AL1721" s="11"/>
      <c r="AM1721" s="11"/>
      <c r="AN1721" s="11">
        <f t="shared" si="4199"/>
        <v>8322.1</v>
      </c>
      <c r="AO1721" s="11">
        <f t="shared" si="4200"/>
        <v>8312.5</v>
      </c>
      <c r="AP1721" s="11">
        <f t="shared" si="4201"/>
        <v>8312.5</v>
      </c>
      <c r="AQ1721" s="11"/>
      <c r="AR1721" s="11"/>
      <c r="AS1721" s="11"/>
      <c r="AT1721" s="11">
        <f t="shared" si="4202"/>
        <v>8322.1</v>
      </c>
      <c r="AU1721" s="11">
        <f t="shared" si="4203"/>
        <v>8312.5</v>
      </c>
      <c r="AV1721" s="11">
        <f t="shared" si="4204"/>
        <v>8312.5</v>
      </c>
      <c r="AW1721" s="11"/>
      <c r="AX1721" s="11"/>
      <c r="AY1721" s="11"/>
      <c r="AZ1721" s="11">
        <f t="shared" si="4205"/>
        <v>8322.1</v>
      </c>
      <c r="BA1721" s="11">
        <f t="shared" si="4206"/>
        <v>8312.5</v>
      </c>
      <c r="BB1721" s="11">
        <f t="shared" si="4207"/>
        <v>8312.5</v>
      </c>
      <c r="BC1721" s="11"/>
      <c r="BD1721" s="11"/>
      <c r="BE1721" s="11"/>
      <c r="BF1721" s="11">
        <f t="shared" si="4208"/>
        <v>8322.1</v>
      </c>
      <c r="BG1721" s="11">
        <f t="shared" si="4209"/>
        <v>8312.5</v>
      </c>
      <c r="BH1721" s="11">
        <f t="shared" si="4210"/>
        <v>8312.5</v>
      </c>
      <c r="BI1721" s="11"/>
      <c r="BJ1721" s="11"/>
      <c r="BK1721" s="11"/>
      <c r="BL1721" s="11">
        <f t="shared" si="4148"/>
        <v>8322.1</v>
      </c>
      <c r="BM1721" s="11"/>
      <c r="BN1721" s="43">
        <f t="shared" si="4218"/>
        <v>8322.1</v>
      </c>
      <c r="BO1721" s="11">
        <f t="shared" si="4221"/>
        <v>8312.5</v>
      </c>
      <c r="BP1721" s="11"/>
      <c r="BQ1721" s="43">
        <f t="shared" si="4219"/>
        <v>8312.5</v>
      </c>
      <c r="BR1721" s="11">
        <f t="shared" si="4222"/>
        <v>8312.5</v>
      </c>
      <c r="BS1721" s="11"/>
      <c r="BT1721" s="43">
        <f t="shared" si="4220"/>
        <v>8312.5</v>
      </c>
      <c r="BU1721" s="11"/>
      <c r="BV1721" s="21"/>
      <c r="BW1721" s="21"/>
      <c r="BX1721" s="1" t="str">
        <f t="shared" si="4223"/>
        <v>0113</v>
      </c>
    </row>
    <row r="1722" spans="1:77" ht="15.6" customHeight="1" x14ac:dyDescent="0.3">
      <c r="A1722" s="62" t="s">
        <v>1102</v>
      </c>
      <c r="B1722" s="63" t="s">
        <v>58</v>
      </c>
      <c r="C1722" s="62"/>
      <c r="D1722" s="62"/>
      <c r="E1722" s="64" t="s">
        <v>59</v>
      </c>
      <c r="F1722" s="11">
        <f t="shared" ref="F1722:K1722" si="4275">F1723</f>
        <v>233.1</v>
      </c>
      <c r="G1722" s="11">
        <f t="shared" si="4275"/>
        <v>232.2</v>
      </c>
      <c r="H1722" s="11">
        <f t="shared" si="4275"/>
        <v>232.2</v>
      </c>
      <c r="I1722" s="11">
        <f t="shared" si="4275"/>
        <v>0</v>
      </c>
      <c r="J1722" s="11">
        <f t="shared" si="4275"/>
        <v>0</v>
      </c>
      <c r="K1722" s="11">
        <f t="shared" si="4275"/>
        <v>0</v>
      </c>
      <c r="L1722" s="11">
        <f t="shared" si="4242"/>
        <v>233.1</v>
      </c>
      <c r="M1722" s="11">
        <f t="shared" si="4243"/>
        <v>232.2</v>
      </c>
      <c r="N1722" s="11">
        <f t="shared" si="4244"/>
        <v>232.2</v>
      </c>
      <c r="O1722" s="11">
        <f>O1723</f>
        <v>0</v>
      </c>
      <c r="P1722" s="11">
        <f>P1723</f>
        <v>0</v>
      </c>
      <c r="Q1722" s="11">
        <f>Q1723</f>
        <v>0</v>
      </c>
      <c r="R1722" s="11">
        <f t="shared" si="4187"/>
        <v>233.1</v>
      </c>
      <c r="S1722" s="11">
        <f t="shared" si="4188"/>
        <v>232.2</v>
      </c>
      <c r="T1722" s="11">
        <f t="shared" si="4189"/>
        <v>232.2</v>
      </c>
      <c r="U1722" s="11">
        <f>U1723</f>
        <v>0</v>
      </c>
      <c r="V1722" s="11">
        <f>V1723</f>
        <v>0</v>
      </c>
      <c r="W1722" s="11">
        <f>W1723</f>
        <v>0</v>
      </c>
      <c r="X1722" s="11">
        <f t="shared" si="4190"/>
        <v>233.1</v>
      </c>
      <c r="Y1722" s="11">
        <f t="shared" si="4191"/>
        <v>232.2</v>
      </c>
      <c r="Z1722" s="11">
        <f t="shared" si="4192"/>
        <v>232.2</v>
      </c>
      <c r="AA1722" s="11">
        <f>AA1723</f>
        <v>0</v>
      </c>
      <c r="AB1722" s="11">
        <f>AB1723</f>
        <v>0</v>
      </c>
      <c r="AC1722" s="11">
        <f>AC1723</f>
        <v>0</v>
      </c>
      <c r="AD1722" s="11">
        <f t="shared" si="4193"/>
        <v>233.1</v>
      </c>
      <c r="AE1722" s="11">
        <f t="shared" si="4194"/>
        <v>232.2</v>
      </c>
      <c r="AF1722" s="11">
        <f t="shared" si="4195"/>
        <v>232.2</v>
      </c>
      <c r="AG1722" s="11">
        <f>AG1723</f>
        <v>0</v>
      </c>
      <c r="AH1722" s="11">
        <f t="shared" si="4196"/>
        <v>233.1</v>
      </c>
      <c r="AI1722" s="11">
        <f t="shared" si="4197"/>
        <v>232.2</v>
      </c>
      <c r="AJ1722" s="11">
        <f t="shared" si="4198"/>
        <v>232.2</v>
      </c>
      <c r="AK1722" s="11">
        <f>AK1723</f>
        <v>0</v>
      </c>
      <c r="AL1722" s="11">
        <f>AL1723</f>
        <v>0</v>
      </c>
      <c r="AM1722" s="11">
        <f>AM1723</f>
        <v>0</v>
      </c>
      <c r="AN1722" s="11">
        <f t="shared" si="4199"/>
        <v>233.1</v>
      </c>
      <c r="AO1722" s="11">
        <f t="shared" si="4200"/>
        <v>232.2</v>
      </c>
      <c r="AP1722" s="11">
        <f t="shared" si="4201"/>
        <v>232.2</v>
      </c>
      <c r="AQ1722" s="11">
        <f>AQ1723</f>
        <v>0</v>
      </c>
      <c r="AR1722" s="11">
        <f>AR1723</f>
        <v>0</v>
      </c>
      <c r="AS1722" s="11">
        <f>AS1723</f>
        <v>0</v>
      </c>
      <c r="AT1722" s="11">
        <f t="shared" si="4202"/>
        <v>233.1</v>
      </c>
      <c r="AU1722" s="11">
        <f t="shared" si="4203"/>
        <v>232.2</v>
      </c>
      <c r="AV1722" s="11">
        <f t="shared" si="4204"/>
        <v>232.2</v>
      </c>
      <c r="AW1722" s="11">
        <f>AW1723</f>
        <v>0</v>
      </c>
      <c r="AX1722" s="11">
        <f>AX1723</f>
        <v>0</v>
      </c>
      <c r="AY1722" s="11">
        <f>AY1723</f>
        <v>0</v>
      </c>
      <c r="AZ1722" s="11">
        <f t="shared" si="4205"/>
        <v>233.1</v>
      </c>
      <c r="BA1722" s="11">
        <f t="shared" si="4206"/>
        <v>232.2</v>
      </c>
      <c r="BB1722" s="11">
        <f t="shared" si="4207"/>
        <v>232.2</v>
      </c>
      <c r="BC1722" s="11">
        <f>BC1723</f>
        <v>0</v>
      </c>
      <c r="BD1722" s="11">
        <f>BD1723</f>
        <v>0</v>
      </c>
      <c r="BE1722" s="11">
        <f>BE1723</f>
        <v>0</v>
      </c>
      <c r="BF1722" s="11">
        <f t="shared" si="4208"/>
        <v>233.1</v>
      </c>
      <c r="BG1722" s="11">
        <f t="shared" si="4209"/>
        <v>232.2</v>
      </c>
      <c r="BH1722" s="11">
        <f t="shared" si="4210"/>
        <v>232.2</v>
      </c>
      <c r="BI1722" s="11">
        <f>BI1723</f>
        <v>0</v>
      </c>
      <c r="BJ1722" s="11">
        <f>BJ1723</f>
        <v>0</v>
      </c>
      <c r="BK1722" s="11">
        <f>BK1723</f>
        <v>0</v>
      </c>
      <c r="BL1722" s="11">
        <f t="shared" si="4148"/>
        <v>233.1</v>
      </c>
      <c r="BM1722" s="11">
        <f>BM1723</f>
        <v>0</v>
      </c>
      <c r="BN1722" s="43">
        <f t="shared" si="4218"/>
        <v>233.1</v>
      </c>
      <c r="BO1722" s="11">
        <f t="shared" si="4221"/>
        <v>232.2</v>
      </c>
      <c r="BP1722" s="11">
        <f>BP1723</f>
        <v>0</v>
      </c>
      <c r="BQ1722" s="43">
        <f t="shared" si="4219"/>
        <v>232.2</v>
      </c>
      <c r="BR1722" s="11">
        <f t="shared" si="4222"/>
        <v>232.2</v>
      </c>
      <c r="BS1722" s="11">
        <f>BS1723</f>
        <v>0</v>
      </c>
      <c r="BT1722" s="43">
        <f t="shared" si="4220"/>
        <v>232.2</v>
      </c>
      <c r="BU1722" s="11">
        <f>BU1723</f>
        <v>0</v>
      </c>
      <c r="BV1722" s="21"/>
      <c r="BW1722" s="21"/>
      <c r="BX1722" s="1" t="str">
        <f t="shared" si="4223"/>
        <v/>
      </c>
    </row>
    <row r="1723" spans="1:77" ht="15.6" customHeight="1" x14ac:dyDescent="0.3">
      <c r="A1723" s="62" t="s">
        <v>1102</v>
      </c>
      <c r="B1723" s="63">
        <v>800</v>
      </c>
      <c r="C1723" s="62" t="s">
        <v>43</v>
      </c>
      <c r="D1723" s="62" t="s">
        <v>44</v>
      </c>
      <c r="E1723" s="64" t="s">
        <v>45</v>
      </c>
      <c r="F1723" s="11">
        <v>233.1</v>
      </c>
      <c r="G1723" s="11">
        <v>232.2</v>
      </c>
      <c r="H1723" s="11">
        <v>232.2</v>
      </c>
      <c r="I1723" s="11"/>
      <c r="J1723" s="11"/>
      <c r="K1723" s="11"/>
      <c r="L1723" s="11">
        <f t="shared" si="4242"/>
        <v>233.1</v>
      </c>
      <c r="M1723" s="11">
        <f t="shared" si="4243"/>
        <v>232.2</v>
      </c>
      <c r="N1723" s="11">
        <f t="shared" si="4244"/>
        <v>232.2</v>
      </c>
      <c r="O1723" s="11"/>
      <c r="P1723" s="11"/>
      <c r="Q1723" s="11"/>
      <c r="R1723" s="11">
        <f t="shared" si="4187"/>
        <v>233.1</v>
      </c>
      <c r="S1723" s="11">
        <f t="shared" si="4188"/>
        <v>232.2</v>
      </c>
      <c r="T1723" s="11">
        <f t="shared" si="4189"/>
        <v>232.2</v>
      </c>
      <c r="U1723" s="11"/>
      <c r="V1723" s="11"/>
      <c r="W1723" s="11"/>
      <c r="X1723" s="11">
        <f t="shared" si="4190"/>
        <v>233.1</v>
      </c>
      <c r="Y1723" s="11">
        <f t="shared" si="4191"/>
        <v>232.2</v>
      </c>
      <c r="Z1723" s="11">
        <f t="shared" si="4192"/>
        <v>232.2</v>
      </c>
      <c r="AA1723" s="11"/>
      <c r="AB1723" s="11"/>
      <c r="AC1723" s="11"/>
      <c r="AD1723" s="11">
        <f t="shared" si="4193"/>
        <v>233.1</v>
      </c>
      <c r="AE1723" s="11">
        <f t="shared" si="4194"/>
        <v>232.2</v>
      </c>
      <c r="AF1723" s="11">
        <f t="shared" si="4195"/>
        <v>232.2</v>
      </c>
      <c r="AG1723" s="11"/>
      <c r="AH1723" s="11">
        <f t="shared" si="4196"/>
        <v>233.1</v>
      </c>
      <c r="AI1723" s="11">
        <f t="shared" si="4197"/>
        <v>232.2</v>
      </c>
      <c r="AJ1723" s="11">
        <f t="shared" si="4198"/>
        <v>232.2</v>
      </c>
      <c r="AK1723" s="11"/>
      <c r="AL1723" s="11"/>
      <c r="AM1723" s="11"/>
      <c r="AN1723" s="11">
        <f t="shared" si="4199"/>
        <v>233.1</v>
      </c>
      <c r="AO1723" s="11">
        <f t="shared" si="4200"/>
        <v>232.2</v>
      </c>
      <c r="AP1723" s="11">
        <f t="shared" si="4201"/>
        <v>232.2</v>
      </c>
      <c r="AQ1723" s="11"/>
      <c r="AR1723" s="11"/>
      <c r="AS1723" s="11"/>
      <c r="AT1723" s="11">
        <f t="shared" si="4202"/>
        <v>233.1</v>
      </c>
      <c r="AU1723" s="11">
        <f t="shared" si="4203"/>
        <v>232.2</v>
      </c>
      <c r="AV1723" s="11">
        <f t="shared" si="4204"/>
        <v>232.2</v>
      </c>
      <c r="AW1723" s="11"/>
      <c r="AX1723" s="11"/>
      <c r="AY1723" s="11"/>
      <c r="AZ1723" s="11">
        <f t="shared" si="4205"/>
        <v>233.1</v>
      </c>
      <c r="BA1723" s="11">
        <f t="shared" si="4206"/>
        <v>232.2</v>
      </c>
      <c r="BB1723" s="11">
        <f t="shared" si="4207"/>
        <v>232.2</v>
      </c>
      <c r="BC1723" s="11"/>
      <c r="BD1723" s="11"/>
      <c r="BE1723" s="11"/>
      <c r="BF1723" s="11">
        <f t="shared" si="4208"/>
        <v>233.1</v>
      </c>
      <c r="BG1723" s="11">
        <f t="shared" si="4209"/>
        <v>232.2</v>
      </c>
      <c r="BH1723" s="11">
        <f t="shared" si="4210"/>
        <v>232.2</v>
      </c>
      <c r="BI1723" s="11"/>
      <c r="BJ1723" s="11"/>
      <c r="BK1723" s="11"/>
      <c r="BL1723" s="11">
        <f t="shared" si="4148"/>
        <v>233.1</v>
      </c>
      <c r="BM1723" s="11"/>
      <c r="BN1723" s="43">
        <f t="shared" si="4218"/>
        <v>233.1</v>
      </c>
      <c r="BO1723" s="11">
        <f t="shared" si="4221"/>
        <v>232.2</v>
      </c>
      <c r="BP1723" s="11"/>
      <c r="BQ1723" s="43">
        <f t="shared" si="4219"/>
        <v>232.2</v>
      </c>
      <c r="BR1723" s="11">
        <f t="shared" si="4222"/>
        <v>232.2</v>
      </c>
      <c r="BS1723" s="11"/>
      <c r="BT1723" s="43">
        <f t="shared" si="4220"/>
        <v>232.2</v>
      </c>
      <c r="BU1723" s="11"/>
      <c r="BV1723" s="21"/>
      <c r="BW1723" s="21"/>
      <c r="BX1723" s="1" t="str">
        <f t="shared" si="4223"/>
        <v>0113</v>
      </c>
    </row>
    <row r="1724" spans="1:77" x14ac:dyDescent="0.3">
      <c r="A1724" s="56" t="s">
        <v>1103</v>
      </c>
      <c r="B1724" s="56" t="s">
        <v>1104</v>
      </c>
      <c r="C1724" s="56" t="s">
        <v>1105</v>
      </c>
      <c r="D1724" s="56" t="s">
        <v>1105</v>
      </c>
      <c r="E1724" s="78" t="s">
        <v>1106</v>
      </c>
      <c r="F1724" s="15">
        <v>0</v>
      </c>
      <c r="G1724" s="31">
        <v>917955.2</v>
      </c>
      <c r="H1724" s="32">
        <v>1984395.4</v>
      </c>
      <c r="I1724" s="15"/>
      <c r="J1724" s="15">
        <v>59246.2</v>
      </c>
      <c r="K1724" s="15">
        <v>168390</v>
      </c>
      <c r="L1724" s="15">
        <f t="shared" si="4242"/>
        <v>0</v>
      </c>
      <c r="M1724" s="15">
        <f t="shared" si="4243"/>
        <v>977201.39999999991</v>
      </c>
      <c r="N1724" s="15">
        <f t="shared" si="4244"/>
        <v>2152785.4</v>
      </c>
      <c r="O1724" s="15"/>
      <c r="P1724" s="15">
        <v>-28615.674999999999</v>
      </c>
      <c r="Q1724" s="15">
        <v>-209668.60500000001</v>
      </c>
      <c r="R1724" s="15">
        <f t="shared" si="4187"/>
        <v>0</v>
      </c>
      <c r="S1724" s="15">
        <f t="shared" si="4188"/>
        <v>948585.72499999986</v>
      </c>
      <c r="T1724" s="15">
        <f t="shared" si="4189"/>
        <v>1943116.7949999999</v>
      </c>
      <c r="U1724" s="15"/>
      <c r="V1724" s="15">
        <f>327635.638+5440.29</f>
        <v>333075.92799999996</v>
      </c>
      <c r="W1724" s="15">
        <f>338164.646-112.8</f>
        <v>338051.84600000002</v>
      </c>
      <c r="X1724" s="15">
        <f t="shared" si="4190"/>
        <v>0</v>
      </c>
      <c r="Y1724" s="15">
        <f t="shared" si="4191"/>
        <v>1281661.6529999999</v>
      </c>
      <c r="Z1724" s="15">
        <f t="shared" si="4192"/>
        <v>2281168.6409999998</v>
      </c>
      <c r="AA1724" s="15"/>
      <c r="AB1724" s="15">
        <v>-141818.307</v>
      </c>
      <c r="AC1724" s="15">
        <v>927895.97672000004</v>
      </c>
      <c r="AD1724" s="15">
        <f t="shared" si="4193"/>
        <v>0</v>
      </c>
      <c r="AE1724" s="15">
        <f t="shared" si="4194"/>
        <v>1139843.3459999999</v>
      </c>
      <c r="AF1724" s="15">
        <f t="shared" si="4195"/>
        <v>3209064.61772</v>
      </c>
      <c r="AG1724" s="15"/>
      <c r="AH1724" s="15">
        <f t="shared" si="4196"/>
        <v>0</v>
      </c>
      <c r="AI1724" s="15">
        <f t="shared" si="4197"/>
        <v>1139843.3459999999</v>
      </c>
      <c r="AJ1724" s="15">
        <f t="shared" si="4198"/>
        <v>3209064.61772</v>
      </c>
      <c r="AK1724" s="15"/>
      <c r="AL1724" s="15">
        <v>-163627.014</v>
      </c>
      <c r="AM1724" s="15">
        <v>-533242.05000000005</v>
      </c>
      <c r="AN1724" s="15">
        <f t="shared" si="4199"/>
        <v>0</v>
      </c>
      <c r="AO1724" s="15">
        <f t="shared" si="4200"/>
        <v>976216.33199999994</v>
      </c>
      <c r="AP1724" s="15">
        <f t="shared" si="4201"/>
        <v>2675822.5677199997</v>
      </c>
      <c r="AQ1724" s="15"/>
      <c r="AR1724" s="15">
        <v>37645.794000000002</v>
      </c>
      <c r="AS1724" s="15">
        <v>7795.5</v>
      </c>
      <c r="AT1724" s="15">
        <f t="shared" si="4202"/>
        <v>0</v>
      </c>
      <c r="AU1724" s="15">
        <f t="shared" si="4203"/>
        <v>1013862.1259999999</v>
      </c>
      <c r="AV1724" s="15">
        <f t="shared" si="4204"/>
        <v>2683618.0677199997</v>
      </c>
      <c r="AW1724" s="15"/>
      <c r="AX1724" s="15">
        <v>-37677.258000000002</v>
      </c>
      <c r="AY1724" s="15">
        <v>-515871.32299999997</v>
      </c>
      <c r="AZ1724" s="15">
        <f t="shared" si="4205"/>
        <v>0</v>
      </c>
      <c r="BA1724" s="15">
        <f t="shared" si="4206"/>
        <v>976184.8679999999</v>
      </c>
      <c r="BB1724" s="15">
        <f t="shared" si="4207"/>
        <v>2167746.7447199998</v>
      </c>
      <c r="BC1724" s="15"/>
      <c r="BD1724" s="15"/>
      <c r="BE1724" s="15"/>
      <c r="BF1724" s="15">
        <f t="shared" si="4208"/>
        <v>0</v>
      </c>
      <c r="BG1724" s="15">
        <f t="shared" si="4209"/>
        <v>976184.8679999999</v>
      </c>
      <c r="BH1724" s="15">
        <f t="shared" si="4210"/>
        <v>2167746.7447199998</v>
      </c>
      <c r="BI1724" s="15"/>
      <c r="BJ1724" s="15">
        <v>39829.802000000003</v>
      </c>
      <c r="BK1724" s="15">
        <v>35912.214</v>
      </c>
      <c r="BL1724" s="45">
        <f t="shared" si="4148"/>
        <v>0</v>
      </c>
      <c r="BM1724" s="45"/>
      <c r="BN1724" s="67">
        <f t="shared" si="4218"/>
        <v>0</v>
      </c>
      <c r="BO1724" s="45">
        <f t="shared" si="4221"/>
        <v>1016014.6699999999</v>
      </c>
      <c r="BP1724" s="45">
        <f>-17644+19177.998</f>
        <v>1533.9979999999996</v>
      </c>
      <c r="BQ1724" s="67">
        <f t="shared" si="4219"/>
        <v>1017548.6679999999</v>
      </c>
      <c r="BR1724" s="45">
        <f t="shared" si="4222"/>
        <v>2203658.95872</v>
      </c>
      <c r="BS1724" s="45">
        <f>-257044+2944.077</f>
        <v>-254099.92300000001</v>
      </c>
      <c r="BT1724" s="67">
        <f t="shared" si="4220"/>
        <v>1949559.03572</v>
      </c>
      <c r="BU1724" s="15"/>
      <c r="BV1724" s="16"/>
      <c r="BW1724" s="16" t="s">
        <v>1107</v>
      </c>
      <c r="BY1724" s="40">
        <v>1</v>
      </c>
    </row>
    <row r="1725" spans="1:77" s="79" customFormat="1" ht="15.6" customHeight="1" x14ac:dyDescent="0.3">
      <c r="A1725" s="95" t="s">
        <v>1108</v>
      </c>
      <c r="B1725" s="95"/>
      <c r="C1725" s="95"/>
      <c r="D1725" s="95"/>
      <c r="E1725" s="95"/>
      <c r="F1725" s="15">
        <f t="shared" ref="F1725:K1725" si="4276">F1724+F1715+F1704+F1672+F1659+F1648+F1492+F1418+F1334+F1135+F1080+F1057+F837+F807+F787+F553+F462+F349+F322+F212+F106+F16</f>
        <v>58534818.899999999</v>
      </c>
      <c r="G1725" s="15">
        <f t="shared" si="4276"/>
        <v>61169605.200000003</v>
      </c>
      <c r="H1725" s="15">
        <f t="shared" si="4276"/>
        <v>58404099.29999999</v>
      </c>
      <c r="I1725" s="15">
        <f t="shared" si="4276"/>
        <v>319089.59999999992</v>
      </c>
      <c r="J1725" s="15">
        <f t="shared" si="4276"/>
        <v>323791.7</v>
      </c>
      <c r="K1725" s="15">
        <f t="shared" si="4276"/>
        <v>328405.39999999997</v>
      </c>
      <c r="L1725" s="15">
        <f t="shared" si="4242"/>
        <v>58853908.5</v>
      </c>
      <c r="M1725" s="15">
        <f t="shared" si="4243"/>
        <v>61493396.900000006</v>
      </c>
      <c r="N1725" s="15">
        <f t="shared" si="4244"/>
        <v>58732504.699999988</v>
      </c>
      <c r="O1725" s="15">
        <f>O1724+O1715+O1704+O1672+O1659+O1648+O1492+O1418+O1334+O1135+O1080+O1057+O837+O807+O787+O553+O462+O349+O322+O212+O106+O16</f>
        <v>3953276.5361500001</v>
      </c>
      <c r="P1725" s="15">
        <f>P1724+P1715+P1704+P1672+P1659+P1648+P1492+P1418+P1334+P1135+P1080+P1057+P837+P807+P787+P553+P462+P349+P322+P212+P106+P16</f>
        <v>901311.99999999965</v>
      </c>
      <c r="Q1725" s="15">
        <f>Q1724+Q1715+Q1704+Q1672+Q1659+Q1648+Q1492+Q1418+Q1334+Q1135+Q1080+Q1057+Q837+Q807+Q787+Q553+Q462+Q349+Q322+Q212+Q106+Q16</f>
        <v>959975.89999999979</v>
      </c>
      <c r="R1725" s="15">
        <f t="shared" si="4187"/>
        <v>62807185.036150001</v>
      </c>
      <c r="S1725" s="15">
        <f t="shared" si="4188"/>
        <v>62394708.900000006</v>
      </c>
      <c r="T1725" s="15">
        <f t="shared" si="4189"/>
        <v>59692480.599999987</v>
      </c>
      <c r="U1725" s="15">
        <f>U1724+U1715+U1704+U1672+U1659+U1648+U1492+U1418+U1334+U1135+U1080+U1057+U837+U807+U787+U553+U462+U349+U322+U212+U106+U16</f>
        <v>1.531930138298776E-11</v>
      </c>
      <c r="V1725" s="15">
        <f>V1724+V1715+V1704+V1672+V1659+V1648+V1492+V1418+V1334+V1135+V1080+V1057+V837+V807+V787+V553+V462+V349+V322+V212+V106+V16</f>
        <v>-3.2741809263825417E-11</v>
      </c>
      <c r="W1725" s="15">
        <f>W1724+W1715+W1704+W1672+W1659+W1648+W1492+W1418+W1334+W1135+W1080+W1057+W837+W807+W787+W553+W462+W349+W322+W212+W106+W16</f>
        <v>0</v>
      </c>
      <c r="X1725" s="15">
        <f t="shared" si="4190"/>
        <v>62807185.036150001</v>
      </c>
      <c r="Y1725" s="15">
        <f t="shared" si="4191"/>
        <v>62394708.900000006</v>
      </c>
      <c r="Z1725" s="15">
        <f t="shared" si="4192"/>
        <v>59692480.599999987</v>
      </c>
      <c r="AA1725" s="15">
        <f>AA1724+AA1715+AA1704+AA1672+AA1659+AA1648+AA1492+AA1418+AA1334+AA1135+AA1080+AA1057+AA837+AA807+AA787+AA553+AA462+AA349+AA322+AA212+AA106+AA16</f>
        <v>893441.59599999967</v>
      </c>
      <c r="AB1725" s="15">
        <f>AB1724+AB1715+AB1704+AB1672+AB1659+AB1648+AB1492+AB1418+AB1334+AB1135+AB1080+AB1057+AB837+AB807+AB787+AB553+AB462+AB349+AB322+AB212+AB106+AB16</f>
        <v>821334.92100000009</v>
      </c>
      <c r="AC1725" s="15">
        <f>AC1724+AC1715+AC1704+AC1672+AC1659+AC1648+AC1492+AC1418+AC1334+AC1135+AC1080+AC1057+AC837+AC807+AC787+AC553+AC462+AC349+AC322+AC212+AC106+AC16</f>
        <v>1435448.4380000001</v>
      </c>
      <c r="AD1725" s="15">
        <f t="shared" si="4193"/>
        <v>63700626.632150002</v>
      </c>
      <c r="AE1725" s="15">
        <f t="shared" si="4194"/>
        <v>63216043.82100001</v>
      </c>
      <c r="AF1725" s="15">
        <f t="shared" si="4195"/>
        <v>61127929.037999988</v>
      </c>
      <c r="AG1725" s="15">
        <f>AG1724+AG1715+AG1704+AG1672+AG1659+AG1648+AG1492+AG1418+AG1334+AG1135+AG1080+AG1057+AG837+AG807+AG787+AG553+AG462+AG349+AG322+AG212+AG106+AG16</f>
        <v>0</v>
      </c>
      <c r="AH1725" s="15">
        <f t="shared" si="4196"/>
        <v>63700626.632150002</v>
      </c>
      <c r="AI1725" s="15">
        <f t="shared" si="4197"/>
        <v>63216043.82100001</v>
      </c>
      <c r="AJ1725" s="15">
        <f t="shared" si="4198"/>
        <v>61127929.037999988</v>
      </c>
      <c r="AK1725" s="15">
        <f>AK1724+AK1715+AK1704+AK1672+AK1659+AK1648+AK1492+AK1418+AK1334+AK1135+AK1080+AK1057+AK837+AK807+AK787+AK553+AK462+AK349+AK322+AK212+AK106+AK16</f>
        <v>689709.45100000012</v>
      </c>
      <c r="AL1725" s="15">
        <f>AL1724+AL1715+AL1704+AL1672+AL1659+AL1648+AL1492+AL1418+AL1334+AL1135+AL1080+AL1057+AL837+AL807+AL787+AL553+AL462+AL349+AL322+AL212+AL106+AL16</f>
        <v>164661.10999999993</v>
      </c>
      <c r="AM1725" s="15">
        <f>AM1724+AM1715+AM1704+AM1672+AM1659+AM1648+AM1492+AM1418+AM1334+AM1135+AM1080+AM1057+AM837+AM807+AM787+AM553+AM462+AM349+AM322+AM212+AM106+AM16</f>
        <v>169565.65</v>
      </c>
      <c r="AN1725" s="15">
        <f t="shared" si="4199"/>
        <v>64390336.083149999</v>
      </c>
      <c r="AO1725" s="15">
        <f t="shared" si="4200"/>
        <v>63380704.931000009</v>
      </c>
      <c r="AP1725" s="15">
        <f t="shared" si="4201"/>
        <v>61297494.687999986</v>
      </c>
      <c r="AQ1725" s="15">
        <f>AQ1724+AQ1715+AQ1704+AQ1672+AQ1659+AQ1648+AQ1492+AQ1418+AQ1334+AQ1135+AQ1080+AQ1057+AQ837+AQ807+AQ787+AQ553+AQ462+AQ349+AQ322+AQ212+AQ106+AQ16</f>
        <v>5.4569682106375694E-12</v>
      </c>
      <c r="AR1725" s="15">
        <f>AR1724+AR1715+AR1704+AR1672+AR1659+AR1648+AR1492+AR1418+AR1334+AR1135+AR1080+AR1057+AR837+AR807+AR787+AR553+AR462+AR349+AR322+AR212+AR106+AR16</f>
        <v>5.8264504332328215E-12</v>
      </c>
      <c r="AS1725" s="15">
        <f>AS1724+AS1715+AS1704+AS1672+AS1659+AS1648+AS1492+AS1418+AS1334+AS1135+AS1080+AS1057+AS837+AS807+AS787+AS553+AS462+AS349+AS322+AS212+AS106+AS16</f>
        <v>0</v>
      </c>
      <c r="AT1725" s="15">
        <f t="shared" si="4202"/>
        <v>64390336.083149999</v>
      </c>
      <c r="AU1725" s="15">
        <f t="shared" si="4203"/>
        <v>63380704.931000009</v>
      </c>
      <c r="AV1725" s="15">
        <f t="shared" si="4204"/>
        <v>61297494.687999986</v>
      </c>
      <c r="AW1725" s="15">
        <f>AW1724+AW1715+AW1704+AW1672+AW1659+AW1648+AW1492+AW1418+AW1334+AW1135+AW1080+AW1057+AW837+AW807+AW787+AW553+AW462+AW349+AW322+AW212+AW106+AW16</f>
        <v>-2.9103830456733704E-11</v>
      </c>
      <c r="AX1725" s="15">
        <f>AX1724+AX1715+AX1704+AX1672+AX1659+AX1648+AX1492+AX1418+AX1334+AX1135+AX1080+AX1057+AX837+AX807+AX787+AX553+AX462+AX349+AX322+AX212+AX106+AX16</f>
        <v>2.9103830456733704E-11</v>
      </c>
      <c r="AY1725" s="15">
        <f>AY1724+AY1715+AY1704+AY1672+AY1659+AY1648+AY1492+AY1418+AY1334+AY1135+AY1080+AY1057+AY837+AY807+AY787+AY553+AY462+AY349+AY322+AY212+AY106+AY16</f>
        <v>-7.2759576141834259E-12</v>
      </c>
      <c r="AZ1725" s="15">
        <f t="shared" si="4205"/>
        <v>64390336.083149999</v>
      </c>
      <c r="BA1725" s="15">
        <f t="shared" si="4206"/>
        <v>63380704.931000009</v>
      </c>
      <c r="BB1725" s="15">
        <f t="shared" si="4207"/>
        <v>61297494.687999986</v>
      </c>
      <c r="BC1725" s="15">
        <f>BC1724+BC1715+BC1704+BC1672+BC1659+BC1648+BC1492+BC1418+BC1334+BC1135+BC1080+BC1057+BC837+BC807+BC787+BC553+BC462+BC349+BC322+BC212+BC106+BC16</f>
        <v>0</v>
      </c>
      <c r="BD1725" s="15">
        <f>BD1724+BD1715+BD1704+BD1672+BD1659+BD1648+BD1492+BD1418+BD1334+BD1135+BD1080+BD1057+BD837+BD807+BD787+BD553+BD462+BD349+BD322+BD212+BD106+BD16</f>
        <v>0</v>
      </c>
      <c r="BE1725" s="15">
        <f>BE1724+BE1715+BE1704+BE1672+BE1659+BE1648+BE1492+BE1418+BE1334+BE1135+BE1080+BE1057+BE837+BE807+BE787+BE553+BE462+BE349+BE322+BE212+BE106+BE16</f>
        <v>0</v>
      </c>
      <c r="BF1725" s="11">
        <f t="shared" si="4208"/>
        <v>64390336.083149999</v>
      </c>
      <c r="BG1725" s="11">
        <f t="shared" si="4209"/>
        <v>63380704.931000009</v>
      </c>
      <c r="BH1725" s="11">
        <f t="shared" si="4210"/>
        <v>61297494.687999986</v>
      </c>
      <c r="BI1725" s="15">
        <f>BI1724+BI1715+BI1704+BI1672+BI1659+BI1648+BI1492+BI1418+BI1334+BI1135+BI1080+BI1057+BI837+BI807+BI787+BI553+BI462+BI349+BI322+BI212+BI106+BI16</f>
        <v>0</v>
      </c>
      <c r="BJ1725" s="15">
        <f>BJ1724+BJ1715+BJ1704+BJ1672+BJ1659+BJ1648+BJ1492+BJ1418+BJ1334+BJ1135+BJ1080+BJ1057+BJ837+BJ807+BJ787+BJ553+BJ462+BJ349+BJ322+BJ212+BJ106+BJ16</f>
        <v>-6.3664629124104977E-11</v>
      </c>
      <c r="BK1725" s="15">
        <f>BK1724+BK1715+BK1704+BK1672+BK1659+BK1648+BK1492+BK1418+BK1334+BK1135+BK1080+BK1057+BK837+BK807+BK787+BK553+BK462+BK349+BK322+BK212+BK106+BK16</f>
        <v>4.3058889787062071E-12</v>
      </c>
      <c r="BL1725" s="35">
        <f t="shared" si="4148"/>
        <v>64390336.083149999</v>
      </c>
      <c r="BM1725" s="35">
        <f>BM1724+BM1715+BM1704+BM1672+BM1659+BM1648+BM1492+BM1418+BM1334+BM1135+BM1080+BM1057+BM837+BM807+BM787+BM553+BM462+BM349+BM322+BM212+BM106+BM16</f>
        <v>8.3133500083931722E-13</v>
      </c>
      <c r="BN1725" s="67">
        <f t="shared" si="4218"/>
        <v>64390336.083149999</v>
      </c>
      <c r="BO1725" s="35">
        <f t="shared" si="4221"/>
        <v>63380704.931000009</v>
      </c>
      <c r="BP1725" s="35">
        <f>BP1724+BP1715+BP1704+BP1672+BP1659+BP1648+BP1492+BP1418+BP1334+BP1135+BP1080+BP1057+BP837+BP807+BP787+BP553+BP462+BP349+BP322+BP212+BP106+BP16</f>
        <v>-9.0949470177292824E-13</v>
      </c>
      <c r="BQ1725" s="67">
        <f t="shared" si="4219"/>
        <v>63380704.931000009</v>
      </c>
      <c r="BR1725" s="35">
        <f t="shared" si="4222"/>
        <v>61297494.687999986</v>
      </c>
      <c r="BS1725" s="35">
        <f>BS1724+BS1715+BS1704+BS1672+BS1659+BS1648+BS1492+BS1418+BS1334+BS1135+BS1080+BS1057+BS837+BS807+BS787+BS553+BS462+BS349+BS322+BS212+BS106+BS16</f>
        <v>0</v>
      </c>
      <c r="BT1725" s="67">
        <f t="shared" si="4220"/>
        <v>61297494.687999986</v>
      </c>
      <c r="BU1725" s="15">
        <f>BU1724+BU1715+BU1704+BU1672+BU1659+BU1648+BU1492+BU1418+BU1334+BU1135+BU1080+BU1057+BU837+BU807+BU787+BU553+BU462+BU349+BU322+BU212+BU106+BU16</f>
        <v>0</v>
      </c>
      <c r="BV1725" s="16"/>
      <c r="BW1725" s="16"/>
      <c r="BX1725" s="1"/>
      <c r="BY1725" s="44"/>
    </row>
  </sheetData>
  <sheetProtection password="CF5C" sheet="1" objects="1" scenarios="1"/>
  <autoFilter ref="A15:CB1725">
    <filterColumn colId="73">
      <filters blank="1"/>
    </filterColumn>
  </autoFilter>
  <mergeCells count="72">
    <mergeCell ref="A1725:E1725"/>
    <mergeCell ref="BM14:BM15"/>
    <mergeCell ref="BP14:BP15"/>
    <mergeCell ref="BS14:BS15"/>
    <mergeCell ref="BN14:BN15"/>
    <mergeCell ref="BQ14:BQ15"/>
    <mergeCell ref="BI14:BK14"/>
    <mergeCell ref="BL14:BL15"/>
    <mergeCell ref="BO14:BO15"/>
    <mergeCell ref="BR14:BR15"/>
    <mergeCell ref="AU14:AU15"/>
    <mergeCell ref="AV14:AV15"/>
    <mergeCell ref="AW14:AY14"/>
    <mergeCell ref="AZ14:AZ15"/>
    <mergeCell ref="BA14:BA15"/>
    <mergeCell ref="AN14:AN15"/>
    <mergeCell ref="BU14:BU15"/>
    <mergeCell ref="BT14:BT15"/>
    <mergeCell ref="BB14:BB15"/>
    <mergeCell ref="BC14:BE14"/>
    <mergeCell ref="BF14:BF15"/>
    <mergeCell ref="BG14:BG15"/>
    <mergeCell ref="BH14:BH15"/>
    <mergeCell ref="AQ14:AS14"/>
    <mergeCell ref="AT14:AT15"/>
    <mergeCell ref="AF14:AF15"/>
    <mergeCell ref="AH14:AH15"/>
    <mergeCell ref="AI14:AI15"/>
    <mergeCell ref="AJ14:AJ15"/>
    <mergeCell ref="AK14:AM14"/>
    <mergeCell ref="AA14:AC14"/>
    <mergeCell ref="AD14:AD15"/>
    <mergeCell ref="AE14:AE15"/>
    <mergeCell ref="AO14:AO15"/>
    <mergeCell ref="AP14:AP15"/>
    <mergeCell ref="T14:T15"/>
    <mergeCell ref="U14:W14"/>
    <mergeCell ref="X14:X15"/>
    <mergeCell ref="Y14:Y15"/>
    <mergeCell ref="Z14:Z15"/>
    <mergeCell ref="M14:M15"/>
    <mergeCell ref="N14:N15"/>
    <mergeCell ref="O14:Q14"/>
    <mergeCell ref="R14:R15"/>
    <mergeCell ref="S14:S15"/>
    <mergeCell ref="F14:F15"/>
    <mergeCell ref="G14:G15"/>
    <mergeCell ref="H14:H15"/>
    <mergeCell ref="I14:K14"/>
    <mergeCell ref="L14:L15"/>
    <mergeCell ref="D9:E9"/>
    <mergeCell ref="A14:A15"/>
    <mergeCell ref="B14:B15"/>
    <mergeCell ref="C14:C15"/>
    <mergeCell ref="D14:D15"/>
    <mergeCell ref="E14:E15"/>
    <mergeCell ref="BS13:BT13"/>
    <mergeCell ref="A11:BT11"/>
    <mergeCell ref="BN1:BT1"/>
    <mergeCell ref="BN2:BT2"/>
    <mergeCell ref="BN3:BT3"/>
    <mergeCell ref="BN6:BT6"/>
    <mergeCell ref="BN7:BT7"/>
    <mergeCell ref="BN8:BT8"/>
    <mergeCell ref="BN9:BT9"/>
    <mergeCell ref="BN4:BT4"/>
    <mergeCell ref="G6:H6"/>
    <mergeCell ref="M6:N6"/>
    <mergeCell ref="G7:H7"/>
    <mergeCell ref="M7:N7"/>
    <mergeCell ref="G8:H8"/>
    <mergeCell ref="M8:N8"/>
  </mergeCells>
  <pageMargins left="0.78740157480314965" right="0.46" top="0.53" bottom="0.51" header="0.31496062992125984" footer="0.31496062992125984"/>
  <pageSetup paperSize="9" scale="63" fitToHeight="0" orientation="portrait" useFirstPageNumber="1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3</vt:i4>
      </vt:variant>
    </vt:vector>
  </HeadingPairs>
  <TitlesOfParts>
    <vt:vector size="4" baseType="lpstr">
      <vt:lpstr>приложение 1</vt:lpstr>
      <vt:lpstr>'приложение 1'!Print_Titles</vt:lpstr>
      <vt:lpstr>'приложение 1'!Заголовки_для_печати</vt:lpstr>
      <vt:lpstr>'приложение 1'!Область_печати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Колышкина Елена Владимировна</cp:lastModifiedBy>
  <cp:revision>2</cp:revision>
  <cp:lastPrinted>2025-10-28T06:04:16Z</cp:lastPrinted>
  <dcterms:modified xsi:type="dcterms:W3CDTF">2025-10-28T06:04:22Z</dcterms:modified>
</cp:coreProperties>
</file>